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eric12_chang\Desktop\"/>
    </mc:Choice>
  </mc:AlternateContent>
  <xr:revisionPtr revIDLastSave="0" documentId="8_{876BB789-27B8-4AD1-BE5A-D6F70F6DBB18}" xr6:coauthVersionLast="47" xr6:coauthVersionMax="47" xr10:uidLastSave="{00000000-0000-0000-0000-000000000000}"/>
  <bookViews>
    <workbookView xWindow="-93" yWindow="-93" windowWidth="19386" windowHeight="11586" xr2:uid="{00000000-000D-0000-FFFF-FFFF00000000}"/>
  </bookViews>
  <sheets>
    <sheet name="樞紐" sheetId="11" r:id="rId1"/>
    <sheet name="陣列" sheetId="20" r:id="rId2"/>
    <sheet name="Search Result" sheetId="1" r:id="rId3"/>
    <sheet name="Wip" sheetId="14" r:id="rId4"/>
    <sheet name="List" sheetId="2" r:id="rId5"/>
    <sheet name="CND List" sheetId="5" r:id="rId6"/>
  </sheets>
  <definedNames>
    <definedName name="_xlnm._FilterDatabase" localSheetId="4" hidden="1">List!$A$1:$P$545</definedName>
    <definedName name="_xlnm._FilterDatabase" localSheetId="2" hidden="1">'Search Result'!$A$1:$AI$2931</definedName>
    <definedName name="_xlnm._FilterDatabase" localSheetId="3" hidden="1">Wip!$A$1:$V$182</definedName>
    <definedName name="_xlnm._FilterDatabase" localSheetId="1" hidden="1">陣列!$A$1:$E$582</definedName>
  </definedNames>
  <calcPr calcId="191029"/>
  <pivotCaches>
    <pivotCache cacheId="522"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32" i="1" l="1"/>
  <c r="B2932" i="1"/>
  <c r="A2933" i="1"/>
  <c r="B2933" i="1" s="1"/>
  <c r="E2933" i="1" a="1"/>
  <c r="E2933" i="1"/>
  <c r="A2934" i="1"/>
  <c r="B2934" i="1"/>
  <c r="A2935" i="1"/>
  <c r="B2935" i="1" s="1"/>
  <c r="E2935" i="1" a="1"/>
  <c r="E2935" i="1"/>
  <c r="A2936" i="1"/>
  <c r="B2936" i="1"/>
  <c r="A2937" i="1"/>
  <c r="B2937" i="1" s="1"/>
  <c r="A2938" i="1"/>
  <c r="C2938" i="1" s="1"/>
  <c r="D2938" i="1" s="1"/>
  <c r="B2938" i="1"/>
  <c r="A2939" i="1"/>
  <c r="B2939" i="1" s="1"/>
  <c r="E2939" i="1" a="1"/>
  <c r="E2939" i="1"/>
  <c r="A2940" i="1"/>
  <c r="B2940" i="1"/>
  <c r="A2941" i="1"/>
  <c r="B2941" i="1" s="1"/>
  <c r="E2941" i="1" a="1"/>
  <c r="E2941" i="1"/>
  <c r="A2942" i="1"/>
  <c r="C2942" i="1" s="1"/>
  <c r="D2942" i="1" s="1"/>
  <c r="B2942" i="1"/>
  <c r="A2943" i="1"/>
  <c r="B2943" i="1" s="1"/>
  <c r="E2943" i="1" a="1"/>
  <c r="E2943" i="1"/>
  <c r="A2944" i="1"/>
  <c r="B2944" i="1"/>
  <c r="A2945" i="1"/>
  <c r="B2945" i="1" s="1"/>
  <c r="A2946" i="1"/>
  <c r="B2946" i="1"/>
  <c r="A2947" i="1"/>
  <c r="B2947" i="1" s="1"/>
  <c r="A2948" i="1"/>
  <c r="B2948" i="1" s="1"/>
  <c r="A2949" i="1"/>
  <c r="B2949" i="1" s="1"/>
  <c r="A2950" i="1"/>
  <c r="B2950" i="1" s="1"/>
  <c r="A2951" i="1"/>
  <c r="B2951" i="1" s="1"/>
  <c r="A2952" i="1"/>
  <c r="B2952" i="1" s="1"/>
  <c r="A2953" i="1"/>
  <c r="B2953" i="1" s="1"/>
  <c r="A2954" i="1"/>
  <c r="B2954" i="1" s="1"/>
  <c r="A2955" i="1"/>
  <c r="B2955" i="1" s="1"/>
  <c r="A2956" i="1"/>
  <c r="A2957" i="1"/>
  <c r="B2957" i="1" s="1"/>
  <c r="A2958" i="1"/>
  <c r="A2959" i="1"/>
  <c r="B2959" i="1" s="1"/>
  <c r="A2960" i="1"/>
  <c r="A2961" i="1"/>
  <c r="B2961" i="1" s="1"/>
  <c r="A2962" i="1"/>
  <c r="A2963" i="1"/>
  <c r="B2963" i="1" s="1"/>
  <c r="A2964" i="1"/>
  <c r="A2965" i="1"/>
  <c r="B2965" i="1" s="1"/>
  <c r="A2966" i="1"/>
  <c r="A2967" i="1"/>
  <c r="B2967" i="1" s="1"/>
  <c r="A2968" i="1"/>
  <c r="A2969" i="1"/>
  <c r="B2969" i="1" s="1"/>
  <c r="A2970" i="1"/>
  <c r="A2971" i="1"/>
  <c r="B2971" i="1" s="1"/>
  <c r="A2972" i="1"/>
  <c r="A2973" i="1"/>
  <c r="B2973" i="1" s="1"/>
  <c r="A2974" i="1"/>
  <c r="A2975" i="1"/>
  <c r="B2975" i="1" s="1"/>
  <c r="A2976" i="1"/>
  <c r="A2977" i="1"/>
  <c r="B2977" i="1" s="1"/>
  <c r="A2978" i="1"/>
  <c r="A2979" i="1"/>
  <c r="B2979" i="1" s="1"/>
  <c r="A2980" i="1"/>
  <c r="A2981" i="1"/>
  <c r="B2981" i="1" s="1"/>
  <c r="A2982" i="1"/>
  <c r="A2983" i="1"/>
  <c r="B2983" i="1" s="1"/>
  <c r="A2984" i="1"/>
  <c r="A2985" i="1"/>
  <c r="B2985" i="1" s="1"/>
  <c r="A2986" i="1"/>
  <c r="A2987" i="1"/>
  <c r="B2987" i="1" s="1"/>
  <c r="A2988" i="1"/>
  <c r="A2989" i="1"/>
  <c r="B2989" i="1" s="1"/>
  <c r="A2990" i="1"/>
  <c r="A2991" i="1"/>
  <c r="A2992" i="1"/>
  <c r="A2993" i="1"/>
  <c r="A2994" i="1"/>
  <c r="A2995" i="1"/>
  <c r="A2996" i="1"/>
  <c r="A2997" i="1"/>
  <c r="A2998" i="1"/>
  <c r="A2999" i="1"/>
  <c r="A3000" i="1"/>
  <c r="A3001" i="1"/>
  <c r="A3002" i="1"/>
  <c r="A101" i="1"/>
  <c r="E101" i="1" s="1" a="1"/>
  <c r="E101" i="1" s="1"/>
  <c r="A102" i="1"/>
  <c r="E102" i="1" s="1" a="1"/>
  <c r="E102" i="1" s="1"/>
  <c r="A103" i="1"/>
  <c r="A104" i="1"/>
  <c r="A105" i="1"/>
  <c r="E105" i="1" s="1" a="1"/>
  <c r="E105" i="1" s="1"/>
  <c r="A106" i="1"/>
  <c r="A107" i="1"/>
  <c r="A108" i="1"/>
  <c r="E108" i="1" s="1" a="1"/>
  <c r="E108" i="1" s="1"/>
  <c r="A2" i="1"/>
  <c r="A3" i="1"/>
  <c r="A109" i="1"/>
  <c r="E109" i="1" s="1" a="1"/>
  <c r="E109" i="1" s="1"/>
  <c r="A110" i="1"/>
  <c r="A111" i="1"/>
  <c r="E111" i="1" s="1" a="1"/>
  <c r="E111" i="1" s="1"/>
  <c r="A112" i="1"/>
  <c r="A113" i="1"/>
  <c r="E113" i="1" s="1" a="1"/>
  <c r="E113" i="1" s="1"/>
  <c r="A114" i="1"/>
  <c r="E114" i="1" s="1" a="1"/>
  <c r="E114" i="1" s="1"/>
  <c r="A115" i="1"/>
  <c r="E115" i="1" s="1" a="1"/>
  <c r="E115" i="1" s="1"/>
  <c r="A116" i="1"/>
  <c r="A117" i="1"/>
  <c r="E117" i="1" s="1" a="1"/>
  <c r="E117" i="1" s="1"/>
  <c r="A118" i="1"/>
  <c r="A119" i="1"/>
  <c r="A120" i="1"/>
  <c r="A121" i="1"/>
  <c r="A122" i="1"/>
  <c r="A123" i="1"/>
  <c r="E123" i="1" s="1" a="1"/>
  <c r="E123" i="1" s="1"/>
  <c r="A124" i="1"/>
  <c r="A125" i="1"/>
  <c r="E125" i="1" s="1" a="1"/>
  <c r="E125" i="1" s="1"/>
  <c r="A126" i="1"/>
  <c r="E126" i="1" s="1" a="1"/>
  <c r="E126" i="1" s="1"/>
  <c r="A127" i="1"/>
  <c r="A128" i="1"/>
  <c r="E128" i="1" s="1" a="1"/>
  <c r="E128" i="1" s="1"/>
  <c r="A129" i="1"/>
  <c r="E129" i="1" s="1" a="1"/>
  <c r="E129" i="1" s="1"/>
  <c r="A130" i="1"/>
  <c r="E130" i="1" s="1" a="1"/>
  <c r="E130" i="1" s="1"/>
  <c r="A131" i="1"/>
  <c r="E131" i="1" s="1" a="1"/>
  <c r="E131" i="1" s="1"/>
  <c r="A132" i="1"/>
  <c r="E132" i="1" s="1" a="1"/>
  <c r="E132" i="1" s="1"/>
  <c r="A133" i="1"/>
  <c r="E133" i="1" s="1" a="1"/>
  <c r="E133" i="1" s="1"/>
  <c r="A134" i="1"/>
  <c r="A135" i="1"/>
  <c r="A136" i="1"/>
  <c r="E136" i="1" s="1" a="1"/>
  <c r="E136" i="1" s="1"/>
  <c r="A137" i="1"/>
  <c r="A138" i="1"/>
  <c r="A139" i="1"/>
  <c r="E139" i="1" s="1" a="1"/>
  <c r="E139" i="1" s="1"/>
  <c r="A140" i="1"/>
  <c r="E140" i="1" s="1" a="1"/>
  <c r="E140" i="1" s="1"/>
  <c r="A141" i="1"/>
  <c r="E141" i="1" s="1" a="1"/>
  <c r="E141" i="1" s="1"/>
  <c r="A142" i="1"/>
  <c r="E142" i="1" s="1" a="1"/>
  <c r="E142" i="1" s="1"/>
  <c r="A143" i="1"/>
  <c r="E143" i="1" s="1" a="1"/>
  <c r="E143" i="1" s="1"/>
  <c r="A144" i="1"/>
  <c r="E144" i="1" s="1" a="1"/>
  <c r="E144" i="1" s="1"/>
  <c r="A145" i="1"/>
  <c r="E145" i="1" s="1" a="1"/>
  <c r="E145" i="1" s="1"/>
  <c r="A146" i="1"/>
  <c r="E146" i="1" s="1" a="1"/>
  <c r="E146" i="1" s="1"/>
  <c r="A147" i="1"/>
  <c r="A148" i="1"/>
  <c r="E148" i="1" s="1" a="1"/>
  <c r="E148" i="1" s="1"/>
  <c r="A149" i="1"/>
  <c r="E149" i="1" s="1" a="1"/>
  <c r="E149" i="1" s="1"/>
  <c r="A150" i="1"/>
  <c r="E150" i="1" s="1" a="1"/>
  <c r="E150" i="1" s="1"/>
  <c r="A151" i="1"/>
  <c r="E151" i="1" s="1" a="1"/>
  <c r="E151" i="1" s="1"/>
  <c r="A152" i="1"/>
  <c r="E152" i="1" s="1" a="1"/>
  <c r="E152" i="1" s="1"/>
  <c r="A153" i="1"/>
  <c r="A154" i="1"/>
  <c r="A155" i="1"/>
  <c r="A156" i="1"/>
  <c r="E156" i="1" s="1" a="1"/>
  <c r="E156" i="1" s="1"/>
  <c r="A157" i="1"/>
  <c r="E157" i="1" s="1" a="1"/>
  <c r="E157" i="1" s="1"/>
  <c r="A158" i="1"/>
  <c r="A159" i="1"/>
  <c r="E159" i="1" s="1" a="1"/>
  <c r="E159" i="1" s="1"/>
  <c r="A160" i="1"/>
  <c r="E160" i="1" s="1" a="1"/>
  <c r="E160" i="1" s="1"/>
  <c r="A161" i="1"/>
  <c r="E161" i="1" s="1" a="1"/>
  <c r="E161" i="1" s="1"/>
  <c r="A162" i="1"/>
  <c r="E162" i="1" s="1" a="1"/>
  <c r="E162" i="1" s="1"/>
  <c r="A163" i="1"/>
  <c r="E163" i="1" s="1" a="1"/>
  <c r="E163" i="1" s="1"/>
  <c r="A164" i="1"/>
  <c r="A165" i="1"/>
  <c r="E165" i="1" s="1" a="1"/>
  <c r="E165" i="1" s="1"/>
  <c r="A166" i="1"/>
  <c r="E166" i="1" s="1" a="1"/>
  <c r="E166" i="1" s="1"/>
  <c r="A167" i="1"/>
  <c r="E167" i="1" s="1" a="1"/>
  <c r="E167" i="1" s="1"/>
  <c r="A168" i="1"/>
  <c r="E168" i="1" s="1" a="1"/>
  <c r="E168" i="1" s="1"/>
  <c r="A169" i="1"/>
  <c r="E169" i="1" s="1" a="1"/>
  <c r="E169" i="1" s="1"/>
  <c r="A170" i="1"/>
  <c r="E170" i="1" s="1" a="1"/>
  <c r="E170" i="1" s="1"/>
  <c r="A171" i="1"/>
  <c r="A172" i="1"/>
  <c r="E172" i="1" s="1" a="1"/>
  <c r="E172" i="1" s="1"/>
  <c r="A173" i="1"/>
  <c r="A174" i="1"/>
  <c r="E174" i="1" s="1" a="1"/>
  <c r="E174" i="1" s="1"/>
  <c r="A175" i="1"/>
  <c r="A176" i="1"/>
  <c r="A177" i="1"/>
  <c r="A178" i="1"/>
  <c r="A179" i="1"/>
  <c r="E179" i="1" s="1" a="1"/>
  <c r="E179" i="1" s="1"/>
  <c r="A180" i="1"/>
  <c r="A181" i="1"/>
  <c r="A182" i="1"/>
  <c r="A183" i="1"/>
  <c r="E183" i="1" s="1" a="1"/>
  <c r="E183" i="1" s="1"/>
  <c r="A184" i="1"/>
  <c r="E184" i="1" s="1" a="1"/>
  <c r="E184" i="1" s="1"/>
  <c r="A185" i="1"/>
  <c r="A186" i="1"/>
  <c r="A187" i="1"/>
  <c r="A188" i="1"/>
  <c r="A189" i="1"/>
  <c r="E189" i="1" s="1" a="1"/>
  <c r="E189" i="1" s="1"/>
  <c r="A190" i="1"/>
  <c r="E190" i="1" s="1" a="1"/>
  <c r="E190" i="1" s="1"/>
  <c r="A191" i="1"/>
  <c r="E191" i="1" s="1" a="1"/>
  <c r="E191" i="1" s="1"/>
  <c r="A192" i="1"/>
  <c r="A193" i="1"/>
  <c r="A194" i="1"/>
  <c r="E194" i="1" s="1" a="1"/>
  <c r="E194" i="1" s="1"/>
  <c r="A195" i="1"/>
  <c r="E195" i="1" s="1" a="1"/>
  <c r="E195" i="1" s="1"/>
  <c r="A196" i="1"/>
  <c r="E196" i="1" s="1" a="1"/>
  <c r="E196" i="1" s="1"/>
  <c r="A197" i="1"/>
  <c r="A198" i="1"/>
  <c r="A199" i="1"/>
  <c r="E199" i="1" s="1" a="1"/>
  <c r="E199" i="1" s="1"/>
  <c r="A200" i="1"/>
  <c r="E200" i="1" s="1" a="1"/>
  <c r="E200" i="1" s="1"/>
  <c r="A201" i="1"/>
  <c r="E201" i="1" s="1" a="1"/>
  <c r="E201" i="1" s="1"/>
  <c r="A202" i="1"/>
  <c r="E202" i="1" s="1" a="1"/>
  <c r="E202" i="1" s="1"/>
  <c r="A203" i="1"/>
  <c r="E203" i="1" s="1" a="1"/>
  <c r="E203" i="1" s="1"/>
  <c r="A204" i="1"/>
  <c r="A205" i="1"/>
  <c r="A206" i="1"/>
  <c r="A207" i="1"/>
  <c r="E207" i="1" s="1" a="1"/>
  <c r="E207" i="1" s="1"/>
  <c r="A208" i="1"/>
  <c r="A209" i="1"/>
  <c r="E209" i="1" s="1" a="1"/>
  <c r="E209" i="1" s="1"/>
  <c r="A210" i="1"/>
  <c r="E210" i="1" s="1" a="1"/>
  <c r="E210" i="1" s="1"/>
  <c r="A211" i="1"/>
  <c r="E211" i="1" s="1" a="1"/>
  <c r="E211" i="1" s="1"/>
  <c r="A212" i="1"/>
  <c r="E212" i="1" s="1" a="1"/>
  <c r="E212" i="1" s="1"/>
  <c r="A213" i="1"/>
  <c r="A214" i="1"/>
  <c r="A215" i="1"/>
  <c r="E215" i="1" s="1" a="1"/>
  <c r="E215" i="1" s="1"/>
  <c r="A216" i="1"/>
  <c r="A217" i="1"/>
  <c r="A218" i="1"/>
  <c r="E218" i="1" s="1" a="1"/>
  <c r="E218" i="1" s="1"/>
  <c r="A219" i="1"/>
  <c r="A220" i="1"/>
  <c r="A221" i="1"/>
  <c r="E221" i="1" s="1" a="1"/>
  <c r="E221" i="1" s="1"/>
  <c r="A222" i="1"/>
  <c r="E222" i="1" s="1" a="1"/>
  <c r="E222" i="1" s="1"/>
  <c r="A223" i="1"/>
  <c r="A224" i="1"/>
  <c r="E224" i="1" s="1" a="1"/>
  <c r="E224" i="1" s="1"/>
  <c r="A225" i="1"/>
  <c r="E225" i="1" s="1" a="1"/>
  <c r="E225" i="1" s="1"/>
  <c r="A226" i="1"/>
  <c r="A227" i="1"/>
  <c r="E227" i="1" s="1" a="1"/>
  <c r="E227" i="1" s="1"/>
  <c r="A228" i="1"/>
  <c r="E228" i="1" s="1" a="1"/>
  <c r="E228" i="1" s="1"/>
  <c r="A229" i="1"/>
  <c r="E229" i="1" s="1" a="1"/>
  <c r="E229" i="1" s="1"/>
  <c r="A230" i="1"/>
  <c r="A231" i="1"/>
  <c r="A232" i="1"/>
  <c r="A233" i="1"/>
  <c r="E233" i="1" s="1" a="1"/>
  <c r="E233" i="1" s="1"/>
  <c r="A234" i="1"/>
  <c r="A235" i="1"/>
  <c r="A236" i="1"/>
  <c r="A237" i="1"/>
  <c r="A238" i="1"/>
  <c r="E238" i="1" s="1" a="1"/>
  <c r="E238" i="1" s="1"/>
  <c r="A239" i="1"/>
  <c r="E239" i="1" s="1" a="1"/>
  <c r="E239" i="1" s="1"/>
  <c r="A240" i="1"/>
  <c r="A241" i="1"/>
  <c r="A242" i="1"/>
  <c r="A243" i="1"/>
  <c r="E243" i="1" s="1" a="1"/>
  <c r="E243" i="1" s="1"/>
  <c r="A244" i="1"/>
  <c r="E244" i="1" s="1" a="1"/>
  <c r="E244" i="1" s="1"/>
  <c r="A245" i="1"/>
  <c r="E245" i="1" s="1" a="1"/>
  <c r="E245" i="1" s="1"/>
  <c r="A246" i="1"/>
  <c r="A247" i="1"/>
  <c r="A248" i="1"/>
  <c r="A249" i="1"/>
  <c r="E249" i="1" s="1" a="1"/>
  <c r="E249" i="1" s="1"/>
  <c r="A250" i="1"/>
  <c r="E250" i="1" s="1" a="1"/>
  <c r="E250" i="1" s="1"/>
  <c r="A251" i="1"/>
  <c r="E251" i="1" s="1" a="1"/>
  <c r="E251" i="1" s="1"/>
  <c r="A252" i="1"/>
  <c r="A253" i="1"/>
  <c r="A254" i="1"/>
  <c r="A255" i="1"/>
  <c r="A256" i="1"/>
  <c r="A257" i="1"/>
  <c r="E257" i="1" s="1" a="1"/>
  <c r="E257" i="1" s="1"/>
  <c r="A258" i="1"/>
  <c r="A259" i="1"/>
  <c r="A260" i="1"/>
  <c r="A261" i="1"/>
  <c r="A262" i="1"/>
  <c r="E262" i="1" s="1" a="1"/>
  <c r="E262" i="1" s="1"/>
  <c r="A263" i="1"/>
  <c r="A264" i="1"/>
  <c r="A265" i="1"/>
  <c r="A266" i="1"/>
  <c r="E266" i="1" s="1" a="1"/>
  <c r="E266" i="1" s="1"/>
  <c r="A267" i="1"/>
  <c r="A268" i="1"/>
  <c r="A269" i="1"/>
  <c r="E269" i="1" s="1" a="1"/>
  <c r="E269" i="1" s="1"/>
  <c r="A270" i="1"/>
  <c r="E270" i="1" s="1" a="1"/>
  <c r="E270" i="1" s="1"/>
  <c r="A271" i="1"/>
  <c r="E271" i="1" s="1" a="1"/>
  <c r="E271" i="1" s="1"/>
  <c r="A272" i="1"/>
  <c r="A273" i="1"/>
  <c r="A274" i="1"/>
  <c r="E274" i="1" s="1" a="1"/>
  <c r="E274" i="1" s="1"/>
  <c r="A275" i="1"/>
  <c r="E275" i="1" s="1" a="1"/>
  <c r="E275" i="1" s="1"/>
  <c r="A276" i="1"/>
  <c r="E276" i="1" s="1" a="1"/>
  <c r="E276" i="1" s="1"/>
  <c r="A277" i="1"/>
  <c r="E277" i="1" s="1" a="1"/>
  <c r="E277" i="1" s="1"/>
  <c r="A278" i="1"/>
  <c r="E278" i="1" s="1" a="1"/>
  <c r="E278" i="1" s="1"/>
  <c r="A279" i="1"/>
  <c r="E279" i="1" s="1" a="1"/>
  <c r="E279" i="1" s="1"/>
  <c r="A280" i="1"/>
  <c r="A281" i="1"/>
  <c r="A282" i="1"/>
  <c r="E282" i="1" s="1" a="1"/>
  <c r="E282" i="1" s="1"/>
  <c r="A283" i="1"/>
  <c r="A284" i="1"/>
  <c r="E284" i="1" s="1" a="1"/>
  <c r="E284" i="1" s="1"/>
  <c r="A285" i="1"/>
  <c r="E285" i="1" s="1" a="1"/>
  <c r="E285" i="1" s="1"/>
  <c r="A286" i="1"/>
  <c r="A287" i="1"/>
  <c r="E287" i="1" s="1" a="1"/>
  <c r="E287" i="1" s="1"/>
  <c r="A288" i="1"/>
  <c r="E288" i="1" s="1" a="1"/>
  <c r="E288" i="1" s="1"/>
  <c r="A289" i="1"/>
  <c r="E289" i="1" s="1" a="1"/>
  <c r="E289" i="1" s="1"/>
  <c r="A290" i="1"/>
  <c r="A291" i="1"/>
  <c r="E291" i="1" s="1" a="1"/>
  <c r="E291" i="1" s="1"/>
  <c r="A292" i="1"/>
  <c r="E292" i="1" s="1" a="1"/>
  <c r="E292" i="1" s="1"/>
  <c r="A293" i="1"/>
  <c r="E293" i="1" s="1" a="1"/>
  <c r="E293" i="1" s="1"/>
  <c r="A294" i="1"/>
  <c r="A295" i="1"/>
  <c r="E295" i="1" s="1" a="1"/>
  <c r="E295" i="1" s="1"/>
  <c r="A296" i="1"/>
  <c r="E296" i="1" s="1" a="1"/>
  <c r="E296" i="1" s="1"/>
  <c r="A297" i="1"/>
  <c r="A298" i="1"/>
  <c r="E298" i="1" s="1" a="1"/>
  <c r="E298" i="1" s="1"/>
  <c r="A299" i="1"/>
  <c r="A300" i="1"/>
  <c r="E300" i="1" s="1" a="1"/>
  <c r="E300" i="1" s="1"/>
  <c r="A301" i="1"/>
  <c r="E301" i="1" s="1" a="1"/>
  <c r="E301" i="1" s="1"/>
  <c r="A302" i="1"/>
  <c r="E302" i="1" s="1" a="1"/>
  <c r="E302" i="1" s="1"/>
  <c r="A303" i="1"/>
  <c r="E303" i="1" s="1" a="1"/>
  <c r="E303" i="1" s="1"/>
  <c r="A304" i="1"/>
  <c r="A305" i="1"/>
  <c r="E305" i="1" s="1" a="1"/>
  <c r="E305" i="1" s="1"/>
  <c r="A306" i="1"/>
  <c r="E306" i="1" s="1" a="1"/>
  <c r="E306" i="1" s="1"/>
  <c r="A307" i="1"/>
  <c r="E307" i="1" s="1" a="1"/>
  <c r="E307" i="1" s="1"/>
  <c r="A308" i="1"/>
  <c r="E308" i="1" s="1" a="1"/>
  <c r="E308" i="1" s="1"/>
  <c r="A309" i="1"/>
  <c r="A310" i="1"/>
  <c r="A311" i="1"/>
  <c r="A312" i="1"/>
  <c r="A313" i="1"/>
  <c r="A314" i="1"/>
  <c r="A315" i="1"/>
  <c r="A316" i="1"/>
  <c r="A317" i="1"/>
  <c r="A318" i="1"/>
  <c r="A319" i="1"/>
  <c r="E319" i="1" s="1" a="1"/>
  <c r="E319" i="1" s="1"/>
  <c r="A320" i="1"/>
  <c r="E320" i="1" s="1" a="1"/>
  <c r="E320" i="1" s="1"/>
  <c r="A321" i="1"/>
  <c r="E321" i="1" s="1" a="1"/>
  <c r="E321" i="1" s="1"/>
  <c r="A322" i="1"/>
  <c r="E322" i="1" s="1" a="1"/>
  <c r="E322" i="1" s="1"/>
  <c r="A323" i="1"/>
  <c r="A324" i="1"/>
  <c r="E324" i="1" s="1" a="1"/>
  <c r="E324" i="1" s="1"/>
  <c r="A325" i="1"/>
  <c r="A326" i="1"/>
  <c r="A327" i="1"/>
  <c r="E327" i="1" s="1" a="1"/>
  <c r="E327" i="1" s="1"/>
  <c r="A328" i="1"/>
  <c r="E328" i="1" s="1" a="1"/>
  <c r="E328" i="1" s="1"/>
  <c r="A329" i="1"/>
  <c r="E329" i="1" s="1" a="1"/>
  <c r="E329" i="1" s="1"/>
  <c r="A330" i="1"/>
  <c r="E330" i="1" s="1" a="1"/>
  <c r="E330" i="1" s="1"/>
  <c r="A331" i="1"/>
  <c r="E331" i="1" s="1" a="1"/>
  <c r="E331" i="1" s="1"/>
  <c r="A332" i="1"/>
  <c r="A333" i="1"/>
  <c r="A334" i="1"/>
  <c r="A335" i="1"/>
  <c r="E335" i="1" s="1" a="1"/>
  <c r="E335" i="1" s="1"/>
  <c r="A336" i="1"/>
  <c r="A337" i="1"/>
  <c r="A338" i="1"/>
  <c r="E338" i="1" s="1" a="1"/>
  <c r="E338" i="1" s="1"/>
  <c r="A339" i="1"/>
  <c r="A340" i="1"/>
  <c r="A341" i="1"/>
  <c r="A342" i="1"/>
  <c r="A343" i="1"/>
  <c r="A344" i="1"/>
  <c r="A345" i="1"/>
  <c r="A346" i="1"/>
  <c r="E346" i="1" s="1" a="1"/>
  <c r="E346" i="1" s="1"/>
  <c r="A347" i="1"/>
  <c r="A348" i="1"/>
  <c r="A349" i="1"/>
  <c r="E349" i="1" s="1" a="1"/>
  <c r="E349" i="1" s="1"/>
  <c r="A350" i="1"/>
  <c r="A351" i="1"/>
  <c r="A352" i="1"/>
  <c r="A353" i="1"/>
  <c r="E353" i="1" s="1" a="1"/>
  <c r="E353" i="1" s="1"/>
  <c r="A354" i="1"/>
  <c r="A355" i="1"/>
  <c r="E355" i="1" s="1" a="1"/>
  <c r="E355" i="1" s="1"/>
  <c r="A356" i="1"/>
  <c r="A357" i="1"/>
  <c r="E357" i="1" s="1" a="1"/>
  <c r="E357" i="1" s="1"/>
  <c r="A358" i="1"/>
  <c r="E358" i="1" s="1" a="1"/>
  <c r="E358" i="1" s="1"/>
  <c r="A359" i="1"/>
  <c r="E359" i="1" s="1" a="1"/>
  <c r="E359" i="1" s="1"/>
  <c r="A360" i="1"/>
  <c r="E360" i="1" s="1" a="1"/>
  <c r="E360" i="1" s="1"/>
  <c r="A361" i="1"/>
  <c r="E361" i="1" s="1" a="1"/>
  <c r="E361" i="1" s="1"/>
  <c r="A362" i="1"/>
  <c r="E362" i="1" s="1" a="1"/>
  <c r="E362" i="1" s="1"/>
  <c r="A363" i="1"/>
  <c r="A364" i="1"/>
  <c r="E364" i="1" s="1" a="1"/>
  <c r="E364" i="1" s="1"/>
  <c r="A365" i="1"/>
  <c r="A366" i="1"/>
  <c r="A367" i="1"/>
  <c r="A368" i="1"/>
  <c r="A369" i="1"/>
  <c r="A370" i="1"/>
  <c r="A371" i="1"/>
  <c r="A372" i="1"/>
  <c r="A373" i="1"/>
  <c r="A374" i="1"/>
  <c r="A375" i="1"/>
  <c r="A376" i="1"/>
  <c r="A377" i="1"/>
  <c r="A378" i="1"/>
  <c r="A379" i="1"/>
  <c r="E379" i="1" s="1" a="1"/>
  <c r="E379" i="1" s="1"/>
  <c r="A380" i="1"/>
  <c r="E380" i="1" s="1" a="1"/>
  <c r="E380" i="1" s="1"/>
  <c r="A381" i="1"/>
  <c r="A382" i="1"/>
  <c r="A383" i="1"/>
  <c r="A4" i="1"/>
  <c r="E4" i="1" s="1" a="1"/>
  <c r="E4" i="1" s="1"/>
  <c r="A5" i="1"/>
  <c r="A384" i="1"/>
  <c r="E384" i="1" s="1" a="1"/>
  <c r="E384" i="1" s="1"/>
  <c r="A385" i="1"/>
  <c r="A386" i="1"/>
  <c r="A387" i="1"/>
  <c r="E387" i="1" s="1" a="1"/>
  <c r="E387" i="1" s="1"/>
  <c r="A388" i="1"/>
  <c r="A389" i="1"/>
  <c r="A390" i="1"/>
  <c r="E390" i="1" s="1" a="1"/>
  <c r="E390" i="1" s="1"/>
  <c r="A391" i="1"/>
  <c r="A392" i="1"/>
  <c r="E392" i="1" s="1" a="1"/>
  <c r="E392" i="1" s="1"/>
  <c r="A393" i="1"/>
  <c r="A394" i="1"/>
  <c r="A395" i="1"/>
  <c r="A396" i="1"/>
  <c r="E396" i="1" s="1" a="1"/>
  <c r="E396" i="1" s="1"/>
  <c r="A397" i="1"/>
  <c r="A398" i="1"/>
  <c r="A399" i="1"/>
  <c r="A400" i="1"/>
  <c r="A401" i="1"/>
  <c r="A402" i="1"/>
  <c r="A403" i="1"/>
  <c r="A404" i="1"/>
  <c r="A6" i="1"/>
  <c r="A7" i="1"/>
  <c r="A405" i="1"/>
  <c r="A406" i="1"/>
  <c r="A407" i="1"/>
  <c r="A408" i="1"/>
  <c r="A409" i="1"/>
  <c r="A8" i="1"/>
  <c r="A9" i="1"/>
  <c r="A410" i="1"/>
  <c r="A411" i="1"/>
  <c r="A412" i="1"/>
  <c r="A413" i="1"/>
  <c r="A414" i="1"/>
  <c r="A415" i="1"/>
  <c r="A416" i="1"/>
  <c r="A417" i="1"/>
  <c r="A418" i="1"/>
  <c r="A419" i="1"/>
  <c r="A420" i="1"/>
  <c r="A421" i="1"/>
  <c r="A422" i="1"/>
  <c r="A423" i="1"/>
  <c r="A424" i="1"/>
  <c r="A425" i="1"/>
  <c r="A426" i="1"/>
  <c r="A427" i="1"/>
  <c r="A428" i="1"/>
  <c r="A429" i="1"/>
  <c r="A430" i="1"/>
  <c r="A431" i="1"/>
  <c r="A432" i="1"/>
  <c r="A433" i="1"/>
  <c r="E433" i="1" s="1" a="1"/>
  <c r="E433" i="1" s="1"/>
  <c r="A434" i="1"/>
  <c r="A435" i="1"/>
  <c r="A436" i="1"/>
  <c r="E436" i="1" s="1" a="1"/>
  <c r="E436" i="1" s="1"/>
  <c r="A437" i="1"/>
  <c r="E437" i="1" s="1" a="1"/>
  <c r="E437" i="1" s="1"/>
  <c r="A438" i="1"/>
  <c r="A439" i="1"/>
  <c r="E439" i="1" s="1" a="1"/>
  <c r="E439" i="1" s="1"/>
  <c r="A440" i="1"/>
  <c r="E440" i="1" s="1" a="1"/>
  <c r="E440" i="1" s="1"/>
  <c r="A441" i="1"/>
  <c r="E441" i="1" s="1" a="1"/>
  <c r="E441" i="1" s="1"/>
  <c r="A442" i="1"/>
  <c r="E442" i="1" s="1" a="1"/>
  <c r="E442" i="1" s="1"/>
  <c r="A443" i="1"/>
  <c r="E443" i="1" s="1" a="1"/>
  <c r="E443" i="1" s="1"/>
  <c r="A444" i="1"/>
  <c r="A445" i="1"/>
  <c r="E445" i="1" s="1" a="1"/>
  <c r="E445" i="1" s="1"/>
  <c r="A446" i="1"/>
  <c r="E446" i="1" s="1" a="1"/>
  <c r="E446" i="1" s="1"/>
  <c r="A447" i="1"/>
  <c r="A448" i="1"/>
  <c r="E448" i="1" s="1" a="1"/>
  <c r="E448" i="1" s="1"/>
  <c r="A449" i="1"/>
  <c r="E449" i="1" s="1" a="1"/>
  <c r="E449" i="1" s="1"/>
  <c r="A450" i="1"/>
  <c r="A451" i="1"/>
  <c r="E451" i="1" s="1" a="1"/>
  <c r="E451" i="1" s="1"/>
  <c r="A452" i="1"/>
  <c r="E452" i="1" s="1" a="1"/>
  <c r="E452" i="1" s="1"/>
  <c r="A453" i="1"/>
  <c r="E453" i="1" s="1" a="1"/>
  <c r="E453" i="1" s="1"/>
  <c r="A454" i="1"/>
  <c r="E454" i="1" s="1" a="1"/>
  <c r="E454" i="1" s="1"/>
  <c r="A455" i="1"/>
  <c r="E455" i="1" s="1" a="1"/>
  <c r="E455" i="1" s="1"/>
  <c r="A456" i="1"/>
  <c r="A457" i="1"/>
  <c r="E457" i="1" s="1" a="1"/>
  <c r="E457" i="1" s="1"/>
  <c r="A458" i="1"/>
  <c r="A459" i="1"/>
  <c r="E459" i="1" s="1" a="1"/>
  <c r="E459" i="1" s="1"/>
  <c r="A460" i="1"/>
  <c r="E460" i="1" s="1" a="1"/>
  <c r="E460" i="1" s="1"/>
  <c r="A461" i="1"/>
  <c r="E461" i="1" s="1" a="1"/>
  <c r="E461" i="1" s="1"/>
  <c r="A462" i="1"/>
  <c r="A463" i="1"/>
  <c r="A464" i="1"/>
  <c r="E464" i="1" s="1" a="1"/>
  <c r="E464" i="1" s="1"/>
  <c r="A465" i="1"/>
  <c r="E465" i="1" s="1" a="1"/>
  <c r="E465" i="1" s="1"/>
  <c r="A466" i="1"/>
  <c r="E466" i="1" s="1" a="1"/>
  <c r="E466" i="1" s="1"/>
  <c r="A467" i="1"/>
  <c r="E467" i="1" s="1" a="1"/>
  <c r="E467" i="1" s="1"/>
  <c r="A468" i="1"/>
  <c r="E468" i="1" s="1" a="1"/>
  <c r="E468" i="1" s="1"/>
  <c r="A469" i="1"/>
  <c r="A470" i="1"/>
  <c r="E470" i="1" s="1" a="1"/>
  <c r="E470" i="1" s="1"/>
  <c r="A471" i="1"/>
  <c r="E471" i="1" s="1" a="1"/>
  <c r="E471" i="1" s="1"/>
  <c r="A472" i="1"/>
  <c r="A473" i="1"/>
  <c r="A474" i="1"/>
  <c r="E474" i="1" s="1" a="1"/>
  <c r="E474" i="1" s="1"/>
  <c r="A475" i="1"/>
  <c r="A476" i="1"/>
  <c r="E476" i="1" s="1" a="1"/>
  <c r="E476" i="1" s="1"/>
  <c r="A477" i="1"/>
  <c r="A478" i="1"/>
  <c r="E478" i="1" s="1" a="1"/>
  <c r="E478" i="1" s="1"/>
  <c r="A479" i="1"/>
  <c r="A480" i="1"/>
  <c r="A481" i="1"/>
  <c r="E481" i="1" s="1" a="1"/>
  <c r="E481" i="1" s="1"/>
  <c r="A482" i="1"/>
  <c r="A483" i="1"/>
  <c r="E483" i="1" s="1" a="1"/>
  <c r="E483" i="1" s="1"/>
  <c r="A484" i="1"/>
  <c r="A485" i="1"/>
  <c r="A486" i="1"/>
  <c r="A487" i="1"/>
  <c r="A488" i="1"/>
  <c r="A489" i="1"/>
  <c r="A490" i="1"/>
  <c r="E490" i="1" s="1" a="1"/>
  <c r="E490" i="1" s="1"/>
  <c r="A491" i="1"/>
  <c r="E491" i="1" s="1" a="1"/>
  <c r="E491" i="1" s="1"/>
  <c r="A492" i="1"/>
  <c r="A493" i="1"/>
  <c r="E493" i="1" s="1" a="1"/>
  <c r="E493" i="1" s="1"/>
  <c r="A494" i="1"/>
  <c r="E494" i="1" s="1" a="1"/>
  <c r="E494" i="1" s="1"/>
  <c r="A495" i="1"/>
  <c r="E495" i="1" s="1" a="1"/>
  <c r="E495" i="1" s="1"/>
  <c r="A496" i="1"/>
  <c r="E496" i="1" s="1" a="1"/>
  <c r="E496" i="1" s="1"/>
  <c r="A497" i="1"/>
  <c r="E497" i="1" s="1" a="1"/>
  <c r="E497" i="1" s="1"/>
  <c r="A498" i="1"/>
  <c r="E498" i="1" s="1" a="1"/>
  <c r="E498" i="1" s="1"/>
  <c r="A499" i="1"/>
  <c r="E499" i="1" s="1" a="1"/>
  <c r="E499" i="1" s="1"/>
  <c r="A500" i="1"/>
  <c r="A501" i="1"/>
  <c r="A502" i="1"/>
  <c r="E502" i="1" s="1" a="1"/>
  <c r="E502" i="1" s="1"/>
  <c r="A503" i="1"/>
  <c r="E503" i="1" s="1" a="1"/>
  <c r="E503" i="1" s="1"/>
  <c r="A504" i="1"/>
  <c r="E504" i="1" s="1" a="1"/>
  <c r="E504" i="1" s="1"/>
  <c r="A505" i="1"/>
  <c r="A506" i="1"/>
  <c r="A507" i="1"/>
  <c r="A508" i="1"/>
  <c r="A509" i="1"/>
  <c r="A510" i="1"/>
  <c r="A511" i="1"/>
  <c r="A512" i="1"/>
  <c r="A513" i="1"/>
  <c r="A514" i="1"/>
  <c r="A515" i="1"/>
  <c r="A516" i="1"/>
  <c r="A517" i="1"/>
  <c r="E517" i="1" s="1" a="1"/>
  <c r="E517" i="1" s="1"/>
  <c r="A518" i="1"/>
  <c r="A519" i="1"/>
  <c r="E519" i="1" s="1" a="1"/>
  <c r="E519" i="1" s="1"/>
  <c r="A520" i="1"/>
  <c r="A521" i="1"/>
  <c r="E521" i="1" s="1" a="1"/>
  <c r="E521" i="1" s="1"/>
  <c r="A522" i="1"/>
  <c r="E522" i="1" s="1" a="1"/>
  <c r="E522" i="1" s="1"/>
  <c r="A523" i="1"/>
  <c r="E523" i="1" s="1" a="1"/>
  <c r="E523" i="1" s="1"/>
  <c r="A524" i="1"/>
  <c r="E524" i="1" s="1" a="1"/>
  <c r="E524" i="1" s="1"/>
  <c r="A525" i="1"/>
  <c r="E525" i="1" s="1" a="1"/>
  <c r="E525" i="1" s="1"/>
  <c r="A526" i="1"/>
  <c r="E526" i="1" s="1" a="1"/>
  <c r="E526" i="1" s="1"/>
  <c r="A527" i="1"/>
  <c r="A528" i="1"/>
  <c r="E528" i="1" s="1" a="1"/>
  <c r="E528" i="1" s="1"/>
  <c r="A529" i="1"/>
  <c r="E529" i="1" s="1" a="1"/>
  <c r="E529" i="1" s="1"/>
  <c r="A530" i="1"/>
  <c r="E530" i="1" s="1" a="1"/>
  <c r="E530" i="1" s="1"/>
  <c r="A531" i="1"/>
  <c r="E531" i="1" s="1" a="1"/>
  <c r="E531" i="1" s="1"/>
  <c r="A532" i="1"/>
  <c r="E532" i="1" s="1" a="1"/>
  <c r="E532" i="1" s="1"/>
  <c r="A533" i="1"/>
  <c r="E533" i="1" s="1" a="1"/>
  <c r="E533" i="1" s="1"/>
  <c r="A534" i="1"/>
  <c r="A535" i="1"/>
  <c r="E535" i="1" s="1" a="1"/>
  <c r="E535" i="1" s="1"/>
  <c r="A536" i="1"/>
  <c r="E536" i="1" s="1" a="1"/>
  <c r="E536" i="1" s="1"/>
  <c r="A537" i="1"/>
  <c r="E537" i="1" s="1" a="1"/>
  <c r="E537" i="1" s="1"/>
  <c r="A538" i="1"/>
  <c r="E538" i="1" s="1" a="1"/>
  <c r="E538" i="1" s="1"/>
  <c r="A10" i="1"/>
  <c r="E10" i="1" s="1" a="1"/>
  <c r="E10" i="1" s="1"/>
  <c r="A11" i="1"/>
  <c r="A539" i="1"/>
  <c r="E539" i="1" s="1" a="1"/>
  <c r="E539" i="1" s="1"/>
  <c r="A540" i="1"/>
  <c r="A541" i="1"/>
  <c r="E541" i="1" s="1" a="1"/>
  <c r="E541" i="1" s="1"/>
  <c r="A542" i="1"/>
  <c r="E542" i="1" s="1" a="1"/>
  <c r="E542" i="1" s="1"/>
  <c r="A543" i="1"/>
  <c r="E543" i="1" s="1" a="1"/>
  <c r="E543" i="1" s="1"/>
  <c r="A544" i="1"/>
  <c r="E544" i="1" s="1" a="1"/>
  <c r="E544" i="1" s="1"/>
  <c r="A545" i="1"/>
  <c r="E545" i="1" s="1" a="1"/>
  <c r="E545" i="1" s="1"/>
  <c r="A546" i="1"/>
  <c r="E546" i="1" s="1" a="1"/>
  <c r="E546" i="1" s="1"/>
  <c r="A547" i="1"/>
  <c r="E547" i="1" s="1" a="1"/>
  <c r="E547" i="1" s="1"/>
  <c r="A548" i="1"/>
  <c r="E548" i="1" s="1" a="1"/>
  <c r="E548" i="1" s="1"/>
  <c r="A549" i="1"/>
  <c r="A550" i="1"/>
  <c r="E550" i="1" s="1" a="1"/>
  <c r="E550" i="1" s="1"/>
  <c r="A551" i="1"/>
  <c r="E551" i="1" s="1" a="1"/>
  <c r="E551" i="1" s="1"/>
  <c r="A552" i="1"/>
  <c r="E552" i="1" s="1" a="1"/>
  <c r="E552" i="1" s="1"/>
  <c r="A553" i="1"/>
  <c r="E553" i="1" s="1" a="1"/>
  <c r="E553" i="1" s="1"/>
  <c r="A554" i="1"/>
  <c r="E554" i="1" s="1" a="1"/>
  <c r="E554" i="1" s="1"/>
  <c r="A555" i="1"/>
  <c r="A556" i="1"/>
  <c r="A557" i="1"/>
  <c r="E557" i="1" s="1" a="1"/>
  <c r="E557" i="1" s="1"/>
  <c r="A558" i="1"/>
  <c r="E558" i="1" s="1" a="1"/>
  <c r="E558" i="1" s="1"/>
  <c r="A559" i="1"/>
  <c r="E559" i="1" s="1" a="1"/>
  <c r="E559" i="1" s="1"/>
  <c r="A560" i="1"/>
  <c r="E560" i="1" s="1" a="1"/>
  <c r="E560" i="1" s="1"/>
  <c r="A561" i="1"/>
  <c r="E561" i="1" s="1" a="1"/>
  <c r="E561" i="1" s="1"/>
  <c r="A562" i="1"/>
  <c r="A563" i="1"/>
  <c r="A564" i="1"/>
  <c r="A565" i="1"/>
  <c r="E565" i="1" s="1" a="1"/>
  <c r="E565" i="1" s="1"/>
  <c r="A566" i="1"/>
  <c r="A567" i="1"/>
  <c r="A568" i="1"/>
  <c r="A569" i="1"/>
  <c r="A570" i="1"/>
  <c r="A571" i="1"/>
  <c r="E571" i="1" s="1" a="1"/>
  <c r="E571" i="1" s="1"/>
  <c r="A572" i="1"/>
  <c r="A573" i="1"/>
  <c r="E573" i="1" s="1" a="1"/>
  <c r="E573" i="1" s="1"/>
  <c r="A574" i="1"/>
  <c r="E574" i="1" s="1" a="1"/>
  <c r="E574" i="1" s="1"/>
  <c r="A575" i="1"/>
  <c r="A576" i="1"/>
  <c r="E576" i="1" s="1" a="1"/>
  <c r="E576" i="1" s="1"/>
  <c r="A577" i="1"/>
  <c r="A578" i="1"/>
  <c r="E578" i="1" s="1" a="1"/>
  <c r="E578" i="1" s="1"/>
  <c r="A579" i="1"/>
  <c r="E579" i="1" s="1" a="1"/>
  <c r="E579" i="1" s="1"/>
  <c r="A580" i="1"/>
  <c r="E580" i="1" s="1" a="1"/>
  <c r="E580" i="1" s="1"/>
  <c r="A581" i="1"/>
  <c r="A582" i="1"/>
  <c r="E582" i="1" s="1" a="1"/>
  <c r="E582" i="1" s="1"/>
  <c r="A583" i="1"/>
  <c r="E583" i="1" s="1" a="1"/>
  <c r="E583" i="1" s="1"/>
  <c r="A584" i="1"/>
  <c r="A585" i="1"/>
  <c r="A586" i="1"/>
  <c r="E586" i="1" s="1" a="1"/>
  <c r="E586" i="1" s="1"/>
  <c r="A587" i="1"/>
  <c r="E587" i="1" s="1" a="1"/>
  <c r="E587" i="1" s="1"/>
  <c r="A588" i="1"/>
  <c r="A589" i="1"/>
  <c r="E589" i="1" s="1" a="1"/>
  <c r="E589" i="1" s="1"/>
  <c r="A590" i="1"/>
  <c r="E590" i="1" s="1" a="1"/>
  <c r="E590" i="1" s="1"/>
  <c r="A591" i="1"/>
  <c r="E591" i="1" s="1" a="1"/>
  <c r="E591" i="1" s="1"/>
  <c r="A592" i="1"/>
  <c r="E592" i="1" s="1" a="1"/>
  <c r="E592" i="1" s="1"/>
  <c r="A593" i="1"/>
  <c r="E593" i="1" s="1" a="1"/>
  <c r="E593" i="1" s="1"/>
  <c r="A594" i="1"/>
  <c r="E594" i="1" s="1" a="1"/>
  <c r="E594" i="1" s="1"/>
  <c r="A595" i="1"/>
  <c r="E595" i="1" s="1" a="1"/>
  <c r="E595" i="1" s="1"/>
  <c r="A596" i="1"/>
  <c r="E596" i="1" s="1" a="1"/>
  <c r="E596" i="1" s="1"/>
  <c r="A597" i="1"/>
  <c r="E597" i="1" s="1" a="1"/>
  <c r="E597" i="1" s="1"/>
  <c r="A598" i="1"/>
  <c r="E598" i="1" s="1" a="1"/>
  <c r="E598" i="1" s="1"/>
  <c r="A599" i="1"/>
  <c r="E599" i="1" s="1" a="1"/>
  <c r="E599" i="1" s="1"/>
  <c r="A600" i="1"/>
  <c r="A601" i="1"/>
  <c r="E601" i="1" s="1" a="1"/>
  <c r="E601" i="1" s="1"/>
  <c r="A602" i="1"/>
  <c r="E602" i="1" s="1" a="1"/>
  <c r="E602" i="1" s="1"/>
  <c r="A603" i="1"/>
  <c r="A604" i="1"/>
  <c r="E604" i="1" s="1" a="1"/>
  <c r="E604" i="1" s="1"/>
  <c r="A605" i="1"/>
  <c r="A606" i="1"/>
  <c r="A607" i="1"/>
  <c r="A608" i="1"/>
  <c r="A609" i="1"/>
  <c r="E609" i="1" s="1" a="1"/>
  <c r="E609" i="1" s="1"/>
  <c r="A610" i="1"/>
  <c r="A611" i="1"/>
  <c r="E611" i="1" s="1" a="1"/>
  <c r="E611" i="1" s="1"/>
  <c r="A612" i="1"/>
  <c r="E612" i="1" s="1" a="1"/>
  <c r="E612" i="1" s="1"/>
  <c r="A613" i="1"/>
  <c r="A614" i="1"/>
  <c r="E614" i="1" s="1" a="1"/>
  <c r="E614" i="1" s="1"/>
  <c r="A615" i="1"/>
  <c r="E615" i="1" s="1" a="1"/>
  <c r="E615" i="1" s="1"/>
  <c r="A616" i="1"/>
  <c r="E616" i="1" s="1" a="1"/>
  <c r="E616" i="1" s="1"/>
  <c r="A617" i="1"/>
  <c r="E617" i="1" s="1" a="1"/>
  <c r="E617" i="1" s="1"/>
  <c r="A618" i="1"/>
  <c r="A619" i="1"/>
  <c r="E619" i="1" s="1" a="1"/>
  <c r="E619" i="1" s="1"/>
  <c r="A12" i="1"/>
  <c r="E12" i="1" s="1" a="1"/>
  <c r="E12" i="1" s="1"/>
  <c r="A13" i="1"/>
  <c r="A620" i="1"/>
  <c r="A621" i="1"/>
  <c r="E621" i="1" s="1" a="1"/>
  <c r="E621" i="1" s="1"/>
  <c r="A622" i="1"/>
  <c r="E622" i="1" s="1" a="1"/>
  <c r="E622" i="1" s="1"/>
  <c r="A623" i="1"/>
  <c r="E623" i="1" s="1" a="1"/>
  <c r="E623" i="1" s="1"/>
  <c r="A624" i="1"/>
  <c r="E624" i="1" s="1" a="1"/>
  <c r="E624" i="1" s="1"/>
  <c r="A625" i="1"/>
  <c r="E625" i="1" s="1" a="1"/>
  <c r="E625" i="1" s="1"/>
  <c r="A626" i="1"/>
  <c r="E626" i="1" s="1" a="1"/>
  <c r="E626" i="1" s="1"/>
  <c r="A627" i="1"/>
  <c r="E627" i="1" s="1" a="1"/>
  <c r="E627" i="1" s="1"/>
  <c r="A628" i="1"/>
  <c r="E628" i="1" s="1" a="1"/>
  <c r="E628" i="1" s="1"/>
  <c r="A629" i="1"/>
  <c r="E629" i="1" s="1" a="1"/>
  <c r="E629" i="1" s="1"/>
  <c r="A630" i="1"/>
  <c r="E630" i="1" s="1" a="1"/>
  <c r="E630" i="1" s="1"/>
  <c r="A631" i="1"/>
  <c r="E631" i="1" s="1" a="1"/>
  <c r="E631" i="1" s="1"/>
  <c r="A632" i="1"/>
  <c r="E632" i="1" s="1" a="1"/>
  <c r="E632" i="1" s="1"/>
  <c r="A633" i="1"/>
  <c r="E633" i="1" s="1" a="1"/>
  <c r="E633" i="1" s="1"/>
  <c r="A634" i="1"/>
  <c r="E634" i="1" s="1" a="1"/>
  <c r="E634" i="1" s="1"/>
  <c r="A635" i="1"/>
  <c r="A636" i="1"/>
  <c r="E636" i="1" s="1" a="1"/>
  <c r="E636" i="1" s="1"/>
  <c r="A637" i="1"/>
  <c r="E637" i="1" s="1" a="1"/>
  <c r="E637" i="1" s="1"/>
  <c r="A638" i="1"/>
  <c r="A639" i="1"/>
  <c r="A640" i="1"/>
  <c r="A641" i="1"/>
  <c r="E641" i="1" s="1" a="1"/>
  <c r="E641" i="1" s="1"/>
  <c r="A642" i="1"/>
  <c r="A643" i="1"/>
  <c r="A644" i="1"/>
  <c r="E644" i="1" s="1" a="1"/>
  <c r="E644" i="1" s="1"/>
  <c r="A645" i="1"/>
  <c r="A646" i="1"/>
  <c r="A647" i="1"/>
  <c r="A648" i="1"/>
  <c r="E648" i="1" s="1" a="1"/>
  <c r="E648" i="1" s="1"/>
  <c r="A649" i="1"/>
  <c r="E649" i="1" s="1" a="1"/>
  <c r="E649" i="1" s="1"/>
  <c r="A650" i="1"/>
  <c r="E650" i="1" s="1" a="1"/>
  <c r="E650" i="1" s="1"/>
  <c r="A651" i="1"/>
  <c r="A652" i="1"/>
  <c r="E652" i="1" s="1" a="1"/>
  <c r="E652" i="1" s="1"/>
  <c r="A653" i="1"/>
  <c r="E653" i="1" s="1" a="1"/>
  <c r="E653" i="1" s="1"/>
  <c r="A654" i="1"/>
  <c r="E654" i="1" s="1" a="1"/>
  <c r="E654" i="1" s="1"/>
  <c r="A655" i="1"/>
  <c r="E655" i="1" s="1" a="1"/>
  <c r="E655" i="1" s="1"/>
  <c r="A656" i="1"/>
  <c r="E656" i="1" s="1" a="1"/>
  <c r="E656" i="1" s="1"/>
  <c r="A657" i="1"/>
  <c r="E657" i="1" s="1" a="1"/>
  <c r="E657" i="1" s="1"/>
  <c r="A658" i="1"/>
  <c r="E658" i="1" s="1" a="1"/>
  <c r="E658" i="1" s="1"/>
  <c r="A659" i="1"/>
  <c r="E659" i="1" s="1" a="1"/>
  <c r="E659" i="1" s="1"/>
  <c r="A660" i="1"/>
  <c r="E660" i="1" s="1" a="1"/>
  <c r="E660" i="1" s="1"/>
  <c r="A661" i="1"/>
  <c r="E661" i="1" s="1" a="1"/>
  <c r="E661" i="1" s="1"/>
  <c r="A662" i="1"/>
  <c r="E662" i="1" s="1" a="1"/>
  <c r="E662" i="1" s="1"/>
  <c r="A663" i="1"/>
  <c r="E663" i="1" s="1" a="1"/>
  <c r="E663" i="1" s="1"/>
  <c r="A664" i="1"/>
  <c r="A665" i="1"/>
  <c r="E665" i="1" s="1" a="1"/>
  <c r="E665" i="1" s="1"/>
  <c r="A666" i="1"/>
  <c r="E666" i="1" s="1" a="1"/>
  <c r="E666" i="1" s="1"/>
  <c r="A667" i="1"/>
  <c r="A668" i="1"/>
  <c r="E668" i="1" s="1" a="1"/>
  <c r="E668" i="1" s="1"/>
  <c r="A669" i="1"/>
  <c r="E669" i="1" s="1" a="1"/>
  <c r="E669" i="1" s="1"/>
  <c r="A670" i="1"/>
  <c r="E670" i="1" s="1" a="1"/>
  <c r="E670" i="1" s="1"/>
  <c r="A671" i="1"/>
  <c r="E671" i="1" s="1" a="1"/>
  <c r="E671" i="1" s="1"/>
  <c r="A672" i="1"/>
  <c r="E672" i="1" s="1" a="1"/>
  <c r="E672" i="1" s="1"/>
  <c r="A673" i="1"/>
  <c r="E673" i="1" s="1" a="1"/>
  <c r="E673" i="1" s="1"/>
  <c r="A674" i="1"/>
  <c r="E674" i="1" s="1" a="1"/>
  <c r="E674" i="1" s="1"/>
  <c r="A675" i="1"/>
  <c r="E675" i="1" s="1" a="1"/>
  <c r="E675" i="1" s="1"/>
  <c r="A676" i="1"/>
  <c r="A677" i="1"/>
  <c r="E677" i="1" s="1" a="1"/>
  <c r="E677" i="1" s="1"/>
  <c r="A678" i="1"/>
  <c r="A679" i="1"/>
  <c r="E679" i="1" s="1" a="1"/>
  <c r="E679" i="1" s="1"/>
  <c r="A680" i="1"/>
  <c r="E680" i="1" s="1" a="1"/>
  <c r="E680" i="1" s="1"/>
  <c r="A681" i="1"/>
  <c r="E681" i="1" s="1" a="1"/>
  <c r="E681" i="1" s="1"/>
  <c r="A682" i="1"/>
  <c r="E682" i="1" s="1" a="1"/>
  <c r="E682" i="1" s="1"/>
  <c r="A683" i="1"/>
  <c r="E683" i="1" s="1" a="1"/>
  <c r="E683" i="1" s="1"/>
  <c r="A684" i="1"/>
  <c r="E684" i="1" s="1" a="1"/>
  <c r="E684" i="1" s="1"/>
  <c r="A685" i="1"/>
  <c r="A686" i="1"/>
  <c r="E686" i="1" s="1" a="1"/>
  <c r="E686" i="1" s="1"/>
  <c r="A687" i="1"/>
  <c r="E687" i="1" s="1" a="1"/>
  <c r="E687" i="1" s="1"/>
  <c r="A688" i="1"/>
  <c r="E688" i="1" s="1" a="1"/>
  <c r="E688" i="1" s="1"/>
  <c r="A689" i="1"/>
  <c r="A690" i="1"/>
  <c r="E690" i="1" s="1" a="1"/>
  <c r="E690" i="1" s="1"/>
  <c r="A691" i="1"/>
  <c r="A692" i="1"/>
  <c r="E692" i="1" s="1" a="1"/>
  <c r="E692" i="1" s="1"/>
  <c r="A693" i="1"/>
  <c r="E693" i="1" s="1" a="1"/>
  <c r="E693" i="1" s="1"/>
  <c r="A694" i="1"/>
  <c r="E694" i="1" s="1" a="1"/>
  <c r="E694" i="1" s="1"/>
  <c r="A695" i="1"/>
  <c r="A696" i="1"/>
  <c r="A697" i="1"/>
  <c r="E697" i="1" s="1" a="1"/>
  <c r="E697" i="1" s="1"/>
  <c r="A698" i="1"/>
  <c r="A699" i="1"/>
  <c r="E699" i="1" s="1" a="1"/>
  <c r="E699" i="1" s="1"/>
  <c r="A700" i="1"/>
  <c r="A701" i="1"/>
  <c r="E701" i="1" s="1" a="1"/>
  <c r="E701" i="1" s="1"/>
  <c r="A702" i="1"/>
  <c r="E702" i="1" s="1" a="1"/>
  <c r="E702" i="1" s="1"/>
  <c r="A703" i="1"/>
  <c r="A704" i="1"/>
  <c r="E704" i="1" s="1" a="1"/>
  <c r="E704" i="1" s="1"/>
  <c r="A705" i="1"/>
  <c r="E705" i="1" s="1" a="1"/>
  <c r="E705" i="1" s="1"/>
  <c r="A706" i="1"/>
  <c r="E706" i="1" s="1" a="1"/>
  <c r="E706" i="1" s="1"/>
  <c r="A707" i="1"/>
  <c r="A708" i="1"/>
  <c r="A709" i="1"/>
  <c r="E709" i="1" s="1" a="1"/>
  <c r="E709" i="1" s="1"/>
  <c r="A710" i="1"/>
  <c r="E710" i="1" s="1" a="1"/>
  <c r="E710" i="1" s="1"/>
  <c r="A711" i="1"/>
  <c r="E711" i="1" s="1" a="1"/>
  <c r="E711" i="1" s="1"/>
  <c r="A712" i="1"/>
  <c r="E712" i="1" s="1" a="1"/>
  <c r="E712" i="1" s="1"/>
  <c r="A713" i="1"/>
  <c r="A714" i="1"/>
  <c r="E714" i="1" s="1" a="1"/>
  <c r="E714" i="1" s="1"/>
  <c r="A715" i="1"/>
  <c r="A716" i="1"/>
  <c r="A717" i="1"/>
  <c r="E717" i="1" s="1" a="1"/>
  <c r="E717" i="1" s="1"/>
  <c r="A718" i="1"/>
  <c r="E718" i="1" s="1" a="1"/>
  <c r="E718" i="1" s="1"/>
  <c r="A14" i="1"/>
  <c r="E14" i="1" s="1" a="1"/>
  <c r="E14" i="1" s="1"/>
  <c r="A15" i="1"/>
  <c r="A719" i="1"/>
  <c r="E719" i="1" s="1" a="1"/>
  <c r="E719" i="1" s="1"/>
  <c r="A720" i="1"/>
  <c r="E720" i="1" s="1" a="1"/>
  <c r="E720" i="1" s="1"/>
  <c r="A721" i="1"/>
  <c r="E721" i="1" s="1" a="1"/>
  <c r="E721" i="1" s="1"/>
  <c r="A722" i="1"/>
  <c r="E722" i="1" s="1" a="1"/>
  <c r="E722" i="1" s="1"/>
  <c r="A723" i="1"/>
  <c r="E723" i="1" s="1" a="1"/>
  <c r="E723" i="1" s="1"/>
  <c r="A16" i="1"/>
  <c r="E16" i="1" s="1" a="1"/>
  <c r="E16" i="1" s="1"/>
  <c r="A17" i="1"/>
  <c r="A724" i="1"/>
  <c r="E724" i="1" s="1" a="1"/>
  <c r="E724" i="1" s="1"/>
  <c r="A725" i="1"/>
  <c r="E725" i="1" s="1" a="1"/>
  <c r="E725" i="1" s="1"/>
  <c r="A726" i="1"/>
  <c r="E726" i="1" s="1" a="1"/>
  <c r="E726" i="1" s="1"/>
  <c r="A727" i="1"/>
  <c r="E727" i="1" s="1" a="1"/>
  <c r="E727" i="1" s="1"/>
  <c r="A728" i="1"/>
  <c r="E728" i="1" s="1" a="1"/>
  <c r="E728" i="1" s="1"/>
  <c r="A729" i="1"/>
  <c r="E729" i="1" s="1" a="1"/>
  <c r="E729" i="1" s="1"/>
  <c r="A18" i="1"/>
  <c r="E18" i="1" s="1" a="1"/>
  <c r="E18" i="1" s="1"/>
  <c r="A19" i="1"/>
  <c r="A730" i="1"/>
  <c r="E730" i="1" s="1" a="1"/>
  <c r="E730" i="1" s="1"/>
  <c r="A731" i="1"/>
  <c r="A732" i="1"/>
  <c r="E732" i="1" s="1" a="1"/>
  <c r="E732" i="1" s="1"/>
  <c r="A733" i="1"/>
  <c r="E733" i="1" s="1" a="1"/>
  <c r="E733" i="1" s="1"/>
  <c r="A734" i="1"/>
  <c r="E734" i="1" s="1" a="1"/>
  <c r="E734" i="1" s="1"/>
  <c r="A735" i="1"/>
  <c r="E735" i="1" s="1" a="1"/>
  <c r="E735" i="1" s="1"/>
  <c r="A736" i="1"/>
  <c r="E736" i="1" s="1" a="1"/>
  <c r="E736" i="1" s="1"/>
  <c r="A737" i="1"/>
  <c r="E737" i="1" s="1" a="1"/>
  <c r="E737" i="1" s="1"/>
  <c r="A738" i="1"/>
  <c r="E738" i="1" s="1" a="1"/>
  <c r="E738" i="1" s="1"/>
  <c r="A739" i="1"/>
  <c r="E739" i="1" s="1" a="1"/>
  <c r="E739" i="1" s="1"/>
  <c r="A740" i="1"/>
  <c r="E740" i="1" s="1" a="1"/>
  <c r="E740" i="1" s="1"/>
  <c r="A741" i="1"/>
  <c r="E741" i="1" s="1" a="1"/>
  <c r="E741" i="1" s="1"/>
  <c r="A742" i="1"/>
  <c r="E742" i="1" s="1" a="1"/>
  <c r="E742" i="1" s="1"/>
  <c r="A743" i="1"/>
  <c r="E743" i="1" s="1" a="1"/>
  <c r="E743" i="1" s="1"/>
  <c r="A744" i="1"/>
  <c r="E744" i="1" s="1" a="1"/>
  <c r="E744" i="1" s="1"/>
  <c r="A745" i="1"/>
  <c r="A746" i="1"/>
  <c r="A747" i="1"/>
  <c r="A748" i="1"/>
  <c r="A749" i="1"/>
  <c r="E749" i="1" s="1" a="1"/>
  <c r="E749" i="1" s="1"/>
  <c r="A750" i="1"/>
  <c r="A751" i="1"/>
  <c r="A752" i="1"/>
  <c r="A753" i="1"/>
  <c r="E753" i="1" s="1" a="1"/>
  <c r="E753" i="1" s="1"/>
  <c r="A754" i="1"/>
  <c r="E754" i="1" s="1" a="1"/>
  <c r="E754" i="1" s="1"/>
  <c r="A755" i="1"/>
  <c r="E755" i="1" s="1" a="1"/>
  <c r="E755" i="1" s="1"/>
  <c r="A756" i="1"/>
  <c r="E756" i="1" s="1" a="1"/>
  <c r="E756" i="1" s="1"/>
  <c r="A757" i="1"/>
  <c r="A758" i="1"/>
  <c r="E758" i="1" s="1" a="1"/>
  <c r="E758" i="1" s="1"/>
  <c r="A759" i="1"/>
  <c r="A760" i="1"/>
  <c r="A761" i="1"/>
  <c r="E761" i="1" s="1" a="1"/>
  <c r="E761" i="1" s="1"/>
  <c r="A762" i="1"/>
  <c r="E762" i="1" s="1" a="1"/>
  <c r="E762" i="1" s="1"/>
  <c r="A763" i="1"/>
  <c r="E763" i="1" s="1" a="1"/>
  <c r="E763" i="1" s="1"/>
  <c r="A764" i="1"/>
  <c r="E764" i="1" s="1" a="1"/>
  <c r="E764" i="1" s="1"/>
  <c r="A765" i="1"/>
  <c r="E765" i="1" s="1" a="1"/>
  <c r="E765" i="1" s="1"/>
  <c r="A766" i="1"/>
  <c r="A767" i="1"/>
  <c r="A768" i="1"/>
  <c r="A769" i="1"/>
  <c r="E769" i="1" s="1" a="1"/>
  <c r="E769" i="1" s="1"/>
  <c r="A770" i="1"/>
  <c r="E770" i="1" s="1" a="1"/>
  <c r="E770" i="1" s="1"/>
  <c r="A771" i="1"/>
  <c r="A772" i="1"/>
  <c r="E772" i="1" s="1" a="1"/>
  <c r="E772" i="1" s="1"/>
  <c r="A773" i="1"/>
  <c r="E773" i="1" s="1" a="1"/>
  <c r="E773" i="1" s="1"/>
  <c r="A774" i="1"/>
  <c r="E774" i="1" s="1" a="1"/>
  <c r="E774" i="1" s="1"/>
  <c r="A775" i="1"/>
  <c r="A776" i="1"/>
  <c r="A777" i="1"/>
  <c r="E777" i="1" s="1" a="1"/>
  <c r="E777" i="1" s="1"/>
  <c r="A778" i="1"/>
  <c r="E778" i="1" s="1" a="1"/>
  <c r="E778" i="1" s="1"/>
  <c r="A779" i="1"/>
  <c r="E779" i="1" s="1" a="1"/>
  <c r="E779" i="1" s="1"/>
  <c r="A780" i="1"/>
  <c r="E780" i="1" s="1" a="1"/>
  <c r="E780" i="1" s="1"/>
  <c r="A781" i="1"/>
  <c r="A782" i="1"/>
  <c r="E782" i="1" s="1" a="1"/>
  <c r="E782" i="1" s="1"/>
  <c r="A783" i="1"/>
  <c r="A784" i="1"/>
  <c r="E784" i="1" s="1" a="1"/>
  <c r="E784" i="1" s="1"/>
  <c r="A785" i="1"/>
  <c r="E785" i="1" s="1" a="1"/>
  <c r="E785" i="1" s="1"/>
  <c r="A786" i="1"/>
  <c r="A787" i="1"/>
  <c r="A788" i="1"/>
  <c r="A789" i="1"/>
  <c r="A790" i="1"/>
  <c r="E790" i="1" s="1" a="1"/>
  <c r="E790" i="1" s="1"/>
  <c r="A791" i="1"/>
  <c r="A792" i="1"/>
  <c r="A793" i="1"/>
  <c r="A794" i="1"/>
  <c r="A795" i="1"/>
  <c r="E795" i="1" s="1" a="1"/>
  <c r="E795" i="1" s="1"/>
  <c r="A796" i="1"/>
  <c r="A20" i="1"/>
  <c r="A21" i="1"/>
  <c r="A797" i="1"/>
  <c r="A798" i="1"/>
  <c r="A799" i="1"/>
  <c r="A800" i="1"/>
  <c r="E800" i="1" s="1" a="1"/>
  <c r="E800" i="1" s="1"/>
  <c r="A801" i="1"/>
  <c r="A802" i="1"/>
  <c r="E802" i="1" s="1" a="1"/>
  <c r="E802" i="1" s="1"/>
  <c r="A803" i="1"/>
  <c r="A804" i="1"/>
  <c r="E804" i="1" s="1" a="1"/>
  <c r="E804" i="1" s="1"/>
  <c r="A805" i="1"/>
  <c r="E805" i="1" s="1" a="1"/>
  <c r="E805" i="1" s="1"/>
  <c r="A806" i="1"/>
  <c r="E806" i="1" s="1" a="1"/>
  <c r="E806" i="1" s="1"/>
  <c r="A807" i="1"/>
  <c r="E807" i="1" s="1" a="1"/>
  <c r="E807" i="1" s="1"/>
  <c r="A808" i="1"/>
  <c r="E808" i="1" s="1" a="1"/>
  <c r="E808" i="1" s="1"/>
  <c r="A809" i="1"/>
  <c r="A810" i="1"/>
  <c r="E810" i="1" s="1" a="1"/>
  <c r="E810" i="1" s="1"/>
  <c r="A811" i="1"/>
  <c r="E811" i="1" s="1" a="1"/>
  <c r="E811" i="1" s="1"/>
  <c r="A812" i="1"/>
  <c r="A813" i="1"/>
  <c r="A814" i="1"/>
  <c r="E814" i="1" s="1" a="1"/>
  <c r="E814" i="1" s="1"/>
  <c r="A815" i="1"/>
  <c r="A816" i="1"/>
  <c r="A817" i="1"/>
  <c r="E817" i="1" s="1" a="1"/>
  <c r="E817" i="1" s="1"/>
  <c r="A818" i="1"/>
  <c r="E818" i="1" s="1" a="1"/>
  <c r="E818" i="1" s="1"/>
  <c r="A819" i="1"/>
  <c r="E819" i="1" s="1" a="1"/>
  <c r="E819" i="1" s="1"/>
  <c r="A820" i="1"/>
  <c r="E820" i="1" s="1" a="1"/>
  <c r="E820" i="1" s="1"/>
  <c r="A821" i="1"/>
  <c r="A822" i="1"/>
  <c r="E822" i="1" s="1" a="1"/>
  <c r="E822" i="1" s="1"/>
  <c r="A823" i="1"/>
  <c r="A824" i="1"/>
  <c r="A825" i="1"/>
  <c r="E825" i="1" s="1" a="1"/>
  <c r="E825" i="1" s="1"/>
  <c r="A826" i="1"/>
  <c r="A827" i="1"/>
  <c r="E827" i="1" s="1" a="1"/>
  <c r="E827" i="1" s="1"/>
  <c r="A828" i="1"/>
  <c r="A829" i="1"/>
  <c r="A830" i="1"/>
  <c r="A831" i="1"/>
  <c r="A832" i="1"/>
  <c r="A833" i="1"/>
  <c r="A834" i="1"/>
  <c r="A835" i="1"/>
  <c r="A836" i="1"/>
  <c r="E836" i="1" s="1" a="1"/>
  <c r="E836" i="1" s="1"/>
  <c r="A837" i="1"/>
  <c r="E837" i="1" s="1" a="1"/>
  <c r="E837" i="1" s="1"/>
  <c r="A838" i="1"/>
  <c r="A839" i="1"/>
  <c r="E839" i="1" s="1" a="1"/>
  <c r="E839" i="1" s="1"/>
  <c r="A840" i="1"/>
  <c r="E840" i="1" s="1" a="1"/>
  <c r="E840" i="1" s="1"/>
  <c r="A841" i="1"/>
  <c r="E841" i="1" s="1" a="1"/>
  <c r="E841" i="1" s="1"/>
  <c r="A842" i="1"/>
  <c r="E842" i="1" s="1" a="1"/>
  <c r="E842" i="1" s="1"/>
  <c r="A843" i="1"/>
  <c r="E843" i="1" s="1" a="1"/>
  <c r="E843" i="1" s="1"/>
  <c r="A844" i="1"/>
  <c r="E844" i="1" s="1" a="1"/>
  <c r="E844" i="1" s="1"/>
  <c r="A845" i="1"/>
  <c r="A846" i="1"/>
  <c r="E846" i="1" s="1" a="1"/>
  <c r="E846" i="1" s="1"/>
  <c r="A847" i="1"/>
  <c r="E847" i="1" s="1" a="1"/>
  <c r="E847" i="1" s="1"/>
  <c r="A848" i="1"/>
  <c r="E848" i="1" s="1" a="1"/>
  <c r="E848" i="1" s="1"/>
  <c r="A849" i="1"/>
  <c r="A850" i="1"/>
  <c r="A851" i="1"/>
  <c r="E851" i="1" s="1" a="1"/>
  <c r="E851" i="1" s="1"/>
  <c r="A852" i="1"/>
  <c r="E852" i="1" s="1" a="1"/>
  <c r="E852" i="1" s="1"/>
  <c r="A853" i="1"/>
  <c r="A854" i="1"/>
  <c r="E854" i="1" s="1" a="1"/>
  <c r="E854" i="1" s="1"/>
  <c r="A855" i="1"/>
  <c r="E855" i="1" s="1" a="1"/>
  <c r="E855" i="1" s="1"/>
  <c r="A856" i="1"/>
  <c r="E856" i="1" s="1" a="1"/>
  <c r="E856" i="1" s="1"/>
  <c r="A857" i="1"/>
  <c r="A858" i="1"/>
  <c r="A859" i="1"/>
  <c r="E859" i="1" s="1" a="1"/>
  <c r="E859" i="1" s="1"/>
  <c r="A860" i="1"/>
  <c r="E860" i="1" s="1" a="1"/>
  <c r="E860" i="1" s="1"/>
  <c r="A861" i="1"/>
  <c r="A862" i="1"/>
  <c r="E862" i="1" s="1" a="1"/>
  <c r="E862" i="1" s="1"/>
  <c r="A863" i="1"/>
  <c r="A864" i="1"/>
  <c r="E864" i="1" s="1" a="1"/>
  <c r="E864" i="1" s="1"/>
  <c r="A865" i="1"/>
  <c r="E865" i="1" s="1" a="1"/>
  <c r="E865" i="1" s="1"/>
  <c r="A866" i="1"/>
  <c r="A867" i="1"/>
  <c r="E867" i="1" s="1" a="1"/>
  <c r="E867" i="1" s="1"/>
  <c r="A868" i="1"/>
  <c r="E868" i="1" s="1" a="1"/>
  <c r="E868" i="1" s="1"/>
  <c r="A869" i="1"/>
  <c r="E869" i="1" s="1" a="1"/>
  <c r="E869" i="1" s="1"/>
  <c r="A870" i="1"/>
  <c r="E870" i="1" s="1" a="1"/>
  <c r="E870" i="1" s="1"/>
  <c r="A871" i="1"/>
  <c r="E871" i="1" s="1" a="1"/>
  <c r="E871" i="1" s="1"/>
  <c r="A872" i="1"/>
  <c r="A22" i="1"/>
  <c r="E22" i="1" s="1" a="1"/>
  <c r="E22" i="1" s="1"/>
  <c r="A23" i="1"/>
  <c r="A873" i="1"/>
  <c r="A874" i="1"/>
  <c r="A875" i="1"/>
  <c r="E875" i="1" s="1" a="1"/>
  <c r="E875" i="1" s="1"/>
  <c r="A876" i="1"/>
  <c r="E876" i="1" s="1" a="1"/>
  <c r="E876" i="1" s="1"/>
  <c r="A877" i="1"/>
  <c r="A878" i="1"/>
  <c r="A879" i="1"/>
  <c r="E879" i="1" s="1" a="1"/>
  <c r="E879" i="1" s="1"/>
  <c r="A880" i="1"/>
  <c r="A24" i="1"/>
  <c r="A25" i="1"/>
  <c r="A881" i="1"/>
  <c r="A882" i="1"/>
  <c r="E882" i="1" s="1" a="1"/>
  <c r="E882" i="1" s="1"/>
  <c r="A883" i="1"/>
  <c r="A884" i="1"/>
  <c r="A885" i="1"/>
  <c r="A886" i="1"/>
  <c r="A887" i="1"/>
  <c r="E887" i="1" s="1" a="1"/>
  <c r="E887" i="1" s="1"/>
  <c r="A888" i="1"/>
  <c r="A889" i="1"/>
  <c r="E889" i="1" s="1" a="1"/>
  <c r="E889" i="1" s="1"/>
  <c r="A890" i="1"/>
  <c r="E890" i="1" s="1" a="1"/>
  <c r="E890" i="1" s="1"/>
  <c r="A891" i="1"/>
  <c r="E891" i="1" s="1" a="1"/>
  <c r="E891" i="1" s="1"/>
  <c r="A892" i="1"/>
  <c r="E892" i="1" s="1" a="1"/>
  <c r="E892" i="1" s="1"/>
  <c r="A893" i="1"/>
  <c r="E893" i="1" s="1" a="1"/>
  <c r="E893" i="1" s="1"/>
  <c r="A894" i="1"/>
  <c r="E894" i="1" s="1" a="1"/>
  <c r="E894" i="1" s="1"/>
  <c r="A895" i="1"/>
  <c r="E895" i="1" s="1" a="1"/>
  <c r="E895" i="1" s="1"/>
  <c r="A896" i="1"/>
  <c r="E896" i="1" s="1" a="1"/>
  <c r="E896" i="1" s="1"/>
  <c r="A897" i="1"/>
  <c r="A898" i="1"/>
  <c r="E898" i="1" s="1" a="1"/>
  <c r="E898" i="1" s="1"/>
  <c r="A899" i="1"/>
  <c r="E899" i="1" s="1" a="1"/>
  <c r="E899" i="1" s="1"/>
  <c r="A900" i="1"/>
  <c r="E900" i="1" s="1" a="1"/>
  <c r="E900" i="1" s="1"/>
  <c r="A901" i="1"/>
  <c r="E901" i="1" s="1" a="1"/>
  <c r="E901" i="1" s="1"/>
  <c r="A902" i="1"/>
  <c r="E902" i="1" s="1" a="1"/>
  <c r="E902" i="1" s="1"/>
  <c r="A903" i="1"/>
  <c r="E903" i="1" s="1" a="1"/>
  <c r="E903" i="1" s="1"/>
  <c r="A904" i="1"/>
  <c r="E904" i="1" s="1" a="1"/>
  <c r="E904" i="1" s="1"/>
  <c r="A905" i="1"/>
  <c r="A906" i="1"/>
  <c r="E906" i="1" s="1" a="1"/>
  <c r="E906" i="1" s="1"/>
  <c r="A907" i="1"/>
  <c r="A908" i="1"/>
  <c r="A909" i="1"/>
  <c r="A910" i="1"/>
  <c r="A911" i="1"/>
  <c r="A912" i="1"/>
  <c r="A913" i="1"/>
  <c r="E913" i="1" s="1" a="1"/>
  <c r="E913" i="1" s="1"/>
  <c r="A914" i="1"/>
  <c r="E914" i="1" s="1" a="1"/>
  <c r="E914" i="1" s="1"/>
  <c r="A915" i="1"/>
  <c r="E915" i="1" s="1" a="1"/>
  <c r="E915" i="1" s="1"/>
  <c r="A916" i="1"/>
  <c r="E916" i="1" s="1" a="1"/>
  <c r="E916" i="1" s="1"/>
  <c r="A917" i="1"/>
  <c r="E917" i="1" s="1" a="1"/>
  <c r="E917" i="1" s="1"/>
  <c r="A918" i="1"/>
  <c r="E918" i="1" s="1" a="1"/>
  <c r="E918" i="1" s="1"/>
  <c r="A919" i="1"/>
  <c r="E919" i="1" s="1" a="1"/>
  <c r="E919" i="1" s="1"/>
  <c r="A920" i="1"/>
  <c r="A921" i="1"/>
  <c r="E921" i="1" s="1" a="1"/>
  <c r="E921" i="1" s="1"/>
  <c r="A922" i="1"/>
  <c r="A923" i="1"/>
  <c r="A924" i="1"/>
  <c r="E924" i="1" s="1" a="1"/>
  <c r="E924" i="1" s="1"/>
  <c r="A925" i="1"/>
  <c r="E925" i="1" s="1" a="1"/>
  <c r="E925" i="1" s="1"/>
  <c r="A926" i="1"/>
  <c r="A927" i="1"/>
  <c r="E927" i="1" s="1" a="1"/>
  <c r="E927" i="1" s="1"/>
  <c r="A928" i="1"/>
  <c r="E928" i="1" s="1" a="1"/>
  <c r="E928" i="1" s="1"/>
  <c r="A929" i="1"/>
  <c r="A930" i="1"/>
  <c r="A26" i="1"/>
  <c r="E26" i="1" s="1" a="1"/>
  <c r="E26" i="1" s="1"/>
  <c r="A27" i="1"/>
  <c r="A931" i="1"/>
  <c r="E931" i="1" s="1" a="1"/>
  <c r="E931" i="1" s="1"/>
  <c r="A932" i="1"/>
  <c r="E932" i="1" s="1" a="1"/>
  <c r="E932" i="1" s="1"/>
  <c r="A933" i="1"/>
  <c r="E933" i="1" s="1" a="1"/>
  <c r="E933" i="1" s="1"/>
  <c r="A934" i="1"/>
  <c r="E934" i="1" s="1" a="1"/>
  <c r="E934" i="1" s="1"/>
  <c r="A935" i="1"/>
  <c r="E935" i="1" s="1" a="1"/>
  <c r="E935" i="1" s="1"/>
  <c r="A936" i="1"/>
  <c r="E936" i="1" s="1" a="1"/>
  <c r="E936" i="1" s="1"/>
  <c r="A937" i="1"/>
  <c r="E937" i="1" s="1" a="1"/>
  <c r="E937" i="1" s="1"/>
  <c r="A938" i="1"/>
  <c r="A939" i="1"/>
  <c r="E939" i="1" s="1" a="1"/>
  <c r="E939" i="1" s="1"/>
  <c r="A940" i="1"/>
  <c r="E940" i="1" s="1" a="1"/>
  <c r="E940" i="1" s="1"/>
  <c r="A941" i="1"/>
  <c r="E941" i="1" s="1" a="1"/>
  <c r="E941" i="1" s="1"/>
  <c r="A942" i="1"/>
  <c r="E942" i="1" s="1" a="1"/>
  <c r="E942" i="1" s="1"/>
  <c r="A943" i="1"/>
  <c r="E943" i="1" s="1" a="1"/>
  <c r="E943" i="1" s="1"/>
  <c r="A944" i="1"/>
  <c r="E944" i="1" s="1" a="1"/>
  <c r="E944" i="1" s="1"/>
  <c r="A945" i="1"/>
  <c r="E945" i="1" s="1" a="1"/>
  <c r="E945" i="1" s="1"/>
  <c r="A946" i="1"/>
  <c r="E946" i="1" s="1" a="1"/>
  <c r="E946" i="1" s="1"/>
  <c r="A947" i="1"/>
  <c r="A948" i="1"/>
  <c r="A949" i="1"/>
  <c r="E949" i="1" s="1" a="1"/>
  <c r="E949" i="1" s="1"/>
  <c r="A950" i="1"/>
  <c r="A951" i="1"/>
  <c r="A952" i="1"/>
  <c r="A953" i="1"/>
  <c r="A954" i="1"/>
  <c r="A955" i="1"/>
  <c r="A956" i="1"/>
  <c r="A957" i="1"/>
  <c r="A958" i="1"/>
  <c r="A959" i="1"/>
  <c r="A28" i="1"/>
  <c r="A29" i="1"/>
  <c r="E29" i="1" s="1" a="1"/>
  <c r="E29" i="1" s="1"/>
  <c r="A960" i="1"/>
  <c r="A961" i="1"/>
  <c r="A962" i="1"/>
  <c r="A963" i="1"/>
  <c r="A964" i="1"/>
  <c r="A965" i="1"/>
  <c r="A966" i="1"/>
  <c r="A967" i="1"/>
  <c r="A968" i="1"/>
  <c r="A969" i="1"/>
  <c r="A970" i="1"/>
  <c r="A971" i="1"/>
  <c r="E971" i="1" s="1" a="1"/>
  <c r="E971" i="1" s="1"/>
  <c r="A972" i="1"/>
  <c r="E972" i="1" s="1" a="1"/>
  <c r="E972" i="1" s="1"/>
  <c r="A973" i="1"/>
  <c r="E973" i="1" s="1" a="1"/>
  <c r="E973" i="1" s="1"/>
  <c r="A974" i="1"/>
  <c r="A975" i="1"/>
  <c r="E975" i="1" s="1" a="1"/>
  <c r="E975" i="1" s="1"/>
  <c r="A976" i="1"/>
  <c r="E976" i="1" s="1" a="1"/>
  <c r="E976" i="1" s="1"/>
  <c r="A977" i="1"/>
  <c r="E977" i="1" s="1" a="1"/>
  <c r="E977" i="1" s="1"/>
  <c r="A978" i="1"/>
  <c r="E978" i="1" s="1" a="1"/>
  <c r="E978" i="1" s="1"/>
  <c r="A979" i="1"/>
  <c r="A980" i="1"/>
  <c r="E980" i="1" s="1" a="1"/>
  <c r="E980" i="1" s="1"/>
  <c r="A981" i="1"/>
  <c r="A982" i="1"/>
  <c r="E982" i="1" s="1" a="1"/>
  <c r="E982" i="1" s="1"/>
  <c r="A983" i="1"/>
  <c r="E983" i="1" s="1" a="1"/>
  <c r="E983" i="1" s="1"/>
  <c r="A984" i="1"/>
  <c r="A985" i="1"/>
  <c r="E985" i="1" s="1" a="1"/>
  <c r="E985" i="1" s="1"/>
  <c r="A986" i="1"/>
  <c r="A987" i="1"/>
  <c r="E987" i="1" s="1" a="1"/>
  <c r="E987" i="1" s="1"/>
  <c r="A988" i="1"/>
  <c r="E988" i="1" s="1" a="1"/>
  <c r="E988" i="1" s="1"/>
  <c r="A989" i="1"/>
  <c r="E989" i="1" s="1" a="1"/>
  <c r="E989" i="1" s="1"/>
  <c r="A990" i="1"/>
  <c r="E990" i="1" s="1" a="1"/>
  <c r="E990" i="1" s="1"/>
  <c r="A991" i="1"/>
  <c r="A992" i="1"/>
  <c r="A993" i="1"/>
  <c r="A994" i="1"/>
  <c r="E994" i="1" s="1" a="1"/>
  <c r="E994" i="1" s="1"/>
  <c r="A995" i="1"/>
  <c r="A996" i="1"/>
  <c r="E996" i="1" s="1" a="1"/>
  <c r="E996" i="1" s="1"/>
  <c r="A997" i="1"/>
  <c r="A998" i="1"/>
  <c r="A999" i="1"/>
  <c r="A1000" i="1"/>
  <c r="E1000" i="1" s="1" a="1"/>
  <c r="E1000" i="1" s="1"/>
  <c r="A1001" i="1"/>
  <c r="A1002" i="1"/>
  <c r="E1002" i="1" s="1" a="1"/>
  <c r="E1002" i="1" s="1"/>
  <c r="A1003" i="1"/>
  <c r="E1003" i="1" s="1" a="1"/>
  <c r="E1003" i="1" s="1"/>
  <c r="A1004" i="1"/>
  <c r="E1004" i="1" s="1" a="1"/>
  <c r="E1004" i="1" s="1"/>
  <c r="A1005" i="1"/>
  <c r="E1005" i="1" s="1" a="1"/>
  <c r="E1005" i="1" s="1"/>
  <c r="A1006" i="1"/>
  <c r="E1006" i="1" s="1" a="1"/>
  <c r="E1006" i="1" s="1"/>
  <c r="A1007" i="1"/>
  <c r="E1007" i="1" s="1" a="1"/>
  <c r="E1007" i="1" s="1"/>
  <c r="A1008" i="1"/>
  <c r="E1008" i="1" s="1" a="1"/>
  <c r="E1008" i="1" s="1"/>
  <c r="A1009" i="1"/>
  <c r="A1010" i="1"/>
  <c r="A1011" i="1"/>
  <c r="E1011" i="1" s="1" a="1"/>
  <c r="E1011" i="1" s="1"/>
  <c r="A1012" i="1"/>
  <c r="A1013" i="1"/>
  <c r="A1014" i="1"/>
  <c r="A1015" i="1"/>
  <c r="E1015" i="1" s="1" a="1"/>
  <c r="E1015" i="1" s="1"/>
  <c r="A1016" i="1"/>
  <c r="E1016" i="1" s="1" a="1"/>
  <c r="E1016" i="1" s="1"/>
  <c r="A1017" i="1"/>
  <c r="E1017" i="1" s="1" a="1"/>
  <c r="E1017" i="1" s="1"/>
  <c r="A1018" i="1"/>
  <c r="E1018" i="1" s="1" a="1"/>
  <c r="E1018" i="1" s="1"/>
  <c r="A1019" i="1"/>
  <c r="A1020" i="1"/>
  <c r="A1021" i="1"/>
  <c r="E1021" i="1" s="1" a="1"/>
  <c r="E1021" i="1" s="1"/>
  <c r="A1022" i="1"/>
  <c r="A1023" i="1"/>
  <c r="E1023" i="1" s="1" a="1"/>
  <c r="E1023" i="1" s="1"/>
  <c r="A1024" i="1"/>
  <c r="E1024" i="1" s="1" a="1"/>
  <c r="E1024" i="1" s="1"/>
  <c r="A1025" i="1"/>
  <c r="E1025" i="1" s="1" a="1"/>
  <c r="E1025" i="1" s="1"/>
  <c r="A1026" i="1"/>
  <c r="E1026" i="1" s="1" a="1"/>
  <c r="E1026" i="1" s="1"/>
  <c r="A1027" i="1"/>
  <c r="E1027" i="1" s="1" a="1"/>
  <c r="E1027" i="1" s="1"/>
  <c r="A1028" i="1"/>
  <c r="E1028" i="1" s="1" a="1"/>
  <c r="E1028" i="1" s="1"/>
  <c r="A1029" i="1"/>
  <c r="A1030" i="1"/>
  <c r="E1030" i="1" s="1" a="1"/>
  <c r="E1030" i="1" s="1"/>
  <c r="A1031" i="1"/>
  <c r="E1031" i="1" s="1" a="1"/>
  <c r="E1031" i="1" s="1"/>
  <c r="A1032" i="1"/>
  <c r="E1032" i="1" s="1" a="1"/>
  <c r="E1032" i="1" s="1"/>
  <c r="A1033" i="1"/>
  <c r="E1033" i="1" s="1" a="1"/>
  <c r="E1033" i="1" s="1"/>
  <c r="A1034" i="1"/>
  <c r="A1035" i="1"/>
  <c r="E1035" i="1" s="1" a="1"/>
  <c r="E1035" i="1" s="1"/>
  <c r="A1036" i="1"/>
  <c r="A1037" i="1"/>
  <c r="E1037" i="1" s="1" a="1"/>
  <c r="E1037" i="1" s="1"/>
  <c r="A1038" i="1"/>
  <c r="A1039" i="1"/>
  <c r="E1039" i="1" s="1" a="1"/>
  <c r="E1039" i="1" s="1"/>
  <c r="A1040" i="1"/>
  <c r="E1040" i="1" s="1" a="1"/>
  <c r="E1040" i="1" s="1"/>
  <c r="A1041" i="1"/>
  <c r="E1041" i="1" s="1" a="1"/>
  <c r="E1041" i="1" s="1"/>
  <c r="A1042" i="1"/>
  <c r="A1043" i="1"/>
  <c r="A1044" i="1"/>
  <c r="A1045" i="1"/>
  <c r="A1046" i="1"/>
  <c r="A1047" i="1"/>
  <c r="E1047" i="1" s="1" a="1"/>
  <c r="E1047" i="1" s="1"/>
  <c r="A1048" i="1"/>
  <c r="A1049" i="1"/>
  <c r="A1050" i="1"/>
  <c r="A1051" i="1"/>
  <c r="A1052" i="1"/>
  <c r="A1053" i="1"/>
  <c r="A1054" i="1"/>
  <c r="A1055" i="1"/>
  <c r="A1056" i="1"/>
  <c r="A1057" i="1"/>
  <c r="A1058" i="1"/>
  <c r="E1058" i="1" s="1" a="1"/>
  <c r="E1058" i="1" s="1"/>
  <c r="A1059" i="1"/>
  <c r="A1060" i="1"/>
  <c r="A1061" i="1"/>
  <c r="E1061" i="1" s="1" a="1"/>
  <c r="E1061" i="1" s="1"/>
  <c r="A1062" i="1"/>
  <c r="E1062" i="1" s="1" a="1"/>
  <c r="E1062" i="1" s="1"/>
  <c r="A1063" i="1"/>
  <c r="A1064" i="1"/>
  <c r="E1064" i="1" s="1" a="1"/>
  <c r="E1064" i="1" s="1"/>
  <c r="A1065" i="1"/>
  <c r="E1065" i="1" s="1" a="1"/>
  <c r="E1065" i="1" s="1"/>
  <c r="A1066" i="1"/>
  <c r="E1066" i="1" s="1" a="1"/>
  <c r="E1066" i="1" s="1"/>
  <c r="A1067" i="1"/>
  <c r="A1068" i="1"/>
  <c r="A1069" i="1"/>
  <c r="E1069" i="1" s="1" a="1"/>
  <c r="E1069" i="1" s="1"/>
  <c r="A1070" i="1"/>
  <c r="E1070" i="1" s="1" a="1"/>
  <c r="E1070" i="1" s="1"/>
  <c r="A1071" i="1"/>
  <c r="E1071" i="1" s="1" a="1"/>
  <c r="E1071" i="1" s="1"/>
  <c r="A1072" i="1"/>
  <c r="E1072" i="1" s="1" a="1"/>
  <c r="E1072" i="1" s="1"/>
  <c r="A1073" i="1"/>
  <c r="E1073" i="1" s="1" a="1"/>
  <c r="E1073" i="1" s="1"/>
  <c r="A1074" i="1"/>
  <c r="E1074" i="1" s="1" a="1"/>
  <c r="E1074" i="1" s="1"/>
  <c r="A1075" i="1"/>
  <c r="E1075" i="1" s="1" a="1"/>
  <c r="E1075" i="1" s="1"/>
  <c r="A1076" i="1"/>
  <c r="E1076" i="1" s="1" a="1"/>
  <c r="E1076" i="1" s="1"/>
  <c r="A1077" i="1"/>
  <c r="E1077" i="1" s="1" a="1"/>
  <c r="E1077" i="1" s="1"/>
  <c r="A1078" i="1"/>
  <c r="E1078" i="1" s="1" a="1"/>
  <c r="E1078" i="1" s="1"/>
  <c r="A1079" i="1"/>
  <c r="A1080" i="1"/>
  <c r="E1080" i="1" s="1" a="1"/>
  <c r="E1080" i="1" s="1"/>
  <c r="A1081" i="1"/>
  <c r="E1081" i="1" s="1" a="1"/>
  <c r="E1081" i="1" s="1"/>
  <c r="A1082" i="1"/>
  <c r="E1082" i="1" s="1" a="1"/>
  <c r="E1082" i="1" s="1"/>
  <c r="A1083" i="1"/>
  <c r="E1083" i="1" s="1" a="1"/>
  <c r="E1083" i="1" s="1"/>
  <c r="A1084" i="1"/>
  <c r="E1084" i="1" s="1" a="1"/>
  <c r="E1084" i="1" s="1"/>
  <c r="A1085" i="1"/>
  <c r="A1086" i="1"/>
  <c r="E1086" i="1" s="1" a="1"/>
  <c r="E1086" i="1" s="1"/>
  <c r="A1087" i="1"/>
  <c r="E1087" i="1" s="1" a="1"/>
  <c r="E1087" i="1" s="1"/>
  <c r="A1088" i="1"/>
  <c r="E1088" i="1" s="1" a="1"/>
  <c r="E1088" i="1" s="1"/>
  <c r="A1089" i="1"/>
  <c r="A1090" i="1"/>
  <c r="E1090" i="1" s="1" a="1"/>
  <c r="E1090" i="1" s="1"/>
  <c r="A1091" i="1"/>
  <c r="E1091" i="1" s="1" a="1"/>
  <c r="E1091" i="1" s="1"/>
  <c r="A1092" i="1"/>
  <c r="E1092" i="1" s="1" a="1"/>
  <c r="E1092" i="1" s="1"/>
  <c r="A1093" i="1"/>
  <c r="E1093" i="1" s="1" a="1"/>
  <c r="E1093" i="1" s="1"/>
  <c r="A1094" i="1"/>
  <c r="E1094" i="1" s="1" a="1"/>
  <c r="E1094" i="1" s="1"/>
  <c r="A1095" i="1"/>
  <c r="E1095" i="1" s="1" a="1"/>
  <c r="E1095" i="1" s="1"/>
  <c r="A1096" i="1"/>
  <c r="E1096" i="1" s="1" a="1"/>
  <c r="E1096" i="1" s="1"/>
  <c r="A1097" i="1"/>
  <c r="E1097" i="1" s="1" a="1"/>
  <c r="E1097" i="1" s="1"/>
  <c r="A1098" i="1"/>
  <c r="E1098" i="1" s="1" a="1"/>
  <c r="E1098" i="1" s="1"/>
  <c r="A1099" i="1"/>
  <c r="E1099" i="1" s="1" a="1"/>
  <c r="E1099" i="1" s="1"/>
  <c r="A1100" i="1"/>
  <c r="E1100" i="1" s="1" a="1"/>
  <c r="E1100" i="1" s="1"/>
  <c r="A1101" i="1"/>
  <c r="E1101" i="1" s="1" a="1"/>
  <c r="E1101" i="1" s="1"/>
  <c r="A1102" i="1"/>
  <c r="E1102" i="1" s="1" a="1"/>
  <c r="E1102" i="1" s="1"/>
  <c r="A1103" i="1"/>
  <c r="E1103" i="1" s="1" a="1"/>
  <c r="E1103" i="1" s="1"/>
  <c r="A1104" i="1"/>
  <c r="A1105" i="1"/>
  <c r="E1105" i="1" s="1" a="1"/>
  <c r="E1105" i="1" s="1"/>
  <c r="A1106" i="1"/>
  <c r="E1106" i="1" s="1" a="1"/>
  <c r="E1106" i="1" s="1"/>
  <c r="A1107" i="1"/>
  <c r="E1107" i="1" s="1" a="1"/>
  <c r="E1107" i="1" s="1"/>
  <c r="A1108" i="1"/>
  <c r="E1108" i="1" s="1" a="1"/>
  <c r="E1108" i="1" s="1"/>
  <c r="A1109" i="1"/>
  <c r="E1109" i="1" s="1" a="1"/>
  <c r="E1109" i="1" s="1"/>
  <c r="A1110" i="1"/>
  <c r="E1110" i="1" s="1" a="1"/>
  <c r="E1110" i="1" s="1"/>
  <c r="A1111" i="1"/>
  <c r="A1112" i="1"/>
  <c r="A1113" i="1"/>
  <c r="E1113" i="1" s="1" a="1"/>
  <c r="E1113" i="1" s="1"/>
  <c r="A1114" i="1"/>
  <c r="A1115" i="1"/>
  <c r="A1116" i="1"/>
  <c r="E1116" i="1" s="1" a="1"/>
  <c r="E1116" i="1" s="1"/>
  <c r="A1117" i="1"/>
  <c r="E1117" i="1" s="1" a="1"/>
  <c r="E1117" i="1" s="1"/>
  <c r="A1118" i="1"/>
  <c r="E1118" i="1" s="1" a="1"/>
  <c r="E1118" i="1" s="1"/>
  <c r="A1119" i="1"/>
  <c r="E1119" i="1" s="1" a="1"/>
  <c r="E1119" i="1" s="1"/>
  <c r="A1120" i="1"/>
  <c r="E1120" i="1" s="1" a="1"/>
  <c r="E1120" i="1" s="1"/>
  <c r="A1121" i="1"/>
  <c r="E1121" i="1" s="1" a="1"/>
  <c r="E1121" i="1" s="1"/>
  <c r="A1122" i="1"/>
  <c r="E1122" i="1" s="1" a="1"/>
  <c r="E1122" i="1" s="1"/>
  <c r="A1123" i="1"/>
  <c r="A1124" i="1"/>
  <c r="E1124" i="1" s="1" a="1"/>
  <c r="E1124" i="1" s="1"/>
  <c r="A1125" i="1"/>
  <c r="E1125" i="1" s="1" a="1"/>
  <c r="E1125" i="1" s="1"/>
  <c r="A30" i="1"/>
  <c r="E30" i="1" s="1" a="1"/>
  <c r="E30" i="1" s="1"/>
  <c r="A31" i="1"/>
  <c r="A1126" i="1"/>
  <c r="A1127" i="1"/>
  <c r="E1127" i="1" s="1" a="1"/>
  <c r="E1127" i="1" s="1"/>
  <c r="A1128" i="1"/>
  <c r="A1129" i="1"/>
  <c r="E1129" i="1" s="1" a="1"/>
  <c r="E1129" i="1" s="1"/>
  <c r="A1130" i="1"/>
  <c r="E1130" i="1" s="1" a="1"/>
  <c r="E1130" i="1" s="1"/>
  <c r="A1131" i="1"/>
  <c r="A1132" i="1"/>
  <c r="A1133" i="1"/>
  <c r="E1133" i="1" s="1" a="1"/>
  <c r="E1133" i="1" s="1"/>
  <c r="A1134" i="1"/>
  <c r="A1135" i="1"/>
  <c r="E1135" i="1" s="1" a="1"/>
  <c r="E1135" i="1" s="1"/>
  <c r="A1136" i="1"/>
  <c r="A1137" i="1"/>
  <c r="E1137" i="1" s="1" a="1"/>
  <c r="E1137" i="1" s="1"/>
  <c r="A1138" i="1"/>
  <c r="A1139" i="1"/>
  <c r="E1139" i="1" s="1" a="1"/>
  <c r="E1139" i="1" s="1"/>
  <c r="A1140" i="1"/>
  <c r="A1141" i="1"/>
  <c r="A1142" i="1"/>
  <c r="E1142" i="1" s="1" a="1"/>
  <c r="E1142" i="1" s="1"/>
  <c r="A1143" i="1"/>
  <c r="E1143" i="1" s="1" a="1"/>
  <c r="E1143" i="1" s="1"/>
  <c r="A1144" i="1"/>
  <c r="E1144" i="1" s="1" a="1"/>
  <c r="E1144" i="1" s="1"/>
  <c r="A1145" i="1"/>
  <c r="A1146" i="1"/>
  <c r="E1146" i="1" s="1" a="1"/>
  <c r="E1146" i="1" s="1"/>
  <c r="A1147" i="1"/>
  <c r="E1147" i="1" s="1" a="1"/>
  <c r="E1147" i="1" s="1"/>
  <c r="A1148" i="1"/>
  <c r="E1148" i="1" s="1" a="1"/>
  <c r="E1148" i="1" s="1"/>
  <c r="A1149" i="1"/>
  <c r="E1149" i="1" s="1" a="1"/>
  <c r="E1149" i="1" s="1"/>
  <c r="A1150" i="1"/>
  <c r="A1151" i="1"/>
  <c r="A1152" i="1"/>
  <c r="E1152" i="1" s="1" a="1"/>
  <c r="E1152" i="1" s="1"/>
  <c r="A1153" i="1"/>
  <c r="A1154" i="1"/>
  <c r="A1155" i="1"/>
  <c r="E1155" i="1" s="1" a="1"/>
  <c r="E1155" i="1" s="1"/>
  <c r="A1156" i="1"/>
  <c r="A1157" i="1"/>
  <c r="A1158" i="1"/>
  <c r="A1159" i="1"/>
  <c r="E1159" i="1" s="1" a="1"/>
  <c r="E1159" i="1" s="1"/>
  <c r="A32" i="1"/>
  <c r="A33" i="1"/>
  <c r="A1160" i="1"/>
  <c r="A1161" i="1"/>
  <c r="A1162" i="1"/>
  <c r="A1163" i="1"/>
  <c r="A1164" i="1"/>
  <c r="A1165" i="1"/>
  <c r="A1166" i="1"/>
  <c r="E1166" i="1" s="1" a="1"/>
  <c r="E1166" i="1" s="1"/>
  <c r="A1167" i="1"/>
  <c r="A1168" i="1"/>
  <c r="E1168" i="1" s="1" a="1"/>
  <c r="E1168" i="1" s="1"/>
  <c r="A1169" i="1"/>
  <c r="A1170" i="1"/>
  <c r="A1171" i="1"/>
  <c r="A1172" i="1"/>
  <c r="A1173" i="1"/>
  <c r="A1174" i="1"/>
  <c r="A1175" i="1"/>
  <c r="E1175" i="1" s="1" a="1"/>
  <c r="E1175" i="1" s="1"/>
  <c r="A1176" i="1"/>
  <c r="A1177" i="1"/>
  <c r="E1177" i="1" s="1" a="1"/>
  <c r="E1177" i="1" s="1"/>
  <c r="A1178" i="1"/>
  <c r="E1178" i="1" s="1" a="1"/>
  <c r="E1178" i="1" s="1"/>
  <c r="A1179" i="1"/>
  <c r="E1179" i="1" s="1" a="1"/>
  <c r="E1179" i="1" s="1"/>
  <c r="A1180" i="1"/>
  <c r="E1180" i="1" s="1" a="1"/>
  <c r="E1180" i="1" s="1"/>
  <c r="A1181" i="1"/>
  <c r="A1182" i="1"/>
  <c r="E1182" i="1" s="1" a="1"/>
  <c r="E1182" i="1" s="1"/>
  <c r="A1183" i="1"/>
  <c r="E1183" i="1" s="1" a="1"/>
  <c r="E1183" i="1" s="1"/>
  <c r="A1184" i="1"/>
  <c r="E1184" i="1" s="1" a="1"/>
  <c r="E1184" i="1" s="1"/>
  <c r="A1185" i="1"/>
  <c r="E1185" i="1" s="1" a="1"/>
  <c r="E1185" i="1" s="1"/>
  <c r="A1186" i="1"/>
  <c r="E1186" i="1" s="1" a="1"/>
  <c r="E1186" i="1" s="1"/>
  <c r="A1187" i="1"/>
  <c r="E1187" i="1" s="1" a="1"/>
  <c r="E1187" i="1" s="1"/>
  <c r="A1188" i="1"/>
  <c r="A1189" i="1"/>
  <c r="A1190" i="1"/>
  <c r="A1191" i="1"/>
  <c r="E1191" i="1" s="1" a="1"/>
  <c r="E1191" i="1" s="1"/>
  <c r="A1192" i="1"/>
  <c r="A1193" i="1"/>
  <c r="E1193" i="1" s="1" a="1"/>
  <c r="E1193" i="1" s="1"/>
  <c r="A1194" i="1"/>
  <c r="A1195" i="1"/>
  <c r="A1196" i="1"/>
  <c r="A1197" i="1"/>
  <c r="E1197" i="1" s="1" a="1"/>
  <c r="E1197" i="1" s="1"/>
  <c r="A1198" i="1"/>
  <c r="E1198" i="1" s="1" a="1"/>
  <c r="E1198" i="1" s="1"/>
  <c r="A1199" i="1"/>
  <c r="E1199" i="1" s="1" a="1"/>
  <c r="E1199" i="1" s="1"/>
  <c r="A1200" i="1"/>
  <c r="A1201" i="1"/>
  <c r="A1202" i="1"/>
  <c r="A1203" i="1"/>
  <c r="A1204" i="1"/>
  <c r="A1205" i="1"/>
  <c r="A1206" i="1"/>
  <c r="A1207" i="1"/>
  <c r="A1208" i="1"/>
  <c r="A1209" i="1"/>
  <c r="E1209" i="1" s="1" a="1"/>
  <c r="E1209" i="1" s="1"/>
  <c r="A1210" i="1"/>
  <c r="A1211" i="1"/>
  <c r="E1211" i="1" s="1" a="1"/>
  <c r="E1211" i="1" s="1"/>
  <c r="A1212" i="1"/>
  <c r="A1213" i="1"/>
  <c r="A1214" i="1"/>
  <c r="E1214" i="1" s="1" a="1"/>
  <c r="E1214" i="1" s="1"/>
  <c r="A1215" i="1"/>
  <c r="A1216" i="1"/>
  <c r="A1217" i="1"/>
  <c r="A1218" i="1"/>
  <c r="A1219" i="1"/>
  <c r="A1220" i="1"/>
  <c r="A1221" i="1"/>
  <c r="A1222" i="1"/>
  <c r="E1222" i="1" s="1" a="1"/>
  <c r="E1222" i="1" s="1"/>
  <c r="A1223" i="1"/>
  <c r="A1224" i="1"/>
  <c r="A1225" i="1"/>
  <c r="A1226" i="1"/>
  <c r="E1226" i="1" s="1" a="1"/>
  <c r="E1226" i="1" s="1"/>
  <c r="A1227" i="1"/>
  <c r="E1227" i="1" s="1" a="1"/>
  <c r="E1227" i="1" s="1"/>
  <c r="A1228" i="1"/>
  <c r="E1228" i="1" s="1" a="1"/>
  <c r="E1228" i="1" s="1"/>
  <c r="A1229" i="1"/>
  <c r="E1229" i="1" s="1" a="1"/>
  <c r="E1229" i="1" s="1"/>
  <c r="A1230" i="1"/>
  <c r="E1230" i="1" s="1" a="1"/>
  <c r="E1230" i="1" s="1"/>
  <c r="A1231" i="1"/>
  <c r="E1231" i="1" s="1" a="1"/>
  <c r="E1231" i="1" s="1"/>
  <c r="A1232" i="1"/>
  <c r="E1232" i="1" s="1" a="1"/>
  <c r="E1232" i="1" s="1"/>
  <c r="A1233" i="1"/>
  <c r="A1234" i="1"/>
  <c r="A1235" i="1"/>
  <c r="E1235" i="1" s="1" a="1"/>
  <c r="E1235" i="1" s="1"/>
  <c r="A1236" i="1"/>
  <c r="E1236" i="1" s="1" a="1"/>
  <c r="E1236" i="1" s="1"/>
  <c r="A1237" i="1"/>
  <c r="E1237" i="1" s="1" a="1"/>
  <c r="E1237" i="1" s="1"/>
  <c r="A1238" i="1"/>
  <c r="E1238" i="1" s="1" a="1"/>
  <c r="E1238" i="1" s="1"/>
  <c r="A1239" i="1"/>
  <c r="E1239" i="1" s="1" a="1"/>
  <c r="E1239" i="1" s="1"/>
  <c r="A1240" i="1"/>
  <c r="E1240" i="1" s="1" a="1"/>
  <c r="E1240" i="1" s="1"/>
  <c r="A1241" i="1"/>
  <c r="E1241" i="1" s="1" a="1"/>
  <c r="E1241" i="1" s="1"/>
  <c r="A1242" i="1"/>
  <c r="E1242" i="1" s="1" a="1"/>
  <c r="E1242" i="1" s="1"/>
  <c r="A1243" i="1"/>
  <c r="E1243" i="1" s="1" a="1"/>
  <c r="E1243" i="1" s="1"/>
  <c r="A1244" i="1"/>
  <c r="E1244" i="1" s="1" a="1"/>
  <c r="E1244" i="1" s="1"/>
  <c r="A1245" i="1"/>
  <c r="E1245" i="1" s="1" a="1"/>
  <c r="E1245" i="1" s="1"/>
  <c r="A1246" i="1"/>
  <c r="E1246" i="1" s="1" a="1"/>
  <c r="E1246" i="1" s="1"/>
  <c r="A1247" i="1"/>
  <c r="E1247" i="1" s="1" a="1"/>
  <c r="E1247" i="1" s="1"/>
  <c r="A1248" i="1"/>
  <c r="E1248" i="1" s="1" a="1"/>
  <c r="E1248" i="1" s="1"/>
  <c r="A1249" i="1"/>
  <c r="A1250" i="1"/>
  <c r="E1250" i="1" s="1" a="1"/>
  <c r="E1250" i="1" s="1"/>
  <c r="A1251" i="1"/>
  <c r="A1252" i="1"/>
  <c r="E1252" i="1" s="1" a="1"/>
  <c r="E1252" i="1" s="1"/>
  <c r="A1253" i="1"/>
  <c r="E1253" i="1" s="1" a="1"/>
  <c r="E1253" i="1" s="1"/>
  <c r="A1254" i="1"/>
  <c r="A1255" i="1"/>
  <c r="A1256" i="1"/>
  <c r="E1256" i="1" s="1" a="1"/>
  <c r="E1256" i="1" s="1"/>
  <c r="A1257" i="1"/>
  <c r="A1258" i="1"/>
  <c r="A1259" i="1"/>
  <c r="A34" i="1"/>
  <c r="A35" i="1"/>
  <c r="A1260" i="1"/>
  <c r="A1261" i="1"/>
  <c r="A1262" i="1"/>
  <c r="A1263" i="1"/>
  <c r="A1264" i="1"/>
  <c r="A1265" i="1"/>
  <c r="A1266" i="1"/>
  <c r="A1267" i="1"/>
  <c r="A1268" i="1"/>
  <c r="E1268" i="1" s="1" a="1"/>
  <c r="E1268" i="1" s="1"/>
  <c r="A1269" i="1"/>
  <c r="A1270" i="1"/>
  <c r="A1271" i="1"/>
  <c r="A1272" i="1"/>
  <c r="E1272" i="1" s="1" a="1"/>
  <c r="E1272" i="1" s="1"/>
  <c r="A1273" i="1"/>
  <c r="A36" i="1"/>
  <c r="A37" i="1"/>
  <c r="A1274" i="1"/>
  <c r="A1275" i="1"/>
  <c r="A1276" i="1"/>
  <c r="A1277" i="1"/>
  <c r="A1278" i="1"/>
  <c r="A1279" i="1"/>
  <c r="E1279" i="1" s="1" a="1"/>
  <c r="E1279" i="1" s="1"/>
  <c r="A1280" i="1"/>
  <c r="A1281" i="1"/>
  <c r="A1282" i="1"/>
  <c r="A1283" i="1"/>
  <c r="A1284" i="1"/>
  <c r="A1285" i="1"/>
  <c r="A1286" i="1"/>
  <c r="E1286" i="1" s="1" a="1"/>
  <c r="E1286" i="1" s="1"/>
  <c r="A38" i="1"/>
  <c r="A39" i="1"/>
  <c r="A1287" i="1"/>
  <c r="A1288" i="1"/>
  <c r="A1289" i="1"/>
  <c r="A1290" i="1"/>
  <c r="A1291" i="1"/>
  <c r="E1291" i="1" s="1" a="1"/>
  <c r="E1291" i="1" s="1"/>
  <c r="A1292" i="1"/>
  <c r="E1292" i="1" s="1" a="1"/>
  <c r="E1292" i="1" s="1"/>
  <c r="A1293" i="1"/>
  <c r="E1293" i="1" s="1" a="1"/>
  <c r="E1293" i="1" s="1"/>
  <c r="A1294" i="1"/>
  <c r="E1294" i="1" s="1" a="1"/>
  <c r="E1294" i="1" s="1"/>
  <c r="A1295" i="1"/>
  <c r="E1295" i="1" s="1" a="1"/>
  <c r="E1295" i="1" s="1"/>
  <c r="A1296" i="1"/>
  <c r="E1296" i="1" s="1" a="1"/>
  <c r="E1296" i="1" s="1"/>
  <c r="A1297" i="1"/>
  <c r="E1297" i="1" s="1" a="1"/>
  <c r="E1297" i="1" s="1"/>
  <c r="A1298" i="1"/>
  <c r="E1298" i="1" s="1" a="1"/>
  <c r="E1298" i="1" s="1"/>
  <c r="A1299" i="1"/>
  <c r="E1299" i="1" s="1" a="1"/>
  <c r="E1299" i="1" s="1"/>
  <c r="A1300" i="1"/>
  <c r="E1300" i="1" s="1" a="1"/>
  <c r="E1300" i="1" s="1"/>
  <c r="A1301" i="1"/>
  <c r="E1301" i="1" s="1" a="1"/>
  <c r="E1301" i="1" s="1"/>
  <c r="A1302" i="1"/>
  <c r="E1302" i="1" s="1" a="1"/>
  <c r="E1302" i="1" s="1"/>
  <c r="A1303" i="1"/>
  <c r="E1303" i="1" s="1" a="1"/>
  <c r="E1303" i="1" s="1"/>
  <c r="A1304" i="1"/>
  <c r="E1304" i="1" s="1" a="1"/>
  <c r="E1304" i="1" s="1"/>
  <c r="A1305" i="1"/>
  <c r="E1305" i="1" s="1" a="1"/>
  <c r="E1305" i="1" s="1"/>
  <c r="A1306" i="1"/>
  <c r="E1306" i="1" s="1" a="1"/>
  <c r="E1306" i="1" s="1"/>
  <c r="A1307" i="1"/>
  <c r="E1307" i="1" s="1" a="1"/>
  <c r="E1307" i="1" s="1"/>
  <c r="A1308" i="1"/>
  <c r="E1308" i="1" s="1" a="1"/>
  <c r="E1308" i="1" s="1"/>
  <c r="A1309" i="1"/>
  <c r="E1309" i="1" s="1" a="1"/>
  <c r="E1309" i="1" s="1"/>
  <c r="A1310" i="1"/>
  <c r="E1310" i="1" s="1" a="1"/>
  <c r="E1310" i="1" s="1"/>
  <c r="A1311" i="1"/>
  <c r="E1311" i="1" s="1" a="1"/>
  <c r="E1311" i="1" s="1"/>
  <c r="A1312" i="1"/>
  <c r="E1312" i="1" s="1" a="1"/>
  <c r="E1312" i="1" s="1"/>
  <c r="A1313" i="1"/>
  <c r="E1313" i="1" s="1" a="1"/>
  <c r="E1313" i="1" s="1"/>
  <c r="A1314" i="1"/>
  <c r="E1314" i="1" s="1" a="1"/>
  <c r="E1314" i="1" s="1"/>
  <c r="A1315" i="1"/>
  <c r="E1315" i="1" s="1" a="1"/>
  <c r="E1315" i="1" s="1"/>
  <c r="A1316" i="1"/>
  <c r="E1316" i="1" s="1" a="1"/>
  <c r="E1316" i="1" s="1"/>
  <c r="A1317" i="1"/>
  <c r="E1317" i="1" s="1" a="1"/>
  <c r="E1317" i="1" s="1"/>
  <c r="A1318" i="1"/>
  <c r="E1318" i="1" s="1" a="1"/>
  <c r="E1318" i="1" s="1"/>
  <c r="A1319" i="1"/>
  <c r="E1319" i="1" s="1" a="1"/>
  <c r="E1319" i="1" s="1"/>
  <c r="A1320" i="1"/>
  <c r="E1320" i="1" s="1" a="1"/>
  <c r="E1320" i="1" s="1"/>
  <c r="A1321" i="1"/>
  <c r="E1321" i="1" s="1" a="1"/>
  <c r="E1321" i="1" s="1"/>
  <c r="A1322" i="1"/>
  <c r="E1322" i="1" s="1" a="1"/>
  <c r="E1322" i="1" s="1"/>
  <c r="A1323" i="1"/>
  <c r="E1323" i="1" s="1" a="1"/>
  <c r="E1323" i="1" s="1"/>
  <c r="A1324" i="1"/>
  <c r="E1324" i="1" s="1" a="1"/>
  <c r="E1324" i="1" s="1"/>
  <c r="A1325" i="1"/>
  <c r="A1326" i="1"/>
  <c r="E1326" i="1" s="1" a="1"/>
  <c r="E1326" i="1" s="1"/>
  <c r="A1327" i="1"/>
  <c r="E1327" i="1" s="1" a="1"/>
  <c r="E1327" i="1" s="1"/>
  <c r="A1328" i="1"/>
  <c r="E1328" i="1" s="1" a="1"/>
  <c r="E1328" i="1" s="1"/>
  <c r="A1329" i="1"/>
  <c r="E1329" i="1" s="1" a="1"/>
  <c r="E1329" i="1" s="1"/>
  <c r="A1330" i="1"/>
  <c r="E1330" i="1" s="1" a="1"/>
  <c r="E1330" i="1" s="1"/>
  <c r="A1331" i="1"/>
  <c r="E1331" i="1" s="1" a="1"/>
  <c r="E1331" i="1" s="1"/>
  <c r="A1332" i="1"/>
  <c r="A1333" i="1"/>
  <c r="E1333" i="1" s="1" a="1"/>
  <c r="E1333" i="1" s="1"/>
  <c r="A1334" i="1"/>
  <c r="E1334" i="1" s="1" a="1"/>
  <c r="E1334" i="1" s="1"/>
  <c r="A1335" i="1"/>
  <c r="E1335" i="1" s="1" a="1"/>
  <c r="E1335" i="1" s="1"/>
  <c r="A1336" i="1"/>
  <c r="E1336" i="1" s="1" a="1"/>
  <c r="E1336" i="1" s="1"/>
  <c r="A1337" i="1"/>
  <c r="E1337" i="1" s="1" a="1"/>
  <c r="E1337" i="1" s="1"/>
  <c r="A1338" i="1"/>
  <c r="E1338" i="1" s="1" a="1"/>
  <c r="E1338" i="1" s="1"/>
  <c r="A1339" i="1"/>
  <c r="A1340" i="1"/>
  <c r="A1341" i="1"/>
  <c r="E1341" i="1" s="1" a="1"/>
  <c r="E1341" i="1" s="1"/>
  <c r="A1342" i="1"/>
  <c r="A40" i="1"/>
  <c r="E40" i="1" s="1" a="1"/>
  <c r="E40" i="1" s="1"/>
  <c r="A41" i="1"/>
  <c r="A1343" i="1"/>
  <c r="E1343" i="1" s="1" a="1"/>
  <c r="E1343" i="1" s="1"/>
  <c r="A1344" i="1"/>
  <c r="E1344" i="1" s="1" a="1"/>
  <c r="E1344" i="1" s="1"/>
  <c r="A1345" i="1"/>
  <c r="E1345" i="1" s="1" a="1"/>
  <c r="E1345" i="1" s="1"/>
  <c r="A1346" i="1"/>
  <c r="E1346" i="1" s="1" a="1"/>
  <c r="E1346" i="1" s="1"/>
  <c r="A1347" i="1"/>
  <c r="E1347" i="1" s="1" a="1"/>
  <c r="E1347" i="1" s="1"/>
  <c r="A1348" i="1"/>
  <c r="E1348" i="1" s="1" a="1"/>
  <c r="E1348" i="1" s="1"/>
  <c r="A1349" i="1"/>
  <c r="A1350" i="1"/>
  <c r="A1351" i="1"/>
  <c r="A1352" i="1"/>
  <c r="A1353" i="1"/>
  <c r="A1354" i="1"/>
  <c r="E1354" i="1" s="1" a="1"/>
  <c r="E1354" i="1" s="1"/>
  <c r="A1355" i="1"/>
  <c r="E1355" i="1" s="1" a="1"/>
  <c r="E1355" i="1" s="1"/>
  <c r="A1356" i="1"/>
  <c r="E1356" i="1" s="1" a="1"/>
  <c r="E1356" i="1" s="1"/>
  <c r="A1357" i="1"/>
  <c r="A1358" i="1"/>
  <c r="A1359" i="1"/>
  <c r="A1360" i="1"/>
  <c r="E1360" i="1" s="1" a="1"/>
  <c r="E1360" i="1" s="1"/>
  <c r="A1361" i="1"/>
  <c r="E1361" i="1" s="1" a="1"/>
  <c r="E1361" i="1" s="1"/>
  <c r="A1362" i="1"/>
  <c r="E1362" i="1" s="1" a="1"/>
  <c r="E1362" i="1" s="1"/>
  <c r="A1363" i="1"/>
  <c r="E1363" i="1" s="1" a="1"/>
  <c r="E1363" i="1" s="1"/>
  <c r="A1364" i="1"/>
  <c r="E1364" i="1" s="1" a="1"/>
  <c r="E1364" i="1" s="1"/>
  <c r="A1365" i="1"/>
  <c r="E1365" i="1" s="1" a="1"/>
  <c r="E1365" i="1" s="1"/>
  <c r="A1366" i="1"/>
  <c r="E1366" i="1" s="1" a="1"/>
  <c r="E1366" i="1" s="1"/>
  <c r="A1367" i="1"/>
  <c r="E1367" i="1" s="1" a="1"/>
  <c r="E1367" i="1" s="1"/>
  <c r="A1368" i="1"/>
  <c r="E1368" i="1" s="1" a="1"/>
  <c r="E1368" i="1" s="1"/>
  <c r="A1369" i="1"/>
  <c r="E1369" i="1" s="1" a="1"/>
  <c r="E1369" i="1" s="1"/>
  <c r="A1370" i="1"/>
  <c r="E1370" i="1" s="1" a="1"/>
  <c r="E1370" i="1" s="1"/>
  <c r="A1371" i="1"/>
  <c r="E1371" i="1" s="1" a="1"/>
  <c r="E1371" i="1" s="1"/>
  <c r="A1372" i="1"/>
  <c r="A1373" i="1"/>
  <c r="E1373" i="1" s="1" a="1"/>
  <c r="E1373" i="1" s="1"/>
  <c r="A1374" i="1"/>
  <c r="E1374" i="1" s="1" a="1"/>
  <c r="E1374" i="1" s="1"/>
  <c r="A1375" i="1"/>
  <c r="E1375" i="1" s="1" a="1"/>
  <c r="E1375" i="1" s="1"/>
  <c r="A1376" i="1"/>
  <c r="E1376" i="1" s="1" a="1"/>
  <c r="E1376" i="1" s="1"/>
  <c r="A1377" i="1"/>
  <c r="E1377" i="1" s="1" a="1"/>
  <c r="E1377" i="1" s="1"/>
  <c r="A1378" i="1"/>
  <c r="E1378" i="1" s="1" a="1"/>
  <c r="E1378" i="1" s="1"/>
  <c r="A1379" i="1"/>
  <c r="A1380" i="1"/>
  <c r="E1380" i="1" s="1" a="1"/>
  <c r="E1380" i="1" s="1"/>
  <c r="A1381" i="1"/>
  <c r="E1381" i="1" s="1" a="1"/>
  <c r="E1381" i="1" s="1"/>
  <c r="A1382" i="1"/>
  <c r="E1382" i="1" s="1" a="1"/>
  <c r="E1382" i="1" s="1"/>
  <c r="A1383" i="1"/>
  <c r="E1383" i="1" s="1" a="1"/>
  <c r="E1383" i="1" s="1"/>
  <c r="A1384" i="1"/>
  <c r="E1384" i="1" s="1" a="1"/>
  <c r="E1384" i="1" s="1"/>
  <c r="A1385" i="1"/>
  <c r="A1386" i="1"/>
  <c r="E1386" i="1" s="1" a="1"/>
  <c r="E1386" i="1" s="1"/>
  <c r="A1387" i="1"/>
  <c r="E1387" i="1" s="1" a="1"/>
  <c r="E1387" i="1" s="1"/>
  <c r="A1388" i="1"/>
  <c r="E1388" i="1" s="1" a="1"/>
  <c r="E1388" i="1" s="1"/>
  <c r="A1389" i="1"/>
  <c r="E1389" i="1" s="1" a="1"/>
  <c r="E1389" i="1" s="1"/>
  <c r="A1390" i="1"/>
  <c r="E1390" i="1" s="1" a="1"/>
  <c r="E1390" i="1" s="1"/>
  <c r="A1391" i="1"/>
  <c r="E1391" i="1" s="1" a="1"/>
  <c r="E1391" i="1" s="1"/>
  <c r="A1392" i="1"/>
  <c r="A1393" i="1"/>
  <c r="E1393" i="1" s="1" a="1"/>
  <c r="E1393" i="1" s="1"/>
  <c r="A1394" i="1"/>
  <c r="A1395" i="1"/>
  <c r="A1396" i="1"/>
  <c r="E1396" i="1" s="1" a="1"/>
  <c r="E1396" i="1" s="1"/>
  <c r="A1397" i="1"/>
  <c r="E1397" i="1" s="1" a="1"/>
  <c r="E1397" i="1" s="1"/>
  <c r="A42" i="1"/>
  <c r="E42" i="1" s="1" a="1"/>
  <c r="E42" i="1" s="1"/>
  <c r="A43" i="1"/>
  <c r="A1398" i="1"/>
  <c r="E1398" i="1" s="1" a="1"/>
  <c r="E1398" i="1" s="1"/>
  <c r="A1399" i="1"/>
  <c r="E1399" i="1" s="1" a="1"/>
  <c r="E1399" i="1" s="1"/>
  <c r="A1400" i="1"/>
  <c r="E1400" i="1" s="1" a="1"/>
  <c r="E1400" i="1" s="1"/>
  <c r="A1401" i="1"/>
  <c r="A1402" i="1"/>
  <c r="A1403" i="1"/>
  <c r="A1404" i="1"/>
  <c r="E1404" i="1" s="1" a="1"/>
  <c r="E1404" i="1" s="1"/>
  <c r="A1405" i="1"/>
  <c r="A1406" i="1"/>
  <c r="E1406" i="1" s="1" a="1"/>
  <c r="E1406" i="1" s="1"/>
  <c r="A1407" i="1"/>
  <c r="E1407" i="1" s="1" a="1"/>
  <c r="E1407" i="1" s="1"/>
  <c r="A1408" i="1"/>
  <c r="E1408" i="1" s="1" a="1"/>
  <c r="E1408" i="1" s="1"/>
  <c r="A1409" i="1"/>
  <c r="E1409" i="1" s="1" a="1"/>
  <c r="E1409" i="1" s="1"/>
  <c r="A1410" i="1"/>
  <c r="A1411" i="1"/>
  <c r="E1411" i="1" s="1" a="1"/>
  <c r="E1411" i="1" s="1"/>
  <c r="A1412" i="1"/>
  <c r="E1412" i="1" s="1" a="1"/>
  <c r="E1412" i="1" s="1"/>
  <c r="A1413" i="1"/>
  <c r="A1414" i="1"/>
  <c r="E1414" i="1" s="1" a="1"/>
  <c r="E1414" i="1" s="1"/>
  <c r="A1415" i="1"/>
  <c r="A1416" i="1"/>
  <c r="E1416" i="1" s="1" a="1"/>
  <c r="E1416" i="1" s="1"/>
  <c r="A1417" i="1"/>
  <c r="A1418" i="1"/>
  <c r="A1419" i="1"/>
  <c r="A1420" i="1"/>
  <c r="A1421" i="1"/>
  <c r="A1422" i="1"/>
  <c r="E1422" i="1" s="1" a="1"/>
  <c r="E1422" i="1" s="1"/>
  <c r="A1423" i="1"/>
  <c r="E1423" i="1" s="1" a="1"/>
  <c r="E1423" i="1" s="1"/>
  <c r="A1424" i="1"/>
  <c r="A1425" i="1"/>
  <c r="E1425" i="1" s="1" a="1"/>
  <c r="E1425" i="1" s="1"/>
  <c r="A1426" i="1"/>
  <c r="A1427" i="1"/>
  <c r="E1427" i="1" s="1" a="1"/>
  <c r="E1427" i="1" s="1"/>
  <c r="A1428" i="1"/>
  <c r="A1429" i="1"/>
  <c r="A1430" i="1"/>
  <c r="E1430" i="1" s="1" a="1"/>
  <c r="E1430" i="1" s="1"/>
  <c r="A1431" i="1"/>
  <c r="E1431" i="1" s="1" a="1"/>
  <c r="E1431" i="1" s="1"/>
  <c r="A1432" i="1"/>
  <c r="E1432" i="1" s="1" a="1"/>
  <c r="E1432" i="1" s="1"/>
  <c r="A1433" i="1"/>
  <c r="E1433" i="1" s="1" a="1"/>
  <c r="E1433" i="1" s="1"/>
  <c r="A1434" i="1"/>
  <c r="A1435" i="1"/>
  <c r="A1436" i="1"/>
  <c r="E1436" i="1" s="1" a="1"/>
  <c r="E1436" i="1" s="1"/>
  <c r="A1437" i="1"/>
  <c r="A1438" i="1"/>
  <c r="E1438" i="1" s="1" a="1"/>
  <c r="E1438" i="1" s="1"/>
  <c r="A1439" i="1"/>
  <c r="E1439" i="1" s="1" a="1"/>
  <c r="E1439" i="1" s="1"/>
  <c r="A1440" i="1"/>
  <c r="A1441" i="1"/>
  <c r="A1442" i="1"/>
  <c r="A1443" i="1"/>
  <c r="A1444" i="1"/>
  <c r="E1444" i="1" s="1" a="1"/>
  <c r="E1444" i="1" s="1"/>
  <c r="A1445" i="1"/>
  <c r="E1445" i="1" s="1" a="1"/>
  <c r="E1445" i="1" s="1"/>
  <c r="A1446" i="1"/>
  <c r="E1446" i="1" s="1" a="1"/>
  <c r="E1446" i="1" s="1"/>
  <c r="A1447" i="1"/>
  <c r="A1448" i="1"/>
  <c r="E1448" i="1" s="1" a="1"/>
  <c r="E1448" i="1" s="1"/>
  <c r="A1449" i="1"/>
  <c r="E1449" i="1" s="1" a="1"/>
  <c r="E1449" i="1" s="1"/>
  <c r="A1450" i="1"/>
  <c r="A1451" i="1"/>
  <c r="E1451" i="1" s="1" a="1"/>
  <c r="E1451" i="1" s="1"/>
  <c r="A1452" i="1"/>
  <c r="A1453" i="1"/>
  <c r="A1454" i="1"/>
  <c r="E1454" i="1" s="1" a="1"/>
  <c r="E1454" i="1" s="1"/>
  <c r="A1455" i="1"/>
  <c r="E1455" i="1" s="1" a="1"/>
  <c r="E1455" i="1" s="1"/>
  <c r="A1456" i="1"/>
  <c r="E1456" i="1" s="1" a="1"/>
  <c r="E1456" i="1" s="1"/>
  <c r="A1457" i="1"/>
  <c r="E1457" i="1" s="1" a="1"/>
  <c r="E1457" i="1" s="1"/>
  <c r="A1458" i="1"/>
  <c r="A1459" i="1"/>
  <c r="A1460" i="1"/>
  <c r="E1460" i="1" s="1" a="1"/>
  <c r="E1460" i="1" s="1"/>
  <c r="A1461" i="1"/>
  <c r="E1461" i="1" s="1" a="1"/>
  <c r="E1461" i="1" s="1"/>
  <c r="A1462" i="1"/>
  <c r="E1462" i="1" s="1" a="1"/>
  <c r="E1462" i="1" s="1"/>
  <c r="A1463" i="1"/>
  <c r="E1463" i="1" s="1" a="1"/>
  <c r="E1463" i="1" s="1"/>
  <c r="A1464" i="1"/>
  <c r="A1465" i="1"/>
  <c r="E1465" i="1" s="1" a="1"/>
  <c r="E1465" i="1" s="1"/>
  <c r="A1466" i="1"/>
  <c r="E1466" i="1" s="1" a="1"/>
  <c r="E1466" i="1" s="1"/>
  <c r="A1467" i="1"/>
  <c r="E1467" i="1" s="1" a="1"/>
  <c r="E1467" i="1" s="1"/>
  <c r="A1468" i="1"/>
  <c r="A1469" i="1"/>
  <c r="A1470" i="1"/>
  <c r="E1470" i="1" s="1" a="1"/>
  <c r="E1470" i="1" s="1"/>
  <c r="A1471" i="1"/>
  <c r="A1472" i="1"/>
  <c r="E1472" i="1" s="1" a="1"/>
  <c r="E1472" i="1" s="1"/>
  <c r="A1473" i="1"/>
  <c r="E1473" i="1" s="1" a="1"/>
  <c r="E1473" i="1" s="1"/>
  <c r="A1474" i="1"/>
  <c r="A1475" i="1"/>
  <c r="E1475" i="1" s="1" a="1"/>
  <c r="E1475" i="1" s="1"/>
  <c r="A1476" i="1"/>
  <c r="E1476" i="1" s="1" a="1"/>
  <c r="E1476" i="1" s="1"/>
  <c r="A1477" i="1"/>
  <c r="A1478" i="1"/>
  <c r="A1479" i="1"/>
  <c r="A1480" i="1"/>
  <c r="A1481" i="1"/>
  <c r="A1482" i="1"/>
  <c r="A1483" i="1"/>
  <c r="E1483" i="1" s="1" a="1"/>
  <c r="E1483" i="1" s="1"/>
  <c r="A1484" i="1"/>
  <c r="E1484" i="1" s="1" a="1"/>
  <c r="E1484" i="1" s="1"/>
  <c r="A1485" i="1"/>
  <c r="A1486" i="1"/>
  <c r="E1486" i="1" s="1" a="1"/>
  <c r="E1486" i="1" s="1"/>
  <c r="A1487" i="1"/>
  <c r="E1487" i="1" s="1" a="1"/>
  <c r="E1487" i="1" s="1"/>
  <c r="A1488" i="1"/>
  <c r="E1488" i="1" s="1" a="1"/>
  <c r="E1488" i="1" s="1"/>
  <c r="A1489" i="1"/>
  <c r="A1490" i="1"/>
  <c r="E1490" i="1" s="1" a="1"/>
  <c r="E1490" i="1" s="1"/>
  <c r="A1491" i="1"/>
  <c r="E1491" i="1" s="1" a="1"/>
  <c r="E1491" i="1" s="1"/>
  <c r="A1492" i="1"/>
  <c r="E1492" i="1" s="1" a="1"/>
  <c r="E1492" i="1" s="1"/>
  <c r="A1493" i="1"/>
  <c r="E1493" i="1" s="1" a="1"/>
  <c r="E1493" i="1" s="1"/>
  <c r="A1494" i="1"/>
  <c r="E1494" i="1" s="1" a="1"/>
  <c r="E1494" i="1" s="1"/>
  <c r="A1495" i="1"/>
  <c r="A1496" i="1"/>
  <c r="A1497" i="1"/>
  <c r="A1498" i="1"/>
  <c r="E1498" i="1" s="1" a="1"/>
  <c r="E1498" i="1" s="1"/>
  <c r="A1499" i="1"/>
  <c r="A1500" i="1"/>
  <c r="E1500" i="1" s="1" a="1"/>
  <c r="E1500" i="1" s="1"/>
  <c r="A1501" i="1"/>
  <c r="E1501" i="1" s="1" a="1"/>
  <c r="E1501" i="1" s="1"/>
  <c r="A1502" i="1"/>
  <c r="E1502" i="1" s="1" a="1"/>
  <c r="E1502" i="1" s="1"/>
  <c r="A1503" i="1"/>
  <c r="A1504" i="1"/>
  <c r="A1505" i="1"/>
  <c r="A1506" i="1"/>
  <c r="A1507" i="1"/>
  <c r="A1508" i="1"/>
  <c r="A1509" i="1"/>
  <c r="A1510" i="1"/>
  <c r="A1511" i="1"/>
  <c r="A44" i="1"/>
  <c r="A45" i="1"/>
  <c r="A1512" i="1"/>
  <c r="A1513" i="1"/>
  <c r="A1514" i="1"/>
  <c r="A1515" i="1"/>
  <c r="A1516" i="1"/>
  <c r="A1517" i="1"/>
  <c r="A1518" i="1"/>
  <c r="A1519" i="1"/>
  <c r="A1520" i="1"/>
  <c r="A1521" i="1"/>
  <c r="A1522" i="1"/>
  <c r="A1523" i="1"/>
  <c r="A1524" i="1"/>
  <c r="A1525" i="1"/>
  <c r="A1526" i="1"/>
  <c r="E1526" i="1" s="1" a="1"/>
  <c r="E1526" i="1" s="1"/>
  <c r="A1527" i="1"/>
  <c r="A1528" i="1"/>
  <c r="E1528" i="1" s="1" a="1"/>
  <c r="E1528" i="1" s="1"/>
  <c r="A1529" i="1"/>
  <c r="E1529" i="1" s="1" a="1"/>
  <c r="E1529" i="1" s="1"/>
  <c r="A1530" i="1"/>
  <c r="A1531" i="1"/>
  <c r="A1532" i="1"/>
  <c r="A1533" i="1"/>
  <c r="A1534" i="1"/>
  <c r="E1534" i="1" s="1" a="1"/>
  <c r="E1534" i="1" s="1"/>
  <c r="A1535" i="1"/>
  <c r="A1536" i="1"/>
  <c r="A1537" i="1"/>
  <c r="A1538" i="1"/>
  <c r="E1538" i="1" s="1" a="1"/>
  <c r="E1538" i="1" s="1"/>
  <c r="A1539" i="1"/>
  <c r="E1539" i="1" s="1" a="1"/>
  <c r="E1539" i="1" s="1"/>
  <c r="A1540" i="1"/>
  <c r="E1540" i="1" s="1" a="1"/>
  <c r="E1540" i="1" s="1"/>
  <c r="A1541" i="1"/>
  <c r="A1542" i="1"/>
  <c r="E1542" i="1" s="1" a="1"/>
  <c r="E1542" i="1" s="1"/>
  <c r="A1543" i="1"/>
  <c r="E1543" i="1" s="1" a="1"/>
  <c r="E1543" i="1" s="1"/>
  <c r="A1544" i="1"/>
  <c r="E1544" i="1" s="1" a="1"/>
  <c r="E1544" i="1" s="1"/>
  <c r="A1545" i="1"/>
  <c r="E1545" i="1" s="1" a="1"/>
  <c r="E1545" i="1" s="1"/>
  <c r="A1546" i="1"/>
  <c r="E1546" i="1" s="1" a="1"/>
  <c r="E1546" i="1" s="1"/>
  <c r="A1547" i="1"/>
  <c r="E1547" i="1" s="1" a="1"/>
  <c r="E1547" i="1" s="1"/>
  <c r="A1548" i="1"/>
  <c r="E1548" i="1" s="1" a="1"/>
  <c r="E1548" i="1" s="1"/>
  <c r="A1549" i="1"/>
  <c r="E1549" i="1" s="1" a="1"/>
  <c r="E1549" i="1" s="1"/>
  <c r="A1550" i="1"/>
  <c r="A1551" i="1"/>
  <c r="A1552" i="1"/>
  <c r="A1553" i="1"/>
  <c r="E1553" i="1" s="1" a="1"/>
  <c r="E1553" i="1" s="1"/>
  <c r="A1554" i="1"/>
  <c r="E1554" i="1" s="1" a="1"/>
  <c r="E1554" i="1" s="1"/>
  <c r="A1555" i="1"/>
  <c r="A1556" i="1"/>
  <c r="E1556" i="1" s="1" a="1"/>
  <c r="E1556" i="1" s="1"/>
  <c r="A1557" i="1"/>
  <c r="E1557" i="1" s="1" a="1"/>
  <c r="E1557" i="1" s="1"/>
  <c r="A1558" i="1"/>
  <c r="E1558" i="1" s="1" a="1"/>
  <c r="E1558" i="1" s="1"/>
  <c r="A1559" i="1"/>
  <c r="A1560" i="1"/>
  <c r="A1561" i="1"/>
  <c r="E1561" i="1" s="1" a="1"/>
  <c r="E1561" i="1" s="1"/>
  <c r="A1562" i="1"/>
  <c r="E1562" i="1" s="1" a="1"/>
  <c r="E1562" i="1" s="1"/>
  <c r="A1563" i="1"/>
  <c r="A1564" i="1"/>
  <c r="A1565" i="1"/>
  <c r="A1566" i="1"/>
  <c r="E1566" i="1" s="1" a="1"/>
  <c r="E1566" i="1" s="1"/>
  <c r="A1567" i="1"/>
  <c r="A1568" i="1"/>
  <c r="A1569" i="1"/>
  <c r="E1569" i="1" s="1" a="1"/>
  <c r="E1569" i="1" s="1"/>
  <c r="A1570" i="1"/>
  <c r="A1571" i="1"/>
  <c r="E1571" i="1" s="1" a="1"/>
  <c r="E1571" i="1" s="1"/>
  <c r="A1572" i="1"/>
  <c r="E1572" i="1" s="1" a="1"/>
  <c r="E1572" i="1" s="1"/>
  <c r="A1573" i="1"/>
  <c r="E1573" i="1" s="1" a="1"/>
  <c r="E1573" i="1" s="1"/>
  <c r="A1574" i="1"/>
  <c r="E1574" i="1" s="1" a="1"/>
  <c r="E1574" i="1" s="1"/>
  <c r="A1575" i="1"/>
  <c r="E1575" i="1" s="1" a="1"/>
  <c r="E1575" i="1" s="1"/>
  <c r="A1576" i="1"/>
  <c r="E1576" i="1" s="1" a="1"/>
  <c r="E1576" i="1" s="1"/>
  <c r="A1577" i="1"/>
  <c r="E1577" i="1" s="1" a="1"/>
  <c r="E1577" i="1" s="1"/>
  <c r="A1578" i="1"/>
  <c r="E1578" i="1" s="1" a="1"/>
  <c r="E1578" i="1" s="1"/>
  <c r="A1579" i="1"/>
  <c r="E1579" i="1" s="1" a="1"/>
  <c r="E1579" i="1" s="1"/>
  <c r="A1580" i="1"/>
  <c r="A1581" i="1"/>
  <c r="E1581" i="1" s="1" a="1"/>
  <c r="E1581" i="1" s="1"/>
  <c r="A1582" i="1"/>
  <c r="E1582" i="1" s="1" a="1"/>
  <c r="E1582" i="1" s="1"/>
  <c r="A1583" i="1"/>
  <c r="E1583" i="1" s="1" a="1"/>
  <c r="E1583" i="1" s="1"/>
  <c r="A1584" i="1"/>
  <c r="E1584" i="1" s="1" a="1"/>
  <c r="E1584" i="1" s="1"/>
  <c r="A1585" i="1"/>
  <c r="E1585" i="1" s="1" a="1"/>
  <c r="E1585" i="1" s="1"/>
  <c r="A1586" i="1"/>
  <c r="E1586" i="1" s="1" a="1"/>
  <c r="E1586" i="1" s="1"/>
  <c r="A1587" i="1"/>
  <c r="E1587" i="1" s="1" a="1"/>
  <c r="E1587" i="1" s="1"/>
  <c r="A1588" i="1"/>
  <c r="E1588" i="1" s="1" a="1"/>
  <c r="E1588" i="1" s="1"/>
  <c r="A1589" i="1"/>
  <c r="A1590" i="1"/>
  <c r="E1590" i="1" s="1" a="1"/>
  <c r="E1590" i="1" s="1"/>
  <c r="A1591" i="1"/>
  <c r="E1591" i="1" s="1" a="1"/>
  <c r="E1591" i="1" s="1"/>
  <c r="A1592" i="1"/>
  <c r="A1593" i="1"/>
  <c r="E1593" i="1" s="1" a="1"/>
  <c r="E1593" i="1" s="1"/>
  <c r="A1594" i="1"/>
  <c r="E1594" i="1" s="1" a="1"/>
  <c r="E1594" i="1" s="1"/>
  <c r="A1595" i="1"/>
  <c r="E1595" i="1" s="1" a="1"/>
  <c r="E1595" i="1" s="1"/>
  <c r="A1596" i="1"/>
  <c r="E1596" i="1" s="1" a="1"/>
  <c r="E1596" i="1" s="1"/>
  <c r="A1597" i="1"/>
  <c r="E1597" i="1" s="1" a="1"/>
  <c r="E1597" i="1" s="1"/>
  <c r="A1598" i="1"/>
  <c r="E1598" i="1" s="1" a="1"/>
  <c r="E1598" i="1" s="1"/>
  <c r="A1599" i="1"/>
  <c r="E1599" i="1" s="1" a="1"/>
  <c r="E1599" i="1" s="1"/>
  <c r="A1600" i="1"/>
  <c r="E1600" i="1" s="1" a="1"/>
  <c r="E1600" i="1" s="1"/>
  <c r="A1601" i="1"/>
  <c r="E1601" i="1" s="1" a="1"/>
  <c r="E1601" i="1" s="1"/>
  <c r="A1602" i="1"/>
  <c r="E1602" i="1" s="1" a="1"/>
  <c r="E1602" i="1" s="1"/>
  <c r="A1603" i="1"/>
  <c r="E1603" i="1" s="1" a="1"/>
  <c r="E1603" i="1" s="1"/>
  <c r="A1604" i="1"/>
  <c r="E1604" i="1" s="1" a="1"/>
  <c r="E1604" i="1" s="1"/>
  <c r="A1605" i="1"/>
  <c r="E1605" i="1" s="1" a="1"/>
  <c r="E1605" i="1" s="1"/>
  <c r="A1606" i="1"/>
  <c r="E1606" i="1" s="1" a="1"/>
  <c r="E1606" i="1" s="1"/>
  <c r="A1607" i="1"/>
  <c r="E1607" i="1" s="1" a="1"/>
  <c r="E1607" i="1" s="1"/>
  <c r="A1608" i="1"/>
  <c r="E1608" i="1" s="1" a="1"/>
  <c r="E1608" i="1" s="1"/>
  <c r="A1609" i="1"/>
  <c r="E1609" i="1" s="1" a="1"/>
  <c r="E1609" i="1" s="1"/>
  <c r="A1610" i="1"/>
  <c r="E1610" i="1" s="1" a="1"/>
  <c r="E1610" i="1" s="1"/>
  <c r="A1611" i="1"/>
  <c r="E1611" i="1" s="1" a="1"/>
  <c r="E1611" i="1" s="1"/>
  <c r="A1612" i="1"/>
  <c r="E1612" i="1" s="1" a="1"/>
  <c r="E1612" i="1" s="1"/>
  <c r="A1613" i="1"/>
  <c r="E1613" i="1" s="1" a="1"/>
  <c r="E1613" i="1" s="1"/>
  <c r="A1614" i="1"/>
  <c r="E1614" i="1" s="1" a="1"/>
  <c r="E1614" i="1" s="1"/>
  <c r="A1615" i="1"/>
  <c r="E1615" i="1" s="1" a="1"/>
  <c r="E1615" i="1" s="1"/>
  <c r="A1616" i="1"/>
  <c r="E1616" i="1" s="1" a="1"/>
  <c r="E1616" i="1" s="1"/>
  <c r="A1617" i="1"/>
  <c r="E1617" i="1" s="1" a="1"/>
  <c r="E1617" i="1" s="1"/>
  <c r="A1618" i="1"/>
  <c r="E1618" i="1" s="1" a="1"/>
  <c r="E1618" i="1" s="1"/>
  <c r="A1619" i="1"/>
  <c r="E1619" i="1" s="1" a="1"/>
  <c r="E1619" i="1" s="1"/>
  <c r="A1620" i="1"/>
  <c r="E1620" i="1" s="1" a="1"/>
  <c r="E1620" i="1" s="1"/>
  <c r="A1621" i="1"/>
  <c r="E1621" i="1" s="1" a="1"/>
  <c r="E1621" i="1" s="1"/>
  <c r="A1622" i="1"/>
  <c r="E1622" i="1" s="1" a="1"/>
  <c r="E1622" i="1" s="1"/>
  <c r="A1623" i="1"/>
  <c r="E1623" i="1" s="1" a="1"/>
  <c r="E1623" i="1" s="1"/>
  <c r="A1624" i="1"/>
  <c r="E1624" i="1" s="1" a="1"/>
  <c r="E1624" i="1" s="1"/>
  <c r="A1625" i="1"/>
  <c r="E1625" i="1" s="1" a="1"/>
  <c r="E1625" i="1" s="1"/>
  <c r="A1626" i="1"/>
  <c r="E1626" i="1" s="1" a="1"/>
  <c r="E1626" i="1" s="1"/>
  <c r="A1627" i="1"/>
  <c r="E1627" i="1" s="1" a="1"/>
  <c r="E1627" i="1" s="1"/>
  <c r="A1628" i="1"/>
  <c r="E1628" i="1" s="1" a="1"/>
  <c r="E1628" i="1" s="1"/>
  <c r="A1629" i="1"/>
  <c r="E1629" i="1" s="1" a="1"/>
  <c r="E1629" i="1" s="1"/>
  <c r="A1630" i="1"/>
  <c r="E1630" i="1" s="1" a="1"/>
  <c r="E1630" i="1" s="1"/>
  <c r="A1631" i="1"/>
  <c r="E1631" i="1" s="1" a="1"/>
  <c r="E1631" i="1" s="1"/>
  <c r="A1632" i="1"/>
  <c r="E1632" i="1" s="1" a="1"/>
  <c r="E1632" i="1" s="1"/>
  <c r="A1633" i="1"/>
  <c r="E1633" i="1" s="1" a="1"/>
  <c r="E1633" i="1" s="1"/>
  <c r="A1634" i="1"/>
  <c r="E1634" i="1" s="1" a="1"/>
  <c r="E1634" i="1" s="1"/>
  <c r="A1635" i="1"/>
  <c r="E1635" i="1" s="1" a="1"/>
  <c r="E1635" i="1" s="1"/>
  <c r="A1636" i="1"/>
  <c r="E1636" i="1" s="1" a="1"/>
  <c r="E1636" i="1" s="1"/>
  <c r="A1637" i="1"/>
  <c r="E1637" i="1" s="1" a="1"/>
  <c r="E1637" i="1" s="1"/>
  <c r="A1638" i="1"/>
  <c r="E1638" i="1" s="1" a="1"/>
  <c r="E1638" i="1" s="1"/>
  <c r="A1639" i="1"/>
  <c r="E1639" i="1" s="1" a="1"/>
  <c r="E1639" i="1" s="1"/>
  <c r="A1640" i="1"/>
  <c r="E1640" i="1" s="1" a="1"/>
  <c r="E1640" i="1" s="1"/>
  <c r="A1641" i="1"/>
  <c r="E1641" i="1" s="1" a="1"/>
  <c r="E1641" i="1" s="1"/>
  <c r="A1642" i="1"/>
  <c r="E1642" i="1" s="1" a="1"/>
  <c r="E1642" i="1" s="1"/>
  <c r="A1643" i="1"/>
  <c r="E1643" i="1" s="1" a="1"/>
  <c r="E1643" i="1" s="1"/>
  <c r="A1644" i="1"/>
  <c r="E1644" i="1" s="1" a="1"/>
  <c r="E1644" i="1" s="1"/>
  <c r="A1645" i="1"/>
  <c r="E1645" i="1" s="1" a="1"/>
  <c r="E1645" i="1" s="1"/>
  <c r="A1646" i="1"/>
  <c r="E1646" i="1" s="1" a="1"/>
  <c r="E1646" i="1" s="1"/>
  <c r="A1647" i="1"/>
  <c r="E1647" i="1" s="1" a="1"/>
  <c r="E1647" i="1" s="1"/>
  <c r="A1648" i="1"/>
  <c r="E1648" i="1" s="1" a="1"/>
  <c r="E1648" i="1" s="1"/>
  <c r="A1649" i="1"/>
  <c r="E1649" i="1" s="1" a="1"/>
  <c r="E1649" i="1" s="1"/>
  <c r="A1650" i="1"/>
  <c r="E1650" i="1" s="1" a="1"/>
  <c r="E1650" i="1" s="1"/>
  <c r="A1651" i="1"/>
  <c r="E1651" i="1" s="1" a="1"/>
  <c r="E1651" i="1" s="1"/>
  <c r="A1652" i="1"/>
  <c r="E1652" i="1" s="1" a="1"/>
  <c r="E1652" i="1" s="1"/>
  <c r="A1653" i="1"/>
  <c r="E1653" i="1" s="1" a="1"/>
  <c r="E1653" i="1" s="1"/>
  <c r="A1654" i="1"/>
  <c r="E1654" i="1" s="1" a="1"/>
  <c r="E1654" i="1" s="1"/>
  <c r="A1655" i="1"/>
  <c r="E1655" i="1" s="1" a="1"/>
  <c r="E1655" i="1" s="1"/>
  <c r="A1656" i="1"/>
  <c r="E1656" i="1" s="1" a="1"/>
  <c r="E1656" i="1" s="1"/>
  <c r="A1657" i="1"/>
  <c r="E1657" i="1" s="1" a="1"/>
  <c r="E1657" i="1" s="1"/>
  <c r="A1658" i="1"/>
  <c r="A1659" i="1"/>
  <c r="E1659" i="1" s="1" a="1"/>
  <c r="E1659" i="1" s="1"/>
  <c r="A1660" i="1"/>
  <c r="E1660" i="1" s="1" a="1"/>
  <c r="E1660" i="1" s="1"/>
  <c r="A1661" i="1"/>
  <c r="E1661" i="1" s="1" a="1"/>
  <c r="E1661" i="1" s="1"/>
  <c r="A1662" i="1"/>
  <c r="E1662" i="1" s="1" a="1"/>
  <c r="E1662" i="1" s="1"/>
  <c r="A1663" i="1"/>
  <c r="E1663" i="1" s="1" a="1"/>
  <c r="E1663" i="1" s="1"/>
  <c r="A1664" i="1"/>
  <c r="E1664" i="1" s="1" a="1"/>
  <c r="E1664" i="1" s="1"/>
  <c r="A1665" i="1"/>
  <c r="E1665" i="1" s="1" a="1"/>
  <c r="E1665" i="1" s="1"/>
  <c r="A1666" i="1"/>
  <c r="E1666" i="1" s="1" a="1"/>
  <c r="E1666" i="1" s="1"/>
  <c r="A1667" i="1"/>
  <c r="E1667" i="1" s="1" a="1"/>
  <c r="E1667" i="1" s="1"/>
  <c r="A1668" i="1"/>
  <c r="E1668" i="1" s="1" a="1"/>
  <c r="E1668" i="1" s="1"/>
  <c r="A1669" i="1"/>
  <c r="A1670" i="1"/>
  <c r="E1670" i="1" s="1" a="1"/>
  <c r="E1670" i="1" s="1"/>
  <c r="A1671" i="1"/>
  <c r="E1671" i="1" s="1" a="1"/>
  <c r="E1671" i="1" s="1"/>
  <c r="A1672" i="1"/>
  <c r="E1672" i="1" s="1" a="1"/>
  <c r="E1672" i="1" s="1"/>
  <c r="A1673" i="1"/>
  <c r="E1673" i="1" s="1" a="1"/>
  <c r="E1673" i="1" s="1"/>
  <c r="A1674" i="1"/>
  <c r="E1674" i="1" s="1" a="1"/>
  <c r="E1674" i="1" s="1"/>
  <c r="A1675" i="1"/>
  <c r="E1675" i="1" s="1" a="1"/>
  <c r="E1675" i="1" s="1"/>
  <c r="A1676" i="1"/>
  <c r="E1676" i="1" s="1" a="1"/>
  <c r="E1676" i="1" s="1"/>
  <c r="A1677" i="1"/>
  <c r="A1678" i="1"/>
  <c r="E1678" i="1" s="1" a="1"/>
  <c r="E1678" i="1" s="1"/>
  <c r="A1679" i="1"/>
  <c r="E1679" i="1" s="1" a="1"/>
  <c r="E1679" i="1" s="1"/>
  <c r="A1680" i="1"/>
  <c r="E1680" i="1" s="1" a="1"/>
  <c r="E1680" i="1" s="1"/>
  <c r="A1681" i="1"/>
  <c r="E1681" i="1" s="1" a="1"/>
  <c r="E1681" i="1" s="1"/>
  <c r="A1682" i="1"/>
  <c r="E1682" i="1" s="1" a="1"/>
  <c r="E1682" i="1" s="1"/>
  <c r="A1683" i="1"/>
  <c r="E1683" i="1" s="1" a="1"/>
  <c r="E1683" i="1" s="1"/>
  <c r="A1684" i="1"/>
  <c r="E1684" i="1" s="1" a="1"/>
  <c r="E1684" i="1" s="1"/>
  <c r="A1685" i="1"/>
  <c r="E1685" i="1" s="1" a="1"/>
  <c r="E1685" i="1" s="1"/>
  <c r="A1686" i="1"/>
  <c r="E1686" i="1" s="1" a="1"/>
  <c r="E1686" i="1" s="1"/>
  <c r="A1687" i="1"/>
  <c r="E1687" i="1" s="1" a="1"/>
  <c r="E1687" i="1" s="1"/>
  <c r="A1688" i="1"/>
  <c r="E1688" i="1" s="1" a="1"/>
  <c r="E1688" i="1" s="1"/>
  <c r="A1689" i="1"/>
  <c r="E1689" i="1" s="1" a="1"/>
  <c r="E1689" i="1" s="1"/>
  <c r="A1690" i="1"/>
  <c r="A1691" i="1"/>
  <c r="E1691" i="1" s="1" a="1"/>
  <c r="E1691" i="1" s="1"/>
  <c r="A1692" i="1"/>
  <c r="A46" i="1"/>
  <c r="A47" i="1"/>
  <c r="A1693" i="1"/>
  <c r="A48" i="1"/>
  <c r="A49" i="1"/>
  <c r="A1694" i="1"/>
  <c r="A1695" i="1"/>
  <c r="A1696" i="1"/>
  <c r="A1697" i="1"/>
  <c r="A1698" i="1"/>
  <c r="A1699" i="1"/>
  <c r="A1700" i="1"/>
  <c r="A1701" i="1"/>
  <c r="A1702" i="1"/>
  <c r="A1703" i="1"/>
  <c r="A1704" i="1"/>
  <c r="A1705" i="1"/>
  <c r="A1706" i="1"/>
  <c r="A1707" i="1"/>
  <c r="E1707" i="1" s="1" a="1"/>
  <c r="E1707" i="1" s="1"/>
  <c r="A1708" i="1"/>
  <c r="A1709" i="1"/>
  <c r="A1710" i="1"/>
  <c r="E1710" i="1" s="1" a="1"/>
  <c r="E1710" i="1" s="1"/>
  <c r="A1711" i="1"/>
  <c r="E1711" i="1" s="1" a="1"/>
  <c r="E1711" i="1" s="1"/>
  <c r="A1712" i="1"/>
  <c r="A1713" i="1"/>
  <c r="A1714" i="1"/>
  <c r="E1714" i="1" s="1" a="1"/>
  <c r="E1714" i="1" s="1"/>
  <c r="A1715" i="1"/>
  <c r="E1715" i="1" s="1" a="1"/>
  <c r="E1715" i="1" s="1"/>
  <c r="A1716" i="1"/>
  <c r="A1717" i="1"/>
  <c r="E1717" i="1" s="1" a="1"/>
  <c r="E1717" i="1" s="1"/>
  <c r="A1718" i="1"/>
  <c r="A1719" i="1"/>
  <c r="E1719" i="1" s="1" a="1"/>
  <c r="E1719" i="1" s="1"/>
  <c r="A1720" i="1"/>
  <c r="E1720" i="1" s="1" a="1"/>
  <c r="E1720" i="1" s="1"/>
  <c r="A1721" i="1"/>
  <c r="E1721" i="1" s="1" a="1"/>
  <c r="E1721" i="1" s="1"/>
  <c r="A1722" i="1"/>
  <c r="E1722" i="1" s="1" a="1"/>
  <c r="E1722" i="1" s="1"/>
  <c r="A1723" i="1"/>
  <c r="E1723" i="1" s="1" a="1"/>
  <c r="E1723" i="1" s="1"/>
  <c r="A1724" i="1"/>
  <c r="E1724" i="1" s="1" a="1"/>
  <c r="E1724" i="1" s="1"/>
  <c r="A1725" i="1"/>
  <c r="A1726" i="1"/>
  <c r="E1726" i="1" s="1" a="1"/>
  <c r="E1726" i="1" s="1"/>
  <c r="A1727" i="1"/>
  <c r="A1728" i="1"/>
  <c r="E1728" i="1" s="1" a="1"/>
  <c r="E1728" i="1" s="1"/>
  <c r="A1729" i="1"/>
  <c r="A1730" i="1"/>
  <c r="A1731" i="1"/>
  <c r="A1732" i="1"/>
  <c r="A1733" i="1"/>
  <c r="A1734" i="1"/>
  <c r="E1734" i="1" s="1" a="1"/>
  <c r="E1734" i="1" s="1"/>
  <c r="A1735" i="1"/>
  <c r="A1736" i="1"/>
  <c r="E1736" i="1" s="1" a="1"/>
  <c r="E1736" i="1" s="1"/>
  <c r="A1737" i="1"/>
  <c r="E1737" i="1" s="1" a="1"/>
  <c r="E1737" i="1" s="1"/>
  <c r="A1738" i="1"/>
  <c r="E1738" i="1" s="1" a="1"/>
  <c r="E1738" i="1" s="1"/>
  <c r="A1739" i="1"/>
  <c r="A1740" i="1"/>
  <c r="E1740" i="1" s="1" a="1"/>
  <c r="E1740" i="1" s="1"/>
  <c r="A1741" i="1"/>
  <c r="E1741" i="1" s="1" a="1"/>
  <c r="E1741" i="1" s="1"/>
  <c r="A1742" i="1"/>
  <c r="A50" i="1"/>
  <c r="A51" i="1"/>
  <c r="A1743" i="1"/>
  <c r="A1744" i="1"/>
  <c r="A52" i="1"/>
  <c r="A53" i="1"/>
  <c r="A1745" i="1"/>
  <c r="A1746" i="1"/>
  <c r="E1746" i="1" s="1" a="1"/>
  <c r="E1746" i="1" s="1"/>
  <c r="A1747" i="1"/>
  <c r="A1748" i="1"/>
  <c r="E1748" i="1" s="1" a="1"/>
  <c r="E1748" i="1" s="1"/>
  <c r="A1749" i="1"/>
  <c r="E1749" i="1" s="1" a="1"/>
  <c r="E1749" i="1" s="1"/>
  <c r="A1750" i="1"/>
  <c r="E1750" i="1" s="1" a="1"/>
  <c r="E1750" i="1" s="1"/>
  <c r="A1751" i="1"/>
  <c r="A1752" i="1"/>
  <c r="A1753" i="1"/>
  <c r="E1753" i="1" s="1" a="1"/>
  <c r="E1753" i="1" s="1"/>
  <c r="A1754" i="1"/>
  <c r="E1754" i="1" s="1" a="1"/>
  <c r="E1754" i="1" s="1"/>
  <c r="A1755" i="1"/>
  <c r="E1755" i="1" s="1" a="1"/>
  <c r="E1755" i="1" s="1"/>
  <c r="A1756" i="1"/>
  <c r="E1756" i="1" s="1" a="1"/>
  <c r="E1756" i="1" s="1"/>
  <c r="A1757" i="1"/>
  <c r="E1757" i="1" s="1" a="1"/>
  <c r="E1757" i="1" s="1"/>
  <c r="A1758" i="1"/>
  <c r="E1758" i="1" s="1" a="1"/>
  <c r="E1758" i="1" s="1"/>
  <c r="A1759" i="1"/>
  <c r="E1759" i="1" s="1" a="1"/>
  <c r="E1759" i="1" s="1"/>
  <c r="A1760" i="1"/>
  <c r="E1760" i="1" s="1" a="1"/>
  <c r="E1760" i="1" s="1"/>
  <c r="A1761" i="1"/>
  <c r="E1761" i="1" s="1" a="1"/>
  <c r="E1761" i="1" s="1"/>
  <c r="A1762" i="1"/>
  <c r="E1762" i="1" s="1" a="1"/>
  <c r="E1762" i="1" s="1"/>
  <c r="A1763" i="1"/>
  <c r="E1763" i="1" s="1" a="1"/>
  <c r="E1763" i="1" s="1"/>
  <c r="A1764" i="1"/>
  <c r="A1765" i="1"/>
  <c r="E1765" i="1" s="1" a="1"/>
  <c r="E1765" i="1" s="1"/>
  <c r="A1766" i="1"/>
  <c r="E1766" i="1" s="1" a="1"/>
  <c r="E1766" i="1" s="1"/>
  <c r="A1767" i="1"/>
  <c r="A1768" i="1"/>
  <c r="E1768" i="1" s="1" a="1"/>
  <c r="E1768" i="1" s="1"/>
  <c r="A1769" i="1"/>
  <c r="E1769" i="1" s="1" a="1"/>
  <c r="E1769" i="1" s="1"/>
  <c r="A1770" i="1"/>
  <c r="A1771" i="1"/>
  <c r="A1772" i="1"/>
  <c r="A1773" i="1"/>
  <c r="A1774" i="1"/>
  <c r="E1774" i="1" s="1" a="1"/>
  <c r="E1774" i="1" s="1"/>
  <c r="A1775" i="1"/>
  <c r="A1776" i="1"/>
  <c r="E1776" i="1" s="1" a="1"/>
  <c r="E1776" i="1" s="1"/>
  <c r="A1777" i="1"/>
  <c r="E1777" i="1" s="1" a="1"/>
  <c r="E1777" i="1" s="1"/>
  <c r="A1778" i="1"/>
  <c r="E1778" i="1" s="1" a="1"/>
  <c r="E1778" i="1" s="1"/>
  <c r="A1779" i="1"/>
  <c r="A1780" i="1"/>
  <c r="E1780" i="1" s="1" a="1"/>
  <c r="E1780" i="1" s="1"/>
  <c r="A1781" i="1"/>
  <c r="E1781" i="1" s="1" a="1"/>
  <c r="E1781" i="1" s="1"/>
  <c r="A1782" i="1"/>
  <c r="E1782" i="1" s="1" a="1"/>
  <c r="E1782" i="1" s="1"/>
  <c r="A1783" i="1"/>
  <c r="E1783" i="1" s="1" a="1"/>
  <c r="E1783" i="1" s="1"/>
  <c r="A1784" i="1"/>
  <c r="E1784" i="1" s="1" a="1"/>
  <c r="E1784" i="1" s="1"/>
  <c r="A1785" i="1"/>
  <c r="E1785" i="1" s="1" a="1"/>
  <c r="E1785" i="1" s="1"/>
  <c r="A1786" i="1"/>
  <c r="A1787" i="1"/>
  <c r="A1788" i="1"/>
  <c r="A1789" i="1"/>
  <c r="A1790" i="1"/>
  <c r="E1790" i="1" s="1" a="1"/>
  <c r="E1790" i="1" s="1"/>
  <c r="A1791" i="1"/>
  <c r="E1791" i="1" s="1" a="1"/>
  <c r="E1791" i="1" s="1"/>
  <c r="A1792" i="1"/>
  <c r="E1792" i="1" s="1" a="1"/>
  <c r="E1792" i="1" s="1"/>
  <c r="A1793" i="1"/>
  <c r="E1793" i="1" s="1" a="1"/>
  <c r="E1793" i="1" s="1"/>
  <c r="A1794" i="1"/>
  <c r="E1794" i="1" s="1" a="1"/>
  <c r="E1794" i="1" s="1"/>
  <c r="A1795" i="1"/>
  <c r="E1795" i="1" s="1" a="1"/>
  <c r="E1795" i="1" s="1"/>
  <c r="A1796" i="1"/>
  <c r="E1796" i="1" s="1" a="1"/>
  <c r="E1796" i="1" s="1"/>
  <c r="A1797" i="1"/>
  <c r="A1798" i="1"/>
  <c r="E1798" i="1" s="1" a="1"/>
  <c r="E1798" i="1" s="1"/>
  <c r="A1799" i="1"/>
  <c r="A1800" i="1"/>
  <c r="E1800" i="1" s="1" a="1"/>
  <c r="E1800" i="1" s="1"/>
  <c r="A1801" i="1"/>
  <c r="A1802" i="1"/>
  <c r="E1802" i="1" s="1" a="1"/>
  <c r="E1802" i="1" s="1"/>
  <c r="A1803" i="1"/>
  <c r="E1803" i="1" s="1" a="1"/>
  <c r="E1803" i="1" s="1"/>
  <c r="A1804" i="1"/>
  <c r="E1804" i="1" s="1" a="1"/>
  <c r="E1804" i="1" s="1"/>
  <c r="A1805" i="1"/>
  <c r="E1805" i="1" s="1" a="1"/>
  <c r="E1805" i="1" s="1"/>
  <c r="A1806" i="1"/>
  <c r="E1806" i="1" s="1" a="1"/>
  <c r="E1806" i="1" s="1"/>
  <c r="A1807" i="1"/>
  <c r="E1807" i="1" s="1" a="1"/>
  <c r="E1807" i="1" s="1"/>
  <c r="A1808" i="1"/>
  <c r="A1809" i="1"/>
  <c r="A1810" i="1"/>
  <c r="A1811" i="1"/>
  <c r="E1811" i="1" s="1" a="1"/>
  <c r="E1811" i="1" s="1"/>
  <c r="A1812" i="1"/>
  <c r="E1812" i="1" s="1" a="1"/>
  <c r="E1812" i="1" s="1"/>
  <c r="A1813" i="1"/>
  <c r="E1813" i="1" s="1" a="1"/>
  <c r="E1813" i="1" s="1"/>
  <c r="A1814" i="1"/>
  <c r="A1815" i="1"/>
  <c r="E1815" i="1" s="1" a="1"/>
  <c r="E1815" i="1" s="1"/>
  <c r="A1816" i="1"/>
  <c r="E1816" i="1" s="1" a="1"/>
  <c r="E1816" i="1" s="1"/>
  <c r="A1817" i="1"/>
  <c r="E1817" i="1" s="1" a="1"/>
  <c r="E1817" i="1" s="1"/>
  <c r="A1818" i="1"/>
  <c r="E1818" i="1" s="1" a="1"/>
  <c r="E1818" i="1" s="1"/>
  <c r="A1819" i="1"/>
  <c r="E1819" i="1" s="1" a="1"/>
  <c r="E1819" i="1" s="1"/>
  <c r="A1820" i="1"/>
  <c r="A1821" i="1"/>
  <c r="A1822" i="1"/>
  <c r="A1823" i="1"/>
  <c r="E1823" i="1" s="1" a="1"/>
  <c r="E1823" i="1" s="1"/>
  <c r="A1824" i="1"/>
  <c r="E1824" i="1" s="1" a="1"/>
  <c r="E1824" i="1" s="1"/>
  <c r="A1825" i="1"/>
  <c r="A1826" i="1"/>
  <c r="A1827" i="1"/>
  <c r="A1828" i="1"/>
  <c r="E1828" i="1" s="1" a="1"/>
  <c r="E1828" i="1" s="1"/>
  <c r="A1829" i="1"/>
  <c r="E1829" i="1" s="1" a="1"/>
  <c r="E1829" i="1" s="1"/>
  <c r="A1830" i="1"/>
  <c r="E1830" i="1" s="1" a="1"/>
  <c r="E1830" i="1" s="1"/>
  <c r="A1831" i="1"/>
  <c r="E1831" i="1" s="1" a="1"/>
  <c r="E1831" i="1" s="1"/>
  <c r="A1832" i="1"/>
  <c r="E1832" i="1" s="1" a="1"/>
  <c r="E1832" i="1" s="1"/>
  <c r="A1833" i="1"/>
  <c r="E1833" i="1" s="1" a="1"/>
  <c r="E1833" i="1" s="1"/>
  <c r="A1834" i="1"/>
  <c r="A1835" i="1"/>
  <c r="E1835" i="1" s="1" a="1"/>
  <c r="E1835" i="1" s="1"/>
  <c r="A1836" i="1"/>
  <c r="E1836" i="1" s="1" a="1"/>
  <c r="E1836" i="1" s="1"/>
  <c r="A1837" i="1"/>
  <c r="E1837" i="1" s="1" a="1"/>
  <c r="E1837" i="1" s="1"/>
  <c r="A1838" i="1"/>
  <c r="E1838" i="1" s="1" a="1"/>
  <c r="E1838" i="1" s="1"/>
  <c r="A1839" i="1"/>
  <c r="A1840" i="1"/>
  <c r="E1840" i="1" s="1" a="1"/>
  <c r="E1840" i="1" s="1"/>
  <c r="A1841" i="1"/>
  <c r="E1841" i="1" s="1" a="1"/>
  <c r="E1841" i="1" s="1"/>
  <c r="A1842" i="1"/>
  <c r="E1842" i="1" s="1" a="1"/>
  <c r="E1842" i="1" s="1"/>
  <c r="A1843" i="1"/>
  <c r="E1843" i="1" s="1" a="1"/>
  <c r="E1843" i="1" s="1"/>
  <c r="A1844" i="1"/>
  <c r="E1844" i="1" s="1" a="1"/>
  <c r="E1844" i="1" s="1"/>
  <c r="A1845" i="1"/>
  <c r="E1845" i="1" s="1" a="1"/>
  <c r="E1845" i="1" s="1"/>
  <c r="A1846" i="1"/>
  <c r="E1846" i="1" s="1" a="1"/>
  <c r="E1846" i="1" s="1"/>
  <c r="A1847" i="1"/>
  <c r="E1847" i="1" s="1" a="1"/>
  <c r="E1847" i="1" s="1"/>
  <c r="A1848" i="1"/>
  <c r="E1848" i="1" s="1" a="1"/>
  <c r="E1848" i="1" s="1"/>
  <c r="A1849" i="1"/>
  <c r="A1850" i="1"/>
  <c r="A1851" i="1"/>
  <c r="E1851" i="1" s="1" a="1"/>
  <c r="E1851" i="1" s="1"/>
  <c r="A1852" i="1"/>
  <c r="E1852" i="1" s="1" a="1"/>
  <c r="E1852" i="1" s="1"/>
  <c r="A1853" i="1"/>
  <c r="A54" i="1"/>
  <c r="E54" i="1" s="1" a="1"/>
  <c r="E54" i="1" s="1"/>
  <c r="A55" i="1"/>
  <c r="A1854" i="1"/>
  <c r="A1855" i="1"/>
  <c r="A1856" i="1"/>
  <c r="E1856" i="1" s="1" a="1"/>
  <c r="E1856" i="1" s="1"/>
  <c r="A1857" i="1"/>
  <c r="E1857" i="1" s="1" a="1"/>
  <c r="E1857" i="1" s="1"/>
  <c r="A1858" i="1"/>
  <c r="A1859" i="1"/>
  <c r="E1859" i="1" s="1" a="1"/>
  <c r="E1859" i="1" s="1"/>
  <c r="A1860" i="1"/>
  <c r="E1860" i="1" s="1" a="1"/>
  <c r="E1860" i="1" s="1"/>
  <c r="A1861" i="1"/>
  <c r="E1861" i="1" s="1" a="1"/>
  <c r="E1861" i="1" s="1"/>
  <c r="A1862" i="1"/>
  <c r="E1862" i="1" s="1" a="1"/>
  <c r="E1862" i="1" s="1"/>
  <c r="A1863" i="1"/>
  <c r="A1864" i="1"/>
  <c r="A1865" i="1"/>
  <c r="E1865" i="1" s="1" a="1"/>
  <c r="E1865" i="1" s="1"/>
  <c r="A1866" i="1"/>
  <c r="A1867" i="1"/>
  <c r="E1867" i="1" s="1" a="1"/>
  <c r="E1867" i="1" s="1"/>
  <c r="A1868" i="1"/>
  <c r="E1868" i="1" s="1" a="1"/>
  <c r="E1868" i="1" s="1"/>
  <c r="A1869" i="1"/>
  <c r="A1870" i="1"/>
  <c r="E1870" i="1" s="1" a="1"/>
  <c r="E1870" i="1" s="1"/>
  <c r="A1871" i="1"/>
  <c r="E1871" i="1" s="1" a="1"/>
  <c r="E1871" i="1" s="1"/>
  <c r="A1872" i="1"/>
  <c r="A1873" i="1"/>
  <c r="E1873" i="1" s="1" a="1"/>
  <c r="E1873" i="1" s="1"/>
  <c r="A1874" i="1"/>
  <c r="E1874" i="1" s="1" a="1"/>
  <c r="E1874" i="1" s="1"/>
  <c r="A1875" i="1"/>
  <c r="E1875" i="1" s="1" a="1"/>
  <c r="E1875" i="1" s="1"/>
  <c r="A1876" i="1"/>
  <c r="E1876" i="1" s="1" a="1"/>
  <c r="E1876" i="1" s="1"/>
  <c r="A1877" i="1"/>
  <c r="E1877" i="1" s="1" a="1"/>
  <c r="E1877" i="1" s="1"/>
  <c r="A1878" i="1"/>
  <c r="E1878" i="1" s="1" a="1"/>
  <c r="E1878" i="1" s="1"/>
  <c r="A1879" i="1"/>
  <c r="A1880" i="1"/>
  <c r="E1880" i="1" s="1" a="1"/>
  <c r="E1880" i="1" s="1"/>
  <c r="A1881" i="1"/>
  <c r="E1881" i="1" s="1" a="1"/>
  <c r="E1881" i="1" s="1"/>
  <c r="A1882" i="1"/>
  <c r="A1883" i="1"/>
  <c r="A1884" i="1"/>
  <c r="E1884" i="1" s="1" a="1"/>
  <c r="E1884" i="1" s="1"/>
  <c r="A1885" i="1"/>
  <c r="A1886" i="1"/>
  <c r="A1887" i="1"/>
  <c r="E1887" i="1" s="1" a="1"/>
  <c r="E1887" i="1" s="1"/>
  <c r="A1888" i="1"/>
  <c r="A1889" i="1"/>
  <c r="A1890" i="1"/>
  <c r="A1891" i="1"/>
  <c r="E1891" i="1" s="1" a="1"/>
  <c r="E1891" i="1" s="1"/>
  <c r="A1892" i="1"/>
  <c r="E1892" i="1" s="1" a="1"/>
  <c r="E1892" i="1" s="1"/>
  <c r="A1893" i="1"/>
  <c r="E1893" i="1" s="1" a="1"/>
  <c r="E1893" i="1" s="1"/>
  <c r="A1894" i="1"/>
  <c r="E1894" i="1" s="1" a="1"/>
  <c r="E1894" i="1" s="1"/>
  <c r="A1895" i="1"/>
  <c r="E1895" i="1" s="1" a="1"/>
  <c r="E1895" i="1" s="1"/>
  <c r="A1896" i="1"/>
  <c r="A1897" i="1"/>
  <c r="A1898" i="1"/>
  <c r="A1899" i="1"/>
  <c r="E1899" i="1" s="1" a="1"/>
  <c r="E1899" i="1" s="1"/>
  <c r="A56" i="1"/>
  <c r="A57" i="1"/>
  <c r="A1900" i="1"/>
  <c r="A1901" i="1"/>
  <c r="A1902" i="1"/>
  <c r="A1903" i="1"/>
  <c r="A1904" i="1"/>
  <c r="E1904" i="1" s="1" a="1"/>
  <c r="E1904" i="1" s="1"/>
  <c r="A1905" i="1"/>
  <c r="A1906" i="1"/>
  <c r="A1907" i="1"/>
  <c r="E1907" i="1" s="1" a="1"/>
  <c r="E1907" i="1" s="1"/>
  <c r="A1908" i="1"/>
  <c r="E1908" i="1" s="1" a="1"/>
  <c r="E1908" i="1" s="1"/>
  <c r="A1909" i="1"/>
  <c r="A1910" i="1"/>
  <c r="A1911" i="1"/>
  <c r="A1912" i="1"/>
  <c r="E1912" i="1" s="1" a="1"/>
  <c r="E1912" i="1" s="1"/>
  <c r="A1913" i="1"/>
  <c r="E1913" i="1" s="1" a="1"/>
  <c r="E1913" i="1" s="1"/>
  <c r="A1914" i="1"/>
  <c r="A1915" i="1"/>
  <c r="A1916" i="1"/>
  <c r="A1917" i="1"/>
  <c r="E1917" i="1" s="1" a="1"/>
  <c r="E1917" i="1" s="1"/>
  <c r="A1918" i="1"/>
  <c r="A1919" i="1"/>
  <c r="E1919" i="1" s="1" a="1"/>
  <c r="E1919" i="1" s="1"/>
  <c r="A1920" i="1"/>
  <c r="E1920" i="1" s="1" a="1"/>
  <c r="E1920" i="1" s="1"/>
  <c r="A1921" i="1"/>
  <c r="E1921" i="1" s="1" a="1"/>
  <c r="E1921" i="1" s="1"/>
  <c r="A1922" i="1"/>
  <c r="E1922" i="1" s="1" a="1"/>
  <c r="E1922" i="1" s="1"/>
  <c r="A1923" i="1"/>
  <c r="E1923" i="1" s="1" a="1"/>
  <c r="E1923" i="1" s="1"/>
  <c r="A1924" i="1"/>
  <c r="A1925" i="1"/>
  <c r="E1925" i="1" s="1" a="1"/>
  <c r="E1925" i="1" s="1"/>
  <c r="A1926" i="1"/>
  <c r="E1926" i="1" s="1" a="1"/>
  <c r="E1926" i="1" s="1"/>
  <c r="A1927" i="1"/>
  <c r="E1927" i="1" s="1" a="1"/>
  <c r="E1927" i="1" s="1"/>
  <c r="A1928" i="1"/>
  <c r="A1929" i="1"/>
  <c r="E1929" i="1" s="1" a="1"/>
  <c r="E1929" i="1" s="1"/>
  <c r="A1930" i="1"/>
  <c r="E1930" i="1" s="1" a="1"/>
  <c r="E1930" i="1" s="1"/>
  <c r="A1931" i="1"/>
  <c r="A1932" i="1"/>
  <c r="E1932" i="1" s="1" a="1"/>
  <c r="E1932" i="1" s="1"/>
  <c r="A1933" i="1"/>
  <c r="E1933" i="1" s="1" a="1"/>
  <c r="E1933" i="1" s="1"/>
  <c r="A1934" i="1"/>
  <c r="A1935" i="1"/>
  <c r="E1935" i="1" s="1" a="1"/>
  <c r="E1935" i="1" s="1"/>
  <c r="A1936" i="1"/>
  <c r="E1936" i="1" s="1" a="1"/>
  <c r="E1936" i="1" s="1"/>
  <c r="A1937" i="1"/>
  <c r="E1937" i="1" s="1" a="1"/>
  <c r="E1937" i="1" s="1"/>
  <c r="A1938" i="1"/>
  <c r="A1939" i="1"/>
  <c r="E1939" i="1" s="1" a="1"/>
  <c r="E1939" i="1" s="1"/>
  <c r="A1940" i="1"/>
  <c r="A1941" i="1"/>
  <c r="A1942" i="1"/>
  <c r="E1942" i="1" s="1" a="1"/>
  <c r="E1942" i="1" s="1"/>
  <c r="A1943" i="1"/>
  <c r="A1944" i="1"/>
  <c r="A1945" i="1"/>
  <c r="A1946" i="1"/>
  <c r="A1947" i="1"/>
  <c r="A1948" i="1"/>
  <c r="A1949" i="1"/>
  <c r="A1950" i="1"/>
  <c r="E1950" i="1" s="1" a="1"/>
  <c r="E1950" i="1" s="1"/>
  <c r="A1951" i="1"/>
  <c r="E1951" i="1" s="1" a="1"/>
  <c r="E1951" i="1" s="1"/>
  <c r="A1952" i="1"/>
  <c r="A1953" i="1"/>
  <c r="A1954" i="1"/>
  <c r="E1954" i="1" s="1" a="1"/>
  <c r="E1954" i="1" s="1"/>
  <c r="A1955" i="1"/>
  <c r="E1955" i="1" s="1" a="1"/>
  <c r="E1955" i="1" s="1"/>
  <c r="A1956" i="1"/>
  <c r="A1957" i="1"/>
  <c r="E1957" i="1" s="1" a="1"/>
  <c r="E1957" i="1" s="1"/>
  <c r="A1958" i="1"/>
  <c r="E1958" i="1" s="1" a="1"/>
  <c r="E1958" i="1" s="1"/>
  <c r="A1959" i="1"/>
  <c r="A1960" i="1"/>
  <c r="A1961" i="1"/>
  <c r="A1962" i="1"/>
  <c r="E1962" i="1" s="1" a="1"/>
  <c r="E1962" i="1" s="1"/>
  <c r="A1963" i="1"/>
  <c r="E1963" i="1" s="1" a="1"/>
  <c r="E1963" i="1" s="1"/>
  <c r="A1964" i="1"/>
  <c r="E1964" i="1" s="1" a="1"/>
  <c r="E1964" i="1" s="1"/>
  <c r="A1965" i="1"/>
  <c r="E1965" i="1" s="1" a="1"/>
  <c r="E1965" i="1" s="1"/>
  <c r="A1966" i="1"/>
  <c r="E1966" i="1" s="1" a="1"/>
  <c r="E1966" i="1" s="1"/>
  <c r="A1967" i="1"/>
  <c r="A1968" i="1"/>
  <c r="E1968" i="1" s="1" a="1"/>
  <c r="E1968" i="1" s="1"/>
  <c r="A1969" i="1"/>
  <c r="A1970" i="1"/>
  <c r="A1971" i="1"/>
  <c r="E1971" i="1" s="1" a="1"/>
  <c r="E1971" i="1" s="1"/>
  <c r="A1972" i="1"/>
  <c r="A1973" i="1"/>
  <c r="E1973" i="1" s="1" a="1"/>
  <c r="E1973" i="1" s="1"/>
  <c r="A1974" i="1"/>
  <c r="E1974" i="1" s="1" a="1"/>
  <c r="E1974" i="1" s="1"/>
  <c r="A1975" i="1"/>
  <c r="E1975" i="1" s="1" a="1"/>
  <c r="E1975" i="1" s="1"/>
  <c r="A1976" i="1"/>
  <c r="A1977" i="1"/>
  <c r="E1977" i="1" s="1" a="1"/>
  <c r="E1977" i="1" s="1"/>
  <c r="A1978" i="1"/>
  <c r="A1979" i="1"/>
  <c r="E1979" i="1" s="1" a="1"/>
  <c r="E1979" i="1" s="1"/>
  <c r="A1980" i="1"/>
  <c r="E1980" i="1" s="1" a="1"/>
  <c r="E1980" i="1" s="1"/>
  <c r="A1981" i="1"/>
  <c r="E1981" i="1" s="1" a="1"/>
  <c r="E1981" i="1" s="1"/>
  <c r="A1982" i="1"/>
  <c r="A1983" i="1"/>
  <c r="E1983" i="1" s="1" a="1"/>
  <c r="E1983" i="1" s="1"/>
  <c r="A1984" i="1"/>
  <c r="A1985" i="1"/>
  <c r="A1986" i="1"/>
  <c r="E1986" i="1" s="1" a="1"/>
  <c r="E1986" i="1" s="1"/>
  <c r="A1987" i="1"/>
  <c r="E1987" i="1" s="1" a="1"/>
  <c r="E1987" i="1" s="1"/>
  <c r="A1988" i="1"/>
  <c r="A1989" i="1"/>
  <c r="E1989" i="1" s="1" a="1"/>
  <c r="E1989" i="1" s="1"/>
  <c r="A1990" i="1"/>
  <c r="A1991" i="1"/>
  <c r="E1991" i="1" s="1" a="1"/>
  <c r="E1991" i="1" s="1"/>
  <c r="A1992" i="1"/>
  <c r="E1992" i="1" s="1" a="1"/>
  <c r="E1992" i="1" s="1"/>
  <c r="A1993" i="1"/>
  <c r="A1994" i="1"/>
  <c r="E1994" i="1" s="1" a="1"/>
  <c r="E1994" i="1" s="1"/>
  <c r="A1995" i="1"/>
  <c r="A1996" i="1"/>
  <c r="A1997" i="1"/>
  <c r="E1997" i="1" s="1" a="1"/>
  <c r="E1997" i="1" s="1"/>
  <c r="A1998" i="1"/>
  <c r="E1998" i="1" s="1" a="1"/>
  <c r="E1998" i="1" s="1"/>
  <c r="A1999" i="1"/>
  <c r="A2000" i="1"/>
  <c r="A2001" i="1"/>
  <c r="A2002" i="1"/>
  <c r="A2003" i="1"/>
  <c r="A2004" i="1"/>
  <c r="A2005" i="1"/>
  <c r="E2005" i="1" s="1" a="1"/>
  <c r="E2005" i="1" s="1"/>
  <c r="A2006" i="1"/>
  <c r="A2007" i="1"/>
  <c r="E2007" i="1" s="1" a="1"/>
  <c r="E2007" i="1" s="1"/>
  <c r="A2008" i="1"/>
  <c r="E2008" i="1" s="1" a="1"/>
  <c r="E2008" i="1" s="1"/>
  <c r="A2009" i="1"/>
  <c r="A2010" i="1"/>
  <c r="A2011" i="1"/>
  <c r="A2012" i="1"/>
  <c r="E2012" i="1" s="1" a="1"/>
  <c r="E2012" i="1" s="1"/>
  <c r="A2013" i="1"/>
  <c r="E2013" i="1" s="1" a="1"/>
  <c r="E2013" i="1" s="1"/>
  <c r="A2014" i="1"/>
  <c r="E2014" i="1" s="1" a="1"/>
  <c r="E2014" i="1" s="1"/>
  <c r="A2015" i="1"/>
  <c r="A2016" i="1"/>
  <c r="A2017" i="1"/>
  <c r="E2017" i="1" s="1" a="1"/>
  <c r="E2017" i="1" s="1"/>
  <c r="A2018" i="1"/>
  <c r="E2018" i="1" s="1" a="1"/>
  <c r="E2018" i="1" s="1"/>
  <c r="A2019" i="1"/>
  <c r="E2019" i="1" s="1" a="1"/>
  <c r="E2019" i="1" s="1"/>
  <c r="A2020" i="1"/>
  <c r="A2021" i="1"/>
  <c r="E2021" i="1" s="1" a="1"/>
  <c r="E2021" i="1" s="1"/>
  <c r="A2022" i="1"/>
  <c r="E2022" i="1" s="1" a="1"/>
  <c r="E2022" i="1" s="1"/>
  <c r="A2023" i="1"/>
  <c r="E2023" i="1" s="1" a="1"/>
  <c r="E2023" i="1" s="1"/>
  <c r="A2024" i="1"/>
  <c r="E2024" i="1" s="1" a="1"/>
  <c r="E2024" i="1" s="1"/>
  <c r="A2025" i="1"/>
  <c r="E2025" i="1" s="1" a="1"/>
  <c r="E2025" i="1" s="1"/>
  <c r="A2026" i="1"/>
  <c r="E2026" i="1" s="1" a="1"/>
  <c r="E2026" i="1" s="1"/>
  <c r="A2027" i="1"/>
  <c r="E2027" i="1" s="1" a="1"/>
  <c r="E2027" i="1" s="1"/>
  <c r="A2028" i="1"/>
  <c r="E2028" i="1" s="1" a="1"/>
  <c r="E2028" i="1" s="1"/>
  <c r="A2029" i="1"/>
  <c r="E2029" i="1" s="1" a="1"/>
  <c r="E2029" i="1" s="1"/>
  <c r="A2030" i="1"/>
  <c r="E2030" i="1" s="1" a="1"/>
  <c r="E2030" i="1" s="1"/>
  <c r="A2031" i="1"/>
  <c r="A2032" i="1"/>
  <c r="E2032" i="1" s="1" a="1"/>
  <c r="E2032" i="1" s="1"/>
  <c r="A2033" i="1"/>
  <c r="E2033" i="1" s="1" a="1"/>
  <c r="E2033" i="1" s="1"/>
  <c r="A2034" i="1"/>
  <c r="E2034" i="1" s="1" a="1"/>
  <c r="E2034" i="1" s="1"/>
  <c r="A2035" i="1"/>
  <c r="E2035" i="1" s="1" a="1"/>
  <c r="E2035" i="1" s="1"/>
  <c r="A2036" i="1"/>
  <c r="E2036" i="1" s="1" a="1"/>
  <c r="E2036" i="1" s="1"/>
  <c r="A2037" i="1"/>
  <c r="A2038" i="1"/>
  <c r="E2038" i="1" s="1" a="1"/>
  <c r="E2038" i="1" s="1"/>
  <c r="A2039" i="1"/>
  <c r="A2040" i="1"/>
  <c r="E2040" i="1" s="1" a="1"/>
  <c r="E2040" i="1" s="1"/>
  <c r="A2041" i="1"/>
  <c r="E2041" i="1" s="1" a="1"/>
  <c r="E2041" i="1" s="1"/>
  <c r="A2042" i="1"/>
  <c r="A2043" i="1"/>
  <c r="E2043" i="1" s="1" a="1"/>
  <c r="E2043" i="1" s="1"/>
  <c r="A2044" i="1"/>
  <c r="E2044" i="1" s="1" a="1"/>
  <c r="E2044" i="1" s="1"/>
  <c r="A2045" i="1"/>
  <c r="A2046" i="1"/>
  <c r="A2047" i="1"/>
  <c r="E2047" i="1" s="1" a="1"/>
  <c r="E2047" i="1" s="1"/>
  <c r="A2048" i="1"/>
  <c r="E2048" i="1" s="1" a="1"/>
  <c r="E2048" i="1" s="1"/>
  <c r="A2049" i="1"/>
  <c r="E2049" i="1" s="1" a="1"/>
  <c r="E2049" i="1" s="1"/>
  <c r="A2050" i="1"/>
  <c r="E2050" i="1" s="1" a="1"/>
  <c r="E2050" i="1" s="1"/>
  <c r="A2051" i="1"/>
  <c r="E2051" i="1" s="1" a="1"/>
  <c r="E2051" i="1" s="1"/>
  <c r="A2052" i="1"/>
  <c r="A2053" i="1"/>
  <c r="A2054" i="1"/>
  <c r="A2055" i="1"/>
  <c r="E2055" i="1" s="1" a="1"/>
  <c r="E2055" i="1" s="1"/>
  <c r="A2056" i="1"/>
  <c r="E2056" i="1" s="1" a="1"/>
  <c r="E2056" i="1" s="1"/>
  <c r="A2057" i="1"/>
  <c r="A2058" i="1"/>
  <c r="A2059" i="1"/>
  <c r="E2059" i="1" s="1" a="1"/>
  <c r="E2059" i="1" s="1"/>
  <c r="A2060" i="1"/>
  <c r="E2060" i="1" s="1" a="1"/>
  <c r="E2060" i="1" s="1"/>
  <c r="A2061" i="1"/>
  <c r="E2061" i="1" s="1" a="1"/>
  <c r="E2061" i="1" s="1"/>
  <c r="A2062" i="1"/>
  <c r="E2062" i="1" s="1" a="1"/>
  <c r="E2062" i="1" s="1"/>
  <c r="A2063" i="1"/>
  <c r="E2063" i="1" s="1" a="1"/>
  <c r="E2063" i="1" s="1"/>
  <c r="A2064" i="1"/>
  <c r="E2064" i="1" s="1" a="1"/>
  <c r="E2064" i="1" s="1"/>
  <c r="A2065" i="1"/>
  <c r="A2066" i="1"/>
  <c r="E2066" i="1" s="1" a="1"/>
  <c r="E2066" i="1" s="1"/>
  <c r="A2067" i="1"/>
  <c r="E2067" i="1" s="1" a="1"/>
  <c r="E2067" i="1" s="1"/>
  <c r="A2068" i="1"/>
  <c r="E2068" i="1" s="1" a="1"/>
  <c r="E2068" i="1" s="1"/>
  <c r="A2069" i="1"/>
  <c r="E2069" i="1" s="1" a="1"/>
  <c r="E2069" i="1" s="1"/>
  <c r="A2070" i="1"/>
  <c r="E2070" i="1" s="1" a="1"/>
  <c r="E2070" i="1" s="1"/>
  <c r="A2071" i="1"/>
  <c r="E2071" i="1" s="1" a="1"/>
  <c r="E2071" i="1" s="1"/>
  <c r="A2072" i="1"/>
  <c r="A2073" i="1"/>
  <c r="E2073" i="1" s="1" a="1"/>
  <c r="E2073" i="1" s="1"/>
  <c r="A2074" i="1"/>
  <c r="A2075" i="1"/>
  <c r="E2075" i="1" s="1" a="1"/>
  <c r="E2075" i="1" s="1"/>
  <c r="A2076" i="1"/>
  <c r="E2076" i="1" s="1" a="1"/>
  <c r="E2076" i="1" s="1"/>
  <c r="A2077" i="1"/>
  <c r="E2077" i="1" s="1" a="1"/>
  <c r="E2077" i="1" s="1"/>
  <c r="A2078" i="1"/>
  <c r="E2078" i="1" s="1" a="1"/>
  <c r="E2078" i="1" s="1"/>
  <c r="A2079" i="1"/>
  <c r="A2080" i="1"/>
  <c r="E2080" i="1" s="1" a="1"/>
  <c r="E2080" i="1" s="1"/>
  <c r="A2081" i="1"/>
  <c r="A2082" i="1"/>
  <c r="A2083" i="1"/>
  <c r="E2083" i="1" s="1" a="1"/>
  <c r="E2083" i="1" s="1"/>
  <c r="A2084" i="1"/>
  <c r="E2084" i="1" s="1" a="1"/>
  <c r="E2084" i="1" s="1"/>
  <c r="A2085" i="1"/>
  <c r="A2086" i="1"/>
  <c r="E2086" i="1" s="1" a="1"/>
  <c r="E2086" i="1" s="1"/>
  <c r="A2087" i="1"/>
  <c r="E2087" i="1" s="1" a="1"/>
  <c r="E2087" i="1" s="1"/>
  <c r="A2088" i="1"/>
  <c r="A2089" i="1"/>
  <c r="E2089" i="1" s="1" a="1"/>
  <c r="E2089" i="1" s="1"/>
  <c r="A2090" i="1"/>
  <c r="A2091" i="1"/>
  <c r="A2092" i="1"/>
  <c r="A2093" i="1"/>
  <c r="A2094" i="1"/>
  <c r="A2095" i="1"/>
  <c r="E2095" i="1" s="1" a="1"/>
  <c r="E2095" i="1" s="1"/>
  <c r="A2096" i="1"/>
  <c r="A2097" i="1"/>
  <c r="E2097" i="1" s="1" a="1"/>
  <c r="E2097" i="1" s="1"/>
  <c r="A2098" i="1"/>
  <c r="A2099" i="1"/>
  <c r="A2100" i="1"/>
  <c r="A2101" i="1"/>
  <c r="E2101" i="1" s="1" a="1"/>
  <c r="E2101" i="1" s="1"/>
  <c r="A2102" i="1"/>
  <c r="A2103" i="1"/>
  <c r="A2104" i="1"/>
  <c r="A2105" i="1"/>
  <c r="A2106" i="1"/>
  <c r="B2106" i="1" s="1"/>
  <c r="A2107" i="1"/>
  <c r="A2108" i="1"/>
  <c r="E2108" i="1" s="1" a="1"/>
  <c r="E2108" i="1" s="1"/>
  <c r="A2109" i="1"/>
  <c r="A58" i="1"/>
  <c r="A59" i="1"/>
  <c r="A2110" i="1"/>
  <c r="A2111" i="1"/>
  <c r="A2112" i="1"/>
  <c r="E2112" i="1" s="1" a="1"/>
  <c r="E2112" i="1" s="1"/>
  <c r="A2113" i="1"/>
  <c r="A2114" i="1"/>
  <c r="A60" i="1"/>
  <c r="A61" i="1"/>
  <c r="A2115" i="1"/>
  <c r="B2115" i="1" s="1"/>
  <c r="A2116" i="1"/>
  <c r="A2117" i="1"/>
  <c r="A62" i="1"/>
  <c r="A63" i="1"/>
  <c r="A2118" i="1"/>
  <c r="A2119" i="1"/>
  <c r="A2120" i="1"/>
  <c r="A2121" i="1"/>
  <c r="A2122" i="1"/>
  <c r="A2123" i="1"/>
  <c r="A2124" i="1"/>
  <c r="B2124" i="1" s="1"/>
  <c r="A2125" i="1"/>
  <c r="A2126" i="1"/>
  <c r="A2127" i="1"/>
  <c r="A2128" i="1"/>
  <c r="A2129" i="1"/>
  <c r="E2129" i="1" s="1" a="1"/>
  <c r="E2129" i="1" s="1"/>
  <c r="A2130" i="1"/>
  <c r="A2131" i="1"/>
  <c r="A2132" i="1"/>
  <c r="A2133" i="1"/>
  <c r="A2134" i="1"/>
  <c r="A2135" i="1"/>
  <c r="A2136" i="1"/>
  <c r="A2137" i="1"/>
  <c r="E2137" i="1" s="1" a="1"/>
  <c r="E2137" i="1" s="1"/>
  <c r="A2138" i="1"/>
  <c r="E2138" i="1" s="1" a="1"/>
  <c r="E2138" i="1" s="1"/>
  <c r="A2139" i="1"/>
  <c r="A2140" i="1"/>
  <c r="E2140" i="1" s="1" a="1"/>
  <c r="E2140" i="1" s="1"/>
  <c r="A2141" i="1"/>
  <c r="E2141" i="1" s="1" a="1"/>
  <c r="E2141" i="1" s="1"/>
  <c r="A2142" i="1"/>
  <c r="E2142" i="1" s="1" a="1"/>
  <c r="E2142" i="1" s="1"/>
  <c r="A2143" i="1"/>
  <c r="E2143" i="1" s="1" a="1"/>
  <c r="E2143" i="1" s="1"/>
  <c r="A2144" i="1"/>
  <c r="E2144" i="1" s="1" a="1"/>
  <c r="E2144" i="1" s="1"/>
  <c r="A2145" i="1"/>
  <c r="E2145" i="1" s="1" a="1"/>
  <c r="E2145" i="1" s="1"/>
  <c r="A2146" i="1"/>
  <c r="E2146" i="1" s="1" a="1"/>
  <c r="E2146" i="1" s="1"/>
  <c r="A2147" i="1"/>
  <c r="E2147" i="1" s="1" a="1"/>
  <c r="E2147" i="1" s="1"/>
  <c r="A2148" i="1"/>
  <c r="A2149" i="1"/>
  <c r="E2149" i="1" s="1" a="1"/>
  <c r="E2149" i="1" s="1"/>
  <c r="A2150" i="1"/>
  <c r="A2151" i="1"/>
  <c r="E2151" i="1" s="1" a="1"/>
  <c r="E2151" i="1" s="1"/>
  <c r="A2152" i="1"/>
  <c r="A2153" i="1"/>
  <c r="A2154" i="1"/>
  <c r="E2154" i="1" s="1" a="1"/>
  <c r="E2154" i="1" s="1"/>
  <c r="A2155" i="1"/>
  <c r="A2156" i="1"/>
  <c r="A2157" i="1"/>
  <c r="A2158" i="1"/>
  <c r="A2159" i="1"/>
  <c r="A2160" i="1"/>
  <c r="E2160" i="1" s="1" a="1"/>
  <c r="E2160" i="1" s="1"/>
  <c r="A2161" i="1"/>
  <c r="A2162" i="1"/>
  <c r="E2162" i="1" s="1" a="1"/>
  <c r="E2162" i="1" s="1"/>
  <c r="A2163" i="1"/>
  <c r="E2163" i="1" s="1" a="1"/>
  <c r="E2163" i="1" s="1"/>
  <c r="A2164" i="1"/>
  <c r="E2164" i="1" s="1" a="1"/>
  <c r="E2164" i="1" s="1"/>
  <c r="A2165" i="1"/>
  <c r="E2165" i="1" s="1" a="1"/>
  <c r="E2165" i="1" s="1"/>
  <c r="A2166" i="1"/>
  <c r="E2166" i="1" s="1" a="1"/>
  <c r="E2166" i="1" s="1"/>
  <c r="A2167" i="1"/>
  <c r="E2167" i="1" s="1" a="1"/>
  <c r="E2167" i="1" s="1"/>
  <c r="A2168" i="1"/>
  <c r="E2168" i="1" s="1" a="1"/>
  <c r="E2168" i="1" s="1"/>
  <c r="A2169" i="1"/>
  <c r="E2169" i="1" s="1" a="1"/>
  <c r="E2169" i="1" s="1"/>
  <c r="A2170" i="1"/>
  <c r="E2170" i="1" s="1" a="1"/>
  <c r="E2170" i="1" s="1"/>
  <c r="A2171" i="1"/>
  <c r="E2171" i="1" s="1" a="1"/>
  <c r="E2171" i="1" s="1"/>
  <c r="A2172" i="1"/>
  <c r="E2172" i="1" s="1" a="1"/>
  <c r="E2172" i="1" s="1"/>
  <c r="A2173" i="1"/>
  <c r="E2173" i="1" s="1" a="1"/>
  <c r="E2173" i="1" s="1"/>
  <c r="A2174" i="1"/>
  <c r="E2174" i="1" s="1" a="1"/>
  <c r="E2174" i="1" s="1"/>
  <c r="A2175" i="1"/>
  <c r="E2175" i="1" s="1" a="1"/>
  <c r="E2175" i="1" s="1"/>
  <c r="A2176" i="1"/>
  <c r="A2177" i="1"/>
  <c r="A2178" i="1"/>
  <c r="E2178" i="1" s="1" a="1"/>
  <c r="E2178" i="1" s="1"/>
  <c r="A2179" i="1"/>
  <c r="E2179" i="1" s="1" a="1"/>
  <c r="E2179" i="1" s="1"/>
  <c r="A2180" i="1"/>
  <c r="E2180" i="1" s="1" a="1"/>
  <c r="E2180" i="1" s="1"/>
  <c r="A2181" i="1"/>
  <c r="E2181" i="1" s="1" a="1"/>
  <c r="E2181" i="1" s="1"/>
  <c r="A2182" i="1"/>
  <c r="E2182" i="1" s="1" a="1"/>
  <c r="E2182" i="1" s="1"/>
  <c r="A2183" i="1"/>
  <c r="E2183" i="1" s="1" a="1"/>
  <c r="E2183" i="1" s="1"/>
  <c r="A2184" i="1"/>
  <c r="E2184" i="1" s="1" a="1"/>
  <c r="E2184" i="1" s="1"/>
  <c r="A2185" i="1"/>
  <c r="A2186" i="1"/>
  <c r="E2186" i="1" s="1" a="1"/>
  <c r="E2186" i="1" s="1"/>
  <c r="A2187" i="1"/>
  <c r="E2187" i="1" s="1" a="1"/>
  <c r="E2187" i="1" s="1"/>
  <c r="A2188" i="1"/>
  <c r="E2188" i="1" s="1" a="1"/>
  <c r="E2188" i="1" s="1"/>
  <c r="A2189" i="1"/>
  <c r="E2189" i="1" s="1" a="1"/>
  <c r="E2189" i="1" s="1"/>
  <c r="A2190" i="1"/>
  <c r="E2190" i="1" s="1" a="1"/>
  <c r="E2190" i="1" s="1"/>
  <c r="A2191" i="1"/>
  <c r="A2192" i="1"/>
  <c r="E2192" i="1" s="1" a="1"/>
  <c r="E2192" i="1" s="1"/>
  <c r="A2193" i="1"/>
  <c r="E2193" i="1" s="1" a="1"/>
  <c r="E2193" i="1" s="1"/>
  <c r="A2194" i="1"/>
  <c r="E2194" i="1" s="1" a="1"/>
  <c r="E2194" i="1" s="1"/>
  <c r="A2195" i="1"/>
  <c r="E2195" i="1" s="1" a="1"/>
  <c r="E2195" i="1" s="1"/>
  <c r="A2196" i="1"/>
  <c r="E2196" i="1" s="1" a="1"/>
  <c r="E2196" i="1" s="1"/>
  <c r="A2197" i="1"/>
  <c r="E2197" i="1" s="1" a="1"/>
  <c r="E2197" i="1" s="1"/>
  <c r="A2198" i="1"/>
  <c r="E2198" i="1" s="1" a="1"/>
  <c r="E2198" i="1" s="1"/>
  <c r="A2199" i="1"/>
  <c r="E2199" i="1" s="1" a="1"/>
  <c r="E2199" i="1" s="1"/>
  <c r="A2200" i="1"/>
  <c r="E2200" i="1" s="1" a="1"/>
  <c r="E2200" i="1" s="1"/>
  <c r="A2201" i="1"/>
  <c r="E2201" i="1" s="1" a="1"/>
  <c r="E2201" i="1" s="1"/>
  <c r="A2202" i="1"/>
  <c r="E2202" i="1" s="1" a="1"/>
  <c r="E2202" i="1" s="1"/>
  <c r="A2203" i="1"/>
  <c r="E2203" i="1" s="1" a="1"/>
  <c r="E2203" i="1" s="1"/>
  <c r="A2204" i="1"/>
  <c r="E2204" i="1" s="1" a="1"/>
  <c r="E2204" i="1" s="1"/>
  <c r="A2205" i="1"/>
  <c r="E2205" i="1" s="1" a="1"/>
  <c r="E2205" i="1" s="1"/>
  <c r="A2206" i="1"/>
  <c r="E2206" i="1" s="1" a="1"/>
  <c r="E2206" i="1" s="1"/>
  <c r="A2207" i="1"/>
  <c r="E2207" i="1" s="1" a="1"/>
  <c r="E2207" i="1" s="1"/>
  <c r="A2208" i="1"/>
  <c r="E2208" i="1" s="1" a="1"/>
  <c r="E2208" i="1" s="1"/>
  <c r="A2209" i="1"/>
  <c r="E2209" i="1" s="1" a="1"/>
  <c r="E2209" i="1" s="1"/>
  <c r="A2210" i="1"/>
  <c r="A2211" i="1"/>
  <c r="E2211" i="1" s="1" a="1"/>
  <c r="E2211" i="1" s="1"/>
  <c r="A2212" i="1"/>
  <c r="E2212" i="1" s="1" a="1"/>
  <c r="E2212" i="1" s="1"/>
  <c r="A2213" i="1"/>
  <c r="E2213" i="1" s="1" a="1"/>
  <c r="E2213" i="1" s="1"/>
  <c r="A2214" i="1"/>
  <c r="E2214" i="1" s="1" a="1"/>
  <c r="E2214" i="1" s="1"/>
  <c r="A2215" i="1"/>
  <c r="E2215" i="1" s="1" a="1"/>
  <c r="E2215" i="1" s="1"/>
  <c r="A2216" i="1"/>
  <c r="E2216" i="1" s="1" a="1"/>
  <c r="E2216" i="1" s="1"/>
  <c r="A2217" i="1"/>
  <c r="E2217" i="1" s="1" a="1"/>
  <c r="E2217" i="1" s="1"/>
  <c r="A2218" i="1"/>
  <c r="A2219" i="1"/>
  <c r="E2219" i="1" s="1" a="1"/>
  <c r="E2219" i="1" s="1"/>
  <c r="A2220" i="1"/>
  <c r="E2220" i="1" s="1" a="1"/>
  <c r="E2220" i="1" s="1"/>
  <c r="A2221" i="1"/>
  <c r="E2221" i="1" s="1" a="1"/>
  <c r="E2221" i="1" s="1"/>
  <c r="A2222" i="1"/>
  <c r="E2222" i="1" s="1" a="1"/>
  <c r="E2222" i="1" s="1"/>
  <c r="A2223" i="1"/>
  <c r="E2223" i="1" s="1" a="1"/>
  <c r="E2223" i="1" s="1"/>
  <c r="A2224" i="1"/>
  <c r="E2224" i="1" s="1" a="1"/>
  <c r="E2224" i="1" s="1"/>
  <c r="A2225" i="1"/>
  <c r="E2225" i="1" s="1" a="1"/>
  <c r="E2225" i="1" s="1"/>
  <c r="A2226" i="1"/>
  <c r="E2226" i="1" s="1" a="1"/>
  <c r="E2226" i="1" s="1"/>
  <c r="A2227" i="1"/>
  <c r="E2227" i="1" s="1" a="1"/>
  <c r="E2227" i="1" s="1"/>
  <c r="A2228" i="1"/>
  <c r="A2229" i="1"/>
  <c r="E2229" i="1" s="1" a="1"/>
  <c r="E2229" i="1" s="1"/>
  <c r="A2230" i="1"/>
  <c r="E2230" i="1" s="1" a="1"/>
  <c r="E2230" i="1" s="1"/>
  <c r="A2231" i="1"/>
  <c r="E2231" i="1" s="1" a="1"/>
  <c r="E2231" i="1" s="1"/>
  <c r="A2232" i="1"/>
  <c r="A2233" i="1"/>
  <c r="E2233" i="1" s="1" a="1"/>
  <c r="E2233" i="1" s="1"/>
  <c r="A2234" i="1"/>
  <c r="E2234" i="1" s="1" a="1"/>
  <c r="E2234" i="1" s="1"/>
  <c r="A2235" i="1"/>
  <c r="E2235" i="1" s="1" a="1"/>
  <c r="E2235" i="1" s="1"/>
  <c r="A2236" i="1"/>
  <c r="E2236" i="1" s="1" a="1"/>
  <c r="E2236" i="1" s="1"/>
  <c r="A2237" i="1"/>
  <c r="E2237" i="1" s="1" a="1"/>
  <c r="E2237" i="1" s="1"/>
  <c r="A2238" i="1"/>
  <c r="E2238" i="1" s="1" a="1"/>
  <c r="E2238" i="1" s="1"/>
  <c r="A2239" i="1"/>
  <c r="E2239" i="1" s="1" a="1"/>
  <c r="E2239" i="1" s="1"/>
  <c r="A2240" i="1"/>
  <c r="E2240" i="1" s="1" a="1"/>
  <c r="E2240" i="1" s="1"/>
  <c r="A2241" i="1"/>
  <c r="E2241" i="1" s="1" a="1"/>
  <c r="E2241" i="1" s="1"/>
  <c r="A2242" i="1"/>
  <c r="E2242" i="1" s="1" a="1"/>
  <c r="E2242" i="1" s="1"/>
  <c r="A2243" i="1"/>
  <c r="E2243" i="1" s="1" a="1"/>
  <c r="E2243" i="1" s="1"/>
  <c r="A2244" i="1"/>
  <c r="A2245" i="1"/>
  <c r="E2245" i="1" s="1" a="1"/>
  <c r="E2245" i="1" s="1"/>
  <c r="A2246" i="1"/>
  <c r="E2246" i="1" s="1" a="1"/>
  <c r="E2246" i="1" s="1"/>
  <c r="A2247" i="1"/>
  <c r="E2247" i="1" s="1" a="1"/>
  <c r="E2247" i="1" s="1"/>
  <c r="A2248" i="1"/>
  <c r="E2248" i="1" s="1" a="1"/>
  <c r="E2248" i="1" s="1"/>
  <c r="A2249" i="1"/>
  <c r="E2249" i="1" s="1" a="1"/>
  <c r="E2249" i="1" s="1"/>
  <c r="A2250" i="1"/>
  <c r="E2250" i="1" s="1" a="1"/>
  <c r="E2250" i="1" s="1"/>
  <c r="A2251" i="1"/>
  <c r="E2251" i="1" s="1" a="1"/>
  <c r="E2251" i="1" s="1"/>
  <c r="A2252" i="1"/>
  <c r="A2253" i="1"/>
  <c r="E2253" i="1" s="1" a="1"/>
  <c r="E2253" i="1" s="1"/>
  <c r="A2254" i="1"/>
  <c r="E2254" i="1" s="1" a="1"/>
  <c r="E2254" i="1" s="1"/>
  <c r="A64" i="1"/>
  <c r="A65" i="1"/>
  <c r="A66" i="1"/>
  <c r="A67" i="1"/>
  <c r="A68" i="1"/>
  <c r="A69" i="1"/>
  <c r="A2255" i="1"/>
  <c r="E2255" i="1" s="1" a="1"/>
  <c r="E2255" i="1" s="1"/>
  <c r="A2256" i="1"/>
  <c r="A2257" i="1"/>
  <c r="E2257" i="1" s="1" a="1"/>
  <c r="E2257" i="1" s="1"/>
  <c r="A2258" i="1"/>
  <c r="B2258" i="1" s="1"/>
  <c r="A2259" i="1"/>
  <c r="A2260" i="1"/>
  <c r="A2261" i="1"/>
  <c r="A2262" i="1"/>
  <c r="A2263" i="1"/>
  <c r="E2263" i="1" s="1" a="1"/>
  <c r="E2263" i="1" s="1"/>
  <c r="A2264" i="1"/>
  <c r="E2264" i="1" s="1" a="1"/>
  <c r="E2264" i="1" s="1"/>
  <c r="A2265" i="1"/>
  <c r="A2266" i="1"/>
  <c r="E2266" i="1" s="1" a="1"/>
  <c r="E2266" i="1" s="1"/>
  <c r="A70" i="1"/>
  <c r="A71" i="1"/>
  <c r="A2267" i="1"/>
  <c r="B2267" i="1" s="1"/>
  <c r="A2268" i="1"/>
  <c r="A2269" i="1"/>
  <c r="A72" i="1"/>
  <c r="A73" i="1"/>
  <c r="A2270" i="1"/>
  <c r="E2270" i="1" s="1" a="1"/>
  <c r="E2270" i="1" s="1"/>
  <c r="A74" i="1"/>
  <c r="A75" i="1"/>
  <c r="A2271" i="1"/>
  <c r="E2271" i="1" s="1" a="1"/>
  <c r="E2271" i="1" s="1"/>
  <c r="A2272" i="1"/>
  <c r="A2273" i="1"/>
  <c r="E2273" i="1" s="1" a="1"/>
  <c r="E2273" i="1" s="1"/>
  <c r="A2274" i="1"/>
  <c r="E2274" i="1" s="1" a="1"/>
  <c r="E2274" i="1" s="1"/>
  <c r="A2275" i="1"/>
  <c r="E2275" i="1" s="1" a="1"/>
  <c r="E2275" i="1" s="1"/>
  <c r="A2276" i="1"/>
  <c r="E2276" i="1" s="1" a="1"/>
  <c r="E2276" i="1" s="1"/>
  <c r="A2277" i="1"/>
  <c r="A2278" i="1"/>
  <c r="E2278" i="1" s="1" a="1"/>
  <c r="E2278" i="1" s="1"/>
  <c r="A2279" i="1"/>
  <c r="A2280" i="1"/>
  <c r="A2281" i="1"/>
  <c r="A2282" i="1"/>
  <c r="E2282" i="1" s="1" a="1"/>
  <c r="E2282" i="1" s="1"/>
  <c r="A2283" i="1"/>
  <c r="E2283" i="1" s="1" a="1"/>
  <c r="E2283" i="1" s="1"/>
  <c r="A2284" i="1"/>
  <c r="E2284" i="1" s="1" a="1"/>
  <c r="E2284" i="1" s="1"/>
  <c r="A2285" i="1"/>
  <c r="E2285" i="1" s="1" a="1"/>
  <c r="E2285" i="1" s="1"/>
  <c r="A2286" i="1"/>
  <c r="E2286" i="1" s="1" a="1"/>
  <c r="E2286" i="1" s="1"/>
  <c r="A2287" i="1"/>
  <c r="E2287" i="1" s="1" a="1"/>
  <c r="E2287" i="1" s="1"/>
  <c r="A2288" i="1"/>
  <c r="E2288" i="1" s="1" a="1"/>
  <c r="E2288" i="1" s="1"/>
  <c r="A2289" i="1"/>
  <c r="E2289" i="1" s="1" a="1"/>
  <c r="E2289" i="1" s="1"/>
  <c r="A2290" i="1"/>
  <c r="E2290" i="1" s="1" a="1"/>
  <c r="E2290" i="1" s="1"/>
  <c r="A2291" i="1"/>
  <c r="E2291" i="1" s="1" a="1"/>
  <c r="E2291" i="1" s="1"/>
  <c r="A2292" i="1"/>
  <c r="E2292" i="1" s="1" a="1"/>
  <c r="E2292" i="1" s="1"/>
  <c r="A2293" i="1"/>
  <c r="E2293" i="1" s="1" a="1"/>
  <c r="E2293" i="1" s="1"/>
  <c r="A2294" i="1"/>
  <c r="A2295" i="1"/>
  <c r="E2295" i="1" s="1" a="1"/>
  <c r="E2295" i="1" s="1"/>
  <c r="A2296" i="1"/>
  <c r="E2296" i="1" s="1" a="1"/>
  <c r="E2296" i="1" s="1"/>
  <c r="A2297" i="1"/>
  <c r="E2297" i="1" s="1" a="1"/>
  <c r="E2297" i="1" s="1"/>
  <c r="A2298" i="1"/>
  <c r="E2298" i="1" s="1" a="1"/>
  <c r="E2298" i="1" s="1"/>
  <c r="A2299" i="1"/>
  <c r="E2299" i="1" s="1" a="1"/>
  <c r="E2299" i="1" s="1"/>
  <c r="A2300" i="1"/>
  <c r="E2300" i="1" s="1" a="1"/>
  <c r="E2300" i="1" s="1"/>
  <c r="A2301" i="1"/>
  <c r="A2302" i="1"/>
  <c r="A2303" i="1"/>
  <c r="E2303" i="1" s="1" a="1"/>
  <c r="E2303" i="1" s="1"/>
  <c r="A2304" i="1"/>
  <c r="E2304" i="1" s="1" a="1"/>
  <c r="E2304" i="1" s="1"/>
  <c r="A2305" i="1"/>
  <c r="E2305" i="1" s="1" a="1"/>
  <c r="E2305" i="1" s="1"/>
  <c r="A2306" i="1"/>
  <c r="E2306" i="1" s="1" a="1"/>
  <c r="E2306" i="1" s="1"/>
  <c r="A2307" i="1"/>
  <c r="E2307" i="1" s="1" a="1"/>
  <c r="E2307" i="1" s="1"/>
  <c r="A2308" i="1"/>
  <c r="E2308" i="1" s="1" a="1"/>
  <c r="E2308" i="1" s="1"/>
  <c r="A2309" i="1"/>
  <c r="E2309" i="1" s="1" a="1"/>
  <c r="E2309" i="1" s="1"/>
  <c r="A2310" i="1"/>
  <c r="E2310" i="1" s="1" a="1"/>
  <c r="E2310" i="1" s="1"/>
  <c r="A2311" i="1"/>
  <c r="E2311" i="1" s="1" a="1"/>
  <c r="E2311" i="1" s="1"/>
  <c r="A2312" i="1"/>
  <c r="E2312" i="1" s="1" a="1"/>
  <c r="E2312" i="1" s="1"/>
  <c r="A2313" i="1"/>
  <c r="E2313" i="1" s="1" a="1"/>
  <c r="E2313" i="1" s="1"/>
  <c r="A2314" i="1"/>
  <c r="E2314" i="1" s="1" a="1"/>
  <c r="E2314" i="1" s="1"/>
  <c r="A2315" i="1"/>
  <c r="E2315" i="1" s="1" a="1"/>
  <c r="E2315" i="1" s="1"/>
  <c r="A2316" i="1"/>
  <c r="A2317" i="1"/>
  <c r="E2317" i="1" s="1" a="1"/>
  <c r="E2317" i="1" s="1"/>
  <c r="A2318" i="1"/>
  <c r="E2318" i="1" s="1" a="1"/>
  <c r="E2318" i="1" s="1"/>
  <c r="A2319" i="1"/>
  <c r="A2320" i="1"/>
  <c r="E2320" i="1" s="1" a="1"/>
  <c r="E2320" i="1" s="1"/>
  <c r="A2321" i="1"/>
  <c r="E2321" i="1" s="1" a="1"/>
  <c r="E2321" i="1" s="1"/>
  <c r="A2322" i="1"/>
  <c r="E2322" i="1" s="1" a="1"/>
  <c r="E2322" i="1" s="1"/>
  <c r="A2323" i="1"/>
  <c r="E2323" i="1" s="1" a="1"/>
  <c r="E2323" i="1" s="1"/>
  <c r="A2324" i="1"/>
  <c r="A2325" i="1"/>
  <c r="E2325" i="1" s="1" a="1"/>
  <c r="E2325" i="1" s="1"/>
  <c r="A2326" i="1"/>
  <c r="E2326" i="1" s="1" a="1"/>
  <c r="E2326" i="1" s="1"/>
  <c r="A2327" i="1"/>
  <c r="E2327" i="1" s="1" a="1"/>
  <c r="E2327" i="1" s="1"/>
  <c r="A2328" i="1"/>
  <c r="E2328" i="1" s="1" a="1"/>
  <c r="E2328" i="1" s="1"/>
  <c r="A2329" i="1"/>
  <c r="E2329" i="1" s="1" a="1"/>
  <c r="E2329" i="1" s="1"/>
  <c r="A2330" i="1"/>
  <c r="E2330" i="1" s="1" a="1"/>
  <c r="E2330" i="1" s="1"/>
  <c r="A2331" i="1"/>
  <c r="E2331" i="1" s="1" a="1"/>
  <c r="E2331" i="1" s="1"/>
  <c r="A2332" i="1"/>
  <c r="E2332" i="1" s="1" a="1"/>
  <c r="E2332" i="1" s="1"/>
  <c r="A2333" i="1"/>
  <c r="A2334" i="1"/>
  <c r="E2334" i="1" s="1" a="1"/>
  <c r="E2334" i="1" s="1"/>
  <c r="A2335" i="1"/>
  <c r="E2335" i="1" s="1" a="1"/>
  <c r="E2335" i="1" s="1"/>
  <c r="A2336" i="1"/>
  <c r="E2336" i="1" s="1" a="1"/>
  <c r="E2336" i="1" s="1"/>
  <c r="A2337" i="1"/>
  <c r="E2337" i="1" s="1" a="1"/>
  <c r="E2337" i="1" s="1"/>
  <c r="A2338" i="1"/>
  <c r="A2339" i="1"/>
  <c r="E2339" i="1" s="1" a="1"/>
  <c r="E2339" i="1" s="1"/>
  <c r="A2340" i="1"/>
  <c r="E2340" i="1" s="1" a="1"/>
  <c r="E2340" i="1" s="1"/>
  <c r="A2341" i="1"/>
  <c r="E2341" i="1" s="1" a="1"/>
  <c r="E2341" i="1" s="1"/>
  <c r="A2342" i="1"/>
  <c r="E2342" i="1" s="1" a="1"/>
  <c r="E2342" i="1" s="1"/>
  <c r="A2343" i="1"/>
  <c r="E2343" i="1" s="1" a="1"/>
  <c r="E2343" i="1" s="1"/>
  <c r="A2344" i="1"/>
  <c r="A2345" i="1"/>
  <c r="E2345" i="1" s="1" a="1"/>
  <c r="E2345" i="1" s="1"/>
  <c r="A2346" i="1"/>
  <c r="A2347" i="1"/>
  <c r="E2347" i="1" s="1" a="1"/>
  <c r="E2347" i="1" s="1"/>
  <c r="A2348" i="1"/>
  <c r="E2348" i="1" s="1" a="1"/>
  <c r="E2348" i="1" s="1"/>
  <c r="A2349" i="1"/>
  <c r="E2349" i="1" s="1" a="1"/>
  <c r="E2349" i="1" s="1"/>
  <c r="A2350" i="1"/>
  <c r="E2350" i="1" s="1" a="1"/>
  <c r="E2350" i="1" s="1"/>
  <c r="A2351" i="1"/>
  <c r="E2351" i="1" s="1" a="1"/>
  <c r="E2351" i="1" s="1"/>
  <c r="A2352" i="1"/>
  <c r="E2352" i="1" s="1" a="1"/>
  <c r="E2352" i="1" s="1"/>
  <c r="A2353" i="1"/>
  <c r="E2353" i="1" s="1" a="1"/>
  <c r="E2353" i="1" s="1"/>
  <c r="A2354" i="1"/>
  <c r="E2354" i="1" s="1" a="1"/>
  <c r="E2354" i="1" s="1"/>
  <c r="A2355" i="1"/>
  <c r="E2355" i="1" s="1" a="1"/>
  <c r="E2355" i="1" s="1"/>
  <c r="A2356" i="1"/>
  <c r="A2357" i="1"/>
  <c r="A2358" i="1"/>
  <c r="E2358" i="1" s="1" a="1"/>
  <c r="E2358" i="1" s="1"/>
  <c r="A2359" i="1"/>
  <c r="E2359" i="1" s="1" a="1"/>
  <c r="E2359" i="1" s="1"/>
  <c r="A2360" i="1"/>
  <c r="A2361" i="1"/>
  <c r="E2361" i="1" s="1" a="1"/>
  <c r="E2361" i="1" s="1"/>
  <c r="A2362" i="1"/>
  <c r="E2362" i="1" s="1" a="1"/>
  <c r="E2362" i="1" s="1"/>
  <c r="A2363" i="1"/>
  <c r="E2363" i="1" s="1" a="1"/>
  <c r="E2363" i="1" s="1"/>
  <c r="A2364" i="1"/>
  <c r="E2364" i="1" s="1" a="1"/>
  <c r="E2364" i="1" s="1"/>
  <c r="A2365" i="1"/>
  <c r="E2365" i="1" s="1" a="1"/>
  <c r="E2365" i="1" s="1"/>
  <c r="A2366" i="1"/>
  <c r="E2366" i="1" s="1" a="1"/>
  <c r="E2366" i="1" s="1"/>
  <c r="A2367" i="1"/>
  <c r="E2367" i="1" s="1" a="1"/>
  <c r="E2367" i="1" s="1"/>
  <c r="A2368" i="1"/>
  <c r="E2368" i="1" s="1" a="1"/>
  <c r="E2368" i="1" s="1"/>
  <c r="A2369" i="1"/>
  <c r="E2369" i="1" s="1" a="1"/>
  <c r="E2369" i="1" s="1"/>
  <c r="A2370" i="1"/>
  <c r="E2370" i="1" s="1" a="1"/>
  <c r="E2370" i="1" s="1"/>
  <c r="A2371" i="1"/>
  <c r="E2371" i="1" s="1" a="1"/>
  <c r="E2371" i="1" s="1"/>
  <c r="A2372" i="1"/>
  <c r="E2372" i="1" s="1" a="1"/>
  <c r="E2372" i="1" s="1"/>
  <c r="A2373" i="1"/>
  <c r="E2373" i="1" s="1" a="1"/>
  <c r="E2373" i="1" s="1"/>
  <c r="A2374" i="1"/>
  <c r="E2374" i="1" s="1" a="1"/>
  <c r="E2374" i="1" s="1"/>
  <c r="A2375" i="1"/>
  <c r="E2375" i="1" s="1" a="1"/>
  <c r="E2375" i="1" s="1"/>
  <c r="A2376" i="1"/>
  <c r="E2376" i="1" s="1" a="1"/>
  <c r="E2376" i="1" s="1"/>
  <c r="A2377" i="1"/>
  <c r="E2377" i="1" s="1" a="1"/>
  <c r="E2377" i="1" s="1"/>
  <c r="A2378" i="1"/>
  <c r="E2378" i="1" s="1" a="1"/>
  <c r="E2378" i="1" s="1"/>
  <c r="A2379" i="1"/>
  <c r="E2379" i="1" s="1" a="1"/>
  <c r="E2379" i="1" s="1"/>
  <c r="A2380" i="1"/>
  <c r="E2380" i="1" s="1" a="1"/>
  <c r="E2380" i="1" s="1"/>
  <c r="A2381" i="1"/>
  <c r="A2382" i="1"/>
  <c r="E2382" i="1" s="1" a="1"/>
  <c r="E2382" i="1" s="1"/>
  <c r="A2383" i="1"/>
  <c r="E2383" i="1" s="1" a="1"/>
  <c r="E2383" i="1" s="1"/>
  <c r="A2384" i="1"/>
  <c r="E2384" i="1" s="1" a="1"/>
  <c r="E2384" i="1" s="1"/>
  <c r="A2385" i="1"/>
  <c r="A2386" i="1"/>
  <c r="E2386" i="1" s="1" a="1"/>
  <c r="E2386" i="1" s="1"/>
  <c r="A2387" i="1"/>
  <c r="A2388" i="1"/>
  <c r="A2389" i="1"/>
  <c r="E2389" i="1" s="1" a="1"/>
  <c r="E2389" i="1" s="1"/>
  <c r="A2390" i="1"/>
  <c r="E2390" i="1" s="1" a="1"/>
  <c r="E2390" i="1" s="1"/>
  <c r="A2391" i="1"/>
  <c r="E2391" i="1" s="1" a="1"/>
  <c r="E2391" i="1" s="1"/>
  <c r="A2392" i="1"/>
  <c r="A2393" i="1"/>
  <c r="E2393" i="1" s="1" a="1"/>
  <c r="E2393" i="1" s="1"/>
  <c r="A2394" i="1"/>
  <c r="B2394" i="1" s="1"/>
  <c r="A2395" i="1"/>
  <c r="E2395" i="1" s="1" a="1"/>
  <c r="E2395" i="1" s="1"/>
  <c r="A2396" i="1"/>
  <c r="E2396" i="1" s="1" a="1"/>
  <c r="E2396" i="1" s="1"/>
  <c r="A2397" i="1"/>
  <c r="E2397" i="1" s="1" a="1"/>
  <c r="E2397" i="1" s="1"/>
  <c r="A2398" i="1"/>
  <c r="E2398" i="1" s="1" a="1"/>
  <c r="E2398" i="1" s="1"/>
  <c r="A2399" i="1"/>
  <c r="A2400" i="1"/>
  <c r="E2400" i="1" s="1" a="1"/>
  <c r="E2400" i="1" s="1"/>
  <c r="A2401" i="1"/>
  <c r="E2401" i="1" s="1" a="1"/>
  <c r="E2401" i="1" s="1"/>
  <c r="A2402" i="1"/>
  <c r="E2402" i="1" s="1" a="1"/>
  <c r="E2402" i="1" s="1"/>
  <c r="A2403" i="1"/>
  <c r="E2403" i="1" s="1" a="1"/>
  <c r="E2403" i="1" s="1"/>
  <c r="A2404" i="1"/>
  <c r="E2404" i="1" s="1" a="1"/>
  <c r="E2404" i="1" s="1"/>
  <c r="A2405" i="1"/>
  <c r="A2406" i="1"/>
  <c r="E2406" i="1" s="1" a="1"/>
  <c r="E2406" i="1" s="1"/>
  <c r="A2407" i="1"/>
  <c r="E2407" i="1" s="1" a="1"/>
  <c r="E2407" i="1" s="1"/>
  <c r="A2408" i="1"/>
  <c r="E2408" i="1" s="1" a="1"/>
  <c r="E2408" i="1" s="1"/>
  <c r="A2409" i="1"/>
  <c r="A2410" i="1"/>
  <c r="E2410" i="1" s="1" a="1"/>
  <c r="E2410" i="1" s="1"/>
  <c r="A2411" i="1"/>
  <c r="E2411" i="1" s="1" a="1"/>
  <c r="E2411" i="1" s="1"/>
  <c r="A2412" i="1"/>
  <c r="E2412" i="1" s="1" a="1"/>
  <c r="E2412" i="1" s="1"/>
  <c r="A2413" i="1"/>
  <c r="E2413" i="1" s="1" a="1"/>
  <c r="E2413" i="1" s="1"/>
  <c r="A2414" i="1"/>
  <c r="E2414" i="1" s="1" a="1"/>
  <c r="E2414" i="1" s="1"/>
  <c r="A2415" i="1"/>
  <c r="E2415" i="1" s="1" a="1"/>
  <c r="E2415" i="1" s="1"/>
  <c r="A2416" i="1"/>
  <c r="E2416" i="1" s="1" a="1"/>
  <c r="E2416" i="1" s="1"/>
  <c r="A2417" i="1"/>
  <c r="E2417" i="1" s="1" a="1"/>
  <c r="E2417" i="1" s="1"/>
  <c r="A2418" i="1"/>
  <c r="E2418" i="1" s="1" a="1"/>
  <c r="E2418" i="1" s="1"/>
  <c r="A2419" i="1"/>
  <c r="E2419" i="1" s="1" a="1"/>
  <c r="E2419" i="1" s="1"/>
  <c r="A2420" i="1"/>
  <c r="E2420" i="1" s="1" a="1"/>
  <c r="E2420" i="1" s="1"/>
  <c r="A2421" i="1"/>
  <c r="E2421" i="1" s="1" a="1"/>
  <c r="E2421" i="1" s="1"/>
  <c r="A2422" i="1"/>
  <c r="E2422" i="1" s="1" a="1"/>
  <c r="E2422" i="1" s="1"/>
  <c r="A2423" i="1"/>
  <c r="E2423" i="1" s="1" a="1"/>
  <c r="E2423" i="1" s="1"/>
  <c r="A2424" i="1"/>
  <c r="E2424" i="1" s="1" a="1"/>
  <c r="E2424" i="1" s="1"/>
  <c r="A2425" i="1"/>
  <c r="E2425" i="1" s="1" a="1"/>
  <c r="E2425" i="1" s="1"/>
  <c r="A2426" i="1"/>
  <c r="E2426" i="1" s="1" a="1"/>
  <c r="E2426" i="1" s="1"/>
  <c r="A2427" i="1"/>
  <c r="E2427" i="1" s="1" a="1"/>
  <c r="E2427" i="1" s="1"/>
  <c r="A2428" i="1"/>
  <c r="E2428" i="1" s="1" a="1"/>
  <c r="E2428" i="1" s="1"/>
  <c r="A2429" i="1"/>
  <c r="E2429" i="1" s="1" a="1"/>
  <c r="E2429" i="1" s="1"/>
  <c r="A2430" i="1"/>
  <c r="E2430" i="1" s="1" a="1"/>
  <c r="E2430" i="1" s="1"/>
  <c r="A2431" i="1"/>
  <c r="E2431" i="1" s="1" a="1"/>
  <c r="E2431" i="1" s="1"/>
  <c r="A2432" i="1"/>
  <c r="A2433" i="1"/>
  <c r="E2433" i="1" s="1" a="1"/>
  <c r="E2433" i="1" s="1"/>
  <c r="A2434" i="1"/>
  <c r="E2434" i="1" s="1" a="1"/>
  <c r="E2434" i="1" s="1"/>
  <c r="A2435" i="1"/>
  <c r="E2435" i="1" s="1" a="1"/>
  <c r="E2435" i="1" s="1"/>
  <c r="A2436" i="1"/>
  <c r="E2436" i="1" s="1" a="1"/>
  <c r="E2436" i="1" s="1"/>
  <c r="A2437" i="1"/>
  <c r="E2437" i="1" s="1" a="1"/>
  <c r="E2437" i="1" s="1"/>
  <c r="A2438" i="1"/>
  <c r="E2438" i="1" s="1" a="1"/>
  <c r="E2438" i="1" s="1"/>
  <c r="A2439" i="1"/>
  <c r="A2440" i="1"/>
  <c r="A2441" i="1"/>
  <c r="E2441" i="1" s="1" a="1"/>
  <c r="E2441" i="1" s="1"/>
  <c r="A2442" i="1"/>
  <c r="A2443" i="1"/>
  <c r="E2443" i="1" s="1" a="1"/>
  <c r="E2443" i="1" s="1"/>
  <c r="A2444" i="1"/>
  <c r="E2444" i="1" s="1" a="1"/>
  <c r="E2444" i="1" s="1"/>
  <c r="A2445" i="1"/>
  <c r="E2445" i="1" s="1" a="1"/>
  <c r="E2445" i="1" s="1"/>
  <c r="A2446" i="1"/>
  <c r="A2447" i="1"/>
  <c r="E2447" i="1" s="1" a="1"/>
  <c r="E2447" i="1" s="1"/>
  <c r="A2448" i="1"/>
  <c r="A2449" i="1"/>
  <c r="E2449" i="1" s="1" a="1"/>
  <c r="E2449" i="1" s="1"/>
  <c r="A2450" i="1"/>
  <c r="E2450" i="1" s="1" a="1"/>
  <c r="E2450" i="1" s="1"/>
  <c r="A2451" i="1"/>
  <c r="E2451" i="1" s="1" a="1"/>
  <c r="E2451" i="1" s="1"/>
  <c r="A2452" i="1"/>
  <c r="E2452" i="1" s="1" a="1"/>
  <c r="E2452" i="1" s="1"/>
  <c r="A2453" i="1"/>
  <c r="E2453" i="1" s="1" a="1"/>
  <c r="E2453" i="1" s="1"/>
  <c r="A2454" i="1"/>
  <c r="E2454" i="1" s="1" a="1"/>
  <c r="E2454" i="1" s="1"/>
  <c r="A2455" i="1"/>
  <c r="E2455" i="1" s="1" a="1"/>
  <c r="E2455" i="1" s="1"/>
  <c r="A2456" i="1"/>
  <c r="E2456" i="1" s="1" a="1"/>
  <c r="E2456" i="1" s="1"/>
  <c r="A2457" i="1"/>
  <c r="E2457" i="1" s="1" a="1"/>
  <c r="E2457" i="1" s="1"/>
  <c r="A2458" i="1"/>
  <c r="E2458" i="1" s="1" a="1"/>
  <c r="E2458" i="1" s="1"/>
  <c r="A2459" i="1"/>
  <c r="E2459" i="1" s="1" a="1"/>
  <c r="E2459" i="1" s="1"/>
  <c r="A2460" i="1"/>
  <c r="E2460" i="1" s="1" a="1"/>
  <c r="E2460" i="1" s="1"/>
  <c r="A2461" i="1"/>
  <c r="A2462" i="1"/>
  <c r="E2462" i="1" s="1" a="1"/>
  <c r="E2462" i="1" s="1"/>
  <c r="A2463" i="1"/>
  <c r="E2463" i="1" s="1" a="1"/>
  <c r="E2463" i="1" s="1"/>
  <c r="A2464" i="1"/>
  <c r="A2465" i="1"/>
  <c r="A2466" i="1"/>
  <c r="A2467" i="1"/>
  <c r="A2468" i="1"/>
  <c r="A2469" i="1"/>
  <c r="A2470" i="1"/>
  <c r="E2470" i="1" s="1" a="1"/>
  <c r="E2470" i="1" s="1"/>
  <c r="A2471" i="1"/>
  <c r="E2471" i="1" s="1" a="1"/>
  <c r="E2471" i="1" s="1"/>
  <c r="A2472" i="1"/>
  <c r="E2472" i="1" s="1" a="1"/>
  <c r="E2472" i="1" s="1"/>
  <c r="A2473" i="1"/>
  <c r="E2473" i="1" s="1" a="1"/>
  <c r="E2473" i="1" s="1"/>
  <c r="A76" i="1"/>
  <c r="A77" i="1"/>
  <c r="E77" i="1" s="1" a="1"/>
  <c r="E77" i="1" s="1"/>
  <c r="A2474" i="1"/>
  <c r="A2475" i="1"/>
  <c r="E2475" i="1" s="1" a="1"/>
  <c r="E2475" i="1" s="1"/>
  <c r="A2476" i="1"/>
  <c r="E2476" i="1" s="1" a="1"/>
  <c r="E2476" i="1" s="1"/>
  <c r="A2477" i="1"/>
  <c r="E2477" i="1" s="1" a="1"/>
  <c r="E2477" i="1" s="1"/>
  <c r="A2478" i="1"/>
  <c r="E2478" i="1" s="1" a="1"/>
  <c r="E2478" i="1" s="1"/>
  <c r="A2479" i="1"/>
  <c r="E2479" i="1" s="1" a="1"/>
  <c r="E2479" i="1" s="1"/>
  <c r="A2480" i="1"/>
  <c r="E2480" i="1" s="1" a="1"/>
  <c r="E2480" i="1" s="1"/>
  <c r="A2481" i="1"/>
  <c r="E2481" i="1" s="1" a="1"/>
  <c r="E2481" i="1" s="1"/>
  <c r="A2482" i="1"/>
  <c r="E2482" i="1" s="1" a="1"/>
  <c r="E2482" i="1" s="1"/>
  <c r="A2483" i="1"/>
  <c r="E2483" i="1" s="1" a="1"/>
  <c r="E2483" i="1" s="1"/>
  <c r="A2484" i="1"/>
  <c r="A2485" i="1"/>
  <c r="A2486" i="1"/>
  <c r="A2487" i="1"/>
  <c r="E2487" i="1" s="1" a="1"/>
  <c r="E2487" i="1" s="1"/>
  <c r="A2488" i="1"/>
  <c r="E2488" i="1" s="1" a="1"/>
  <c r="E2488" i="1" s="1"/>
  <c r="A2489" i="1"/>
  <c r="E2489" i="1" s="1" a="1"/>
  <c r="E2489" i="1" s="1"/>
  <c r="A2490" i="1"/>
  <c r="A2491" i="1"/>
  <c r="E2491" i="1" s="1" a="1"/>
  <c r="E2491" i="1" s="1"/>
  <c r="A2492" i="1"/>
  <c r="A2493" i="1"/>
  <c r="E2493" i="1" s="1" a="1"/>
  <c r="E2493" i="1" s="1"/>
  <c r="A2494" i="1"/>
  <c r="E2494" i="1" s="1" a="1"/>
  <c r="E2494" i="1" s="1"/>
  <c r="A2495" i="1"/>
  <c r="E2495" i="1" s="1" a="1"/>
  <c r="E2495" i="1" s="1"/>
  <c r="A2496" i="1"/>
  <c r="E2496" i="1" s="1" a="1"/>
  <c r="E2496" i="1" s="1"/>
  <c r="A2497" i="1"/>
  <c r="E2497" i="1" s="1" a="1"/>
  <c r="E2497" i="1" s="1"/>
  <c r="A2498" i="1"/>
  <c r="E2498" i="1" s="1" a="1"/>
  <c r="E2498" i="1" s="1"/>
  <c r="A2499" i="1"/>
  <c r="A2500" i="1"/>
  <c r="E2500" i="1" s="1" a="1"/>
  <c r="E2500" i="1" s="1"/>
  <c r="A2501" i="1"/>
  <c r="A2502" i="1"/>
  <c r="E2502" i="1" s="1" a="1"/>
  <c r="E2502" i="1" s="1"/>
  <c r="A78" i="1"/>
  <c r="E78" i="1" s="1" a="1"/>
  <c r="E78" i="1" s="1"/>
  <c r="A79" i="1"/>
  <c r="E79" i="1" s="1" a="1"/>
  <c r="E79" i="1" s="1"/>
  <c r="A2503" i="1"/>
  <c r="E2503" i="1" s="1" a="1"/>
  <c r="E2503" i="1" s="1"/>
  <c r="A2504" i="1"/>
  <c r="E2504" i="1" s="1" a="1"/>
  <c r="E2504" i="1" s="1"/>
  <c r="A2505" i="1"/>
  <c r="E2505" i="1" s="1" a="1"/>
  <c r="E2505" i="1" s="1"/>
  <c r="A2506" i="1"/>
  <c r="E2506" i="1" s="1" a="1"/>
  <c r="E2506" i="1" s="1"/>
  <c r="A2507" i="1"/>
  <c r="E2507" i="1" s="1" a="1"/>
  <c r="E2507" i="1" s="1"/>
  <c r="A2508" i="1"/>
  <c r="E2508" i="1" s="1" a="1"/>
  <c r="E2508" i="1" s="1"/>
  <c r="A2509" i="1"/>
  <c r="E2509" i="1" s="1" a="1"/>
  <c r="E2509" i="1" s="1"/>
  <c r="A2510" i="1"/>
  <c r="E2510" i="1" s="1" a="1"/>
  <c r="E2510" i="1" s="1"/>
  <c r="A2511" i="1"/>
  <c r="A2512" i="1"/>
  <c r="A2513" i="1"/>
  <c r="E2513" i="1" s="1" a="1"/>
  <c r="E2513" i="1" s="1"/>
  <c r="A2514" i="1"/>
  <c r="E2514" i="1" s="1" a="1"/>
  <c r="E2514" i="1" s="1"/>
  <c r="A2515" i="1"/>
  <c r="E2515" i="1" s="1" a="1"/>
  <c r="E2515" i="1" s="1"/>
  <c r="A2516" i="1"/>
  <c r="E2516" i="1" s="1" a="1"/>
  <c r="E2516" i="1" s="1"/>
  <c r="A2517" i="1"/>
  <c r="E2517" i="1" s="1" a="1"/>
  <c r="E2517" i="1" s="1"/>
  <c r="A2518" i="1"/>
  <c r="A2519" i="1"/>
  <c r="A2520" i="1"/>
  <c r="E2520" i="1" s="1" a="1"/>
  <c r="E2520" i="1" s="1"/>
  <c r="A2521" i="1"/>
  <c r="E2521" i="1" s="1" a="1"/>
  <c r="E2521" i="1" s="1"/>
  <c r="A2522" i="1"/>
  <c r="E2522" i="1" s="1" a="1"/>
  <c r="E2522" i="1" s="1"/>
  <c r="A2523" i="1"/>
  <c r="A2524" i="1"/>
  <c r="E2524" i="1" s="1" a="1"/>
  <c r="E2524" i="1" s="1"/>
  <c r="A2525" i="1"/>
  <c r="E2525" i="1" s="1" a="1"/>
  <c r="E2525" i="1" s="1"/>
  <c r="A2526" i="1"/>
  <c r="E2526" i="1" s="1" a="1"/>
  <c r="E2526" i="1" s="1"/>
  <c r="A2527" i="1"/>
  <c r="E2527" i="1" s="1" a="1"/>
  <c r="E2527" i="1" s="1"/>
  <c r="A2528" i="1"/>
  <c r="E2528" i="1" s="1" a="1"/>
  <c r="E2528" i="1" s="1"/>
  <c r="A2529" i="1"/>
  <c r="E2529" i="1" s="1" a="1"/>
  <c r="E2529" i="1" s="1"/>
  <c r="A2530" i="1"/>
  <c r="E2530" i="1" s="1" a="1"/>
  <c r="E2530" i="1" s="1"/>
  <c r="A2531" i="1"/>
  <c r="E2531" i="1" s="1" a="1"/>
  <c r="E2531" i="1" s="1"/>
  <c r="A2532" i="1"/>
  <c r="E2532" i="1" s="1" a="1"/>
  <c r="E2532" i="1" s="1"/>
  <c r="A2533" i="1"/>
  <c r="E2533" i="1" s="1" a="1"/>
  <c r="E2533" i="1" s="1"/>
  <c r="A2534" i="1"/>
  <c r="A2535" i="1"/>
  <c r="E2535" i="1" s="1" a="1"/>
  <c r="E2535" i="1" s="1"/>
  <c r="A2536" i="1"/>
  <c r="E2536" i="1" s="1" a="1"/>
  <c r="E2536" i="1" s="1"/>
  <c r="A2537" i="1"/>
  <c r="E2537" i="1" s="1" a="1"/>
  <c r="E2537" i="1" s="1"/>
  <c r="A2538" i="1"/>
  <c r="A2539" i="1"/>
  <c r="A2540" i="1"/>
  <c r="A2541" i="1"/>
  <c r="A2542" i="1"/>
  <c r="A2543" i="1"/>
  <c r="A2544" i="1"/>
  <c r="A2545" i="1"/>
  <c r="A2546" i="1"/>
  <c r="E2546" i="1" s="1" a="1"/>
  <c r="E2546" i="1" s="1"/>
  <c r="A2547" i="1"/>
  <c r="A2548" i="1"/>
  <c r="E2548" i="1" s="1" a="1"/>
  <c r="E2548" i="1" s="1"/>
  <c r="A2549" i="1"/>
  <c r="A2550" i="1"/>
  <c r="A2551" i="1"/>
  <c r="E2551" i="1" s="1" a="1"/>
  <c r="E2551" i="1" s="1"/>
  <c r="A2552" i="1"/>
  <c r="A2553" i="1"/>
  <c r="A2554" i="1"/>
  <c r="A2555" i="1"/>
  <c r="A2556" i="1"/>
  <c r="A2557" i="1"/>
  <c r="A2558" i="1"/>
  <c r="A2559" i="1"/>
  <c r="E2559" i="1" s="1" a="1"/>
  <c r="E2559" i="1" s="1"/>
  <c r="A2560" i="1"/>
  <c r="E2560" i="1" s="1" a="1"/>
  <c r="E2560" i="1" s="1"/>
  <c r="A2561" i="1"/>
  <c r="E2561" i="1" s="1" a="1"/>
  <c r="E2561" i="1" s="1"/>
  <c r="A2562" i="1"/>
  <c r="E2562" i="1" s="1" a="1"/>
  <c r="E2562" i="1" s="1"/>
  <c r="A2563" i="1"/>
  <c r="E2563" i="1" s="1" a="1"/>
  <c r="E2563" i="1" s="1"/>
  <c r="A2564" i="1"/>
  <c r="A2565" i="1"/>
  <c r="E2565" i="1" s="1" a="1"/>
  <c r="E2565" i="1" s="1"/>
  <c r="A2566" i="1"/>
  <c r="E2566" i="1" s="1" a="1"/>
  <c r="E2566" i="1" s="1"/>
  <c r="A2567" i="1"/>
  <c r="E2567" i="1" s="1" a="1"/>
  <c r="E2567" i="1" s="1"/>
  <c r="A2568" i="1"/>
  <c r="E2568" i="1" s="1" a="1"/>
  <c r="E2568" i="1" s="1"/>
  <c r="A2569" i="1"/>
  <c r="E2569" i="1" s="1" a="1"/>
  <c r="E2569" i="1" s="1"/>
  <c r="A2570" i="1"/>
  <c r="E2570" i="1" s="1" a="1"/>
  <c r="E2570" i="1" s="1"/>
  <c r="A2571" i="1"/>
  <c r="E2571" i="1" s="1" a="1"/>
  <c r="E2571" i="1" s="1"/>
  <c r="A2572" i="1"/>
  <c r="E2572" i="1" s="1" a="1"/>
  <c r="E2572" i="1" s="1"/>
  <c r="A2573" i="1"/>
  <c r="E2573" i="1" s="1" a="1"/>
  <c r="E2573" i="1" s="1"/>
  <c r="A2574" i="1"/>
  <c r="E2574" i="1" s="1" a="1"/>
  <c r="E2574" i="1" s="1"/>
  <c r="A2575" i="1"/>
  <c r="E2575" i="1" s="1" a="1"/>
  <c r="E2575" i="1" s="1"/>
  <c r="A2576" i="1"/>
  <c r="E2576" i="1" s="1" a="1"/>
  <c r="E2576" i="1" s="1"/>
  <c r="A2577" i="1"/>
  <c r="E2577" i="1" s="1" a="1"/>
  <c r="E2577" i="1" s="1"/>
  <c r="A2578" i="1"/>
  <c r="E2578" i="1" s="1" a="1"/>
  <c r="E2578" i="1" s="1"/>
  <c r="A2579" i="1"/>
  <c r="E2579" i="1" s="1" a="1"/>
  <c r="E2579" i="1" s="1"/>
  <c r="A2580" i="1"/>
  <c r="E2580" i="1" s="1" a="1"/>
  <c r="E2580" i="1" s="1"/>
  <c r="A2581" i="1"/>
  <c r="E2581" i="1" s="1" a="1"/>
  <c r="E2581" i="1" s="1"/>
  <c r="A2582" i="1"/>
  <c r="E2582" i="1" s="1" a="1"/>
  <c r="E2582" i="1" s="1"/>
  <c r="A2583" i="1"/>
  <c r="E2583" i="1" s="1" a="1"/>
  <c r="E2583" i="1" s="1"/>
  <c r="A2584" i="1"/>
  <c r="E2584" i="1" s="1" a="1"/>
  <c r="E2584" i="1" s="1"/>
  <c r="A2585" i="1"/>
  <c r="E2585" i="1" s="1" a="1"/>
  <c r="E2585" i="1" s="1"/>
  <c r="A2586" i="1"/>
  <c r="E2586" i="1" s="1" a="1"/>
  <c r="E2586" i="1" s="1"/>
  <c r="A2587" i="1"/>
  <c r="A2588" i="1"/>
  <c r="E2588" i="1" s="1" a="1"/>
  <c r="E2588" i="1" s="1"/>
  <c r="A2589" i="1"/>
  <c r="E2589" i="1" s="1" a="1"/>
  <c r="E2589" i="1" s="1"/>
  <c r="A2590" i="1"/>
  <c r="A2591" i="1"/>
  <c r="E2591" i="1" s="1" a="1"/>
  <c r="E2591" i="1" s="1"/>
  <c r="A2592" i="1"/>
  <c r="E2592" i="1" s="1" a="1"/>
  <c r="E2592" i="1" s="1"/>
  <c r="A2593" i="1"/>
  <c r="E2593" i="1" s="1" a="1"/>
  <c r="E2593" i="1" s="1"/>
  <c r="A2594" i="1"/>
  <c r="E2594" i="1" s="1" a="1"/>
  <c r="E2594" i="1" s="1"/>
  <c r="A2595" i="1"/>
  <c r="E2595" i="1" s="1" a="1"/>
  <c r="E2595" i="1" s="1"/>
  <c r="A2596" i="1"/>
  <c r="E2596" i="1" s="1" a="1"/>
  <c r="E2596" i="1" s="1"/>
  <c r="A2597" i="1"/>
  <c r="E2597" i="1" s="1" a="1"/>
  <c r="E2597" i="1" s="1"/>
  <c r="A2598" i="1"/>
  <c r="E2598" i="1" s="1" a="1"/>
  <c r="E2598" i="1" s="1"/>
  <c r="A2599" i="1"/>
  <c r="E2599" i="1" s="1" a="1"/>
  <c r="E2599" i="1" s="1"/>
  <c r="A2600" i="1"/>
  <c r="E2600" i="1" s="1" a="1"/>
  <c r="E2600" i="1" s="1"/>
  <c r="A2601" i="1"/>
  <c r="E2601" i="1" s="1" a="1"/>
  <c r="E2601" i="1" s="1"/>
  <c r="A2602" i="1"/>
  <c r="E2602" i="1" s="1" a="1"/>
  <c r="E2602" i="1" s="1"/>
  <c r="A2603" i="1"/>
  <c r="E2603" i="1" s="1" a="1"/>
  <c r="E2603" i="1" s="1"/>
  <c r="A2604" i="1"/>
  <c r="E2604" i="1" s="1" a="1"/>
  <c r="E2604" i="1" s="1"/>
  <c r="A2605" i="1"/>
  <c r="E2605" i="1" s="1" a="1"/>
  <c r="E2605" i="1" s="1"/>
  <c r="A2606" i="1"/>
  <c r="E2606" i="1" s="1" a="1"/>
  <c r="E2606" i="1" s="1"/>
  <c r="A2607" i="1"/>
  <c r="E2607" i="1" s="1" a="1"/>
  <c r="E2607" i="1" s="1"/>
  <c r="A2608" i="1"/>
  <c r="E2608" i="1" s="1" a="1"/>
  <c r="E2608" i="1" s="1"/>
  <c r="A2609" i="1"/>
  <c r="A2610" i="1"/>
  <c r="E2610" i="1" s="1" a="1"/>
  <c r="E2610" i="1" s="1"/>
  <c r="A2611" i="1"/>
  <c r="E2611" i="1" s="1" a="1"/>
  <c r="E2611" i="1" s="1"/>
  <c r="A2612" i="1"/>
  <c r="E2612" i="1" s="1" a="1"/>
  <c r="E2612" i="1" s="1"/>
  <c r="A2613" i="1"/>
  <c r="E2613" i="1" s="1" a="1"/>
  <c r="E2613" i="1" s="1"/>
  <c r="A2614" i="1"/>
  <c r="E2614" i="1" s="1" a="1"/>
  <c r="E2614" i="1" s="1"/>
  <c r="A2615" i="1"/>
  <c r="E2615" i="1" s="1" a="1"/>
  <c r="E2615" i="1" s="1"/>
  <c r="A2616" i="1"/>
  <c r="A2617" i="1"/>
  <c r="E2617" i="1" s="1" a="1"/>
  <c r="E2617" i="1" s="1"/>
  <c r="A2618" i="1"/>
  <c r="E2618" i="1" s="1" a="1"/>
  <c r="E2618" i="1" s="1"/>
  <c r="A2619" i="1"/>
  <c r="A2620" i="1"/>
  <c r="E2620" i="1" s="1" a="1"/>
  <c r="E2620" i="1" s="1"/>
  <c r="A2621" i="1"/>
  <c r="E2621" i="1" s="1" a="1"/>
  <c r="E2621" i="1" s="1"/>
  <c r="A2622" i="1"/>
  <c r="E2622" i="1" s="1" a="1"/>
  <c r="E2622" i="1" s="1"/>
  <c r="A2623" i="1"/>
  <c r="E2623" i="1" s="1" a="1"/>
  <c r="E2623" i="1" s="1"/>
  <c r="A2624" i="1"/>
  <c r="E2624" i="1" s="1" a="1"/>
  <c r="E2624" i="1" s="1"/>
  <c r="A2625" i="1"/>
  <c r="E2625" i="1" s="1" a="1"/>
  <c r="E2625" i="1" s="1"/>
  <c r="A2626" i="1"/>
  <c r="E2626" i="1" s="1" a="1"/>
  <c r="E2626" i="1" s="1"/>
  <c r="A2627" i="1"/>
  <c r="E2627" i="1" s="1" a="1"/>
  <c r="E2627" i="1" s="1"/>
  <c r="A2628" i="1"/>
  <c r="A2629" i="1"/>
  <c r="A2630" i="1"/>
  <c r="E2630" i="1" s="1" a="1"/>
  <c r="E2630" i="1" s="1"/>
  <c r="A2631" i="1"/>
  <c r="B2631" i="1" s="1"/>
  <c r="A2632" i="1"/>
  <c r="E2632" i="1" s="1" a="1"/>
  <c r="E2632" i="1" s="1"/>
  <c r="A2633" i="1"/>
  <c r="A2634" i="1"/>
  <c r="E2634" i="1" s="1" a="1"/>
  <c r="E2634" i="1" s="1"/>
  <c r="A2635" i="1"/>
  <c r="E2635" i="1" s="1" a="1"/>
  <c r="E2635" i="1" s="1"/>
  <c r="A2636" i="1"/>
  <c r="A2637" i="1"/>
  <c r="E2637" i="1" s="1" a="1"/>
  <c r="E2637" i="1" s="1"/>
  <c r="A2638" i="1"/>
  <c r="E2638" i="1" s="1" a="1"/>
  <c r="E2638" i="1" s="1"/>
  <c r="A2639" i="1"/>
  <c r="E2639" i="1" s="1" a="1"/>
  <c r="E2639" i="1" s="1"/>
  <c r="A2640" i="1"/>
  <c r="E2640" i="1" s="1" a="1"/>
  <c r="E2640" i="1" s="1"/>
  <c r="A2641" i="1"/>
  <c r="A2642" i="1"/>
  <c r="B2642" i="1" s="1"/>
  <c r="A2643" i="1"/>
  <c r="E2643" i="1" s="1" a="1"/>
  <c r="E2643" i="1" s="1"/>
  <c r="A2644" i="1"/>
  <c r="E2644" i="1" s="1" a="1"/>
  <c r="E2644" i="1" s="1"/>
  <c r="A2645" i="1"/>
  <c r="E2645" i="1" s="1" a="1"/>
  <c r="E2645" i="1" s="1"/>
  <c r="A2646" i="1"/>
  <c r="E2646" i="1" s="1" a="1"/>
  <c r="E2646" i="1" s="1"/>
  <c r="A2647" i="1"/>
  <c r="A2648" i="1"/>
  <c r="E2648" i="1" s="1" a="1"/>
  <c r="E2648" i="1" s="1"/>
  <c r="A2649" i="1"/>
  <c r="A2650" i="1"/>
  <c r="E2650" i="1" s="1" a="1"/>
  <c r="E2650" i="1" s="1"/>
  <c r="A2651" i="1"/>
  <c r="E2651" i="1" s="1" a="1"/>
  <c r="E2651" i="1" s="1"/>
  <c r="A2652" i="1"/>
  <c r="E2652" i="1" s="1" a="1"/>
  <c r="E2652" i="1" s="1"/>
  <c r="A2653" i="1"/>
  <c r="E2653" i="1" s="1" a="1"/>
  <c r="E2653" i="1" s="1"/>
  <c r="A2654" i="1"/>
  <c r="E2654" i="1" s="1" a="1"/>
  <c r="E2654" i="1" s="1"/>
  <c r="A2655" i="1"/>
  <c r="E2655" i="1" s="1" a="1"/>
  <c r="E2655" i="1" s="1"/>
  <c r="A2656" i="1"/>
  <c r="E2656" i="1" s="1" a="1"/>
  <c r="E2656" i="1" s="1"/>
  <c r="A2657" i="1"/>
  <c r="A2658" i="1"/>
  <c r="E2658" i="1" s="1" a="1"/>
  <c r="E2658" i="1" s="1"/>
  <c r="A2659" i="1"/>
  <c r="E2659" i="1" s="1" a="1"/>
  <c r="E2659" i="1" s="1"/>
  <c r="A2660" i="1"/>
  <c r="E2660" i="1" s="1" a="1"/>
  <c r="E2660" i="1" s="1"/>
  <c r="A2661" i="1"/>
  <c r="E2661" i="1" s="1" a="1"/>
  <c r="E2661" i="1" s="1"/>
  <c r="A2662" i="1"/>
  <c r="E2662" i="1" s="1" a="1"/>
  <c r="E2662" i="1" s="1"/>
  <c r="A2663" i="1"/>
  <c r="A2664" i="1"/>
  <c r="B2664" i="1" s="1"/>
  <c r="A2665" i="1"/>
  <c r="A2666" i="1"/>
  <c r="B2666" i="1" s="1"/>
  <c r="A2667" i="1"/>
  <c r="E2667" i="1" s="1" a="1"/>
  <c r="E2667" i="1" s="1"/>
  <c r="A2668" i="1"/>
  <c r="E2668" i="1" s="1" a="1"/>
  <c r="E2668" i="1" s="1"/>
  <c r="A2669" i="1"/>
  <c r="E2669" i="1" s="1" a="1"/>
  <c r="E2669" i="1" s="1"/>
  <c r="A2670" i="1"/>
  <c r="E2670" i="1" s="1" a="1"/>
  <c r="E2670" i="1" s="1"/>
  <c r="A2671" i="1"/>
  <c r="A2672" i="1"/>
  <c r="A2673" i="1"/>
  <c r="E2673" i="1" s="1" a="1"/>
  <c r="E2673" i="1" s="1"/>
  <c r="A2674" i="1"/>
  <c r="B2674" i="1" s="1"/>
  <c r="A2675" i="1"/>
  <c r="E2675" i="1" s="1" a="1"/>
  <c r="E2675" i="1" s="1"/>
  <c r="A2676" i="1"/>
  <c r="E2676" i="1" s="1" a="1"/>
  <c r="E2676" i="1" s="1"/>
  <c r="A2677" i="1"/>
  <c r="E2677" i="1" s="1" a="1"/>
  <c r="E2677" i="1" s="1"/>
  <c r="A2678" i="1"/>
  <c r="E2678" i="1" s="1" a="1"/>
  <c r="E2678" i="1" s="1"/>
  <c r="A2679" i="1"/>
  <c r="A2680" i="1"/>
  <c r="B2680" i="1" s="1"/>
  <c r="A2681" i="1"/>
  <c r="A2682" i="1"/>
  <c r="A2683" i="1"/>
  <c r="A2684" i="1"/>
  <c r="E2684" i="1" s="1" a="1"/>
  <c r="E2684" i="1" s="1"/>
  <c r="A2685" i="1"/>
  <c r="E2685" i="1" s="1" a="1"/>
  <c r="E2685" i="1" s="1"/>
  <c r="A2686" i="1"/>
  <c r="E2686" i="1" s="1" a="1"/>
  <c r="E2686" i="1" s="1"/>
  <c r="A2687" i="1"/>
  <c r="E2687" i="1" s="1" a="1"/>
  <c r="E2687" i="1" s="1"/>
  <c r="A2688" i="1"/>
  <c r="E2688" i="1" s="1" a="1"/>
  <c r="E2688" i="1" s="1"/>
  <c r="A2689" i="1"/>
  <c r="A2690" i="1"/>
  <c r="E2690" i="1" s="1" a="1"/>
  <c r="E2690" i="1" s="1"/>
  <c r="A2691" i="1"/>
  <c r="A2692" i="1"/>
  <c r="A2693" i="1"/>
  <c r="A2694" i="1"/>
  <c r="A2695" i="1"/>
  <c r="B2695" i="1" s="1"/>
  <c r="A2696" i="1"/>
  <c r="B2696" i="1" s="1"/>
  <c r="A2697" i="1"/>
  <c r="A2698" i="1"/>
  <c r="B2698" i="1" s="1"/>
  <c r="A2699" i="1"/>
  <c r="A2700" i="1"/>
  <c r="E2700" i="1" s="1" a="1"/>
  <c r="E2700" i="1" s="1"/>
  <c r="A2701" i="1"/>
  <c r="B2701" i="1" s="1"/>
  <c r="A2702" i="1"/>
  <c r="E2702" i="1" s="1" a="1"/>
  <c r="E2702" i="1" s="1"/>
  <c r="A2703" i="1"/>
  <c r="A80" i="1"/>
  <c r="A81" i="1"/>
  <c r="A2704" i="1"/>
  <c r="A2705" i="1"/>
  <c r="A2706" i="1"/>
  <c r="E2706" i="1" s="1" a="1"/>
  <c r="E2706" i="1" s="1"/>
  <c r="A2707" i="1"/>
  <c r="E2707" i="1" s="1" a="1"/>
  <c r="E2707" i="1" s="1"/>
  <c r="A2708" i="1"/>
  <c r="E2708" i="1" s="1" a="1"/>
  <c r="E2708" i="1" s="1"/>
  <c r="A2709" i="1"/>
  <c r="E2709" i="1" s="1" a="1"/>
  <c r="E2709" i="1" s="1"/>
  <c r="A2710" i="1"/>
  <c r="A2711" i="1"/>
  <c r="E2711" i="1" s="1" a="1"/>
  <c r="E2711" i="1" s="1"/>
  <c r="A2712" i="1"/>
  <c r="E2712" i="1" s="1" a="1"/>
  <c r="E2712" i="1" s="1"/>
  <c r="A2713" i="1"/>
  <c r="E2713" i="1" s="1" a="1"/>
  <c r="E2713" i="1" s="1"/>
  <c r="A2714" i="1"/>
  <c r="A2715" i="1"/>
  <c r="A2716" i="1"/>
  <c r="A82" i="1"/>
  <c r="A83" i="1"/>
  <c r="A2717" i="1"/>
  <c r="B2717" i="1" s="1"/>
  <c r="A2718" i="1"/>
  <c r="B2718" i="1" s="1"/>
  <c r="A84" i="1"/>
  <c r="A85" i="1"/>
  <c r="A2719" i="1"/>
  <c r="B2719" i="1" s="1"/>
  <c r="A2720" i="1"/>
  <c r="A2721" i="1"/>
  <c r="B2721" i="1" s="1"/>
  <c r="A2722" i="1"/>
  <c r="B2722" i="1" s="1"/>
  <c r="A2723" i="1"/>
  <c r="E2723" i="1" s="1" a="1"/>
  <c r="E2723" i="1" s="1"/>
  <c r="A2724" i="1"/>
  <c r="A2725" i="1"/>
  <c r="B2725" i="1" s="1"/>
  <c r="A2726" i="1"/>
  <c r="B2726" i="1" s="1"/>
  <c r="A2727" i="1"/>
  <c r="A2728" i="1"/>
  <c r="E2728" i="1" s="1" a="1"/>
  <c r="E2728" i="1" s="1"/>
  <c r="A2729" i="1"/>
  <c r="E2729" i="1" s="1" a="1"/>
  <c r="E2729" i="1" s="1"/>
  <c r="A2730" i="1"/>
  <c r="B2730" i="1" s="1"/>
  <c r="A2731" i="1"/>
  <c r="B2731" i="1" s="1"/>
  <c r="A2732" i="1"/>
  <c r="B2732" i="1" s="1"/>
  <c r="A2733" i="1"/>
  <c r="A2734" i="1"/>
  <c r="E2734" i="1" s="1" a="1"/>
  <c r="E2734" i="1" s="1"/>
  <c r="A2735" i="1"/>
  <c r="E2735" i="1" s="1" a="1"/>
  <c r="E2735" i="1" s="1"/>
  <c r="A2736" i="1"/>
  <c r="E2736" i="1" s="1" a="1"/>
  <c r="E2736" i="1" s="1"/>
  <c r="A2737" i="1"/>
  <c r="B2737" i="1" s="1"/>
  <c r="A2738" i="1"/>
  <c r="B2738" i="1" s="1"/>
  <c r="A2739" i="1"/>
  <c r="B2739" i="1" s="1"/>
  <c r="A2740" i="1"/>
  <c r="A2741" i="1"/>
  <c r="B2741" i="1" s="1"/>
  <c r="A2742" i="1"/>
  <c r="E2742" i="1" s="1" a="1"/>
  <c r="E2742" i="1" s="1"/>
  <c r="A86" i="1"/>
  <c r="A87" i="1"/>
  <c r="A2743" i="1"/>
  <c r="A88" i="1"/>
  <c r="A89" i="1"/>
  <c r="E89" i="1" s="1" a="1"/>
  <c r="E89" i="1" s="1"/>
  <c r="A2744" i="1"/>
  <c r="E2744" i="1" s="1" a="1"/>
  <c r="E2744" i="1" s="1"/>
  <c r="A2745" i="1"/>
  <c r="B2745" i="1" s="1"/>
  <c r="A2746" i="1"/>
  <c r="B2746" i="1" s="1"/>
  <c r="A2747" i="1"/>
  <c r="B2747" i="1" s="1"/>
  <c r="A2748" i="1"/>
  <c r="B2748" i="1" s="1"/>
  <c r="A2749" i="1"/>
  <c r="B2749" i="1" s="1"/>
  <c r="A2750" i="1"/>
  <c r="B2750" i="1" s="1"/>
  <c r="A2751" i="1"/>
  <c r="B2751" i="1" s="1"/>
  <c r="A2752" i="1"/>
  <c r="E2752" i="1" s="1" a="1"/>
  <c r="E2752" i="1" s="1"/>
  <c r="A90" i="1"/>
  <c r="E90" i="1" s="1" a="1"/>
  <c r="E90" i="1" s="1"/>
  <c r="A91" i="1"/>
  <c r="E91" i="1" s="1" a="1"/>
  <c r="E91" i="1" s="1"/>
  <c r="A2753" i="1"/>
  <c r="E2753" i="1" s="1" a="1"/>
  <c r="E2753" i="1" s="1"/>
  <c r="A2754" i="1"/>
  <c r="E2754" i="1" s="1" a="1"/>
  <c r="E2754" i="1" s="1"/>
  <c r="A2755" i="1"/>
  <c r="E2755" i="1" s="1" a="1"/>
  <c r="E2755" i="1" s="1"/>
  <c r="A2756" i="1"/>
  <c r="A2757" i="1"/>
  <c r="E2757" i="1" s="1" a="1"/>
  <c r="E2757" i="1" s="1"/>
  <c r="A2758" i="1"/>
  <c r="A2759" i="1"/>
  <c r="A2760" i="1"/>
  <c r="E2760" i="1" s="1" a="1"/>
  <c r="E2760" i="1" s="1"/>
  <c r="A2761" i="1"/>
  <c r="E2761" i="1" s="1" a="1"/>
  <c r="E2761" i="1" s="1"/>
  <c r="A2762" i="1"/>
  <c r="A2763" i="1"/>
  <c r="E2763" i="1" s="1" a="1"/>
  <c r="E2763" i="1" s="1"/>
  <c r="A2764" i="1"/>
  <c r="A2765" i="1"/>
  <c r="E2765" i="1" s="1" a="1"/>
  <c r="E2765" i="1" s="1"/>
  <c r="A2766" i="1"/>
  <c r="E2766" i="1" s="1" a="1"/>
  <c r="E2766" i="1" s="1"/>
  <c r="A2767" i="1"/>
  <c r="A2768" i="1"/>
  <c r="A2769" i="1"/>
  <c r="A2770" i="1"/>
  <c r="E2770" i="1" s="1" a="1"/>
  <c r="E2770" i="1" s="1"/>
  <c r="A2771" i="1"/>
  <c r="E2771" i="1" s="1" a="1"/>
  <c r="E2771" i="1" s="1"/>
  <c r="A2772" i="1"/>
  <c r="E2772" i="1" s="1" a="1"/>
  <c r="E2772" i="1" s="1"/>
  <c r="A2773" i="1"/>
  <c r="A2774" i="1"/>
  <c r="E2774" i="1" s="1" a="1"/>
  <c r="E2774" i="1" s="1"/>
  <c r="A2775" i="1"/>
  <c r="E2775" i="1" s="1" a="1"/>
  <c r="E2775" i="1" s="1"/>
  <c r="A2776" i="1"/>
  <c r="E2776" i="1" s="1" a="1"/>
  <c r="E2776" i="1" s="1"/>
  <c r="A2777" i="1"/>
  <c r="E2777" i="1" s="1" a="1"/>
  <c r="E2777" i="1" s="1"/>
  <c r="A2778" i="1"/>
  <c r="E2778" i="1" s="1" a="1"/>
  <c r="E2778" i="1" s="1"/>
  <c r="A2779" i="1"/>
  <c r="A2780" i="1"/>
  <c r="E2780" i="1" s="1" a="1"/>
  <c r="E2780" i="1" s="1"/>
  <c r="A2781" i="1"/>
  <c r="E2781" i="1" s="1" a="1"/>
  <c r="E2781" i="1" s="1"/>
  <c r="A2782" i="1"/>
  <c r="B2782" i="1" s="1"/>
  <c r="A2783" i="1"/>
  <c r="B2783" i="1" s="1"/>
  <c r="A2784" i="1"/>
  <c r="E2784" i="1" s="1" a="1"/>
  <c r="E2784" i="1" s="1"/>
  <c r="A2785" i="1"/>
  <c r="B2785" i="1" s="1"/>
  <c r="A2786" i="1"/>
  <c r="B2786" i="1" s="1"/>
  <c r="A2787" i="1"/>
  <c r="B2787" i="1" s="1"/>
  <c r="A2788" i="1"/>
  <c r="B2788" i="1" s="1"/>
  <c r="A2789" i="1"/>
  <c r="E2789" i="1" s="1" a="1"/>
  <c r="E2789" i="1" s="1"/>
  <c r="A2790" i="1"/>
  <c r="E2790" i="1" s="1" a="1"/>
  <c r="E2790" i="1" s="1"/>
  <c r="A2791" i="1"/>
  <c r="E2791" i="1" s="1" a="1"/>
  <c r="E2791" i="1" s="1"/>
  <c r="A2792" i="1"/>
  <c r="E2792" i="1" s="1" a="1"/>
  <c r="E2792" i="1" s="1"/>
  <c r="A2793" i="1"/>
  <c r="E2793" i="1" s="1" a="1"/>
  <c r="E2793" i="1" s="1"/>
  <c r="A2794" i="1"/>
  <c r="E2794" i="1" s="1" a="1"/>
  <c r="E2794" i="1" s="1"/>
  <c r="A2795" i="1"/>
  <c r="A2796" i="1"/>
  <c r="E2796" i="1" s="1" a="1"/>
  <c r="E2796" i="1" s="1"/>
  <c r="A2797" i="1"/>
  <c r="E2797" i="1" s="1" a="1"/>
  <c r="E2797" i="1" s="1"/>
  <c r="A2798" i="1"/>
  <c r="E2798" i="1" s="1" a="1"/>
  <c r="E2798" i="1" s="1"/>
  <c r="A2799" i="1"/>
  <c r="E2799" i="1" s="1" a="1"/>
  <c r="E2799" i="1" s="1"/>
  <c r="A2800" i="1"/>
  <c r="B2800" i="1" s="1"/>
  <c r="A2801" i="1"/>
  <c r="E2801" i="1" s="1" a="1"/>
  <c r="E2801" i="1" s="1"/>
  <c r="A2802" i="1"/>
  <c r="B2802" i="1" s="1"/>
  <c r="A2803" i="1"/>
  <c r="A2804" i="1"/>
  <c r="E2804" i="1" s="1" a="1"/>
  <c r="E2804" i="1" s="1"/>
  <c r="A2805" i="1"/>
  <c r="E2805" i="1" s="1" a="1"/>
  <c r="E2805" i="1" s="1"/>
  <c r="A2806" i="1"/>
  <c r="E2806" i="1" s="1" a="1"/>
  <c r="E2806" i="1" s="1"/>
  <c r="A2807" i="1"/>
  <c r="E2807" i="1" s="1" a="1"/>
  <c r="E2807" i="1" s="1"/>
  <c r="A2808" i="1"/>
  <c r="B2808" i="1" s="1"/>
  <c r="A2809" i="1"/>
  <c r="B2809" i="1" s="1"/>
  <c r="A2810" i="1"/>
  <c r="B2810" i="1" s="1"/>
  <c r="A2811" i="1"/>
  <c r="E2811" i="1" s="1" a="1"/>
  <c r="E2811" i="1" s="1"/>
  <c r="A2812" i="1"/>
  <c r="B2812" i="1" s="1"/>
  <c r="A2813" i="1"/>
  <c r="E2813" i="1" s="1" a="1"/>
  <c r="E2813" i="1" s="1"/>
  <c r="A2814" i="1"/>
  <c r="E2814" i="1" s="1" a="1"/>
  <c r="E2814" i="1" s="1"/>
  <c r="A2815" i="1"/>
  <c r="E2815" i="1" s="1" a="1"/>
  <c r="E2815" i="1" s="1"/>
  <c r="A2816" i="1"/>
  <c r="E2816" i="1" s="1" a="1"/>
  <c r="E2816" i="1" s="1"/>
  <c r="A2817" i="1"/>
  <c r="E2817" i="1" s="1" a="1"/>
  <c r="E2817" i="1" s="1"/>
  <c r="A2818" i="1"/>
  <c r="B2818" i="1" s="1"/>
  <c r="A2819" i="1"/>
  <c r="B2819" i="1" s="1"/>
  <c r="A2820" i="1"/>
  <c r="B2820" i="1" s="1"/>
  <c r="A2821" i="1"/>
  <c r="A92" i="1"/>
  <c r="E92" i="1" s="1" a="1"/>
  <c r="E92" i="1" s="1"/>
  <c r="A93" i="1"/>
  <c r="A2822" i="1"/>
  <c r="B2822" i="1" s="1"/>
  <c r="A2823" i="1"/>
  <c r="B2823" i="1" s="1"/>
  <c r="A2824" i="1"/>
  <c r="B2824" i="1" s="1"/>
  <c r="A2825" i="1"/>
  <c r="B2825" i="1" s="1"/>
  <c r="A2826" i="1"/>
  <c r="E2826" i="1" s="1" a="1"/>
  <c r="E2826" i="1" s="1"/>
  <c r="A2827" i="1"/>
  <c r="B2827" i="1" s="1"/>
  <c r="A2828" i="1"/>
  <c r="B2828" i="1" s="1"/>
  <c r="A2829" i="1"/>
  <c r="A2830" i="1"/>
  <c r="E2830" i="1" s="1" a="1"/>
  <c r="E2830" i="1" s="1"/>
  <c r="A2831" i="1"/>
  <c r="A2832" i="1"/>
  <c r="E2832" i="1" s="1" a="1"/>
  <c r="E2832" i="1" s="1"/>
  <c r="A2833" i="1"/>
  <c r="E2833" i="1" s="1" a="1"/>
  <c r="E2833" i="1" s="1"/>
  <c r="A2834" i="1"/>
  <c r="E2834" i="1" s="1" a="1"/>
  <c r="E2834" i="1" s="1"/>
  <c r="A2835" i="1"/>
  <c r="A2836" i="1"/>
  <c r="A2837" i="1"/>
  <c r="E2837" i="1" s="1" a="1"/>
  <c r="E2837" i="1" s="1"/>
  <c r="A2838" i="1"/>
  <c r="B2838" i="1" s="1"/>
  <c r="A2839" i="1"/>
  <c r="B2839" i="1" s="1"/>
  <c r="A2840" i="1"/>
  <c r="E2840" i="1" s="1" a="1"/>
  <c r="E2840" i="1" s="1"/>
  <c r="A2841" i="1"/>
  <c r="E2841" i="1" s="1" a="1"/>
  <c r="E2841" i="1" s="1"/>
  <c r="A2842" i="1"/>
  <c r="E2842" i="1" s="1" a="1"/>
  <c r="E2842" i="1" s="1"/>
  <c r="A2843" i="1"/>
  <c r="B2843" i="1" s="1"/>
  <c r="A2844" i="1"/>
  <c r="B2844" i="1" s="1"/>
  <c r="A2845" i="1"/>
  <c r="B2845" i="1" s="1"/>
  <c r="A2846" i="1"/>
  <c r="B2846" i="1" s="1"/>
  <c r="A2847" i="1"/>
  <c r="A2848" i="1"/>
  <c r="B2848" i="1" s="1"/>
  <c r="A2849" i="1"/>
  <c r="A2850" i="1"/>
  <c r="B2850" i="1" s="1"/>
  <c r="A2851" i="1"/>
  <c r="E2851" i="1" s="1" a="1"/>
  <c r="E2851" i="1" s="1"/>
  <c r="A2852" i="1"/>
  <c r="E2852" i="1" s="1" a="1"/>
  <c r="E2852" i="1" s="1"/>
  <c r="A2853" i="1"/>
  <c r="E2853" i="1" s="1" a="1"/>
  <c r="E2853" i="1" s="1"/>
  <c r="A2854" i="1"/>
  <c r="E2854" i="1" s="1" a="1"/>
  <c r="E2854" i="1" s="1"/>
  <c r="A2855" i="1"/>
  <c r="E2855" i="1" s="1" a="1"/>
  <c r="E2855" i="1" s="1"/>
  <c r="A2856" i="1"/>
  <c r="E2856" i="1" s="1" a="1"/>
  <c r="E2856" i="1" s="1"/>
  <c r="A2857" i="1"/>
  <c r="E2857" i="1" s="1" a="1"/>
  <c r="E2857" i="1" s="1"/>
  <c r="A2858" i="1"/>
  <c r="E2858" i="1" s="1" a="1"/>
  <c r="E2858" i="1" s="1"/>
  <c r="A2859" i="1"/>
  <c r="E2859" i="1" s="1" a="1"/>
  <c r="E2859" i="1" s="1"/>
  <c r="A2860" i="1"/>
  <c r="E2860" i="1" s="1" a="1"/>
  <c r="E2860" i="1" s="1"/>
  <c r="A2861" i="1"/>
  <c r="E2861" i="1" s="1" a="1"/>
  <c r="E2861" i="1" s="1"/>
  <c r="A2862" i="1"/>
  <c r="E2862" i="1" s="1" a="1"/>
  <c r="E2862" i="1" s="1"/>
  <c r="A2863" i="1"/>
  <c r="E2863" i="1" s="1" a="1"/>
  <c r="E2863" i="1" s="1"/>
  <c r="A2864" i="1"/>
  <c r="E2864" i="1" s="1" a="1"/>
  <c r="E2864" i="1" s="1"/>
  <c r="A2865" i="1"/>
  <c r="E2865" i="1" s="1" a="1"/>
  <c r="E2865" i="1" s="1"/>
  <c r="A2866" i="1"/>
  <c r="E2866" i="1" s="1" a="1"/>
  <c r="E2866" i="1" s="1"/>
  <c r="A2867" i="1"/>
  <c r="E2867" i="1" s="1" a="1"/>
  <c r="E2867" i="1" s="1"/>
  <c r="A2868" i="1"/>
  <c r="E2868" i="1" s="1" a="1"/>
  <c r="E2868" i="1" s="1"/>
  <c r="A2869" i="1"/>
  <c r="A2870" i="1"/>
  <c r="E2870" i="1" s="1" a="1"/>
  <c r="E2870" i="1" s="1"/>
  <c r="A2871" i="1"/>
  <c r="E2871" i="1" s="1" a="1"/>
  <c r="E2871" i="1" s="1"/>
  <c r="A2872" i="1"/>
  <c r="E2872" i="1" s="1" a="1"/>
  <c r="E2872" i="1" s="1"/>
  <c r="A2873" i="1"/>
  <c r="A2874" i="1"/>
  <c r="A2875" i="1"/>
  <c r="E2875" i="1" s="1" a="1"/>
  <c r="E2875" i="1" s="1"/>
  <c r="A2876" i="1"/>
  <c r="E2876" i="1" s="1" a="1"/>
  <c r="E2876" i="1" s="1"/>
  <c r="A2877" i="1"/>
  <c r="E2877" i="1" s="1" a="1"/>
  <c r="E2877" i="1" s="1"/>
  <c r="A2878" i="1"/>
  <c r="E2878" i="1" s="1" a="1"/>
  <c r="E2878" i="1" s="1"/>
  <c r="A2879" i="1"/>
  <c r="E2879" i="1" s="1" a="1"/>
  <c r="E2879" i="1" s="1"/>
  <c r="A2880" i="1"/>
  <c r="E2880" i="1" s="1" a="1"/>
  <c r="E2880" i="1" s="1"/>
  <c r="A2881" i="1"/>
  <c r="E2881" i="1" s="1" a="1"/>
  <c r="E2881" i="1" s="1"/>
  <c r="A2882" i="1"/>
  <c r="E2882" i="1" s="1" a="1"/>
  <c r="E2882" i="1" s="1"/>
  <c r="A2883" i="1"/>
  <c r="E2883" i="1" s="1" a="1"/>
  <c r="E2883" i="1" s="1"/>
  <c r="A94" i="1"/>
  <c r="E94" i="1" s="1" a="1"/>
  <c r="E94" i="1" s="1"/>
  <c r="A95" i="1"/>
  <c r="E95" i="1" s="1" a="1"/>
  <c r="E95" i="1" s="1"/>
  <c r="A2884" i="1"/>
  <c r="A2885" i="1"/>
  <c r="E2885" i="1" s="1" a="1"/>
  <c r="E2885" i="1" s="1"/>
  <c r="A2886" i="1"/>
  <c r="E2886" i="1" s="1" a="1"/>
  <c r="E2886" i="1" s="1"/>
  <c r="A2887" i="1"/>
  <c r="A2888" i="1"/>
  <c r="E2888" i="1" s="1" a="1"/>
  <c r="E2888" i="1" s="1"/>
  <c r="A2889" i="1"/>
  <c r="B2889" i="1" s="1"/>
  <c r="A2890" i="1"/>
  <c r="B2890" i="1" s="1"/>
  <c r="A2891" i="1"/>
  <c r="B2891" i="1" s="1"/>
  <c r="A2892" i="1"/>
  <c r="B2892" i="1" s="1"/>
  <c r="A2893" i="1"/>
  <c r="E2893" i="1" s="1" a="1"/>
  <c r="E2893" i="1" s="1"/>
  <c r="A2894" i="1"/>
  <c r="B2894" i="1" s="1"/>
  <c r="A2895" i="1"/>
  <c r="A2896" i="1"/>
  <c r="B2896" i="1" s="1"/>
  <c r="A2897" i="1"/>
  <c r="E2897" i="1" s="1" a="1"/>
  <c r="E2897" i="1" s="1"/>
  <c r="A2898" i="1"/>
  <c r="E2898" i="1" s="1" a="1"/>
  <c r="E2898" i="1" s="1"/>
  <c r="A2899" i="1"/>
  <c r="E2899" i="1" s="1" a="1"/>
  <c r="E2899" i="1" s="1"/>
  <c r="A2900" i="1"/>
  <c r="E2900" i="1" s="1" a="1"/>
  <c r="E2900" i="1" s="1"/>
  <c r="A2901" i="1"/>
  <c r="E2901" i="1" s="1" a="1"/>
  <c r="E2901" i="1" s="1"/>
  <c r="A2902" i="1"/>
  <c r="E2902" i="1" s="1" a="1"/>
  <c r="E2902" i="1" s="1"/>
  <c r="A2903" i="1"/>
  <c r="E2903" i="1" s="1" a="1"/>
  <c r="E2903" i="1" s="1"/>
  <c r="A2904" i="1"/>
  <c r="E2904" i="1" s="1" a="1"/>
  <c r="E2904" i="1" s="1"/>
  <c r="A2905" i="1"/>
  <c r="A2906" i="1"/>
  <c r="A2907" i="1"/>
  <c r="A2908" i="1"/>
  <c r="E2908" i="1" s="1" a="1"/>
  <c r="E2908" i="1" s="1"/>
  <c r="A2909" i="1"/>
  <c r="A2910" i="1"/>
  <c r="E2910" i="1" s="1" a="1"/>
  <c r="E2910" i="1" s="1"/>
  <c r="A2911" i="1"/>
  <c r="B2911" i="1" s="1"/>
  <c r="A2912" i="1"/>
  <c r="B2912" i="1" s="1"/>
  <c r="A2913" i="1"/>
  <c r="B2913" i="1" s="1"/>
  <c r="A2914" i="1"/>
  <c r="E2914" i="1" s="1" a="1"/>
  <c r="E2914" i="1" s="1"/>
  <c r="A2915" i="1"/>
  <c r="A2916" i="1"/>
  <c r="E2916" i="1" s="1" a="1"/>
  <c r="E2916" i="1" s="1"/>
  <c r="A2917" i="1"/>
  <c r="E2917" i="1" s="1" a="1"/>
  <c r="E2917" i="1" s="1"/>
  <c r="A2918" i="1"/>
  <c r="E2918" i="1" s="1" a="1"/>
  <c r="E2918" i="1" s="1"/>
  <c r="A2919" i="1"/>
  <c r="A2920" i="1"/>
  <c r="A2921" i="1"/>
  <c r="B2921" i="1" s="1"/>
  <c r="A2922" i="1"/>
  <c r="E2922" i="1" s="1" a="1"/>
  <c r="E2922" i="1" s="1"/>
  <c r="A2923" i="1"/>
  <c r="E2923" i="1" s="1" a="1"/>
  <c r="E2923" i="1" s="1"/>
  <c r="A2924" i="1"/>
  <c r="E2924" i="1" s="1" a="1"/>
  <c r="E2924" i="1" s="1"/>
  <c r="A2925" i="1"/>
  <c r="E2925" i="1" s="1" a="1"/>
  <c r="E2925" i="1" s="1"/>
  <c r="A2926" i="1"/>
  <c r="E2926" i="1" s="1" a="1"/>
  <c r="E2926" i="1" s="1"/>
  <c r="A2927" i="1"/>
  <c r="E2927" i="1" s="1" a="1"/>
  <c r="E2927" i="1" s="1"/>
  <c r="A2928" i="1"/>
  <c r="A2929" i="1"/>
  <c r="B2929" i="1" s="1"/>
  <c r="A2930" i="1"/>
  <c r="B2930" i="1" s="1"/>
  <c r="A2931" i="1"/>
  <c r="E2931" i="1" s="1" a="1"/>
  <c r="E2931" i="1" s="1"/>
  <c r="A97" i="1"/>
  <c r="E97" i="1" s="1" a="1"/>
  <c r="E97" i="1" s="1"/>
  <c r="A98" i="1"/>
  <c r="A99" i="1"/>
  <c r="E99" i="1" s="1" a="1"/>
  <c r="E99" i="1" s="1"/>
  <c r="A100" i="1"/>
  <c r="A96" i="1"/>
  <c r="E96" i="1" s="1" a="1"/>
  <c r="E96" i="1" s="1"/>
  <c r="C2936" i="1" l="1"/>
  <c r="D2936" i="1" s="1"/>
  <c r="C2946" i="1"/>
  <c r="D2946" i="1" s="1"/>
  <c r="C2940" i="1"/>
  <c r="D2940" i="1" s="1"/>
  <c r="C2934" i="1"/>
  <c r="D2934" i="1" s="1"/>
  <c r="C2944" i="1"/>
  <c r="D2944" i="1" s="1"/>
  <c r="C2932" i="1"/>
  <c r="D2932" i="1" s="1"/>
  <c r="B2995" i="1"/>
  <c r="E2995" i="1" a="1"/>
  <c r="E2995" i="1" s="1"/>
  <c r="C2995" i="1"/>
  <c r="D2995" i="1" s="1"/>
  <c r="B2994" i="1"/>
  <c r="C2994" i="1"/>
  <c r="D2994" i="1" s="1"/>
  <c r="E2994" i="1" a="1"/>
  <c r="E2994" i="1" s="1"/>
  <c r="B2972" i="1"/>
  <c r="C2972" i="1" s="1"/>
  <c r="D2972" i="1" s="1"/>
  <c r="E2972" i="1" a="1"/>
  <c r="E2972" i="1" s="1"/>
  <c r="B3002" i="1"/>
  <c r="C3002" i="1" s="1"/>
  <c r="D3002" i="1" s="1"/>
  <c r="E3002" i="1" a="1"/>
  <c r="E3002" i="1" s="1"/>
  <c r="B2984" i="1"/>
  <c r="C2984" i="1"/>
  <c r="D2984" i="1" s="1"/>
  <c r="E2984" i="1" a="1"/>
  <c r="E2984" i="1" s="1"/>
  <c r="B2960" i="1"/>
  <c r="C2960" i="1"/>
  <c r="D2960" i="1" s="1"/>
  <c r="E2960" i="1" a="1"/>
  <c r="E2960" i="1" s="1"/>
  <c r="B3001" i="1"/>
  <c r="C3001" i="1" s="1"/>
  <c r="D3001" i="1" s="1"/>
  <c r="E3001" i="1" a="1"/>
  <c r="E3001" i="1" s="1"/>
  <c r="B2993" i="1"/>
  <c r="C2993" i="1" s="1"/>
  <c r="D2993" i="1" s="1"/>
  <c r="E2993" i="1" a="1"/>
  <c r="E2993" i="1" s="1"/>
  <c r="B2982" i="1"/>
  <c r="C2982" i="1"/>
  <c r="D2982" i="1" s="1"/>
  <c r="E2982" i="1" a="1"/>
  <c r="E2982" i="1" s="1"/>
  <c r="B2970" i="1"/>
  <c r="C2970" i="1"/>
  <c r="D2970" i="1" s="1"/>
  <c r="E2970" i="1" a="1"/>
  <c r="E2970" i="1" s="1"/>
  <c r="B2958" i="1"/>
  <c r="C2958" i="1" s="1"/>
  <c r="D2958" i="1" s="1"/>
  <c r="E2958" i="1" a="1"/>
  <c r="E2958" i="1" s="1"/>
  <c r="B3000" i="1"/>
  <c r="C3000" i="1" s="1"/>
  <c r="D3000" i="1" s="1"/>
  <c r="E3000" i="1" a="1"/>
  <c r="E3000" i="1" s="1"/>
  <c r="B2992" i="1"/>
  <c r="C2992" i="1"/>
  <c r="D2992" i="1" s="1"/>
  <c r="E2992" i="1" a="1"/>
  <c r="E2992" i="1" s="1"/>
  <c r="B2980" i="1"/>
  <c r="C2980" i="1"/>
  <c r="D2980" i="1" s="1"/>
  <c r="E2980" i="1" a="1"/>
  <c r="E2980" i="1" s="1"/>
  <c r="B2968" i="1"/>
  <c r="C2968" i="1" s="1"/>
  <c r="D2968" i="1" s="1"/>
  <c r="E2968" i="1" a="1"/>
  <c r="E2968" i="1" s="1"/>
  <c r="B2956" i="1"/>
  <c r="C2956" i="1" s="1"/>
  <c r="D2956" i="1" s="1"/>
  <c r="E2956" i="1" a="1"/>
  <c r="E2956" i="1" s="1"/>
  <c r="B2999" i="1"/>
  <c r="C2999" i="1"/>
  <c r="D2999" i="1" s="1"/>
  <c r="E2999" i="1" a="1"/>
  <c r="E2999" i="1" s="1"/>
  <c r="B2991" i="1"/>
  <c r="C2991" i="1"/>
  <c r="D2991" i="1" s="1"/>
  <c r="E2991" i="1" a="1"/>
  <c r="E2991" i="1" s="1"/>
  <c r="B2998" i="1"/>
  <c r="C2998" i="1" s="1"/>
  <c r="D2998" i="1" s="1"/>
  <c r="E2998" i="1" a="1"/>
  <c r="E2998" i="1" s="1"/>
  <c r="B2978" i="1"/>
  <c r="C2978" i="1" s="1"/>
  <c r="D2978" i="1" s="1"/>
  <c r="E2978" i="1" a="1"/>
  <c r="E2978" i="1" s="1"/>
  <c r="B2966" i="1"/>
  <c r="C2966" i="1"/>
  <c r="D2966" i="1" s="1"/>
  <c r="E2966" i="1" a="1"/>
  <c r="E2966" i="1" s="1"/>
  <c r="B2990" i="1"/>
  <c r="C2990" i="1"/>
  <c r="D2990" i="1" s="1"/>
  <c r="E2990" i="1" a="1"/>
  <c r="E2990" i="1" s="1"/>
  <c r="B2997" i="1"/>
  <c r="C2997" i="1" s="1"/>
  <c r="D2997" i="1" s="1"/>
  <c r="E2997" i="1" a="1"/>
  <c r="E2997" i="1" s="1"/>
  <c r="B2988" i="1"/>
  <c r="C2988" i="1" s="1"/>
  <c r="D2988" i="1" s="1"/>
  <c r="E2988" i="1" a="1"/>
  <c r="E2988" i="1" s="1"/>
  <c r="B2976" i="1"/>
  <c r="C2976" i="1"/>
  <c r="D2976" i="1" s="1"/>
  <c r="E2976" i="1" a="1"/>
  <c r="E2976" i="1" s="1"/>
  <c r="B2964" i="1"/>
  <c r="C2964" i="1"/>
  <c r="D2964" i="1" s="1"/>
  <c r="E2964" i="1" a="1"/>
  <c r="E2964" i="1" s="1"/>
  <c r="B2996" i="1"/>
  <c r="C2996" i="1" s="1"/>
  <c r="D2996" i="1" s="1"/>
  <c r="E2996" i="1" a="1"/>
  <c r="E2996" i="1" s="1"/>
  <c r="B2986" i="1"/>
  <c r="C2986" i="1" s="1"/>
  <c r="D2986" i="1" s="1"/>
  <c r="E2986" i="1" a="1"/>
  <c r="E2986" i="1" s="1"/>
  <c r="B2974" i="1"/>
  <c r="C2974" i="1"/>
  <c r="D2974" i="1" s="1"/>
  <c r="E2974" i="1" a="1"/>
  <c r="E2974" i="1" s="1"/>
  <c r="B2962" i="1"/>
  <c r="C2962" i="1"/>
  <c r="D2962" i="1" s="1"/>
  <c r="E2962" i="1" a="1"/>
  <c r="E2962" i="1" s="1"/>
  <c r="E2989" i="1" a="1"/>
  <c r="E2989" i="1" s="1"/>
  <c r="E2987" i="1" a="1"/>
  <c r="E2987" i="1" s="1"/>
  <c r="E2985" i="1" a="1"/>
  <c r="E2985" i="1" s="1"/>
  <c r="E2983" i="1" a="1"/>
  <c r="E2983" i="1" s="1"/>
  <c r="E2979" i="1" a="1"/>
  <c r="E2979" i="1" s="1"/>
  <c r="E2977" i="1" a="1"/>
  <c r="E2977" i="1" s="1"/>
  <c r="E2975" i="1" a="1"/>
  <c r="E2975" i="1" s="1"/>
  <c r="E2973" i="1" a="1"/>
  <c r="E2973" i="1" s="1"/>
  <c r="E2971" i="1" a="1"/>
  <c r="E2971" i="1" s="1"/>
  <c r="E2969" i="1" a="1"/>
  <c r="E2969" i="1" s="1"/>
  <c r="E2967" i="1" a="1"/>
  <c r="E2967" i="1" s="1"/>
  <c r="E2965" i="1" a="1"/>
  <c r="E2965" i="1" s="1"/>
  <c r="E2963" i="1" a="1"/>
  <c r="E2963" i="1" s="1"/>
  <c r="E2961" i="1" a="1"/>
  <c r="E2961" i="1" s="1"/>
  <c r="E2959" i="1" a="1"/>
  <c r="E2959" i="1" s="1"/>
  <c r="E2957" i="1" a="1"/>
  <c r="E2957" i="1" s="1"/>
  <c r="E2955" i="1" a="1"/>
  <c r="E2955" i="1" s="1"/>
  <c r="E2953" i="1" a="1"/>
  <c r="E2953" i="1" s="1"/>
  <c r="E2951" i="1" a="1"/>
  <c r="E2951" i="1" s="1"/>
  <c r="E2949" i="1" a="1"/>
  <c r="E2949" i="1" s="1"/>
  <c r="E2947" i="1" a="1"/>
  <c r="E2947" i="1" s="1"/>
  <c r="E2945" i="1" a="1"/>
  <c r="E2945" i="1" s="1"/>
  <c r="E2937" i="1" a="1"/>
  <c r="E2937" i="1" s="1"/>
  <c r="C2989" i="1"/>
  <c r="D2989" i="1" s="1"/>
  <c r="C2987" i="1"/>
  <c r="D2987" i="1" s="1"/>
  <c r="C2985" i="1"/>
  <c r="D2985" i="1" s="1"/>
  <c r="C2983" i="1"/>
  <c r="D2983" i="1" s="1"/>
  <c r="C2981" i="1"/>
  <c r="D2981" i="1" s="1"/>
  <c r="C2979" i="1"/>
  <c r="D2979" i="1" s="1"/>
  <c r="C2977" i="1"/>
  <c r="D2977" i="1" s="1"/>
  <c r="C2975" i="1"/>
  <c r="D2975" i="1" s="1"/>
  <c r="C2973" i="1"/>
  <c r="D2973" i="1" s="1"/>
  <c r="C2971" i="1"/>
  <c r="D2971" i="1" s="1"/>
  <c r="C2969" i="1"/>
  <c r="D2969" i="1" s="1"/>
  <c r="C2967" i="1"/>
  <c r="D2967" i="1" s="1"/>
  <c r="C2965" i="1"/>
  <c r="D2965" i="1" s="1"/>
  <c r="C2963" i="1"/>
  <c r="D2963" i="1" s="1"/>
  <c r="C2961" i="1"/>
  <c r="D2961" i="1" s="1"/>
  <c r="C2959" i="1"/>
  <c r="D2959" i="1" s="1"/>
  <c r="C2957" i="1"/>
  <c r="D2957" i="1" s="1"/>
  <c r="C2955" i="1"/>
  <c r="D2955" i="1" s="1"/>
  <c r="C2953" i="1"/>
  <c r="D2953" i="1" s="1"/>
  <c r="C2951" i="1"/>
  <c r="D2951" i="1" s="1"/>
  <c r="C2949" i="1"/>
  <c r="D2949" i="1" s="1"/>
  <c r="C2947" i="1"/>
  <c r="D2947" i="1" s="1"/>
  <c r="C2945" i="1"/>
  <c r="D2945" i="1" s="1"/>
  <c r="C2943" i="1"/>
  <c r="D2943" i="1" s="1"/>
  <c r="C2941" i="1"/>
  <c r="D2941" i="1" s="1"/>
  <c r="C2939" i="1"/>
  <c r="D2939" i="1" s="1"/>
  <c r="C2937" i="1"/>
  <c r="D2937" i="1" s="1"/>
  <c r="C2935" i="1"/>
  <c r="D2935" i="1" s="1"/>
  <c r="C2933" i="1"/>
  <c r="D2933" i="1" s="1"/>
  <c r="E2981" i="1" a="1"/>
  <c r="E2981" i="1" s="1"/>
  <c r="E2954" i="1" a="1"/>
  <c r="E2954" i="1" s="1"/>
  <c r="E2952" i="1" a="1"/>
  <c r="E2952" i="1" s="1"/>
  <c r="E2950" i="1" a="1"/>
  <c r="E2950" i="1" s="1"/>
  <c r="E2948" i="1" a="1"/>
  <c r="E2948" i="1" s="1"/>
  <c r="E2946" i="1" a="1"/>
  <c r="E2946" i="1" s="1"/>
  <c r="E2944" i="1" a="1"/>
  <c r="E2944" i="1" s="1"/>
  <c r="E2942" i="1" a="1"/>
  <c r="E2942" i="1" s="1"/>
  <c r="E2940" i="1" a="1"/>
  <c r="E2940" i="1" s="1"/>
  <c r="E2938" i="1" a="1"/>
  <c r="E2938" i="1" s="1"/>
  <c r="E2936" i="1" a="1"/>
  <c r="E2936" i="1" s="1"/>
  <c r="E2934" i="1" a="1"/>
  <c r="E2934" i="1" s="1"/>
  <c r="E2932" i="1" a="1"/>
  <c r="E2932" i="1" s="1"/>
  <c r="C2954" i="1"/>
  <c r="D2954" i="1" s="1"/>
  <c r="C2952" i="1"/>
  <c r="D2952" i="1" s="1"/>
  <c r="C2950" i="1"/>
  <c r="D2950" i="1" s="1"/>
  <c r="C2948" i="1"/>
  <c r="D2948" i="1" s="1"/>
  <c r="E2831" i="1" a="1"/>
  <c r="E2831" i="1" s="1"/>
  <c r="E2795" i="1" a="1"/>
  <c r="E2795" i="1" s="1"/>
  <c r="E2294" i="1" a="1"/>
  <c r="E2294" i="1" s="1"/>
  <c r="E2210" i="1" a="1"/>
  <c r="E2210" i="1" s="1"/>
  <c r="E2150" i="1" a="1"/>
  <c r="E2150" i="1" s="1"/>
  <c r="E2126" i="1" a="1"/>
  <c r="E2126" i="1" s="1"/>
  <c r="E2096" i="1" a="1"/>
  <c r="E2096" i="1" s="1"/>
  <c r="E2072" i="1" a="1"/>
  <c r="E2072" i="1" s="1"/>
  <c r="E2000" i="1" a="1"/>
  <c r="E2000" i="1" s="1"/>
  <c r="E1988" i="1" a="1"/>
  <c r="E1988" i="1" s="1"/>
  <c r="E1976" i="1" a="1"/>
  <c r="E1976" i="1" s="1"/>
  <c r="E1952" i="1" a="1"/>
  <c r="E1952" i="1" s="1"/>
  <c r="E1940" i="1" a="1"/>
  <c r="E1940" i="1" s="1"/>
  <c r="E1928" i="1" a="1"/>
  <c r="E1928" i="1" s="1"/>
  <c r="E1882" i="1" a="1"/>
  <c r="E1882" i="1" s="1"/>
  <c r="E1858" i="1" a="1"/>
  <c r="E1858" i="1" s="1"/>
  <c r="E1788" i="1" a="1"/>
  <c r="E1788" i="1" s="1"/>
  <c r="E1764" i="1" a="1"/>
  <c r="E1764" i="1" s="1"/>
  <c r="E1752" i="1" a="1"/>
  <c r="E1752" i="1" s="1"/>
  <c r="E1708" i="1" a="1"/>
  <c r="E1708" i="1" s="1"/>
  <c r="E1592" i="1" a="1"/>
  <c r="E1592" i="1" s="1"/>
  <c r="E1580" i="1" a="1"/>
  <c r="E1580" i="1" s="1"/>
  <c r="E1568" i="1" a="1"/>
  <c r="E1568" i="1" s="1"/>
  <c r="E1474" i="1" a="1"/>
  <c r="E1474" i="1" s="1"/>
  <c r="E1450" i="1" a="1"/>
  <c r="E1450" i="1" s="1"/>
  <c r="E1426" i="1" a="1"/>
  <c r="E1426" i="1" s="1"/>
  <c r="E1402" i="1" a="1"/>
  <c r="E1402" i="1" s="1"/>
  <c r="E1392" i="1" a="1"/>
  <c r="E1392" i="1" s="1"/>
  <c r="E1126" i="1" a="1"/>
  <c r="E1126" i="1" s="1"/>
  <c r="E1104" i="1" a="1"/>
  <c r="E1104" i="1" s="1"/>
  <c r="E1068" i="1" a="1"/>
  <c r="E1068" i="1" s="1"/>
  <c r="E1044" i="1" a="1"/>
  <c r="E1044" i="1" s="1"/>
  <c r="E1020" i="1" a="1"/>
  <c r="E1020" i="1" s="1"/>
  <c r="E984" i="1" a="1"/>
  <c r="E984" i="1" s="1"/>
  <c r="E812" i="1" a="1"/>
  <c r="E812" i="1" s="1"/>
  <c r="E766" i="1" a="1"/>
  <c r="E766" i="1" s="1"/>
  <c r="E676" i="1" a="1"/>
  <c r="E676" i="1" s="1"/>
  <c r="E254" i="1" a="1"/>
  <c r="E254" i="1" s="1"/>
  <c r="E158" i="1" a="1"/>
  <c r="E158" i="1" s="1"/>
  <c r="E2641" i="1" a="1"/>
  <c r="E2641" i="1" s="1"/>
  <c r="E2758" i="1" a="1"/>
  <c r="E2758" i="1" s="1"/>
  <c r="E2909" i="1" a="1"/>
  <c r="E2909" i="1" s="1"/>
  <c r="E2769" i="1" a="1"/>
  <c r="E2769" i="1" s="1"/>
  <c r="E2727" i="1" a="1"/>
  <c r="E2727" i="1" s="1"/>
  <c r="E2553" i="1" a="1"/>
  <c r="E2553" i="1" s="1"/>
  <c r="E2541" i="1" a="1"/>
  <c r="E2541" i="1" s="1"/>
  <c r="E2281" i="1" a="1"/>
  <c r="E2281" i="1" s="1"/>
  <c r="E2185" i="1" a="1"/>
  <c r="E2185" i="1" s="1"/>
  <c r="E2161" i="1" a="1"/>
  <c r="E2161" i="1" s="1"/>
  <c r="E1869" i="1" a="1"/>
  <c r="E1869" i="1" s="1"/>
  <c r="E1799" i="1" a="1"/>
  <c r="E1799" i="1" s="1"/>
  <c r="E1787" i="1" a="1"/>
  <c r="E1787" i="1" s="1"/>
  <c r="E1775" i="1" a="1"/>
  <c r="E1775" i="1" s="1"/>
  <c r="E1751" i="1" a="1"/>
  <c r="E1751" i="1" s="1"/>
  <c r="E1567" i="1" a="1"/>
  <c r="E1567" i="1" s="1"/>
  <c r="E1555" i="1" a="1"/>
  <c r="E1555" i="1" s="1"/>
  <c r="E1497" i="1" a="1"/>
  <c r="E1497" i="1" s="1"/>
  <c r="E1485" i="1" a="1"/>
  <c r="E1485" i="1" s="1"/>
  <c r="E1437" i="1" a="1"/>
  <c r="E1437" i="1" s="1"/>
  <c r="E1413" i="1" a="1"/>
  <c r="E1413" i="1" s="1"/>
  <c r="E1401" i="1" a="1"/>
  <c r="E1401" i="1" s="1"/>
  <c r="E1379" i="1" a="1"/>
  <c r="E1379" i="1" s="1"/>
  <c r="E1079" i="1" a="1"/>
  <c r="E1079" i="1" s="1"/>
  <c r="E1067" i="1" a="1"/>
  <c r="E1067" i="1" s="1"/>
  <c r="E1043" i="1" a="1"/>
  <c r="E1043" i="1" s="1"/>
  <c r="E1019" i="1" a="1"/>
  <c r="E1019" i="1" s="1"/>
  <c r="E995" i="1" a="1"/>
  <c r="E995" i="1" s="1"/>
  <c r="E581" i="1" a="1"/>
  <c r="E581" i="1" s="1"/>
  <c r="E569" i="1" a="1"/>
  <c r="E569" i="1" s="1"/>
  <c r="E487" i="1" a="1"/>
  <c r="E487" i="1" s="1"/>
  <c r="E241" i="1" a="1"/>
  <c r="E241" i="1" s="1"/>
  <c r="E217" i="1" a="1"/>
  <c r="E217" i="1" s="1"/>
  <c r="E193" i="1" a="1"/>
  <c r="E193" i="1" s="1"/>
  <c r="E181" i="1" a="1"/>
  <c r="E181" i="1" s="1"/>
  <c r="E121" i="1" a="1"/>
  <c r="E121" i="1" s="1"/>
  <c r="E2557" i="1" a="1"/>
  <c r="E2557" i="1" s="1"/>
  <c r="E2740" i="1" a="1"/>
  <c r="E2740" i="1" s="1"/>
  <c r="E2874" i="1" a="1"/>
  <c r="E2874" i="1" s="1"/>
  <c r="E2768" i="1" a="1"/>
  <c r="E2768" i="1" s="1"/>
  <c r="E2756" i="1" a="1"/>
  <c r="E2756" i="1" s="1"/>
  <c r="E2672" i="1" a="1"/>
  <c r="E2672" i="1" s="1"/>
  <c r="E2564" i="1" a="1"/>
  <c r="E2564" i="1" s="1"/>
  <c r="E2552" i="1" a="1"/>
  <c r="E2552" i="1" s="1"/>
  <c r="E2540" i="1" a="1"/>
  <c r="E2540" i="1" s="1"/>
  <c r="E2448" i="1" a="1"/>
  <c r="E2448" i="1" s="1"/>
  <c r="E2316" i="1" a="1"/>
  <c r="E2316" i="1" s="1"/>
  <c r="E2244" i="1" a="1"/>
  <c r="E2244" i="1" s="1"/>
  <c r="E2232" i="1" a="1"/>
  <c r="E2232" i="1" s="1"/>
  <c r="E2148" i="1" a="1"/>
  <c r="E2148" i="1" s="1"/>
  <c r="E2094" i="1" a="1"/>
  <c r="E2094" i="1" s="1"/>
  <c r="E2082" i="1" a="1"/>
  <c r="E2082" i="1" s="1"/>
  <c r="E2058" i="1" a="1"/>
  <c r="E2058" i="1" s="1"/>
  <c r="E2046" i="1" a="1"/>
  <c r="E2046" i="1" s="1"/>
  <c r="E2010" i="1" a="1"/>
  <c r="E2010" i="1" s="1"/>
  <c r="E1938" i="1" a="1"/>
  <c r="E1938" i="1" s="1"/>
  <c r="E1902" i="1" a="1"/>
  <c r="E1902" i="1" s="1"/>
  <c r="E1834" i="1" a="1"/>
  <c r="E1834" i="1" s="1"/>
  <c r="E1822" i="1" a="1"/>
  <c r="E1822" i="1" s="1"/>
  <c r="E1810" i="1" a="1"/>
  <c r="E1810" i="1" s="1"/>
  <c r="E1786" i="1" a="1"/>
  <c r="E1786" i="1" s="1"/>
  <c r="E1718" i="1" a="1"/>
  <c r="E1718" i="1" s="1"/>
  <c r="E1518" i="1" a="1"/>
  <c r="E1518" i="1" s="1"/>
  <c r="E1496" i="1" a="1"/>
  <c r="E1496" i="1" s="1"/>
  <c r="E1424" i="1" a="1"/>
  <c r="E1424" i="1" s="1"/>
  <c r="E1136" i="1" a="1"/>
  <c r="E1136" i="1" s="1"/>
  <c r="E1114" i="1" a="1"/>
  <c r="E1114" i="1" s="1"/>
  <c r="E1042" i="1" a="1"/>
  <c r="E1042" i="1" s="1"/>
  <c r="E970" i="1" a="1"/>
  <c r="E970" i="1" s="1"/>
  <c r="E858" i="1" a="1"/>
  <c r="E858" i="1" s="1"/>
  <c r="E776" i="1" a="1"/>
  <c r="E776" i="1" s="1"/>
  <c r="E534" i="1" a="1"/>
  <c r="E534" i="1" s="1"/>
  <c r="E462" i="1" a="1"/>
  <c r="E462" i="1" s="1"/>
  <c r="E450" i="1" a="1"/>
  <c r="E450" i="1" s="1"/>
  <c r="E192" i="1" a="1"/>
  <c r="E192" i="1" s="1"/>
  <c r="E2628" i="1" a="1"/>
  <c r="E2628" i="1" s="1"/>
  <c r="E2542" i="1" a="1"/>
  <c r="E2542" i="1" s="1"/>
  <c r="E2873" i="1" a="1"/>
  <c r="E2873" i="1" s="1"/>
  <c r="E2705" i="1" a="1"/>
  <c r="E2705" i="1" s="1"/>
  <c r="E2539" i="1" a="1"/>
  <c r="E2539" i="1" s="1"/>
  <c r="E2399" i="1" a="1"/>
  <c r="E2399" i="1" s="1"/>
  <c r="E2159" i="1" a="1"/>
  <c r="E2159" i="1" s="1"/>
  <c r="E2135" i="1" a="1"/>
  <c r="E2135" i="1" s="1"/>
  <c r="E2081" i="1" a="1"/>
  <c r="E2081" i="1" s="1"/>
  <c r="E2057" i="1" a="1"/>
  <c r="E2057" i="1" s="1"/>
  <c r="E2045" i="1" a="1"/>
  <c r="E2045" i="1" s="1"/>
  <c r="E2009" i="1" a="1"/>
  <c r="E2009" i="1" s="1"/>
  <c r="E1985" i="1" a="1"/>
  <c r="E1985" i="1" s="1"/>
  <c r="E1961" i="1" a="1"/>
  <c r="E1961" i="1" s="1"/>
  <c r="E1949" i="1" a="1"/>
  <c r="E1949" i="1" s="1"/>
  <c r="E1879" i="1" a="1"/>
  <c r="E1879" i="1" s="1"/>
  <c r="E1855" i="1" a="1"/>
  <c r="E1855" i="1" s="1"/>
  <c r="E1821" i="1" a="1"/>
  <c r="E1821" i="1" s="1"/>
  <c r="E1809" i="1" a="1"/>
  <c r="E1809" i="1" s="1"/>
  <c r="E1797" i="1" a="1"/>
  <c r="E1797" i="1" s="1"/>
  <c r="E1773" i="1" a="1"/>
  <c r="E1773" i="1" s="1"/>
  <c r="E1589" i="1" a="1"/>
  <c r="E1589" i="1" s="1"/>
  <c r="E1565" i="1" a="1"/>
  <c r="E1565" i="1" s="1"/>
  <c r="E1541" i="1" a="1"/>
  <c r="E1541" i="1" s="1"/>
  <c r="E1495" i="1" a="1"/>
  <c r="E1495" i="1" s="1"/>
  <c r="E1471" i="1" a="1"/>
  <c r="E1471" i="1" s="1"/>
  <c r="E1459" i="1" a="1"/>
  <c r="E1459" i="1" s="1"/>
  <c r="E1447" i="1" a="1"/>
  <c r="E1447" i="1" s="1"/>
  <c r="E1435" i="1" a="1"/>
  <c r="E1435" i="1" s="1"/>
  <c r="E1353" i="1" a="1"/>
  <c r="E1353" i="1" s="1"/>
  <c r="E1089" i="1" a="1"/>
  <c r="E1089" i="1" s="1"/>
  <c r="E993" i="1" a="1"/>
  <c r="E993" i="1" s="1"/>
  <c r="E857" i="1" a="1"/>
  <c r="E857" i="1" s="1"/>
  <c r="E845" i="1" a="1"/>
  <c r="E845" i="1" s="1"/>
  <c r="E775" i="1" a="1"/>
  <c r="E775" i="1" s="1"/>
  <c r="E555" i="1" a="1"/>
  <c r="E555" i="1" s="1"/>
  <c r="E299" i="1" a="1"/>
  <c r="E299" i="1" s="1"/>
  <c r="E263" i="1" a="1"/>
  <c r="E263" i="1" s="1"/>
  <c r="E2887" i="1" a="1"/>
  <c r="E2887" i="1" s="1"/>
  <c r="E2919" i="1" a="1"/>
  <c r="E2919" i="1" s="1"/>
  <c r="E2779" i="1" a="1"/>
  <c r="E2779" i="1" s="1"/>
  <c r="E2550" i="1" a="1"/>
  <c r="E2550" i="1" s="1"/>
  <c r="E2538" i="1" a="1"/>
  <c r="E2538" i="1" s="1"/>
  <c r="E2492" i="1" a="1"/>
  <c r="E2492" i="1" s="1"/>
  <c r="E2446" i="1" a="1"/>
  <c r="E2446" i="1" s="1"/>
  <c r="E2338" i="1" a="1"/>
  <c r="E2338" i="1" s="1"/>
  <c r="E2302" i="1" a="1"/>
  <c r="E2302" i="1" s="1"/>
  <c r="E2218" i="1" a="1"/>
  <c r="E2218" i="1" s="1"/>
  <c r="E2158" i="1" a="1"/>
  <c r="E2158" i="1" s="1"/>
  <c r="E1984" i="1" a="1"/>
  <c r="E1984" i="1" s="1"/>
  <c r="E1972" i="1" a="1"/>
  <c r="E1972" i="1" s="1"/>
  <c r="E1960" i="1" a="1"/>
  <c r="E1960" i="1" s="1"/>
  <c r="E1948" i="1" a="1"/>
  <c r="E1948" i="1" s="1"/>
  <c r="E1924" i="1" a="1"/>
  <c r="E1924" i="1" s="1"/>
  <c r="E1900" i="1" a="1"/>
  <c r="E1900" i="1" s="1"/>
  <c r="E1890" i="1" a="1"/>
  <c r="E1890" i="1" s="1"/>
  <c r="E1866" i="1" a="1"/>
  <c r="E1866" i="1" s="1"/>
  <c r="E1854" i="1" a="1"/>
  <c r="E1854" i="1" s="1"/>
  <c r="E1820" i="1" a="1"/>
  <c r="E1820" i="1" s="1"/>
  <c r="E1808" i="1" a="1"/>
  <c r="E1808" i="1" s="1"/>
  <c r="E1772" i="1" a="1"/>
  <c r="E1772" i="1" s="1"/>
  <c r="E1716" i="1" a="1"/>
  <c r="E1716" i="1" s="1"/>
  <c r="E1564" i="1" a="1"/>
  <c r="E1564" i="1" s="1"/>
  <c r="E1552" i="1" a="1"/>
  <c r="E1552" i="1" s="1"/>
  <c r="E1482" i="1" a="1"/>
  <c r="E1482" i="1" s="1"/>
  <c r="E1458" i="1" a="1"/>
  <c r="E1458" i="1" s="1"/>
  <c r="E1434" i="1" a="1"/>
  <c r="E1434" i="1" s="1"/>
  <c r="E1410" i="1" a="1"/>
  <c r="E1410" i="1" s="1"/>
  <c r="E1342" i="1" a="1"/>
  <c r="E1342" i="1" s="1"/>
  <c r="E1134" i="1" a="1"/>
  <c r="E1134" i="1" s="1"/>
  <c r="E992" i="1" a="1"/>
  <c r="E992" i="1" s="1"/>
  <c r="E912" i="1" a="1"/>
  <c r="E912" i="1" s="1"/>
  <c r="E696" i="1" a="1"/>
  <c r="E696" i="1" s="1"/>
  <c r="E310" i="1" a="1"/>
  <c r="E310" i="1" s="1"/>
  <c r="E286" i="1" a="1"/>
  <c r="E286" i="1" s="1"/>
  <c r="E2821" i="1" a="1"/>
  <c r="E2821" i="1" s="1"/>
  <c r="E2829" i="1" a="1"/>
  <c r="E2829" i="1" s="1"/>
  <c r="E2884" i="1" a="1"/>
  <c r="E2884" i="1" s="1"/>
  <c r="E2803" i="1" a="1"/>
  <c r="E2803" i="1" s="1"/>
  <c r="E2724" i="1" a="1"/>
  <c r="E2724" i="1" s="1"/>
  <c r="E2609" i="1" a="1"/>
  <c r="E2609" i="1" s="1"/>
  <c r="E2549" i="1" a="1"/>
  <c r="E2549" i="1" s="1"/>
  <c r="E2409" i="1" a="1"/>
  <c r="E2409" i="1" s="1"/>
  <c r="E2301" i="1" a="1"/>
  <c r="E2301" i="1" s="1"/>
  <c r="E2157" i="1" a="1"/>
  <c r="E2157" i="1" s="1"/>
  <c r="E2133" i="1" a="1"/>
  <c r="E2133" i="1" s="1"/>
  <c r="E2079" i="1" a="1"/>
  <c r="E2079" i="1" s="1"/>
  <c r="E2031" i="1" a="1"/>
  <c r="E2031" i="1" s="1"/>
  <c r="E1959" i="1" a="1"/>
  <c r="E1959" i="1" s="1"/>
  <c r="E1947" i="1" a="1"/>
  <c r="E1947" i="1" s="1"/>
  <c r="E1889" i="1" a="1"/>
  <c r="E1889" i="1" s="1"/>
  <c r="E1771" i="1" a="1"/>
  <c r="E1771" i="1" s="1"/>
  <c r="E1693" i="1" a="1"/>
  <c r="E1693" i="1" s="1"/>
  <c r="E1563" i="1" a="1"/>
  <c r="E1563" i="1" s="1"/>
  <c r="E1551" i="1" a="1"/>
  <c r="E1551" i="1" s="1"/>
  <c r="E1527" i="1" a="1"/>
  <c r="E1527" i="1" s="1"/>
  <c r="E1481" i="1" a="1"/>
  <c r="E1481" i="1" s="1"/>
  <c r="E1469" i="1" a="1"/>
  <c r="E1469" i="1" s="1"/>
  <c r="E1421" i="1" a="1"/>
  <c r="E1421" i="1" s="1"/>
  <c r="E1351" i="1" a="1"/>
  <c r="E1351" i="1" s="1"/>
  <c r="E1145" i="1" a="1"/>
  <c r="E1145" i="1" s="1"/>
  <c r="E1123" i="1" a="1"/>
  <c r="E1123" i="1" s="1"/>
  <c r="E1063" i="1" a="1"/>
  <c r="E1063" i="1" s="1"/>
  <c r="E991" i="1" a="1"/>
  <c r="E991" i="1" s="1"/>
  <c r="E979" i="1" a="1"/>
  <c r="E979" i="1" s="1"/>
  <c r="E923" i="1" a="1"/>
  <c r="E923" i="1" s="1"/>
  <c r="E877" i="1" a="1"/>
  <c r="E877" i="1" s="1"/>
  <c r="E635" i="1" a="1"/>
  <c r="E635" i="1" s="1"/>
  <c r="E613" i="1" a="1"/>
  <c r="E613" i="1" s="1"/>
  <c r="E333" i="1" a="1"/>
  <c r="E333" i="1" s="1"/>
  <c r="E237" i="1" a="1"/>
  <c r="E237" i="1" s="1"/>
  <c r="E153" i="1" a="1"/>
  <c r="E153" i="1" s="1"/>
  <c r="E107" i="1" a="1"/>
  <c r="E107" i="1" s="1"/>
  <c r="E2556" i="1" a="1"/>
  <c r="E2556" i="1" s="1"/>
  <c r="E2920" i="1" a="1"/>
  <c r="E2920" i="1" s="1"/>
  <c r="E2849" i="1" a="1"/>
  <c r="E2849" i="1" s="1"/>
  <c r="E2836" i="1" a="1"/>
  <c r="E2836" i="1" s="1"/>
  <c r="E2835" i="1" a="1"/>
  <c r="E2835" i="1" s="1"/>
  <c r="E2714" i="1" a="1"/>
  <c r="E2714" i="1" s="1"/>
  <c r="E2432" i="1" a="1"/>
  <c r="E2432" i="1" s="1"/>
  <c r="E2360" i="1" a="1"/>
  <c r="E2360" i="1" s="1"/>
  <c r="E2324" i="1" a="1"/>
  <c r="E2324" i="1" s="1"/>
  <c r="E2252" i="1" a="1"/>
  <c r="E2252" i="1" s="1"/>
  <c r="E2228" i="1" a="1"/>
  <c r="E2228" i="1" s="1"/>
  <c r="E2156" i="1" a="1"/>
  <c r="E2156" i="1" s="1"/>
  <c r="E2054" i="1" a="1"/>
  <c r="E2054" i="1" s="1"/>
  <c r="E2042" i="1" a="1"/>
  <c r="E2042" i="1" s="1"/>
  <c r="E1982" i="1" a="1"/>
  <c r="E1982" i="1" s="1"/>
  <c r="E1970" i="1" a="1"/>
  <c r="E1970" i="1" s="1"/>
  <c r="E1946" i="1" a="1"/>
  <c r="E1946" i="1" s="1"/>
  <c r="E1934" i="1" a="1"/>
  <c r="E1934" i="1" s="1"/>
  <c r="E1910" i="1" a="1"/>
  <c r="E1910" i="1" s="1"/>
  <c r="E1888" i="1" a="1"/>
  <c r="E1888" i="1" s="1"/>
  <c r="E1864" i="1" a="1"/>
  <c r="E1864" i="1" s="1"/>
  <c r="E1770" i="1" a="1"/>
  <c r="E1770" i="1" s="1"/>
  <c r="E1658" i="1" a="1"/>
  <c r="E1658" i="1" s="1"/>
  <c r="E1550" i="1" a="1"/>
  <c r="E1550" i="1" s="1"/>
  <c r="E1514" i="1" a="1"/>
  <c r="E1514" i="1" s="1"/>
  <c r="E1480" i="1" a="1"/>
  <c r="E1480" i="1" s="1"/>
  <c r="E1468" i="1" a="1"/>
  <c r="E1468" i="1" s="1"/>
  <c r="E1420" i="1" a="1"/>
  <c r="E1420" i="1" s="1"/>
  <c r="E1340" i="1" a="1"/>
  <c r="E1340" i="1" s="1"/>
  <c r="E1132" i="1" a="1"/>
  <c r="E1132" i="1" s="1"/>
  <c r="E1038" i="1" a="1"/>
  <c r="E1038" i="1" s="1"/>
  <c r="E956" i="1" a="1"/>
  <c r="E956" i="1" s="1"/>
  <c r="E922" i="1" a="1"/>
  <c r="E922" i="1" s="1"/>
  <c r="E886" i="1" a="1"/>
  <c r="E886" i="1" s="1"/>
  <c r="E540" i="1" a="1"/>
  <c r="E540" i="1" s="1"/>
  <c r="E482" i="1" a="1"/>
  <c r="E482" i="1" s="1"/>
  <c r="E272" i="1" a="1"/>
  <c r="E272" i="1" s="1"/>
  <c r="E236" i="1" a="1"/>
  <c r="E236" i="1" s="1"/>
  <c r="E2629" i="1" a="1"/>
  <c r="E2629" i="1" s="1"/>
  <c r="E2554" i="1" a="1"/>
  <c r="E2554" i="1" s="1"/>
  <c r="E2907" i="1" a="1"/>
  <c r="E2907" i="1" s="1"/>
  <c r="E2767" i="1" a="1"/>
  <c r="E2767" i="1" s="1"/>
  <c r="E2905" i="1" a="1"/>
  <c r="E2905" i="1" s="1"/>
  <c r="E2928" i="1" a="1"/>
  <c r="E2928" i="1" s="1"/>
  <c r="E2512" i="1" a="1"/>
  <c r="E2512" i="1" s="1"/>
  <c r="E2869" i="1" a="1"/>
  <c r="E2869" i="1" s="1"/>
  <c r="E2733" i="1" a="1"/>
  <c r="E2733" i="1" s="1"/>
  <c r="E2547" i="1" a="1"/>
  <c r="E2547" i="1" s="1"/>
  <c r="E2523" i="1" a="1"/>
  <c r="E2523" i="1" s="1"/>
  <c r="E2511" i="1" a="1"/>
  <c r="E2511" i="1" s="1"/>
  <c r="E2501" i="1" a="1"/>
  <c r="E2501" i="1" s="1"/>
  <c r="E2191" i="1" a="1"/>
  <c r="E2191" i="1" s="1"/>
  <c r="E2155" i="1" a="1"/>
  <c r="E2155" i="1" s="1"/>
  <c r="E2065" i="1" a="1"/>
  <c r="E2065" i="1" s="1"/>
  <c r="E2053" i="1" a="1"/>
  <c r="E2053" i="1" s="1"/>
  <c r="E1993" i="1" a="1"/>
  <c r="E1993" i="1" s="1"/>
  <c r="E1969" i="1" a="1"/>
  <c r="E1969" i="1" s="1"/>
  <c r="E1945" i="1" a="1"/>
  <c r="E1945" i="1" s="1"/>
  <c r="E1863" i="1" a="1"/>
  <c r="E1863" i="1" s="1"/>
  <c r="E1853" i="1" a="1"/>
  <c r="E1853" i="1" s="1"/>
  <c r="E1479" i="1" a="1"/>
  <c r="E1479" i="1" s="1"/>
  <c r="E1443" i="1" a="1"/>
  <c r="E1443" i="1" s="1"/>
  <c r="E1349" i="1" a="1"/>
  <c r="E1349" i="1" s="1"/>
  <c r="E1339" i="1" a="1"/>
  <c r="E1339" i="1" s="1"/>
  <c r="E1249" i="1" a="1"/>
  <c r="E1249" i="1" s="1"/>
  <c r="E1189" i="1" a="1"/>
  <c r="E1189" i="1" s="1"/>
  <c r="E1085" i="1" a="1"/>
  <c r="E1085" i="1" s="1"/>
  <c r="E1013" i="1" a="1"/>
  <c r="E1013" i="1" s="1"/>
  <c r="E897" i="1" a="1"/>
  <c r="E897" i="1" s="1"/>
  <c r="E853" i="1" a="1"/>
  <c r="E853" i="1" s="1"/>
  <c r="E771" i="1" a="1"/>
  <c r="E771" i="1" s="1"/>
  <c r="E469" i="1" a="1"/>
  <c r="E469" i="1" s="1"/>
  <c r="E389" i="1" a="1"/>
  <c r="E389" i="1" s="1"/>
  <c r="E283" i="1" a="1"/>
  <c r="E283" i="1" s="1"/>
  <c r="E247" i="1" a="1"/>
  <c r="E247" i="1" s="1"/>
  <c r="E235" i="1" a="1"/>
  <c r="E235" i="1" s="1"/>
  <c r="E223" i="1" a="1"/>
  <c r="E223" i="1" s="1"/>
  <c r="E2616" i="1" a="1"/>
  <c r="E2616" i="1" s="1"/>
  <c r="E2518" i="1" a="1"/>
  <c r="E2518" i="1" s="1"/>
  <c r="E2895" i="1" a="1"/>
  <c r="E2895" i="1" s="1"/>
  <c r="E2906" i="1" a="1"/>
  <c r="E2906" i="1" s="1"/>
  <c r="E2847" i="1" a="1"/>
  <c r="E2847" i="1" s="1"/>
  <c r="E2764" i="1" a="1"/>
  <c r="E2764" i="1" s="1"/>
  <c r="E2915" i="1" a="1"/>
  <c r="E2915" i="1" s="1"/>
  <c r="E2743" i="1" a="1"/>
  <c r="E2743" i="1" s="1"/>
  <c r="E2762" i="1" a="1"/>
  <c r="E2762" i="1" s="1"/>
  <c r="E2558" i="1" a="1"/>
  <c r="E2558" i="1" s="1"/>
  <c r="E2534" i="1" a="1"/>
  <c r="E2534" i="1" s="1"/>
  <c r="E2442" i="1" a="1"/>
  <c r="E2442" i="1" s="1"/>
  <c r="E2346" i="1" a="1"/>
  <c r="E2346" i="1" s="1"/>
  <c r="E2118" i="1" a="1"/>
  <c r="E2118" i="1" s="1"/>
  <c r="E2088" i="1" a="1"/>
  <c r="E2088" i="1" s="1"/>
  <c r="E2052" i="1" a="1"/>
  <c r="E2052" i="1" s="1"/>
  <c r="E1956" i="1" a="1"/>
  <c r="E1956" i="1" s="1"/>
  <c r="E1944" i="1" a="1"/>
  <c r="E1944" i="1" s="1"/>
  <c r="E1886" i="1" a="1"/>
  <c r="E1886" i="1" s="1"/>
  <c r="E1712" i="1" a="1"/>
  <c r="E1712" i="1" s="1"/>
  <c r="E1560" i="1" a="1"/>
  <c r="E1560" i="1" s="1"/>
  <c r="E1478" i="1" a="1"/>
  <c r="E1478" i="1" s="1"/>
  <c r="E1442" i="1" a="1"/>
  <c r="E1442" i="1" s="1"/>
  <c r="E1418" i="1" a="1"/>
  <c r="E1418" i="1" s="1"/>
  <c r="E1372" i="1" a="1"/>
  <c r="E1372" i="1" s="1"/>
  <c r="E1280" i="1" a="1"/>
  <c r="E1280" i="1" s="1"/>
  <c r="E1224" i="1" a="1"/>
  <c r="E1224" i="1" s="1"/>
  <c r="E1200" i="1" a="1"/>
  <c r="E1200" i="1" s="1"/>
  <c r="E1154" i="1" a="1"/>
  <c r="E1154" i="1" s="1"/>
  <c r="E1036" i="1" a="1"/>
  <c r="E1036" i="1" s="1"/>
  <c r="E920" i="1" a="1"/>
  <c r="E920" i="1" s="1"/>
  <c r="E816" i="1" a="1"/>
  <c r="E816" i="1" s="1"/>
  <c r="E492" i="1" a="1"/>
  <c r="E492" i="1" s="1"/>
  <c r="E456" i="1" a="1"/>
  <c r="E456" i="1" s="1"/>
  <c r="E258" i="1" a="1"/>
  <c r="E258" i="1" s="1"/>
  <c r="E246" i="1" a="1"/>
  <c r="E246" i="1" s="1"/>
  <c r="E234" i="1" a="1"/>
  <c r="E234" i="1" s="1"/>
  <c r="E138" i="1" a="1"/>
  <c r="E138" i="1" s="1"/>
  <c r="E2689" i="1" a="1"/>
  <c r="E2689" i="1" s="1"/>
  <c r="E2545" i="1" a="1"/>
  <c r="E2545" i="1" s="1"/>
  <c r="E2499" i="1" a="1"/>
  <c r="E2499" i="1" s="1"/>
  <c r="E2405" i="1" a="1"/>
  <c r="E2405" i="1" s="1"/>
  <c r="E2357" i="1" a="1"/>
  <c r="E2357" i="1" s="1"/>
  <c r="E2333" i="1" a="1"/>
  <c r="E2333" i="1" s="1"/>
  <c r="E2177" i="1" a="1"/>
  <c r="E2177" i="1" s="1"/>
  <c r="E2153" i="1" a="1"/>
  <c r="E2153" i="1" s="1"/>
  <c r="E2099" i="1" a="1"/>
  <c r="E2099" i="1" s="1"/>
  <c r="E2039" i="1" a="1"/>
  <c r="E2039" i="1" s="1"/>
  <c r="E1967" i="1" a="1"/>
  <c r="E1967" i="1" s="1"/>
  <c r="E1943" i="1" a="1"/>
  <c r="E1943" i="1" s="1"/>
  <c r="E1931" i="1" a="1"/>
  <c r="E1931" i="1" s="1"/>
  <c r="E1897" i="1" a="1"/>
  <c r="E1897" i="1" s="1"/>
  <c r="E1885" i="1" a="1"/>
  <c r="E1885" i="1" s="1"/>
  <c r="E1839" i="1" a="1"/>
  <c r="E1839" i="1" s="1"/>
  <c r="E1827" i="1" a="1"/>
  <c r="E1827" i="1" s="1"/>
  <c r="E1779" i="1" a="1"/>
  <c r="E1779" i="1" s="1"/>
  <c r="E1767" i="1" a="1"/>
  <c r="E1767" i="1" s="1"/>
  <c r="E1559" i="1" a="1"/>
  <c r="E1559" i="1" s="1"/>
  <c r="E1489" i="1" a="1"/>
  <c r="E1489" i="1" s="1"/>
  <c r="E1477" i="1" a="1"/>
  <c r="E1477" i="1" s="1"/>
  <c r="E1453" i="1" a="1"/>
  <c r="E1453" i="1" s="1"/>
  <c r="E1441" i="1" a="1"/>
  <c r="E1441" i="1" s="1"/>
  <c r="E1429" i="1" a="1"/>
  <c r="E1429" i="1" s="1"/>
  <c r="E1417" i="1" a="1"/>
  <c r="E1417" i="1" s="1"/>
  <c r="E1405" i="1" a="1"/>
  <c r="E1405" i="1" s="1"/>
  <c r="E1395" i="1" a="1"/>
  <c r="E1395" i="1" s="1"/>
  <c r="E1359" i="1" a="1"/>
  <c r="E1359" i="1" s="1"/>
  <c r="E1153" i="1" a="1"/>
  <c r="E1153" i="1" s="1"/>
  <c r="E1141" i="1" a="1"/>
  <c r="E1141" i="1" s="1"/>
  <c r="E873" i="1" a="1"/>
  <c r="E873" i="1" s="1"/>
  <c r="E863" i="1" a="1"/>
  <c r="E863" i="1" s="1"/>
  <c r="E815" i="1" a="1"/>
  <c r="E815" i="1" s="1"/>
  <c r="E781" i="1" a="1"/>
  <c r="E781" i="1" s="1"/>
  <c r="E757" i="1" a="1"/>
  <c r="E757" i="1" s="1"/>
  <c r="E527" i="1" a="1"/>
  <c r="E527" i="1" s="1"/>
  <c r="E281" i="1" a="1"/>
  <c r="E281" i="1" s="1"/>
  <c r="E197" i="1" a="1"/>
  <c r="E197" i="1" s="1"/>
  <c r="E2773" i="1" a="1"/>
  <c r="E2773" i="1" s="1"/>
  <c r="E2544" i="1" a="1"/>
  <c r="E2544" i="1" s="1"/>
  <c r="E2440" i="1" a="1"/>
  <c r="E2440" i="1" s="1"/>
  <c r="E2356" i="1" a="1"/>
  <c r="E2356" i="1" s="1"/>
  <c r="E2344" i="1" a="1"/>
  <c r="E2344" i="1" s="1"/>
  <c r="E2176" i="1" a="1"/>
  <c r="E2176" i="1" s="1"/>
  <c r="E2152" i="1" a="1"/>
  <c r="E2152" i="1" s="1"/>
  <c r="E2098" i="1" a="1"/>
  <c r="E2098" i="1" s="1"/>
  <c r="E2074" i="1" a="1"/>
  <c r="E2074" i="1" s="1"/>
  <c r="E1990" i="1" a="1"/>
  <c r="E1990" i="1" s="1"/>
  <c r="E1978" i="1" a="1"/>
  <c r="E1978" i="1" s="1"/>
  <c r="E1918" i="1" a="1"/>
  <c r="E1918" i="1" s="1"/>
  <c r="E1896" i="1" a="1"/>
  <c r="E1896" i="1" s="1"/>
  <c r="E1872" i="1" a="1"/>
  <c r="E1872" i="1" s="1"/>
  <c r="E1850" i="1" a="1"/>
  <c r="E1850" i="1" s="1"/>
  <c r="E1826" i="1" a="1"/>
  <c r="E1826" i="1" s="1"/>
  <c r="E1814" i="1" a="1"/>
  <c r="E1814" i="1" s="1"/>
  <c r="E1570" i="1" a="1"/>
  <c r="E1570" i="1" s="1"/>
  <c r="E1464" i="1" a="1"/>
  <c r="E1464" i="1" s="1"/>
  <c r="E1452" i="1" a="1"/>
  <c r="E1452" i="1" s="1"/>
  <c r="E1440" i="1" a="1"/>
  <c r="E1440" i="1" s="1"/>
  <c r="E1428" i="1" a="1"/>
  <c r="E1428" i="1" s="1"/>
  <c r="E1394" i="1" a="1"/>
  <c r="E1394" i="1" s="1"/>
  <c r="E1358" i="1" a="1"/>
  <c r="E1358" i="1" s="1"/>
  <c r="E1278" i="1" a="1"/>
  <c r="E1278" i="1" s="1"/>
  <c r="E1128" i="1" a="1"/>
  <c r="E1128" i="1" s="1"/>
  <c r="E1034" i="1" a="1"/>
  <c r="E1034" i="1" s="1"/>
  <c r="E1022" i="1" a="1"/>
  <c r="E1022" i="1" s="1"/>
  <c r="E986" i="1" a="1"/>
  <c r="E986" i="1" s="1"/>
  <c r="E974" i="1" a="1"/>
  <c r="E974" i="1" s="1"/>
  <c r="E930" i="1" a="1"/>
  <c r="E930" i="1" s="1"/>
  <c r="E850" i="1" a="1"/>
  <c r="E850" i="1" s="1"/>
  <c r="E768" i="1" a="1"/>
  <c r="E768" i="1" s="1"/>
  <c r="E678" i="1" a="1"/>
  <c r="E678" i="1" s="1"/>
  <c r="E280" i="1" a="1"/>
  <c r="E280" i="1" s="1"/>
  <c r="E232" i="1" a="1"/>
  <c r="E232" i="1" s="1"/>
  <c r="E220" i="1" a="1"/>
  <c r="E220" i="1" s="1"/>
  <c r="E2710" i="1" a="1"/>
  <c r="E2710" i="1" s="1"/>
  <c r="E2759" i="1" a="1"/>
  <c r="E2759" i="1" s="1"/>
  <c r="E2555" i="1" a="1"/>
  <c r="E2555" i="1" s="1"/>
  <c r="E2543" i="1" a="1"/>
  <c r="E2543" i="1" s="1"/>
  <c r="E2519" i="1" a="1"/>
  <c r="E2519" i="1" s="1"/>
  <c r="E2439" i="1" a="1"/>
  <c r="E2439" i="1" s="1"/>
  <c r="E2319" i="1" a="1"/>
  <c r="E2319" i="1" s="1"/>
  <c r="E2139" i="1" a="1"/>
  <c r="E2139" i="1" s="1"/>
  <c r="E2085" i="1" a="1"/>
  <c r="E2085" i="1" s="1"/>
  <c r="E2037" i="1" a="1"/>
  <c r="E2037" i="1" s="1"/>
  <c r="E1953" i="1" a="1"/>
  <c r="E1953" i="1" s="1"/>
  <c r="E1941" i="1" a="1"/>
  <c r="E1941" i="1" s="1"/>
  <c r="E1883" i="1" a="1"/>
  <c r="E1883" i="1" s="1"/>
  <c r="E1849" i="1" a="1"/>
  <c r="E1849" i="1" s="1"/>
  <c r="E1825" i="1" a="1"/>
  <c r="E1825" i="1" s="1"/>
  <c r="E1801" i="1" a="1"/>
  <c r="E1801" i="1" s="1"/>
  <c r="E1789" i="1" a="1"/>
  <c r="E1789" i="1" s="1"/>
  <c r="E1677" i="1" a="1"/>
  <c r="E1677" i="1" s="1"/>
  <c r="E1533" i="1" a="1"/>
  <c r="E1533" i="1" s="1"/>
  <c r="E1499" i="1" a="1"/>
  <c r="E1499" i="1" s="1"/>
  <c r="E1415" i="1" a="1"/>
  <c r="E1415" i="1" s="1"/>
  <c r="E1403" i="1" a="1"/>
  <c r="E1403" i="1" s="1"/>
  <c r="E1357" i="1" a="1"/>
  <c r="E1357" i="1" s="1"/>
  <c r="E1009" i="1" a="1"/>
  <c r="E1009" i="1" s="1"/>
  <c r="E997" i="1" a="1"/>
  <c r="E997" i="1" s="1"/>
  <c r="E929" i="1" a="1"/>
  <c r="E929" i="1" s="1"/>
  <c r="E905" i="1" a="1"/>
  <c r="E905" i="1" s="1"/>
  <c r="E881" i="1" a="1"/>
  <c r="E881" i="1" s="1"/>
  <c r="E849" i="1" a="1"/>
  <c r="E849" i="1" s="1"/>
  <c r="E813" i="1" a="1"/>
  <c r="E813" i="1" s="1"/>
  <c r="E801" i="1" a="1"/>
  <c r="E801" i="1" s="1"/>
  <c r="E791" i="1" a="1"/>
  <c r="E791" i="1" s="1"/>
  <c r="E767" i="1" a="1"/>
  <c r="E767" i="1" s="1"/>
  <c r="E489" i="1" a="1"/>
  <c r="E489" i="1" s="1"/>
  <c r="E385" i="1" a="1"/>
  <c r="E385" i="1" s="1"/>
  <c r="E363" i="1" a="1"/>
  <c r="E363" i="1" s="1"/>
  <c r="E267" i="1" a="1"/>
  <c r="E267" i="1" s="1"/>
  <c r="E255" i="1" a="1"/>
  <c r="E255" i="1" s="1"/>
  <c r="E147" i="1" a="1"/>
  <c r="E147" i="1" s="1"/>
  <c r="E1251" i="1" a="1"/>
  <c r="E1251" i="1" s="1"/>
  <c r="B2490" i="1"/>
  <c r="E2490" i="1" a="1"/>
  <c r="E2490" i="1" s="1"/>
  <c r="B2090" i="1"/>
  <c r="E2090" i="1" a="1"/>
  <c r="E2090" i="1" s="1"/>
  <c r="B1702" i="1"/>
  <c r="E1702" i="1" a="1"/>
  <c r="E1702" i="1" s="1"/>
  <c r="E1212" i="1" a="1"/>
  <c r="E1212" i="1" s="1"/>
  <c r="E1012" i="1" a="1"/>
  <c r="E1012" i="1" s="1"/>
  <c r="B964" i="1"/>
  <c r="E964" i="1" a="1"/>
  <c r="E964" i="1" s="1"/>
  <c r="B954" i="1"/>
  <c r="E954" i="1" a="1"/>
  <c r="E954" i="1" s="1"/>
  <c r="B27" i="1"/>
  <c r="C27" i="1" s="1"/>
  <c r="D27" i="1" s="1"/>
  <c r="E27" i="1" a="1"/>
  <c r="E27" i="1" s="1"/>
  <c r="B908" i="1"/>
  <c r="E908" i="1" a="1"/>
  <c r="E908" i="1" s="1"/>
  <c r="E884" i="1" a="1"/>
  <c r="E884" i="1" s="1"/>
  <c r="E874" i="1" a="1"/>
  <c r="E874" i="1" s="1"/>
  <c r="B828" i="1"/>
  <c r="E828" i="1" a="1"/>
  <c r="E828" i="1" s="1"/>
  <c r="B794" i="1"/>
  <c r="C794" i="1" s="1"/>
  <c r="D794" i="1" s="1"/>
  <c r="E794" i="1" a="1"/>
  <c r="E794" i="1" s="1"/>
  <c r="B746" i="1"/>
  <c r="E746" i="1" a="1"/>
  <c r="E746" i="1" s="1"/>
  <c r="B716" i="1"/>
  <c r="E716" i="1" a="1"/>
  <c r="E716" i="1" s="1"/>
  <c r="E620" i="1" a="1"/>
  <c r="E620" i="1" s="1"/>
  <c r="B610" i="1"/>
  <c r="E610" i="1" a="1"/>
  <c r="E610" i="1" s="1"/>
  <c r="E562" i="1" a="1"/>
  <c r="E562" i="1" s="1"/>
  <c r="B11" i="1"/>
  <c r="E11" i="1" a="1"/>
  <c r="E11" i="1" s="1"/>
  <c r="B516" i="1"/>
  <c r="E516" i="1" a="1"/>
  <c r="E516" i="1" s="1"/>
  <c r="E480" i="1" a="1"/>
  <c r="E480" i="1" s="1"/>
  <c r="E444" i="1" a="1"/>
  <c r="E444" i="1" s="1"/>
  <c r="E432" i="1" a="1"/>
  <c r="E432" i="1" s="1"/>
  <c r="B420" i="1"/>
  <c r="E420" i="1" a="1"/>
  <c r="E420" i="1" s="1"/>
  <c r="B8" i="1"/>
  <c r="E8" i="1" a="1"/>
  <c r="E8" i="1" s="1"/>
  <c r="B400" i="1"/>
  <c r="E400" i="1" a="1"/>
  <c r="E400" i="1" s="1"/>
  <c r="E388" i="1" a="1"/>
  <c r="E388" i="1" s="1"/>
  <c r="B378" i="1"/>
  <c r="E378" i="1" a="1"/>
  <c r="E378" i="1" s="1"/>
  <c r="B366" i="1"/>
  <c r="E366" i="1" a="1"/>
  <c r="E366" i="1" s="1"/>
  <c r="E354" i="1" a="1"/>
  <c r="E354" i="1" s="1"/>
  <c r="B342" i="1"/>
  <c r="E342" i="1" a="1"/>
  <c r="E342" i="1" s="1"/>
  <c r="B318" i="1"/>
  <c r="E318" i="1" a="1"/>
  <c r="E318" i="1" s="1"/>
  <c r="E294" i="1" a="1"/>
  <c r="E294" i="1" s="1"/>
  <c r="E198" i="1" a="1"/>
  <c r="E198" i="1" s="1"/>
  <c r="B186" i="1"/>
  <c r="E186" i="1" a="1"/>
  <c r="E186" i="1" s="1"/>
  <c r="E104" i="1" a="1"/>
  <c r="E104" i="1" s="1"/>
  <c r="E2912" i="1" a="1"/>
  <c r="E2912" i="1" s="1"/>
  <c r="E2891" i="1" a="1"/>
  <c r="E2891" i="1" s="1"/>
  <c r="E2850" i="1" a="1"/>
  <c r="E2850" i="1" s="1"/>
  <c r="E2810" i="1" a="1"/>
  <c r="E2810" i="1" s="1"/>
  <c r="E2786" i="1" a="1"/>
  <c r="E2786" i="1" s="1"/>
  <c r="E2750" i="1" a="1"/>
  <c r="E2750" i="1" s="1"/>
  <c r="E2739" i="1" a="1"/>
  <c r="E2739" i="1" s="1"/>
  <c r="E2258" i="1" a="1"/>
  <c r="E2258" i="1" s="1"/>
  <c r="E93" i="1" a="1"/>
  <c r="E93" i="1" s="1"/>
  <c r="B2691" i="1"/>
  <c r="C2691" i="1" s="1"/>
  <c r="D2691" i="1" s="1"/>
  <c r="E2691" i="1" a="1"/>
  <c r="E2691" i="1" s="1"/>
  <c r="B2720" i="1"/>
  <c r="E2720" i="1" a="1"/>
  <c r="E2720" i="1" s="1"/>
  <c r="B2016" i="1"/>
  <c r="E2016" i="1" a="1"/>
  <c r="E2016" i="1" s="1"/>
  <c r="B1692" i="1"/>
  <c r="E1692" i="1" a="1"/>
  <c r="E1692" i="1" s="1"/>
  <c r="B1512" i="1"/>
  <c r="E1512" i="1" a="1"/>
  <c r="E1512" i="1" s="1"/>
  <c r="E1188" i="1" a="1"/>
  <c r="E1188" i="1" s="1"/>
  <c r="B1060" i="1"/>
  <c r="E1060" i="1" a="1"/>
  <c r="E1060" i="1" s="1"/>
  <c r="B2465" i="1"/>
  <c r="C2465" i="1" s="1"/>
  <c r="D2465" i="1" s="1"/>
  <c r="E2465" i="1" a="1"/>
  <c r="E2465" i="1" s="1"/>
  <c r="B59" i="1"/>
  <c r="E59" i="1" a="1"/>
  <c r="E59" i="1" s="1"/>
  <c r="B52" i="1"/>
  <c r="E52" i="1" a="1"/>
  <c r="E52" i="1" s="1"/>
  <c r="B1735" i="1"/>
  <c r="E1735" i="1" a="1"/>
  <c r="E1735" i="1" s="1"/>
  <c r="B1699" i="1"/>
  <c r="E1699" i="1" a="1"/>
  <c r="E1699" i="1" s="1"/>
  <c r="B1535" i="1"/>
  <c r="C1535" i="1" s="1"/>
  <c r="D1535" i="1" s="1"/>
  <c r="E1535" i="1" a="1"/>
  <c r="E1535" i="1" s="1"/>
  <c r="B1523" i="1"/>
  <c r="C1523" i="1" s="1"/>
  <c r="D1523" i="1" s="1"/>
  <c r="E1523" i="1" a="1"/>
  <c r="E1523" i="1" s="1"/>
  <c r="B45" i="1"/>
  <c r="E45" i="1" a="1"/>
  <c r="E45" i="1" s="1"/>
  <c r="E1325" i="1" a="1"/>
  <c r="E1325" i="1" s="1"/>
  <c r="B1289" i="1"/>
  <c r="E1289" i="1" a="1"/>
  <c r="E1289" i="1" s="1"/>
  <c r="B1269" i="1"/>
  <c r="E1269" i="1" a="1"/>
  <c r="E1269" i="1" s="1"/>
  <c r="B1259" i="1"/>
  <c r="E1259" i="1" a="1"/>
  <c r="E1259" i="1" s="1"/>
  <c r="E1223" i="1" a="1"/>
  <c r="E1223" i="1" s="1"/>
  <c r="B1163" i="1"/>
  <c r="C1163" i="1" s="1"/>
  <c r="D1163" i="1" s="1"/>
  <c r="E1163" i="1" a="1"/>
  <c r="E1163" i="1" s="1"/>
  <c r="B1059" i="1"/>
  <c r="E1059" i="1" a="1"/>
  <c r="E1059" i="1" s="1"/>
  <c r="E999" i="1" a="1"/>
  <c r="E999" i="1" s="1"/>
  <c r="B963" i="1"/>
  <c r="E963" i="1" a="1"/>
  <c r="E963" i="1" s="1"/>
  <c r="B953" i="1"/>
  <c r="E953" i="1" a="1"/>
  <c r="E953" i="1" s="1"/>
  <c r="B907" i="1"/>
  <c r="E907" i="1" a="1"/>
  <c r="E907" i="1" s="1"/>
  <c r="B883" i="1"/>
  <c r="E883" i="1" a="1"/>
  <c r="E883" i="1" s="1"/>
  <c r="E803" i="1" a="1"/>
  <c r="E803" i="1" s="1"/>
  <c r="B793" i="1"/>
  <c r="C793" i="1" s="1"/>
  <c r="D793" i="1" s="1"/>
  <c r="E793" i="1" a="1"/>
  <c r="E793" i="1" s="1"/>
  <c r="E745" i="1" a="1"/>
  <c r="E745" i="1" s="1"/>
  <c r="B17" i="1"/>
  <c r="E17" i="1" a="1"/>
  <c r="E17" i="1" s="1"/>
  <c r="B715" i="1"/>
  <c r="E715" i="1" a="1"/>
  <c r="E715" i="1" s="1"/>
  <c r="B703" i="1"/>
  <c r="E703" i="1" a="1"/>
  <c r="E703" i="1" s="1"/>
  <c r="E691" i="1" a="1"/>
  <c r="E691" i="1" s="1"/>
  <c r="E667" i="1" a="1"/>
  <c r="E667" i="1" s="1"/>
  <c r="B643" i="1"/>
  <c r="E643" i="1" a="1"/>
  <c r="E643" i="1" s="1"/>
  <c r="B13" i="1"/>
  <c r="E13" i="1" a="1"/>
  <c r="E13" i="1" s="1"/>
  <c r="E585" i="1" a="1"/>
  <c r="E585" i="1" s="1"/>
  <c r="E549" i="1" a="1"/>
  <c r="E549" i="1" s="1"/>
  <c r="B515" i="1"/>
  <c r="E515" i="1" a="1"/>
  <c r="E515" i="1" s="1"/>
  <c r="E479" i="1" a="1"/>
  <c r="E479" i="1" s="1"/>
  <c r="B431" i="1"/>
  <c r="E431" i="1" a="1"/>
  <c r="E431" i="1" s="1"/>
  <c r="B419" i="1"/>
  <c r="E419" i="1" a="1"/>
  <c r="E419" i="1" s="1"/>
  <c r="B409" i="1"/>
  <c r="E409" i="1" a="1"/>
  <c r="E409" i="1" s="1"/>
  <c r="B399" i="1"/>
  <c r="E399" i="1" a="1"/>
  <c r="E399" i="1" s="1"/>
  <c r="B377" i="1"/>
  <c r="E377" i="1" a="1"/>
  <c r="E377" i="1" s="1"/>
  <c r="E365" i="1" a="1"/>
  <c r="E365" i="1" s="1"/>
  <c r="B341" i="1"/>
  <c r="E341" i="1" a="1"/>
  <c r="E341" i="1" s="1"/>
  <c r="B317" i="1"/>
  <c r="E317" i="1" a="1"/>
  <c r="E317" i="1" s="1"/>
  <c r="B185" i="1"/>
  <c r="E185" i="1" a="1"/>
  <c r="E185" i="1" s="1"/>
  <c r="E173" i="1" a="1"/>
  <c r="E173" i="1" s="1"/>
  <c r="B137" i="1"/>
  <c r="E137" i="1" a="1"/>
  <c r="E137" i="1" s="1"/>
  <c r="B103" i="1"/>
  <c r="E103" i="1" a="1"/>
  <c r="E103" i="1" s="1"/>
  <c r="E2911" i="1" a="1"/>
  <c r="E2911" i="1" s="1"/>
  <c r="E2890" i="1" a="1"/>
  <c r="E2890" i="1" s="1"/>
  <c r="E2839" i="1" a="1"/>
  <c r="E2839" i="1" s="1"/>
  <c r="E2820" i="1" a="1"/>
  <c r="E2820" i="1" s="1"/>
  <c r="E2809" i="1" a="1"/>
  <c r="E2809" i="1" s="1"/>
  <c r="E2785" i="1" a="1"/>
  <c r="E2785" i="1" s="1"/>
  <c r="E2749" i="1" a="1"/>
  <c r="E2749" i="1" s="1"/>
  <c r="E2738" i="1" a="1"/>
  <c r="E2738" i="1" s="1"/>
  <c r="E2680" i="1" a="1"/>
  <c r="E2680" i="1" s="1"/>
  <c r="B2681" i="1"/>
  <c r="E2681" i="1" a="1"/>
  <c r="E2681" i="1" s="1"/>
  <c r="B2469" i="1"/>
  <c r="E2469" i="1" a="1"/>
  <c r="E2469" i="1" s="1"/>
  <c r="B2113" i="1"/>
  <c r="E2113" i="1" a="1"/>
  <c r="E2113" i="1" s="1"/>
  <c r="B1727" i="1"/>
  <c r="C1727" i="1" s="1"/>
  <c r="D1727" i="1" s="1"/>
  <c r="E1727" i="1" a="1"/>
  <c r="E1727" i="1" s="1"/>
  <c r="B80" i="1"/>
  <c r="C80" i="1" s="1"/>
  <c r="D80" i="1" s="1"/>
  <c r="E80" i="1" a="1"/>
  <c r="E80" i="1" s="1"/>
  <c r="B2268" i="1"/>
  <c r="E2268" i="1" a="1"/>
  <c r="E2268" i="1" s="1"/>
  <c r="B2466" i="1"/>
  <c r="E2466" i="1" a="1"/>
  <c r="E2466" i="1" s="1"/>
  <c r="B2256" i="1"/>
  <c r="E2256" i="1" a="1"/>
  <c r="E2256" i="1" s="1"/>
  <c r="B2130" i="1"/>
  <c r="E2130" i="1" a="1"/>
  <c r="E2130" i="1" s="1"/>
  <c r="B2100" i="1"/>
  <c r="E2100" i="1" a="1"/>
  <c r="E2100" i="1" s="1"/>
  <c r="B2004" i="1"/>
  <c r="C2004" i="1" s="1"/>
  <c r="D2004" i="1" s="1"/>
  <c r="E2004" i="1" a="1"/>
  <c r="E2004" i="1" s="1"/>
  <c r="B1898" i="1"/>
  <c r="E1898" i="1" a="1"/>
  <c r="E1898" i="1" s="1"/>
  <c r="B1700" i="1"/>
  <c r="E1700" i="1" a="1"/>
  <c r="E1700" i="1" s="1"/>
  <c r="B1524" i="1"/>
  <c r="E1524" i="1" a="1"/>
  <c r="E1524" i="1" s="1"/>
  <c r="E1176" i="1" a="1"/>
  <c r="E1176" i="1" s="1"/>
  <c r="B1164" i="1"/>
  <c r="C1164" i="1" s="1"/>
  <c r="D1164" i="1" s="1"/>
  <c r="E1164" i="1" a="1"/>
  <c r="E1164" i="1" s="1"/>
  <c r="B1048" i="1"/>
  <c r="E1048" i="1" a="1"/>
  <c r="E1048" i="1" s="1"/>
  <c r="B2665" i="1"/>
  <c r="C2665" i="1" s="1"/>
  <c r="D2665" i="1" s="1"/>
  <c r="E2665" i="1" a="1"/>
  <c r="E2665" i="1" s="1"/>
  <c r="B2381" i="1"/>
  <c r="E2381" i="1" a="1"/>
  <c r="E2381" i="1" s="1"/>
  <c r="B2003" i="1"/>
  <c r="E2003" i="1" a="1"/>
  <c r="E2003" i="1" s="1"/>
  <c r="B85" i="1"/>
  <c r="E85" i="1" a="1"/>
  <c r="E85" i="1" s="1"/>
  <c r="B2486" i="1"/>
  <c r="C2486" i="1" s="1"/>
  <c r="D2486" i="1" s="1"/>
  <c r="E2486" i="1" a="1"/>
  <c r="E2486" i="1" s="1"/>
  <c r="B2464" i="1"/>
  <c r="C2464" i="1" s="1"/>
  <c r="D2464" i="1" s="1"/>
  <c r="E2464" i="1" a="1"/>
  <c r="E2464" i="1" s="1"/>
  <c r="B2392" i="1"/>
  <c r="C2392" i="1" s="1"/>
  <c r="D2392" i="1" s="1"/>
  <c r="E2392" i="1" a="1"/>
  <c r="E2392" i="1" s="1"/>
  <c r="B2272" i="1"/>
  <c r="E2272" i="1" a="1"/>
  <c r="E2272" i="1" s="1"/>
  <c r="B69" i="1"/>
  <c r="E69" i="1" a="1"/>
  <c r="E69" i="1" s="1"/>
  <c r="B62" i="1"/>
  <c r="E62" i="1" a="1"/>
  <c r="E62" i="1" s="1"/>
  <c r="B2002" i="1"/>
  <c r="C2002" i="1" s="1"/>
  <c r="D2002" i="1" s="1"/>
  <c r="E2002" i="1" a="1"/>
  <c r="E2002" i="1" s="1"/>
  <c r="B1906" i="1"/>
  <c r="C1906" i="1" s="1"/>
  <c r="D1906" i="1" s="1"/>
  <c r="E1906" i="1" a="1"/>
  <c r="E1906" i="1" s="1"/>
  <c r="E1210" i="1" a="1"/>
  <c r="E1210" i="1" s="1"/>
  <c r="B1174" i="1"/>
  <c r="E1174" i="1" a="1"/>
  <c r="E1174" i="1" s="1"/>
  <c r="B1162" i="1"/>
  <c r="E1162" i="1" a="1"/>
  <c r="E1162" i="1" s="1"/>
  <c r="E1140" i="1" a="1"/>
  <c r="E1140" i="1" s="1"/>
  <c r="B1046" i="1"/>
  <c r="E1046" i="1" a="1"/>
  <c r="E1046" i="1" s="1"/>
  <c r="E1010" i="1" a="1"/>
  <c r="E1010" i="1" s="1"/>
  <c r="E998" i="1" a="1"/>
  <c r="E998" i="1" s="1"/>
  <c r="B962" i="1"/>
  <c r="C962" i="1" s="1"/>
  <c r="D962" i="1" s="1"/>
  <c r="E962" i="1" a="1"/>
  <c r="E962" i="1" s="1"/>
  <c r="E952" i="1" a="1"/>
  <c r="E952" i="1" s="1"/>
  <c r="E23" i="1" a="1"/>
  <c r="E23" i="1" s="1"/>
  <c r="E838" i="1" a="1"/>
  <c r="E838" i="1" s="1"/>
  <c r="B826" i="1"/>
  <c r="E826" i="1" a="1"/>
  <c r="E826" i="1" s="1"/>
  <c r="B792" i="1"/>
  <c r="E792" i="1" a="1"/>
  <c r="E792" i="1" s="1"/>
  <c r="B642" i="1"/>
  <c r="E642" i="1" a="1"/>
  <c r="E642" i="1" s="1"/>
  <c r="B608" i="1"/>
  <c r="C608" i="1" s="1"/>
  <c r="D608" i="1" s="1"/>
  <c r="E608" i="1" a="1"/>
  <c r="E608" i="1" s="1"/>
  <c r="E584" i="1" a="1"/>
  <c r="E584" i="1" s="1"/>
  <c r="B572" i="1"/>
  <c r="C572" i="1" s="1"/>
  <c r="D572" i="1" s="1"/>
  <c r="E572" i="1" a="1"/>
  <c r="E572" i="1" s="1"/>
  <c r="B514" i="1"/>
  <c r="E514" i="1" a="1"/>
  <c r="E514" i="1" s="1"/>
  <c r="B430" i="1"/>
  <c r="E430" i="1" a="1"/>
  <c r="E430" i="1" s="1"/>
  <c r="B418" i="1"/>
  <c r="E418" i="1" a="1"/>
  <c r="E418" i="1" s="1"/>
  <c r="B408" i="1"/>
  <c r="E408" i="1" a="1"/>
  <c r="E408" i="1" s="1"/>
  <c r="B398" i="1"/>
  <c r="E398" i="1" a="1"/>
  <c r="E398" i="1" s="1"/>
  <c r="E386" i="1" a="1"/>
  <c r="E386" i="1" s="1"/>
  <c r="B376" i="1"/>
  <c r="E376" i="1" a="1"/>
  <c r="E376" i="1" s="1"/>
  <c r="B352" i="1"/>
  <c r="E352" i="1" a="1"/>
  <c r="E352" i="1" s="1"/>
  <c r="B340" i="1"/>
  <c r="E340" i="1" a="1"/>
  <c r="E340" i="1" s="1"/>
  <c r="B316" i="1"/>
  <c r="E316" i="1" a="1"/>
  <c r="E316" i="1" s="1"/>
  <c r="E304" i="1" a="1"/>
  <c r="E304" i="1" s="1"/>
  <c r="B268" i="1"/>
  <c r="E268" i="1" a="1"/>
  <c r="E268" i="1" s="1"/>
  <c r="B256" i="1"/>
  <c r="E256" i="1" a="1"/>
  <c r="E256" i="1" s="1"/>
  <c r="E208" i="1" a="1"/>
  <c r="E208" i="1" s="1"/>
  <c r="E124" i="1" a="1"/>
  <c r="E124" i="1" s="1"/>
  <c r="B112" i="1"/>
  <c r="E112" i="1" a="1"/>
  <c r="E112" i="1" s="1"/>
  <c r="E2921" i="1" a="1"/>
  <c r="E2921" i="1" s="1"/>
  <c r="E2889" i="1" a="1"/>
  <c r="E2889" i="1" s="1"/>
  <c r="E2848" i="1" a="1"/>
  <c r="E2848" i="1" s="1"/>
  <c r="E2838" i="1" a="1"/>
  <c r="E2838" i="1" s="1"/>
  <c r="E2808" i="1" a="1"/>
  <c r="E2808" i="1" s="1"/>
  <c r="E2748" i="1" a="1"/>
  <c r="E2748" i="1" s="1"/>
  <c r="E2737" i="1" a="1"/>
  <c r="E2737" i="1" s="1"/>
  <c r="B81" i="1"/>
  <c r="E81" i="1" a="1"/>
  <c r="E81" i="1" s="1"/>
  <c r="B2633" i="1"/>
  <c r="E2633" i="1" a="1"/>
  <c r="E2633" i="1" s="1"/>
  <c r="B2277" i="1"/>
  <c r="E2277" i="1" a="1"/>
  <c r="E2277" i="1" s="1"/>
  <c r="B2091" i="1"/>
  <c r="E2091" i="1" a="1"/>
  <c r="E2091" i="1" s="1"/>
  <c r="B57" i="1"/>
  <c r="E57" i="1" a="1"/>
  <c r="E57" i="1" s="1"/>
  <c r="B1739" i="1"/>
  <c r="C1739" i="1" s="1"/>
  <c r="D1739" i="1" s="1"/>
  <c r="E1739" i="1" a="1"/>
  <c r="E1739" i="1" s="1"/>
  <c r="B2102" i="1"/>
  <c r="E2102" i="1" a="1"/>
  <c r="E2102" i="1" s="1"/>
  <c r="B87" i="1"/>
  <c r="E87" i="1" a="1"/>
  <c r="E87" i="1" s="1"/>
  <c r="B71" i="1"/>
  <c r="E71" i="1" a="1"/>
  <c r="E71" i="1" s="1"/>
  <c r="B2110" i="1"/>
  <c r="E2110" i="1" a="1"/>
  <c r="E2110" i="1" s="1"/>
  <c r="B53" i="1"/>
  <c r="E53" i="1" a="1"/>
  <c r="E53" i="1" s="1"/>
  <c r="B1536" i="1"/>
  <c r="C1536" i="1" s="1"/>
  <c r="D1536" i="1" s="1"/>
  <c r="E1536" i="1" a="1"/>
  <c r="E1536" i="1" s="1"/>
  <c r="B1290" i="1"/>
  <c r="E1290" i="1" a="1"/>
  <c r="E1290" i="1" s="1"/>
  <c r="B1270" i="1"/>
  <c r="E1270" i="1" a="1"/>
  <c r="E1270" i="1" s="1"/>
  <c r="B34" i="1"/>
  <c r="E34" i="1" a="1"/>
  <c r="E34" i="1" s="1"/>
  <c r="E86" i="1" a="1"/>
  <c r="E86" i="1" s="1"/>
  <c r="B70" i="1"/>
  <c r="E70" i="1" a="1"/>
  <c r="E70" i="1" s="1"/>
  <c r="B63" i="1"/>
  <c r="E63" i="1" a="1"/>
  <c r="E63" i="1" s="1"/>
  <c r="B2015" i="1"/>
  <c r="E2015" i="1" a="1"/>
  <c r="E2015" i="1" s="1"/>
  <c r="B2474" i="1"/>
  <c r="C2474" i="1" s="1"/>
  <c r="D2474" i="1" s="1"/>
  <c r="E2474" i="1" a="1"/>
  <c r="E2474" i="1" s="1"/>
  <c r="B2128" i="1"/>
  <c r="E2128" i="1" a="1"/>
  <c r="E2128" i="1" s="1"/>
  <c r="B58" i="1"/>
  <c r="E58" i="1" a="1"/>
  <c r="E58" i="1" s="1"/>
  <c r="B1744" i="1"/>
  <c r="E1744" i="1" a="1"/>
  <c r="E1744" i="1" s="1"/>
  <c r="B1698" i="1"/>
  <c r="C1698" i="1" s="1"/>
  <c r="D1698" i="1" s="1"/>
  <c r="E1698" i="1" a="1"/>
  <c r="E1698" i="1" s="1"/>
  <c r="B1690" i="1"/>
  <c r="E1690" i="1" a="1"/>
  <c r="E1690" i="1" s="1"/>
  <c r="B1522" i="1"/>
  <c r="C1522" i="1" s="1"/>
  <c r="D1522" i="1" s="1"/>
  <c r="E1522" i="1" a="1"/>
  <c r="E1522" i="1" s="1"/>
  <c r="B44" i="1"/>
  <c r="E44" i="1" a="1"/>
  <c r="E44" i="1" s="1"/>
  <c r="B1288" i="1"/>
  <c r="E1288" i="1" a="1"/>
  <c r="E1288" i="1" s="1"/>
  <c r="B1258" i="1"/>
  <c r="C1258" i="1" s="1"/>
  <c r="D1258" i="1" s="1"/>
  <c r="E1258" i="1" a="1"/>
  <c r="E1258" i="1" s="1"/>
  <c r="B1234" i="1"/>
  <c r="E1234" i="1" a="1"/>
  <c r="E1234" i="1" s="1"/>
  <c r="E100" i="1" a="1"/>
  <c r="E100" i="1" s="1"/>
  <c r="B84" i="1"/>
  <c r="E84" i="1" a="1"/>
  <c r="E84" i="1" s="1"/>
  <c r="B2699" i="1"/>
  <c r="E2699" i="1" a="1"/>
  <c r="E2699" i="1" s="1"/>
  <c r="B2663" i="1"/>
  <c r="E2663" i="1" a="1"/>
  <c r="E2663" i="1" s="1"/>
  <c r="B2485" i="1"/>
  <c r="E2485" i="1" a="1"/>
  <c r="E2485" i="1" s="1"/>
  <c r="B2265" i="1"/>
  <c r="C2265" i="1" s="1"/>
  <c r="D2265" i="1" s="1"/>
  <c r="E2265" i="1" a="1"/>
  <c r="E2265" i="1" s="1"/>
  <c r="B68" i="1"/>
  <c r="C68" i="1" s="1"/>
  <c r="D68" i="1" s="1"/>
  <c r="E68" i="1" a="1"/>
  <c r="E68" i="1" s="1"/>
  <c r="B2127" i="1"/>
  <c r="E2127" i="1" a="1"/>
  <c r="E2127" i="1" s="1"/>
  <c r="B2117" i="1"/>
  <c r="E2117" i="1" a="1"/>
  <c r="E2117" i="1" s="1"/>
  <c r="B2109" i="1"/>
  <c r="E2109" i="1" a="1"/>
  <c r="E2109" i="1" s="1"/>
  <c r="B2001" i="1"/>
  <c r="E2001" i="1" a="1"/>
  <c r="E2001" i="1" s="1"/>
  <c r="B1905" i="1"/>
  <c r="C1905" i="1" s="1"/>
  <c r="D1905" i="1" s="1"/>
  <c r="E1905" i="1" a="1"/>
  <c r="E1905" i="1" s="1"/>
  <c r="B1743" i="1"/>
  <c r="C1743" i="1" s="1"/>
  <c r="D1743" i="1" s="1"/>
  <c r="E1743" i="1" a="1"/>
  <c r="E1743" i="1" s="1"/>
  <c r="B1733" i="1"/>
  <c r="E1733" i="1" a="1"/>
  <c r="E1733" i="1" s="1"/>
  <c r="B1709" i="1"/>
  <c r="E1709" i="1" a="1"/>
  <c r="E1709" i="1" s="1"/>
  <c r="B1697" i="1"/>
  <c r="E1697" i="1" a="1"/>
  <c r="E1697" i="1" s="1"/>
  <c r="B1521" i="1"/>
  <c r="E1521" i="1" a="1"/>
  <c r="E1521" i="1" s="1"/>
  <c r="B1511" i="1"/>
  <c r="E1511" i="1" a="1"/>
  <c r="E1511" i="1" s="1"/>
  <c r="B1287" i="1"/>
  <c r="C1287" i="1" s="1"/>
  <c r="D1287" i="1" s="1"/>
  <c r="E1287" i="1" a="1"/>
  <c r="E1287" i="1" s="1"/>
  <c r="B1277" i="1"/>
  <c r="E1277" i="1" a="1"/>
  <c r="E1277" i="1" s="1"/>
  <c r="B1267" i="1"/>
  <c r="E1267" i="1" a="1"/>
  <c r="E1267" i="1" s="1"/>
  <c r="B1257" i="1"/>
  <c r="E1257" i="1" a="1"/>
  <c r="E1257" i="1" s="1"/>
  <c r="B1233" i="1"/>
  <c r="E1233" i="1" a="1"/>
  <c r="E1233" i="1" s="1"/>
  <c r="E1221" i="1" a="1"/>
  <c r="E1221" i="1" s="1"/>
  <c r="B1173" i="1"/>
  <c r="E1173" i="1" a="1"/>
  <c r="E1173" i="1" s="1"/>
  <c r="B1161" i="1"/>
  <c r="C1161" i="1" s="1"/>
  <c r="D1161" i="1" s="1"/>
  <c r="E1161" i="1" a="1"/>
  <c r="E1161" i="1" s="1"/>
  <c r="E1151" i="1" a="1"/>
  <c r="E1151" i="1" s="1"/>
  <c r="B1057" i="1"/>
  <c r="E1057" i="1" a="1"/>
  <c r="E1057" i="1" s="1"/>
  <c r="E1045" i="1" a="1"/>
  <c r="E1045" i="1" s="1"/>
  <c r="B961" i="1"/>
  <c r="E961" i="1" a="1"/>
  <c r="E961" i="1" s="1"/>
  <c r="B951" i="1"/>
  <c r="E951" i="1" a="1"/>
  <c r="E951" i="1" s="1"/>
  <c r="E861" i="1" a="1"/>
  <c r="E861" i="1" s="1"/>
  <c r="E731" i="1" a="1"/>
  <c r="E731" i="1" s="1"/>
  <c r="B713" i="1"/>
  <c r="C713" i="1" s="1"/>
  <c r="D713" i="1" s="1"/>
  <c r="E713" i="1" a="1"/>
  <c r="E713" i="1" s="1"/>
  <c r="E689" i="1" a="1"/>
  <c r="E689" i="1" s="1"/>
  <c r="B607" i="1"/>
  <c r="E607" i="1" a="1"/>
  <c r="E607" i="1" s="1"/>
  <c r="B513" i="1"/>
  <c r="E513" i="1" a="1"/>
  <c r="E513" i="1" s="1"/>
  <c r="E501" i="1" a="1"/>
  <c r="E501" i="1" s="1"/>
  <c r="E477" i="1" a="1"/>
  <c r="E477" i="1" s="1"/>
  <c r="B429" i="1"/>
  <c r="E429" i="1" a="1"/>
  <c r="E429" i="1" s="1"/>
  <c r="B417" i="1"/>
  <c r="E417" i="1" a="1"/>
  <c r="E417" i="1" s="1"/>
  <c r="B407" i="1"/>
  <c r="E407" i="1" a="1"/>
  <c r="E407" i="1" s="1"/>
  <c r="B397" i="1"/>
  <c r="E397" i="1" a="1"/>
  <c r="E397" i="1" s="1"/>
  <c r="B375" i="1"/>
  <c r="E375" i="1" a="1"/>
  <c r="E375" i="1" s="1"/>
  <c r="B351" i="1"/>
  <c r="E351" i="1" a="1"/>
  <c r="E351" i="1" s="1"/>
  <c r="B339" i="1"/>
  <c r="E339" i="1" a="1"/>
  <c r="E339" i="1" s="1"/>
  <c r="B315" i="1"/>
  <c r="E315" i="1" a="1"/>
  <c r="E315" i="1" s="1"/>
  <c r="B231" i="1"/>
  <c r="E231" i="1" a="1"/>
  <c r="E231" i="1" s="1"/>
  <c r="E219" i="1" a="1"/>
  <c r="E219" i="1" s="1"/>
  <c r="B171" i="1"/>
  <c r="E171" i="1" a="1"/>
  <c r="E171" i="1" s="1"/>
  <c r="E135" i="1" a="1"/>
  <c r="E135" i="1" s="1"/>
  <c r="E2828" i="1" a="1"/>
  <c r="E2828" i="1" s="1"/>
  <c r="E2819" i="1" a="1"/>
  <c r="E2819" i="1" s="1"/>
  <c r="E2783" i="1" a="1"/>
  <c r="E2783" i="1" s="1"/>
  <c r="E2747" i="1" a="1"/>
  <c r="E2747" i="1" s="1"/>
  <c r="E2726" i="1" a="1"/>
  <c r="E2726" i="1" s="1"/>
  <c r="E2642" i="1" a="1"/>
  <c r="E2642" i="1" s="1"/>
  <c r="E2124" i="1" a="1"/>
  <c r="E2124" i="1" s="1"/>
  <c r="B2715" i="1"/>
  <c r="C2715" i="1" s="1"/>
  <c r="D2715" i="1" s="1"/>
  <c r="E2715" i="1" a="1"/>
  <c r="E2715" i="1" s="1"/>
  <c r="B1273" i="1"/>
  <c r="E1273" i="1" a="1"/>
  <c r="E1273" i="1" s="1"/>
  <c r="B2619" i="1"/>
  <c r="E2619" i="1" a="1"/>
  <c r="E2619" i="1" s="1"/>
  <c r="B2484" i="1"/>
  <c r="C2484" i="1" s="1"/>
  <c r="D2484" i="1" s="1"/>
  <c r="E2484" i="1" a="1"/>
  <c r="E2484" i="1" s="1"/>
  <c r="E1208" i="1" a="1"/>
  <c r="E1208" i="1" s="1"/>
  <c r="B1160" i="1"/>
  <c r="C1160" i="1" s="1"/>
  <c r="D1160" i="1" s="1"/>
  <c r="E1160" i="1" a="1"/>
  <c r="E1160" i="1" s="1"/>
  <c r="E1150" i="1" a="1"/>
  <c r="E1150" i="1" s="1"/>
  <c r="B1056" i="1"/>
  <c r="E1056" i="1" a="1"/>
  <c r="E1056" i="1" s="1"/>
  <c r="B950" i="1"/>
  <c r="E950" i="1" a="1"/>
  <c r="E950" i="1" s="1"/>
  <c r="B25" i="1"/>
  <c r="E25" i="1" a="1"/>
  <c r="E25" i="1" s="1"/>
  <c r="E872" i="1" a="1"/>
  <c r="E872" i="1" s="1"/>
  <c r="B824" i="1"/>
  <c r="E824" i="1" a="1"/>
  <c r="E824" i="1" s="1"/>
  <c r="E700" i="1" a="1"/>
  <c r="E700" i="1" s="1"/>
  <c r="E664" i="1" a="1"/>
  <c r="E664" i="1" s="1"/>
  <c r="B640" i="1"/>
  <c r="E640" i="1" a="1"/>
  <c r="E640" i="1" s="1"/>
  <c r="E618" i="1" a="1"/>
  <c r="E618" i="1" s="1"/>
  <c r="B606" i="1"/>
  <c r="E606" i="1" a="1"/>
  <c r="E606" i="1" s="1"/>
  <c r="B570" i="1"/>
  <c r="E570" i="1" a="1"/>
  <c r="E570" i="1" s="1"/>
  <c r="B512" i="1"/>
  <c r="E512" i="1" a="1"/>
  <c r="E512" i="1" s="1"/>
  <c r="E500" i="1" a="1"/>
  <c r="E500" i="1" s="1"/>
  <c r="E488" i="1" a="1"/>
  <c r="E488" i="1" s="1"/>
  <c r="B428" i="1"/>
  <c r="E428" i="1" a="1"/>
  <c r="E428" i="1" s="1"/>
  <c r="B416" i="1"/>
  <c r="E416" i="1" a="1"/>
  <c r="E416" i="1" s="1"/>
  <c r="B406" i="1"/>
  <c r="E406" i="1" a="1"/>
  <c r="E406" i="1" s="1"/>
  <c r="E374" i="1" a="1"/>
  <c r="E374" i="1" s="1"/>
  <c r="B350" i="1"/>
  <c r="E350" i="1" a="1"/>
  <c r="E350" i="1" s="1"/>
  <c r="B326" i="1"/>
  <c r="E326" i="1" a="1"/>
  <c r="E326" i="1" s="1"/>
  <c r="B314" i="1"/>
  <c r="E314" i="1" a="1"/>
  <c r="E314" i="1" s="1"/>
  <c r="B290" i="1"/>
  <c r="E290" i="1" a="1"/>
  <c r="E290" i="1" s="1"/>
  <c r="E242" i="1" a="1"/>
  <c r="E242" i="1" s="1"/>
  <c r="B230" i="1"/>
  <c r="E230" i="1" a="1"/>
  <c r="E230" i="1" s="1"/>
  <c r="E206" i="1" a="1"/>
  <c r="E206" i="1" s="1"/>
  <c r="B182" i="1"/>
  <c r="E182" i="1" a="1"/>
  <c r="E182" i="1" s="1"/>
  <c r="E134" i="1" a="1"/>
  <c r="E134" i="1" s="1"/>
  <c r="E122" i="1" a="1"/>
  <c r="E122" i="1" s="1"/>
  <c r="E110" i="1" a="1"/>
  <c r="E110" i="1" s="1"/>
  <c r="E2827" i="1" a="1"/>
  <c r="E2827" i="1" s="1"/>
  <c r="E2818" i="1" a="1"/>
  <c r="E2818" i="1" s="1"/>
  <c r="E2782" i="1" a="1"/>
  <c r="E2782" i="1" s="1"/>
  <c r="E2746" i="1" a="1"/>
  <c r="E2746" i="1" s="1"/>
  <c r="E2725" i="1" a="1"/>
  <c r="E2725" i="1" s="1"/>
  <c r="E2674" i="1" a="1"/>
  <c r="E2674" i="1" s="1"/>
  <c r="E2115" i="1" a="1"/>
  <c r="E2115" i="1" s="1"/>
  <c r="B2657" i="1"/>
  <c r="E2657" i="1" a="1"/>
  <c r="E2657" i="1" s="1"/>
  <c r="B2103" i="1"/>
  <c r="E2103" i="1" a="1"/>
  <c r="E2103" i="1" s="1"/>
  <c r="B1703" i="1"/>
  <c r="C1703" i="1" s="1"/>
  <c r="D1703" i="1" s="1"/>
  <c r="E1703" i="1" a="1"/>
  <c r="E1703" i="1" s="1"/>
  <c r="B1283" i="1"/>
  <c r="E1283" i="1" a="1"/>
  <c r="E1283" i="1" s="1"/>
  <c r="B2692" i="1"/>
  <c r="E2692" i="1" a="1"/>
  <c r="E2692" i="1" s="1"/>
  <c r="B2468" i="1"/>
  <c r="E2468" i="1" a="1"/>
  <c r="E2468" i="1" s="1"/>
  <c r="B1504" i="1"/>
  <c r="E1504" i="1" a="1"/>
  <c r="E1504" i="1" s="1"/>
  <c r="E1196" i="1" a="1"/>
  <c r="E1196" i="1" s="1"/>
  <c r="B1172" i="1"/>
  <c r="C1172" i="1" s="1"/>
  <c r="D1172" i="1" s="1"/>
  <c r="E1172" i="1" a="1"/>
  <c r="E1172" i="1" s="1"/>
  <c r="E1138" i="1" a="1"/>
  <c r="E1138" i="1" s="1"/>
  <c r="B960" i="1"/>
  <c r="E960" i="1" a="1"/>
  <c r="E960" i="1" s="1"/>
  <c r="B938" i="1"/>
  <c r="E938" i="1" a="1"/>
  <c r="E938" i="1" s="1"/>
  <c r="E98" i="1" a="1"/>
  <c r="E98" i="1" s="1"/>
  <c r="B2697" i="1"/>
  <c r="E2697" i="1" a="1"/>
  <c r="E2697" i="1" s="1"/>
  <c r="B2649" i="1"/>
  <c r="E2649" i="1" a="1"/>
  <c r="E2649" i="1" s="1"/>
  <c r="B2461" i="1"/>
  <c r="C2461" i="1" s="1"/>
  <c r="D2461" i="1" s="1"/>
  <c r="E2461" i="1" a="1"/>
  <c r="E2461" i="1" s="1"/>
  <c r="B74" i="1"/>
  <c r="C74" i="1" s="1"/>
  <c r="D74" i="1" s="1"/>
  <c r="E74" i="1" a="1"/>
  <c r="E74" i="1" s="1"/>
  <c r="B66" i="1"/>
  <c r="E66" i="1" a="1"/>
  <c r="E66" i="1" s="1"/>
  <c r="B2125" i="1"/>
  <c r="E2125" i="1" a="1"/>
  <c r="E2125" i="1" s="1"/>
  <c r="B2107" i="1"/>
  <c r="E2107" i="1" a="1"/>
  <c r="E2107" i="1" s="1"/>
  <c r="B2011" i="1"/>
  <c r="E2011" i="1" a="1"/>
  <c r="E2011" i="1" s="1"/>
  <c r="B1999" i="1"/>
  <c r="E1999" i="1" a="1"/>
  <c r="E1999" i="1" s="1"/>
  <c r="B1915" i="1"/>
  <c r="C1915" i="1" s="1"/>
  <c r="D1915" i="1" s="1"/>
  <c r="E1915" i="1" a="1"/>
  <c r="E1915" i="1" s="1"/>
  <c r="B1903" i="1"/>
  <c r="C1903" i="1" s="1"/>
  <c r="D1903" i="1" s="1"/>
  <c r="E1903" i="1" a="1"/>
  <c r="E1903" i="1" s="1"/>
  <c r="B50" i="1"/>
  <c r="E50" i="1" a="1"/>
  <c r="E50" i="1" s="1"/>
  <c r="B1731" i="1"/>
  <c r="E1731" i="1" a="1"/>
  <c r="E1731" i="1" s="1"/>
  <c r="B1695" i="1"/>
  <c r="C1695" i="1" s="1"/>
  <c r="D1695" i="1" s="1"/>
  <c r="E1695" i="1" a="1"/>
  <c r="E1695" i="1" s="1"/>
  <c r="B1531" i="1"/>
  <c r="C1531" i="1" s="1"/>
  <c r="D1531" i="1" s="1"/>
  <c r="E1531" i="1" a="1"/>
  <c r="E1531" i="1" s="1"/>
  <c r="B1519" i="1"/>
  <c r="C1519" i="1" s="1"/>
  <c r="D1519" i="1" s="1"/>
  <c r="E1519" i="1" a="1"/>
  <c r="E1519" i="1" s="1"/>
  <c r="B1509" i="1"/>
  <c r="E1509" i="1" a="1"/>
  <c r="E1509" i="1" s="1"/>
  <c r="B38" i="1"/>
  <c r="E38" i="1" a="1"/>
  <c r="E38" i="1" s="1"/>
  <c r="B1275" i="1"/>
  <c r="E1275" i="1" a="1"/>
  <c r="E1275" i="1" s="1"/>
  <c r="B1265" i="1"/>
  <c r="E1265" i="1" a="1"/>
  <c r="E1265" i="1" s="1"/>
  <c r="B1255" i="1"/>
  <c r="E1255" i="1" a="1"/>
  <c r="E1255" i="1" s="1"/>
  <c r="E1219" i="1" a="1"/>
  <c r="E1219" i="1" s="1"/>
  <c r="E1207" i="1" a="1"/>
  <c r="E1207" i="1" s="1"/>
  <c r="E1195" i="1" a="1"/>
  <c r="E1195" i="1" s="1"/>
  <c r="B1171" i="1"/>
  <c r="E1171" i="1" a="1"/>
  <c r="E1171" i="1" s="1"/>
  <c r="B33" i="1"/>
  <c r="E33" i="1" a="1"/>
  <c r="E33" i="1" s="1"/>
  <c r="E31" i="1" a="1"/>
  <c r="E31" i="1" s="1"/>
  <c r="E1115" i="1" a="1"/>
  <c r="E1115" i="1" s="1"/>
  <c r="B1055" i="1"/>
  <c r="E1055" i="1" a="1"/>
  <c r="E1055" i="1" s="1"/>
  <c r="B24" i="1"/>
  <c r="C24" i="1" s="1"/>
  <c r="D24" i="1" s="1"/>
  <c r="E24" i="1" a="1"/>
  <c r="E24" i="1" s="1"/>
  <c r="B835" i="1"/>
  <c r="E835" i="1" a="1"/>
  <c r="E835" i="1" s="1"/>
  <c r="B823" i="1"/>
  <c r="E823" i="1" a="1"/>
  <c r="E823" i="1" s="1"/>
  <c r="B799" i="1"/>
  <c r="E799" i="1" a="1"/>
  <c r="E799" i="1" s="1"/>
  <c r="B789" i="1"/>
  <c r="E789" i="1" a="1"/>
  <c r="E789" i="1" s="1"/>
  <c r="B19" i="1"/>
  <c r="C19" i="1" s="1"/>
  <c r="D19" i="1" s="1"/>
  <c r="E19" i="1" a="1"/>
  <c r="E19" i="1" s="1"/>
  <c r="E651" i="1" a="1"/>
  <c r="E651" i="1" s="1"/>
  <c r="B639" i="1"/>
  <c r="C639" i="1" s="1"/>
  <c r="D639" i="1" s="1"/>
  <c r="E639" i="1" a="1"/>
  <c r="E639" i="1" s="1"/>
  <c r="B605" i="1"/>
  <c r="E605" i="1" a="1"/>
  <c r="E605" i="1" s="1"/>
  <c r="B511" i="1"/>
  <c r="E511" i="1" a="1"/>
  <c r="E511" i="1" s="1"/>
  <c r="E475" i="1" a="1"/>
  <c r="E475" i="1" s="1"/>
  <c r="E463" i="1" a="1"/>
  <c r="E463" i="1" s="1"/>
  <c r="B427" i="1"/>
  <c r="E427" i="1" a="1"/>
  <c r="E427" i="1" s="1"/>
  <c r="B415" i="1"/>
  <c r="E415" i="1" a="1"/>
  <c r="E415" i="1" s="1"/>
  <c r="B405" i="1"/>
  <c r="E405" i="1" a="1"/>
  <c r="E405" i="1" s="1"/>
  <c r="E395" i="1" a="1"/>
  <c r="E395" i="1" s="1"/>
  <c r="B5" i="1"/>
  <c r="E5" i="1" a="1"/>
  <c r="E5" i="1" s="1"/>
  <c r="B373" i="1"/>
  <c r="E373" i="1" a="1"/>
  <c r="E373" i="1" s="1"/>
  <c r="B337" i="1"/>
  <c r="E337" i="1" a="1"/>
  <c r="E337" i="1" s="1"/>
  <c r="B325" i="1"/>
  <c r="E325" i="1" a="1"/>
  <c r="E325" i="1" s="1"/>
  <c r="B313" i="1"/>
  <c r="E313" i="1" a="1"/>
  <c r="E313" i="1" s="1"/>
  <c r="B265" i="1"/>
  <c r="E265" i="1" a="1"/>
  <c r="E265" i="1" s="1"/>
  <c r="E253" i="1" a="1"/>
  <c r="E253" i="1" s="1"/>
  <c r="E205" i="1" a="1"/>
  <c r="E205" i="1" s="1"/>
  <c r="E2930" i="1" a="1"/>
  <c r="E2930" i="1" s="1"/>
  <c r="E2846" i="1" a="1"/>
  <c r="E2846" i="1" s="1"/>
  <c r="E2701" i="1" a="1"/>
  <c r="E2701" i="1" s="1"/>
  <c r="E2631" i="1" a="1"/>
  <c r="E2631" i="1" s="1"/>
  <c r="E2106" i="1" a="1"/>
  <c r="E2106" i="1" s="1"/>
  <c r="B2385" i="1"/>
  <c r="C2385" i="1" s="1"/>
  <c r="D2385" i="1" s="1"/>
  <c r="E2385" i="1" a="1"/>
  <c r="E2385" i="1" s="1"/>
  <c r="B2259" i="1"/>
  <c r="C2259" i="1" s="1"/>
  <c r="D2259" i="1" s="1"/>
  <c r="E2259" i="1" a="1"/>
  <c r="E2259" i="1" s="1"/>
  <c r="B2121" i="1"/>
  <c r="C2121" i="1" s="1"/>
  <c r="D2121" i="1" s="1"/>
  <c r="E2121" i="1" a="1"/>
  <c r="E2121" i="1" s="1"/>
  <c r="B1911" i="1"/>
  <c r="E1911" i="1" a="1"/>
  <c r="E1911" i="1" s="1"/>
  <c r="B2120" i="1"/>
  <c r="E2120" i="1" a="1"/>
  <c r="E2120" i="1" s="1"/>
  <c r="B2703" i="1"/>
  <c r="C2703" i="1" s="1"/>
  <c r="D2703" i="1" s="1"/>
  <c r="E2703" i="1" a="1"/>
  <c r="E2703" i="1" s="1"/>
  <c r="B2590" i="1"/>
  <c r="C2590" i="1" s="1"/>
  <c r="D2590" i="1" s="1"/>
  <c r="E2590" i="1" a="1"/>
  <c r="E2590" i="1" s="1"/>
  <c r="B76" i="1"/>
  <c r="C76" i="1" s="1"/>
  <c r="D76" i="1" s="1"/>
  <c r="E76" i="1" a="1"/>
  <c r="E76" i="1" s="1"/>
  <c r="B2116" i="1"/>
  <c r="E2116" i="1" a="1"/>
  <c r="E2116" i="1" s="1"/>
  <c r="E1332" i="1" a="1"/>
  <c r="E1332" i="1" s="1"/>
  <c r="B1274" i="1"/>
  <c r="E1274" i="1" a="1"/>
  <c r="E1274" i="1" s="1"/>
  <c r="B1264" i="1"/>
  <c r="E1264" i="1" a="1"/>
  <c r="E1264" i="1" s="1"/>
  <c r="B1254" i="1"/>
  <c r="E1254" i="1" a="1"/>
  <c r="E1254" i="1" s="1"/>
  <c r="E1218" i="1" a="1"/>
  <c r="E1218" i="1" s="1"/>
  <c r="E1206" i="1" a="1"/>
  <c r="E1206" i="1" s="1"/>
  <c r="E1194" i="1" a="1"/>
  <c r="E1194" i="1" s="1"/>
  <c r="B1170" i="1"/>
  <c r="C1170" i="1" s="1"/>
  <c r="D1170" i="1" s="1"/>
  <c r="E1170" i="1" a="1"/>
  <c r="E1170" i="1" s="1"/>
  <c r="B32" i="1"/>
  <c r="E32" i="1" a="1"/>
  <c r="E32" i="1" s="1"/>
  <c r="B1054" i="1"/>
  <c r="E1054" i="1" a="1"/>
  <c r="E1054" i="1" s="1"/>
  <c r="B28" i="1"/>
  <c r="C28" i="1" s="1"/>
  <c r="D28" i="1" s="1"/>
  <c r="E28" i="1" a="1"/>
  <c r="E28" i="1" s="1"/>
  <c r="B948" i="1"/>
  <c r="C948" i="1" s="1"/>
  <c r="D948" i="1" s="1"/>
  <c r="E948" i="1" a="1"/>
  <c r="E948" i="1" s="1"/>
  <c r="B926" i="1"/>
  <c r="C926" i="1" s="1"/>
  <c r="D926" i="1" s="1"/>
  <c r="E926" i="1" a="1"/>
  <c r="E926" i="1" s="1"/>
  <c r="B880" i="1"/>
  <c r="E880" i="1" a="1"/>
  <c r="E880" i="1" s="1"/>
  <c r="B834" i="1"/>
  <c r="E834" i="1" a="1"/>
  <c r="E834" i="1" s="1"/>
  <c r="B798" i="1"/>
  <c r="E798" i="1" a="1"/>
  <c r="E798" i="1" s="1"/>
  <c r="B788" i="1"/>
  <c r="C788" i="1" s="1"/>
  <c r="D788" i="1" s="1"/>
  <c r="E788" i="1" a="1"/>
  <c r="E788" i="1" s="1"/>
  <c r="B752" i="1"/>
  <c r="C752" i="1" s="1"/>
  <c r="D752" i="1" s="1"/>
  <c r="E752" i="1" a="1"/>
  <c r="E752" i="1" s="1"/>
  <c r="E698" i="1" a="1"/>
  <c r="E698" i="1" s="1"/>
  <c r="B638" i="1"/>
  <c r="E638" i="1" a="1"/>
  <c r="E638" i="1" s="1"/>
  <c r="B568" i="1"/>
  <c r="E568" i="1" a="1"/>
  <c r="E568" i="1" s="1"/>
  <c r="E556" i="1" a="1"/>
  <c r="E556" i="1" s="1"/>
  <c r="B510" i="1"/>
  <c r="E510" i="1" a="1"/>
  <c r="E510" i="1" s="1"/>
  <c r="E486" i="1" a="1"/>
  <c r="E486" i="1" s="1"/>
  <c r="E438" i="1" a="1"/>
  <c r="E438" i="1" s="1"/>
  <c r="B426" i="1"/>
  <c r="E426" i="1" a="1"/>
  <c r="E426" i="1" s="1"/>
  <c r="B414" i="1"/>
  <c r="E414" i="1" a="1"/>
  <c r="E414" i="1" s="1"/>
  <c r="B7" i="1"/>
  <c r="E7" i="1" a="1"/>
  <c r="E7" i="1" s="1"/>
  <c r="B394" i="1"/>
  <c r="E394" i="1" a="1"/>
  <c r="E394" i="1" s="1"/>
  <c r="B372" i="1"/>
  <c r="E372" i="1" a="1"/>
  <c r="E372" i="1" s="1"/>
  <c r="B348" i="1"/>
  <c r="E348" i="1" a="1"/>
  <c r="E348" i="1" s="1"/>
  <c r="B336" i="1"/>
  <c r="E336" i="1" a="1"/>
  <c r="E336" i="1" s="1"/>
  <c r="B312" i="1"/>
  <c r="E312" i="1" a="1"/>
  <c r="E312" i="1" s="1"/>
  <c r="E264" i="1" a="1"/>
  <c r="E264" i="1" s="1"/>
  <c r="E252" i="1" a="1"/>
  <c r="E252" i="1" s="1"/>
  <c r="B240" i="1"/>
  <c r="E240" i="1" a="1"/>
  <c r="E240" i="1" s="1"/>
  <c r="E216" i="1" a="1"/>
  <c r="E216" i="1" s="1"/>
  <c r="E204" i="1" a="1"/>
  <c r="E204" i="1" s="1"/>
  <c r="E180" i="1" a="1"/>
  <c r="E180" i="1" s="1"/>
  <c r="B120" i="1"/>
  <c r="E120" i="1" a="1"/>
  <c r="E120" i="1" s="1"/>
  <c r="E2929" i="1" a="1"/>
  <c r="E2929" i="1" s="1"/>
  <c r="E2896" i="1" a="1"/>
  <c r="E2896" i="1" s="1"/>
  <c r="E2845" i="1" a="1"/>
  <c r="E2845" i="1" s="1"/>
  <c r="E2825" i="1" a="1"/>
  <c r="E2825" i="1" s="1"/>
  <c r="E2745" i="1" a="1"/>
  <c r="E2745" i="1" s="1"/>
  <c r="E2722" i="1" a="1"/>
  <c r="E2722" i="1" s="1"/>
  <c r="E2698" i="1" a="1"/>
  <c r="E2698" i="1" s="1"/>
  <c r="E2666" i="1" a="1"/>
  <c r="E2666" i="1" s="1"/>
  <c r="E43" i="1" a="1"/>
  <c r="E43" i="1" s="1"/>
  <c r="B2679" i="1"/>
  <c r="E2679" i="1" a="1"/>
  <c r="E2679" i="1" s="1"/>
  <c r="B75" i="1"/>
  <c r="C75" i="1" s="1"/>
  <c r="D75" i="1" s="1"/>
  <c r="E75" i="1" a="1"/>
  <c r="E75" i="1" s="1"/>
  <c r="B1916" i="1"/>
  <c r="C1916" i="1" s="1"/>
  <c r="D1916" i="1" s="1"/>
  <c r="E1916" i="1" a="1"/>
  <c r="E1916" i="1" s="1"/>
  <c r="B51" i="1"/>
  <c r="C51" i="1" s="1"/>
  <c r="D51" i="1" s="1"/>
  <c r="E51" i="1" a="1"/>
  <c r="E51" i="1" s="1"/>
  <c r="B1732" i="1"/>
  <c r="E1732" i="1" a="1"/>
  <c r="E1732" i="1" s="1"/>
  <c r="B1696" i="1"/>
  <c r="E1696" i="1" a="1"/>
  <c r="E1696" i="1" s="1"/>
  <c r="B1532" i="1"/>
  <c r="E1532" i="1" a="1"/>
  <c r="E1532" i="1" s="1"/>
  <c r="B1520" i="1"/>
  <c r="C1520" i="1" s="1"/>
  <c r="D1520" i="1" s="1"/>
  <c r="E1520" i="1" a="1"/>
  <c r="E1520" i="1" s="1"/>
  <c r="B1510" i="1"/>
  <c r="E1510" i="1" a="1"/>
  <c r="E1510" i="1" s="1"/>
  <c r="B39" i="1"/>
  <c r="E39" i="1" a="1"/>
  <c r="E39" i="1" s="1"/>
  <c r="B1276" i="1"/>
  <c r="E1276" i="1" a="1"/>
  <c r="E1276" i="1" s="1"/>
  <c r="B1266" i="1"/>
  <c r="E1266" i="1" a="1"/>
  <c r="E1266" i="1" s="1"/>
  <c r="B83" i="1"/>
  <c r="E83" i="1" a="1"/>
  <c r="E83" i="1" s="1"/>
  <c r="B2388" i="1"/>
  <c r="C2388" i="1" s="1"/>
  <c r="D2388" i="1" s="1"/>
  <c r="E2388" i="1" a="1"/>
  <c r="E2388" i="1" s="1"/>
  <c r="B65" i="1"/>
  <c r="C65" i="1" s="1"/>
  <c r="D65" i="1" s="1"/>
  <c r="E65" i="1" a="1"/>
  <c r="E65" i="1" s="1"/>
  <c r="B2136" i="1"/>
  <c r="E2136" i="1" a="1"/>
  <c r="E2136" i="1" s="1"/>
  <c r="B61" i="1"/>
  <c r="E61" i="1" a="1"/>
  <c r="E61" i="1" s="1"/>
  <c r="B1742" i="1"/>
  <c r="E1742" i="1" a="1"/>
  <c r="E1742" i="1" s="1"/>
  <c r="B1694" i="1"/>
  <c r="E1694" i="1" a="1"/>
  <c r="E1694" i="1" s="1"/>
  <c r="B1530" i="1"/>
  <c r="C1530" i="1" s="1"/>
  <c r="D1530" i="1" s="1"/>
  <c r="E1530" i="1" a="1"/>
  <c r="E1530" i="1" s="1"/>
  <c r="B1508" i="1"/>
  <c r="C1508" i="1" s="1"/>
  <c r="D1508" i="1" s="1"/>
  <c r="E1508" i="1" a="1"/>
  <c r="E1508" i="1" s="1"/>
  <c r="B82" i="1"/>
  <c r="C82" i="1" s="1"/>
  <c r="D82" i="1" s="1"/>
  <c r="E82" i="1" a="1"/>
  <c r="E82" i="1" s="1"/>
  <c r="B2683" i="1"/>
  <c r="E2683" i="1" a="1"/>
  <c r="E2683" i="1" s="1"/>
  <c r="B2671" i="1"/>
  <c r="E2671" i="1" a="1"/>
  <c r="E2671" i="1" s="1"/>
  <c r="B2647" i="1"/>
  <c r="E2647" i="1" a="1"/>
  <c r="E2647" i="1" s="1"/>
  <c r="B2587" i="1"/>
  <c r="C2587" i="1" s="1"/>
  <c r="D2587" i="1" s="1"/>
  <c r="E2587" i="1" a="1"/>
  <c r="E2587" i="1" s="1"/>
  <c r="B2387" i="1"/>
  <c r="C2387" i="1" s="1"/>
  <c r="D2387" i="1" s="1"/>
  <c r="E2387" i="1" a="1"/>
  <c r="E2387" i="1" s="1"/>
  <c r="B2279" i="1"/>
  <c r="E2279" i="1" a="1"/>
  <c r="E2279" i="1" s="1"/>
  <c r="B73" i="1"/>
  <c r="E73" i="1" a="1"/>
  <c r="E73" i="1" s="1"/>
  <c r="B2261" i="1"/>
  <c r="E2261" i="1" a="1"/>
  <c r="E2261" i="1" s="1"/>
  <c r="B64" i="1"/>
  <c r="C64" i="1" s="1"/>
  <c r="D64" i="1" s="1"/>
  <c r="E64" i="1" a="1"/>
  <c r="E64" i="1" s="1"/>
  <c r="B2123" i="1"/>
  <c r="E2123" i="1" a="1"/>
  <c r="E2123" i="1" s="1"/>
  <c r="B60" i="1"/>
  <c r="C60" i="1" s="1"/>
  <c r="D60" i="1" s="1"/>
  <c r="E60" i="1" a="1"/>
  <c r="E60" i="1" s="1"/>
  <c r="B2105" i="1"/>
  <c r="E2105" i="1" a="1"/>
  <c r="E2105" i="1" s="1"/>
  <c r="B2093" i="1"/>
  <c r="E2093" i="1" a="1"/>
  <c r="E2093" i="1" s="1"/>
  <c r="B1901" i="1"/>
  <c r="E1901" i="1" a="1"/>
  <c r="E1901" i="1" s="1"/>
  <c r="B1729" i="1"/>
  <c r="C1729" i="1" s="1"/>
  <c r="D1729" i="1" s="1"/>
  <c r="E1729" i="1" a="1"/>
  <c r="E1729" i="1" s="1"/>
  <c r="B1705" i="1"/>
  <c r="C1705" i="1" s="1"/>
  <c r="D1705" i="1" s="1"/>
  <c r="E1705" i="1" a="1"/>
  <c r="E1705" i="1" s="1"/>
  <c r="B49" i="1"/>
  <c r="C49" i="1" s="1"/>
  <c r="D49" i="1" s="1"/>
  <c r="E49" i="1" a="1"/>
  <c r="E49" i="1" s="1"/>
  <c r="B1517" i="1"/>
  <c r="C1517" i="1" s="1"/>
  <c r="D1517" i="1" s="1"/>
  <c r="E1517" i="1" a="1"/>
  <c r="E1517" i="1" s="1"/>
  <c r="B1507" i="1"/>
  <c r="E1507" i="1" a="1"/>
  <c r="E1507" i="1" s="1"/>
  <c r="B1285" i="1"/>
  <c r="E1285" i="1" a="1"/>
  <c r="E1285" i="1" s="1"/>
  <c r="B37" i="1"/>
  <c r="E37" i="1" a="1"/>
  <c r="E37" i="1" s="1"/>
  <c r="B1263" i="1"/>
  <c r="E1263" i="1" a="1"/>
  <c r="E1263" i="1" s="1"/>
  <c r="E1217" i="1" a="1"/>
  <c r="E1217" i="1" s="1"/>
  <c r="E1205" i="1" a="1"/>
  <c r="E1205" i="1" s="1"/>
  <c r="E1181" i="1" a="1"/>
  <c r="E1181" i="1" s="1"/>
  <c r="B1169" i="1"/>
  <c r="E1169" i="1" a="1"/>
  <c r="E1169" i="1" s="1"/>
  <c r="B1053" i="1"/>
  <c r="E1053" i="1" a="1"/>
  <c r="E1053" i="1" s="1"/>
  <c r="E1029" i="1" a="1"/>
  <c r="E1029" i="1" s="1"/>
  <c r="E981" i="1" a="1"/>
  <c r="E981" i="1" s="1"/>
  <c r="B969" i="1"/>
  <c r="E969" i="1" a="1"/>
  <c r="E969" i="1" s="1"/>
  <c r="B959" i="1"/>
  <c r="C959" i="1" s="1"/>
  <c r="D959" i="1" s="1"/>
  <c r="E959" i="1" a="1"/>
  <c r="E959" i="1" s="1"/>
  <c r="B947" i="1"/>
  <c r="E947" i="1" a="1"/>
  <c r="E947" i="1" s="1"/>
  <c r="B833" i="1"/>
  <c r="C833" i="1" s="1"/>
  <c r="D833" i="1" s="1"/>
  <c r="E833" i="1" a="1"/>
  <c r="E833" i="1" s="1"/>
  <c r="B821" i="1"/>
  <c r="E821" i="1" a="1"/>
  <c r="E821" i="1" s="1"/>
  <c r="E809" i="1" a="1"/>
  <c r="E809" i="1" s="1"/>
  <c r="B797" i="1"/>
  <c r="C797" i="1" s="1"/>
  <c r="D797" i="1" s="1"/>
  <c r="E797" i="1" a="1"/>
  <c r="E797" i="1" s="1"/>
  <c r="B787" i="1"/>
  <c r="C787" i="1" s="1"/>
  <c r="D787" i="1" s="1"/>
  <c r="E787" i="1" a="1"/>
  <c r="E787" i="1" s="1"/>
  <c r="B751" i="1"/>
  <c r="C751" i="1" s="1"/>
  <c r="D751" i="1" s="1"/>
  <c r="E751" i="1" a="1"/>
  <c r="E751" i="1" s="1"/>
  <c r="E685" i="1" a="1"/>
  <c r="E685" i="1" s="1"/>
  <c r="B603" i="1"/>
  <c r="E603" i="1" a="1"/>
  <c r="E603" i="1" s="1"/>
  <c r="B567" i="1"/>
  <c r="E567" i="1" a="1"/>
  <c r="E567" i="1" s="1"/>
  <c r="B509" i="1"/>
  <c r="E509" i="1" a="1"/>
  <c r="E509" i="1" s="1"/>
  <c r="E485" i="1" a="1"/>
  <c r="E485" i="1" s="1"/>
  <c r="E473" i="1" a="1"/>
  <c r="E473" i="1" s="1"/>
  <c r="B425" i="1"/>
  <c r="E425" i="1" a="1"/>
  <c r="E425" i="1" s="1"/>
  <c r="B413" i="1"/>
  <c r="E413" i="1" a="1"/>
  <c r="E413" i="1" s="1"/>
  <c r="B6" i="1"/>
  <c r="E6" i="1" a="1"/>
  <c r="E6" i="1" s="1"/>
  <c r="E393" i="1" a="1"/>
  <c r="E393" i="1" s="1"/>
  <c r="B383" i="1"/>
  <c r="E383" i="1" a="1"/>
  <c r="E383" i="1" s="1"/>
  <c r="B371" i="1"/>
  <c r="E371" i="1" a="1"/>
  <c r="E371" i="1" s="1"/>
  <c r="B347" i="1"/>
  <c r="E347" i="1" a="1"/>
  <c r="E347" i="1" s="1"/>
  <c r="E323" i="1" a="1"/>
  <c r="E323" i="1" s="1"/>
  <c r="B311" i="1"/>
  <c r="E311" i="1" a="1"/>
  <c r="E311" i="1" s="1"/>
  <c r="E155" i="1" a="1"/>
  <c r="E155" i="1" s="1"/>
  <c r="B119" i="1"/>
  <c r="E119" i="1" a="1"/>
  <c r="E119" i="1" s="1"/>
  <c r="E2844" i="1" a="1"/>
  <c r="E2844" i="1" s="1"/>
  <c r="E2824" i="1" a="1"/>
  <c r="E2824" i="1" s="1"/>
  <c r="E2721" i="1" a="1"/>
  <c r="E2721" i="1" s="1"/>
  <c r="E2696" i="1" a="1"/>
  <c r="E2696" i="1" s="1"/>
  <c r="B2693" i="1"/>
  <c r="C2693" i="1" s="1"/>
  <c r="D2693" i="1" s="1"/>
  <c r="E2693" i="1" a="1"/>
  <c r="E2693" i="1" s="1"/>
  <c r="B2269" i="1"/>
  <c r="C2269" i="1" s="1"/>
  <c r="D2269" i="1" s="1"/>
  <c r="E2269" i="1" a="1"/>
  <c r="E2269" i="1" s="1"/>
  <c r="B1995" i="1"/>
  <c r="C1995" i="1" s="1"/>
  <c r="D1995" i="1" s="1"/>
  <c r="E1995" i="1" a="1"/>
  <c r="E1995" i="1" s="1"/>
  <c r="B1747" i="1"/>
  <c r="E1747" i="1" a="1"/>
  <c r="E1747" i="1" s="1"/>
  <c r="B1505" i="1"/>
  <c r="E1505" i="1" a="1"/>
  <c r="E1505" i="1" s="1"/>
  <c r="B1261" i="1"/>
  <c r="C1261" i="1" s="1"/>
  <c r="D1261" i="1" s="1"/>
  <c r="E1261" i="1" a="1"/>
  <c r="E1261" i="1" s="1"/>
  <c r="B2132" i="1"/>
  <c r="C2132" i="1" s="1"/>
  <c r="D2132" i="1" s="1"/>
  <c r="E2132" i="1" a="1"/>
  <c r="E2132" i="1" s="1"/>
  <c r="B47" i="1"/>
  <c r="C47" i="1" s="1"/>
  <c r="D47" i="1" s="1"/>
  <c r="E47" i="1" a="1"/>
  <c r="E47" i="1" s="1"/>
  <c r="B67" i="1"/>
  <c r="C67" i="1" s="1"/>
  <c r="D67" i="1" s="1"/>
  <c r="E67" i="1" a="1"/>
  <c r="E67" i="1" s="1"/>
  <c r="E1220" i="1" a="1"/>
  <c r="E1220" i="1" s="1"/>
  <c r="B2636" i="1"/>
  <c r="C2636" i="1" s="1"/>
  <c r="D2636" i="1" s="1"/>
  <c r="E2636" i="1" a="1"/>
  <c r="E2636" i="1" s="1"/>
  <c r="B2280" i="1"/>
  <c r="E2280" i="1" a="1"/>
  <c r="E2280" i="1" s="1"/>
  <c r="B2262" i="1"/>
  <c r="C2262" i="1" s="1"/>
  <c r="D2262" i="1" s="1"/>
  <c r="E2262" i="1" a="1"/>
  <c r="E2262" i="1" s="1"/>
  <c r="B1914" i="1"/>
  <c r="C1914" i="1" s="1"/>
  <c r="D1914" i="1" s="1"/>
  <c r="E1914" i="1" a="1"/>
  <c r="E1914" i="1" s="1"/>
  <c r="B1730" i="1"/>
  <c r="E1730" i="1" a="1"/>
  <c r="E1730" i="1" s="1"/>
  <c r="B1706" i="1"/>
  <c r="E1706" i="1" a="1"/>
  <c r="E1706" i="1" s="1"/>
  <c r="B41" i="1"/>
  <c r="E41" i="1" a="1"/>
  <c r="E41" i="1" s="1"/>
  <c r="B2716" i="1"/>
  <c r="C2716" i="1" s="1"/>
  <c r="D2716" i="1" s="1"/>
  <c r="E2716" i="1" a="1"/>
  <c r="E2716" i="1" s="1"/>
  <c r="B2704" i="1"/>
  <c r="E2704" i="1" a="1"/>
  <c r="E2704" i="1" s="1"/>
  <c r="B2694" i="1"/>
  <c r="C2694" i="1" s="1"/>
  <c r="D2694" i="1" s="1"/>
  <c r="E2694" i="1" a="1"/>
  <c r="E2694" i="1" s="1"/>
  <c r="B2682" i="1"/>
  <c r="E2682" i="1" a="1"/>
  <c r="E2682" i="1" s="1"/>
  <c r="B72" i="1"/>
  <c r="C72" i="1" s="1"/>
  <c r="D72" i="1" s="1"/>
  <c r="E72" i="1" a="1"/>
  <c r="E72" i="1" s="1"/>
  <c r="B2260" i="1"/>
  <c r="E2260" i="1" a="1"/>
  <c r="E2260" i="1" s="1"/>
  <c r="B2134" i="1"/>
  <c r="E2134" i="1" a="1"/>
  <c r="E2134" i="1" s="1"/>
  <c r="B2122" i="1"/>
  <c r="C2122" i="1" s="1"/>
  <c r="D2122" i="1" s="1"/>
  <c r="E2122" i="1" a="1"/>
  <c r="E2122" i="1" s="1"/>
  <c r="B2114" i="1"/>
  <c r="C2114" i="1" s="1"/>
  <c r="D2114" i="1" s="1"/>
  <c r="E2114" i="1" a="1"/>
  <c r="E2114" i="1" s="1"/>
  <c r="B2104" i="1"/>
  <c r="E2104" i="1" a="1"/>
  <c r="E2104" i="1" s="1"/>
  <c r="B2092" i="1"/>
  <c r="E2092" i="1" a="1"/>
  <c r="E2092" i="1" s="1"/>
  <c r="B2020" i="1"/>
  <c r="E2020" i="1" a="1"/>
  <c r="E2020" i="1" s="1"/>
  <c r="B1996" i="1"/>
  <c r="C1996" i="1" s="1"/>
  <c r="D1996" i="1" s="1"/>
  <c r="E1996" i="1" a="1"/>
  <c r="E1996" i="1" s="1"/>
  <c r="B1704" i="1"/>
  <c r="E1704" i="1" a="1"/>
  <c r="E1704" i="1" s="1"/>
  <c r="B48" i="1"/>
  <c r="E48" i="1" a="1"/>
  <c r="E48" i="1" s="1"/>
  <c r="B1516" i="1"/>
  <c r="E1516" i="1" a="1"/>
  <c r="E1516" i="1" s="1"/>
  <c r="B1506" i="1"/>
  <c r="E1506" i="1" a="1"/>
  <c r="E1506" i="1" s="1"/>
  <c r="E1352" i="1" a="1"/>
  <c r="E1352" i="1" s="1"/>
  <c r="B1284" i="1"/>
  <c r="E1284" i="1" a="1"/>
  <c r="E1284" i="1" s="1"/>
  <c r="B36" i="1"/>
  <c r="C36" i="1" s="1"/>
  <c r="D36" i="1" s="1"/>
  <c r="E36" i="1" a="1"/>
  <c r="E36" i="1" s="1"/>
  <c r="B1262" i="1"/>
  <c r="C1262" i="1" s="1"/>
  <c r="D1262" i="1" s="1"/>
  <c r="E1262" i="1" a="1"/>
  <c r="E1262" i="1" s="1"/>
  <c r="E1216" i="1" a="1"/>
  <c r="E1216" i="1" s="1"/>
  <c r="E1204" i="1" a="1"/>
  <c r="E1204" i="1" s="1"/>
  <c r="E1192" i="1" a="1"/>
  <c r="E1192" i="1" s="1"/>
  <c r="B1158" i="1"/>
  <c r="E1158" i="1" a="1"/>
  <c r="E1158" i="1" s="1"/>
  <c r="B1112" i="1"/>
  <c r="C1112" i="1" s="1"/>
  <c r="D1112" i="1" s="1"/>
  <c r="E1112" i="1" a="1"/>
  <c r="E1112" i="1" s="1"/>
  <c r="B1052" i="1"/>
  <c r="E1052" i="1" a="1"/>
  <c r="E1052" i="1" s="1"/>
  <c r="B968" i="1"/>
  <c r="E968" i="1" a="1"/>
  <c r="E968" i="1" s="1"/>
  <c r="B958" i="1"/>
  <c r="E958" i="1" a="1"/>
  <c r="E958" i="1" s="1"/>
  <c r="E888" i="1" a="1"/>
  <c r="E888" i="1" s="1"/>
  <c r="B878" i="1"/>
  <c r="C878" i="1" s="1"/>
  <c r="D878" i="1" s="1"/>
  <c r="E878" i="1" a="1"/>
  <c r="E878" i="1" s="1"/>
  <c r="B832" i="1"/>
  <c r="E832" i="1" a="1"/>
  <c r="E832" i="1" s="1"/>
  <c r="B21" i="1"/>
  <c r="E21" i="1" a="1"/>
  <c r="E21" i="1" s="1"/>
  <c r="B786" i="1"/>
  <c r="E786" i="1" a="1"/>
  <c r="E786" i="1" s="1"/>
  <c r="E750" i="1" a="1"/>
  <c r="E750" i="1" s="1"/>
  <c r="B15" i="1"/>
  <c r="C15" i="1" s="1"/>
  <c r="D15" i="1" s="1"/>
  <c r="E15" i="1" a="1"/>
  <c r="E15" i="1" s="1"/>
  <c r="B708" i="1"/>
  <c r="E708" i="1" a="1"/>
  <c r="E708" i="1" s="1"/>
  <c r="B566" i="1"/>
  <c r="E566" i="1" a="1"/>
  <c r="E566" i="1" s="1"/>
  <c r="E520" i="1" a="1"/>
  <c r="E520" i="1" s="1"/>
  <c r="B508" i="1"/>
  <c r="E508" i="1" a="1"/>
  <c r="E508" i="1" s="1"/>
  <c r="E484" i="1" a="1"/>
  <c r="E484" i="1" s="1"/>
  <c r="E472" i="1" a="1"/>
  <c r="E472" i="1" s="1"/>
  <c r="B424" i="1"/>
  <c r="E424" i="1" a="1"/>
  <c r="E424" i="1" s="1"/>
  <c r="B412" i="1"/>
  <c r="E412" i="1" a="1"/>
  <c r="E412" i="1" s="1"/>
  <c r="B404" i="1"/>
  <c r="E404" i="1" a="1"/>
  <c r="E404" i="1" s="1"/>
  <c r="B382" i="1"/>
  <c r="E382" i="1" a="1"/>
  <c r="E382" i="1" s="1"/>
  <c r="B370" i="1"/>
  <c r="E370" i="1" a="1"/>
  <c r="E370" i="1" s="1"/>
  <c r="E334" i="1" a="1"/>
  <c r="E334" i="1" s="1"/>
  <c r="B226" i="1"/>
  <c r="E226" i="1" a="1"/>
  <c r="E226" i="1" s="1"/>
  <c r="B214" i="1"/>
  <c r="E214" i="1" a="1"/>
  <c r="E214" i="1" s="1"/>
  <c r="B178" i="1"/>
  <c r="E178" i="1" a="1"/>
  <c r="E178" i="1" s="1"/>
  <c r="E154" i="1" a="1"/>
  <c r="E154" i="1" s="1"/>
  <c r="E118" i="1" a="1"/>
  <c r="E118" i="1" s="1"/>
  <c r="E2843" i="1" a="1"/>
  <c r="E2843" i="1" s="1"/>
  <c r="E2802" i="1" a="1"/>
  <c r="E2802" i="1" s="1"/>
  <c r="E2732" i="1" a="1"/>
  <c r="E2732" i="1" s="1"/>
  <c r="E2719" i="1" a="1"/>
  <c r="E2719" i="1" s="1"/>
  <c r="E2695" i="1" a="1"/>
  <c r="E2695" i="1" s="1"/>
  <c r="E2664" i="1" a="1"/>
  <c r="E2664" i="1" s="1"/>
  <c r="E1215" i="1" a="1"/>
  <c r="E1215" i="1" s="1"/>
  <c r="E1203" i="1" a="1"/>
  <c r="E1203" i="1" s="1"/>
  <c r="B1167" i="1"/>
  <c r="C1167" i="1" s="1"/>
  <c r="D1167" i="1" s="1"/>
  <c r="E1167" i="1" a="1"/>
  <c r="E1167" i="1" s="1"/>
  <c r="B1157" i="1"/>
  <c r="C1157" i="1" s="1"/>
  <c r="D1157" i="1" s="1"/>
  <c r="E1157" i="1" a="1"/>
  <c r="E1157" i="1" s="1"/>
  <c r="B1111" i="1"/>
  <c r="C1111" i="1" s="1"/>
  <c r="D1111" i="1" s="1"/>
  <c r="E1111" i="1" a="1"/>
  <c r="E1111" i="1" s="1"/>
  <c r="B1051" i="1"/>
  <c r="E1051" i="1" a="1"/>
  <c r="E1051" i="1" s="1"/>
  <c r="B967" i="1"/>
  <c r="E967" i="1" a="1"/>
  <c r="E967" i="1" s="1"/>
  <c r="B957" i="1"/>
  <c r="E957" i="1" a="1"/>
  <c r="E957" i="1" s="1"/>
  <c r="B911" i="1"/>
  <c r="C911" i="1" s="1"/>
  <c r="D911" i="1" s="1"/>
  <c r="E911" i="1" a="1"/>
  <c r="E911" i="1" s="1"/>
  <c r="B831" i="1"/>
  <c r="C831" i="1" s="1"/>
  <c r="D831" i="1" s="1"/>
  <c r="E831" i="1" a="1"/>
  <c r="E831" i="1" s="1"/>
  <c r="B20" i="1"/>
  <c r="E20" i="1" a="1"/>
  <c r="E20" i="1" s="1"/>
  <c r="B707" i="1"/>
  <c r="E707" i="1" a="1"/>
  <c r="E707" i="1" s="1"/>
  <c r="B695" i="1"/>
  <c r="C695" i="1" s="1"/>
  <c r="D695" i="1" s="1"/>
  <c r="E695" i="1" a="1"/>
  <c r="E695" i="1" s="1"/>
  <c r="E647" i="1" a="1"/>
  <c r="E647" i="1" s="1"/>
  <c r="E577" i="1" a="1"/>
  <c r="E577" i="1" s="1"/>
  <c r="B507" i="1"/>
  <c r="E507" i="1" a="1"/>
  <c r="E507" i="1" s="1"/>
  <c r="E447" i="1" a="1"/>
  <c r="E447" i="1" s="1"/>
  <c r="E435" i="1" a="1"/>
  <c r="E435" i="1" s="1"/>
  <c r="B423" i="1"/>
  <c r="E423" i="1" a="1"/>
  <c r="E423" i="1" s="1"/>
  <c r="B411" i="1"/>
  <c r="E411" i="1" a="1"/>
  <c r="E411" i="1" s="1"/>
  <c r="B403" i="1"/>
  <c r="E403" i="1" a="1"/>
  <c r="E403" i="1" s="1"/>
  <c r="E391" i="1" a="1"/>
  <c r="E391" i="1" s="1"/>
  <c r="B381" i="1"/>
  <c r="E381" i="1" a="1"/>
  <c r="E381" i="1" s="1"/>
  <c r="E369" i="1" a="1"/>
  <c r="E369" i="1" s="1"/>
  <c r="E345" i="1" a="1"/>
  <c r="E345" i="1" s="1"/>
  <c r="E309" i="1" a="1"/>
  <c r="E309" i="1" s="1"/>
  <c r="E297" i="1" a="1"/>
  <c r="E297" i="1" s="1"/>
  <c r="E273" i="1" a="1"/>
  <c r="E273" i="1" s="1"/>
  <c r="E261" i="1" a="1"/>
  <c r="E261" i="1" s="1"/>
  <c r="E213" i="1" a="1"/>
  <c r="E213" i="1" s="1"/>
  <c r="E177" i="1" a="1"/>
  <c r="E177" i="1" s="1"/>
  <c r="E2894" i="1" a="1"/>
  <c r="E2894" i="1" s="1"/>
  <c r="E2823" i="1" a="1"/>
  <c r="E2823" i="1" s="1"/>
  <c r="E2731" i="1" a="1"/>
  <c r="E2731" i="1" s="1"/>
  <c r="E2394" i="1" a="1"/>
  <c r="E2394" i="1" s="1"/>
  <c r="E1350" i="1" a="1"/>
  <c r="E1350" i="1" s="1"/>
  <c r="B1282" i="1"/>
  <c r="E1282" i="1" a="1"/>
  <c r="E1282" i="1" s="1"/>
  <c r="B1260" i="1"/>
  <c r="E1260" i="1" a="1"/>
  <c r="E1260" i="1" s="1"/>
  <c r="E1202" i="1" a="1"/>
  <c r="E1202" i="1" s="1"/>
  <c r="E1190" i="1" a="1"/>
  <c r="E1190" i="1" s="1"/>
  <c r="B1156" i="1"/>
  <c r="C1156" i="1" s="1"/>
  <c r="D1156" i="1" s="1"/>
  <c r="E1156" i="1" a="1"/>
  <c r="E1156" i="1" s="1"/>
  <c r="B1050" i="1"/>
  <c r="C1050" i="1" s="1"/>
  <c r="D1050" i="1" s="1"/>
  <c r="E1050" i="1" a="1"/>
  <c r="E1050" i="1" s="1"/>
  <c r="B1014" i="1"/>
  <c r="E1014" i="1" a="1"/>
  <c r="E1014" i="1" s="1"/>
  <c r="B966" i="1"/>
  <c r="C966" i="1" s="1"/>
  <c r="D966" i="1" s="1"/>
  <c r="E966" i="1" a="1"/>
  <c r="E966" i="1" s="1"/>
  <c r="B910" i="1"/>
  <c r="E910" i="1" a="1"/>
  <c r="E910" i="1" s="1"/>
  <c r="E866" i="1" a="1"/>
  <c r="E866" i="1" s="1"/>
  <c r="B830" i="1"/>
  <c r="C830" i="1" s="1"/>
  <c r="D830" i="1" s="1"/>
  <c r="E830" i="1" a="1"/>
  <c r="E830" i="1" s="1"/>
  <c r="B796" i="1"/>
  <c r="E796" i="1" a="1"/>
  <c r="E796" i="1" s="1"/>
  <c r="E760" i="1" a="1"/>
  <c r="E760" i="1" s="1"/>
  <c r="B748" i="1"/>
  <c r="E748" i="1" a="1"/>
  <c r="E748" i="1" s="1"/>
  <c r="B646" i="1"/>
  <c r="E646" i="1" a="1"/>
  <c r="E646" i="1" s="1"/>
  <c r="E600" i="1" a="1"/>
  <c r="E600" i="1" s="1"/>
  <c r="E588" i="1" a="1"/>
  <c r="E588" i="1" s="1"/>
  <c r="B564" i="1"/>
  <c r="E564" i="1" a="1"/>
  <c r="E564" i="1" s="1"/>
  <c r="B518" i="1"/>
  <c r="E518" i="1" a="1"/>
  <c r="E518" i="1" s="1"/>
  <c r="B506" i="1"/>
  <c r="E506" i="1" a="1"/>
  <c r="E506" i="1" s="1"/>
  <c r="E458" i="1" a="1"/>
  <c r="E458" i="1" s="1"/>
  <c r="E434" i="1" a="1"/>
  <c r="E434" i="1" s="1"/>
  <c r="B422" i="1"/>
  <c r="E422" i="1" a="1"/>
  <c r="E422" i="1" s="1"/>
  <c r="B410" i="1"/>
  <c r="E410" i="1" a="1"/>
  <c r="E410" i="1" s="1"/>
  <c r="B402" i="1"/>
  <c r="E402" i="1" a="1"/>
  <c r="E402" i="1" s="1"/>
  <c r="B368" i="1"/>
  <c r="E368" i="1" a="1"/>
  <c r="E368" i="1" s="1"/>
  <c r="E356" i="1" a="1"/>
  <c r="E356" i="1" s="1"/>
  <c r="B344" i="1"/>
  <c r="E344" i="1" a="1"/>
  <c r="E344" i="1" s="1"/>
  <c r="E332" i="1" a="1"/>
  <c r="E332" i="1" s="1"/>
  <c r="E260" i="1" a="1"/>
  <c r="E260" i="1" s="1"/>
  <c r="B248" i="1"/>
  <c r="E248" i="1" a="1"/>
  <c r="E248" i="1" s="1"/>
  <c r="B188" i="1"/>
  <c r="E188" i="1" a="1"/>
  <c r="E188" i="1" s="1"/>
  <c r="B176" i="1"/>
  <c r="E176" i="1" a="1"/>
  <c r="E176" i="1" s="1"/>
  <c r="E164" i="1" a="1"/>
  <c r="E164" i="1" s="1"/>
  <c r="E116" i="1" a="1"/>
  <c r="E116" i="1" s="1"/>
  <c r="E106" i="1" a="1"/>
  <c r="E106" i="1" s="1"/>
  <c r="E2822" i="1" a="1"/>
  <c r="E2822" i="1" s="1"/>
  <c r="E2812" i="1" a="1"/>
  <c r="E2812" i="1" s="1"/>
  <c r="E2800" i="1" a="1"/>
  <c r="E2800" i="1" s="1"/>
  <c r="E2788" i="1" a="1"/>
  <c r="E2788" i="1" s="1"/>
  <c r="E2741" i="1" a="1"/>
  <c r="E2741" i="1" s="1"/>
  <c r="E2730" i="1" a="1"/>
  <c r="E2730" i="1" s="1"/>
  <c r="E2718" i="1" a="1"/>
  <c r="E2718" i="1" s="1"/>
  <c r="E55" i="1" a="1"/>
  <c r="E55" i="1" s="1"/>
  <c r="B1515" i="1"/>
  <c r="C1515" i="1" s="1"/>
  <c r="D1515" i="1" s="1"/>
  <c r="E1515" i="1" a="1"/>
  <c r="E1515" i="1" s="1"/>
  <c r="B88" i="1"/>
  <c r="C88" i="1" s="1"/>
  <c r="D88" i="1" s="1"/>
  <c r="E88" i="1" a="1"/>
  <c r="E88" i="1" s="1"/>
  <c r="B2006" i="1"/>
  <c r="E2006" i="1" a="1"/>
  <c r="E2006" i="1" s="1"/>
  <c r="B56" i="1"/>
  <c r="E56" i="1" a="1"/>
  <c r="E56" i="1" s="1"/>
  <c r="B2467" i="1"/>
  <c r="E2467" i="1" a="1"/>
  <c r="E2467" i="1" s="1"/>
  <c r="B2131" i="1"/>
  <c r="C2131" i="1" s="1"/>
  <c r="D2131" i="1" s="1"/>
  <c r="E2131" i="1" a="1"/>
  <c r="E2131" i="1" s="1"/>
  <c r="B2119" i="1"/>
  <c r="C2119" i="1" s="1"/>
  <c r="D2119" i="1" s="1"/>
  <c r="E2119" i="1" a="1"/>
  <c r="E2119" i="1" s="1"/>
  <c r="B2111" i="1"/>
  <c r="C2111" i="1" s="1"/>
  <c r="D2111" i="1" s="1"/>
  <c r="E2111" i="1" a="1"/>
  <c r="E2111" i="1" s="1"/>
  <c r="B1909" i="1"/>
  <c r="E1909" i="1" a="1"/>
  <c r="E1909" i="1" s="1"/>
  <c r="B1745" i="1"/>
  <c r="C1745" i="1" s="1"/>
  <c r="D1745" i="1" s="1"/>
  <c r="E1745" i="1" a="1"/>
  <c r="E1745" i="1" s="1"/>
  <c r="B1725" i="1"/>
  <c r="E1725" i="1" a="1"/>
  <c r="E1725" i="1" s="1"/>
  <c r="B1713" i="1"/>
  <c r="E1713" i="1" a="1"/>
  <c r="E1713" i="1" s="1"/>
  <c r="B1701" i="1"/>
  <c r="C1701" i="1" s="1"/>
  <c r="D1701" i="1" s="1"/>
  <c r="E1701" i="1" a="1"/>
  <c r="E1701" i="1" s="1"/>
  <c r="B46" i="1"/>
  <c r="C46" i="1" s="1"/>
  <c r="D46" i="1" s="1"/>
  <c r="E46" i="1" a="1"/>
  <c r="E46" i="1" s="1"/>
  <c r="B1669" i="1"/>
  <c r="E1669" i="1" a="1"/>
  <c r="E1669" i="1" s="1"/>
  <c r="B1537" i="1"/>
  <c r="E1537" i="1" a="1"/>
  <c r="E1537" i="1" s="1"/>
  <c r="B1525" i="1"/>
  <c r="E1525" i="1" a="1"/>
  <c r="E1525" i="1" s="1"/>
  <c r="B1513" i="1"/>
  <c r="C1513" i="1" s="1"/>
  <c r="D1513" i="1" s="1"/>
  <c r="E1513" i="1" a="1"/>
  <c r="E1513" i="1" s="1"/>
  <c r="B1503" i="1"/>
  <c r="C1503" i="1" s="1"/>
  <c r="D1503" i="1" s="1"/>
  <c r="E1503" i="1" a="1"/>
  <c r="E1503" i="1" s="1"/>
  <c r="E1419" i="1" a="1"/>
  <c r="E1419" i="1" s="1"/>
  <c r="E1385" i="1" a="1"/>
  <c r="E1385" i="1" s="1"/>
  <c r="B1281" i="1"/>
  <c r="C1281" i="1" s="1"/>
  <c r="D1281" i="1" s="1"/>
  <c r="E1281" i="1" a="1"/>
  <c r="E1281" i="1" s="1"/>
  <c r="B1271" i="1"/>
  <c r="E1271" i="1" a="1"/>
  <c r="E1271" i="1" s="1"/>
  <c r="B35" i="1"/>
  <c r="C35" i="1" s="1"/>
  <c r="D35" i="1" s="1"/>
  <c r="E35" i="1" a="1"/>
  <c r="E35" i="1" s="1"/>
  <c r="E1225" i="1" a="1"/>
  <c r="E1225" i="1" s="1"/>
  <c r="E1213" i="1" a="1"/>
  <c r="E1213" i="1" s="1"/>
  <c r="E1201" i="1" a="1"/>
  <c r="E1201" i="1" s="1"/>
  <c r="B1165" i="1"/>
  <c r="C1165" i="1" s="1"/>
  <c r="D1165" i="1" s="1"/>
  <c r="E1165" i="1" a="1"/>
  <c r="E1165" i="1" s="1"/>
  <c r="E1131" i="1" a="1"/>
  <c r="E1131" i="1" s="1"/>
  <c r="B1049" i="1"/>
  <c r="E1049" i="1" a="1"/>
  <c r="E1049" i="1" s="1"/>
  <c r="E1001" i="1" a="1"/>
  <c r="E1001" i="1" s="1"/>
  <c r="B965" i="1"/>
  <c r="C965" i="1" s="1"/>
  <c r="D965" i="1" s="1"/>
  <c r="E965" i="1" a="1"/>
  <c r="E965" i="1" s="1"/>
  <c r="B955" i="1"/>
  <c r="E955" i="1" a="1"/>
  <c r="E955" i="1" s="1"/>
  <c r="B909" i="1"/>
  <c r="E909" i="1" a="1"/>
  <c r="E909" i="1" s="1"/>
  <c r="E885" i="1" a="1"/>
  <c r="E885" i="1" s="1"/>
  <c r="B829" i="1"/>
  <c r="E829" i="1" a="1"/>
  <c r="E829" i="1" s="1"/>
  <c r="B783" i="1"/>
  <c r="C783" i="1" s="1"/>
  <c r="D783" i="1" s="1"/>
  <c r="E783" i="1" a="1"/>
  <c r="E783" i="1" s="1"/>
  <c r="E759" i="1" a="1"/>
  <c r="E759" i="1" s="1"/>
  <c r="B747" i="1"/>
  <c r="E747" i="1" a="1"/>
  <c r="E747" i="1" s="1"/>
  <c r="B645" i="1"/>
  <c r="E645" i="1" a="1"/>
  <c r="E645" i="1" s="1"/>
  <c r="E575" i="1" a="1"/>
  <c r="E575" i="1" s="1"/>
  <c r="B563" i="1"/>
  <c r="E563" i="1" a="1"/>
  <c r="E563" i="1" s="1"/>
  <c r="B505" i="1"/>
  <c r="E505" i="1" a="1"/>
  <c r="E505" i="1" s="1"/>
  <c r="B421" i="1"/>
  <c r="E421" i="1" a="1"/>
  <c r="E421" i="1" s="1"/>
  <c r="B9" i="1"/>
  <c r="E9" i="1" a="1"/>
  <c r="E9" i="1" s="1"/>
  <c r="B401" i="1"/>
  <c r="E401" i="1" a="1"/>
  <c r="E401" i="1" s="1"/>
  <c r="B367" i="1"/>
  <c r="E367" i="1" a="1"/>
  <c r="E367" i="1" s="1"/>
  <c r="B343" i="1"/>
  <c r="E343" i="1" a="1"/>
  <c r="E343" i="1" s="1"/>
  <c r="E259" i="1" a="1"/>
  <c r="E259" i="1" s="1"/>
  <c r="B187" i="1"/>
  <c r="E187" i="1" a="1"/>
  <c r="E187" i="1" s="1"/>
  <c r="E175" i="1" a="1"/>
  <c r="E175" i="1" s="1"/>
  <c r="E127" i="1" a="1"/>
  <c r="E127" i="1" s="1"/>
  <c r="E2913" i="1" a="1"/>
  <c r="E2913" i="1" s="1"/>
  <c r="E2892" i="1" a="1"/>
  <c r="E2892" i="1" s="1"/>
  <c r="E2787" i="1" a="1"/>
  <c r="E2787" i="1" s="1"/>
  <c r="E2751" i="1" a="1"/>
  <c r="E2751" i="1" s="1"/>
  <c r="E2717" i="1" a="1"/>
  <c r="E2717" i="1" s="1"/>
  <c r="E2267" i="1" a="1"/>
  <c r="E2267" i="1" s="1"/>
  <c r="B2660" i="1"/>
  <c r="C2660" i="1" s="1"/>
  <c r="D2660" i="1" s="1"/>
  <c r="B2564" i="1"/>
  <c r="B2316" i="1"/>
  <c r="B1998" i="1"/>
  <c r="B1880" i="1"/>
  <c r="C1880" i="1" s="1"/>
  <c r="D1880" i="1" s="1"/>
  <c r="B2724" i="1"/>
  <c r="B2622" i="1"/>
  <c r="B2538" i="1"/>
  <c r="C2538" i="1" s="1"/>
  <c r="D2538" i="1" s="1"/>
  <c r="B2434" i="1"/>
  <c r="B2326" i="1"/>
  <c r="C2326" i="1" s="1"/>
  <c r="D2326" i="1" s="1"/>
  <c r="B2230" i="1"/>
  <c r="C2230" i="1" s="1"/>
  <c r="D2230" i="1" s="1"/>
  <c r="B1912" i="1"/>
  <c r="C1912" i="1" s="1"/>
  <c r="D1912" i="1" s="1"/>
  <c r="B1808" i="1"/>
  <c r="C1808" i="1" s="1"/>
  <c r="D1808" i="1" s="1"/>
  <c r="B1576" i="1"/>
  <c r="C1576" i="1" s="1"/>
  <c r="D1576" i="1" s="1"/>
  <c r="B1470" i="1"/>
  <c r="C1470" i="1" s="1"/>
  <c r="D1470" i="1" s="1"/>
  <c r="B1376" i="1"/>
  <c r="B1243" i="1"/>
  <c r="C1243" i="1" s="1"/>
  <c r="D1243" i="1" s="1"/>
  <c r="B1231" i="1"/>
  <c r="B1219" i="1"/>
  <c r="B1207" i="1"/>
  <c r="B1195" i="1"/>
  <c r="C1195" i="1" s="1"/>
  <c r="D1195" i="1" s="1"/>
  <c r="B1183" i="1"/>
  <c r="C1183" i="1" s="1"/>
  <c r="D1183" i="1" s="1"/>
  <c r="B1149" i="1"/>
  <c r="C1149" i="1" s="1"/>
  <c r="D1149" i="1" s="1"/>
  <c r="B1137" i="1"/>
  <c r="C1137" i="1" s="1"/>
  <c r="D1137" i="1" s="1"/>
  <c r="B31" i="1"/>
  <c r="C31" i="1" s="1"/>
  <c r="D31" i="1" s="1"/>
  <c r="B1115" i="1"/>
  <c r="C1115" i="1" s="1"/>
  <c r="D1115" i="1" s="1"/>
  <c r="B1103" i="1"/>
  <c r="C1103" i="1" s="1"/>
  <c r="D1103" i="1" s="1"/>
  <c r="B1091" i="1"/>
  <c r="B1079" i="1"/>
  <c r="C1079" i="1" s="1"/>
  <c r="D1079" i="1" s="1"/>
  <c r="B1067" i="1"/>
  <c r="B1043" i="1"/>
  <c r="B1031" i="1"/>
  <c r="B1019" i="1"/>
  <c r="B1007" i="1"/>
  <c r="B995" i="1"/>
  <c r="C995" i="1" s="1"/>
  <c r="D995" i="1" s="1"/>
  <c r="B983" i="1"/>
  <c r="C983" i="1" s="1"/>
  <c r="D983" i="1" s="1"/>
  <c r="B971" i="1"/>
  <c r="C971" i="1" s="1"/>
  <c r="D971" i="1" s="1"/>
  <c r="B29" i="1"/>
  <c r="C29" i="1" s="1"/>
  <c r="D29" i="1" s="1"/>
  <c r="B949" i="1"/>
  <c r="C949" i="1" s="1"/>
  <c r="D949" i="1" s="1"/>
  <c r="B937" i="1"/>
  <c r="B927" i="1"/>
  <c r="C927" i="1" s="1"/>
  <c r="D927" i="1" s="1"/>
  <c r="B915" i="1"/>
  <c r="C915" i="1" s="1"/>
  <c r="D915" i="1" s="1"/>
  <c r="B903" i="1"/>
  <c r="C903" i="1" s="1"/>
  <c r="D903" i="1" s="1"/>
  <c r="B891" i="1"/>
  <c r="C891" i="1" s="1"/>
  <c r="D891" i="1" s="1"/>
  <c r="B871" i="1"/>
  <c r="B859" i="1"/>
  <c r="C859" i="1" s="1"/>
  <c r="D859" i="1" s="1"/>
  <c r="B847" i="1"/>
  <c r="C847" i="1" s="1"/>
  <c r="D847" i="1" s="1"/>
  <c r="B805" i="1"/>
  <c r="B795" i="1"/>
  <c r="C795" i="1" s="1"/>
  <c r="D795" i="1" s="1"/>
  <c r="B771" i="1"/>
  <c r="B759" i="1"/>
  <c r="C759" i="1" s="1"/>
  <c r="D759" i="1" s="1"/>
  <c r="B735" i="1"/>
  <c r="B725" i="1"/>
  <c r="C725" i="1" s="1"/>
  <c r="D725" i="1" s="1"/>
  <c r="B709" i="1"/>
  <c r="C709" i="1" s="1"/>
  <c r="D709" i="1" s="1"/>
  <c r="B697" i="1"/>
  <c r="C697" i="1" s="1"/>
  <c r="D697" i="1" s="1"/>
  <c r="B685" i="1"/>
  <c r="C685" i="1" s="1"/>
  <c r="D685" i="1" s="1"/>
  <c r="B673" i="1"/>
  <c r="C673" i="1" s="1"/>
  <c r="D673" i="1" s="1"/>
  <c r="B661" i="1"/>
  <c r="C661" i="1" s="1"/>
  <c r="D661" i="1" s="1"/>
  <c r="B649" i="1"/>
  <c r="C649" i="1" s="1"/>
  <c r="D649" i="1" s="1"/>
  <c r="B637" i="1"/>
  <c r="C637" i="1" s="1"/>
  <c r="D637" i="1" s="1"/>
  <c r="B625" i="1"/>
  <c r="B615" i="1"/>
  <c r="C615" i="1" s="1"/>
  <c r="D615" i="1" s="1"/>
  <c r="B591" i="1"/>
  <c r="C591" i="1" s="1"/>
  <c r="D591" i="1" s="1"/>
  <c r="B579" i="1"/>
  <c r="B555" i="1"/>
  <c r="B543" i="1"/>
  <c r="B533" i="1"/>
  <c r="B521" i="1"/>
  <c r="B500" i="1"/>
  <c r="B488" i="1"/>
  <c r="B476" i="1"/>
  <c r="B464" i="1"/>
  <c r="B452" i="1"/>
  <c r="B440" i="1"/>
  <c r="B396" i="1"/>
  <c r="B384" i="1"/>
  <c r="B361" i="1"/>
  <c r="B349" i="1"/>
  <c r="B301" i="1"/>
  <c r="B289" i="1"/>
  <c r="B277" i="1"/>
  <c r="B253" i="1"/>
  <c r="B241" i="1"/>
  <c r="B229" i="1"/>
  <c r="B217" i="1"/>
  <c r="B205" i="1"/>
  <c r="B193" i="1"/>
  <c r="B181" i="1"/>
  <c r="B159" i="1"/>
  <c r="B147" i="1"/>
  <c r="B135" i="1"/>
  <c r="B123" i="1"/>
  <c r="B111" i="1"/>
  <c r="B1715" i="1"/>
  <c r="C1715" i="1" s="1"/>
  <c r="D1715" i="1" s="1"/>
  <c r="B1693" i="1"/>
  <c r="C1693" i="1" s="1"/>
  <c r="D1693" i="1" s="1"/>
  <c r="B1683" i="1"/>
  <c r="C1683" i="1" s="1"/>
  <c r="D1683" i="1" s="1"/>
  <c r="B1671" i="1"/>
  <c r="C1671" i="1" s="1"/>
  <c r="D1671" i="1" s="1"/>
  <c r="B1659" i="1"/>
  <c r="C1659" i="1" s="1"/>
  <c r="D1659" i="1" s="1"/>
  <c r="B1647" i="1"/>
  <c r="C1647" i="1" s="1"/>
  <c r="D1647" i="1" s="1"/>
  <c r="B1635" i="1"/>
  <c r="B1623" i="1"/>
  <c r="C1623" i="1" s="1"/>
  <c r="D1623" i="1" s="1"/>
  <c r="B1611" i="1"/>
  <c r="B1599" i="1"/>
  <c r="B1587" i="1"/>
  <c r="C1587" i="1" s="1"/>
  <c r="D1587" i="1" s="1"/>
  <c r="B1575" i="1"/>
  <c r="B1563" i="1"/>
  <c r="C1563" i="1" s="1"/>
  <c r="D1563" i="1" s="1"/>
  <c r="B1551" i="1"/>
  <c r="C1551" i="1" s="1"/>
  <c r="D1551" i="1" s="1"/>
  <c r="B1539" i="1"/>
  <c r="C1539" i="1" s="1"/>
  <c r="D1539" i="1" s="1"/>
  <c r="B1527" i="1"/>
  <c r="C1527" i="1" s="1"/>
  <c r="D1527" i="1" s="1"/>
  <c r="B1493" i="1"/>
  <c r="C1493" i="1" s="1"/>
  <c r="D1493" i="1" s="1"/>
  <c r="B1481" i="1"/>
  <c r="C1481" i="1" s="1"/>
  <c r="D1481" i="1" s="1"/>
  <c r="B1469" i="1"/>
  <c r="C1469" i="1" s="1"/>
  <c r="D1469" i="1" s="1"/>
  <c r="B1457" i="1"/>
  <c r="C1457" i="1" s="1"/>
  <c r="D1457" i="1" s="1"/>
  <c r="B1445" i="1"/>
  <c r="B1433" i="1"/>
  <c r="C1433" i="1" s="1"/>
  <c r="D1433" i="1" s="1"/>
  <c r="B1421" i="1"/>
  <c r="B1409" i="1"/>
  <c r="C1409" i="1" s="1"/>
  <c r="D1409" i="1" s="1"/>
  <c r="B43" i="1"/>
  <c r="C43" i="1" s="1"/>
  <c r="D43" i="1" s="1"/>
  <c r="B1387" i="1"/>
  <c r="C1387" i="1" s="1"/>
  <c r="D1387" i="1" s="1"/>
  <c r="B1375" i="1"/>
  <c r="C1375" i="1" s="1"/>
  <c r="D1375" i="1" s="1"/>
  <c r="B1354" i="1"/>
  <c r="C1354" i="1" s="1"/>
  <c r="D1354" i="1" s="1"/>
  <c r="B1332" i="1"/>
  <c r="C1332" i="1" s="1"/>
  <c r="D1332" i="1" s="1"/>
  <c r="B1320" i="1"/>
  <c r="C1320" i="1" s="1"/>
  <c r="D1320" i="1" s="1"/>
  <c r="B1308" i="1"/>
  <c r="C1308" i="1" s="1"/>
  <c r="D1308" i="1" s="1"/>
  <c r="B1296" i="1"/>
  <c r="C1296" i="1" s="1"/>
  <c r="D1296" i="1" s="1"/>
  <c r="B1286" i="1"/>
  <c r="C1286" i="1" s="1"/>
  <c r="D1286" i="1" s="1"/>
  <c r="B1242" i="1"/>
  <c r="B1230" i="1"/>
  <c r="C1230" i="1" s="1"/>
  <c r="D1230" i="1" s="1"/>
  <c r="B1218" i="1"/>
  <c r="B1206" i="1"/>
  <c r="C1206" i="1" s="1"/>
  <c r="D1206" i="1" s="1"/>
  <c r="B1194" i="1"/>
  <c r="C1194" i="1" s="1"/>
  <c r="D1194" i="1" s="1"/>
  <c r="B1182" i="1"/>
  <c r="C1182" i="1" s="1"/>
  <c r="D1182" i="1" s="1"/>
  <c r="B1148" i="1"/>
  <c r="C1148" i="1" s="1"/>
  <c r="D1148" i="1" s="1"/>
  <c r="B1136" i="1"/>
  <c r="C1136" i="1" s="1"/>
  <c r="D1136" i="1" s="1"/>
  <c r="B30" i="1"/>
  <c r="C30" i="1" s="1"/>
  <c r="D30" i="1" s="1"/>
  <c r="B1114" i="1"/>
  <c r="C1114" i="1" s="1"/>
  <c r="D1114" i="1" s="1"/>
  <c r="B1102" i="1"/>
  <c r="C1102" i="1" s="1"/>
  <c r="D1102" i="1" s="1"/>
  <c r="B1090" i="1"/>
  <c r="B1078" i="1"/>
  <c r="B1066" i="1"/>
  <c r="C1066" i="1" s="1"/>
  <c r="D1066" i="1" s="1"/>
  <c r="B1042" i="1"/>
  <c r="C1042" i="1" s="1"/>
  <c r="D1042" i="1" s="1"/>
  <c r="B1030" i="1"/>
  <c r="C1030" i="1" s="1"/>
  <c r="D1030" i="1" s="1"/>
  <c r="B1018" i="1"/>
  <c r="C1018" i="1" s="1"/>
  <c r="D1018" i="1" s="1"/>
  <c r="B1006" i="1"/>
  <c r="C1006" i="1" s="1"/>
  <c r="D1006" i="1" s="1"/>
  <c r="B994" i="1"/>
  <c r="C994" i="1" s="1"/>
  <c r="D994" i="1" s="1"/>
  <c r="B982" i="1"/>
  <c r="C982" i="1" s="1"/>
  <c r="D982" i="1" s="1"/>
  <c r="B970" i="1"/>
  <c r="C970" i="1" s="1"/>
  <c r="D970" i="1" s="1"/>
  <c r="B936" i="1"/>
  <c r="B914" i="1"/>
  <c r="C914" i="1" s="1"/>
  <c r="D914" i="1" s="1"/>
  <c r="B902" i="1"/>
  <c r="C902" i="1" s="1"/>
  <c r="D902" i="1" s="1"/>
  <c r="B890" i="1"/>
  <c r="B870" i="1"/>
  <c r="B858" i="1"/>
  <c r="B846" i="1"/>
  <c r="C846" i="1" s="1"/>
  <c r="D846" i="1" s="1"/>
  <c r="B822" i="1"/>
  <c r="C822" i="1" s="1"/>
  <c r="D822" i="1" s="1"/>
  <c r="B804" i="1"/>
  <c r="C804" i="1" s="1"/>
  <c r="D804" i="1" s="1"/>
  <c r="B782" i="1"/>
  <c r="C782" i="1" s="1"/>
  <c r="D782" i="1" s="1"/>
  <c r="B770" i="1"/>
  <c r="C770" i="1" s="1"/>
  <c r="D770" i="1" s="1"/>
  <c r="B758" i="1"/>
  <c r="C758" i="1" s="1"/>
  <c r="D758" i="1" s="1"/>
  <c r="B734" i="1"/>
  <c r="C734" i="1" s="1"/>
  <c r="D734" i="1" s="1"/>
  <c r="B724" i="1"/>
  <c r="B696" i="1"/>
  <c r="C696" i="1" s="1"/>
  <c r="D696" i="1" s="1"/>
  <c r="B684" i="1"/>
  <c r="B672" i="1"/>
  <c r="C672" i="1" s="1"/>
  <c r="D672" i="1" s="1"/>
  <c r="B660" i="1"/>
  <c r="B648" i="1"/>
  <c r="C648" i="1" s="1"/>
  <c r="D648" i="1" s="1"/>
  <c r="B636" i="1"/>
  <c r="C636" i="1" s="1"/>
  <c r="D636" i="1" s="1"/>
  <c r="B624" i="1"/>
  <c r="C624" i="1" s="1"/>
  <c r="D624" i="1" s="1"/>
  <c r="B614" i="1"/>
  <c r="C614" i="1" s="1"/>
  <c r="D614" i="1" s="1"/>
  <c r="B602" i="1"/>
  <c r="C602" i="1" s="1"/>
  <c r="D602" i="1" s="1"/>
  <c r="B590" i="1"/>
  <c r="C590" i="1" s="1"/>
  <c r="D590" i="1" s="1"/>
  <c r="B578" i="1"/>
  <c r="B554" i="1"/>
  <c r="B542" i="1"/>
  <c r="B532" i="1"/>
  <c r="B520" i="1"/>
  <c r="B499" i="1"/>
  <c r="B487" i="1"/>
  <c r="B475" i="1"/>
  <c r="B463" i="1"/>
  <c r="B451" i="1"/>
  <c r="B439" i="1"/>
  <c r="B395" i="1"/>
  <c r="B360" i="1"/>
  <c r="B324" i="1"/>
  <c r="B300" i="1"/>
  <c r="B288" i="1"/>
  <c r="B276" i="1"/>
  <c r="B264" i="1"/>
  <c r="B252" i="1"/>
  <c r="B228" i="1"/>
  <c r="B216" i="1"/>
  <c r="B204" i="1"/>
  <c r="B192" i="1"/>
  <c r="B180" i="1"/>
  <c r="B170" i="1"/>
  <c r="B158" i="1"/>
  <c r="B146" i="1"/>
  <c r="B134" i="1"/>
  <c r="B122" i="1"/>
  <c r="B110" i="1"/>
  <c r="B2612" i="1"/>
  <c r="C2612" i="1" s="1"/>
  <c r="D2612" i="1" s="1"/>
  <c r="B2528" i="1"/>
  <c r="C2528" i="1" s="1"/>
  <c r="D2528" i="1" s="1"/>
  <c r="B2412" i="1"/>
  <c r="C2412" i="1" s="1"/>
  <c r="D2412" i="1" s="1"/>
  <c r="B2160" i="1"/>
  <c r="C2160" i="1" s="1"/>
  <c r="D2160" i="1" s="1"/>
  <c r="B2046" i="1"/>
  <c r="C2046" i="1" s="1"/>
  <c r="D2046" i="1" s="1"/>
  <c r="B1938" i="1"/>
  <c r="C1938" i="1" s="1"/>
  <c r="D1938" i="1" s="1"/>
  <c r="B1822" i="1"/>
  <c r="B2918" i="1"/>
  <c r="C2918" i="1" s="1"/>
  <c r="D2918" i="1" s="1"/>
  <c r="B2836" i="1"/>
  <c r="B2598" i="1"/>
  <c r="C2598" i="1" s="1"/>
  <c r="D2598" i="1" s="1"/>
  <c r="B2526" i="1"/>
  <c r="B2422" i="1"/>
  <c r="B2314" i="1"/>
  <c r="C2314" i="1" s="1"/>
  <c r="D2314" i="1" s="1"/>
  <c r="B2218" i="1"/>
  <c r="C2218" i="1" s="1"/>
  <c r="D2218" i="1" s="1"/>
  <c r="B2146" i="1"/>
  <c r="C2146" i="1" s="1"/>
  <c r="D2146" i="1" s="1"/>
  <c r="B1924" i="1"/>
  <c r="C1924" i="1" s="1"/>
  <c r="D1924" i="1" s="1"/>
  <c r="B1820" i="1"/>
  <c r="C1820" i="1" s="1"/>
  <c r="D1820" i="1" s="1"/>
  <c r="B1716" i="1"/>
  <c r="C1716" i="1" s="1"/>
  <c r="D1716" i="1" s="1"/>
  <c r="B1612" i="1"/>
  <c r="B1388" i="1"/>
  <c r="C1388" i="1" s="1"/>
  <c r="D1388" i="1" s="1"/>
  <c r="B2735" i="1"/>
  <c r="C2735" i="1" s="1"/>
  <c r="D2735" i="1" s="1"/>
  <c r="B78" i="1"/>
  <c r="B2433" i="1"/>
  <c r="C2433" i="1" s="1"/>
  <c r="D2433" i="1" s="1"/>
  <c r="B2337" i="1"/>
  <c r="C2337" i="1" s="1"/>
  <c r="D2337" i="1" s="1"/>
  <c r="B2289" i="1"/>
  <c r="C2289" i="1" s="1"/>
  <c r="D2289" i="1" s="1"/>
  <c r="B2217" i="1"/>
  <c r="C2217" i="1" s="1"/>
  <c r="D2217" i="1" s="1"/>
  <c r="B2145" i="1"/>
  <c r="B2079" i="1"/>
  <c r="C2079" i="1" s="1"/>
  <c r="D2079" i="1" s="1"/>
  <c r="B2019" i="1"/>
  <c r="C2019" i="1" s="1"/>
  <c r="D2019" i="1" s="1"/>
  <c r="B1959" i="1"/>
  <c r="C1959" i="1" s="1"/>
  <c r="D1959" i="1" s="1"/>
  <c r="B1889" i="1"/>
  <c r="C1889" i="1" s="1"/>
  <c r="D1889" i="1" s="1"/>
  <c r="B1831" i="1"/>
  <c r="C1831" i="1" s="1"/>
  <c r="D1831" i="1" s="1"/>
  <c r="B1759" i="1"/>
  <c r="C1759" i="1" s="1"/>
  <c r="D1759" i="1" s="1"/>
  <c r="B2882" i="1"/>
  <c r="C2882" i="1" s="1"/>
  <c r="D2882" i="1" s="1"/>
  <c r="B2870" i="1"/>
  <c r="C2870" i="1" s="1"/>
  <c r="D2870" i="1" s="1"/>
  <c r="B2858" i="1"/>
  <c r="B2834" i="1"/>
  <c r="C2834" i="1" s="1"/>
  <c r="D2834" i="1" s="1"/>
  <c r="B2776" i="1"/>
  <c r="C2776" i="1" s="1"/>
  <c r="D2776" i="1" s="1"/>
  <c r="B2764" i="1"/>
  <c r="C2764" i="1" s="1"/>
  <c r="D2764" i="1" s="1"/>
  <c r="B91" i="1"/>
  <c r="B2734" i="1"/>
  <c r="B2714" i="1"/>
  <c r="C2714" i="1" s="1"/>
  <c r="D2714" i="1" s="1"/>
  <c r="B2668" i="1"/>
  <c r="B2656" i="1"/>
  <c r="C2656" i="1" s="1"/>
  <c r="D2656" i="1" s="1"/>
  <c r="B2644" i="1"/>
  <c r="C2644" i="1" s="1"/>
  <c r="D2644" i="1" s="1"/>
  <c r="B2632" i="1"/>
  <c r="C2632" i="1" s="1"/>
  <c r="D2632" i="1" s="1"/>
  <c r="B2620" i="1"/>
  <c r="B2608" i="1"/>
  <c r="B2596" i="1"/>
  <c r="C2596" i="1" s="1"/>
  <c r="D2596" i="1" s="1"/>
  <c r="B2584" i="1"/>
  <c r="C2584" i="1" s="1"/>
  <c r="D2584" i="1" s="1"/>
  <c r="B2572" i="1"/>
  <c r="C2572" i="1" s="1"/>
  <c r="D2572" i="1" s="1"/>
  <c r="B2560" i="1"/>
  <c r="C2560" i="1" s="1"/>
  <c r="D2560" i="1" s="1"/>
  <c r="B2548" i="1"/>
  <c r="C2548" i="1" s="1"/>
  <c r="D2548" i="1" s="1"/>
  <c r="B2536" i="1"/>
  <c r="C2536" i="1" s="1"/>
  <c r="D2536" i="1" s="1"/>
  <c r="B2524" i="1"/>
  <c r="B2512" i="1"/>
  <c r="C2512" i="1" s="1"/>
  <c r="D2512" i="1" s="1"/>
  <c r="B2502" i="1"/>
  <c r="B2478" i="1"/>
  <c r="C2478" i="1" s="1"/>
  <c r="D2478" i="1" s="1"/>
  <c r="B2456" i="1"/>
  <c r="C2456" i="1" s="1"/>
  <c r="D2456" i="1" s="1"/>
  <c r="B2444" i="1"/>
  <c r="B2432" i="1"/>
  <c r="C2432" i="1" s="1"/>
  <c r="D2432" i="1" s="1"/>
  <c r="B2420" i="1"/>
  <c r="C2420" i="1" s="1"/>
  <c r="D2420" i="1" s="1"/>
  <c r="B2408" i="1"/>
  <c r="C2408" i="1" s="1"/>
  <c r="D2408" i="1" s="1"/>
  <c r="B2396" i="1"/>
  <c r="C2396" i="1" s="1"/>
  <c r="D2396" i="1" s="1"/>
  <c r="B2384" i="1"/>
  <c r="C2384" i="1" s="1"/>
  <c r="D2384" i="1" s="1"/>
  <c r="B2372" i="1"/>
  <c r="C2372" i="1" s="1"/>
  <c r="D2372" i="1" s="1"/>
  <c r="B2360" i="1"/>
  <c r="B2348" i="1"/>
  <c r="C2348" i="1" s="1"/>
  <c r="D2348" i="1" s="1"/>
  <c r="B2336" i="1"/>
  <c r="C2336" i="1" s="1"/>
  <c r="D2336" i="1" s="1"/>
  <c r="B2324" i="1"/>
  <c r="B2312" i="1"/>
  <c r="C2312" i="1" s="1"/>
  <c r="D2312" i="1" s="1"/>
  <c r="B2300" i="1"/>
  <c r="B2288" i="1"/>
  <c r="C2288" i="1" s="1"/>
  <c r="D2288" i="1" s="1"/>
  <c r="B2276" i="1"/>
  <c r="C2276" i="1" s="1"/>
  <c r="D2276" i="1" s="1"/>
  <c r="B2252" i="1"/>
  <c r="C2252" i="1" s="1"/>
  <c r="D2252" i="1" s="1"/>
  <c r="B2240" i="1"/>
  <c r="B2228" i="1"/>
  <c r="C2228" i="1" s="1"/>
  <c r="D2228" i="1" s="1"/>
  <c r="B2216" i="1"/>
  <c r="C2216" i="1" s="1"/>
  <c r="D2216" i="1" s="1"/>
  <c r="B2204" i="1"/>
  <c r="B2192" i="1"/>
  <c r="C2192" i="1" s="1"/>
  <c r="D2192" i="1" s="1"/>
  <c r="B2180" i="1"/>
  <c r="B2168" i="1"/>
  <c r="C2168" i="1" s="1"/>
  <c r="D2168" i="1" s="1"/>
  <c r="B2156" i="1"/>
  <c r="B2144" i="1"/>
  <c r="B2112" i="1"/>
  <c r="C2112" i="1" s="1"/>
  <c r="D2112" i="1" s="1"/>
  <c r="B2078" i="1"/>
  <c r="C2078" i="1" s="1"/>
  <c r="D2078" i="1" s="1"/>
  <c r="B2066" i="1"/>
  <c r="C2066" i="1" s="1"/>
  <c r="D2066" i="1" s="1"/>
  <c r="B2054" i="1"/>
  <c r="B2042" i="1"/>
  <c r="C2042" i="1" s="1"/>
  <c r="D2042" i="1" s="1"/>
  <c r="B2030" i="1"/>
  <c r="C2030" i="1" s="1"/>
  <c r="D2030" i="1" s="1"/>
  <c r="B2018" i="1"/>
  <c r="B1994" i="1"/>
  <c r="C1994" i="1" s="1"/>
  <c r="D1994" i="1" s="1"/>
  <c r="B1982" i="1"/>
  <c r="B1970" i="1"/>
  <c r="C1970" i="1" s="1"/>
  <c r="D1970" i="1" s="1"/>
  <c r="B1958" i="1"/>
  <c r="B1946" i="1"/>
  <c r="B1934" i="1"/>
  <c r="C1934" i="1" s="1"/>
  <c r="D1934" i="1" s="1"/>
  <c r="B1922" i="1"/>
  <c r="C1922" i="1" s="1"/>
  <c r="D1922" i="1" s="1"/>
  <c r="B1910" i="1"/>
  <c r="C1910" i="1" s="1"/>
  <c r="D1910" i="1" s="1"/>
  <c r="B1888" i="1"/>
  <c r="C1888" i="1" s="1"/>
  <c r="D1888" i="1" s="1"/>
  <c r="B1876" i="1"/>
  <c r="C1876" i="1" s="1"/>
  <c r="D1876" i="1" s="1"/>
  <c r="B1864" i="1"/>
  <c r="C1864" i="1" s="1"/>
  <c r="D1864" i="1" s="1"/>
  <c r="B54" i="1"/>
  <c r="C54" i="1" s="1"/>
  <c r="D54" i="1" s="1"/>
  <c r="B1842" i="1"/>
  <c r="C1842" i="1" s="1"/>
  <c r="D1842" i="1" s="1"/>
  <c r="B1830" i="1"/>
  <c r="B1818" i="1"/>
  <c r="C1818" i="1" s="1"/>
  <c r="D1818" i="1" s="1"/>
  <c r="B1806" i="1"/>
  <c r="C1806" i="1" s="1"/>
  <c r="D1806" i="1" s="1"/>
  <c r="B1794" i="1"/>
  <c r="C1794" i="1" s="1"/>
  <c r="D1794" i="1" s="1"/>
  <c r="B1782" i="1"/>
  <c r="C1782" i="1" s="1"/>
  <c r="D1782" i="1" s="1"/>
  <c r="B1770" i="1"/>
  <c r="C1770" i="1" s="1"/>
  <c r="D1770" i="1" s="1"/>
  <c r="B1758" i="1"/>
  <c r="C1758" i="1" s="1"/>
  <c r="D1758" i="1" s="1"/>
  <c r="B1746" i="1"/>
  <c r="B1738" i="1"/>
  <c r="C1738" i="1" s="1"/>
  <c r="D1738" i="1" s="1"/>
  <c r="B1726" i="1"/>
  <c r="C1726" i="1" s="1"/>
  <c r="D1726" i="1" s="1"/>
  <c r="B1714" i="1"/>
  <c r="C1714" i="1" s="1"/>
  <c r="D1714" i="1" s="1"/>
  <c r="B1682" i="1"/>
  <c r="C1682" i="1" s="1"/>
  <c r="D1682" i="1" s="1"/>
  <c r="B1670" i="1"/>
  <c r="C1670" i="1" s="1"/>
  <c r="D1670" i="1" s="1"/>
  <c r="B1658" i="1"/>
  <c r="C1658" i="1" s="1"/>
  <c r="D1658" i="1" s="1"/>
  <c r="B1646" i="1"/>
  <c r="B1634" i="1"/>
  <c r="B1622" i="1"/>
  <c r="B1610" i="1"/>
  <c r="C1610" i="1" s="1"/>
  <c r="D1610" i="1" s="1"/>
  <c r="B1598" i="1"/>
  <c r="C1598" i="1" s="1"/>
  <c r="D1598" i="1" s="1"/>
  <c r="B1586" i="1"/>
  <c r="C1586" i="1" s="1"/>
  <c r="D1586" i="1" s="1"/>
  <c r="B1574" i="1"/>
  <c r="C1574" i="1" s="1"/>
  <c r="D1574" i="1" s="1"/>
  <c r="B1562" i="1"/>
  <c r="C1562" i="1" s="1"/>
  <c r="D1562" i="1" s="1"/>
  <c r="B1550" i="1"/>
  <c r="B1538" i="1"/>
  <c r="C1538" i="1" s="1"/>
  <c r="D1538" i="1" s="1"/>
  <c r="B1526" i="1"/>
  <c r="B1514" i="1"/>
  <c r="C1514" i="1" s="1"/>
  <c r="D1514" i="1" s="1"/>
  <c r="B1492" i="1"/>
  <c r="B1480" i="1"/>
  <c r="C1480" i="1" s="1"/>
  <c r="D1480" i="1" s="1"/>
  <c r="B1468" i="1"/>
  <c r="C1468" i="1" s="1"/>
  <c r="D1468" i="1" s="1"/>
  <c r="B1456" i="1"/>
  <c r="C1456" i="1" s="1"/>
  <c r="D1456" i="1" s="1"/>
  <c r="B1444" i="1"/>
  <c r="C1444" i="1" s="1"/>
  <c r="D1444" i="1" s="1"/>
  <c r="B1432" i="1"/>
  <c r="B1420" i="1"/>
  <c r="C1420" i="1" s="1"/>
  <c r="D1420" i="1" s="1"/>
  <c r="B1408" i="1"/>
  <c r="C1408" i="1" s="1"/>
  <c r="D1408" i="1" s="1"/>
  <c r="B42" i="1"/>
  <c r="B1386" i="1"/>
  <c r="C1386" i="1" s="1"/>
  <c r="D1386" i="1" s="1"/>
  <c r="B1374" i="1"/>
  <c r="C1374" i="1" s="1"/>
  <c r="D1374" i="1" s="1"/>
  <c r="B1365" i="1"/>
  <c r="C1365" i="1" s="1"/>
  <c r="D1365" i="1" s="1"/>
  <c r="B1353" i="1"/>
  <c r="B40" i="1"/>
  <c r="B1331" i="1"/>
  <c r="B1319" i="1"/>
  <c r="C1319" i="1" s="1"/>
  <c r="D1319" i="1" s="1"/>
  <c r="B1307" i="1"/>
  <c r="C1307" i="1" s="1"/>
  <c r="D1307" i="1" s="1"/>
  <c r="B1295" i="1"/>
  <c r="C1295" i="1" s="1"/>
  <c r="D1295" i="1" s="1"/>
  <c r="B1253" i="1"/>
  <c r="B1241" i="1"/>
  <c r="C1241" i="1" s="1"/>
  <c r="D1241" i="1" s="1"/>
  <c r="B1229" i="1"/>
  <c r="C1229" i="1" s="1"/>
  <c r="D1229" i="1" s="1"/>
  <c r="B1217" i="1"/>
  <c r="C1217" i="1" s="1"/>
  <c r="D1217" i="1" s="1"/>
  <c r="B1205" i="1"/>
  <c r="B1193" i="1"/>
  <c r="C1193" i="1" s="1"/>
  <c r="D1193" i="1" s="1"/>
  <c r="B1181" i="1"/>
  <c r="C1181" i="1" s="1"/>
  <c r="D1181" i="1" s="1"/>
  <c r="B1159" i="1"/>
  <c r="C1159" i="1" s="1"/>
  <c r="D1159" i="1" s="1"/>
  <c r="B1147" i="1"/>
  <c r="C1147" i="1" s="1"/>
  <c r="D1147" i="1" s="1"/>
  <c r="B1135" i="1"/>
  <c r="C1135" i="1" s="1"/>
  <c r="D1135" i="1" s="1"/>
  <c r="B1125" i="1"/>
  <c r="C1125" i="1" s="1"/>
  <c r="D1125" i="1" s="1"/>
  <c r="B1113" i="1"/>
  <c r="C1113" i="1" s="1"/>
  <c r="D1113" i="1" s="1"/>
  <c r="B1101" i="1"/>
  <c r="C1101" i="1" s="1"/>
  <c r="D1101" i="1" s="1"/>
  <c r="B1089" i="1"/>
  <c r="C1089" i="1" s="1"/>
  <c r="D1089" i="1" s="1"/>
  <c r="B1077" i="1"/>
  <c r="B1065" i="1"/>
  <c r="C1065" i="1" s="1"/>
  <c r="D1065" i="1" s="1"/>
  <c r="B1041" i="1"/>
  <c r="B1029" i="1"/>
  <c r="B1017" i="1"/>
  <c r="C1017" i="1" s="1"/>
  <c r="D1017" i="1" s="1"/>
  <c r="B1005" i="1"/>
  <c r="B993" i="1"/>
  <c r="C993" i="1" s="1"/>
  <c r="D993" i="1" s="1"/>
  <c r="B981" i="1"/>
  <c r="C981" i="1" s="1"/>
  <c r="D981" i="1" s="1"/>
  <c r="B935" i="1"/>
  <c r="C935" i="1" s="1"/>
  <c r="D935" i="1" s="1"/>
  <c r="B925" i="1"/>
  <c r="C925" i="1" s="1"/>
  <c r="D925" i="1" s="1"/>
  <c r="B913" i="1"/>
  <c r="C913" i="1" s="1"/>
  <c r="D913" i="1" s="1"/>
  <c r="B901" i="1"/>
  <c r="C901" i="1" s="1"/>
  <c r="D901" i="1" s="1"/>
  <c r="B889" i="1"/>
  <c r="B879" i="1"/>
  <c r="C879" i="1" s="1"/>
  <c r="D879" i="1" s="1"/>
  <c r="B869" i="1"/>
  <c r="C869" i="1" s="1"/>
  <c r="D869" i="1" s="1"/>
  <c r="B857" i="1"/>
  <c r="B845" i="1"/>
  <c r="B803" i="1"/>
  <c r="C803" i="1" s="1"/>
  <c r="D803" i="1" s="1"/>
  <c r="B781" i="1"/>
  <c r="C781" i="1" s="1"/>
  <c r="D781" i="1" s="1"/>
  <c r="B769" i="1"/>
  <c r="C769" i="1" s="1"/>
  <c r="D769" i="1" s="1"/>
  <c r="B757" i="1"/>
  <c r="B745" i="1"/>
  <c r="B733" i="1"/>
  <c r="C733" i="1" s="1"/>
  <c r="D733" i="1" s="1"/>
  <c r="B683" i="1"/>
  <c r="C683" i="1" s="1"/>
  <c r="D683" i="1" s="1"/>
  <c r="B671" i="1"/>
  <c r="B659" i="1"/>
  <c r="C659" i="1" s="1"/>
  <c r="D659" i="1" s="1"/>
  <c r="B647" i="1"/>
  <c r="B635" i="1"/>
  <c r="B623" i="1"/>
  <c r="C623" i="1" s="1"/>
  <c r="D623" i="1" s="1"/>
  <c r="B613" i="1"/>
  <c r="C613" i="1" s="1"/>
  <c r="D613" i="1" s="1"/>
  <c r="B601" i="1"/>
  <c r="B589" i="1"/>
  <c r="C589" i="1" s="1"/>
  <c r="D589" i="1" s="1"/>
  <c r="B577" i="1"/>
  <c r="C577" i="1" s="1"/>
  <c r="D577" i="1" s="1"/>
  <c r="B565" i="1"/>
  <c r="B553" i="1"/>
  <c r="B541" i="1"/>
  <c r="B531" i="1"/>
  <c r="B519" i="1"/>
  <c r="B498" i="1"/>
  <c r="B486" i="1"/>
  <c r="B474" i="1"/>
  <c r="B462" i="1"/>
  <c r="B450" i="1"/>
  <c r="B438" i="1"/>
  <c r="B359" i="1"/>
  <c r="B335" i="1"/>
  <c r="B323" i="1"/>
  <c r="B299" i="1"/>
  <c r="B287" i="1"/>
  <c r="B275" i="1"/>
  <c r="B263" i="1"/>
  <c r="B251" i="1"/>
  <c r="B239" i="1"/>
  <c r="B227" i="1"/>
  <c r="B215" i="1"/>
  <c r="B203" i="1"/>
  <c r="B191" i="1"/>
  <c r="B179" i="1"/>
  <c r="B169" i="1"/>
  <c r="B157" i="1"/>
  <c r="B145" i="1"/>
  <c r="B133" i="1"/>
  <c r="B121" i="1"/>
  <c r="B109" i="1"/>
  <c r="B2862" i="1"/>
  <c r="B2624" i="1"/>
  <c r="C2624" i="1" s="1"/>
  <c r="D2624" i="1" s="1"/>
  <c r="B2552" i="1"/>
  <c r="C2552" i="1" s="1"/>
  <c r="D2552" i="1" s="1"/>
  <c r="B2448" i="1"/>
  <c r="C2448" i="1" s="1"/>
  <c r="D2448" i="1" s="1"/>
  <c r="B2270" i="1"/>
  <c r="C2270" i="1" s="1"/>
  <c r="D2270" i="1" s="1"/>
  <c r="B2184" i="1"/>
  <c r="C2184" i="1" s="1"/>
  <c r="D2184" i="1" s="1"/>
  <c r="B2070" i="1"/>
  <c r="C2070" i="1" s="1"/>
  <c r="D2070" i="1" s="1"/>
  <c r="B1962" i="1"/>
  <c r="C1962" i="1" s="1"/>
  <c r="D1962" i="1" s="1"/>
  <c r="B1846" i="1"/>
  <c r="C1846" i="1" s="1"/>
  <c r="D1846" i="1" s="1"/>
  <c r="B1750" i="1"/>
  <c r="C1750" i="1" s="1"/>
  <c r="D1750" i="1" s="1"/>
  <c r="B1638" i="1"/>
  <c r="C1638" i="1" s="1"/>
  <c r="D1638" i="1" s="1"/>
  <c r="B2872" i="1"/>
  <c r="C2872" i="1" s="1"/>
  <c r="D2872" i="1" s="1"/>
  <c r="B2766" i="1"/>
  <c r="B2670" i="1"/>
  <c r="C2670" i="1" s="1"/>
  <c r="D2670" i="1" s="1"/>
  <c r="B79" i="1"/>
  <c r="C79" i="1" s="1"/>
  <c r="D79" i="1" s="1"/>
  <c r="B2362" i="1"/>
  <c r="C2362" i="1" s="1"/>
  <c r="D2362" i="1" s="1"/>
  <c r="B2056" i="1"/>
  <c r="C2056" i="1" s="1"/>
  <c r="D2056" i="1" s="1"/>
  <c r="B1960" i="1"/>
  <c r="C1960" i="1" s="1"/>
  <c r="D1960" i="1" s="1"/>
  <c r="B1854" i="1"/>
  <c r="C1854" i="1" s="1"/>
  <c r="D1854" i="1" s="1"/>
  <c r="B1748" i="1"/>
  <c r="C1748" i="1" s="1"/>
  <c r="D1748" i="1" s="1"/>
  <c r="B1648" i="1"/>
  <c r="B1410" i="1"/>
  <c r="C1410" i="1" s="1"/>
  <c r="D1410" i="1" s="1"/>
  <c r="B1309" i="1"/>
  <c r="C1309" i="1" s="1"/>
  <c r="D1309" i="1" s="1"/>
  <c r="B2847" i="1"/>
  <c r="B2753" i="1"/>
  <c r="B2561" i="1"/>
  <c r="B2513" i="1"/>
  <c r="C2513" i="1" s="1"/>
  <c r="D2513" i="1" s="1"/>
  <c r="B2421" i="1"/>
  <c r="C2421" i="1" s="1"/>
  <c r="D2421" i="1" s="1"/>
  <c r="B2325" i="1"/>
  <c r="C2325" i="1" s="1"/>
  <c r="D2325" i="1" s="1"/>
  <c r="B2205" i="1"/>
  <c r="C2205" i="1" s="1"/>
  <c r="D2205" i="1" s="1"/>
  <c r="B2133" i="1"/>
  <c r="C2133" i="1" s="1"/>
  <c r="D2133" i="1" s="1"/>
  <c r="B2067" i="1"/>
  <c r="C2067" i="1" s="1"/>
  <c r="D2067" i="1" s="1"/>
  <c r="B1843" i="1"/>
  <c r="B2904" i="1"/>
  <c r="C2904" i="1" s="1"/>
  <c r="D2904" i="1" s="1"/>
  <c r="B2903" i="1"/>
  <c r="C2903" i="1" s="1"/>
  <c r="D2903" i="1" s="1"/>
  <c r="B2869" i="1"/>
  <c r="B2857" i="1"/>
  <c r="C2857" i="1" s="1"/>
  <c r="D2857" i="1" s="1"/>
  <c r="B2833" i="1"/>
  <c r="C2833" i="1" s="1"/>
  <c r="D2833" i="1" s="1"/>
  <c r="B93" i="1"/>
  <c r="C93" i="1" s="1"/>
  <c r="D93" i="1" s="1"/>
  <c r="B2811" i="1"/>
  <c r="C2811" i="1" s="1"/>
  <c r="D2811" i="1" s="1"/>
  <c r="B2799" i="1"/>
  <c r="C2799" i="1" s="1"/>
  <c r="D2799" i="1" s="1"/>
  <c r="B2775" i="1"/>
  <c r="C2775" i="1" s="1"/>
  <c r="D2775" i="1" s="1"/>
  <c r="B2763" i="1"/>
  <c r="C2763" i="1" s="1"/>
  <c r="D2763" i="1" s="1"/>
  <c r="B90" i="1"/>
  <c r="C90" i="1" s="1"/>
  <c r="D90" i="1" s="1"/>
  <c r="B2743" i="1"/>
  <c r="B2733" i="1"/>
  <c r="C2733" i="1" s="1"/>
  <c r="D2733" i="1" s="1"/>
  <c r="B2713" i="1"/>
  <c r="C2713" i="1" s="1"/>
  <c r="D2713" i="1" s="1"/>
  <c r="B2667" i="1"/>
  <c r="C2667" i="1" s="1"/>
  <c r="D2667" i="1" s="1"/>
  <c r="B2655" i="1"/>
  <c r="B2643" i="1"/>
  <c r="C2643" i="1" s="1"/>
  <c r="D2643" i="1" s="1"/>
  <c r="B2607" i="1"/>
  <c r="C2607" i="1" s="1"/>
  <c r="D2607" i="1" s="1"/>
  <c r="B2595" i="1"/>
  <c r="C2595" i="1" s="1"/>
  <c r="D2595" i="1" s="1"/>
  <c r="B2583" i="1"/>
  <c r="B2571" i="1"/>
  <c r="C2571" i="1" s="1"/>
  <c r="D2571" i="1" s="1"/>
  <c r="B2559" i="1"/>
  <c r="C2559" i="1" s="1"/>
  <c r="D2559" i="1" s="1"/>
  <c r="B2547" i="1"/>
  <c r="C2547" i="1" s="1"/>
  <c r="D2547" i="1" s="1"/>
  <c r="B2535" i="1"/>
  <c r="B2523" i="1"/>
  <c r="C2523" i="1" s="1"/>
  <c r="D2523" i="1" s="1"/>
  <c r="B2511" i="1"/>
  <c r="C2511" i="1" s="1"/>
  <c r="D2511" i="1" s="1"/>
  <c r="B2501" i="1"/>
  <c r="C2501" i="1" s="1"/>
  <c r="D2501" i="1" s="1"/>
  <c r="B2489" i="1"/>
  <c r="B2477" i="1"/>
  <c r="C2477" i="1" s="1"/>
  <c r="D2477" i="1" s="1"/>
  <c r="B2455" i="1"/>
  <c r="C2455" i="1" s="1"/>
  <c r="D2455" i="1" s="1"/>
  <c r="B2443" i="1"/>
  <c r="C2443" i="1" s="1"/>
  <c r="D2443" i="1" s="1"/>
  <c r="B2431" i="1"/>
  <c r="C2431" i="1" s="1"/>
  <c r="D2431" i="1" s="1"/>
  <c r="B2419" i="1"/>
  <c r="C2419" i="1" s="1"/>
  <c r="D2419" i="1" s="1"/>
  <c r="B2407" i="1"/>
  <c r="C2407" i="1" s="1"/>
  <c r="D2407" i="1" s="1"/>
  <c r="B2395" i="1"/>
  <c r="C2395" i="1" s="1"/>
  <c r="D2395" i="1" s="1"/>
  <c r="B2383" i="1"/>
  <c r="B2371" i="1"/>
  <c r="C2371" i="1" s="1"/>
  <c r="D2371" i="1" s="1"/>
  <c r="B2359" i="1"/>
  <c r="B2347" i="1"/>
  <c r="B2335" i="1"/>
  <c r="C2335" i="1" s="1"/>
  <c r="D2335" i="1" s="1"/>
  <c r="B2323" i="1"/>
  <c r="C2323" i="1" s="1"/>
  <c r="D2323" i="1" s="1"/>
  <c r="B2311" i="1"/>
  <c r="C2311" i="1" s="1"/>
  <c r="D2311" i="1" s="1"/>
  <c r="B2299" i="1"/>
  <c r="C2299" i="1" s="1"/>
  <c r="D2299" i="1" s="1"/>
  <c r="B2287" i="1"/>
  <c r="C2287" i="1" s="1"/>
  <c r="D2287" i="1" s="1"/>
  <c r="B2275" i="1"/>
  <c r="C2275" i="1" s="1"/>
  <c r="D2275" i="1" s="1"/>
  <c r="B2257" i="1"/>
  <c r="C2257" i="1" s="1"/>
  <c r="D2257" i="1" s="1"/>
  <c r="B2251" i="1"/>
  <c r="C2251" i="1" s="1"/>
  <c r="D2251" i="1" s="1"/>
  <c r="B2239" i="1"/>
  <c r="B2227" i="1"/>
  <c r="C2227" i="1" s="1"/>
  <c r="D2227" i="1" s="1"/>
  <c r="B2215" i="1"/>
  <c r="C2215" i="1" s="1"/>
  <c r="D2215" i="1" s="1"/>
  <c r="B2203" i="1"/>
  <c r="B2191" i="1"/>
  <c r="C2191" i="1" s="1"/>
  <c r="D2191" i="1" s="1"/>
  <c r="B2179" i="1"/>
  <c r="B2167" i="1"/>
  <c r="C2167" i="1" s="1"/>
  <c r="D2167" i="1" s="1"/>
  <c r="B2155" i="1"/>
  <c r="C2155" i="1" s="1"/>
  <c r="D2155" i="1" s="1"/>
  <c r="B2143" i="1"/>
  <c r="C2143" i="1" s="1"/>
  <c r="D2143" i="1" s="1"/>
  <c r="B2101" i="1"/>
  <c r="C2101" i="1" s="1"/>
  <c r="D2101" i="1" s="1"/>
  <c r="B2089" i="1"/>
  <c r="C2089" i="1" s="1"/>
  <c r="D2089" i="1" s="1"/>
  <c r="B2077" i="1"/>
  <c r="C2077" i="1" s="1"/>
  <c r="D2077" i="1" s="1"/>
  <c r="B2065" i="1"/>
  <c r="B2053" i="1"/>
  <c r="C2053" i="1" s="1"/>
  <c r="D2053" i="1" s="1"/>
  <c r="B2041" i="1"/>
  <c r="B2029" i="1"/>
  <c r="C2029" i="1" s="1"/>
  <c r="D2029" i="1" s="1"/>
  <c r="B2017" i="1"/>
  <c r="B2005" i="1"/>
  <c r="C2005" i="1" s="1"/>
  <c r="D2005" i="1" s="1"/>
  <c r="B1993" i="1"/>
  <c r="C1993" i="1" s="1"/>
  <c r="D1993" i="1" s="1"/>
  <c r="B1981" i="1"/>
  <c r="C1981" i="1" s="1"/>
  <c r="D1981" i="1" s="1"/>
  <c r="B1969" i="1"/>
  <c r="C1969" i="1" s="1"/>
  <c r="D1969" i="1" s="1"/>
  <c r="B1957" i="1"/>
  <c r="C1957" i="1" s="1"/>
  <c r="D1957" i="1" s="1"/>
  <c r="B1945" i="1"/>
  <c r="C1945" i="1" s="1"/>
  <c r="D1945" i="1" s="1"/>
  <c r="B1933" i="1"/>
  <c r="C1933" i="1" s="1"/>
  <c r="D1933" i="1" s="1"/>
  <c r="B1921" i="1"/>
  <c r="B1899" i="1"/>
  <c r="C1899" i="1" s="1"/>
  <c r="D1899" i="1" s="1"/>
  <c r="B1887" i="1"/>
  <c r="C1887" i="1" s="1"/>
  <c r="D1887" i="1" s="1"/>
  <c r="B1875" i="1"/>
  <c r="C1875" i="1" s="1"/>
  <c r="D1875" i="1" s="1"/>
  <c r="B1863" i="1"/>
  <c r="B1853" i="1"/>
  <c r="B1841" i="1"/>
  <c r="C1841" i="1" s="1"/>
  <c r="D1841" i="1" s="1"/>
  <c r="B1829" i="1"/>
  <c r="C1829" i="1" s="1"/>
  <c r="D1829" i="1" s="1"/>
  <c r="B1817" i="1"/>
  <c r="C1817" i="1" s="1"/>
  <c r="D1817" i="1" s="1"/>
  <c r="B1805" i="1"/>
  <c r="C1805" i="1" s="1"/>
  <c r="D1805" i="1" s="1"/>
  <c r="B1793" i="1"/>
  <c r="C1793" i="1" s="1"/>
  <c r="D1793" i="1" s="1"/>
  <c r="B1781" i="1"/>
  <c r="C1781" i="1" s="1"/>
  <c r="D1781" i="1" s="1"/>
  <c r="B1769" i="1"/>
  <c r="B1757" i="1"/>
  <c r="C1757" i="1" s="1"/>
  <c r="D1757" i="1" s="1"/>
  <c r="B1737" i="1"/>
  <c r="C1737" i="1" s="1"/>
  <c r="D1737" i="1" s="1"/>
  <c r="B1681" i="1"/>
  <c r="B1657" i="1"/>
  <c r="C1657" i="1" s="1"/>
  <c r="D1657" i="1" s="1"/>
  <c r="B1645" i="1"/>
  <c r="B1633" i="1"/>
  <c r="C1633" i="1" s="1"/>
  <c r="D1633" i="1" s="1"/>
  <c r="B1621" i="1"/>
  <c r="C1621" i="1" s="1"/>
  <c r="D1621" i="1" s="1"/>
  <c r="B1609" i="1"/>
  <c r="C1609" i="1" s="1"/>
  <c r="D1609" i="1" s="1"/>
  <c r="B1597" i="1"/>
  <c r="C1597" i="1" s="1"/>
  <c r="D1597" i="1" s="1"/>
  <c r="B1585" i="1"/>
  <c r="C1585" i="1" s="1"/>
  <c r="D1585" i="1" s="1"/>
  <c r="B1573" i="1"/>
  <c r="C1573" i="1" s="1"/>
  <c r="D1573" i="1" s="1"/>
  <c r="B1561" i="1"/>
  <c r="C1561" i="1" s="1"/>
  <c r="D1561" i="1" s="1"/>
  <c r="B1549" i="1"/>
  <c r="C1549" i="1" s="1"/>
  <c r="D1549" i="1" s="1"/>
  <c r="B1491" i="1"/>
  <c r="C1491" i="1" s="1"/>
  <c r="D1491" i="1" s="1"/>
  <c r="B1479" i="1"/>
  <c r="B1467" i="1"/>
  <c r="C1467" i="1" s="1"/>
  <c r="D1467" i="1" s="1"/>
  <c r="B1455" i="1"/>
  <c r="C1455" i="1" s="1"/>
  <c r="D1455" i="1" s="1"/>
  <c r="B1443" i="1"/>
  <c r="C1443" i="1" s="1"/>
  <c r="D1443" i="1" s="1"/>
  <c r="B1431" i="1"/>
  <c r="C1431" i="1" s="1"/>
  <c r="D1431" i="1" s="1"/>
  <c r="B1419" i="1"/>
  <c r="C1419" i="1" s="1"/>
  <c r="D1419" i="1" s="1"/>
  <c r="B1407" i="1"/>
  <c r="C1407" i="1" s="1"/>
  <c r="D1407" i="1" s="1"/>
  <c r="B1397" i="1"/>
  <c r="C1397" i="1" s="1"/>
  <c r="D1397" i="1" s="1"/>
  <c r="B1385" i="1"/>
  <c r="C1385" i="1" s="1"/>
  <c r="D1385" i="1" s="1"/>
  <c r="B1373" i="1"/>
  <c r="B1364" i="1"/>
  <c r="C1364" i="1" s="1"/>
  <c r="D1364" i="1" s="1"/>
  <c r="B1352" i="1"/>
  <c r="C1352" i="1" s="1"/>
  <c r="D1352" i="1" s="1"/>
  <c r="B1342" i="1"/>
  <c r="C1342" i="1" s="1"/>
  <c r="D1342" i="1" s="1"/>
  <c r="B1330" i="1"/>
  <c r="B1318" i="1"/>
  <c r="B1306" i="1"/>
  <c r="C1306" i="1" s="1"/>
  <c r="D1306" i="1" s="1"/>
  <c r="B1294" i="1"/>
  <c r="C1294" i="1" s="1"/>
  <c r="D1294" i="1" s="1"/>
  <c r="B1252" i="1"/>
  <c r="C1252" i="1" s="1"/>
  <c r="D1252" i="1" s="1"/>
  <c r="B1240" i="1"/>
  <c r="C1240" i="1" s="1"/>
  <c r="D1240" i="1" s="1"/>
  <c r="B1228" i="1"/>
  <c r="C1228" i="1" s="1"/>
  <c r="D1228" i="1" s="1"/>
  <c r="B1216" i="1"/>
  <c r="C1216" i="1" s="1"/>
  <c r="D1216" i="1" s="1"/>
  <c r="B1204" i="1"/>
  <c r="B1192" i="1"/>
  <c r="C1192" i="1" s="1"/>
  <c r="D1192" i="1" s="1"/>
  <c r="B1180" i="1"/>
  <c r="B1168" i="1"/>
  <c r="C1168" i="1" s="1"/>
  <c r="D1168" i="1" s="1"/>
  <c r="B1146" i="1"/>
  <c r="B1134" i="1"/>
  <c r="B1124" i="1"/>
  <c r="C1124" i="1" s="1"/>
  <c r="D1124" i="1" s="1"/>
  <c r="B1100" i="1"/>
  <c r="C1100" i="1" s="1"/>
  <c r="D1100" i="1" s="1"/>
  <c r="B1088" i="1"/>
  <c r="C1088" i="1" s="1"/>
  <c r="D1088" i="1" s="1"/>
  <c r="B1076" i="1"/>
  <c r="C1076" i="1" s="1"/>
  <c r="D1076" i="1" s="1"/>
  <c r="B1064" i="1"/>
  <c r="C1064" i="1" s="1"/>
  <c r="D1064" i="1" s="1"/>
  <c r="B1040" i="1"/>
  <c r="C1040" i="1" s="1"/>
  <c r="D1040" i="1" s="1"/>
  <c r="B1028" i="1"/>
  <c r="B1016" i="1"/>
  <c r="C1016" i="1" s="1"/>
  <c r="D1016" i="1" s="1"/>
  <c r="B1004" i="1"/>
  <c r="C1004" i="1" s="1"/>
  <c r="D1004" i="1" s="1"/>
  <c r="B992" i="1"/>
  <c r="B980" i="1"/>
  <c r="C980" i="1" s="1"/>
  <c r="D980" i="1" s="1"/>
  <c r="B946" i="1"/>
  <c r="B934" i="1"/>
  <c r="C934" i="1" s="1"/>
  <c r="D934" i="1" s="1"/>
  <c r="B924" i="1"/>
  <c r="C924" i="1" s="1"/>
  <c r="D924" i="1" s="1"/>
  <c r="B912" i="1"/>
  <c r="C912" i="1" s="1"/>
  <c r="D912" i="1" s="1"/>
  <c r="B900" i="1"/>
  <c r="C900" i="1" s="1"/>
  <c r="D900" i="1" s="1"/>
  <c r="B888" i="1"/>
  <c r="C888" i="1" s="1"/>
  <c r="D888" i="1" s="1"/>
  <c r="B868" i="1"/>
  <c r="C868" i="1" s="1"/>
  <c r="D868" i="1" s="1"/>
  <c r="B856" i="1"/>
  <c r="B844" i="1"/>
  <c r="C844" i="1" s="1"/>
  <c r="D844" i="1" s="1"/>
  <c r="B814" i="1"/>
  <c r="C814" i="1" s="1"/>
  <c r="D814" i="1" s="1"/>
  <c r="B802" i="1"/>
  <c r="B780" i="1"/>
  <c r="C780" i="1" s="1"/>
  <c r="D780" i="1" s="1"/>
  <c r="B768" i="1"/>
  <c r="C768" i="1" s="1"/>
  <c r="D768" i="1" s="1"/>
  <c r="B756" i="1"/>
  <c r="C756" i="1" s="1"/>
  <c r="D756" i="1" s="1"/>
  <c r="B744" i="1"/>
  <c r="C744" i="1" s="1"/>
  <c r="D744" i="1" s="1"/>
  <c r="B732" i="1"/>
  <c r="C732" i="1" s="1"/>
  <c r="D732" i="1" s="1"/>
  <c r="B16" i="1"/>
  <c r="C16" i="1" s="1"/>
  <c r="D16" i="1" s="1"/>
  <c r="B706" i="1"/>
  <c r="C706" i="1" s="1"/>
  <c r="D706" i="1" s="1"/>
  <c r="B694" i="1"/>
  <c r="C694" i="1" s="1"/>
  <c r="D694" i="1" s="1"/>
  <c r="B682" i="1"/>
  <c r="B670" i="1"/>
  <c r="C670" i="1" s="1"/>
  <c r="D670" i="1" s="1"/>
  <c r="B658" i="1"/>
  <c r="B634" i="1"/>
  <c r="B622" i="1"/>
  <c r="B612" i="1"/>
  <c r="B600" i="1"/>
  <c r="C600" i="1" s="1"/>
  <c r="D600" i="1" s="1"/>
  <c r="B588" i="1"/>
  <c r="C588" i="1" s="1"/>
  <c r="D588" i="1" s="1"/>
  <c r="B576" i="1"/>
  <c r="C576" i="1" s="1"/>
  <c r="D576" i="1" s="1"/>
  <c r="B552" i="1"/>
  <c r="B540" i="1"/>
  <c r="B530" i="1"/>
  <c r="B497" i="1"/>
  <c r="B485" i="1"/>
  <c r="B473" i="1"/>
  <c r="B461" i="1"/>
  <c r="B449" i="1"/>
  <c r="B437" i="1"/>
  <c r="B393" i="1"/>
  <c r="B358" i="1"/>
  <c r="B346" i="1"/>
  <c r="B334" i="1"/>
  <c r="B322" i="1"/>
  <c r="B310" i="1"/>
  <c r="B298" i="1"/>
  <c r="B286" i="1"/>
  <c r="B274" i="1"/>
  <c r="B262" i="1"/>
  <c r="B250" i="1"/>
  <c r="B238" i="1"/>
  <c r="B202" i="1"/>
  <c r="B190" i="1"/>
  <c r="B168" i="1"/>
  <c r="B156" i="1"/>
  <c r="B144" i="1"/>
  <c r="B132" i="1"/>
  <c r="E3" i="1" a="1"/>
  <c r="E3" i="1" s="1"/>
  <c r="B3" i="1"/>
  <c r="B2884" i="1"/>
  <c r="B2780" i="1"/>
  <c r="B2540" i="1"/>
  <c r="B2436" i="1"/>
  <c r="B2196" i="1"/>
  <c r="C2196" i="1" s="1"/>
  <c r="D2196" i="1" s="1"/>
  <c r="B2082" i="1"/>
  <c r="C2082" i="1" s="1"/>
  <c r="D2082" i="1" s="1"/>
  <c r="B1974" i="1"/>
  <c r="C1974" i="1" s="1"/>
  <c r="D1974" i="1" s="1"/>
  <c r="B1856" i="1"/>
  <c r="C1856" i="1" s="1"/>
  <c r="D1856" i="1" s="1"/>
  <c r="B1762" i="1"/>
  <c r="C1762" i="1" s="1"/>
  <c r="D1762" i="1" s="1"/>
  <c r="B1650" i="1"/>
  <c r="C1650" i="1" s="1"/>
  <c r="D1650" i="1" s="1"/>
  <c r="B2586" i="1"/>
  <c r="B2514" i="1"/>
  <c r="C2514" i="1" s="1"/>
  <c r="D2514" i="1" s="1"/>
  <c r="B2386" i="1"/>
  <c r="C2386" i="1" s="1"/>
  <c r="D2386" i="1" s="1"/>
  <c r="B2032" i="1"/>
  <c r="B1948" i="1"/>
  <c r="C1948" i="1" s="1"/>
  <c r="D1948" i="1" s="1"/>
  <c r="B1844" i="1"/>
  <c r="C1844" i="1" s="1"/>
  <c r="D1844" i="1" s="1"/>
  <c r="B1760" i="1"/>
  <c r="C1760" i="1" s="1"/>
  <c r="D1760" i="1" s="1"/>
  <c r="B1660" i="1"/>
  <c r="C1660" i="1" s="1"/>
  <c r="D1660" i="1" s="1"/>
  <c r="B1552" i="1"/>
  <c r="C1552" i="1" s="1"/>
  <c r="D1552" i="1" s="1"/>
  <c r="B1446" i="1"/>
  <c r="B1343" i="1"/>
  <c r="C1343" i="1" s="1"/>
  <c r="D1343" i="1" s="1"/>
  <c r="B2893" i="1"/>
  <c r="C2893" i="1" s="1"/>
  <c r="D2893" i="1" s="1"/>
  <c r="B2801" i="1"/>
  <c r="B2609" i="1"/>
  <c r="C2609" i="1" s="1"/>
  <c r="D2609" i="1" s="1"/>
  <c r="B2525" i="1"/>
  <c r="C2525" i="1" s="1"/>
  <c r="D2525" i="1" s="1"/>
  <c r="B2445" i="1"/>
  <c r="B2373" i="1"/>
  <c r="C2373" i="1" s="1"/>
  <c r="D2373" i="1" s="1"/>
  <c r="B2301" i="1"/>
  <c r="C2301" i="1" s="1"/>
  <c r="D2301" i="1" s="1"/>
  <c r="B2241" i="1"/>
  <c r="C2241" i="1" s="1"/>
  <c r="D2241" i="1" s="1"/>
  <c r="B2169" i="1"/>
  <c r="C2169" i="1" s="1"/>
  <c r="D2169" i="1" s="1"/>
  <c r="B2055" i="1"/>
  <c r="C2055" i="1" s="1"/>
  <c r="D2055" i="1" s="1"/>
  <c r="B1971" i="1"/>
  <c r="C1971" i="1" s="1"/>
  <c r="D1971" i="1" s="1"/>
  <c r="B1819" i="1"/>
  <c r="C1819" i="1" s="1"/>
  <c r="D1819" i="1" s="1"/>
  <c r="B1771" i="1"/>
  <c r="C1771" i="1" s="1"/>
  <c r="D1771" i="1" s="1"/>
  <c r="B2928" i="1"/>
  <c r="B2915" i="1"/>
  <c r="C2915" i="1" s="1"/>
  <c r="D2915" i="1" s="1"/>
  <c r="B2926" i="1"/>
  <c r="C2926" i="1" s="1"/>
  <c r="D2926" i="1" s="1"/>
  <c r="B2856" i="1"/>
  <c r="C2856" i="1" s="1"/>
  <c r="D2856" i="1" s="1"/>
  <c r="B2774" i="1"/>
  <c r="B2762" i="1"/>
  <c r="B2702" i="1"/>
  <c r="C2702" i="1" s="1"/>
  <c r="D2702" i="1" s="1"/>
  <c r="B2690" i="1"/>
  <c r="C2690" i="1" s="1"/>
  <c r="D2690" i="1" s="1"/>
  <c r="B2678" i="1"/>
  <c r="C2678" i="1" s="1"/>
  <c r="D2678" i="1" s="1"/>
  <c r="B2654" i="1"/>
  <c r="C2654" i="1" s="1"/>
  <c r="D2654" i="1" s="1"/>
  <c r="B2630" i="1"/>
  <c r="C2630" i="1" s="1"/>
  <c r="D2630" i="1" s="1"/>
  <c r="B2618" i="1"/>
  <c r="C2618" i="1" s="1"/>
  <c r="D2618" i="1" s="1"/>
  <c r="B2606" i="1"/>
  <c r="C2606" i="1" s="1"/>
  <c r="D2606" i="1" s="1"/>
  <c r="B2594" i="1"/>
  <c r="C2594" i="1" s="1"/>
  <c r="D2594" i="1" s="1"/>
  <c r="B2582" i="1"/>
  <c r="B2570" i="1"/>
  <c r="C2570" i="1" s="1"/>
  <c r="D2570" i="1" s="1"/>
  <c r="B2558" i="1"/>
  <c r="B2546" i="1"/>
  <c r="B2534" i="1"/>
  <c r="C2534" i="1" s="1"/>
  <c r="D2534" i="1" s="1"/>
  <c r="B2522" i="1"/>
  <c r="C2522" i="1" s="1"/>
  <c r="D2522" i="1" s="1"/>
  <c r="B2510" i="1"/>
  <c r="C2510" i="1" s="1"/>
  <c r="D2510" i="1" s="1"/>
  <c r="B2500" i="1"/>
  <c r="C2500" i="1" s="1"/>
  <c r="D2500" i="1" s="1"/>
  <c r="B2488" i="1"/>
  <c r="C2488" i="1" s="1"/>
  <c r="D2488" i="1" s="1"/>
  <c r="B2476" i="1"/>
  <c r="C2476" i="1" s="1"/>
  <c r="D2476" i="1" s="1"/>
  <c r="B2454" i="1"/>
  <c r="B2442" i="1"/>
  <c r="C2442" i="1" s="1"/>
  <c r="D2442" i="1" s="1"/>
  <c r="B2430" i="1"/>
  <c r="C2430" i="1" s="1"/>
  <c r="D2430" i="1" s="1"/>
  <c r="B2418" i="1"/>
  <c r="B2406" i="1"/>
  <c r="C2406" i="1" s="1"/>
  <c r="D2406" i="1" s="1"/>
  <c r="B2382" i="1"/>
  <c r="C2382" i="1" s="1"/>
  <c r="D2382" i="1" s="1"/>
  <c r="B2370" i="1"/>
  <c r="C2370" i="1" s="1"/>
  <c r="D2370" i="1" s="1"/>
  <c r="B2358" i="1"/>
  <c r="C2358" i="1" s="1"/>
  <c r="D2358" i="1" s="1"/>
  <c r="B2346" i="1"/>
  <c r="C2346" i="1" s="1"/>
  <c r="D2346" i="1" s="1"/>
  <c r="B2334" i="1"/>
  <c r="B2322" i="1"/>
  <c r="C2322" i="1" s="1"/>
  <c r="D2322" i="1" s="1"/>
  <c r="B2310" i="1"/>
  <c r="C2310" i="1" s="1"/>
  <c r="D2310" i="1" s="1"/>
  <c r="B2298" i="1"/>
  <c r="B2286" i="1"/>
  <c r="C2286" i="1" s="1"/>
  <c r="D2286" i="1" s="1"/>
  <c r="B2274" i="1"/>
  <c r="C2274" i="1" s="1"/>
  <c r="D2274" i="1" s="1"/>
  <c r="B2250" i="1"/>
  <c r="B2238" i="1"/>
  <c r="C2238" i="1" s="1"/>
  <c r="D2238" i="1" s="1"/>
  <c r="B2226" i="1"/>
  <c r="B2214" i="1"/>
  <c r="C2214" i="1" s="1"/>
  <c r="D2214" i="1" s="1"/>
  <c r="B2202" i="1"/>
  <c r="C2202" i="1" s="1"/>
  <c r="D2202" i="1" s="1"/>
  <c r="B2190" i="1"/>
  <c r="C2190" i="1" s="1"/>
  <c r="D2190" i="1" s="1"/>
  <c r="B2178" i="1"/>
  <c r="C2178" i="1" s="1"/>
  <c r="D2178" i="1" s="1"/>
  <c r="B2166" i="1"/>
  <c r="C2166" i="1" s="1"/>
  <c r="D2166" i="1" s="1"/>
  <c r="B2154" i="1"/>
  <c r="C2154" i="1" s="1"/>
  <c r="D2154" i="1" s="1"/>
  <c r="B2142" i="1"/>
  <c r="C2142" i="1" s="1"/>
  <c r="D2142" i="1" s="1"/>
  <c r="B2118" i="1"/>
  <c r="C2118" i="1" s="1"/>
  <c r="D2118" i="1" s="1"/>
  <c r="B2088" i="1"/>
  <c r="C2088" i="1" s="1"/>
  <c r="D2088" i="1" s="1"/>
  <c r="B2076" i="1"/>
  <c r="B2064" i="1"/>
  <c r="B2052" i="1"/>
  <c r="C2052" i="1" s="1"/>
  <c r="D2052" i="1" s="1"/>
  <c r="B2040" i="1"/>
  <c r="C2040" i="1" s="1"/>
  <c r="D2040" i="1" s="1"/>
  <c r="B2028" i="1"/>
  <c r="C2028" i="1" s="1"/>
  <c r="D2028" i="1" s="1"/>
  <c r="B1992" i="1"/>
  <c r="C1992" i="1" s="1"/>
  <c r="D1992" i="1" s="1"/>
  <c r="B1980" i="1"/>
  <c r="C1980" i="1" s="1"/>
  <c r="D1980" i="1" s="1"/>
  <c r="B1968" i="1"/>
  <c r="C1968" i="1" s="1"/>
  <c r="D1968" i="1" s="1"/>
  <c r="B1956" i="1"/>
  <c r="C1956" i="1" s="1"/>
  <c r="D1956" i="1" s="1"/>
  <c r="B1944" i="1"/>
  <c r="C1944" i="1" s="1"/>
  <c r="D1944" i="1" s="1"/>
  <c r="B1932" i="1"/>
  <c r="C1932" i="1" s="1"/>
  <c r="D1932" i="1" s="1"/>
  <c r="B1920" i="1"/>
  <c r="C1920" i="1" s="1"/>
  <c r="D1920" i="1" s="1"/>
  <c r="B1908" i="1"/>
  <c r="C1908" i="1" s="1"/>
  <c r="D1908" i="1" s="1"/>
  <c r="B1886" i="1"/>
  <c r="B1874" i="1"/>
  <c r="B1862" i="1"/>
  <c r="C1862" i="1" s="1"/>
  <c r="D1862" i="1" s="1"/>
  <c r="B1852" i="1"/>
  <c r="C1852" i="1" s="1"/>
  <c r="D1852" i="1" s="1"/>
  <c r="B1840" i="1"/>
  <c r="C1840" i="1" s="1"/>
  <c r="D1840" i="1" s="1"/>
  <c r="B1828" i="1"/>
  <c r="C1828" i="1" s="1"/>
  <c r="D1828" i="1" s="1"/>
  <c r="B1816" i="1"/>
  <c r="C1816" i="1" s="1"/>
  <c r="D1816" i="1" s="1"/>
  <c r="B1804" i="1"/>
  <c r="C1804" i="1" s="1"/>
  <c r="D1804" i="1" s="1"/>
  <c r="B1792" i="1"/>
  <c r="B1780" i="1"/>
  <c r="C1780" i="1" s="1"/>
  <c r="D1780" i="1" s="1"/>
  <c r="B1768" i="1"/>
  <c r="B1756" i="1"/>
  <c r="C1756" i="1" s="1"/>
  <c r="D1756" i="1" s="1"/>
  <c r="B1736" i="1"/>
  <c r="B1724" i="1"/>
  <c r="B1712" i="1"/>
  <c r="C1712" i="1" s="1"/>
  <c r="D1712" i="1" s="1"/>
  <c r="B1680" i="1"/>
  <c r="C1680" i="1" s="1"/>
  <c r="D1680" i="1" s="1"/>
  <c r="B1668" i="1"/>
  <c r="C1668" i="1" s="1"/>
  <c r="D1668" i="1" s="1"/>
  <c r="B1656" i="1"/>
  <c r="C1656" i="1" s="1"/>
  <c r="D1656" i="1" s="1"/>
  <c r="B1644" i="1"/>
  <c r="C1644" i="1" s="1"/>
  <c r="D1644" i="1" s="1"/>
  <c r="B1632" i="1"/>
  <c r="C1632" i="1" s="1"/>
  <c r="D1632" i="1" s="1"/>
  <c r="B1620" i="1"/>
  <c r="C1620" i="1" s="1"/>
  <c r="D1620" i="1" s="1"/>
  <c r="B1608" i="1"/>
  <c r="C1608" i="1" s="1"/>
  <c r="D1608" i="1" s="1"/>
  <c r="B1596" i="1"/>
  <c r="C1596" i="1" s="1"/>
  <c r="D1596" i="1" s="1"/>
  <c r="B1584" i="1"/>
  <c r="B1572" i="1"/>
  <c r="C1572" i="1" s="1"/>
  <c r="D1572" i="1" s="1"/>
  <c r="B1560" i="1"/>
  <c r="C1560" i="1" s="1"/>
  <c r="D1560" i="1" s="1"/>
  <c r="B1548" i="1"/>
  <c r="C1548" i="1" s="1"/>
  <c r="D1548" i="1" s="1"/>
  <c r="B1502" i="1"/>
  <c r="C1502" i="1" s="1"/>
  <c r="D1502" i="1" s="1"/>
  <c r="B1490" i="1"/>
  <c r="C1490" i="1" s="1"/>
  <c r="D1490" i="1" s="1"/>
  <c r="B1478" i="1"/>
  <c r="B1466" i="1"/>
  <c r="C1466" i="1" s="1"/>
  <c r="D1466" i="1" s="1"/>
  <c r="B1454" i="1"/>
  <c r="B1442" i="1"/>
  <c r="C1442" i="1" s="1"/>
  <c r="D1442" i="1" s="1"/>
  <c r="B1430" i="1"/>
  <c r="C1430" i="1" s="1"/>
  <c r="D1430" i="1" s="1"/>
  <c r="B1418" i="1"/>
  <c r="B1406" i="1"/>
  <c r="B1396" i="1"/>
  <c r="B1384" i="1"/>
  <c r="C1384" i="1" s="1"/>
  <c r="D1384" i="1" s="1"/>
  <c r="B1372" i="1"/>
  <c r="C1372" i="1" s="1"/>
  <c r="D1372" i="1" s="1"/>
  <c r="B1363" i="1"/>
  <c r="C1363" i="1" s="1"/>
  <c r="D1363" i="1" s="1"/>
  <c r="B1351" i="1"/>
  <c r="C1351" i="1" s="1"/>
  <c r="D1351" i="1" s="1"/>
  <c r="B1341" i="1"/>
  <c r="C1341" i="1" s="1"/>
  <c r="D1341" i="1" s="1"/>
  <c r="B1329" i="1"/>
  <c r="C1329" i="1" s="1"/>
  <c r="D1329" i="1" s="1"/>
  <c r="B1317" i="1"/>
  <c r="C1317" i="1" s="1"/>
  <c r="D1317" i="1" s="1"/>
  <c r="B1305" i="1"/>
  <c r="B1293" i="1"/>
  <c r="C1293" i="1" s="1"/>
  <c r="D1293" i="1" s="1"/>
  <c r="B1251" i="1"/>
  <c r="B1239" i="1"/>
  <c r="B1227" i="1"/>
  <c r="B1215" i="1"/>
  <c r="B1203" i="1"/>
  <c r="C1203" i="1" s="1"/>
  <c r="D1203" i="1" s="1"/>
  <c r="B1191" i="1"/>
  <c r="C1191" i="1" s="1"/>
  <c r="D1191" i="1" s="1"/>
  <c r="B1179" i="1"/>
  <c r="C1179" i="1" s="1"/>
  <c r="D1179" i="1" s="1"/>
  <c r="B1145" i="1"/>
  <c r="B1133" i="1"/>
  <c r="C1133" i="1" s="1"/>
  <c r="D1133" i="1" s="1"/>
  <c r="B1123" i="1"/>
  <c r="C1123" i="1" s="1"/>
  <c r="D1123" i="1" s="1"/>
  <c r="B1099" i="1"/>
  <c r="B1087" i="1"/>
  <c r="C1087" i="1" s="1"/>
  <c r="D1087" i="1" s="1"/>
  <c r="B1075" i="1"/>
  <c r="B1063" i="1"/>
  <c r="C1063" i="1" s="1"/>
  <c r="D1063" i="1" s="1"/>
  <c r="B1039" i="1"/>
  <c r="B1027" i="1"/>
  <c r="B1015" i="1"/>
  <c r="C1015" i="1" s="1"/>
  <c r="D1015" i="1" s="1"/>
  <c r="B1003" i="1"/>
  <c r="C1003" i="1" s="1"/>
  <c r="D1003" i="1" s="1"/>
  <c r="B991" i="1"/>
  <c r="C991" i="1" s="1"/>
  <c r="D991" i="1" s="1"/>
  <c r="B979" i="1"/>
  <c r="C979" i="1" s="1"/>
  <c r="D979" i="1" s="1"/>
  <c r="B945" i="1"/>
  <c r="C945" i="1" s="1"/>
  <c r="D945" i="1" s="1"/>
  <c r="B933" i="1"/>
  <c r="C933" i="1" s="1"/>
  <c r="D933" i="1" s="1"/>
  <c r="B923" i="1"/>
  <c r="C923" i="1" s="1"/>
  <c r="D923" i="1" s="1"/>
  <c r="B899" i="1"/>
  <c r="C899" i="1" s="1"/>
  <c r="D899" i="1" s="1"/>
  <c r="B887" i="1"/>
  <c r="C887" i="1" s="1"/>
  <c r="D887" i="1" s="1"/>
  <c r="B877" i="1"/>
  <c r="C877" i="1" s="1"/>
  <c r="D877" i="1" s="1"/>
  <c r="B867" i="1"/>
  <c r="C867" i="1" s="1"/>
  <c r="D867" i="1" s="1"/>
  <c r="B855" i="1"/>
  <c r="C855" i="1" s="1"/>
  <c r="D855" i="1" s="1"/>
  <c r="B843" i="1"/>
  <c r="C843" i="1" s="1"/>
  <c r="D843" i="1" s="1"/>
  <c r="B813" i="1"/>
  <c r="C813" i="1" s="1"/>
  <c r="D813" i="1" s="1"/>
  <c r="B801" i="1"/>
  <c r="C801" i="1" s="1"/>
  <c r="D801" i="1" s="1"/>
  <c r="B791" i="1"/>
  <c r="C791" i="1" s="1"/>
  <c r="D791" i="1" s="1"/>
  <c r="B779" i="1"/>
  <c r="C779" i="1" s="1"/>
  <c r="D779" i="1" s="1"/>
  <c r="B767" i="1"/>
  <c r="C767" i="1" s="1"/>
  <c r="D767" i="1" s="1"/>
  <c r="B755" i="1"/>
  <c r="C755" i="1" s="1"/>
  <c r="D755" i="1" s="1"/>
  <c r="B743" i="1"/>
  <c r="C743" i="1" s="1"/>
  <c r="D743" i="1" s="1"/>
  <c r="B731" i="1"/>
  <c r="C731" i="1" s="1"/>
  <c r="D731" i="1" s="1"/>
  <c r="B723" i="1"/>
  <c r="B717" i="1"/>
  <c r="B705" i="1"/>
  <c r="B693" i="1"/>
  <c r="C693" i="1" s="1"/>
  <c r="D693" i="1" s="1"/>
  <c r="B681" i="1"/>
  <c r="C681" i="1" s="1"/>
  <c r="D681" i="1" s="1"/>
  <c r="B669" i="1"/>
  <c r="C669" i="1" s="1"/>
  <c r="D669" i="1" s="1"/>
  <c r="B657" i="1"/>
  <c r="B633" i="1"/>
  <c r="C633" i="1" s="1"/>
  <c r="D633" i="1" s="1"/>
  <c r="B621" i="1"/>
  <c r="C621" i="1" s="1"/>
  <c r="D621" i="1" s="1"/>
  <c r="B611" i="1"/>
  <c r="B599" i="1"/>
  <c r="C599" i="1" s="1"/>
  <c r="D599" i="1" s="1"/>
  <c r="B587" i="1"/>
  <c r="B575" i="1"/>
  <c r="C575" i="1" s="1"/>
  <c r="D575" i="1" s="1"/>
  <c r="B551" i="1"/>
  <c r="B539" i="1"/>
  <c r="B529" i="1"/>
  <c r="B517" i="1"/>
  <c r="B496" i="1"/>
  <c r="B484" i="1"/>
  <c r="B472" i="1"/>
  <c r="B460" i="1"/>
  <c r="B448" i="1"/>
  <c r="B436" i="1"/>
  <c r="B392" i="1"/>
  <c r="B369" i="1"/>
  <c r="B357" i="1"/>
  <c r="B345" i="1"/>
  <c r="B333" i="1"/>
  <c r="B321" i="1"/>
  <c r="B309" i="1"/>
  <c r="B297" i="1"/>
  <c r="B285" i="1"/>
  <c r="B273" i="1"/>
  <c r="B261" i="1"/>
  <c r="B249" i="1"/>
  <c r="B237" i="1"/>
  <c r="B225" i="1"/>
  <c r="B213" i="1"/>
  <c r="B201" i="1"/>
  <c r="B189" i="1"/>
  <c r="B177" i="1"/>
  <c r="B167" i="1"/>
  <c r="B155" i="1"/>
  <c r="B143" i="1"/>
  <c r="B131" i="1"/>
  <c r="E2" i="1" a="1"/>
  <c r="E2" i="1" s="1"/>
  <c r="B2" i="1"/>
  <c r="B2756" i="1"/>
  <c r="C2756" i="1" s="1"/>
  <c r="D2756" i="1" s="1"/>
  <c r="B2648" i="1"/>
  <c r="C2648" i="1" s="1"/>
  <c r="D2648" i="1" s="1"/>
  <c r="B2460" i="1"/>
  <c r="B2328" i="1"/>
  <c r="B2220" i="1"/>
  <c r="C2220" i="1" s="1"/>
  <c r="D2220" i="1" s="1"/>
  <c r="B1986" i="1"/>
  <c r="C1986" i="1" s="1"/>
  <c r="D1986" i="1" s="1"/>
  <c r="B1868" i="1"/>
  <c r="C1868" i="1" s="1"/>
  <c r="D1868" i="1" s="1"/>
  <c r="B1774" i="1"/>
  <c r="C1774" i="1" s="1"/>
  <c r="D1774" i="1" s="1"/>
  <c r="B1662" i="1"/>
  <c r="C1662" i="1" s="1"/>
  <c r="D1662" i="1" s="1"/>
  <c r="B2744" i="1"/>
  <c r="C2744" i="1" s="1"/>
  <c r="D2744" i="1" s="1"/>
  <c r="B2646" i="1"/>
  <c r="C2646" i="1" s="1"/>
  <c r="D2646" i="1" s="1"/>
  <c r="B2470" i="1"/>
  <c r="C2470" i="1" s="1"/>
  <c r="D2470" i="1" s="1"/>
  <c r="B2374" i="1"/>
  <c r="B2254" i="1"/>
  <c r="C2254" i="1" s="1"/>
  <c r="D2254" i="1" s="1"/>
  <c r="B2182" i="1"/>
  <c r="C2182" i="1" s="1"/>
  <c r="D2182" i="1" s="1"/>
  <c r="B2080" i="1"/>
  <c r="C2080" i="1" s="1"/>
  <c r="D2080" i="1" s="1"/>
  <c r="B1984" i="1"/>
  <c r="C1984" i="1" s="1"/>
  <c r="D1984" i="1" s="1"/>
  <c r="B1878" i="1"/>
  <c r="C1878" i="1" s="1"/>
  <c r="D1878" i="1" s="1"/>
  <c r="B1784" i="1"/>
  <c r="C1784" i="1" s="1"/>
  <c r="D1784" i="1" s="1"/>
  <c r="B1684" i="1"/>
  <c r="C1684" i="1" s="1"/>
  <c r="D1684" i="1" s="1"/>
  <c r="B1564" i="1"/>
  <c r="C1564" i="1" s="1"/>
  <c r="D1564" i="1" s="1"/>
  <c r="B1458" i="1"/>
  <c r="C1458" i="1" s="1"/>
  <c r="D1458" i="1" s="1"/>
  <c r="B1355" i="1"/>
  <c r="C1355" i="1" s="1"/>
  <c r="D1355" i="1" s="1"/>
  <c r="B2905" i="1"/>
  <c r="C2905" i="1" s="1"/>
  <c r="D2905" i="1" s="1"/>
  <c r="B2813" i="1"/>
  <c r="C2813" i="1" s="1"/>
  <c r="D2813" i="1" s="1"/>
  <c r="B2621" i="1"/>
  <c r="C2621" i="1" s="1"/>
  <c r="D2621" i="1" s="1"/>
  <c r="B2537" i="1"/>
  <c r="B2457" i="1"/>
  <c r="C2457" i="1" s="1"/>
  <c r="D2457" i="1" s="1"/>
  <c r="B2361" i="1"/>
  <c r="C2361" i="1" s="1"/>
  <c r="D2361" i="1" s="1"/>
  <c r="B2193" i="1"/>
  <c r="C2193" i="1" s="1"/>
  <c r="D2193" i="1" s="1"/>
  <c r="B2031" i="1"/>
  <c r="C2031" i="1" s="1"/>
  <c r="D2031" i="1" s="1"/>
  <c r="B1947" i="1"/>
  <c r="B55" i="1"/>
  <c r="C55" i="1" s="1"/>
  <c r="D55" i="1" s="1"/>
  <c r="B1783" i="1"/>
  <c r="C1783" i="1" s="1"/>
  <c r="D1783" i="1" s="1"/>
  <c r="B2916" i="1"/>
  <c r="C2916" i="1" s="1"/>
  <c r="D2916" i="1" s="1"/>
  <c r="B2902" i="1"/>
  <c r="C2902" i="1" s="1"/>
  <c r="D2902" i="1" s="1"/>
  <c r="B2868" i="1"/>
  <c r="C2868" i="1" s="1"/>
  <c r="D2868" i="1" s="1"/>
  <c r="B92" i="1"/>
  <c r="B2798" i="1"/>
  <c r="B2712" i="1"/>
  <c r="C2712" i="1" s="1"/>
  <c r="D2712" i="1" s="1"/>
  <c r="B2867" i="1"/>
  <c r="C2867" i="1" s="1"/>
  <c r="D2867" i="1" s="1"/>
  <c r="B2797" i="1"/>
  <c r="C2797" i="1" s="1"/>
  <c r="D2797" i="1" s="1"/>
  <c r="B2761" i="1"/>
  <c r="C2761" i="1" s="1"/>
  <c r="D2761" i="1" s="1"/>
  <c r="B86" i="1"/>
  <c r="C86" i="1" s="1"/>
  <c r="D86" i="1" s="1"/>
  <c r="B2677" i="1"/>
  <c r="C2677" i="1" s="1"/>
  <c r="D2677" i="1" s="1"/>
  <c r="B2653" i="1"/>
  <c r="C2653" i="1" s="1"/>
  <c r="D2653" i="1" s="1"/>
  <c r="B2629" i="1"/>
  <c r="C2629" i="1" s="1"/>
  <c r="D2629" i="1" s="1"/>
  <c r="B2605" i="1"/>
  <c r="C2605" i="1" s="1"/>
  <c r="D2605" i="1" s="1"/>
  <c r="B2581" i="1"/>
  <c r="B2557" i="1"/>
  <c r="C2557" i="1" s="1"/>
  <c r="D2557" i="1" s="1"/>
  <c r="B2533" i="1"/>
  <c r="C2533" i="1" s="1"/>
  <c r="D2533" i="1" s="1"/>
  <c r="B2509" i="1"/>
  <c r="B2487" i="1"/>
  <c r="C2487" i="1" s="1"/>
  <c r="D2487" i="1" s="1"/>
  <c r="B2441" i="1"/>
  <c r="C2441" i="1" s="1"/>
  <c r="D2441" i="1" s="1"/>
  <c r="B2417" i="1"/>
  <c r="C2417" i="1" s="1"/>
  <c r="D2417" i="1" s="1"/>
  <c r="B2405" i="1"/>
  <c r="C2405" i="1" s="1"/>
  <c r="D2405" i="1" s="1"/>
  <c r="B2357" i="1"/>
  <c r="C2357" i="1" s="1"/>
  <c r="D2357" i="1" s="1"/>
  <c r="B2333" i="1"/>
  <c r="C2333" i="1" s="1"/>
  <c r="D2333" i="1" s="1"/>
  <c r="B2309" i="1"/>
  <c r="C2309" i="1" s="1"/>
  <c r="D2309" i="1" s="1"/>
  <c r="B2285" i="1"/>
  <c r="C2285" i="1" s="1"/>
  <c r="D2285" i="1" s="1"/>
  <c r="B2249" i="1"/>
  <c r="B2225" i="1"/>
  <c r="C2225" i="1" s="1"/>
  <c r="D2225" i="1" s="1"/>
  <c r="B2201" i="1"/>
  <c r="C2201" i="1" s="1"/>
  <c r="D2201" i="1" s="1"/>
  <c r="B2177" i="1"/>
  <c r="C2177" i="1" s="1"/>
  <c r="D2177" i="1" s="1"/>
  <c r="B2153" i="1"/>
  <c r="C2153" i="1" s="1"/>
  <c r="D2153" i="1" s="1"/>
  <c r="B2141" i="1"/>
  <c r="C2141" i="1" s="1"/>
  <c r="D2141" i="1" s="1"/>
  <c r="B2099" i="1"/>
  <c r="C2099" i="1" s="1"/>
  <c r="D2099" i="1" s="1"/>
  <c r="B2087" i="1"/>
  <c r="C2087" i="1" s="1"/>
  <c r="D2087" i="1" s="1"/>
  <c r="B2075" i="1"/>
  <c r="C2075" i="1" s="1"/>
  <c r="D2075" i="1" s="1"/>
  <c r="B2063" i="1"/>
  <c r="C2063" i="1" s="1"/>
  <c r="D2063" i="1" s="1"/>
  <c r="B2051" i="1"/>
  <c r="C2051" i="1" s="1"/>
  <c r="D2051" i="1" s="1"/>
  <c r="B2039" i="1"/>
  <c r="C2039" i="1" s="1"/>
  <c r="D2039" i="1" s="1"/>
  <c r="B2027" i="1"/>
  <c r="C2027" i="1" s="1"/>
  <c r="D2027" i="1" s="1"/>
  <c r="B1991" i="1"/>
  <c r="B1979" i="1"/>
  <c r="C1979" i="1" s="1"/>
  <c r="D1979" i="1" s="1"/>
  <c r="B1967" i="1"/>
  <c r="B1955" i="1"/>
  <c r="C1955" i="1" s="1"/>
  <c r="D1955" i="1" s="1"/>
  <c r="B1943" i="1"/>
  <c r="C1943" i="1" s="1"/>
  <c r="D1943" i="1" s="1"/>
  <c r="B1931" i="1"/>
  <c r="C1931" i="1" s="1"/>
  <c r="D1931" i="1" s="1"/>
  <c r="B1919" i="1"/>
  <c r="C1919" i="1" s="1"/>
  <c r="D1919" i="1" s="1"/>
  <c r="B1907" i="1"/>
  <c r="C1907" i="1" s="1"/>
  <c r="D1907" i="1" s="1"/>
  <c r="B1897" i="1"/>
  <c r="C1897" i="1" s="1"/>
  <c r="D1897" i="1" s="1"/>
  <c r="B1885" i="1"/>
  <c r="C1885" i="1" s="1"/>
  <c r="D1885" i="1" s="1"/>
  <c r="B1873" i="1"/>
  <c r="C1873" i="1" s="1"/>
  <c r="D1873" i="1" s="1"/>
  <c r="B1861" i="1"/>
  <c r="B1851" i="1"/>
  <c r="B1839" i="1"/>
  <c r="C1839" i="1" s="1"/>
  <c r="D1839" i="1" s="1"/>
  <c r="B1827" i="1"/>
  <c r="C1827" i="1" s="1"/>
  <c r="D1827" i="1" s="1"/>
  <c r="B1815" i="1"/>
  <c r="C1815" i="1" s="1"/>
  <c r="D1815" i="1" s="1"/>
  <c r="B1803" i="1"/>
  <c r="C1803" i="1" s="1"/>
  <c r="D1803" i="1" s="1"/>
  <c r="B1791" i="1"/>
  <c r="C1791" i="1" s="1"/>
  <c r="D1791" i="1" s="1"/>
  <c r="B1779" i="1"/>
  <c r="C1779" i="1" s="1"/>
  <c r="D1779" i="1" s="1"/>
  <c r="B1767" i="1"/>
  <c r="C1767" i="1" s="1"/>
  <c r="D1767" i="1" s="1"/>
  <c r="B1755" i="1"/>
  <c r="C1755" i="1" s="1"/>
  <c r="D1755" i="1" s="1"/>
  <c r="B1723" i="1"/>
  <c r="B1711" i="1"/>
  <c r="C1711" i="1" s="1"/>
  <c r="D1711" i="1" s="1"/>
  <c r="B1691" i="1"/>
  <c r="C1691" i="1" s="1"/>
  <c r="D1691" i="1" s="1"/>
  <c r="B1679" i="1"/>
  <c r="C1679" i="1" s="1"/>
  <c r="D1679" i="1" s="1"/>
  <c r="B1667" i="1"/>
  <c r="B1655" i="1"/>
  <c r="C1655" i="1" s="1"/>
  <c r="D1655" i="1" s="1"/>
  <c r="B1643" i="1"/>
  <c r="C1643" i="1" s="1"/>
  <c r="D1643" i="1" s="1"/>
  <c r="B1631" i="1"/>
  <c r="C1631" i="1" s="1"/>
  <c r="D1631" i="1" s="1"/>
  <c r="B1619" i="1"/>
  <c r="C1619" i="1" s="1"/>
  <c r="D1619" i="1" s="1"/>
  <c r="B1607" i="1"/>
  <c r="C1607" i="1" s="1"/>
  <c r="D1607" i="1" s="1"/>
  <c r="B1595" i="1"/>
  <c r="C1595" i="1" s="1"/>
  <c r="D1595" i="1" s="1"/>
  <c r="B1583" i="1"/>
  <c r="C1583" i="1" s="1"/>
  <c r="D1583" i="1" s="1"/>
  <c r="B1571" i="1"/>
  <c r="B1559" i="1"/>
  <c r="C1559" i="1" s="1"/>
  <c r="D1559" i="1" s="1"/>
  <c r="B1547" i="1"/>
  <c r="B1501" i="1"/>
  <c r="B1489" i="1"/>
  <c r="B1477" i="1"/>
  <c r="B1465" i="1"/>
  <c r="C1465" i="1" s="1"/>
  <c r="D1465" i="1" s="1"/>
  <c r="B1453" i="1"/>
  <c r="C1453" i="1" s="1"/>
  <c r="D1453" i="1" s="1"/>
  <c r="B1441" i="1"/>
  <c r="C1441" i="1" s="1"/>
  <c r="D1441" i="1" s="1"/>
  <c r="B1429" i="1"/>
  <c r="C1429" i="1" s="1"/>
  <c r="D1429" i="1" s="1"/>
  <c r="B1417" i="1"/>
  <c r="C1417" i="1" s="1"/>
  <c r="D1417" i="1" s="1"/>
  <c r="B1405" i="1"/>
  <c r="C1405" i="1" s="1"/>
  <c r="D1405" i="1" s="1"/>
  <c r="B1395" i="1"/>
  <c r="C1395" i="1" s="1"/>
  <c r="D1395" i="1" s="1"/>
  <c r="B1383" i="1"/>
  <c r="C1383" i="1" s="1"/>
  <c r="D1383" i="1" s="1"/>
  <c r="B1371" i="1"/>
  <c r="C1371" i="1" s="1"/>
  <c r="D1371" i="1" s="1"/>
  <c r="B1362" i="1"/>
  <c r="C1362" i="1" s="1"/>
  <c r="D1362" i="1" s="1"/>
  <c r="B1350" i="1"/>
  <c r="B1340" i="1"/>
  <c r="C1340" i="1" s="1"/>
  <c r="D1340" i="1" s="1"/>
  <c r="B1328" i="1"/>
  <c r="C1328" i="1" s="1"/>
  <c r="D1328" i="1" s="1"/>
  <c r="B1316" i="1"/>
  <c r="C1316" i="1" s="1"/>
  <c r="D1316" i="1" s="1"/>
  <c r="B1304" i="1"/>
  <c r="C1304" i="1" s="1"/>
  <c r="D1304" i="1" s="1"/>
  <c r="B1292" i="1"/>
  <c r="C1292" i="1" s="1"/>
  <c r="D1292" i="1" s="1"/>
  <c r="B1272" i="1"/>
  <c r="C1272" i="1" s="1"/>
  <c r="D1272" i="1" s="1"/>
  <c r="B1250" i="1"/>
  <c r="C1250" i="1" s="1"/>
  <c r="D1250" i="1" s="1"/>
  <c r="B1238" i="1"/>
  <c r="C1238" i="1" s="1"/>
  <c r="D1238" i="1" s="1"/>
  <c r="B1226" i="1"/>
  <c r="C1226" i="1" s="1"/>
  <c r="D1226" i="1" s="1"/>
  <c r="B1214" i="1"/>
  <c r="C1214" i="1" s="1"/>
  <c r="D1214" i="1" s="1"/>
  <c r="B1202" i="1"/>
  <c r="B1190" i="1"/>
  <c r="B1178" i="1"/>
  <c r="C1178" i="1" s="1"/>
  <c r="D1178" i="1" s="1"/>
  <c r="B1166" i="1"/>
  <c r="C1166" i="1" s="1"/>
  <c r="D1166" i="1" s="1"/>
  <c r="B1144" i="1"/>
  <c r="C1144" i="1" s="1"/>
  <c r="D1144" i="1" s="1"/>
  <c r="B1132" i="1"/>
  <c r="C1132" i="1" s="1"/>
  <c r="D1132" i="1" s="1"/>
  <c r="B1122" i="1"/>
  <c r="C1122" i="1" s="1"/>
  <c r="D1122" i="1" s="1"/>
  <c r="B1110" i="1"/>
  <c r="C1110" i="1" s="1"/>
  <c r="D1110" i="1" s="1"/>
  <c r="B1098" i="1"/>
  <c r="C1098" i="1" s="1"/>
  <c r="D1098" i="1" s="1"/>
  <c r="B1086" i="1"/>
  <c r="C1086" i="1" s="1"/>
  <c r="D1086" i="1" s="1"/>
  <c r="B1074" i="1"/>
  <c r="C1074" i="1" s="1"/>
  <c r="D1074" i="1" s="1"/>
  <c r="B1062" i="1"/>
  <c r="B1038" i="1"/>
  <c r="C1038" i="1" s="1"/>
  <c r="D1038" i="1" s="1"/>
  <c r="B1026" i="1"/>
  <c r="C1026" i="1" s="1"/>
  <c r="D1026" i="1" s="1"/>
  <c r="B1002" i="1"/>
  <c r="C1002" i="1" s="1"/>
  <c r="D1002" i="1" s="1"/>
  <c r="B990" i="1"/>
  <c r="C990" i="1" s="1"/>
  <c r="D990" i="1" s="1"/>
  <c r="B978" i="1"/>
  <c r="C978" i="1" s="1"/>
  <c r="D978" i="1" s="1"/>
  <c r="B956" i="1"/>
  <c r="C956" i="1" s="1"/>
  <c r="D956" i="1" s="1"/>
  <c r="B944" i="1"/>
  <c r="B932" i="1"/>
  <c r="C932" i="1" s="1"/>
  <c r="D932" i="1" s="1"/>
  <c r="B922" i="1"/>
  <c r="C922" i="1" s="1"/>
  <c r="D922" i="1" s="1"/>
  <c r="B898" i="1"/>
  <c r="B886" i="1"/>
  <c r="C886" i="1" s="1"/>
  <c r="D886" i="1" s="1"/>
  <c r="B876" i="1"/>
  <c r="B866" i="1"/>
  <c r="C866" i="1" s="1"/>
  <c r="D866" i="1" s="1"/>
  <c r="B854" i="1"/>
  <c r="B842" i="1"/>
  <c r="C842" i="1" s="1"/>
  <c r="D842" i="1" s="1"/>
  <c r="B812" i="1"/>
  <c r="C812" i="1" s="1"/>
  <c r="D812" i="1" s="1"/>
  <c r="B800" i="1"/>
  <c r="C800" i="1" s="1"/>
  <c r="D800" i="1" s="1"/>
  <c r="B790" i="1"/>
  <c r="B778" i="1"/>
  <c r="B766" i="1"/>
  <c r="C766" i="1" s="1"/>
  <c r="D766" i="1" s="1"/>
  <c r="B754" i="1"/>
  <c r="C754" i="1" s="1"/>
  <c r="D754" i="1" s="1"/>
  <c r="B742" i="1"/>
  <c r="B730" i="1"/>
  <c r="C730" i="1" s="1"/>
  <c r="D730" i="1" s="1"/>
  <c r="B722" i="1"/>
  <c r="C722" i="1" s="1"/>
  <c r="D722" i="1" s="1"/>
  <c r="B704" i="1"/>
  <c r="C704" i="1" s="1"/>
  <c r="D704" i="1" s="1"/>
  <c r="B692" i="1"/>
  <c r="B680" i="1"/>
  <c r="C680" i="1" s="1"/>
  <c r="D680" i="1" s="1"/>
  <c r="B668" i="1"/>
  <c r="C668" i="1" s="1"/>
  <c r="D668" i="1" s="1"/>
  <c r="B656" i="1"/>
  <c r="C656" i="1" s="1"/>
  <c r="D656" i="1" s="1"/>
  <c r="B644" i="1"/>
  <c r="C644" i="1" s="1"/>
  <c r="D644" i="1" s="1"/>
  <c r="B632" i="1"/>
  <c r="C632" i="1" s="1"/>
  <c r="D632" i="1" s="1"/>
  <c r="B620" i="1"/>
  <c r="C620" i="1" s="1"/>
  <c r="D620" i="1" s="1"/>
  <c r="B598" i="1"/>
  <c r="C598" i="1" s="1"/>
  <c r="D598" i="1" s="1"/>
  <c r="B586" i="1"/>
  <c r="C586" i="1" s="1"/>
  <c r="D586" i="1" s="1"/>
  <c r="B574" i="1"/>
  <c r="C574" i="1" s="1"/>
  <c r="D574" i="1" s="1"/>
  <c r="B562" i="1"/>
  <c r="B550" i="1"/>
  <c r="B528" i="1"/>
  <c r="B504" i="1"/>
  <c r="B495" i="1"/>
  <c r="B483" i="1"/>
  <c r="B471" i="1"/>
  <c r="B459" i="1"/>
  <c r="B447" i="1"/>
  <c r="B435" i="1"/>
  <c r="B391" i="1"/>
  <c r="B380" i="1"/>
  <c r="B356" i="1"/>
  <c r="B332" i="1"/>
  <c r="B320" i="1"/>
  <c r="B308" i="1"/>
  <c r="B296" i="1"/>
  <c r="B284" i="1"/>
  <c r="B272" i="1"/>
  <c r="B260" i="1"/>
  <c r="B236" i="1"/>
  <c r="B224" i="1"/>
  <c r="B212" i="1"/>
  <c r="B200" i="1"/>
  <c r="B166" i="1"/>
  <c r="B154" i="1"/>
  <c r="B142" i="1"/>
  <c r="B130" i="1"/>
  <c r="B118" i="1"/>
  <c r="B108" i="1"/>
  <c r="B2920" i="1"/>
  <c r="C2920" i="1" s="1"/>
  <c r="D2920" i="1" s="1"/>
  <c r="B2804" i="1"/>
  <c r="C2804" i="1" s="1"/>
  <c r="D2804" i="1" s="1"/>
  <c r="B2588" i="1"/>
  <c r="C2588" i="1" s="1"/>
  <c r="D2588" i="1" s="1"/>
  <c r="B2516" i="1"/>
  <c r="C2516" i="1" s="1"/>
  <c r="D2516" i="1" s="1"/>
  <c r="B2424" i="1"/>
  <c r="C2424" i="1" s="1"/>
  <c r="D2424" i="1" s="1"/>
  <c r="B2340" i="1"/>
  <c r="C2340" i="1" s="1"/>
  <c r="D2340" i="1" s="1"/>
  <c r="B2232" i="1"/>
  <c r="C2232" i="1" s="1"/>
  <c r="D2232" i="1" s="1"/>
  <c r="B2022" i="1"/>
  <c r="C2022" i="1" s="1"/>
  <c r="D2022" i="1" s="1"/>
  <c r="B1902" i="1"/>
  <c r="C1902" i="1" s="1"/>
  <c r="D1902" i="1" s="1"/>
  <c r="B1786" i="1"/>
  <c r="C1786" i="1" s="1"/>
  <c r="D1786" i="1" s="1"/>
  <c r="B1674" i="1"/>
  <c r="C1674" i="1" s="1"/>
  <c r="D1674" i="1" s="1"/>
  <c r="B2790" i="1"/>
  <c r="C2790" i="1" s="1"/>
  <c r="D2790" i="1" s="1"/>
  <c r="B2610" i="1"/>
  <c r="C2610" i="1" s="1"/>
  <c r="D2610" i="1" s="1"/>
  <c r="B2480" i="1"/>
  <c r="C2480" i="1" s="1"/>
  <c r="D2480" i="1" s="1"/>
  <c r="B2410" i="1"/>
  <c r="C2410" i="1" s="1"/>
  <c r="D2410" i="1" s="1"/>
  <c r="B2302" i="1"/>
  <c r="C2302" i="1" s="1"/>
  <c r="D2302" i="1" s="1"/>
  <c r="B2206" i="1"/>
  <c r="C2206" i="1" s="1"/>
  <c r="D2206" i="1" s="1"/>
  <c r="B2158" i="1"/>
  <c r="C2158" i="1" s="1"/>
  <c r="D2158" i="1" s="1"/>
  <c r="B2008" i="1"/>
  <c r="C2008" i="1" s="1"/>
  <c r="D2008" i="1" s="1"/>
  <c r="B1936" i="1"/>
  <c r="C1936" i="1" s="1"/>
  <c r="D1936" i="1" s="1"/>
  <c r="B1832" i="1"/>
  <c r="C1832" i="1" s="1"/>
  <c r="D1832" i="1" s="1"/>
  <c r="B1772" i="1"/>
  <c r="C1772" i="1" s="1"/>
  <c r="D1772" i="1" s="1"/>
  <c r="B1672" i="1"/>
  <c r="C1672" i="1" s="1"/>
  <c r="D1672" i="1" s="1"/>
  <c r="B1600" i="1"/>
  <c r="C1600" i="1" s="1"/>
  <c r="D1600" i="1" s="1"/>
  <c r="B1494" i="1"/>
  <c r="C1494" i="1" s="1"/>
  <c r="D1494" i="1" s="1"/>
  <c r="B1398" i="1"/>
  <c r="C1398" i="1" s="1"/>
  <c r="D1398" i="1" s="1"/>
  <c r="B1297" i="1"/>
  <c r="C1297" i="1" s="1"/>
  <c r="D1297" i="1" s="1"/>
  <c r="B2859" i="1"/>
  <c r="C2859" i="1" s="1"/>
  <c r="D2859" i="1" s="1"/>
  <c r="B2789" i="1"/>
  <c r="B2723" i="1"/>
  <c r="C2723" i="1" s="1"/>
  <c r="D2723" i="1" s="1"/>
  <c r="B2645" i="1"/>
  <c r="B2549" i="1"/>
  <c r="B2409" i="1"/>
  <c r="B2349" i="1"/>
  <c r="C2349" i="1" s="1"/>
  <c r="D2349" i="1" s="1"/>
  <c r="B2229" i="1"/>
  <c r="C2229" i="1" s="1"/>
  <c r="D2229" i="1" s="1"/>
  <c r="B2157" i="1"/>
  <c r="C2157" i="1" s="1"/>
  <c r="D2157" i="1" s="1"/>
  <c r="B2043" i="1"/>
  <c r="C2043" i="1" s="1"/>
  <c r="D2043" i="1" s="1"/>
  <c r="B1983" i="1"/>
  <c r="C1983" i="1" s="1"/>
  <c r="D1983" i="1" s="1"/>
  <c r="B1923" i="1"/>
  <c r="C1923" i="1" s="1"/>
  <c r="D1923" i="1" s="1"/>
  <c r="B1865" i="1"/>
  <c r="C1865" i="1" s="1"/>
  <c r="D1865" i="1" s="1"/>
  <c r="B1795" i="1"/>
  <c r="C1795" i="1" s="1"/>
  <c r="D1795" i="1" s="1"/>
  <c r="B2927" i="1"/>
  <c r="C2927" i="1" s="1"/>
  <c r="D2927" i="1" s="1"/>
  <c r="B2881" i="1"/>
  <c r="C2881" i="1" s="1"/>
  <c r="D2881" i="1" s="1"/>
  <c r="B2914" i="1"/>
  <c r="C2914" i="1" s="1"/>
  <c r="D2914" i="1" s="1"/>
  <c r="B2880" i="1"/>
  <c r="C2880" i="1" s="1"/>
  <c r="D2880" i="1" s="1"/>
  <c r="B2832" i="1"/>
  <c r="C2832" i="1" s="1"/>
  <c r="D2832" i="1" s="1"/>
  <c r="B2752" i="1"/>
  <c r="C2752" i="1" s="1"/>
  <c r="D2752" i="1" s="1"/>
  <c r="B2925" i="1"/>
  <c r="C2925" i="1" s="1"/>
  <c r="D2925" i="1" s="1"/>
  <c r="B2901" i="1"/>
  <c r="C2901" i="1" s="1"/>
  <c r="D2901" i="1" s="1"/>
  <c r="B2879" i="1"/>
  <c r="C2879" i="1" s="1"/>
  <c r="D2879" i="1" s="1"/>
  <c r="B2855" i="1"/>
  <c r="C2855" i="1" s="1"/>
  <c r="D2855" i="1" s="1"/>
  <c r="B2831" i="1"/>
  <c r="C2831" i="1" s="1"/>
  <c r="D2831" i="1" s="1"/>
  <c r="B2821" i="1"/>
  <c r="B2773" i="1"/>
  <c r="C2773" i="1" s="1"/>
  <c r="D2773" i="1" s="1"/>
  <c r="B2711" i="1"/>
  <c r="B2689" i="1"/>
  <c r="C2689" i="1" s="1"/>
  <c r="D2689" i="1" s="1"/>
  <c r="B2641" i="1"/>
  <c r="C2641" i="1" s="1"/>
  <c r="D2641" i="1" s="1"/>
  <c r="B2617" i="1"/>
  <c r="B2593" i="1"/>
  <c r="C2593" i="1" s="1"/>
  <c r="D2593" i="1" s="1"/>
  <c r="B2569" i="1"/>
  <c r="C2569" i="1" s="1"/>
  <c r="D2569" i="1" s="1"/>
  <c r="B2545" i="1"/>
  <c r="C2545" i="1" s="1"/>
  <c r="D2545" i="1" s="1"/>
  <c r="B2521" i="1"/>
  <c r="C2521" i="1" s="1"/>
  <c r="D2521" i="1" s="1"/>
  <c r="B2499" i="1"/>
  <c r="C2499" i="1" s="1"/>
  <c r="D2499" i="1" s="1"/>
  <c r="B2475" i="1"/>
  <c r="C2475" i="1" s="1"/>
  <c r="D2475" i="1" s="1"/>
  <c r="B2453" i="1"/>
  <c r="B2429" i="1"/>
  <c r="C2429" i="1" s="1"/>
  <c r="D2429" i="1" s="1"/>
  <c r="B2393" i="1"/>
  <c r="C2393" i="1" s="1"/>
  <c r="D2393" i="1" s="1"/>
  <c r="B2369" i="1"/>
  <c r="C2369" i="1" s="1"/>
  <c r="D2369" i="1" s="1"/>
  <c r="B2345" i="1"/>
  <c r="C2345" i="1" s="1"/>
  <c r="D2345" i="1" s="1"/>
  <c r="B2321" i="1"/>
  <c r="C2321" i="1" s="1"/>
  <c r="D2321" i="1" s="1"/>
  <c r="B2297" i="1"/>
  <c r="C2297" i="1" s="1"/>
  <c r="D2297" i="1" s="1"/>
  <c r="B2273" i="1"/>
  <c r="C2273" i="1" s="1"/>
  <c r="D2273" i="1" s="1"/>
  <c r="B2255" i="1"/>
  <c r="C2255" i="1" s="1"/>
  <c r="D2255" i="1" s="1"/>
  <c r="B2237" i="1"/>
  <c r="C2237" i="1" s="1"/>
  <c r="D2237" i="1" s="1"/>
  <c r="B2213" i="1"/>
  <c r="C2213" i="1" s="1"/>
  <c r="D2213" i="1" s="1"/>
  <c r="B2189" i="1"/>
  <c r="C2189" i="1" s="1"/>
  <c r="D2189" i="1" s="1"/>
  <c r="B2165" i="1"/>
  <c r="B2129" i="1"/>
  <c r="C2129" i="1" s="1"/>
  <c r="D2129" i="1" s="1"/>
  <c r="B96" i="1"/>
  <c r="C96" i="1" s="1"/>
  <c r="D96" i="1" s="1"/>
  <c r="B2924" i="1"/>
  <c r="B2900" i="1"/>
  <c r="B2888" i="1"/>
  <c r="B2878" i="1"/>
  <c r="C2878" i="1" s="1"/>
  <c r="D2878" i="1" s="1"/>
  <c r="B2866" i="1"/>
  <c r="C2866" i="1" s="1"/>
  <c r="D2866" i="1" s="1"/>
  <c r="B2854" i="1"/>
  <c r="C2854" i="1" s="1"/>
  <c r="D2854" i="1" s="1"/>
  <c r="B2842" i="1"/>
  <c r="C2842" i="1" s="1"/>
  <c r="D2842" i="1" s="1"/>
  <c r="B2830" i="1"/>
  <c r="C2830" i="1" s="1"/>
  <c r="D2830" i="1" s="1"/>
  <c r="B2796" i="1"/>
  <c r="C2796" i="1" s="1"/>
  <c r="D2796" i="1" s="1"/>
  <c r="B2784" i="1"/>
  <c r="B2772" i="1"/>
  <c r="C2772" i="1" s="1"/>
  <c r="D2772" i="1" s="1"/>
  <c r="B2760" i="1"/>
  <c r="C2760" i="1" s="1"/>
  <c r="D2760" i="1" s="1"/>
  <c r="B2742" i="1"/>
  <c r="C2742" i="1" s="1"/>
  <c r="D2742" i="1" s="1"/>
  <c r="B2710" i="1"/>
  <c r="B2700" i="1"/>
  <c r="C2700" i="1" s="1"/>
  <c r="D2700" i="1" s="1"/>
  <c r="B2688" i="1"/>
  <c r="C2688" i="1" s="1"/>
  <c r="D2688" i="1" s="1"/>
  <c r="B2676" i="1"/>
  <c r="C2676" i="1" s="1"/>
  <c r="D2676" i="1" s="1"/>
  <c r="B2652" i="1"/>
  <c r="C2652" i="1" s="1"/>
  <c r="D2652" i="1" s="1"/>
  <c r="B2640" i="1"/>
  <c r="B2628" i="1"/>
  <c r="C2628" i="1" s="1"/>
  <c r="D2628" i="1" s="1"/>
  <c r="B2616" i="1"/>
  <c r="C2616" i="1" s="1"/>
  <c r="D2616" i="1" s="1"/>
  <c r="B2604" i="1"/>
  <c r="C2604" i="1" s="1"/>
  <c r="D2604" i="1" s="1"/>
  <c r="B2592" i="1"/>
  <c r="C2592" i="1" s="1"/>
  <c r="D2592" i="1" s="1"/>
  <c r="B2580" i="1"/>
  <c r="C2580" i="1" s="1"/>
  <c r="D2580" i="1" s="1"/>
  <c r="B2568" i="1"/>
  <c r="C2568" i="1" s="1"/>
  <c r="D2568" i="1" s="1"/>
  <c r="B2556" i="1"/>
  <c r="B2544" i="1"/>
  <c r="C2544" i="1" s="1"/>
  <c r="D2544" i="1" s="1"/>
  <c r="B2532" i="1"/>
  <c r="C2532" i="1" s="1"/>
  <c r="D2532" i="1" s="1"/>
  <c r="B2520" i="1"/>
  <c r="C2520" i="1" s="1"/>
  <c r="D2520" i="1" s="1"/>
  <c r="B2508" i="1"/>
  <c r="C2508" i="1" s="1"/>
  <c r="D2508" i="1" s="1"/>
  <c r="B2498" i="1"/>
  <c r="C2498" i="1" s="1"/>
  <c r="D2498" i="1" s="1"/>
  <c r="B2452" i="1"/>
  <c r="C2452" i="1" s="1"/>
  <c r="D2452" i="1" s="1"/>
  <c r="B2440" i="1"/>
  <c r="C2440" i="1" s="1"/>
  <c r="D2440" i="1" s="1"/>
  <c r="B2428" i="1"/>
  <c r="B2416" i="1"/>
  <c r="C2416" i="1" s="1"/>
  <c r="D2416" i="1" s="1"/>
  <c r="B2404" i="1"/>
  <c r="C2404" i="1" s="1"/>
  <c r="D2404" i="1" s="1"/>
  <c r="B2380" i="1"/>
  <c r="C2380" i="1" s="1"/>
  <c r="D2380" i="1" s="1"/>
  <c r="B2368" i="1"/>
  <c r="B2356" i="1"/>
  <c r="C2356" i="1" s="1"/>
  <c r="D2356" i="1" s="1"/>
  <c r="B2344" i="1"/>
  <c r="C2344" i="1" s="1"/>
  <c r="D2344" i="1" s="1"/>
  <c r="B2332" i="1"/>
  <c r="C2332" i="1" s="1"/>
  <c r="D2332" i="1" s="1"/>
  <c r="B2320" i="1"/>
  <c r="C2320" i="1" s="1"/>
  <c r="D2320" i="1" s="1"/>
  <c r="B2308" i="1"/>
  <c r="B2296" i="1"/>
  <c r="C2296" i="1" s="1"/>
  <c r="D2296" i="1" s="1"/>
  <c r="B2284" i="1"/>
  <c r="C2284" i="1" s="1"/>
  <c r="D2284" i="1" s="1"/>
  <c r="B2266" i="1"/>
  <c r="B2248" i="1"/>
  <c r="C2248" i="1" s="1"/>
  <c r="D2248" i="1" s="1"/>
  <c r="B2236" i="1"/>
  <c r="C2236" i="1" s="1"/>
  <c r="D2236" i="1" s="1"/>
  <c r="B2224" i="1"/>
  <c r="C2224" i="1" s="1"/>
  <c r="D2224" i="1" s="1"/>
  <c r="B2212" i="1"/>
  <c r="B2200" i="1"/>
  <c r="C2200" i="1" s="1"/>
  <c r="D2200" i="1" s="1"/>
  <c r="B2188" i="1"/>
  <c r="C2188" i="1" s="1"/>
  <c r="D2188" i="1" s="1"/>
  <c r="B2176" i="1"/>
  <c r="C2176" i="1" s="1"/>
  <c r="D2176" i="1" s="1"/>
  <c r="B2164" i="1"/>
  <c r="B2152" i="1"/>
  <c r="B2140" i="1"/>
  <c r="C2140" i="1" s="1"/>
  <c r="D2140" i="1" s="1"/>
  <c r="B2098" i="1"/>
  <c r="C2098" i="1" s="1"/>
  <c r="D2098" i="1" s="1"/>
  <c r="B2086" i="1"/>
  <c r="B2074" i="1"/>
  <c r="C2074" i="1" s="1"/>
  <c r="D2074" i="1" s="1"/>
  <c r="B2062" i="1"/>
  <c r="C2062" i="1" s="1"/>
  <c r="D2062" i="1" s="1"/>
  <c r="B2050" i="1"/>
  <c r="C2050" i="1" s="1"/>
  <c r="D2050" i="1" s="1"/>
  <c r="B2038" i="1"/>
  <c r="C2038" i="1" s="1"/>
  <c r="D2038" i="1" s="1"/>
  <c r="B2026" i="1"/>
  <c r="C2026" i="1" s="1"/>
  <c r="D2026" i="1" s="1"/>
  <c r="B2014" i="1"/>
  <c r="C2014" i="1" s="1"/>
  <c r="D2014" i="1" s="1"/>
  <c r="B1990" i="1"/>
  <c r="C1990" i="1" s="1"/>
  <c r="D1990" i="1" s="1"/>
  <c r="B1978" i="1"/>
  <c r="C1978" i="1" s="1"/>
  <c r="D1978" i="1" s="1"/>
  <c r="B1966" i="1"/>
  <c r="C1966" i="1" s="1"/>
  <c r="D1966" i="1" s="1"/>
  <c r="B1954" i="1"/>
  <c r="C1954" i="1" s="1"/>
  <c r="D1954" i="1" s="1"/>
  <c r="B1942" i="1"/>
  <c r="C1942" i="1" s="1"/>
  <c r="D1942" i="1" s="1"/>
  <c r="B1930" i="1"/>
  <c r="C1930" i="1" s="1"/>
  <c r="D1930" i="1" s="1"/>
  <c r="B1918" i="1"/>
  <c r="C1918" i="1" s="1"/>
  <c r="D1918" i="1" s="1"/>
  <c r="B1896" i="1"/>
  <c r="C1896" i="1" s="1"/>
  <c r="D1896" i="1" s="1"/>
  <c r="B1884" i="1"/>
  <c r="C1884" i="1" s="1"/>
  <c r="D1884" i="1" s="1"/>
  <c r="B1872" i="1"/>
  <c r="C1872" i="1" s="1"/>
  <c r="D1872" i="1" s="1"/>
  <c r="B1860" i="1"/>
  <c r="C1860" i="1" s="1"/>
  <c r="D1860" i="1" s="1"/>
  <c r="B1850" i="1"/>
  <c r="C1850" i="1" s="1"/>
  <c r="D1850" i="1" s="1"/>
  <c r="B1838" i="1"/>
  <c r="C1838" i="1" s="1"/>
  <c r="D1838" i="1" s="1"/>
  <c r="B1826" i="1"/>
  <c r="C1826" i="1" s="1"/>
  <c r="D1826" i="1" s="1"/>
  <c r="B1814" i="1"/>
  <c r="B1802" i="1"/>
  <c r="C1802" i="1" s="1"/>
  <c r="D1802" i="1" s="1"/>
  <c r="B1790" i="1"/>
  <c r="C1790" i="1" s="1"/>
  <c r="D1790" i="1" s="1"/>
  <c r="B1778" i="1"/>
  <c r="B1766" i="1"/>
  <c r="C1766" i="1" s="1"/>
  <c r="D1766" i="1" s="1"/>
  <c r="B1754" i="1"/>
  <c r="C1754" i="1" s="1"/>
  <c r="D1754" i="1" s="1"/>
  <c r="B1734" i="1"/>
  <c r="C1734" i="1" s="1"/>
  <c r="D1734" i="1" s="1"/>
  <c r="B1722" i="1"/>
  <c r="B1710" i="1"/>
  <c r="C1710" i="1" s="1"/>
  <c r="D1710" i="1" s="1"/>
  <c r="B1678" i="1"/>
  <c r="C1678" i="1" s="1"/>
  <c r="D1678" i="1" s="1"/>
  <c r="B1666" i="1"/>
  <c r="C1666" i="1" s="1"/>
  <c r="D1666" i="1" s="1"/>
  <c r="B1654" i="1"/>
  <c r="C1654" i="1" s="1"/>
  <c r="D1654" i="1" s="1"/>
  <c r="B1642" i="1"/>
  <c r="C1642" i="1" s="1"/>
  <c r="D1642" i="1" s="1"/>
  <c r="B1630" i="1"/>
  <c r="C1630" i="1" s="1"/>
  <c r="D1630" i="1" s="1"/>
  <c r="B1618" i="1"/>
  <c r="C1618" i="1" s="1"/>
  <c r="D1618" i="1" s="1"/>
  <c r="B1606" i="1"/>
  <c r="B1594" i="1"/>
  <c r="C1594" i="1" s="1"/>
  <c r="D1594" i="1" s="1"/>
  <c r="B1582" i="1"/>
  <c r="B1570" i="1"/>
  <c r="B1558" i="1"/>
  <c r="B1546" i="1"/>
  <c r="C1546" i="1" s="1"/>
  <c r="D1546" i="1" s="1"/>
  <c r="B1534" i="1"/>
  <c r="C1534" i="1" s="1"/>
  <c r="D1534" i="1" s="1"/>
  <c r="B1500" i="1"/>
  <c r="C1500" i="1" s="1"/>
  <c r="D1500" i="1" s="1"/>
  <c r="B1488" i="1"/>
  <c r="C1488" i="1" s="1"/>
  <c r="D1488" i="1" s="1"/>
  <c r="B1476" i="1"/>
  <c r="C1476" i="1" s="1"/>
  <c r="D1476" i="1" s="1"/>
  <c r="B1464" i="1"/>
  <c r="C1464" i="1" s="1"/>
  <c r="D1464" i="1" s="1"/>
  <c r="B1452" i="1"/>
  <c r="C1452" i="1" s="1"/>
  <c r="D1452" i="1" s="1"/>
  <c r="B1440" i="1"/>
  <c r="B1428" i="1"/>
  <c r="C1428" i="1" s="1"/>
  <c r="D1428" i="1" s="1"/>
  <c r="B1416" i="1"/>
  <c r="C1416" i="1" s="1"/>
  <c r="D1416" i="1" s="1"/>
  <c r="B1404" i="1"/>
  <c r="B1394" i="1"/>
  <c r="C1394" i="1" s="1"/>
  <c r="D1394" i="1" s="1"/>
  <c r="B1382" i="1"/>
  <c r="C1382" i="1" s="1"/>
  <c r="D1382" i="1" s="1"/>
  <c r="B1370" i="1"/>
  <c r="C1370" i="1" s="1"/>
  <c r="D1370" i="1" s="1"/>
  <c r="B1361" i="1"/>
  <c r="C1361" i="1" s="1"/>
  <c r="D1361" i="1" s="1"/>
  <c r="B1349" i="1"/>
  <c r="C1349" i="1" s="1"/>
  <c r="D1349" i="1" s="1"/>
  <c r="B1339" i="1"/>
  <c r="C1339" i="1" s="1"/>
  <c r="D1339" i="1" s="1"/>
  <c r="B1327" i="1"/>
  <c r="C1327" i="1" s="1"/>
  <c r="D1327" i="1" s="1"/>
  <c r="B1315" i="1"/>
  <c r="C1315" i="1" s="1"/>
  <c r="D1315" i="1" s="1"/>
  <c r="B1303" i="1"/>
  <c r="B1291" i="1"/>
  <c r="C1291" i="1" s="1"/>
  <c r="D1291" i="1" s="1"/>
  <c r="B1249" i="1"/>
  <c r="B1237" i="1"/>
  <c r="C1237" i="1" s="1"/>
  <c r="D1237" i="1" s="1"/>
  <c r="B1225" i="1"/>
  <c r="B1213" i="1"/>
  <c r="C1213" i="1" s="1"/>
  <c r="D1213" i="1" s="1"/>
  <c r="B1201" i="1"/>
  <c r="C1201" i="1" s="1"/>
  <c r="D1201" i="1" s="1"/>
  <c r="B1189" i="1"/>
  <c r="C1189" i="1" s="1"/>
  <c r="D1189" i="1" s="1"/>
  <c r="B1177" i="1"/>
  <c r="C1177" i="1" s="1"/>
  <c r="D1177" i="1" s="1"/>
  <c r="B1155" i="1"/>
  <c r="C1155" i="1" s="1"/>
  <c r="D1155" i="1" s="1"/>
  <c r="B1143" i="1"/>
  <c r="C1143" i="1" s="1"/>
  <c r="D1143" i="1" s="1"/>
  <c r="B1131" i="1"/>
  <c r="C1131" i="1" s="1"/>
  <c r="D1131" i="1" s="1"/>
  <c r="B1121" i="1"/>
  <c r="C1121" i="1" s="1"/>
  <c r="D1121" i="1" s="1"/>
  <c r="B1109" i="1"/>
  <c r="C1109" i="1" s="1"/>
  <c r="D1109" i="1" s="1"/>
  <c r="B1097" i="1"/>
  <c r="B1085" i="1"/>
  <c r="C1085" i="1" s="1"/>
  <c r="D1085" i="1" s="1"/>
  <c r="B1073" i="1"/>
  <c r="B1061" i="1"/>
  <c r="B1037" i="1"/>
  <c r="C1037" i="1" s="1"/>
  <c r="D1037" i="1" s="1"/>
  <c r="B1025" i="1"/>
  <c r="C1025" i="1" s="1"/>
  <c r="D1025" i="1" s="1"/>
  <c r="B1013" i="1"/>
  <c r="C1013" i="1" s="1"/>
  <c r="D1013" i="1" s="1"/>
  <c r="B1001" i="1"/>
  <c r="C1001" i="1" s="1"/>
  <c r="D1001" i="1" s="1"/>
  <c r="B989" i="1"/>
  <c r="C989" i="1" s="1"/>
  <c r="D989" i="1" s="1"/>
  <c r="B977" i="1"/>
  <c r="C977" i="1" s="1"/>
  <c r="D977" i="1" s="1"/>
  <c r="B943" i="1"/>
  <c r="B931" i="1"/>
  <c r="C931" i="1" s="1"/>
  <c r="D931" i="1" s="1"/>
  <c r="B921" i="1"/>
  <c r="C921" i="1" s="1"/>
  <c r="D921" i="1" s="1"/>
  <c r="B897" i="1"/>
  <c r="C897" i="1" s="1"/>
  <c r="D897" i="1" s="1"/>
  <c r="B885" i="1"/>
  <c r="C885" i="1" s="1"/>
  <c r="D885" i="1" s="1"/>
  <c r="B875" i="1"/>
  <c r="C875" i="1" s="1"/>
  <c r="D875" i="1" s="1"/>
  <c r="B865" i="1"/>
  <c r="C865" i="1" s="1"/>
  <c r="D865" i="1" s="1"/>
  <c r="B853" i="1"/>
  <c r="C853" i="1" s="1"/>
  <c r="D853" i="1" s="1"/>
  <c r="B841" i="1"/>
  <c r="C841" i="1" s="1"/>
  <c r="D841" i="1" s="1"/>
  <c r="B820" i="1"/>
  <c r="C820" i="1" s="1"/>
  <c r="D820" i="1" s="1"/>
  <c r="B811" i="1"/>
  <c r="C811" i="1" s="1"/>
  <c r="D811" i="1" s="1"/>
  <c r="B777" i="1"/>
  <c r="C777" i="1" s="1"/>
  <c r="D777" i="1" s="1"/>
  <c r="B765" i="1"/>
  <c r="B753" i="1"/>
  <c r="C753" i="1" s="1"/>
  <c r="D753" i="1" s="1"/>
  <c r="B741" i="1"/>
  <c r="C741" i="1" s="1"/>
  <c r="D741" i="1" s="1"/>
  <c r="B721" i="1"/>
  <c r="C721" i="1" s="1"/>
  <c r="D721" i="1" s="1"/>
  <c r="B691" i="1"/>
  <c r="B679" i="1"/>
  <c r="C679" i="1" s="1"/>
  <c r="D679" i="1" s="1"/>
  <c r="B667" i="1"/>
  <c r="C667" i="1" s="1"/>
  <c r="D667" i="1" s="1"/>
  <c r="B655" i="1"/>
  <c r="C655" i="1" s="1"/>
  <c r="D655" i="1" s="1"/>
  <c r="B631" i="1"/>
  <c r="C631" i="1" s="1"/>
  <c r="D631" i="1" s="1"/>
  <c r="B609" i="1"/>
  <c r="C609" i="1" s="1"/>
  <c r="D609" i="1" s="1"/>
  <c r="B597" i="1"/>
  <c r="C597" i="1" s="1"/>
  <c r="D597" i="1" s="1"/>
  <c r="B585" i="1"/>
  <c r="C585" i="1" s="1"/>
  <c r="D585" i="1" s="1"/>
  <c r="B573" i="1"/>
  <c r="B561" i="1"/>
  <c r="B549" i="1"/>
  <c r="B10" i="1"/>
  <c r="B527" i="1"/>
  <c r="B503" i="1"/>
  <c r="B494" i="1"/>
  <c r="B482" i="1"/>
  <c r="B470" i="1"/>
  <c r="B458" i="1"/>
  <c r="B446" i="1"/>
  <c r="B434" i="1"/>
  <c r="B390" i="1"/>
  <c r="B4" i="1"/>
  <c r="B379" i="1"/>
  <c r="B355" i="1"/>
  <c r="B331" i="1"/>
  <c r="B319" i="1"/>
  <c r="B307" i="1"/>
  <c r="B295" i="1"/>
  <c r="B283" i="1"/>
  <c r="B271" i="1"/>
  <c r="B259" i="1"/>
  <c r="B247" i="1"/>
  <c r="B235" i="1"/>
  <c r="B223" i="1"/>
  <c r="B211" i="1"/>
  <c r="B199" i="1"/>
  <c r="B165" i="1"/>
  <c r="B153" i="1"/>
  <c r="B141" i="1"/>
  <c r="B129" i="1"/>
  <c r="B117" i="1"/>
  <c r="B107" i="1"/>
  <c r="B101" i="1"/>
  <c r="B2874" i="1"/>
  <c r="C2874" i="1" s="1"/>
  <c r="D2874" i="1" s="1"/>
  <c r="B2768" i="1"/>
  <c r="B2672" i="1"/>
  <c r="C2672" i="1" s="1"/>
  <c r="D2672" i="1" s="1"/>
  <c r="B2482" i="1"/>
  <c r="B2364" i="1"/>
  <c r="B2292" i="1"/>
  <c r="C2292" i="1" s="1"/>
  <c r="D2292" i="1" s="1"/>
  <c r="B2010" i="1"/>
  <c r="C2010" i="1" s="1"/>
  <c r="D2010" i="1" s="1"/>
  <c r="B1892" i="1"/>
  <c r="C1892" i="1" s="1"/>
  <c r="D1892" i="1" s="1"/>
  <c r="B1626" i="1"/>
  <c r="C1626" i="1" s="1"/>
  <c r="D1626" i="1" s="1"/>
  <c r="B2860" i="1"/>
  <c r="C2860" i="1" s="1"/>
  <c r="D2860" i="1" s="1"/>
  <c r="B2754" i="1"/>
  <c r="C2754" i="1" s="1"/>
  <c r="D2754" i="1" s="1"/>
  <c r="B2658" i="1"/>
  <c r="C2658" i="1" s="1"/>
  <c r="D2658" i="1" s="1"/>
  <c r="B2562" i="1"/>
  <c r="C2562" i="1" s="1"/>
  <c r="D2562" i="1" s="1"/>
  <c r="B2458" i="1"/>
  <c r="B2350" i="1"/>
  <c r="C2350" i="1" s="1"/>
  <c r="D2350" i="1" s="1"/>
  <c r="B2278" i="1"/>
  <c r="B2044" i="1"/>
  <c r="C2044" i="1" s="1"/>
  <c r="D2044" i="1" s="1"/>
  <c r="B1900" i="1"/>
  <c r="C1900" i="1" s="1"/>
  <c r="D1900" i="1" s="1"/>
  <c r="B1740" i="1"/>
  <c r="C1740" i="1" s="1"/>
  <c r="D1740" i="1" s="1"/>
  <c r="B1636" i="1"/>
  <c r="C1636" i="1" s="1"/>
  <c r="D1636" i="1" s="1"/>
  <c r="B1540" i="1"/>
  <c r="C1540" i="1" s="1"/>
  <c r="D1540" i="1" s="1"/>
  <c r="B1422" i="1"/>
  <c r="C1422" i="1" s="1"/>
  <c r="D1422" i="1" s="1"/>
  <c r="B1333" i="1"/>
  <c r="C1333" i="1" s="1"/>
  <c r="D1333" i="1" s="1"/>
  <c r="B2883" i="1"/>
  <c r="C2883" i="1" s="1"/>
  <c r="D2883" i="1" s="1"/>
  <c r="B2777" i="1"/>
  <c r="C2777" i="1" s="1"/>
  <c r="D2777" i="1" s="1"/>
  <c r="B2597" i="1"/>
  <c r="B2491" i="1"/>
  <c r="C2491" i="1" s="1"/>
  <c r="D2491" i="1" s="1"/>
  <c r="B2313" i="1"/>
  <c r="C2313" i="1" s="1"/>
  <c r="D2313" i="1" s="1"/>
  <c r="B2253" i="1"/>
  <c r="C2253" i="1" s="1"/>
  <c r="D2253" i="1" s="1"/>
  <c r="B2181" i="1"/>
  <c r="C2181" i="1" s="1"/>
  <c r="D2181" i="1" s="1"/>
  <c r="B2007" i="1"/>
  <c r="C2007" i="1" s="1"/>
  <c r="D2007" i="1" s="1"/>
  <c r="B1935" i="1"/>
  <c r="C1935" i="1" s="1"/>
  <c r="D1935" i="1" s="1"/>
  <c r="B1877" i="1"/>
  <c r="C1877" i="1" s="1"/>
  <c r="D1877" i="1" s="1"/>
  <c r="B1807" i="1"/>
  <c r="C1807" i="1" s="1"/>
  <c r="D1807" i="1" s="1"/>
  <c r="B100" i="1"/>
  <c r="B2923" i="1"/>
  <c r="C2923" i="1" s="1"/>
  <c r="D2923" i="1" s="1"/>
  <c r="B2899" i="1"/>
  <c r="C2899" i="1" s="1"/>
  <c r="D2899" i="1" s="1"/>
  <c r="B2887" i="1"/>
  <c r="B2877" i="1"/>
  <c r="C2877" i="1" s="1"/>
  <c r="D2877" i="1" s="1"/>
  <c r="B2865" i="1"/>
  <c r="B2853" i="1"/>
  <c r="B2841" i="1"/>
  <c r="C2841" i="1" s="1"/>
  <c r="D2841" i="1" s="1"/>
  <c r="B2829" i="1"/>
  <c r="C2829" i="1" s="1"/>
  <c r="D2829" i="1" s="1"/>
  <c r="B2807" i="1"/>
  <c r="C2807" i="1" s="1"/>
  <c r="D2807" i="1" s="1"/>
  <c r="B2795" i="1"/>
  <c r="C2795" i="1" s="1"/>
  <c r="D2795" i="1" s="1"/>
  <c r="B2771" i="1"/>
  <c r="C2771" i="1" s="1"/>
  <c r="D2771" i="1" s="1"/>
  <c r="B2759" i="1"/>
  <c r="C2759" i="1" s="1"/>
  <c r="D2759" i="1" s="1"/>
  <c r="B2729" i="1"/>
  <c r="C2729" i="1" s="1"/>
  <c r="D2729" i="1" s="1"/>
  <c r="B2709" i="1"/>
  <c r="C2709" i="1" s="1"/>
  <c r="D2709" i="1" s="1"/>
  <c r="B2687" i="1"/>
  <c r="C2687" i="1" s="1"/>
  <c r="D2687" i="1" s="1"/>
  <c r="B2675" i="1"/>
  <c r="C2675" i="1" s="1"/>
  <c r="D2675" i="1" s="1"/>
  <c r="B2651" i="1"/>
  <c r="B2639" i="1"/>
  <c r="C2639" i="1" s="1"/>
  <c r="D2639" i="1" s="1"/>
  <c r="B2627" i="1"/>
  <c r="C2627" i="1" s="1"/>
  <c r="D2627" i="1" s="1"/>
  <c r="B2615" i="1"/>
  <c r="C2615" i="1" s="1"/>
  <c r="D2615" i="1" s="1"/>
  <c r="B2603" i="1"/>
  <c r="C2603" i="1" s="1"/>
  <c r="D2603" i="1" s="1"/>
  <c r="B2591" i="1"/>
  <c r="C2591" i="1" s="1"/>
  <c r="D2591" i="1" s="1"/>
  <c r="B2579" i="1"/>
  <c r="C2579" i="1" s="1"/>
  <c r="D2579" i="1" s="1"/>
  <c r="B2567" i="1"/>
  <c r="C2567" i="1" s="1"/>
  <c r="D2567" i="1" s="1"/>
  <c r="B2555" i="1"/>
  <c r="C2555" i="1" s="1"/>
  <c r="D2555" i="1" s="1"/>
  <c r="B2543" i="1"/>
  <c r="C2543" i="1" s="1"/>
  <c r="D2543" i="1" s="1"/>
  <c r="B2531" i="1"/>
  <c r="B2519" i="1"/>
  <c r="C2519" i="1" s="1"/>
  <c r="D2519" i="1" s="1"/>
  <c r="B2507" i="1"/>
  <c r="C2507" i="1" s="1"/>
  <c r="D2507" i="1" s="1"/>
  <c r="B2497" i="1"/>
  <c r="C2497" i="1" s="1"/>
  <c r="D2497" i="1" s="1"/>
  <c r="B77" i="1"/>
  <c r="C77" i="1" s="1"/>
  <c r="D77" i="1" s="1"/>
  <c r="B2463" i="1"/>
  <c r="C2463" i="1" s="1"/>
  <c r="D2463" i="1" s="1"/>
  <c r="B2451" i="1"/>
  <c r="C2451" i="1" s="1"/>
  <c r="D2451" i="1" s="1"/>
  <c r="B2439" i="1"/>
  <c r="C2439" i="1" s="1"/>
  <c r="D2439" i="1" s="1"/>
  <c r="B2427" i="1"/>
  <c r="C2427" i="1" s="1"/>
  <c r="D2427" i="1" s="1"/>
  <c r="B2415" i="1"/>
  <c r="C2415" i="1" s="1"/>
  <c r="D2415" i="1" s="1"/>
  <c r="B2403" i="1"/>
  <c r="C2403" i="1" s="1"/>
  <c r="D2403" i="1" s="1"/>
  <c r="B2391" i="1"/>
  <c r="C2391" i="1" s="1"/>
  <c r="D2391" i="1" s="1"/>
  <c r="B2379" i="1"/>
  <c r="B2367" i="1"/>
  <c r="C2367" i="1" s="1"/>
  <c r="D2367" i="1" s="1"/>
  <c r="B2355" i="1"/>
  <c r="B2343" i="1"/>
  <c r="C2343" i="1" s="1"/>
  <c r="D2343" i="1" s="1"/>
  <c r="B2331" i="1"/>
  <c r="B2319" i="1"/>
  <c r="C2319" i="1" s="1"/>
  <c r="D2319" i="1" s="1"/>
  <c r="B2307" i="1"/>
  <c r="C2307" i="1" s="1"/>
  <c r="D2307" i="1" s="1"/>
  <c r="B2295" i="1"/>
  <c r="C2295" i="1" s="1"/>
  <c r="D2295" i="1" s="1"/>
  <c r="B2283" i="1"/>
  <c r="C2283" i="1" s="1"/>
  <c r="D2283" i="1" s="1"/>
  <c r="B2271" i="1"/>
  <c r="C2271" i="1" s="1"/>
  <c r="D2271" i="1" s="1"/>
  <c r="B2247" i="1"/>
  <c r="C2247" i="1" s="1"/>
  <c r="D2247" i="1" s="1"/>
  <c r="B2235" i="1"/>
  <c r="C2235" i="1" s="1"/>
  <c r="D2235" i="1" s="1"/>
  <c r="B2223" i="1"/>
  <c r="B2211" i="1"/>
  <c r="C2211" i="1" s="1"/>
  <c r="D2211" i="1" s="1"/>
  <c r="B2199" i="1"/>
  <c r="B2187" i="1"/>
  <c r="B2175" i="1"/>
  <c r="C2175" i="1" s="1"/>
  <c r="D2175" i="1" s="1"/>
  <c r="B2163" i="1"/>
  <c r="C2163" i="1" s="1"/>
  <c r="D2163" i="1" s="1"/>
  <c r="B2151" i="1"/>
  <c r="C2151" i="1" s="1"/>
  <c r="D2151" i="1" s="1"/>
  <c r="B2139" i="1"/>
  <c r="C2139" i="1" s="1"/>
  <c r="D2139" i="1" s="1"/>
  <c r="B2097" i="1"/>
  <c r="C2097" i="1" s="1"/>
  <c r="D2097" i="1" s="1"/>
  <c r="B2085" i="1"/>
  <c r="C2085" i="1" s="1"/>
  <c r="D2085" i="1" s="1"/>
  <c r="B2073" i="1"/>
  <c r="C2073" i="1" s="1"/>
  <c r="D2073" i="1" s="1"/>
  <c r="B2061" i="1"/>
  <c r="C2061" i="1" s="1"/>
  <c r="D2061" i="1" s="1"/>
  <c r="B2049" i="1"/>
  <c r="B2037" i="1"/>
  <c r="C2037" i="1" s="1"/>
  <c r="D2037" i="1" s="1"/>
  <c r="B2025" i="1"/>
  <c r="C2025" i="1" s="1"/>
  <c r="D2025" i="1" s="1"/>
  <c r="B2013" i="1"/>
  <c r="B1989" i="1"/>
  <c r="B1977" i="1"/>
  <c r="C1977" i="1" s="1"/>
  <c r="D1977" i="1" s="1"/>
  <c r="B1965" i="1"/>
  <c r="C1965" i="1" s="1"/>
  <c r="D1965" i="1" s="1"/>
  <c r="B1953" i="1"/>
  <c r="C1953" i="1" s="1"/>
  <c r="D1953" i="1" s="1"/>
  <c r="B1941" i="1"/>
  <c r="C1941" i="1" s="1"/>
  <c r="D1941" i="1" s="1"/>
  <c r="B1929" i="1"/>
  <c r="C1929" i="1" s="1"/>
  <c r="D1929" i="1" s="1"/>
  <c r="B1917" i="1"/>
  <c r="C1917" i="1" s="1"/>
  <c r="D1917" i="1" s="1"/>
  <c r="B1895" i="1"/>
  <c r="C1895" i="1" s="1"/>
  <c r="D1895" i="1" s="1"/>
  <c r="B1883" i="1"/>
  <c r="C1883" i="1" s="1"/>
  <c r="D1883" i="1" s="1"/>
  <c r="B1871" i="1"/>
  <c r="C1871" i="1" s="1"/>
  <c r="D1871" i="1" s="1"/>
  <c r="B1859" i="1"/>
  <c r="C1859" i="1" s="1"/>
  <c r="D1859" i="1" s="1"/>
  <c r="B1849" i="1"/>
  <c r="C1849" i="1" s="1"/>
  <c r="D1849" i="1" s="1"/>
  <c r="B1837" i="1"/>
  <c r="C1837" i="1" s="1"/>
  <c r="D1837" i="1" s="1"/>
  <c r="B1825" i="1"/>
  <c r="C1825" i="1" s="1"/>
  <c r="D1825" i="1" s="1"/>
  <c r="B1813" i="1"/>
  <c r="C1813" i="1" s="1"/>
  <c r="D1813" i="1" s="1"/>
  <c r="B1801" i="1"/>
  <c r="C1801" i="1" s="1"/>
  <c r="D1801" i="1" s="1"/>
  <c r="B1789" i="1"/>
  <c r="C1789" i="1" s="1"/>
  <c r="D1789" i="1" s="1"/>
  <c r="B1777" i="1"/>
  <c r="C1777" i="1" s="1"/>
  <c r="D1777" i="1" s="1"/>
  <c r="B1765" i="1"/>
  <c r="C1765" i="1" s="1"/>
  <c r="D1765" i="1" s="1"/>
  <c r="B1753" i="1"/>
  <c r="C1753" i="1" s="1"/>
  <c r="D1753" i="1" s="1"/>
  <c r="B1721" i="1"/>
  <c r="B1689" i="1"/>
  <c r="C1689" i="1" s="1"/>
  <c r="D1689" i="1" s="1"/>
  <c r="B1677" i="1"/>
  <c r="B1665" i="1"/>
  <c r="B1653" i="1"/>
  <c r="C1653" i="1" s="1"/>
  <c r="D1653" i="1" s="1"/>
  <c r="B1641" i="1"/>
  <c r="B1629" i="1"/>
  <c r="C1629" i="1" s="1"/>
  <c r="D1629" i="1" s="1"/>
  <c r="B1617" i="1"/>
  <c r="C1617" i="1" s="1"/>
  <c r="D1617" i="1" s="1"/>
  <c r="B1605" i="1"/>
  <c r="C1605" i="1" s="1"/>
  <c r="D1605" i="1" s="1"/>
  <c r="B1593" i="1"/>
  <c r="C1593" i="1" s="1"/>
  <c r="D1593" i="1" s="1"/>
  <c r="B1581" i="1"/>
  <c r="C1581" i="1" s="1"/>
  <c r="D1581" i="1" s="1"/>
  <c r="B1569" i="1"/>
  <c r="C1569" i="1" s="1"/>
  <c r="D1569" i="1" s="1"/>
  <c r="B1557" i="1"/>
  <c r="B1545" i="1"/>
  <c r="C1545" i="1" s="1"/>
  <c r="D1545" i="1" s="1"/>
  <c r="B1533" i="1"/>
  <c r="C1533" i="1" s="1"/>
  <c r="D1533" i="1" s="1"/>
  <c r="B1499" i="1"/>
  <c r="C1499" i="1" s="1"/>
  <c r="D1499" i="1" s="1"/>
  <c r="B1487" i="1"/>
  <c r="B1475" i="1"/>
  <c r="C1475" i="1" s="1"/>
  <c r="D1475" i="1" s="1"/>
  <c r="B1463" i="1"/>
  <c r="C1463" i="1" s="1"/>
  <c r="D1463" i="1" s="1"/>
  <c r="B1451" i="1"/>
  <c r="C1451" i="1" s="1"/>
  <c r="D1451" i="1" s="1"/>
  <c r="B1439" i="1"/>
  <c r="C1439" i="1" s="1"/>
  <c r="D1439" i="1" s="1"/>
  <c r="B1427" i="1"/>
  <c r="C1427" i="1" s="1"/>
  <c r="D1427" i="1" s="1"/>
  <c r="B1415" i="1"/>
  <c r="C1415" i="1" s="1"/>
  <c r="D1415" i="1" s="1"/>
  <c r="B1403" i="1"/>
  <c r="C1403" i="1" s="1"/>
  <c r="D1403" i="1" s="1"/>
  <c r="B1393" i="1"/>
  <c r="B1381" i="1"/>
  <c r="C1381" i="1" s="1"/>
  <c r="D1381" i="1" s="1"/>
  <c r="B1369" i="1"/>
  <c r="C1369" i="1" s="1"/>
  <c r="D1369" i="1" s="1"/>
  <c r="B1360" i="1"/>
  <c r="B1348" i="1"/>
  <c r="B1338" i="1"/>
  <c r="B1326" i="1"/>
  <c r="C1326" i="1" s="1"/>
  <c r="D1326" i="1" s="1"/>
  <c r="B1314" i="1"/>
  <c r="C1314" i="1" s="1"/>
  <c r="D1314" i="1" s="1"/>
  <c r="B1302" i="1"/>
  <c r="C1302" i="1" s="1"/>
  <c r="D1302" i="1" s="1"/>
  <c r="B1280" i="1"/>
  <c r="B1248" i="1"/>
  <c r="C1248" i="1" s="1"/>
  <c r="D1248" i="1" s="1"/>
  <c r="B1236" i="1"/>
  <c r="C1236" i="1" s="1"/>
  <c r="D1236" i="1" s="1"/>
  <c r="B1224" i="1"/>
  <c r="B1212" i="1"/>
  <c r="C1212" i="1" s="1"/>
  <c r="D1212" i="1" s="1"/>
  <c r="B1200" i="1"/>
  <c r="B1188" i="1"/>
  <c r="C1188" i="1" s="1"/>
  <c r="D1188" i="1" s="1"/>
  <c r="B1176" i="1"/>
  <c r="B1154" i="1"/>
  <c r="C1154" i="1" s="1"/>
  <c r="D1154" i="1" s="1"/>
  <c r="B1142" i="1"/>
  <c r="C1142" i="1" s="1"/>
  <c r="D1142" i="1" s="1"/>
  <c r="B1130" i="1"/>
  <c r="C1130" i="1" s="1"/>
  <c r="D1130" i="1" s="1"/>
  <c r="B1120" i="1"/>
  <c r="C1120" i="1" s="1"/>
  <c r="D1120" i="1" s="1"/>
  <c r="B1108" i="1"/>
  <c r="C1108" i="1" s="1"/>
  <c r="D1108" i="1" s="1"/>
  <c r="B1096" i="1"/>
  <c r="C1096" i="1" s="1"/>
  <c r="D1096" i="1" s="1"/>
  <c r="B1084" i="1"/>
  <c r="C1084" i="1" s="1"/>
  <c r="D1084" i="1" s="1"/>
  <c r="B1072" i="1"/>
  <c r="B1036" i="1"/>
  <c r="C1036" i="1" s="1"/>
  <c r="D1036" i="1" s="1"/>
  <c r="B1024" i="1"/>
  <c r="C1024" i="1" s="1"/>
  <c r="D1024" i="1" s="1"/>
  <c r="B1012" i="1"/>
  <c r="C1012" i="1" s="1"/>
  <c r="D1012" i="1" s="1"/>
  <c r="B1000" i="1"/>
  <c r="C1000" i="1" s="1"/>
  <c r="D1000" i="1" s="1"/>
  <c r="B988" i="1"/>
  <c r="C988" i="1" s="1"/>
  <c r="D988" i="1" s="1"/>
  <c r="B976" i="1"/>
  <c r="C976" i="1" s="1"/>
  <c r="D976" i="1" s="1"/>
  <c r="B942" i="1"/>
  <c r="C942" i="1" s="1"/>
  <c r="D942" i="1" s="1"/>
  <c r="B920" i="1"/>
  <c r="C920" i="1" s="1"/>
  <c r="D920" i="1" s="1"/>
  <c r="B896" i="1"/>
  <c r="B884" i="1"/>
  <c r="B874" i="1"/>
  <c r="C874" i="1" s="1"/>
  <c r="D874" i="1" s="1"/>
  <c r="B864" i="1"/>
  <c r="B852" i="1"/>
  <c r="C852" i="1" s="1"/>
  <c r="D852" i="1" s="1"/>
  <c r="B840" i="1"/>
  <c r="B819" i="1"/>
  <c r="C819" i="1" s="1"/>
  <c r="D819" i="1" s="1"/>
  <c r="B810" i="1"/>
  <c r="C810" i="1" s="1"/>
  <c r="D810" i="1" s="1"/>
  <c r="B776" i="1"/>
  <c r="C776" i="1" s="1"/>
  <c r="D776" i="1" s="1"/>
  <c r="B764" i="1"/>
  <c r="C764" i="1" s="1"/>
  <c r="D764" i="1" s="1"/>
  <c r="B740" i="1"/>
  <c r="C740" i="1" s="1"/>
  <c r="D740" i="1" s="1"/>
  <c r="B18" i="1"/>
  <c r="C18" i="1" s="1"/>
  <c r="D18" i="1" s="1"/>
  <c r="B720" i="1"/>
  <c r="C720" i="1" s="1"/>
  <c r="D720" i="1" s="1"/>
  <c r="B714" i="1"/>
  <c r="C714" i="1" s="1"/>
  <c r="D714" i="1" s="1"/>
  <c r="B702" i="1"/>
  <c r="C702" i="1" s="1"/>
  <c r="D702" i="1" s="1"/>
  <c r="B690" i="1"/>
  <c r="C690" i="1" s="1"/>
  <c r="D690" i="1" s="1"/>
  <c r="B678" i="1"/>
  <c r="C678" i="1" s="1"/>
  <c r="D678" i="1" s="1"/>
  <c r="B666" i="1"/>
  <c r="C666" i="1" s="1"/>
  <c r="D666" i="1" s="1"/>
  <c r="B654" i="1"/>
  <c r="C654" i="1" s="1"/>
  <c r="D654" i="1" s="1"/>
  <c r="B630" i="1"/>
  <c r="C630" i="1" s="1"/>
  <c r="D630" i="1" s="1"/>
  <c r="B12" i="1"/>
  <c r="B596" i="1"/>
  <c r="C596" i="1" s="1"/>
  <c r="D596" i="1" s="1"/>
  <c r="B584" i="1"/>
  <c r="C584" i="1" s="1"/>
  <c r="D584" i="1" s="1"/>
  <c r="B560" i="1"/>
  <c r="B548" i="1"/>
  <c r="B538" i="1"/>
  <c r="B526" i="1"/>
  <c r="B502" i="1"/>
  <c r="B493" i="1"/>
  <c r="B481" i="1"/>
  <c r="B469" i="1"/>
  <c r="B457" i="1"/>
  <c r="B445" i="1"/>
  <c r="B433" i="1"/>
  <c r="B389" i="1"/>
  <c r="B354" i="1"/>
  <c r="B330" i="1"/>
  <c r="B306" i="1"/>
  <c r="B294" i="1"/>
  <c r="B282" i="1"/>
  <c r="B270" i="1"/>
  <c r="B258" i="1"/>
  <c r="B246" i="1"/>
  <c r="B234" i="1"/>
  <c r="B222" i="1"/>
  <c r="B210" i="1"/>
  <c r="B198" i="1"/>
  <c r="B164" i="1"/>
  <c r="B152" i="1"/>
  <c r="B140" i="1"/>
  <c r="B128" i="1"/>
  <c r="B116" i="1"/>
  <c r="B106" i="1"/>
  <c r="B97" i="1"/>
  <c r="C97" i="1" s="1"/>
  <c r="D97" i="1" s="1"/>
  <c r="B2816" i="1"/>
  <c r="C2816" i="1" s="1"/>
  <c r="D2816" i="1" s="1"/>
  <c r="B2706" i="1"/>
  <c r="C2706" i="1" s="1"/>
  <c r="D2706" i="1" s="1"/>
  <c r="B2600" i="1"/>
  <c r="C2600" i="1" s="1"/>
  <c r="D2600" i="1" s="1"/>
  <c r="B2504" i="1"/>
  <c r="B2400" i="1"/>
  <c r="C2400" i="1" s="1"/>
  <c r="D2400" i="1" s="1"/>
  <c r="B2172" i="1"/>
  <c r="C2172" i="1" s="1"/>
  <c r="D2172" i="1" s="1"/>
  <c r="B2058" i="1"/>
  <c r="C2058" i="1" s="1"/>
  <c r="D2058" i="1" s="1"/>
  <c r="B1950" i="1"/>
  <c r="C1950" i="1" s="1"/>
  <c r="D1950" i="1" s="1"/>
  <c r="B1834" i="1"/>
  <c r="C1834" i="1" s="1"/>
  <c r="D1834" i="1" s="1"/>
  <c r="B94" i="1"/>
  <c r="C94" i="1" s="1"/>
  <c r="D94" i="1" s="1"/>
  <c r="B2778" i="1"/>
  <c r="C2778" i="1" s="1"/>
  <c r="D2778" i="1" s="1"/>
  <c r="B2574" i="1"/>
  <c r="C2574" i="1" s="1"/>
  <c r="D2574" i="1" s="1"/>
  <c r="B2492" i="1"/>
  <c r="C2492" i="1" s="1"/>
  <c r="D2492" i="1" s="1"/>
  <c r="B2398" i="1"/>
  <c r="B2290" i="1"/>
  <c r="B2194" i="1"/>
  <c r="C2194" i="1" s="1"/>
  <c r="D2194" i="1" s="1"/>
  <c r="B1890" i="1"/>
  <c r="C1890" i="1" s="1"/>
  <c r="D1890" i="1" s="1"/>
  <c r="B1796" i="1"/>
  <c r="C1796" i="1" s="1"/>
  <c r="D1796" i="1" s="1"/>
  <c r="B1588" i="1"/>
  <c r="C1588" i="1" s="1"/>
  <c r="D1588" i="1" s="1"/>
  <c r="B1482" i="1"/>
  <c r="C1482" i="1" s="1"/>
  <c r="D1482" i="1" s="1"/>
  <c r="B2917" i="1"/>
  <c r="C2917" i="1" s="1"/>
  <c r="D2917" i="1" s="1"/>
  <c r="B2835" i="1"/>
  <c r="C2835" i="1" s="1"/>
  <c r="D2835" i="1" s="1"/>
  <c r="B89" i="1"/>
  <c r="C89" i="1" s="1"/>
  <c r="D89" i="1" s="1"/>
  <c r="B2669" i="1"/>
  <c r="C2669" i="1" s="1"/>
  <c r="D2669" i="1" s="1"/>
  <c r="B2573" i="1"/>
  <c r="C2573" i="1" s="1"/>
  <c r="D2573" i="1" s="1"/>
  <c r="B99" i="1"/>
  <c r="B2922" i="1"/>
  <c r="C2922" i="1" s="1"/>
  <c r="D2922" i="1" s="1"/>
  <c r="B2910" i="1"/>
  <c r="C2910" i="1" s="1"/>
  <c r="D2910" i="1" s="1"/>
  <c r="B2898" i="1"/>
  <c r="C2898" i="1" s="1"/>
  <c r="D2898" i="1" s="1"/>
  <c r="B2886" i="1"/>
  <c r="C2886" i="1" s="1"/>
  <c r="D2886" i="1" s="1"/>
  <c r="B2876" i="1"/>
  <c r="C2876" i="1" s="1"/>
  <c r="D2876" i="1" s="1"/>
  <c r="B2864" i="1"/>
  <c r="C2864" i="1" s="1"/>
  <c r="D2864" i="1" s="1"/>
  <c r="B2852" i="1"/>
  <c r="C2852" i="1" s="1"/>
  <c r="D2852" i="1" s="1"/>
  <c r="B2840" i="1"/>
  <c r="B2806" i="1"/>
  <c r="C2806" i="1" s="1"/>
  <c r="D2806" i="1" s="1"/>
  <c r="B2794" i="1"/>
  <c r="C2794" i="1" s="1"/>
  <c r="D2794" i="1" s="1"/>
  <c r="B2770" i="1"/>
  <c r="B2758" i="1"/>
  <c r="C2758" i="1" s="1"/>
  <c r="D2758" i="1" s="1"/>
  <c r="B2740" i="1"/>
  <c r="C2740" i="1" s="1"/>
  <c r="D2740" i="1" s="1"/>
  <c r="B2728" i="1"/>
  <c r="C2728" i="1" s="1"/>
  <c r="D2728" i="1" s="1"/>
  <c r="B2708" i="1"/>
  <c r="C2708" i="1" s="1"/>
  <c r="D2708" i="1" s="1"/>
  <c r="B2686" i="1"/>
  <c r="C2686" i="1" s="1"/>
  <c r="D2686" i="1" s="1"/>
  <c r="B2662" i="1"/>
  <c r="C2662" i="1" s="1"/>
  <c r="D2662" i="1" s="1"/>
  <c r="B2650" i="1"/>
  <c r="C2650" i="1" s="1"/>
  <c r="D2650" i="1" s="1"/>
  <c r="B2638" i="1"/>
  <c r="C2638" i="1" s="1"/>
  <c r="D2638" i="1" s="1"/>
  <c r="B2626" i="1"/>
  <c r="B2614" i="1"/>
  <c r="C2614" i="1" s="1"/>
  <c r="D2614" i="1" s="1"/>
  <c r="B2602" i="1"/>
  <c r="C2602" i="1" s="1"/>
  <c r="D2602" i="1" s="1"/>
  <c r="B2578" i="1"/>
  <c r="C2578" i="1" s="1"/>
  <c r="D2578" i="1" s="1"/>
  <c r="B2566" i="1"/>
  <c r="C2566" i="1" s="1"/>
  <c r="D2566" i="1" s="1"/>
  <c r="B2554" i="1"/>
  <c r="C2554" i="1" s="1"/>
  <c r="D2554" i="1" s="1"/>
  <c r="B2542" i="1"/>
  <c r="C2542" i="1" s="1"/>
  <c r="D2542" i="1" s="1"/>
  <c r="B2530" i="1"/>
  <c r="C2530" i="1" s="1"/>
  <c r="D2530" i="1" s="1"/>
  <c r="B2518" i="1"/>
  <c r="C2518" i="1" s="1"/>
  <c r="D2518" i="1" s="1"/>
  <c r="B2506" i="1"/>
  <c r="C2506" i="1" s="1"/>
  <c r="D2506" i="1" s="1"/>
  <c r="B2496" i="1"/>
  <c r="C2496" i="1" s="1"/>
  <c r="D2496" i="1" s="1"/>
  <c r="B2462" i="1"/>
  <c r="C2462" i="1" s="1"/>
  <c r="D2462" i="1" s="1"/>
  <c r="B2450" i="1"/>
  <c r="C2450" i="1" s="1"/>
  <c r="D2450" i="1" s="1"/>
  <c r="B2438" i="1"/>
  <c r="C2438" i="1" s="1"/>
  <c r="D2438" i="1" s="1"/>
  <c r="B2426" i="1"/>
  <c r="B2414" i="1"/>
  <c r="B2402" i="1"/>
  <c r="C2402" i="1" s="1"/>
  <c r="D2402" i="1" s="1"/>
  <c r="B2390" i="1"/>
  <c r="B2378" i="1"/>
  <c r="C2378" i="1" s="1"/>
  <c r="D2378" i="1" s="1"/>
  <c r="B2366" i="1"/>
  <c r="C2366" i="1" s="1"/>
  <c r="D2366" i="1" s="1"/>
  <c r="B2354" i="1"/>
  <c r="C2354" i="1" s="1"/>
  <c r="D2354" i="1" s="1"/>
  <c r="B2342" i="1"/>
  <c r="C2342" i="1" s="1"/>
  <c r="D2342" i="1" s="1"/>
  <c r="B2330" i="1"/>
  <c r="C2330" i="1" s="1"/>
  <c r="D2330" i="1" s="1"/>
  <c r="B2318" i="1"/>
  <c r="C2318" i="1" s="1"/>
  <c r="D2318" i="1" s="1"/>
  <c r="B2306" i="1"/>
  <c r="C2306" i="1" s="1"/>
  <c r="D2306" i="1" s="1"/>
  <c r="B2294" i="1"/>
  <c r="C2294" i="1" s="1"/>
  <c r="D2294" i="1" s="1"/>
  <c r="B2282" i="1"/>
  <c r="B2264" i="1"/>
  <c r="C2264" i="1" s="1"/>
  <c r="D2264" i="1" s="1"/>
  <c r="B2246" i="1"/>
  <c r="C2246" i="1" s="1"/>
  <c r="D2246" i="1" s="1"/>
  <c r="B2234" i="1"/>
  <c r="C2234" i="1" s="1"/>
  <c r="D2234" i="1" s="1"/>
  <c r="B2222" i="1"/>
  <c r="C2222" i="1" s="1"/>
  <c r="D2222" i="1" s="1"/>
  <c r="B2210" i="1"/>
  <c r="C2210" i="1" s="1"/>
  <c r="D2210" i="1" s="1"/>
  <c r="B2198" i="1"/>
  <c r="C2198" i="1" s="1"/>
  <c r="D2198" i="1" s="1"/>
  <c r="B2186" i="1"/>
  <c r="C2186" i="1" s="1"/>
  <c r="D2186" i="1" s="1"/>
  <c r="B2174" i="1"/>
  <c r="C2174" i="1" s="1"/>
  <c r="D2174" i="1" s="1"/>
  <c r="B2162" i="1"/>
  <c r="C2162" i="1" s="1"/>
  <c r="D2162" i="1" s="1"/>
  <c r="B2150" i="1"/>
  <c r="B2138" i="1"/>
  <c r="C2138" i="1" s="1"/>
  <c r="D2138" i="1" s="1"/>
  <c r="B2126" i="1"/>
  <c r="C2126" i="1" s="1"/>
  <c r="D2126" i="1" s="1"/>
  <c r="B2108" i="1"/>
  <c r="C2108" i="1" s="1"/>
  <c r="D2108" i="1" s="1"/>
  <c r="B2096" i="1"/>
  <c r="B2084" i="1"/>
  <c r="B2072" i="1"/>
  <c r="C2072" i="1" s="1"/>
  <c r="D2072" i="1" s="1"/>
  <c r="B2060" i="1"/>
  <c r="B2048" i="1"/>
  <c r="C2048" i="1" s="1"/>
  <c r="D2048" i="1" s="1"/>
  <c r="B2036" i="1"/>
  <c r="C2036" i="1" s="1"/>
  <c r="D2036" i="1" s="1"/>
  <c r="B2024" i="1"/>
  <c r="C2024" i="1" s="1"/>
  <c r="D2024" i="1" s="1"/>
  <c r="B2012" i="1"/>
  <c r="C2012" i="1" s="1"/>
  <c r="D2012" i="1" s="1"/>
  <c r="B2000" i="1"/>
  <c r="B1988" i="1"/>
  <c r="C1988" i="1" s="1"/>
  <c r="D1988" i="1" s="1"/>
  <c r="B1976" i="1"/>
  <c r="B1964" i="1"/>
  <c r="C1964" i="1" s="1"/>
  <c r="D1964" i="1" s="1"/>
  <c r="B1952" i="1"/>
  <c r="C1952" i="1" s="1"/>
  <c r="D1952" i="1" s="1"/>
  <c r="B1940" i="1"/>
  <c r="C1940" i="1" s="1"/>
  <c r="D1940" i="1" s="1"/>
  <c r="B1928" i="1"/>
  <c r="C1928" i="1" s="1"/>
  <c r="D1928" i="1" s="1"/>
  <c r="B1904" i="1"/>
  <c r="C1904" i="1" s="1"/>
  <c r="D1904" i="1" s="1"/>
  <c r="B1894" i="1"/>
  <c r="C1894" i="1" s="1"/>
  <c r="D1894" i="1" s="1"/>
  <c r="B1882" i="1"/>
  <c r="C1882" i="1" s="1"/>
  <c r="D1882" i="1" s="1"/>
  <c r="B1870" i="1"/>
  <c r="C1870" i="1" s="1"/>
  <c r="D1870" i="1" s="1"/>
  <c r="B1858" i="1"/>
  <c r="C1858" i="1" s="1"/>
  <c r="D1858" i="1" s="1"/>
  <c r="B1848" i="1"/>
  <c r="B1836" i="1"/>
  <c r="C1836" i="1" s="1"/>
  <c r="D1836" i="1" s="1"/>
  <c r="B1824" i="1"/>
  <c r="C1824" i="1" s="1"/>
  <c r="D1824" i="1" s="1"/>
  <c r="B1812" i="1"/>
  <c r="B1800" i="1"/>
  <c r="C1800" i="1" s="1"/>
  <c r="D1800" i="1" s="1"/>
  <c r="B1788" i="1"/>
  <c r="C1788" i="1" s="1"/>
  <c r="D1788" i="1" s="1"/>
  <c r="B1776" i="1"/>
  <c r="C1776" i="1" s="1"/>
  <c r="D1776" i="1" s="1"/>
  <c r="B1764" i="1"/>
  <c r="C1764" i="1" s="1"/>
  <c r="D1764" i="1" s="1"/>
  <c r="B1752" i="1"/>
  <c r="C1752" i="1" s="1"/>
  <c r="D1752" i="1" s="1"/>
  <c r="B1720" i="1"/>
  <c r="C1720" i="1" s="1"/>
  <c r="D1720" i="1" s="1"/>
  <c r="B1708" i="1"/>
  <c r="C1708" i="1" s="1"/>
  <c r="D1708" i="1" s="1"/>
  <c r="B1688" i="1"/>
  <c r="C1688" i="1" s="1"/>
  <c r="D1688" i="1" s="1"/>
  <c r="B1676" i="1"/>
  <c r="B1664" i="1"/>
  <c r="C1664" i="1" s="1"/>
  <c r="D1664" i="1" s="1"/>
  <c r="B1652" i="1"/>
  <c r="B1640" i="1"/>
  <c r="C1640" i="1" s="1"/>
  <c r="D1640" i="1" s="1"/>
  <c r="B1628" i="1"/>
  <c r="C1628" i="1" s="1"/>
  <c r="D1628" i="1" s="1"/>
  <c r="B1616" i="1"/>
  <c r="C1616" i="1" s="1"/>
  <c r="D1616" i="1" s="1"/>
  <c r="B1604" i="1"/>
  <c r="C1604" i="1" s="1"/>
  <c r="D1604" i="1" s="1"/>
  <c r="B1592" i="1"/>
  <c r="C1592" i="1" s="1"/>
  <c r="D1592" i="1" s="1"/>
  <c r="B1580" i="1"/>
  <c r="C1580" i="1" s="1"/>
  <c r="D1580" i="1" s="1"/>
  <c r="B1568" i="1"/>
  <c r="C1568" i="1" s="1"/>
  <c r="D1568" i="1" s="1"/>
  <c r="B1556" i="1"/>
  <c r="C1556" i="1" s="1"/>
  <c r="D1556" i="1" s="1"/>
  <c r="B1544" i="1"/>
  <c r="C1544" i="1" s="1"/>
  <c r="D1544" i="1" s="1"/>
  <c r="B1498" i="1"/>
  <c r="B1486" i="1"/>
  <c r="C1486" i="1" s="1"/>
  <c r="D1486" i="1" s="1"/>
  <c r="B1474" i="1"/>
  <c r="C1474" i="1" s="1"/>
  <c r="D1474" i="1" s="1"/>
  <c r="B1462" i="1"/>
  <c r="C1462" i="1" s="1"/>
  <c r="D1462" i="1" s="1"/>
  <c r="B1450" i="1"/>
  <c r="B1438" i="1"/>
  <c r="C1438" i="1" s="1"/>
  <c r="D1438" i="1" s="1"/>
  <c r="B1426" i="1"/>
  <c r="C1426" i="1" s="1"/>
  <c r="D1426" i="1" s="1"/>
  <c r="B1414" i="1"/>
  <c r="C1414" i="1" s="1"/>
  <c r="D1414" i="1" s="1"/>
  <c r="B1402" i="1"/>
  <c r="C1402" i="1" s="1"/>
  <c r="D1402" i="1" s="1"/>
  <c r="B1392" i="1"/>
  <c r="C1392" i="1" s="1"/>
  <c r="D1392" i="1" s="1"/>
  <c r="B1380" i="1"/>
  <c r="C1380" i="1" s="1"/>
  <c r="D1380" i="1" s="1"/>
  <c r="B1368" i="1"/>
  <c r="C1368" i="1" s="1"/>
  <c r="D1368" i="1" s="1"/>
  <c r="B1359" i="1"/>
  <c r="B1347" i="1"/>
  <c r="C1347" i="1" s="1"/>
  <c r="D1347" i="1" s="1"/>
  <c r="B1337" i="1"/>
  <c r="C1337" i="1" s="1"/>
  <c r="D1337" i="1" s="1"/>
  <c r="B1325" i="1"/>
  <c r="C1325" i="1" s="1"/>
  <c r="D1325" i="1" s="1"/>
  <c r="B1313" i="1"/>
  <c r="B1301" i="1"/>
  <c r="B1279" i="1"/>
  <c r="C1279" i="1" s="1"/>
  <c r="D1279" i="1" s="1"/>
  <c r="B1247" i="1"/>
  <c r="C1247" i="1" s="1"/>
  <c r="D1247" i="1" s="1"/>
  <c r="B1235" i="1"/>
  <c r="C1235" i="1" s="1"/>
  <c r="D1235" i="1" s="1"/>
  <c r="B1223" i="1"/>
  <c r="C1223" i="1" s="1"/>
  <c r="D1223" i="1" s="1"/>
  <c r="B1211" i="1"/>
  <c r="C1211" i="1" s="1"/>
  <c r="D1211" i="1" s="1"/>
  <c r="B1199" i="1"/>
  <c r="C1199" i="1" s="1"/>
  <c r="D1199" i="1" s="1"/>
  <c r="B1187" i="1"/>
  <c r="C1187" i="1" s="1"/>
  <c r="D1187" i="1" s="1"/>
  <c r="B1175" i="1"/>
  <c r="C1175" i="1" s="1"/>
  <c r="D1175" i="1" s="1"/>
  <c r="B1153" i="1"/>
  <c r="C1153" i="1" s="1"/>
  <c r="D1153" i="1" s="1"/>
  <c r="B1141" i="1"/>
  <c r="B1129" i="1"/>
  <c r="B1119" i="1"/>
  <c r="B1107" i="1"/>
  <c r="C1107" i="1" s="1"/>
  <c r="D1107" i="1" s="1"/>
  <c r="B1095" i="1"/>
  <c r="C1095" i="1" s="1"/>
  <c r="D1095" i="1" s="1"/>
  <c r="B1083" i="1"/>
  <c r="B1071" i="1"/>
  <c r="B1047" i="1"/>
  <c r="C1047" i="1" s="1"/>
  <c r="D1047" i="1" s="1"/>
  <c r="B1035" i="1"/>
  <c r="C1035" i="1" s="1"/>
  <c r="D1035" i="1" s="1"/>
  <c r="B1023" i="1"/>
  <c r="B1011" i="1"/>
  <c r="C1011" i="1" s="1"/>
  <c r="D1011" i="1" s="1"/>
  <c r="B999" i="1"/>
  <c r="C999" i="1" s="1"/>
  <c r="D999" i="1" s="1"/>
  <c r="B987" i="1"/>
  <c r="C987" i="1" s="1"/>
  <c r="D987" i="1" s="1"/>
  <c r="B975" i="1"/>
  <c r="C975" i="1" s="1"/>
  <c r="D975" i="1" s="1"/>
  <c r="B941" i="1"/>
  <c r="C941" i="1" s="1"/>
  <c r="D941" i="1" s="1"/>
  <c r="B26" i="1"/>
  <c r="C26" i="1" s="1"/>
  <c r="D26" i="1" s="1"/>
  <c r="B919" i="1"/>
  <c r="C919" i="1" s="1"/>
  <c r="D919" i="1" s="1"/>
  <c r="B895" i="1"/>
  <c r="C895" i="1" s="1"/>
  <c r="D895" i="1" s="1"/>
  <c r="B873" i="1"/>
  <c r="C873" i="1" s="1"/>
  <c r="D873" i="1" s="1"/>
  <c r="B863" i="1"/>
  <c r="C863" i="1" s="1"/>
  <c r="D863" i="1" s="1"/>
  <c r="B851" i="1"/>
  <c r="C851" i="1" s="1"/>
  <c r="D851" i="1" s="1"/>
  <c r="B839" i="1"/>
  <c r="B827" i="1"/>
  <c r="C827" i="1" s="1"/>
  <c r="D827" i="1" s="1"/>
  <c r="B818" i="1"/>
  <c r="C818" i="1" s="1"/>
  <c r="D818" i="1" s="1"/>
  <c r="B809" i="1"/>
  <c r="C809" i="1" s="1"/>
  <c r="D809" i="1" s="1"/>
  <c r="B775" i="1"/>
  <c r="C775" i="1" s="1"/>
  <c r="D775" i="1" s="1"/>
  <c r="B763" i="1"/>
  <c r="C763" i="1" s="1"/>
  <c r="D763" i="1" s="1"/>
  <c r="B739" i="1"/>
  <c r="C739" i="1" s="1"/>
  <c r="D739" i="1" s="1"/>
  <c r="B729" i="1"/>
  <c r="B719" i="1"/>
  <c r="C719" i="1" s="1"/>
  <c r="D719" i="1" s="1"/>
  <c r="B701" i="1"/>
  <c r="C701" i="1" s="1"/>
  <c r="D701" i="1" s="1"/>
  <c r="B689" i="1"/>
  <c r="C689" i="1" s="1"/>
  <c r="D689" i="1" s="1"/>
  <c r="B677" i="1"/>
  <c r="C677" i="1" s="1"/>
  <c r="D677" i="1" s="1"/>
  <c r="B665" i="1"/>
  <c r="B653" i="1"/>
  <c r="C653" i="1" s="1"/>
  <c r="D653" i="1" s="1"/>
  <c r="B641" i="1"/>
  <c r="C641" i="1" s="1"/>
  <c r="D641" i="1" s="1"/>
  <c r="B629" i="1"/>
  <c r="B619" i="1"/>
  <c r="B595" i="1"/>
  <c r="C595" i="1" s="1"/>
  <c r="D595" i="1" s="1"/>
  <c r="B583" i="1"/>
  <c r="C583" i="1" s="1"/>
  <c r="D583" i="1" s="1"/>
  <c r="B571" i="1"/>
  <c r="C571" i="1" s="1"/>
  <c r="D571" i="1" s="1"/>
  <c r="B559" i="1"/>
  <c r="B547" i="1"/>
  <c r="B537" i="1"/>
  <c r="B525" i="1"/>
  <c r="B492" i="1"/>
  <c r="B480" i="1"/>
  <c r="B468" i="1"/>
  <c r="B456" i="1"/>
  <c r="B444" i="1"/>
  <c r="B432" i="1"/>
  <c r="B388" i="1"/>
  <c r="B365" i="1"/>
  <c r="B353" i="1"/>
  <c r="B329" i="1"/>
  <c r="B305" i="1"/>
  <c r="B293" i="1"/>
  <c r="B281" i="1"/>
  <c r="B269" i="1"/>
  <c r="B257" i="1"/>
  <c r="B245" i="1"/>
  <c r="B233" i="1"/>
  <c r="B221" i="1"/>
  <c r="B209" i="1"/>
  <c r="B197" i="1"/>
  <c r="B175" i="1"/>
  <c r="B163" i="1"/>
  <c r="B151" i="1"/>
  <c r="B139" i="1"/>
  <c r="B127" i="1"/>
  <c r="B115" i="1"/>
  <c r="B105" i="1"/>
  <c r="B2908" i="1"/>
  <c r="C2908" i="1" s="1"/>
  <c r="D2908" i="1" s="1"/>
  <c r="B2792" i="1"/>
  <c r="C2792" i="1" s="1"/>
  <c r="D2792" i="1" s="1"/>
  <c r="B2684" i="1"/>
  <c r="C2684" i="1" s="1"/>
  <c r="D2684" i="1" s="1"/>
  <c r="B2472" i="1"/>
  <c r="C2472" i="1" s="1"/>
  <c r="D2472" i="1" s="1"/>
  <c r="B2352" i="1"/>
  <c r="C2352" i="1" s="1"/>
  <c r="D2352" i="1" s="1"/>
  <c r="B2244" i="1"/>
  <c r="C2244" i="1" s="1"/>
  <c r="D2244" i="1" s="1"/>
  <c r="B2148" i="1"/>
  <c r="C2148" i="1" s="1"/>
  <c r="D2148" i="1" s="1"/>
  <c r="B2034" i="1"/>
  <c r="C2034" i="1" s="1"/>
  <c r="D2034" i="1" s="1"/>
  <c r="B1926" i="1"/>
  <c r="C1926" i="1" s="1"/>
  <c r="D1926" i="1" s="1"/>
  <c r="B1810" i="1"/>
  <c r="C1810" i="1" s="1"/>
  <c r="D1810" i="1" s="1"/>
  <c r="B1686" i="1"/>
  <c r="C1686" i="1" s="1"/>
  <c r="D1686" i="1" s="1"/>
  <c r="B2906" i="1"/>
  <c r="C2906" i="1" s="1"/>
  <c r="D2906" i="1" s="1"/>
  <c r="B2814" i="1"/>
  <c r="C2814" i="1" s="1"/>
  <c r="D2814" i="1" s="1"/>
  <c r="B2736" i="1"/>
  <c r="C2736" i="1" s="1"/>
  <c r="D2736" i="1" s="1"/>
  <c r="B2634" i="1"/>
  <c r="C2634" i="1" s="1"/>
  <c r="D2634" i="1" s="1"/>
  <c r="B2550" i="1"/>
  <c r="C2550" i="1" s="1"/>
  <c r="D2550" i="1" s="1"/>
  <c r="B2446" i="1"/>
  <c r="C2446" i="1" s="1"/>
  <c r="D2446" i="1" s="1"/>
  <c r="B2338" i="1"/>
  <c r="C2338" i="1" s="1"/>
  <c r="D2338" i="1" s="1"/>
  <c r="B2242" i="1"/>
  <c r="B2170" i="1"/>
  <c r="C2170" i="1" s="1"/>
  <c r="D2170" i="1" s="1"/>
  <c r="B2068" i="1"/>
  <c r="C2068" i="1" s="1"/>
  <c r="D2068" i="1" s="1"/>
  <c r="B1972" i="1"/>
  <c r="B1866" i="1"/>
  <c r="C1866" i="1" s="1"/>
  <c r="D1866" i="1" s="1"/>
  <c r="B1728" i="1"/>
  <c r="C1728" i="1" s="1"/>
  <c r="D1728" i="1" s="1"/>
  <c r="B1624" i="1"/>
  <c r="C1624" i="1" s="1"/>
  <c r="D1624" i="1" s="1"/>
  <c r="B1528" i="1"/>
  <c r="C1528" i="1" s="1"/>
  <c r="D1528" i="1" s="1"/>
  <c r="B1434" i="1"/>
  <c r="C1434" i="1" s="1"/>
  <c r="D1434" i="1" s="1"/>
  <c r="B1321" i="1"/>
  <c r="C1321" i="1" s="1"/>
  <c r="D1321" i="1" s="1"/>
  <c r="B2871" i="1"/>
  <c r="C2871" i="1" s="1"/>
  <c r="D2871" i="1" s="1"/>
  <c r="B2765" i="1"/>
  <c r="C2765" i="1" s="1"/>
  <c r="D2765" i="1" s="1"/>
  <c r="B2585" i="1"/>
  <c r="C2585" i="1" s="1"/>
  <c r="D2585" i="1" s="1"/>
  <c r="B2479" i="1"/>
  <c r="C2479" i="1" s="1"/>
  <c r="D2479" i="1" s="1"/>
  <c r="B2397" i="1"/>
  <c r="C2397" i="1" s="1"/>
  <c r="D2397" i="1" s="1"/>
  <c r="B98" i="1"/>
  <c r="B2909" i="1"/>
  <c r="C2909" i="1" s="1"/>
  <c r="D2909" i="1" s="1"/>
  <c r="B2897" i="1"/>
  <c r="C2897" i="1" s="1"/>
  <c r="D2897" i="1" s="1"/>
  <c r="B2885" i="1"/>
  <c r="C2885" i="1" s="1"/>
  <c r="D2885" i="1" s="1"/>
  <c r="B2875" i="1"/>
  <c r="C2875" i="1" s="1"/>
  <c r="D2875" i="1" s="1"/>
  <c r="B2863" i="1"/>
  <c r="C2863" i="1" s="1"/>
  <c r="D2863" i="1" s="1"/>
  <c r="B2851" i="1"/>
  <c r="C2851" i="1" s="1"/>
  <c r="D2851" i="1" s="1"/>
  <c r="B2817" i="1"/>
  <c r="C2817" i="1" s="1"/>
  <c r="D2817" i="1" s="1"/>
  <c r="B2805" i="1"/>
  <c r="C2805" i="1" s="1"/>
  <c r="D2805" i="1" s="1"/>
  <c r="B2793" i="1"/>
  <c r="C2793" i="1" s="1"/>
  <c r="D2793" i="1" s="1"/>
  <c r="B2781" i="1"/>
  <c r="C2781" i="1" s="1"/>
  <c r="D2781" i="1" s="1"/>
  <c r="B2769" i="1"/>
  <c r="C2769" i="1" s="1"/>
  <c r="D2769" i="1" s="1"/>
  <c r="B2757" i="1"/>
  <c r="C2757" i="1" s="1"/>
  <c r="D2757" i="1" s="1"/>
  <c r="B2727" i="1"/>
  <c r="C2727" i="1" s="1"/>
  <c r="D2727" i="1" s="1"/>
  <c r="B2707" i="1"/>
  <c r="C2707" i="1" s="1"/>
  <c r="D2707" i="1" s="1"/>
  <c r="B2685" i="1"/>
  <c r="C2685" i="1" s="1"/>
  <c r="D2685" i="1" s="1"/>
  <c r="B2673" i="1"/>
  <c r="C2673" i="1" s="1"/>
  <c r="D2673" i="1" s="1"/>
  <c r="B2661" i="1"/>
  <c r="C2661" i="1" s="1"/>
  <c r="D2661" i="1" s="1"/>
  <c r="B2637" i="1"/>
  <c r="C2637" i="1" s="1"/>
  <c r="D2637" i="1" s="1"/>
  <c r="B2625" i="1"/>
  <c r="C2625" i="1" s="1"/>
  <c r="D2625" i="1" s="1"/>
  <c r="B2613" i="1"/>
  <c r="C2613" i="1" s="1"/>
  <c r="D2613" i="1" s="1"/>
  <c r="B2601" i="1"/>
  <c r="C2601" i="1" s="1"/>
  <c r="D2601" i="1" s="1"/>
  <c r="B2589" i="1"/>
  <c r="C2589" i="1" s="1"/>
  <c r="D2589" i="1" s="1"/>
  <c r="B2577" i="1"/>
  <c r="C2577" i="1" s="1"/>
  <c r="D2577" i="1" s="1"/>
  <c r="B2565" i="1"/>
  <c r="C2565" i="1" s="1"/>
  <c r="D2565" i="1" s="1"/>
  <c r="B2553" i="1"/>
  <c r="C2553" i="1" s="1"/>
  <c r="D2553" i="1" s="1"/>
  <c r="B2541" i="1"/>
  <c r="C2541" i="1" s="1"/>
  <c r="D2541" i="1" s="1"/>
  <c r="B2529" i="1"/>
  <c r="C2529" i="1" s="1"/>
  <c r="D2529" i="1" s="1"/>
  <c r="B2517" i="1"/>
  <c r="B2505" i="1"/>
  <c r="C2505" i="1" s="1"/>
  <c r="D2505" i="1" s="1"/>
  <c r="B2495" i="1"/>
  <c r="C2495" i="1" s="1"/>
  <c r="D2495" i="1" s="1"/>
  <c r="B2483" i="1"/>
  <c r="C2483" i="1" s="1"/>
  <c r="D2483" i="1" s="1"/>
  <c r="B2473" i="1"/>
  <c r="C2473" i="1" s="1"/>
  <c r="D2473" i="1" s="1"/>
  <c r="B2449" i="1"/>
  <c r="C2449" i="1" s="1"/>
  <c r="D2449" i="1" s="1"/>
  <c r="B2437" i="1"/>
  <c r="C2437" i="1" s="1"/>
  <c r="D2437" i="1" s="1"/>
  <c r="B2425" i="1"/>
  <c r="C2425" i="1" s="1"/>
  <c r="D2425" i="1" s="1"/>
  <c r="B2413" i="1"/>
  <c r="C2413" i="1" s="1"/>
  <c r="D2413" i="1" s="1"/>
  <c r="B2401" i="1"/>
  <c r="C2401" i="1" s="1"/>
  <c r="D2401" i="1" s="1"/>
  <c r="B2389" i="1"/>
  <c r="C2389" i="1" s="1"/>
  <c r="D2389" i="1" s="1"/>
  <c r="B2377" i="1"/>
  <c r="C2377" i="1" s="1"/>
  <c r="D2377" i="1" s="1"/>
  <c r="B2365" i="1"/>
  <c r="C2365" i="1" s="1"/>
  <c r="D2365" i="1" s="1"/>
  <c r="B2353" i="1"/>
  <c r="B2341" i="1"/>
  <c r="C2341" i="1" s="1"/>
  <c r="D2341" i="1" s="1"/>
  <c r="B2329" i="1"/>
  <c r="C2329" i="1" s="1"/>
  <c r="D2329" i="1" s="1"/>
  <c r="B2317" i="1"/>
  <c r="C2317" i="1" s="1"/>
  <c r="D2317" i="1" s="1"/>
  <c r="B2305" i="1"/>
  <c r="C2305" i="1" s="1"/>
  <c r="D2305" i="1" s="1"/>
  <c r="B2293" i="1"/>
  <c r="B2281" i="1"/>
  <c r="C2281" i="1" s="1"/>
  <c r="D2281" i="1" s="1"/>
  <c r="B2263" i="1"/>
  <c r="C2263" i="1" s="1"/>
  <c r="D2263" i="1" s="1"/>
  <c r="B2245" i="1"/>
  <c r="C2245" i="1" s="1"/>
  <c r="D2245" i="1" s="1"/>
  <c r="B2233" i="1"/>
  <c r="C2233" i="1" s="1"/>
  <c r="D2233" i="1" s="1"/>
  <c r="B2221" i="1"/>
  <c r="C2221" i="1" s="1"/>
  <c r="D2221" i="1" s="1"/>
  <c r="B2209" i="1"/>
  <c r="C2209" i="1" s="1"/>
  <c r="D2209" i="1" s="1"/>
  <c r="B2197" i="1"/>
  <c r="C2197" i="1" s="1"/>
  <c r="D2197" i="1" s="1"/>
  <c r="B2185" i="1"/>
  <c r="C2185" i="1" s="1"/>
  <c r="D2185" i="1" s="1"/>
  <c r="B2173" i="1"/>
  <c r="C2173" i="1" s="1"/>
  <c r="D2173" i="1" s="1"/>
  <c r="B2161" i="1"/>
  <c r="C2161" i="1" s="1"/>
  <c r="D2161" i="1" s="1"/>
  <c r="B2149" i="1"/>
  <c r="C2149" i="1" s="1"/>
  <c r="D2149" i="1" s="1"/>
  <c r="B2137" i="1"/>
  <c r="C2137" i="1" s="1"/>
  <c r="D2137" i="1" s="1"/>
  <c r="B2095" i="1"/>
  <c r="C2095" i="1" s="1"/>
  <c r="D2095" i="1" s="1"/>
  <c r="B2083" i="1"/>
  <c r="B2071" i="1"/>
  <c r="C2071" i="1" s="1"/>
  <c r="D2071" i="1" s="1"/>
  <c r="B2059" i="1"/>
  <c r="B2047" i="1"/>
  <c r="B2035" i="1"/>
  <c r="B2023" i="1"/>
  <c r="C2023" i="1" s="1"/>
  <c r="D2023" i="1" s="1"/>
  <c r="B1987" i="1"/>
  <c r="C1987" i="1" s="1"/>
  <c r="D1987" i="1" s="1"/>
  <c r="B1975" i="1"/>
  <c r="C1975" i="1" s="1"/>
  <c r="D1975" i="1" s="1"/>
  <c r="B1963" i="1"/>
  <c r="C1963" i="1" s="1"/>
  <c r="D1963" i="1" s="1"/>
  <c r="B1951" i="1"/>
  <c r="C1951" i="1" s="1"/>
  <c r="D1951" i="1" s="1"/>
  <c r="B1939" i="1"/>
  <c r="C1939" i="1" s="1"/>
  <c r="D1939" i="1" s="1"/>
  <c r="B1927" i="1"/>
  <c r="C1927" i="1" s="1"/>
  <c r="D1927" i="1" s="1"/>
  <c r="B1893" i="1"/>
  <c r="C1893" i="1" s="1"/>
  <c r="D1893" i="1" s="1"/>
  <c r="B1881" i="1"/>
  <c r="C1881" i="1" s="1"/>
  <c r="D1881" i="1" s="1"/>
  <c r="B1869" i="1"/>
  <c r="C1869" i="1" s="1"/>
  <c r="D1869" i="1" s="1"/>
  <c r="B1857" i="1"/>
  <c r="B1847" i="1"/>
  <c r="C1847" i="1" s="1"/>
  <c r="D1847" i="1" s="1"/>
  <c r="B1835" i="1"/>
  <c r="C1835" i="1" s="1"/>
  <c r="D1835" i="1" s="1"/>
  <c r="B1823" i="1"/>
  <c r="C1823" i="1" s="1"/>
  <c r="D1823" i="1" s="1"/>
  <c r="B1811" i="1"/>
  <c r="C1811" i="1" s="1"/>
  <c r="D1811" i="1" s="1"/>
  <c r="B1799" i="1"/>
  <c r="C1799" i="1" s="1"/>
  <c r="D1799" i="1" s="1"/>
  <c r="B1787" i="1"/>
  <c r="C1787" i="1" s="1"/>
  <c r="D1787" i="1" s="1"/>
  <c r="B1775" i="1"/>
  <c r="C1775" i="1" s="1"/>
  <c r="D1775" i="1" s="1"/>
  <c r="B1763" i="1"/>
  <c r="C1763" i="1" s="1"/>
  <c r="D1763" i="1" s="1"/>
  <c r="B1751" i="1"/>
  <c r="B1719" i="1"/>
  <c r="C1719" i="1" s="1"/>
  <c r="D1719" i="1" s="1"/>
  <c r="B1707" i="1"/>
  <c r="C1707" i="1" s="1"/>
  <c r="D1707" i="1" s="1"/>
  <c r="B1687" i="1"/>
  <c r="C1687" i="1" s="1"/>
  <c r="D1687" i="1" s="1"/>
  <c r="B1675" i="1"/>
  <c r="C1675" i="1" s="1"/>
  <c r="D1675" i="1" s="1"/>
  <c r="B1663" i="1"/>
  <c r="C1663" i="1" s="1"/>
  <c r="D1663" i="1" s="1"/>
  <c r="B1651" i="1"/>
  <c r="C1651" i="1" s="1"/>
  <c r="D1651" i="1" s="1"/>
  <c r="B1639" i="1"/>
  <c r="C1639" i="1" s="1"/>
  <c r="D1639" i="1" s="1"/>
  <c r="B1627" i="1"/>
  <c r="C1627" i="1" s="1"/>
  <c r="D1627" i="1" s="1"/>
  <c r="B1615" i="1"/>
  <c r="C1615" i="1" s="1"/>
  <c r="D1615" i="1" s="1"/>
  <c r="B1603" i="1"/>
  <c r="C1603" i="1" s="1"/>
  <c r="D1603" i="1" s="1"/>
  <c r="B1591" i="1"/>
  <c r="C1591" i="1" s="1"/>
  <c r="D1591" i="1" s="1"/>
  <c r="B1579" i="1"/>
  <c r="C1579" i="1" s="1"/>
  <c r="D1579" i="1" s="1"/>
  <c r="B1567" i="1"/>
  <c r="C1567" i="1" s="1"/>
  <c r="D1567" i="1" s="1"/>
  <c r="B1555" i="1"/>
  <c r="C1555" i="1" s="1"/>
  <c r="D1555" i="1" s="1"/>
  <c r="B1543" i="1"/>
  <c r="C1543" i="1" s="1"/>
  <c r="D1543" i="1" s="1"/>
  <c r="B1497" i="1"/>
  <c r="B1485" i="1"/>
  <c r="B1473" i="1"/>
  <c r="C1473" i="1" s="1"/>
  <c r="D1473" i="1" s="1"/>
  <c r="B1461" i="1"/>
  <c r="C1461" i="1" s="1"/>
  <c r="D1461" i="1" s="1"/>
  <c r="B1449" i="1"/>
  <c r="C1449" i="1" s="1"/>
  <c r="D1449" i="1" s="1"/>
  <c r="B1437" i="1"/>
  <c r="C1437" i="1" s="1"/>
  <c r="D1437" i="1" s="1"/>
  <c r="B1425" i="1"/>
  <c r="C1425" i="1" s="1"/>
  <c r="D1425" i="1" s="1"/>
  <c r="B1413" i="1"/>
  <c r="C1413" i="1" s="1"/>
  <c r="D1413" i="1" s="1"/>
  <c r="B1401" i="1"/>
  <c r="B1391" i="1"/>
  <c r="C1391" i="1" s="1"/>
  <c r="D1391" i="1" s="1"/>
  <c r="B1379" i="1"/>
  <c r="B1367" i="1"/>
  <c r="C1367" i="1" s="1"/>
  <c r="D1367" i="1" s="1"/>
  <c r="B1358" i="1"/>
  <c r="C1358" i="1" s="1"/>
  <c r="D1358" i="1" s="1"/>
  <c r="B1346" i="1"/>
  <c r="C1346" i="1" s="1"/>
  <c r="D1346" i="1" s="1"/>
  <c r="B1336" i="1"/>
  <c r="C1336" i="1" s="1"/>
  <c r="D1336" i="1" s="1"/>
  <c r="B1324" i="1"/>
  <c r="C1324" i="1" s="1"/>
  <c r="D1324" i="1" s="1"/>
  <c r="B1312" i="1"/>
  <c r="C1312" i="1" s="1"/>
  <c r="D1312" i="1" s="1"/>
  <c r="B1300" i="1"/>
  <c r="C1300" i="1" s="1"/>
  <c r="D1300" i="1" s="1"/>
  <c r="B1278" i="1"/>
  <c r="C1278" i="1" s="1"/>
  <c r="D1278" i="1" s="1"/>
  <c r="B1268" i="1"/>
  <c r="C1268" i="1" s="1"/>
  <c r="D1268" i="1" s="1"/>
  <c r="B1246" i="1"/>
  <c r="C1246" i="1" s="1"/>
  <c r="D1246" i="1" s="1"/>
  <c r="B1222" i="1"/>
  <c r="C1222" i="1" s="1"/>
  <c r="D1222" i="1" s="1"/>
  <c r="B1210" i="1"/>
  <c r="B1198" i="1"/>
  <c r="B1186" i="1"/>
  <c r="C1186" i="1" s="1"/>
  <c r="D1186" i="1" s="1"/>
  <c r="B1152" i="1"/>
  <c r="C1152" i="1" s="1"/>
  <c r="D1152" i="1" s="1"/>
  <c r="B1140" i="1"/>
  <c r="C1140" i="1" s="1"/>
  <c r="D1140" i="1" s="1"/>
  <c r="B1128" i="1"/>
  <c r="C1128" i="1" s="1"/>
  <c r="D1128" i="1" s="1"/>
  <c r="B1118" i="1"/>
  <c r="C1118" i="1" s="1"/>
  <c r="D1118" i="1" s="1"/>
  <c r="B1106" i="1"/>
  <c r="C1106" i="1" s="1"/>
  <c r="D1106" i="1" s="1"/>
  <c r="B1094" i="1"/>
  <c r="C1094" i="1" s="1"/>
  <c r="D1094" i="1" s="1"/>
  <c r="B1082" i="1"/>
  <c r="C1082" i="1" s="1"/>
  <c r="D1082" i="1" s="1"/>
  <c r="B1070" i="1"/>
  <c r="B1058" i="1"/>
  <c r="C1058" i="1" s="1"/>
  <c r="D1058" i="1" s="1"/>
  <c r="B1034" i="1"/>
  <c r="C1034" i="1" s="1"/>
  <c r="D1034" i="1" s="1"/>
  <c r="B1022" i="1"/>
  <c r="C1022" i="1" s="1"/>
  <c r="D1022" i="1" s="1"/>
  <c r="B1010" i="1"/>
  <c r="C1010" i="1" s="1"/>
  <c r="D1010" i="1" s="1"/>
  <c r="B998" i="1"/>
  <c r="C998" i="1" s="1"/>
  <c r="D998" i="1" s="1"/>
  <c r="B986" i="1"/>
  <c r="C986" i="1" s="1"/>
  <c r="D986" i="1" s="1"/>
  <c r="B974" i="1"/>
  <c r="C974" i="1" s="1"/>
  <c r="D974" i="1" s="1"/>
  <c r="B952" i="1"/>
  <c r="C952" i="1" s="1"/>
  <c r="D952" i="1" s="1"/>
  <c r="B940" i="1"/>
  <c r="C940" i="1" s="1"/>
  <c r="D940" i="1" s="1"/>
  <c r="B930" i="1"/>
  <c r="C930" i="1" s="1"/>
  <c r="D930" i="1" s="1"/>
  <c r="B918" i="1"/>
  <c r="C918" i="1" s="1"/>
  <c r="D918" i="1" s="1"/>
  <c r="B906" i="1"/>
  <c r="B894" i="1"/>
  <c r="C894" i="1" s="1"/>
  <c r="D894" i="1" s="1"/>
  <c r="B882" i="1"/>
  <c r="B23" i="1"/>
  <c r="B862" i="1"/>
  <c r="C862" i="1" s="1"/>
  <c r="D862" i="1" s="1"/>
  <c r="B850" i="1"/>
  <c r="C850" i="1" s="1"/>
  <c r="D850" i="1" s="1"/>
  <c r="B838" i="1"/>
  <c r="C838" i="1" s="1"/>
  <c r="D838" i="1" s="1"/>
  <c r="B817" i="1"/>
  <c r="C817" i="1" s="1"/>
  <c r="D817" i="1" s="1"/>
  <c r="B808" i="1"/>
  <c r="C808" i="1" s="1"/>
  <c r="D808" i="1" s="1"/>
  <c r="B774" i="1"/>
  <c r="C774" i="1" s="1"/>
  <c r="D774" i="1" s="1"/>
  <c r="B762" i="1"/>
  <c r="C762" i="1" s="1"/>
  <c r="D762" i="1" s="1"/>
  <c r="B750" i="1"/>
  <c r="C750" i="1" s="1"/>
  <c r="D750" i="1" s="1"/>
  <c r="B738" i="1"/>
  <c r="B728" i="1"/>
  <c r="C728" i="1" s="1"/>
  <c r="D728" i="1" s="1"/>
  <c r="B712" i="1"/>
  <c r="C712" i="1" s="1"/>
  <c r="D712" i="1" s="1"/>
  <c r="B700" i="1"/>
  <c r="B688" i="1"/>
  <c r="C688" i="1" s="1"/>
  <c r="D688" i="1" s="1"/>
  <c r="B676" i="1"/>
  <c r="C676" i="1" s="1"/>
  <c r="D676" i="1" s="1"/>
  <c r="B664" i="1"/>
  <c r="C664" i="1" s="1"/>
  <c r="D664" i="1" s="1"/>
  <c r="B652" i="1"/>
  <c r="C652" i="1" s="1"/>
  <c r="D652" i="1" s="1"/>
  <c r="B628" i="1"/>
  <c r="C628" i="1" s="1"/>
  <c r="D628" i="1" s="1"/>
  <c r="B618" i="1"/>
  <c r="C618" i="1" s="1"/>
  <c r="D618" i="1" s="1"/>
  <c r="B594" i="1"/>
  <c r="C594" i="1" s="1"/>
  <c r="D594" i="1" s="1"/>
  <c r="B582" i="1"/>
  <c r="C582" i="1" s="1"/>
  <c r="D582" i="1" s="1"/>
  <c r="B558" i="1"/>
  <c r="B546" i="1"/>
  <c r="B536" i="1"/>
  <c r="B524" i="1"/>
  <c r="B491" i="1"/>
  <c r="B479" i="1"/>
  <c r="B467" i="1"/>
  <c r="B455" i="1"/>
  <c r="B443" i="1"/>
  <c r="B387" i="1"/>
  <c r="B364" i="1"/>
  <c r="B328" i="1"/>
  <c r="B304" i="1"/>
  <c r="B292" i="1"/>
  <c r="B280" i="1"/>
  <c r="B244" i="1"/>
  <c r="B232" i="1"/>
  <c r="B220" i="1"/>
  <c r="B208" i="1"/>
  <c r="B196" i="1"/>
  <c r="B184" i="1"/>
  <c r="B174" i="1"/>
  <c r="B162" i="1"/>
  <c r="B150" i="1"/>
  <c r="B138" i="1"/>
  <c r="B126" i="1"/>
  <c r="B114" i="1"/>
  <c r="B104" i="1"/>
  <c r="B1045" i="1"/>
  <c r="C1045" i="1" s="1"/>
  <c r="D1045" i="1" s="1"/>
  <c r="B1033" i="1"/>
  <c r="C1033" i="1" s="1"/>
  <c r="D1033" i="1" s="1"/>
  <c r="B1021" i="1"/>
  <c r="C1021" i="1" s="1"/>
  <c r="D1021" i="1" s="1"/>
  <c r="B1009" i="1"/>
  <c r="C1009" i="1" s="1"/>
  <c r="D1009" i="1" s="1"/>
  <c r="B997" i="1"/>
  <c r="C997" i="1" s="1"/>
  <c r="D997" i="1" s="1"/>
  <c r="B985" i="1"/>
  <c r="C985" i="1" s="1"/>
  <c r="D985" i="1" s="1"/>
  <c r="B973" i="1"/>
  <c r="C973" i="1" s="1"/>
  <c r="D973" i="1" s="1"/>
  <c r="B939" i="1"/>
  <c r="C939" i="1" s="1"/>
  <c r="D939" i="1" s="1"/>
  <c r="B929" i="1"/>
  <c r="C929" i="1" s="1"/>
  <c r="D929" i="1" s="1"/>
  <c r="B917" i="1"/>
  <c r="C917" i="1" s="1"/>
  <c r="D917" i="1" s="1"/>
  <c r="B905" i="1"/>
  <c r="C905" i="1" s="1"/>
  <c r="D905" i="1" s="1"/>
  <c r="B893" i="1"/>
  <c r="C893" i="1" s="1"/>
  <c r="D893" i="1" s="1"/>
  <c r="B881" i="1"/>
  <c r="C881" i="1" s="1"/>
  <c r="D881" i="1" s="1"/>
  <c r="B22" i="1"/>
  <c r="C22" i="1" s="1"/>
  <c r="D22" i="1" s="1"/>
  <c r="B861" i="1"/>
  <c r="C861" i="1" s="1"/>
  <c r="D861" i="1" s="1"/>
  <c r="B849" i="1"/>
  <c r="C849" i="1" s="1"/>
  <c r="D849" i="1" s="1"/>
  <c r="B837" i="1"/>
  <c r="C837" i="1" s="1"/>
  <c r="D837" i="1" s="1"/>
  <c r="B825" i="1"/>
  <c r="C825" i="1" s="1"/>
  <c r="D825" i="1" s="1"/>
  <c r="B816" i="1"/>
  <c r="C816" i="1" s="1"/>
  <c r="D816" i="1" s="1"/>
  <c r="B807" i="1"/>
  <c r="C807" i="1" s="1"/>
  <c r="D807" i="1" s="1"/>
  <c r="B785" i="1"/>
  <c r="C785" i="1" s="1"/>
  <c r="D785" i="1" s="1"/>
  <c r="B773" i="1"/>
  <c r="C773" i="1" s="1"/>
  <c r="D773" i="1" s="1"/>
  <c r="B761" i="1"/>
  <c r="B749" i="1"/>
  <c r="B737" i="1"/>
  <c r="C737" i="1" s="1"/>
  <c r="D737" i="1" s="1"/>
  <c r="B727" i="1"/>
  <c r="C727" i="1" s="1"/>
  <c r="D727" i="1" s="1"/>
  <c r="B14" i="1"/>
  <c r="C14" i="1" s="1"/>
  <c r="D14" i="1" s="1"/>
  <c r="B711" i="1"/>
  <c r="C711" i="1" s="1"/>
  <c r="D711" i="1" s="1"/>
  <c r="B699" i="1"/>
  <c r="C699" i="1" s="1"/>
  <c r="D699" i="1" s="1"/>
  <c r="B687" i="1"/>
  <c r="C687" i="1" s="1"/>
  <c r="D687" i="1" s="1"/>
  <c r="B675" i="1"/>
  <c r="C675" i="1" s="1"/>
  <c r="D675" i="1" s="1"/>
  <c r="B663" i="1"/>
  <c r="C663" i="1" s="1"/>
  <c r="D663" i="1" s="1"/>
  <c r="B651" i="1"/>
  <c r="C651" i="1" s="1"/>
  <c r="D651" i="1" s="1"/>
  <c r="B627" i="1"/>
  <c r="C627" i="1" s="1"/>
  <c r="D627" i="1" s="1"/>
  <c r="B617" i="1"/>
  <c r="C617" i="1" s="1"/>
  <c r="D617" i="1" s="1"/>
  <c r="B593" i="1"/>
  <c r="B581" i="1"/>
  <c r="C581" i="1" s="1"/>
  <c r="D581" i="1" s="1"/>
  <c r="B569" i="1"/>
  <c r="B557" i="1"/>
  <c r="B545" i="1"/>
  <c r="B535" i="1"/>
  <c r="B523" i="1"/>
  <c r="B490" i="1"/>
  <c r="B478" i="1"/>
  <c r="B466" i="1"/>
  <c r="B454" i="1"/>
  <c r="B442" i="1"/>
  <c r="B386" i="1"/>
  <c r="B363" i="1"/>
  <c r="B327" i="1"/>
  <c r="B303" i="1"/>
  <c r="B291" i="1"/>
  <c r="B279" i="1"/>
  <c r="B267" i="1"/>
  <c r="B255" i="1"/>
  <c r="B243" i="1"/>
  <c r="B219" i="1"/>
  <c r="B207" i="1"/>
  <c r="B195" i="1"/>
  <c r="B183" i="1"/>
  <c r="B173" i="1"/>
  <c r="B161" i="1"/>
  <c r="B149" i="1"/>
  <c r="B125" i="1"/>
  <c r="B113" i="1"/>
  <c r="B2826" i="1"/>
  <c r="C2826" i="1" s="1"/>
  <c r="D2826" i="1" s="1"/>
  <c r="B2576" i="1"/>
  <c r="C2576" i="1" s="1"/>
  <c r="D2576" i="1" s="1"/>
  <c r="B2494" i="1"/>
  <c r="C2494" i="1" s="1"/>
  <c r="D2494" i="1" s="1"/>
  <c r="B2376" i="1"/>
  <c r="C2376" i="1" s="1"/>
  <c r="D2376" i="1" s="1"/>
  <c r="B2304" i="1"/>
  <c r="C2304" i="1" s="1"/>
  <c r="D2304" i="1" s="1"/>
  <c r="B2208" i="1"/>
  <c r="C2208" i="1" s="1"/>
  <c r="D2208" i="1" s="1"/>
  <c r="B2094" i="1"/>
  <c r="B1798" i="1"/>
  <c r="C1798" i="1" s="1"/>
  <c r="D1798" i="1" s="1"/>
  <c r="B1718" i="1"/>
  <c r="C1718" i="1" s="1"/>
  <c r="D1718" i="1" s="1"/>
  <c r="B1614" i="1"/>
  <c r="C1614" i="1" s="1"/>
  <c r="D1614" i="1" s="1"/>
  <c r="B1602" i="1"/>
  <c r="C1602" i="1" s="1"/>
  <c r="D1602" i="1" s="1"/>
  <c r="B1590" i="1"/>
  <c r="C1590" i="1" s="1"/>
  <c r="D1590" i="1" s="1"/>
  <c r="B1578" i="1"/>
  <c r="C1578" i="1" s="1"/>
  <c r="D1578" i="1" s="1"/>
  <c r="B1566" i="1"/>
  <c r="C1566" i="1" s="1"/>
  <c r="D1566" i="1" s="1"/>
  <c r="B1554" i="1"/>
  <c r="C1554" i="1" s="1"/>
  <c r="D1554" i="1" s="1"/>
  <c r="B1542" i="1"/>
  <c r="C1542" i="1" s="1"/>
  <c r="D1542" i="1" s="1"/>
  <c r="B1518" i="1"/>
  <c r="C1518" i="1" s="1"/>
  <c r="D1518" i="1" s="1"/>
  <c r="B1496" i="1"/>
  <c r="C1496" i="1" s="1"/>
  <c r="D1496" i="1" s="1"/>
  <c r="B1484" i="1"/>
  <c r="C1484" i="1" s="1"/>
  <c r="D1484" i="1" s="1"/>
  <c r="B1472" i="1"/>
  <c r="C1472" i="1" s="1"/>
  <c r="D1472" i="1" s="1"/>
  <c r="B1460" i="1"/>
  <c r="C1460" i="1" s="1"/>
  <c r="D1460" i="1" s="1"/>
  <c r="B1448" i="1"/>
  <c r="C1448" i="1" s="1"/>
  <c r="D1448" i="1" s="1"/>
  <c r="B1436" i="1"/>
  <c r="C1436" i="1" s="1"/>
  <c r="D1436" i="1" s="1"/>
  <c r="B1424" i="1"/>
  <c r="C1424" i="1" s="1"/>
  <c r="D1424" i="1" s="1"/>
  <c r="B1412" i="1"/>
  <c r="C1412" i="1" s="1"/>
  <c r="D1412" i="1" s="1"/>
  <c r="B1400" i="1"/>
  <c r="C1400" i="1" s="1"/>
  <c r="D1400" i="1" s="1"/>
  <c r="B1390" i="1"/>
  <c r="C1390" i="1" s="1"/>
  <c r="D1390" i="1" s="1"/>
  <c r="B1378" i="1"/>
  <c r="C1378" i="1" s="1"/>
  <c r="D1378" i="1" s="1"/>
  <c r="B1366" i="1"/>
  <c r="C1366" i="1" s="1"/>
  <c r="D1366" i="1" s="1"/>
  <c r="B1357" i="1"/>
  <c r="C1357" i="1" s="1"/>
  <c r="D1357" i="1" s="1"/>
  <c r="B1345" i="1"/>
  <c r="B1335" i="1"/>
  <c r="C1335" i="1" s="1"/>
  <c r="D1335" i="1" s="1"/>
  <c r="B1323" i="1"/>
  <c r="C1323" i="1" s="1"/>
  <c r="D1323" i="1" s="1"/>
  <c r="B1311" i="1"/>
  <c r="C1311" i="1" s="1"/>
  <c r="D1311" i="1" s="1"/>
  <c r="B1299" i="1"/>
  <c r="C1299" i="1" s="1"/>
  <c r="D1299" i="1" s="1"/>
  <c r="B1245" i="1"/>
  <c r="C1245" i="1" s="1"/>
  <c r="D1245" i="1" s="1"/>
  <c r="B1221" i="1"/>
  <c r="C1221" i="1" s="1"/>
  <c r="D1221" i="1" s="1"/>
  <c r="B1209" i="1"/>
  <c r="C1209" i="1" s="1"/>
  <c r="D1209" i="1" s="1"/>
  <c r="B1197" i="1"/>
  <c r="C1197" i="1" s="1"/>
  <c r="D1197" i="1" s="1"/>
  <c r="B1185" i="1"/>
  <c r="B1151" i="1"/>
  <c r="C1151" i="1" s="1"/>
  <c r="D1151" i="1" s="1"/>
  <c r="B1139" i="1"/>
  <c r="C1139" i="1" s="1"/>
  <c r="D1139" i="1" s="1"/>
  <c r="B1127" i="1"/>
  <c r="C1127" i="1" s="1"/>
  <c r="D1127" i="1" s="1"/>
  <c r="B1117" i="1"/>
  <c r="B1105" i="1"/>
  <c r="B1093" i="1"/>
  <c r="C1093" i="1" s="1"/>
  <c r="D1093" i="1" s="1"/>
  <c r="B1081" i="1"/>
  <c r="C1081" i="1" s="1"/>
  <c r="D1081" i="1" s="1"/>
  <c r="B1069" i="1"/>
  <c r="C1069" i="1" s="1"/>
  <c r="D1069" i="1" s="1"/>
  <c r="B2931" i="1"/>
  <c r="C2931" i="1" s="1"/>
  <c r="D2931" i="1" s="1"/>
  <c r="B2919" i="1"/>
  <c r="C2919" i="1" s="1"/>
  <c r="D2919" i="1" s="1"/>
  <c r="B2907" i="1"/>
  <c r="C2907" i="1" s="1"/>
  <c r="D2907" i="1" s="1"/>
  <c r="B2895" i="1"/>
  <c r="C2895" i="1" s="1"/>
  <c r="D2895" i="1" s="1"/>
  <c r="B95" i="1"/>
  <c r="C95" i="1" s="1"/>
  <c r="D95" i="1" s="1"/>
  <c r="B2873" i="1"/>
  <c r="C2873" i="1" s="1"/>
  <c r="D2873" i="1" s="1"/>
  <c r="B2861" i="1"/>
  <c r="B2849" i="1"/>
  <c r="C2849" i="1" s="1"/>
  <c r="D2849" i="1" s="1"/>
  <c r="B2837" i="1"/>
  <c r="B2815" i="1"/>
  <c r="C2815" i="1" s="1"/>
  <c r="D2815" i="1" s="1"/>
  <c r="B2803" i="1"/>
  <c r="C2803" i="1" s="1"/>
  <c r="D2803" i="1" s="1"/>
  <c r="B2791" i="1"/>
  <c r="C2791" i="1" s="1"/>
  <c r="D2791" i="1" s="1"/>
  <c r="B2779" i="1"/>
  <c r="C2779" i="1" s="1"/>
  <c r="D2779" i="1" s="1"/>
  <c r="B2767" i="1"/>
  <c r="C2767" i="1" s="1"/>
  <c r="D2767" i="1" s="1"/>
  <c r="B2755" i="1"/>
  <c r="C2755" i="1" s="1"/>
  <c r="D2755" i="1" s="1"/>
  <c r="B2705" i="1"/>
  <c r="C2705" i="1" s="1"/>
  <c r="D2705" i="1" s="1"/>
  <c r="B2659" i="1"/>
  <c r="C2659" i="1" s="1"/>
  <c r="D2659" i="1" s="1"/>
  <c r="B2635" i="1"/>
  <c r="B2623" i="1"/>
  <c r="C2623" i="1" s="1"/>
  <c r="D2623" i="1" s="1"/>
  <c r="B2611" i="1"/>
  <c r="B2599" i="1"/>
  <c r="C2599" i="1" s="1"/>
  <c r="D2599" i="1" s="1"/>
  <c r="B2575" i="1"/>
  <c r="B2563" i="1"/>
  <c r="C2563" i="1" s="1"/>
  <c r="D2563" i="1" s="1"/>
  <c r="B2551" i="1"/>
  <c r="C2551" i="1" s="1"/>
  <c r="D2551" i="1" s="1"/>
  <c r="B2539" i="1"/>
  <c r="B2527" i="1"/>
  <c r="C2527" i="1" s="1"/>
  <c r="D2527" i="1" s="1"/>
  <c r="B2515" i="1"/>
  <c r="C2515" i="1" s="1"/>
  <c r="D2515" i="1" s="1"/>
  <c r="B2503" i="1"/>
  <c r="C2503" i="1" s="1"/>
  <c r="D2503" i="1" s="1"/>
  <c r="B2493" i="1"/>
  <c r="C2493" i="1" s="1"/>
  <c r="D2493" i="1" s="1"/>
  <c r="B2481" i="1"/>
  <c r="B2471" i="1"/>
  <c r="C2471" i="1" s="1"/>
  <c r="D2471" i="1" s="1"/>
  <c r="B2459" i="1"/>
  <c r="C2459" i="1" s="1"/>
  <c r="D2459" i="1" s="1"/>
  <c r="B2447" i="1"/>
  <c r="C2447" i="1" s="1"/>
  <c r="D2447" i="1" s="1"/>
  <c r="B2435" i="1"/>
  <c r="C2435" i="1" s="1"/>
  <c r="D2435" i="1" s="1"/>
  <c r="B2423" i="1"/>
  <c r="C2423" i="1" s="1"/>
  <c r="D2423" i="1" s="1"/>
  <c r="B2411" i="1"/>
  <c r="C2411" i="1" s="1"/>
  <c r="D2411" i="1" s="1"/>
  <c r="B2399" i="1"/>
  <c r="C2399" i="1" s="1"/>
  <c r="D2399" i="1" s="1"/>
  <c r="B2375" i="1"/>
  <c r="C2375" i="1" s="1"/>
  <c r="D2375" i="1" s="1"/>
  <c r="B2363" i="1"/>
  <c r="C2363" i="1" s="1"/>
  <c r="D2363" i="1" s="1"/>
  <c r="B2351" i="1"/>
  <c r="C2351" i="1" s="1"/>
  <c r="D2351" i="1" s="1"/>
  <c r="B2339" i="1"/>
  <c r="C2339" i="1" s="1"/>
  <c r="D2339" i="1" s="1"/>
  <c r="B2327" i="1"/>
  <c r="C2327" i="1" s="1"/>
  <c r="D2327" i="1" s="1"/>
  <c r="B2315" i="1"/>
  <c r="B2303" i="1"/>
  <c r="C2303" i="1" s="1"/>
  <c r="D2303" i="1" s="1"/>
  <c r="B2291" i="1"/>
  <c r="C2291" i="1" s="1"/>
  <c r="D2291" i="1" s="1"/>
  <c r="B2243" i="1"/>
  <c r="C2243" i="1" s="1"/>
  <c r="D2243" i="1" s="1"/>
  <c r="B2231" i="1"/>
  <c r="C2231" i="1" s="1"/>
  <c r="D2231" i="1" s="1"/>
  <c r="B2219" i="1"/>
  <c r="C2219" i="1" s="1"/>
  <c r="D2219" i="1" s="1"/>
  <c r="B2207" i="1"/>
  <c r="C2207" i="1" s="1"/>
  <c r="D2207" i="1" s="1"/>
  <c r="B2195" i="1"/>
  <c r="C2195" i="1" s="1"/>
  <c r="D2195" i="1" s="1"/>
  <c r="B2183" i="1"/>
  <c r="C2183" i="1" s="1"/>
  <c r="D2183" i="1" s="1"/>
  <c r="B2171" i="1"/>
  <c r="C2171" i="1" s="1"/>
  <c r="D2171" i="1" s="1"/>
  <c r="B2159" i="1"/>
  <c r="C2159" i="1" s="1"/>
  <c r="D2159" i="1" s="1"/>
  <c r="B2147" i="1"/>
  <c r="B2135" i="1"/>
  <c r="B2081" i="1"/>
  <c r="C2081" i="1" s="1"/>
  <c r="D2081" i="1" s="1"/>
  <c r="B2069" i="1"/>
  <c r="C2069" i="1" s="1"/>
  <c r="D2069" i="1" s="1"/>
  <c r="B2057" i="1"/>
  <c r="C2057" i="1" s="1"/>
  <c r="D2057" i="1" s="1"/>
  <c r="B2045" i="1"/>
  <c r="C2045" i="1" s="1"/>
  <c r="D2045" i="1" s="1"/>
  <c r="B2033" i="1"/>
  <c r="C2033" i="1" s="1"/>
  <c r="D2033" i="1" s="1"/>
  <c r="B2021" i="1"/>
  <c r="C2021" i="1" s="1"/>
  <c r="D2021" i="1" s="1"/>
  <c r="B2009" i="1"/>
  <c r="C2009" i="1" s="1"/>
  <c r="D2009" i="1" s="1"/>
  <c r="B1997" i="1"/>
  <c r="C1997" i="1" s="1"/>
  <c r="D1997" i="1" s="1"/>
  <c r="B1985" i="1"/>
  <c r="C1985" i="1" s="1"/>
  <c r="D1985" i="1" s="1"/>
  <c r="B1973" i="1"/>
  <c r="C1973" i="1" s="1"/>
  <c r="D1973" i="1" s="1"/>
  <c r="B1961" i="1"/>
  <c r="C1961" i="1" s="1"/>
  <c r="D1961" i="1" s="1"/>
  <c r="B1949" i="1"/>
  <c r="C1949" i="1" s="1"/>
  <c r="D1949" i="1" s="1"/>
  <c r="B1937" i="1"/>
  <c r="C1937" i="1" s="1"/>
  <c r="D1937" i="1" s="1"/>
  <c r="B1925" i="1"/>
  <c r="C1925" i="1" s="1"/>
  <c r="D1925" i="1" s="1"/>
  <c r="B1913" i="1"/>
  <c r="C1913" i="1" s="1"/>
  <c r="D1913" i="1" s="1"/>
  <c r="B1891" i="1"/>
  <c r="C1891" i="1" s="1"/>
  <c r="D1891" i="1" s="1"/>
  <c r="B1879" i="1"/>
  <c r="C1879" i="1" s="1"/>
  <c r="D1879" i="1" s="1"/>
  <c r="B1867" i="1"/>
  <c r="C1867" i="1" s="1"/>
  <c r="D1867" i="1" s="1"/>
  <c r="B1855" i="1"/>
  <c r="C1855" i="1" s="1"/>
  <c r="D1855" i="1" s="1"/>
  <c r="B1845" i="1"/>
  <c r="C1845" i="1" s="1"/>
  <c r="D1845" i="1" s="1"/>
  <c r="B1833" i="1"/>
  <c r="B1821" i="1"/>
  <c r="C1821" i="1" s="1"/>
  <c r="D1821" i="1" s="1"/>
  <c r="B1809" i="1"/>
  <c r="C1809" i="1" s="1"/>
  <c r="D1809" i="1" s="1"/>
  <c r="B1797" i="1"/>
  <c r="B1785" i="1"/>
  <c r="B1773" i="1"/>
  <c r="B1761" i="1"/>
  <c r="C1761" i="1" s="1"/>
  <c r="D1761" i="1" s="1"/>
  <c r="B1749" i="1"/>
  <c r="C1749" i="1" s="1"/>
  <c r="D1749" i="1" s="1"/>
  <c r="B1741" i="1"/>
  <c r="C1741" i="1" s="1"/>
  <c r="D1741" i="1" s="1"/>
  <c r="B1717" i="1"/>
  <c r="C1717" i="1" s="1"/>
  <c r="D1717" i="1" s="1"/>
  <c r="B1685" i="1"/>
  <c r="C1685" i="1" s="1"/>
  <c r="D1685" i="1" s="1"/>
  <c r="B1673" i="1"/>
  <c r="C1673" i="1" s="1"/>
  <c r="D1673" i="1" s="1"/>
  <c r="B1661" i="1"/>
  <c r="C1661" i="1" s="1"/>
  <c r="D1661" i="1" s="1"/>
  <c r="B1649" i="1"/>
  <c r="C1649" i="1" s="1"/>
  <c r="D1649" i="1" s="1"/>
  <c r="B1637" i="1"/>
  <c r="C1637" i="1" s="1"/>
  <c r="D1637" i="1" s="1"/>
  <c r="B1625" i="1"/>
  <c r="C1625" i="1" s="1"/>
  <c r="D1625" i="1" s="1"/>
  <c r="B1613" i="1"/>
  <c r="C1613" i="1" s="1"/>
  <c r="D1613" i="1" s="1"/>
  <c r="B1601" i="1"/>
  <c r="C1601" i="1" s="1"/>
  <c r="D1601" i="1" s="1"/>
  <c r="B1589" i="1"/>
  <c r="C1589" i="1" s="1"/>
  <c r="D1589" i="1" s="1"/>
  <c r="B1577" i="1"/>
  <c r="C1577" i="1" s="1"/>
  <c r="D1577" i="1" s="1"/>
  <c r="B1565" i="1"/>
  <c r="C1565" i="1" s="1"/>
  <c r="D1565" i="1" s="1"/>
  <c r="B1553" i="1"/>
  <c r="C1553" i="1" s="1"/>
  <c r="D1553" i="1" s="1"/>
  <c r="B1541" i="1"/>
  <c r="C1541" i="1" s="1"/>
  <c r="D1541" i="1" s="1"/>
  <c r="B1529" i="1"/>
  <c r="C1529" i="1" s="1"/>
  <c r="D1529" i="1" s="1"/>
  <c r="B1495" i="1"/>
  <c r="C1495" i="1" s="1"/>
  <c r="D1495" i="1" s="1"/>
  <c r="B1483" i="1"/>
  <c r="C1483" i="1" s="1"/>
  <c r="D1483" i="1" s="1"/>
  <c r="B1471" i="1"/>
  <c r="C1471" i="1" s="1"/>
  <c r="D1471" i="1" s="1"/>
  <c r="B1459" i="1"/>
  <c r="B1447" i="1"/>
  <c r="C1447" i="1" s="1"/>
  <c r="D1447" i="1" s="1"/>
  <c r="B1435" i="1"/>
  <c r="C1435" i="1" s="1"/>
  <c r="D1435" i="1" s="1"/>
  <c r="B1423" i="1"/>
  <c r="C1423" i="1" s="1"/>
  <c r="D1423" i="1" s="1"/>
  <c r="B1411" i="1"/>
  <c r="C1411" i="1" s="1"/>
  <c r="D1411" i="1" s="1"/>
  <c r="B1399" i="1"/>
  <c r="C1399" i="1" s="1"/>
  <c r="D1399" i="1" s="1"/>
  <c r="B1389" i="1"/>
  <c r="C1389" i="1" s="1"/>
  <c r="D1389" i="1" s="1"/>
  <c r="B1377" i="1"/>
  <c r="C1377" i="1" s="1"/>
  <c r="D1377" i="1" s="1"/>
  <c r="B1356" i="1"/>
  <c r="C1356" i="1" s="1"/>
  <c r="D1356" i="1" s="1"/>
  <c r="B1344" i="1"/>
  <c r="B1334" i="1"/>
  <c r="C1334" i="1" s="1"/>
  <c r="D1334" i="1" s="1"/>
  <c r="B1322" i="1"/>
  <c r="C1322" i="1" s="1"/>
  <c r="D1322" i="1" s="1"/>
  <c r="B1310" i="1"/>
  <c r="C1310" i="1" s="1"/>
  <c r="D1310" i="1" s="1"/>
  <c r="B1298" i="1"/>
  <c r="C1298" i="1" s="1"/>
  <c r="D1298" i="1" s="1"/>
  <c r="B1256" i="1"/>
  <c r="B1244" i="1"/>
  <c r="C1244" i="1" s="1"/>
  <c r="D1244" i="1" s="1"/>
  <c r="B1232" i="1"/>
  <c r="C1232" i="1" s="1"/>
  <c r="D1232" i="1" s="1"/>
  <c r="B1220" i="1"/>
  <c r="C1220" i="1" s="1"/>
  <c r="D1220" i="1" s="1"/>
  <c r="B1208" i="1"/>
  <c r="B1196" i="1"/>
  <c r="C1196" i="1" s="1"/>
  <c r="D1196" i="1" s="1"/>
  <c r="B1184" i="1"/>
  <c r="C1184" i="1" s="1"/>
  <c r="D1184" i="1" s="1"/>
  <c r="B1150" i="1"/>
  <c r="C1150" i="1" s="1"/>
  <c r="D1150" i="1" s="1"/>
  <c r="B1138" i="1"/>
  <c r="C1138" i="1" s="1"/>
  <c r="D1138" i="1" s="1"/>
  <c r="B1126" i="1"/>
  <c r="C1126" i="1" s="1"/>
  <c r="D1126" i="1" s="1"/>
  <c r="B1116" i="1"/>
  <c r="C1116" i="1" s="1"/>
  <c r="D1116" i="1" s="1"/>
  <c r="B1104" i="1"/>
  <c r="C1104" i="1" s="1"/>
  <c r="D1104" i="1" s="1"/>
  <c r="B1092" i="1"/>
  <c r="B1080" i="1"/>
  <c r="C1080" i="1" s="1"/>
  <c r="D1080" i="1" s="1"/>
  <c r="B1068" i="1"/>
  <c r="C1068" i="1" s="1"/>
  <c r="D1068" i="1" s="1"/>
  <c r="B1044" i="1"/>
  <c r="C1044" i="1" s="1"/>
  <c r="D1044" i="1" s="1"/>
  <c r="B1032" i="1"/>
  <c r="C1032" i="1" s="1"/>
  <c r="D1032" i="1" s="1"/>
  <c r="B1020" i="1"/>
  <c r="C1020" i="1" s="1"/>
  <c r="D1020" i="1" s="1"/>
  <c r="B1008" i="1"/>
  <c r="C1008" i="1" s="1"/>
  <c r="D1008" i="1" s="1"/>
  <c r="B996" i="1"/>
  <c r="B984" i="1"/>
  <c r="C984" i="1" s="1"/>
  <c r="D984" i="1" s="1"/>
  <c r="B972" i="1"/>
  <c r="B928" i="1"/>
  <c r="C928" i="1" s="1"/>
  <c r="D928" i="1" s="1"/>
  <c r="B916" i="1"/>
  <c r="C916" i="1" s="1"/>
  <c r="D916" i="1" s="1"/>
  <c r="B904" i="1"/>
  <c r="C904" i="1" s="1"/>
  <c r="D904" i="1" s="1"/>
  <c r="B892" i="1"/>
  <c r="C892" i="1" s="1"/>
  <c r="D892" i="1" s="1"/>
  <c r="B872" i="1"/>
  <c r="C872" i="1" s="1"/>
  <c r="D872" i="1" s="1"/>
  <c r="B860" i="1"/>
  <c r="C860" i="1" s="1"/>
  <c r="D860" i="1" s="1"/>
  <c r="B848" i="1"/>
  <c r="C848" i="1" s="1"/>
  <c r="D848" i="1" s="1"/>
  <c r="B836" i="1"/>
  <c r="C836" i="1" s="1"/>
  <c r="D836" i="1" s="1"/>
  <c r="B815" i="1"/>
  <c r="C815" i="1" s="1"/>
  <c r="D815" i="1" s="1"/>
  <c r="B806" i="1"/>
  <c r="B784" i="1"/>
  <c r="C784" i="1" s="1"/>
  <c r="D784" i="1" s="1"/>
  <c r="B772" i="1"/>
  <c r="C772" i="1" s="1"/>
  <c r="D772" i="1" s="1"/>
  <c r="B760" i="1"/>
  <c r="B736" i="1"/>
  <c r="B726" i="1"/>
  <c r="C726" i="1" s="1"/>
  <c r="D726" i="1" s="1"/>
  <c r="B718" i="1"/>
  <c r="C718" i="1" s="1"/>
  <c r="D718" i="1" s="1"/>
  <c r="B710" i="1"/>
  <c r="C710" i="1" s="1"/>
  <c r="D710" i="1" s="1"/>
  <c r="B698" i="1"/>
  <c r="C698" i="1" s="1"/>
  <c r="D698" i="1" s="1"/>
  <c r="B686" i="1"/>
  <c r="C686" i="1" s="1"/>
  <c r="D686" i="1" s="1"/>
  <c r="B674" i="1"/>
  <c r="C674" i="1" s="1"/>
  <c r="D674" i="1" s="1"/>
  <c r="B662" i="1"/>
  <c r="C662" i="1" s="1"/>
  <c r="D662" i="1" s="1"/>
  <c r="B650" i="1"/>
  <c r="C650" i="1" s="1"/>
  <c r="D650" i="1" s="1"/>
  <c r="B626" i="1"/>
  <c r="C626" i="1" s="1"/>
  <c r="D626" i="1" s="1"/>
  <c r="B616" i="1"/>
  <c r="B604" i="1"/>
  <c r="C604" i="1" s="1"/>
  <c r="D604" i="1" s="1"/>
  <c r="B592" i="1"/>
  <c r="C592" i="1" s="1"/>
  <c r="D592" i="1" s="1"/>
  <c r="B580" i="1"/>
  <c r="C580" i="1" s="1"/>
  <c r="D580" i="1" s="1"/>
  <c r="B556" i="1"/>
  <c r="B544" i="1"/>
  <c r="B534" i="1"/>
  <c r="B522" i="1"/>
  <c r="B501" i="1"/>
  <c r="B489" i="1"/>
  <c r="B477" i="1"/>
  <c r="B465" i="1"/>
  <c r="B453" i="1"/>
  <c r="B441" i="1"/>
  <c r="B385" i="1"/>
  <c r="B374" i="1"/>
  <c r="B362" i="1"/>
  <c r="B338" i="1"/>
  <c r="B302" i="1"/>
  <c r="B278" i="1"/>
  <c r="B266" i="1"/>
  <c r="B254" i="1"/>
  <c r="B242" i="1"/>
  <c r="B218" i="1"/>
  <c r="B206" i="1"/>
  <c r="B194" i="1"/>
  <c r="B172" i="1"/>
  <c r="B160" i="1"/>
  <c r="B148" i="1"/>
  <c r="B136" i="1"/>
  <c r="B124" i="1"/>
  <c r="B102" i="1"/>
  <c r="C2293" i="1"/>
  <c r="D2293" i="1" s="1"/>
  <c r="C2683" i="1"/>
  <c r="D2683" i="1" s="1"/>
  <c r="C2766" i="1"/>
  <c r="D2766" i="1" s="1"/>
  <c r="C2458" i="1"/>
  <c r="D2458" i="1" s="1"/>
  <c r="C2434" i="1"/>
  <c r="D2434" i="1" s="1"/>
  <c r="C2422" i="1"/>
  <c r="D2422" i="1" s="1"/>
  <c r="C2398" i="1"/>
  <c r="D2398" i="1" s="1"/>
  <c r="C2374" i="1"/>
  <c r="D2374" i="1" s="1"/>
  <c r="C2290" i="1"/>
  <c r="D2290" i="1" s="1"/>
  <c r="C2278" i="1"/>
  <c r="D2278" i="1" s="1"/>
  <c r="C2260" i="1"/>
  <c r="D2260" i="1" s="1"/>
  <c r="C2242" i="1"/>
  <c r="D2242" i="1" s="1"/>
  <c r="C2134" i="1"/>
  <c r="D2134" i="1" s="1"/>
  <c r="C2104" i="1"/>
  <c r="D2104" i="1" s="1"/>
  <c r="C2092" i="1"/>
  <c r="D2092" i="1" s="1"/>
  <c r="C2032" i="1"/>
  <c r="D2032" i="1" s="1"/>
  <c r="C2020" i="1"/>
  <c r="D2020" i="1" s="1"/>
  <c r="C1972" i="1"/>
  <c r="D1972" i="1" s="1"/>
  <c r="C1704" i="1"/>
  <c r="D1704" i="1" s="1"/>
  <c r="C48" i="1"/>
  <c r="D48" i="1" s="1"/>
  <c r="C1648" i="1"/>
  <c r="D1648" i="1" s="1"/>
  <c r="C1612" i="1"/>
  <c r="D1612" i="1" s="1"/>
  <c r="C1516" i="1"/>
  <c r="D1516" i="1" s="1"/>
  <c r="C1506" i="1"/>
  <c r="D1506" i="1" s="1"/>
  <c r="C1446" i="1"/>
  <c r="D1446" i="1" s="1"/>
  <c r="C1376" i="1"/>
  <c r="D1376" i="1" s="1"/>
  <c r="C38" i="1"/>
  <c r="D38" i="1" s="1"/>
  <c r="C1275" i="1"/>
  <c r="D1275" i="1" s="1"/>
  <c r="C1265" i="1"/>
  <c r="D1265" i="1" s="1"/>
  <c r="C1255" i="1"/>
  <c r="D1255" i="1" s="1"/>
  <c r="C1231" i="1"/>
  <c r="D1231" i="1" s="1"/>
  <c r="C1219" i="1"/>
  <c r="D1219" i="1" s="1"/>
  <c r="C1207" i="1"/>
  <c r="D1207" i="1" s="1"/>
  <c r="C1171" i="1"/>
  <c r="D1171" i="1" s="1"/>
  <c r="C33" i="1"/>
  <c r="D33" i="1" s="1"/>
  <c r="C1091" i="1"/>
  <c r="D1091" i="1" s="1"/>
  <c r="C1067" i="1"/>
  <c r="D1067" i="1" s="1"/>
  <c r="C1055" i="1"/>
  <c r="D1055" i="1" s="1"/>
  <c r="C1043" i="1"/>
  <c r="D1043" i="1" s="1"/>
  <c r="C1031" i="1"/>
  <c r="D1031" i="1" s="1"/>
  <c r="C1019" i="1"/>
  <c r="D1019" i="1" s="1"/>
  <c r="C1007" i="1"/>
  <c r="D1007" i="1" s="1"/>
  <c r="C937" i="1"/>
  <c r="D937" i="1" s="1"/>
  <c r="C871" i="1"/>
  <c r="D871" i="1" s="1"/>
  <c r="C835" i="1"/>
  <c r="D835" i="1" s="1"/>
  <c r="C823" i="1"/>
  <c r="D823" i="1" s="1"/>
  <c r="C805" i="1"/>
  <c r="D805" i="1" s="1"/>
  <c r="C771" i="1"/>
  <c r="D771" i="1" s="1"/>
  <c r="C747" i="1"/>
  <c r="D747" i="1" s="1"/>
  <c r="C735" i="1"/>
  <c r="D735" i="1" s="1"/>
  <c r="C2839" i="1"/>
  <c r="D2839" i="1" s="1"/>
  <c r="C2697" i="1"/>
  <c r="D2697" i="1" s="1"/>
  <c r="C2695" i="1"/>
  <c r="D2695" i="1" s="1"/>
  <c r="C2575" i="1"/>
  <c r="D2575" i="1" s="1"/>
  <c r="C2261" i="1"/>
  <c r="D2261" i="1" s="1"/>
  <c r="C2824" i="1"/>
  <c r="D2824" i="1" s="1"/>
  <c r="C2704" i="1"/>
  <c r="D2704" i="1" s="1"/>
  <c r="C2526" i="1"/>
  <c r="D2526" i="1" s="1"/>
  <c r="C2823" i="1"/>
  <c r="D2823" i="1" s="1"/>
  <c r="C2753" i="1"/>
  <c r="D2753" i="1" s="1"/>
  <c r="C81" i="1"/>
  <c r="D81" i="1" s="1"/>
  <c r="C2681" i="1"/>
  <c r="D2681" i="1" s="1"/>
  <c r="C2657" i="1"/>
  <c r="D2657" i="1" s="1"/>
  <c r="C2645" i="1"/>
  <c r="D2645" i="1" s="1"/>
  <c r="C2633" i="1"/>
  <c r="D2633" i="1" s="1"/>
  <c r="C2597" i="1"/>
  <c r="D2597" i="1" s="1"/>
  <c r="C2561" i="1"/>
  <c r="D2561" i="1" s="1"/>
  <c r="C2549" i="1"/>
  <c r="D2549" i="1" s="1"/>
  <c r="C2537" i="1"/>
  <c r="D2537" i="1" s="1"/>
  <c r="C78" i="1"/>
  <c r="D78" i="1" s="1"/>
  <c r="C2469" i="1"/>
  <c r="D2469" i="1" s="1"/>
  <c r="C2445" i="1"/>
  <c r="D2445" i="1" s="1"/>
  <c r="C2409" i="1"/>
  <c r="D2409" i="1" s="1"/>
  <c r="C2277" i="1"/>
  <c r="D2277" i="1" s="1"/>
  <c r="C2145" i="1"/>
  <c r="D2145" i="1" s="1"/>
  <c r="C2113" i="1"/>
  <c r="D2113" i="1" s="1"/>
  <c r="C2103" i="1"/>
  <c r="D2103" i="1" s="1"/>
  <c r="C2091" i="1"/>
  <c r="D2091" i="1" s="1"/>
  <c r="C1947" i="1"/>
  <c r="D1947" i="1" s="1"/>
  <c r="C1911" i="1"/>
  <c r="D1911" i="1" s="1"/>
  <c r="C57" i="1"/>
  <c r="D57" i="1" s="1"/>
  <c r="C1843" i="1"/>
  <c r="D1843" i="1" s="1"/>
  <c r="C1747" i="1"/>
  <c r="D1747" i="1" s="1"/>
  <c r="C1635" i="1"/>
  <c r="D1635" i="1" s="1"/>
  <c r="C1611" i="1"/>
  <c r="D1611" i="1" s="1"/>
  <c r="C1599" i="1"/>
  <c r="D1599" i="1" s="1"/>
  <c r="C1575" i="1"/>
  <c r="D1575" i="1" s="1"/>
  <c r="C1505" i="1"/>
  <c r="D1505" i="1" s="1"/>
  <c r="C1445" i="1"/>
  <c r="D1445" i="1" s="1"/>
  <c r="C1421" i="1"/>
  <c r="D1421" i="1" s="1"/>
  <c r="C41" i="1"/>
  <c r="D41" i="1" s="1"/>
  <c r="C1274" i="1"/>
  <c r="D1274" i="1" s="1"/>
  <c r="C1264" i="1"/>
  <c r="D1264" i="1" s="1"/>
  <c r="C1254" i="1"/>
  <c r="D1254" i="1" s="1"/>
  <c r="C1242" i="1"/>
  <c r="D1242" i="1" s="1"/>
  <c r="C1218" i="1"/>
  <c r="D1218" i="1" s="1"/>
  <c r="C32" i="1"/>
  <c r="D32" i="1" s="1"/>
  <c r="C1090" i="1"/>
  <c r="D1090" i="1" s="1"/>
  <c r="C1078" i="1"/>
  <c r="D1078" i="1" s="1"/>
  <c r="C1054" i="1"/>
  <c r="D1054" i="1" s="1"/>
  <c r="C2825" i="1"/>
  <c r="D2825" i="1" s="1"/>
  <c r="C73" i="1"/>
  <c r="D73" i="1" s="1"/>
  <c r="C2848" i="1"/>
  <c r="D2848" i="1" s="1"/>
  <c r="C2682" i="1"/>
  <c r="D2682" i="1" s="1"/>
  <c r="C2622" i="1"/>
  <c r="D2622" i="1" s="1"/>
  <c r="C2929" i="1"/>
  <c r="D2929" i="1" s="1"/>
  <c r="C2801" i="1"/>
  <c r="D2801" i="1" s="1"/>
  <c r="C2928" i="1"/>
  <c r="D2928" i="1" s="1"/>
  <c r="C2846" i="1"/>
  <c r="D2846" i="1" s="1"/>
  <c r="C2822" i="1"/>
  <c r="D2822" i="1" s="1"/>
  <c r="C2788" i="1"/>
  <c r="D2788" i="1" s="1"/>
  <c r="C91" i="1"/>
  <c r="D91" i="1" s="1"/>
  <c r="C2734" i="1"/>
  <c r="D2734" i="1" s="1"/>
  <c r="C2722" i="1"/>
  <c r="D2722" i="1" s="1"/>
  <c r="C2692" i="1"/>
  <c r="D2692" i="1" s="1"/>
  <c r="C2680" i="1"/>
  <c r="D2680" i="1" s="1"/>
  <c r="C2668" i="1"/>
  <c r="D2668" i="1" s="1"/>
  <c r="C2620" i="1"/>
  <c r="D2620" i="1" s="1"/>
  <c r="C2608" i="1"/>
  <c r="D2608" i="1" s="1"/>
  <c r="C2524" i="1"/>
  <c r="D2524" i="1" s="1"/>
  <c r="C2502" i="1"/>
  <c r="D2502" i="1" s="1"/>
  <c r="C2490" i="1"/>
  <c r="D2490" i="1" s="1"/>
  <c r="C2468" i="1"/>
  <c r="D2468" i="1" s="1"/>
  <c r="C2444" i="1"/>
  <c r="D2444" i="1" s="1"/>
  <c r="C2360" i="1"/>
  <c r="D2360" i="1" s="1"/>
  <c r="C2324" i="1"/>
  <c r="D2324" i="1" s="1"/>
  <c r="C2300" i="1"/>
  <c r="D2300" i="1" s="1"/>
  <c r="C2268" i="1"/>
  <c r="D2268" i="1" s="1"/>
  <c r="C2258" i="1"/>
  <c r="D2258" i="1" s="1"/>
  <c r="C2240" i="1"/>
  <c r="D2240" i="1" s="1"/>
  <c r="C2204" i="1"/>
  <c r="D2204" i="1" s="1"/>
  <c r="C2180" i="1"/>
  <c r="D2180" i="1" s="1"/>
  <c r="C2156" i="1"/>
  <c r="D2156" i="1" s="1"/>
  <c r="C2144" i="1"/>
  <c r="D2144" i="1" s="1"/>
  <c r="C2120" i="1"/>
  <c r="D2120" i="1" s="1"/>
  <c r="C2102" i="1"/>
  <c r="D2102" i="1" s="1"/>
  <c r="C2090" i="1"/>
  <c r="D2090" i="1" s="1"/>
  <c r="C2054" i="1"/>
  <c r="D2054" i="1" s="1"/>
  <c r="C2018" i="1"/>
  <c r="D2018" i="1" s="1"/>
  <c r="C2006" i="1"/>
  <c r="D2006" i="1" s="1"/>
  <c r="C1982" i="1"/>
  <c r="D1982" i="1" s="1"/>
  <c r="C1958" i="1"/>
  <c r="D1958" i="1" s="1"/>
  <c r="C1946" i="1"/>
  <c r="D1946" i="1" s="1"/>
  <c r="C56" i="1"/>
  <c r="D56" i="1" s="1"/>
  <c r="C1830" i="1"/>
  <c r="D1830" i="1" s="1"/>
  <c r="C1746" i="1"/>
  <c r="D1746" i="1" s="1"/>
  <c r="C1702" i="1"/>
  <c r="D1702" i="1" s="1"/>
  <c r="C1646" i="1"/>
  <c r="D1646" i="1" s="1"/>
  <c r="C1634" i="1"/>
  <c r="D1634" i="1" s="1"/>
  <c r="C1622" i="1"/>
  <c r="D1622" i="1" s="1"/>
  <c r="C1550" i="1"/>
  <c r="D1550" i="1" s="1"/>
  <c r="C1526" i="1"/>
  <c r="D1526" i="1" s="1"/>
  <c r="C1504" i="1"/>
  <c r="D1504" i="1" s="1"/>
  <c r="C1492" i="1"/>
  <c r="D1492" i="1" s="1"/>
  <c r="C1432" i="1"/>
  <c r="D1432" i="1" s="1"/>
  <c r="C42" i="1"/>
  <c r="D42" i="1" s="1"/>
  <c r="C1353" i="1"/>
  <c r="D1353" i="1" s="1"/>
  <c r="C40" i="1"/>
  <c r="D40" i="1" s="1"/>
  <c r="C1331" i="1"/>
  <c r="D1331" i="1" s="1"/>
  <c r="C1285" i="1"/>
  <c r="D1285" i="1" s="1"/>
  <c r="C37" i="1"/>
  <c r="D37" i="1" s="1"/>
  <c r="C1263" i="1"/>
  <c r="D1263" i="1" s="1"/>
  <c r="C1253" i="1"/>
  <c r="D1253" i="1" s="1"/>
  <c r="C1205" i="1"/>
  <c r="D1205" i="1" s="1"/>
  <c r="C1169" i="1"/>
  <c r="D1169" i="1" s="1"/>
  <c r="C2279" i="1"/>
  <c r="D2279" i="1" s="1"/>
  <c r="C2894" i="1"/>
  <c r="D2894" i="1" s="1"/>
  <c r="C2836" i="1"/>
  <c r="D2836" i="1" s="1"/>
  <c r="C2724" i="1"/>
  <c r="D2724" i="1" s="1"/>
  <c r="C2586" i="1"/>
  <c r="D2586" i="1" s="1"/>
  <c r="C2847" i="1"/>
  <c r="D2847" i="1" s="1"/>
  <c r="C2789" i="1"/>
  <c r="D2789" i="1" s="1"/>
  <c r="C2800" i="1"/>
  <c r="D2800" i="1" s="1"/>
  <c r="C2787" i="1"/>
  <c r="D2787" i="1" s="1"/>
  <c r="C2743" i="1"/>
  <c r="D2743" i="1" s="1"/>
  <c r="C2721" i="1"/>
  <c r="D2721" i="1" s="1"/>
  <c r="C2679" i="1"/>
  <c r="D2679" i="1" s="1"/>
  <c r="C2655" i="1"/>
  <c r="D2655" i="1" s="1"/>
  <c r="C2631" i="1"/>
  <c r="D2631" i="1" s="1"/>
  <c r="C2383" i="1"/>
  <c r="D2383" i="1" s="1"/>
  <c r="C2359" i="1"/>
  <c r="D2359" i="1" s="1"/>
  <c r="C2239" i="1"/>
  <c r="D2239" i="1" s="1"/>
  <c r="C1921" i="1"/>
  <c r="D1921" i="1" s="1"/>
  <c r="C1853" i="1"/>
  <c r="D1853" i="1" s="1"/>
  <c r="C1713" i="1"/>
  <c r="D1713" i="1" s="1"/>
  <c r="C1681" i="1"/>
  <c r="D1681" i="1" s="1"/>
  <c r="C1645" i="1"/>
  <c r="D1645" i="1" s="1"/>
  <c r="C1537" i="1"/>
  <c r="D1537" i="1" s="1"/>
  <c r="C1525" i="1"/>
  <c r="D1525" i="1" s="1"/>
  <c r="C1479" i="1"/>
  <c r="D1479" i="1" s="1"/>
  <c r="C1373" i="1"/>
  <c r="D1373" i="1" s="1"/>
  <c r="C1330" i="1"/>
  <c r="D1330" i="1" s="1"/>
  <c r="C1318" i="1"/>
  <c r="D1318" i="1" s="1"/>
  <c r="C1284" i="1"/>
  <c r="D1284" i="1" s="1"/>
  <c r="C1204" i="1"/>
  <c r="D1204" i="1" s="1"/>
  <c r="C1180" i="1"/>
  <c r="D1180" i="1" s="1"/>
  <c r="C1158" i="1"/>
  <c r="D1158" i="1" s="1"/>
  <c r="C1146" i="1"/>
  <c r="D1146" i="1" s="1"/>
  <c r="C1134" i="1"/>
  <c r="D1134" i="1" s="1"/>
  <c r="C1052" i="1"/>
  <c r="D1052" i="1" s="1"/>
  <c r="C1028" i="1"/>
  <c r="D1028" i="1" s="1"/>
  <c r="C992" i="1"/>
  <c r="D992" i="1" s="1"/>
  <c r="C968" i="1"/>
  <c r="D968" i="1" s="1"/>
  <c r="C958" i="1"/>
  <c r="D958" i="1" s="1"/>
  <c r="C946" i="1"/>
  <c r="D946" i="1" s="1"/>
  <c r="C856" i="1"/>
  <c r="D856" i="1" s="1"/>
  <c r="C832" i="1"/>
  <c r="D832" i="1" s="1"/>
  <c r="C802" i="1"/>
  <c r="D802" i="1" s="1"/>
  <c r="C792" i="1"/>
  <c r="D792" i="1" s="1"/>
  <c r="C682" i="1"/>
  <c r="D682" i="1" s="1"/>
  <c r="C2717" i="1"/>
  <c r="D2717" i="1" s="1"/>
  <c r="C2481" i="1"/>
  <c r="D2481" i="1" s="1"/>
  <c r="C2930" i="1"/>
  <c r="D2930" i="1" s="1"/>
  <c r="C2802" i="1"/>
  <c r="D2802" i="1" s="1"/>
  <c r="C2892" i="1"/>
  <c r="D2892" i="1" s="1"/>
  <c r="C2858" i="1"/>
  <c r="D2858" i="1" s="1"/>
  <c r="C2812" i="1"/>
  <c r="D2812" i="1" s="1"/>
  <c r="C2891" i="1"/>
  <c r="D2891" i="1" s="1"/>
  <c r="C2869" i="1"/>
  <c r="D2869" i="1" s="1"/>
  <c r="C2845" i="1"/>
  <c r="D2845" i="1" s="1"/>
  <c r="C2619" i="1"/>
  <c r="D2619" i="1" s="1"/>
  <c r="C2583" i="1"/>
  <c r="D2583" i="1" s="1"/>
  <c r="C2535" i="1"/>
  <c r="D2535" i="1" s="1"/>
  <c r="C2489" i="1"/>
  <c r="D2489" i="1" s="1"/>
  <c r="C2467" i="1"/>
  <c r="D2467" i="1" s="1"/>
  <c r="C2347" i="1"/>
  <c r="D2347" i="1" s="1"/>
  <c r="C2267" i="1"/>
  <c r="D2267" i="1" s="1"/>
  <c r="C2203" i="1"/>
  <c r="D2203" i="1" s="1"/>
  <c r="C2179" i="1"/>
  <c r="D2179" i="1" s="1"/>
  <c r="C2065" i="1"/>
  <c r="D2065" i="1" s="1"/>
  <c r="C2041" i="1"/>
  <c r="D2041" i="1" s="1"/>
  <c r="C2017" i="1"/>
  <c r="D2017" i="1" s="1"/>
  <c r="C1909" i="1"/>
  <c r="D1909" i="1" s="1"/>
  <c r="C1863" i="1"/>
  <c r="D1863" i="1" s="1"/>
  <c r="C1769" i="1"/>
  <c r="D1769" i="1" s="1"/>
  <c r="C1725" i="1"/>
  <c r="D1725" i="1" s="1"/>
  <c r="C1669" i="1"/>
  <c r="D1669" i="1" s="1"/>
  <c r="C2890" i="1"/>
  <c r="D2890" i="1" s="1"/>
  <c r="C2844" i="1"/>
  <c r="D2844" i="1" s="1"/>
  <c r="C92" i="1"/>
  <c r="D92" i="1" s="1"/>
  <c r="C2810" i="1"/>
  <c r="D2810" i="1" s="1"/>
  <c r="C2798" i="1"/>
  <c r="D2798" i="1" s="1"/>
  <c r="C2786" i="1"/>
  <c r="D2786" i="1" s="1"/>
  <c r="C2774" i="1"/>
  <c r="D2774" i="1" s="1"/>
  <c r="C2762" i="1"/>
  <c r="D2762" i="1" s="1"/>
  <c r="C87" i="1"/>
  <c r="D87" i="1" s="1"/>
  <c r="C2732" i="1"/>
  <c r="D2732" i="1" s="1"/>
  <c r="C2720" i="1"/>
  <c r="D2720" i="1" s="1"/>
  <c r="C2666" i="1"/>
  <c r="D2666" i="1" s="1"/>
  <c r="C2642" i="1"/>
  <c r="D2642" i="1" s="1"/>
  <c r="C2582" i="1"/>
  <c r="D2582" i="1" s="1"/>
  <c r="C2558" i="1"/>
  <c r="D2558" i="1" s="1"/>
  <c r="C2546" i="1"/>
  <c r="D2546" i="1" s="1"/>
  <c r="C2466" i="1"/>
  <c r="D2466" i="1" s="1"/>
  <c r="C2454" i="1"/>
  <c r="D2454" i="1" s="1"/>
  <c r="C2418" i="1"/>
  <c r="D2418" i="1" s="1"/>
  <c r="C2394" i="1"/>
  <c r="D2394" i="1" s="1"/>
  <c r="C2334" i="1"/>
  <c r="D2334" i="1" s="1"/>
  <c r="C2298" i="1"/>
  <c r="D2298" i="1" s="1"/>
  <c r="C71" i="1"/>
  <c r="D71" i="1" s="1"/>
  <c r="C2256" i="1"/>
  <c r="D2256" i="1" s="1"/>
  <c r="C2250" i="1"/>
  <c r="D2250" i="1" s="1"/>
  <c r="C2226" i="1"/>
  <c r="D2226" i="1" s="1"/>
  <c r="C2130" i="1"/>
  <c r="D2130" i="1" s="1"/>
  <c r="C2110" i="1"/>
  <c r="D2110" i="1" s="1"/>
  <c r="C2100" i="1"/>
  <c r="D2100" i="1" s="1"/>
  <c r="C2076" i="1"/>
  <c r="D2076" i="1" s="1"/>
  <c r="C2064" i="1"/>
  <c r="D2064" i="1" s="1"/>
  <c r="C2016" i="1"/>
  <c r="D2016" i="1" s="1"/>
  <c r="C1898" i="1"/>
  <c r="D1898" i="1" s="1"/>
  <c r="C1886" i="1"/>
  <c r="D1886" i="1" s="1"/>
  <c r="C2921" i="1"/>
  <c r="D2921" i="1" s="1"/>
  <c r="C2649" i="1"/>
  <c r="D2649" i="1" s="1"/>
  <c r="C2353" i="1"/>
  <c r="D2353" i="1" s="1"/>
  <c r="C2884" i="1"/>
  <c r="D2884" i="1" s="1"/>
  <c r="C2837" i="1"/>
  <c r="D2837" i="1" s="1"/>
  <c r="C2725" i="1"/>
  <c r="D2725" i="1" s="1"/>
  <c r="C2611" i="1"/>
  <c r="D2611" i="1" s="1"/>
  <c r="C2785" i="1"/>
  <c r="D2785" i="1" s="1"/>
  <c r="C2701" i="1"/>
  <c r="D2701" i="1" s="1"/>
  <c r="C2381" i="1"/>
  <c r="D2381" i="1" s="1"/>
  <c r="C2249" i="1"/>
  <c r="D2249" i="1" s="1"/>
  <c r="C2165" i="1"/>
  <c r="D2165" i="1" s="1"/>
  <c r="C1991" i="1"/>
  <c r="D1991" i="1" s="1"/>
  <c r="C1861" i="1"/>
  <c r="D1861" i="1" s="1"/>
  <c r="C1851" i="1"/>
  <c r="D1851" i="1" s="1"/>
  <c r="C52" i="1"/>
  <c r="D52" i="1" s="1"/>
  <c r="C1735" i="1"/>
  <c r="D1735" i="1" s="1"/>
  <c r="C1723" i="1"/>
  <c r="D1723" i="1" s="1"/>
  <c r="C1699" i="1"/>
  <c r="D1699" i="1" s="1"/>
  <c r="C1667" i="1"/>
  <c r="D1667" i="1" s="1"/>
  <c r="C1571" i="1"/>
  <c r="D1571" i="1" s="1"/>
  <c r="C1547" i="1"/>
  <c r="D1547" i="1" s="1"/>
  <c r="C45" i="1"/>
  <c r="D45" i="1" s="1"/>
  <c r="C1501" i="1"/>
  <c r="D1501" i="1" s="1"/>
  <c r="C1489" i="1"/>
  <c r="D1489" i="1" s="1"/>
  <c r="C1477" i="1"/>
  <c r="D1477" i="1" s="1"/>
  <c r="C1350" i="1"/>
  <c r="D1350" i="1" s="1"/>
  <c r="C1282" i="1"/>
  <c r="D1282" i="1" s="1"/>
  <c r="C1260" i="1"/>
  <c r="D1260" i="1" s="1"/>
  <c r="C1202" i="1"/>
  <c r="D1202" i="1" s="1"/>
  <c r="C1190" i="1"/>
  <c r="D1190" i="1" s="1"/>
  <c r="C1062" i="1"/>
  <c r="D1062" i="1" s="1"/>
  <c r="C1014" i="1"/>
  <c r="D1014" i="1" s="1"/>
  <c r="C944" i="1"/>
  <c r="D944" i="1" s="1"/>
  <c r="C910" i="1"/>
  <c r="D910" i="1" s="1"/>
  <c r="C898" i="1"/>
  <c r="D898" i="1" s="1"/>
  <c r="C876" i="1"/>
  <c r="D876" i="1" s="1"/>
  <c r="C854" i="1"/>
  <c r="D854" i="1" s="1"/>
  <c r="C821" i="1"/>
  <c r="D821" i="1" s="1"/>
  <c r="C790" i="1"/>
  <c r="D790" i="1" s="1"/>
  <c r="C778" i="1"/>
  <c r="D778" i="1" s="1"/>
  <c r="C742" i="1"/>
  <c r="D742" i="1" s="1"/>
  <c r="C716" i="1"/>
  <c r="D716" i="1" s="1"/>
  <c r="C692" i="1"/>
  <c r="D692" i="1" s="1"/>
  <c r="C610" i="1"/>
  <c r="D610" i="1" s="1"/>
  <c r="C2861" i="1"/>
  <c r="D2861" i="1" s="1"/>
  <c r="C2647" i="1"/>
  <c r="D2647" i="1" s="1"/>
  <c r="C2315" i="1"/>
  <c r="D2315" i="1" s="1"/>
  <c r="C2809" i="1"/>
  <c r="D2809" i="1" s="1"/>
  <c r="C2719" i="1"/>
  <c r="D2719" i="1" s="1"/>
  <c r="C2453" i="1"/>
  <c r="D2453" i="1" s="1"/>
  <c r="C70" i="1"/>
  <c r="D70" i="1" s="1"/>
  <c r="C63" i="1"/>
  <c r="D63" i="1" s="1"/>
  <c r="C2015" i="1"/>
  <c r="D2015" i="1" s="1"/>
  <c r="C1967" i="1"/>
  <c r="D1967" i="1" s="1"/>
  <c r="C2924" i="1"/>
  <c r="D2924" i="1" s="1"/>
  <c r="C2900" i="1"/>
  <c r="D2900" i="1" s="1"/>
  <c r="C2808" i="1"/>
  <c r="D2808" i="1" s="1"/>
  <c r="C2784" i="1"/>
  <c r="D2784" i="1" s="1"/>
  <c r="C85" i="1"/>
  <c r="D85" i="1" s="1"/>
  <c r="C2556" i="1"/>
  <c r="D2556" i="1" s="1"/>
  <c r="C2368" i="1"/>
  <c r="D2368" i="1" s="1"/>
  <c r="C2272" i="1"/>
  <c r="D2272" i="1" s="1"/>
  <c r="C2266" i="1"/>
  <c r="D2266" i="1" s="1"/>
  <c r="C2152" i="1"/>
  <c r="D2152" i="1" s="1"/>
  <c r="C2128" i="1"/>
  <c r="D2128" i="1" s="1"/>
  <c r="C58" i="1"/>
  <c r="D58" i="1" s="1"/>
  <c r="C2086" i="1"/>
  <c r="D2086" i="1" s="1"/>
  <c r="C1814" i="1"/>
  <c r="D1814" i="1" s="1"/>
  <c r="C1744" i="1"/>
  <c r="D1744" i="1" s="1"/>
  <c r="C1722" i="1"/>
  <c r="D1722" i="1" s="1"/>
  <c r="C1606" i="1"/>
  <c r="D1606" i="1" s="1"/>
  <c r="C1582" i="1"/>
  <c r="D1582" i="1" s="1"/>
  <c r="C1558" i="1"/>
  <c r="D1558" i="1" s="1"/>
  <c r="C44" i="1"/>
  <c r="D44" i="1" s="1"/>
  <c r="C1440" i="1"/>
  <c r="D1440" i="1" s="1"/>
  <c r="C1097" i="1"/>
  <c r="D1097" i="1" s="1"/>
  <c r="C1073" i="1"/>
  <c r="D1073" i="1" s="1"/>
  <c r="C1061" i="1"/>
  <c r="D1061" i="1" s="1"/>
  <c r="C955" i="1"/>
  <c r="D955" i="1" s="1"/>
  <c r="C909" i="1"/>
  <c r="D909" i="1" s="1"/>
  <c r="C829" i="1"/>
  <c r="D829" i="1" s="1"/>
  <c r="C789" i="1"/>
  <c r="D789" i="1" s="1"/>
  <c r="C765" i="1"/>
  <c r="D765" i="1" s="1"/>
  <c r="C715" i="1"/>
  <c r="D715" i="1" s="1"/>
  <c r="C703" i="1"/>
  <c r="D703" i="1" s="1"/>
  <c r="C691" i="1"/>
  <c r="D691" i="1" s="1"/>
  <c r="C643" i="1"/>
  <c r="D643" i="1" s="1"/>
  <c r="C13" i="1"/>
  <c r="D13" i="1" s="1"/>
  <c r="C573" i="1"/>
  <c r="D573" i="1" s="1"/>
  <c r="C2747" i="1"/>
  <c r="D2747" i="1" s="1"/>
  <c r="C2745" i="1"/>
  <c r="D2745" i="1" s="1"/>
  <c r="C2635" i="1"/>
  <c r="D2635" i="1" s="1"/>
  <c r="C2913" i="1"/>
  <c r="D2913" i="1" s="1"/>
  <c r="C2821" i="1"/>
  <c r="D2821" i="1" s="1"/>
  <c r="C2731" i="1"/>
  <c r="D2731" i="1" s="1"/>
  <c r="C2581" i="1"/>
  <c r="D2581" i="1" s="1"/>
  <c r="C59" i="1"/>
  <c r="D59" i="1" s="1"/>
  <c r="C2003" i="1"/>
  <c r="D2003" i="1" s="1"/>
  <c r="C2912" i="1"/>
  <c r="D2912" i="1" s="1"/>
  <c r="C2888" i="1"/>
  <c r="D2888" i="1" s="1"/>
  <c r="C2820" i="1"/>
  <c r="D2820" i="1" s="1"/>
  <c r="C2750" i="1"/>
  <c r="D2750" i="1" s="1"/>
  <c r="C2730" i="1"/>
  <c r="D2730" i="1" s="1"/>
  <c r="C2710" i="1"/>
  <c r="D2710" i="1" s="1"/>
  <c r="C2664" i="1"/>
  <c r="D2664" i="1" s="1"/>
  <c r="C2640" i="1"/>
  <c r="D2640" i="1" s="1"/>
  <c r="C2428" i="1"/>
  <c r="D2428" i="1" s="1"/>
  <c r="C2308" i="1"/>
  <c r="D2308" i="1" s="1"/>
  <c r="C69" i="1"/>
  <c r="D69" i="1" s="1"/>
  <c r="C2212" i="1"/>
  <c r="D2212" i="1" s="1"/>
  <c r="C2164" i="1"/>
  <c r="D2164" i="1" s="1"/>
  <c r="C62" i="1"/>
  <c r="D62" i="1" s="1"/>
  <c r="C1778" i="1"/>
  <c r="D1778" i="1" s="1"/>
  <c r="C1690" i="1"/>
  <c r="D1690" i="1" s="1"/>
  <c r="C1570" i="1"/>
  <c r="D1570" i="1" s="1"/>
  <c r="C1404" i="1"/>
  <c r="D1404" i="1" s="1"/>
  <c r="C1303" i="1"/>
  <c r="D1303" i="1" s="1"/>
  <c r="C1271" i="1"/>
  <c r="D1271" i="1" s="1"/>
  <c r="C1249" i="1"/>
  <c r="D1249" i="1" s="1"/>
  <c r="C1225" i="1"/>
  <c r="D1225" i="1" s="1"/>
  <c r="C1049" i="1"/>
  <c r="D1049" i="1" s="1"/>
  <c r="C943" i="1"/>
  <c r="D943" i="1" s="1"/>
  <c r="C799" i="1"/>
  <c r="D799" i="1" s="1"/>
  <c r="C2911" i="1"/>
  <c r="D2911" i="1" s="1"/>
  <c r="C2887" i="1"/>
  <c r="D2887" i="1" s="1"/>
  <c r="C2865" i="1"/>
  <c r="D2865" i="1" s="1"/>
  <c r="C2853" i="1"/>
  <c r="D2853" i="1" s="1"/>
  <c r="C2819" i="1"/>
  <c r="D2819" i="1" s="1"/>
  <c r="C2783" i="1"/>
  <c r="D2783" i="1" s="1"/>
  <c r="C2749" i="1"/>
  <c r="D2749" i="1" s="1"/>
  <c r="C2741" i="1"/>
  <c r="D2741" i="1" s="1"/>
  <c r="C84" i="1"/>
  <c r="D84" i="1" s="1"/>
  <c r="C2699" i="1"/>
  <c r="D2699" i="1" s="1"/>
  <c r="C2663" i="1"/>
  <c r="D2663" i="1" s="1"/>
  <c r="C2651" i="1"/>
  <c r="D2651" i="1" s="1"/>
  <c r="C2517" i="1"/>
  <c r="D2517" i="1" s="1"/>
  <c r="C2737" i="1"/>
  <c r="D2737" i="1" s="1"/>
  <c r="C2539" i="1"/>
  <c r="D2539" i="1" s="1"/>
  <c r="C2889" i="1"/>
  <c r="D2889" i="1" s="1"/>
  <c r="C2843" i="1"/>
  <c r="D2843" i="1" s="1"/>
  <c r="C2751" i="1"/>
  <c r="D2751" i="1" s="1"/>
  <c r="C2711" i="1"/>
  <c r="D2711" i="1" s="1"/>
  <c r="C2617" i="1"/>
  <c r="D2617" i="1" s="1"/>
  <c r="C2509" i="1"/>
  <c r="D2509" i="1" s="1"/>
  <c r="C2840" i="1"/>
  <c r="D2840" i="1" s="1"/>
  <c r="C2828" i="1"/>
  <c r="D2828" i="1" s="1"/>
  <c r="C2818" i="1"/>
  <c r="D2818" i="1" s="1"/>
  <c r="C2782" i="1"/>
  <c r="D2782" i="1" s="1"/>
  <c r="C2770" i="1"/>
  <c r="D2770" i="1" s="1"/>
  <c r="C2748" i="1"/>
  <c r="D2748" i="1" s="1"/>
  <c r="C2718" i="1"/>
  <c r="D2718" i="1" s="1"/>
  <c r="C2698" i="1"/>
  <c r="D2698" i="1" s="1"/>
  <c r="C2674" i="1"/>
  <c r="D2674" i="1" s="1"/>
  <c r="C2626" i="1"/>
  <c r="D2626" i="1" s="1"/>
  <c r="C2426" i="1"/>
  <c r="D2426" i="1" s="1"/>
  <c r="C2414" i="1"/>
  <c r="D2414" i="1" s="1"/>
  <c r="C2390" i="1"/>
  <c r="D2390" i="1" s="1"/>
  <c r="C2282" i="1"/>
  <c r="D2282" i="1" s="1"/>
  <c r="C2150" i="1"/>
  <c r="D2150" i="1" s="1"/>
  <c r="C2116" i="1"/>
  <c r="D2116" i="1" s="1"/>
  <c r="C2096" i="1"/>
  <c r="D2096" i="1" s="1"/>
  <c r="C2084" i="1"/>
  <c r="D2084" i="1" s="1"/>
  <c r="C2060" i="1"/>
  <c r="D2060" i="1" s="1"/>
  <c r="C2000" i="1"/>
  <c r="D2000" i="1" s="1"/>
  <c r="C1976" i="1"/>
  <c r="D1976" i="1" s="1"/>
  <c r="C1848" i="1"/>
  <c r="D1848" i="1" s="1"/>
  <c r="C1812" i="1"/>
  <c r="D1812" i="1" s="1"/>
  <c r="C1732" i="1"/>
  <c r="D1732" i="1" s="1"/>
  <c r="C1696" i="1"/>
  <c r="D1696" i="1" s="1"/>
  <c r="C1676" i="1"/>
  <c r="D1676" i="1" s="1"/>
  <c r="C1652" i="1"/>
  <c r="D1652" i="1" s="1"/>
  <c r="C1532" i="1"/>
  <c r="D1532" i="1" s="1"/>
  <c r="C1510" i="1"/>
  <c r="D1510" i="1" s="1"/>
  <c r="C1498" i="1"/>
  <c r="D1498" i="1" s="1"/>
  <c r="C1450" i="1"/>
  <c r="D1450" i="1" s="1"/>
  <c r="C1359" i="1"/>
  <c r="D1359" i="1" s="1"/>
  <c r="C1313" i="1"/>
  <c r="D1313" i="1" s="1"/>
  <c r="C1301" i="1"/>
  <c r="D1301" i="1" s="1"/>
  <c r="C1289" i="1"/>
  <c r="D1289" i="1" s="1"/>
  <c r="C1269" i="1"/>
  <c r="D1269" i="1" s="1"/>
  <c r="C1259" i="1"/>
  <c r="D1259" i="1" s="1"/>
  <c r="C66" i="1"/>
  <c r="D66" i="1" s="1"/>
  <c r="C2125" i="1"/>
  <c r="D2125" i="1" s="1"/>
  <c r="C2115" i="1"/>
  <c r="D2115" i="1" s="1"/>
  <c r="C2107" i="1"/>
  <c r="D2107" i="1" s="1"/>
  <c r="C2083" i="1"/>
  <c r="D2083" i="1" s="1"/>
  <c r="C2059" i="1"/>
  <c r="D2059" i="1" s="1"/>
  <c r="C2047" i="1"/>
  <c r="D2047" i="1" s="1"/>
  <c r="C2035" i="1"/>
  <c r="D2035" i="1" s="1"/>
  <c r="C2011" i="1"/>
  <c r="D2011" i="1" s="1"/>
  <c r="C1999" i="1"/>
  <c r="D1999" i="1" s="1"/>
  <c r="C1857" i="1"/>
  <c r="D1857" i="1" s="1"/>
  <c r="C1751" i="1"/>
  <c r="D1751" i="1" s="1"/>
  <c r="C50" i="1"/>
  <c r="D50" i="1" s="1"/>
  <c r="C1731" i="1"/>
  <c r="D1731" i="1" s="1"/>
  <c r="C1509" i="1"/>
  <c r="D1509" i="1" s="1"/>
  <c r="C1497" i="1"/>
  <c r="D1497" i="1" s="1"/>
  <c r="C1485" i="1"/>
  <c r="D1485" i="1" s="1"/>
  <c r="C1401" i="1"/>
  <c r="D1401" i="1" s="1"/>
  <c r="C1379" i="1"/>
  <c r="D1379" i="1" s="1"/>
  <c r="C1288" i="1"/>
  <c r="D1288" i="1" s="1"/>
  <c r="C1234" i="1"/>
  <c r="D1234" i="1" s="1"/>
  <c r="C1210" i="1"/>
  <c r="D1210" i="1" s="1"/>
  <c r="C1198" i="1"/>
  <c r="D1198" i="1" s="1"/>
  <c r="C1174" i="1"/>
  <c r="D1174" i="1" s="1"/>
  <c r="C1162" i="1"/>
  <c r="D1162" i="1" s="1"/>
  <c r="C1070" i="1"/>
  <c r="D1070" i="1" s="1"/>
  <c r="C1046" i="1"/>
  <c r="D1046" i="1" s="1"/>
  <c r="C906" i="1"/>
  <c r="D906" i="1" s="1"/>
  <c r="C882" i="1"/>
  <c r="D882" i="1" s="1"/>
  <c r="C23" i="1"/>
  <c r="D23" i="1" s="1"/>
  <c r="C826" i="1"/>
  <c r="D826" i="1" s="1"/>
  <c r="C21" i="1"/>
  <c r="D21" i="1" s="1"/>
  <c r="C786" i="1"/>
  <c r="D786" i="1" s="1"/>
  <c r="C738" i="1"/>
  <c r="D738" i="1" s="1"/>
  <c r="C700" i="1"/>
  <c r="D700" i="1" s="1"/>
  <c r="C640" i="1"/>
  <c r="D640" i="1" s="1"/>
  <c r="C606" i="1"/>
  <c r="D606" i="1" s="1"/>
  <c r="C570" i="1"/>
  <c r="D570" i="1" s="1"/>
  <c r="C2739" i="1"/>
  <c r="D2739" i="1" s="1"/>
  <c r="C2862" i="1"/>
  <c r="D2862" i="1" s="1"/>
  <c r="C2850" i="1"/>
  <c r="D2850" i="1" s="1"/>
  <c r="C2838" i="1"/>
  <c r="D2838" i="1" s="1"/>
  <c r="C2780" i="1"/>
  <c r="D2780" i="1" s="1"/>
  <c r="C2768" i="1"/>
  <c r="D2768" i="1" s="1"/>
  <c r="C2746" i="1"/>
  <c r="D2746" i="1" s="1"/>
  <c r="C2738" i="1"/>
  <c r="D2738" i="1" s="1"/>
  <c r="C2726" i="1"/>
  <c r="D2726" i="1" s="1"/>
  <c r="C83" i="1"/>
  <c r="D83" i="1" s="1"/>
  <c r="C2696" i="1"/>
  <c r="D2696" i="1" s="1"/>
  <c r="C2564" i="1"/>
  <c r="D2564" i="1" s="1"/>
  <c r="C2540" i="1"/>
  <c r="D2540" i="1" s="1"/>
  <c r="C2504" i="1"/>
  <c r="D2504" i="1" s="1"/>
  <c r="C2482" i="1"/>
  <c r="D2482" i="1" s="1"/>
  <c r="C2460" i="1"/>
  <c r="D2460" i="1" s="1"/>
  <c r="C2436" i="1"/>
  <c r="D2436" i="1" s="1"/>
  <c r="C2364" i="1"/>
  <c r="D2364" i="1" s="1"/>
  <c r="C2328" i="1"/>
  <c r="D2328" i="1" s="1"/>
  <c r="C2316" i="1"/>
  <c r="D2316" i="1" s="1"/>
  <c r="C2280" i="1"/>
  <c r="D2280" i="1" s="1"/>
  <c r="C2136" i="1"/>
  <c r="D2136" i="1" s="1"/>
  <c r="C2124" i="1"/>
  <c r="D2124" i="1" s="1"/>
  <c r="C61" i="1"/>
  <c r="D61" i="1" s="1"/>
  <c r="C2106" i="1"/>
  <c r="D2106" i="1" s="1"/>
  <c r="C2094" i="1"/>
  <c r="D2094" i="1" s="1"/>
  <c r="C1998" i="1"/>
  <c r="D1998" i="1" s="1"/>
  <c r="C1822" i="1"/>
  <c r="D1822" i="1" s="1"/>
  <c r="C1742" i="1"/>
  <c r="D1742" i="1" s="1"/>
  <c r="C1730" i="1"/>
  <c r="D1730" i="1" s="1"/>
  <c r="C1706" i="1"/>
  <c r="D1706" i="1" s="1"/>
  <c r="C1694" i="1"/>
  <c r="D1694" i="1" s="1"/>
  <c r="C1345" i="1"/>
  <c r="D1345" i="1" s="1"/>
  <c r="C1277" i="1"/>
  <c r="D1277" i="1" s="1"/>
  <c r="C1267" i="1"/>
  <c r="D1267" i="1" s="1"/>
  <c r="C1257" i="1"/>
  <c r="D1257" i="1" s="1"/>
  <c r="C1233" i="1"/>
  <c r="D1233" i="1" s="1"/>
  <c r="C1185" i="1"/>
  <c r="D1185" i="1" s="1"/>
  <c r="C1173" i="1"/>
  <c r="D1173" i="1" s="1"/>
  <c r="C1117" i="1"/>
  <c r="D1117" i="1" s="1"/>
  <c r="C1105" i="1"/>
  <c r="D1105" i="1" s="1"/>
  <c r="C1057" i="1"/>
  <c r="D1057" i="1" s="1"/>
  <c r="C961" i="1"/>
  <c r="D961" i="1" s="1"/>
  <c r="C951" i="1"/>
  <c r="D951" i="1" s="1"/>
  <c r="C2827" i="1"/>
  <c r="D2827" i="1" s="1"/>
  <c r="C2896" i="1"/>
  <c r="D2896" i="1" s="1"/>
  <c r="C2671" i="1"/>
  <c r="D2671" i="1" s="1"/>
  <c r="C2147" i="1"/>
  <c r="D2147" i="1" s="1"/>
  <c r="C2135" i="1"/>
  <c r="D2135" i="1" s="1"/>
  <c r="C2123" i="1"/>
  <c r="D2123" i="1" s="1"/>
  <c r="C2105" i="1"/>
  <c r="D2105" i="1" s="1"/>
  <c r="C2093" i="1"/>
  <c r="D2093" i="1" s="1"/>
  <c r="C1901" i="1"/>
  <c r="D1901" i="1" s="1"/>
  <c r="C1833" i="1"/>
  <c r="D1833" i="1" s="1"/>
  <c r="C1797" i="1"/>
  <c r="D1797" i="1" s="1"/>
  <c r="C1785" i="1"/>
  <c r="D1785" i="1" s="1"/>
  <c r="C1773" i="1"/>
  <c r="D1773" i="1" s="1"/>
  <c r="C1507" i="1"/>
  <c r="D1507" i="1" s="1"/>
  <c r="C1459" i="1"/>
  <c r="D1459" i="1" s="1"/>
  <c r="C1344" i="1"/>
  <c r="D1344" i="1" s="1"/>
  <c r="C39" i="1"/>
  <c r="D39" i="1" s="1"/>
  <c r="C1276" i="1"/>
  <c r="D1276" i="1" s="1"/>
  <c r="C1266" i="1"/>
  <c r="D1266" i="1" s="1"/>
  <c r="C1256" i="1"/>
  <c r="D1256" i="1" s="1"/>
  <c r="C1208" i="1"/>
  <c r="D1208" i="1" s="1"/>
  <c r="C1092" i="1"/>
  <c r="D1092" i="1" s="1"/>
  <c r="C1056" i="1"/>
  <c r="D1056" i="1" s="1"/>
  <c r="C996" i="1"/>
  <c r="D996" i="1" s="1"/>
  <c r="C972" i="1"/>
  <c r="D972" i="1" s="1"/>
  <c r="C960" i="1"/>
  <c r="D960" i="1" s="1"/>
  <c r="C950" i="1"/>
  <c r="D950" i="1" s="1"/>
  <c r="C938" i="1"/>
  <c r="D938" i="1" s="1"/>
  <c r="C25" i="1"/>
  <c r="D25" i="1" s="1"/>
  <c r="C824" i="1"/>
  <c r="D824" i="1" s="1"/>
  <c r="C806" i="1"/>
  <c r="D806" i="1" s="1"/>
  <c r="C796" i="1"/>
  <c r="D796" i="1" s="1"/>
  <c r="C760" i="1"/>
  <c r="D760" i="1" s="1"/>
  <c r="C748" i="1"/>
  <c r="D748" i="1" s="1"/>
  <c r="C736" i="1"/>
  <c r="D736" i="1" s="1"/>
  <c r="C638" i="1"/>
  <c r="D638" i="1" s="1"/>
  <c r="C616" i="1"/>
  <c r="D616" i="1" s="1"/>
  <c r="C20" i="1"/>
  <c r="D20" i="1" s="1"/>
  <c r="C761" i="1"/>
  <c r="D761" i="1" s="1"/>
  <c r="C749" i="1"/>
  <c r="D749" i="1" s="1"/>
  <c r="C605" i="1"/>
  <c r="D605" i="1" s="1"/>
  <c r="C593" i="1"/>
  <c r="D593" i="1" s="1"/>
  <c r="C625" i="1"/>
  <c r="D625" i="1" s="1"/>
  <c r="C603" i="1"/>
  <c r="D603" i="1" s="1"/>
  <c r="C579" i="1"/>
  <c r="D579" i="1" s="1"/>
  <c r="C936" i="1"/>
  <c r="D936" i="1" s="1"/>
  <c r="C890" i="1"/>
  <c r="D890" i="1" s="1"/>
  <c r="C880" i="1"/>
  <c r="D880" i="1" s="1"/>
  <c r="C870" i="1"/>
  <c r="D870" i="1" s="1"/>
  <c r="C858" i="1"/>
  <c r="D858" i="1" s="1"/>
  <c r="C834" i="1"/>
  <c r="D834" i="1" s="1"/>
  <c r="C746" i="1"/>
  <c r="D746" i="1" s="1"/>
  <c r="C724" i="1"/>
  <c r="D724" i="1" s="1"/>
  <c r="C708" i="1"/>
  <c r="D708" i="1" s="1"/>
  <c r="C684" i="1"/>
  <c r="D684" i="1" s="1"/>
  <c r="C660" i="1"/>
  <c r="D660" i="1" s="1"/>
  <c r="C578" i="1"/>
  <c r="D578" i="1" s="1"/>
  <c r="C1077" i="1"/>
  <c r="D1077" i="1" s="1"/>
  <c r="C1053" i="1"/>
  <c r="D1053" i="1" s="1"/>
  <c r="C1041" i="1"/>
  <c r="D1041" i="1" s="1"/>
  <c r="C1029" i="1"/>
  <c r="D1029" i="1" s="1"/>
  <c r="C1005" i="1"/>
  <c r="D1005" i="1" s="1"/>
  <c r="C969" i="1"/>
  <c r="D969" i="1" s="1"/>
  <c r="C947" i="1"/>
  <c r="D947" i="1" s="1"/>
  <c r="C889" i="1"/>
  <c r="D889" i="1" s="1"/>
  <c r="C857" i="1"/>
  <c r="D857" i="1" s="1"/>
  <c r="C845" i="1"/>
  <c r="D845" i="1" s="1"/>
  <c r="C757" i="1"/>
  <c r="D757" i="1" s="1"/>
  <c r="C745" i="1"/>
  <c r="D745" i="1" s="1"/>
  <c r="C17" i="1"/>
  <c r="D17" i="1" s="1"/>
  <c r="C707" i="1"/>
  <c r="D707" i="1" s="1"/>
  <c r="C671" i="1"/>
  <c r="D671" i="1" s="1"/>
  <c r="C647" i="1"/>
  <c r="D647" i="1" s="1"/>
  <c r="C635" i="1"/>
  <c r="D635" i="1" s="1"/>
  <c r="C601" i="1"/>
  <c r="D601" i="1" s="1"/>
  <c r="C658" i="1"/>
  <c r="D658" i="1" s="1"/>
  <c r="C646" i="1"/>
  <c r="D646" i="1" s="1"/>
  <c r="C634" i="1"/>
  <c r="D634" i="1" s="1"/>
  <c r="C622" i="1"/>
  <c r="D622" i="1" s="1"/>
  <c r="C612" i="1"/>
  <c r="D612" i="1" s="1"/>
  <c r="C1874" i="1"/>
  <c r="D1874" i="1" s="1"/>
  <c r="C1792" i="1"/>
  <c r="D1792" i="1" s="1"/>
  <c r="C1768" i="1"/>
  <c r="D1768" i="1" s="1"/>
  <c r="C53" i="1"/>
  <c r="D53" i="1" s="1"/>
  <c r="C1736" i="1"/>
  <c r="D1736" i="1" s="1"/>
  <c r="C1724" i="1"/>
  <c r="D1724" i="1" s="1"/>
  <c r="C1700" i="1"/>
  <c r="D1700" i="1" s="1"/>
  <c r="C1692" i="1"/>
  <c r="D1692" i="1" s="1"/>
  <c r="C1584" i="1"/>
  <c r="D1584" i="1" s="1"/>
  <c r="C1524" i="1"/>
  <c r="D1524" i="1" s="1"/>
  <c r="C1512" i="1"/>
  <c r="D1512" i="1" s="1"/>
  <c r="C1478" i="1"/>
  <c r="D1478" i="1" s="1"/>
  <c r="C1454" i="1"/>
  <c r="D1454" i="1" s="1"/>
  <c r="C1418" i="1"/>
  <c r="D1418" i="1" s="1"/>
  <c r="C1406" i="1"/>
  <c r="D1406" i="1" s="1"/>
  <c r="C1396" i="1"/>
  <c r="D1396" i="1" s="1"/>
  <c r="C1305" i="1"/>
  <c r="D1305" i="1" s="1"/>
  <c r="C1283" i="1"/>
  <c r="D1283" i="1" s="1"/>
  <c r="C1273" i="1"/>
  <c r="D1273" i="1" s="1"/>
  <c r="C1251" i="1"/>
  <c r="D1251" i="1" s="1"/>
  <c r="C1239" i="1"/>
  <c r="D1239" i="1" s="1"/>
  <c r="C1227" i="1"/>
  <c r="D1227" i="1" s="1"/>
  <c r="C1215" i="1"/>
  <c r="D1215" i="1" s="1"/>
  <c r="C1145" i="1"/>
  <c r="D1145" i="1" s="1"/>
  <c r="C1099" i="1"/>
  <c r="D1099" i="1" s="1"/>
  <c r="C1075" i="1"/>
  <c r="D1075" i="1" s="1"/>
  <c r="C1051" i="1"/>
  <c r="D1051" i="1" s="1"/>
  <c r="C1039" i="1"/>
  <c r="D1039" i="1" s="1"/>
  <c r="C1027" i="1"/>
  <c r="D1027" i="1" s="1"/>
  <c r="C967" i="1"/>
  <c r="D967" i="1" s="1"/>
  <c r="C957" i="1"/>
  <c r="D957" i="1" s="1"/>
  <c r="C723" i="1"/>
  <c r="D723" i="1" s="1"/>
  <c r="C717" i="1"/>
  <c r="D717" i="1" s="1"/>
  <c r="C705" i="1"/>
  <c r="D705" i="1" s="1"/>
  <c r="C657" i="1"/>
  <c r="D657" i="1" s="1"/>
  <c r="C645" i="1"/>
  <c r="D645" i="1" s="1"/>
  <c r="C611" i="1"/>
  <c r="D611" i="1" s="1"/>
  <c r="C587" i="1"/>
  <c r="D587" i="1" s="1"/>
  <c r="C2531" i="1"/>
  <c r="D2531" i="1" s="1"/>
  <c r="C2485" i="1"/>
  <c r="D2485" i="1" s="1"/>
  <c r="C2379" i="1"/>
  <c r="D2379" i="1" s="1"/>
  <c r="C2355" i="1"/>
  <c r="D2355" i="1" s="1"/>
  <c r="C2331" i="1"/>
  <c r="D2331" i="1" s="1"/>
  <c r="C2223" i="1"/>
  <c r="D2223" i="1" s="1"/>
  <c r="C2199" i="1"/>
  <c r="D2199" i="1" s="1"/>
  <c r="C2187" i="1"/>
  <c r="D2187" i="1" s="1"/>
  <c r="C2127" i="1"/>
  <c r="D2127" i="1" s="1"/>
  <c r="C2117" i="1"/>
  <c r="D2117" i="1" s="1"/>
  <c r="C2109" i="1"/>
  <c r="D2109" i="1" s="1"/>
  <c r="C2049" i="1"/>
  <c r="D2049" i="1" s="1"/>
  <c r="C2013" i="1"/>
  <c r="D2013" i="1" s="1"/>
  <c r="C2001" i="1"/>
  <c r="D2001" i="1" s="1"/>
  <c r="C1989" i="1"/>
  <c r="D1989" i="1" s="1"/>
  <c r="C1733" i="1"/>
  <c r="D1733" i="1" s="1"/>
  <c r="C1721" i="1"/>
  <c r="D1721" i="1" s="1"/>
  <c r="C1709" i="1"/>
  <c r="D1709" i="1" s="1"/>
  <c r="C1697" i="1"/>
  <c r="D1697" i="1" s="1"/>
  <c r="C1677" i="1"/>
  <c r="D1677" i="1" s="1"/>
  <c r="C1665" i="1"/>
  <c r="D1665" i="1" s="1"/>
  <c r="C1641" i="1"/>
  <c r="D1641" i="1" s="1"/>
  <c r="C1557" i="1"/>
  <c r="D1557" i="1" s="1"/>
  <c r="C1521" i="1"/>
  <c r="D1521" i="1" s="1"/>
  <c r="C1511" i="1"/>
  <c r="D1511" i="1" s="1"/>
  <c r="C1487" i="1"/>
  <c r="D1487" i="1" s="1"/>
  <c r="C1393" i="1"/>
  <c r="D1393" i="1" s="1"/>
  <c r="C1360" i="1"/>
  <c r="D1360" i="1" s="1"/>
  <c r="C1348" i="1"/>
  <c r="D1348" i="1" s="1"/>
  <c r="C1338" i="1"/>
  <c r="D1338" i="1" s="1"/>
  <c r="C1290" i="1"/>
  <c r="D1290" i="1" s="1"/>
  <c r="C1280" i="1"/>
  <c r="D1280" i="1" s="1"/>
  <c r="C1270" i="1"/>
  <c r="D1270" i="1" s="1"/>
  <c r="C34" i="1"/>
  <c r="D34" i="1" s="1"/>
  <c r="C1224" i="1"/>
  <c r="D1224" i="1" s="1"/>
  <c r="C1200" i="1"/>
  <c r="D1200" i="1" s="1"/>
  <c r="C1176" i="1"/>
  <c r="D1176" i="1" s="1"/>
  <c r="C1072" i="1"/>
  <c r="D1072" i="1" s="1"/>
  <c r="C1060" i="1"/>
  <c r="D1060" i="1" s="1"/>
  <c r="C1048" i="1"/>
  <c r="D1048" i="1" s="1"/>
  <c r="C964" i="1"/>
  <c r="D964" i="1" s="1"/>
  <c r="C954" i="1"/>
  <c r="D954" i="1" s="1"/>
  <c r="C908" i="1"/>
  <c r="D908" i="1" s="1"/>
  <c r="C896" i="1"/>
  <c r="D896" i="1" s="1"/>
  <c r="C884" i="1"/>
  <c r="D884" i="1" s="1"/>
  <c r="C864" i="1"/>
  <c r="D864" i="1" s="1"/>
  <c r="C840" i="1"/>
  <c r="D840" i="1" s="1"/>
  <c r="C828" i="1"/>
  <c r="D828" i="1" s="1"/>
  <c r="C798" i="1"/>
  <c r="D798" i="1" s="1"/>
  <c r="C642" i="1"/>
  <c r="D642" i="1" s="1"/>
  <c r="C12" i="1"/>
  <c r="D12" i="1" s="1"/>
  <c r="C1141" i="1"/>
  <c r="D1141" i="1" s="1"/>
  <c r="C1129" i="1"/>
  <c r="D1129" i="1" s="1"/>
  <c r="C1119" i="1"/>
  <c r="D1119" i="1" s="1"/>
  <c r="C1083" i="1"/>
  <c r="D1083" i="1" s="1"/>
  <c r="C1071" i="1"/>
  <c r="D1071" i="1" s="1"/>
  <c r="C1059" i="1"/>
  <c r="D1059" i="1" s="1"/>
  <c r="C1023" i="1"/>
  <c r="D1023" i="1" s="1"/>
  <c r="C963" i="1"/>
  <c r="D963" i="1" s="1"/>
  <c r="C953" i="1"/>
  <c r="D953" i="1" s="1"/>
  <c r="C907" i="1"/>
  <c r="D907" i="1" s="1"/>
  <c r="C883" i="1"/>
  <c r="D883" i="1" s="1"/>
  <c r="C839" i="1"/>
  <c r="D839" i="1" s="1"/>
  <c r="C729" i="1"/>
  <c r="D729" i="1" s="1"/>
  <c r="C665" i="1"/>
  <c r="D665" i="1" s="1"/>
  <c r="C629" i="1"/>
  <c r="D629" i="1" s="1"/>
  <c r="C619" i="1"/>
  <c r="D619" i="1" s="1"/>
  <c r="C607" i="1"/>
  <c r="D607" i="1" s="1"/>
  <c r="C325" i="1" l="1"/>
  <c r="D325" i="1" s="1"/>
  <c r="C440" i="1"/>
  <c r="D440" i="1" s="1"/>
  <c r="C160" i="1"/>
  <c r="D160" i="1" s="1"/>
  <c r="C113" i="1"/>
  <c r="D113" i="1" s="1"/>
  <c r="C255" i="1"/>
  <c r="D255" i="1" s="1"/>
  <c r="C511" i="1"/>
  <c r="D511" i="1" s="1"/>
  <c r="C314" i="1"/>
  <c r="D314" i="1" s="1"/>
  <c r="C429" i="1"/>
  <c r="D429" i="1" s="1"/>
  <c r="C114" i="1"/>
  <c r="D114" i="1" s="1"/>
  <c r="C256" i="1"/>
  <c r="D256" i="1" s="1"/>
  <c r="C175" i="1"/>
  <c r="D175" i="1" s="1"/>
  <c r="C317" i="1"/>
  <c r="D317" i="1" s="1"/>
  <c r="C432" i="1"/>
  <c r="D432" i="1" s="1"/>
  <c r="C106" i="1"/>
  <c r="D106" i="1" s="1"/>
  <c r="C246" i="1"/>
  <c r="D246" i="1" s="1"/>
  <c r="C502" i="1"/>
  <c r="D502" i="1" s="1"/>
  <c r="C211" i="1"/>
  <c r="D211" i="1" s="1"/>
  <c r="C166" i="1"/>
  <c r="D166" i="1" s="1"/>
  <c r="C119" i="1"/>
  <c r="D119" i="1" s="1"/>
  <c r="C261" i="1"/>
  <c r="D261" i="1" s="1"/>
  <c r="C517" i="1"/>
  <c r="D517" i="1" s="1"/>
  <c r="C168" i="1"/>
  <c r="D168" i="1" s="1"/>
  <c r="C310" i="1"/>
  <c r="D310" i="1" s="1"/>
  <c r="C425" i="1"/>
  <c r="D425" i="1" s="1"/>
  <c r="C564" i="1"/>
  <c r="D564" i="1" s="1"/>
  <c r="C169" i="1"/>
  <c r="D169" i="1" s="1"/>
  <c r="C311" i="1"/>
  <c r="D311" i="1" s="1"/>
  <c r="C426" i="1"/>
  <c r="D426" i="1" s="1"/>
  <c r="C565" i="1"/>
  <c r="D565" i="1" s="1"/>
  <c r="C122" i="1"/>
  <c r="D122" i="1" s="1"/>
  <c r="C264" i="1"/>
  <c r="D264" i="1" s="1"/>
  <c r="C520" i="1"/>
  <c r="D520" i="1" s="1"/>
  <c r="C193" i="1"/>
  <c r="D193" i="1" s="1"/>
  <c r="C337" i="1"/>
  <c r="D337" i="1" s="1"/>
  <c r="C452" i="1"/>
  <c r="D452" i="1" s="1"/>
  <c r="C172" i="1"/>
  <c r="D172" i="1" s="1"/>
  <c r="C125" i="1"/>
  <c r="D125" i="1" s="1"/>
  <c r="C267" i="1"/>
  <c r="D267" i="1" s="1"/>
  <c r="C386" i="1"/>
  <c r="D386" i="1" s="1"/>
  <c r="C523" i="1"/>
  <c r="D523" i="1" s="1"/>
  <c r="C326" i="1"/>
  <c r="D326" i="1" s="1"/>
  <c r="C441" i="1"/>
  <c r="D441" i="1" s="1"/>
  <c r="C387" i="1"/>
  <c r="D387" i="1" s="1"/>
  <c r="C524" i="1"/>
  <c r="D524" i="1" s="1"/>
  <c r="C307" i="1"/>
  <c r="D307" i="1" s="1"/>
  <c r="C422" i="1"/>
  <c r="D422" i="1" s="1"/>
  <c r="C561" i="1"/>
  <c r="D561" i="1" s="1"/>
  <c r="C284" i="1"/>
  <c r="D284" i="1" s="1"/>
  <c r="C403" i="1"/>
  <c r="D403" i="1" s="1"/>
  <c r="C11" i="1"/>
  <c r="D11" i="1" s="1"/>
  <c r="C104" i="1"/>
  <c r="D104" i="1" s="1"/>
  <c r="C244" i="1"/>
  <c r="D244" i="1" s="1"/>
  <c r="C163" i="1"/>
  <c r="D163" i="1" s="1"/>
  <c r="C305" i="1"/>
  <c r="D305" i="1" s="1"/>
  <c r="C420" i="1"/>
  <c r="D420" i="1" s="1"/>
  <c r="C559" i="1"/>
  <c r="D559" i="1" s="1"/>
  <c r="C100" i="1"/>
  <c r="D100" i="1" s="1"/>
  <c r="C234" i="1"/>
  <c r="D234" i="1" s="1"/>
  <c r="C154" i="1"/>
  <c r="D154" i="1" s="1"/>
  <c r="C249" i="1"/>
  <c r="D249" i="1" s="1"/>
  <c r="C505" i="1"/>
  <c r="D505" i="1" s="1"/>
  <c r="C126" i="1"/>
  <c r="D126" i="1" s="1"/>
  <c r="C268" i="1"/>
  <c r="D268" i="1" s="1"/>
  <c r="C185" i="1"/>
  <c r="D185" i="1" s="1"/>
  <c r="C329" i="1"/>
  <c r="D329" i="1" s="1"/>
  <c r="C444" i="1"/>
  <c r="D444" i="1" s="1"/>
  <c r="C116" i="1"/>
  <c r="D116" i="1" s="1"/>
  <c r="C258" i="1"/>
  <c r="D258" i="1" s="1"/>
  <c r="C514" i="1"/>
  <c r="D514" i="1" s="1"/>
  <c r="C223" i="1"/>
  <c r="D223" i="1" s="1"/>
  <c r="C176" i="1"/>
  <c r="D176" i="1" s="1"/>
  <c r="C131" i="1"/>
  <c r="D131" i="1" s="1"/>
  <c r="C273" i="1"/>
  <c r="D273" i="1" s="1"/>
  <c r="C392" i="1"/>
  <c r="D392" i="1" s="1"/>
  <c r="C529" i="1"/>
  <c r="D529" i="1" s="1"/>
  <c r="C178" i="1"/>
  <c r="D178" i="1" s="1"/>
  <c r="C322" i="1"/>
  <c r="D322" i="1" s="1"/>
  <c r="C437" i="1"/>
  <c r="D437" i="1" s="1"/>
  <c r="C179" i="1"/>
  <c r="D179" i="1" s="1"/>
  <c r="C323" i="1"/>
  <c r="D323" i="1" s="1"/>
  <c r="C438" i="1"/>
  <c r="D438" i="1" s="1"/>
  <c r="C134" i="1"/>
  <c r="D134" i="1" s="1"/>
  <c r="C276" i="1"/>
  <c r="D276" i="1" s="1"/>
  <c r="C395" i="1"/>
  <c r="D395" i="1" s="1"/>
  <c r="C532" i="1"/>
  <c r="D532" i="1" s="1"/>
  <c r="C205" i="1"/>
  <c r="D205" i="1" s="1"/>
  <c r="C349" i="1"/>
  <c r="D349" i="1" s="1"/>
  <c r="C464" i="1"/>
  <c r="D464" i="1" s="1"/>
  <c r="C182" i="1"/>
  <c r="D182" i="1" s="1"/>
  <c r="C137" i="1"/>
  <c r="D137" i="1" s="1"/>
  <c r="C279" i="1"/>
  <c r="D279" i="1" s="1"/>
  <c r="C398" i="1"/>
  <c r="D398" i="1" s="1"/>
  <c r="C535" i="1"/>
  <c r="D535" i="1" s="1"/>
  <c r="C338" i="1"/>
  <c r="D338" i="1" s="1"/>
  <c r="C453" i="1"/>
  <c r="D453" i="1" s="1"/>
  <c r="C280" i="1"/>
  <c r="D280" i="1" s="1"/>
  <c r="C399" i="1"/>
  <c r="D399" i="1" s="1"/>
  <c r="C536" i="1"/>
  <c r="D536" i="1" s="1"/>
  <c r="C319" i="1"/>
  <c r="D319" i="1" s="1"/>
  <c r="C434" i="1"/>
  <c r="D434" i="1" s="1"/>
  <c r="C296" i="1"/>
  <c r="D296" i="1" s="1"/>
  <c r="C411" i="1"/>
  <c r="D411" i="1" s="1"/>
  <c r="C550" i="1"/>
  <c r="D550" i="1" s="1"/>
  <c r="C341" i="1"/>
  <c r="D341" i="1" s="1"/>
  <c r="C456" i="1"/>
  <c r="D456" i="1" s="1"/>
  <c r="C128" i="1"/>
  <c r="D128" i="1" s="1"/>
  <c r="C270" i="1"/>
  <c r="D270" i="1" s="1"/>
  <c r="C389" i="1"/>
  <c r="D389" i="1" s="1"/>
  <c r="C526" i="1"/>
  <c r="D526" i="1" s="1"/>
  <c r="C101" i="1"/>
  <c r="D101" i="1" s="1"/>
  <c r="C235" i="1"/>
  <c r="D235" i="1" s="1"/>
  <c r="C188" i="1"/>
  <c r="D188" i="1" s="1"/>
  <c r="C143" i="1"/>
  <c r="D143" i="1" s="1"/>
  <c r="C285" i="1"/>
  <c r="D285" i="1" s="1"/>
  <c r="C404" i="1"/>
  <c r="D404" i="1" s="1"/>
  <c r="C539" i="1"/>
  <c r="D539" i="1" s="1"/>
  <c r="C190" i="1"/>
  <c r="D190" i="1" s="1"/>
  <c r="C334" i="1"/>
  <c r="D334" i="1" s="1"/>
  <c r="C449" i="1"/>
  <c r="D449" i="1" s="1"/>
  <c r="C191" i="1"/>
  <c r="D191" i="1" s="1"/>
  <c r="C335" i="1"/>
  <c r="D335" i="1" s="1"/>
  <c r="C450" i="1"/>
  <c r="D450" i="1" s="1"/>
  <c r="C146" i="1"/>
  <c r="D146" i="1" s="1"/>
  <c r="C288" i="1"/>
  <c r="D288" i="1" s="1"/>
  <c r="C405" i="1"/>
  <c r="D405" i="1" s="1"/>
  <c r="C542" i="1"/>
  <c r="D542" i="1" s="1"/>
  <c r="C217" i="1"/>
  <c r="D217" i="1" s="1"/>
  <c r="C361" i="1"/>
  <c r="D361" i="1" s="1"/>
  <c r="C476" i="1"/>
  <c r="D476" i="1" s="1"/>
  <c r="C194" i="1"/>
  <c r="D194" i="1" s="1"/>
  <c r="C149" i="1"/>
  <c r="D149" i="1" s="1"/>
  <c r="C291" i="1"/>
  <c r="D291" i="1" s="1"/>
  <c r="C408" i="1"/>
  <c r="D408" i="1" s="1"/>
  <c r="C545" i="1"/>
  <c r="D545" i="1" s="1"/>
  <c r="C350" i="1"/>
  <c r="D350" i="1" s="1"/>
  <c r="C465" i="1"/>
  <c r="D465" i="1" s="1"/>
  <c r="C292" i="1"/>
  <c r="D292" i="1" s="1"/>
  <c r="C409" i="1"/>
  <c r="D409" i="1" s="1"/>
  <c r="C546" i="1"/>
  <c r="D546" i="1" s="1"/>
  <c r="C331" i="1"/>
  <c r="D331" i="1" s="1"/>
  <c r="C446" i="1"/>
  <c r="D446" i="1" s="1"/>
  <c r="C308" i="1"/>
  <c r="D308" i="1" s="1"/>
  <c r="C423" i="1"/>
  <c r="D423" i="1" s="1"/>
  <c r="C562" i="1"/>
  <c r="D562" i="1" s="1"/>
  <c r="C304" i="1"/>
  <c r="D304" i="1" s="1"/>
  <c r="C419" i="1"/>
  <c r="D419" i="1" s="1"/>
  <c r="C558" i="1"/>
  <c r="D558" i="1" s="1"/>
  <c r="C343" i="1"/>
  <c r="D343" i="1" s="1"/>
  <c r="C458" i="1"/>
  <c r="D458" i="1" s="1"/>
  <c r="C320" i="1"/>
  <c r="D320" i="1" s="1"/>
  <c r="C435" i="1"/>
  <c r="D435" i="1" s="1"/>
  <c r="C138" i="1"/>
  <c r="D138" i="1" s="1"/>
  <c r="C197" i="1"/>
  <c r="D197" i="1" s="1"/>
  <c r="C150" i="1"/>
  <c r="D150" i="1" s="1"/>
  <c r="C209" i="1"/>
  <c r="D209" i="1" s="1"/>
  <c r="C353" i="1"/>
  <c r="D353" i="1" s="1"/>
  <c r="C468" i="1"/>
  <c r="D468" i="1" s="1"/>
  <c r="C140" i="1"/>
  <c r="D140" i="1" s="1"/>
  <c r="C282" i="1"/>
  <c r="D282" i="1" s="1"/>
  <c r="C316" i="1"/>
  <c r="D316" i="1" s="1"/>
  <c r="C431" i="1"/>
  <c r="D431" i="1" s="1"/>
  <c r="C355" i="1"/>
  <c r="D355" i="1" s="1"/>
  <c r="C470" i="1"/>
  <c r="D470" i="1" s="1"/>
  <c r="C332" i="1"/>
  <c r="D332" i="1" s="1"/>
  <c r="C447" i="1"/>
  <c r="D447" i="1" s="1"/>
  <c r="C401" i="1"/>
  <c r="D401" i="1" s="1"/>
  <c r="C538" i="1"/>
  <c r="D538" i="1" s="1"/>
  <c r="C412" i="1"/>
  <c r="D412" i="1" s="1"/>
  <c r="C551" i="1"/>
  <c r="D551" i="1" s="1"/>
  <c r="C203" i="1"/>
  <c r="D203" i="1" s="1"/>
  <c r="C158" i="1"/>
  <c r="D158" i="1" s="1"/>
  <c r="C300" i="1"/>
  <c r="D300" i="1" s="1"/>
  <c r="C415" i="1"/>
  <c r="D415" i="1" s="1"/>
  <c r="C554" i="1"/>
  <c r="D554" i="1" s="1"/>
  <c r="C162" i="1"/>
  <c r="D162" i="1" s="1"/>
  <c r="C221" i="1"/>
  <c r="D221" i="1" s="1"/>
  <c r="C365" i="1"/>
  <c r="D365" i="1" s="1"/>
  <c r="C480" i="1"/>
  <c r="D480" i="1" s="1"/>
  <c r="C152" i="1"/>
  <c r="D152" i="1" s="1"/>
  <c r="C294" i="1"/>
  <c r="D294" i="1" s="1"/>
  <c r="C259" i="1"/>
  <c r="D259" i="1" s="1"/>
  <c r="C167" i="1"/>
  <c r="D167" i="1" s="1"/>
  <c r="C309" i="1"/>
  <c r="D309" i="1" s="1"/>
  <c r="C214" i="1"/>
  <c r="D214" i="1" s="1"/>
  <c r="C358" i="1"/>
  <c r="D358" i="1" s="1"/>
  <c r="C473" i="1"/>
  <c r="D473" i="1" s="1"/>
  <c r="C170" i="1"/>
  <c r="D170" i="1" s="1"/>
  <c r="C374" i="1"/>
  <c r="D374" i="1" s="1"/>
  <c r="C489" i="1"/>
  <c r="D489" i="1" s="1"/>
  <c r="C174" i="1"/>
  <c r="D174" i="1" s="1"/>
  <c r="C99" i="1"/>
  <c r="D99" i="1" s="1"/>
  <c r="C233" i="1"/>
  <c r="D233" i="1" s="1"/>
  <c r="C377" i="1"/>
  <c r="D377" i="1" s="1"/>
  <c r="C492" i="1"/>
  <c r="D492" i="1" s="1"/>
  <c r="C164" i="1"/>
  <c r="D164" i="1" s="1"/>
  <c r="C306" i="1"/>
  <c r="D306" i="1" s="1"/>
  <c r="C421" i="1"/>
  <c r="D421" i="1" s="1"/>
  <c r="C560" i="1"/>
  <c r="D560" i="1" s="1"/>
  <c r="C129" i="1"/>
  <c r="D129" i="1" s="1"/>
  <c r="C271" i="1"/>
  <c r="D271" i="1" s="1"/>
  <c r="C224" i="1"/>
  <c r="D224" i="1" s="1"/>
  <c r="C177" i="1"/>
  <c r="D177" i="1" s="1"/>
  <c r="C321" i="1"/>
  <c r="D321" i="1" s="1"/>
  <c r="C436" i="1"/>
  <c r="D436" i="1" s="1"/>
  <c r="C226" i="1"/>
  <c r="D226" i="1" s="1"/>
  <c r="C370" i="1"/>
  <c r="D370" i="1" s="1"/>
  <c r="C485" i="1"/>
  <c r="D485" i="1" s="1"/>
  <c r="C227" i="1"/>
  <c r="D227" i="1" s="1"/>
  <c r="C371" i="1"/>
  <c r="D371" i="1" s="1"/>
  <c r="C486" i="1"/>
  <c r="D486" i="1" s="1"/>
  <c r="C180" i="1"/>
  <c r="D180" i="1" s="1"/>
  <c r="C324" i="1"/>
  <c r="D324" i="1" s="1"/>
  <c r="C439" i="1"/>
  <c r="D439" i="1" s="1"/>
  <c r="C111" i="1"/>
  <c r="D111" i="1" s="1"/>
  <c r="C253" i="1"/>
  <c r="D253" i="1" s="1"/>
  <c r="C509" i="1"/>
  <c r="D509" i="1" s="1"/>
  <c r="C230" i="1"/>
  <c r="D230" i="1" s="1"/>
  <c r="C183" i="1"/>
  <c r="D183" i="1" s="1"/>
  <c r="C327" i="1"/>
  <c r="D327" i="1" s="1"/>
  <c r="C442" i="1"/>
  <c r="D442" i="1" s="1"/>
  <c r="C501" i="1"/>
  <c r="D501" i="1" s="1"/>
  <c r="C328" i="1"/>
  <c r="D328" i="1" s="1"/>
  <c r="C443" i="1"/>
  <c r="D443" i="1" s="1"/>
  <c r="C367" i="1"/>
  <c r="D367" i="1" s="1"/>
  <c r="C482" i="1"/>
  <c r="D482" i="1" s="1"/>
  <c r="C344" i="1"/>
  <c r="D344" i="1" s="1"/>
  <c r="C459" i="1"/>
  <c r="D459" i="1" s="1"/>
  <c r="C400" i="1"/>
  <c r="D400" i="1" s="1"/>
  <c r="C537" i="1"/>
  <c r="D537" i="1" s="1"/>
  <c r="C210" i="1"/>
  <c r="D210" i="1" s="1"/>
  <c r="C354" i="1"/>
  <c r="D354" i="1" s="1"/>
  <c r="C469" i="1"/>
  <c r="D469" i="1" s="1"/>
  <c r="C130" i="1"/>
  <c r="D130" i="1" s="1"/>
  <c r="C272" i="1"/>
  <c r="D272" i="1" s="1"/>
  <c r="C225" i="1"/>
  <c r="D225" i="1" s="1"/>
  <c r="C369" i="1"/>
  <c r="D369" i="1" s="1"/>
  <c r="C484" i="1"/>
  <c r="D484" i="1" s="1"/>
  <c r="C132" i="1"/>
  <c r="D132" i="1" s="1"/>
  <c r="C274" i="1"/>
  <c r="D274" i="1" s="1"/>
  <c r="C393" i="1"/>
  <c r="D393" i="1" s="1"/>
  <c r="C530" i="1"/>
  <c r="D530" i="1" s="1"/>
  <c r="C133" i="1"/>
  <c r="D133" i="1" s="1"/>
  <c r="C275" i="1"/>
  <c r="D275" i="1" s="1"/>
  <c r="C394" i="1"/>
  <c r="D394" i="1" s="1"/>
  <c r="C531" i="1"/>
  <c r="D531" i="1" s="1"/>
  <c r="C228" i="1"/>
  <c r="D228" i="1" s="1"/>
  <c r="C372" i="1"/>
  <c r="D372" i="1" s="1"/>
  <c r="C487" i="1"/>
  <c r="D487" i="1" s="1"/>
  <c r="C206" i="1"/>
  <c r="D206" i="1" s="1"/>
  <c r="C161" i="1"/>
  <c r="D161" i="1" s="1"/>
  <c r="C303" i="1"/>
  <c r="D303" i="1" s="1"/>
  <c r="C418" i="1"/>
  <c r="D418" i="1" s="1"/>
  <c r="C557" i="1"/>
  <c r="D557" i="1" s="1"/>
  <c r="C477" i="1"/>
  <c r="D477" i="1" s="1"/>
  <c r="C9" i="1"/>
  <c r="D9" i="1" s="1"/>
  <c r="C548" i="1"/>
  <c r="D548" i="1" s="1"/>
  <c r="C117" i="1"/>
  <c r="D117" i="1" s="1"/>
  <c r="C212" i="1"/>
  <c r="D212" i="1" s="1"/>
  <c r="C424" i="1"/>
  <c r="D424" i="1" s="1"/>
  <c r="C563" i="1"/>
  <c r="D563" i="1" s="1"/>
  <c r="C215" i="1"/>
  <c r="D215" i="1" s="1"/>
  <c r="C359" i="1"/>
  <c r="D359" i="1" s="1"/>
  <c r="C474" i="1"/>
  <c r="D474" i="1" s="1"/>
  <c r="C312" i="1"/>
  <c r="D312" i="1" s="1"/>
  <c r="C427" i="1"/>
  <c r="D427" i="1" s="1"/>
  <c r="C566" i="1"/>
  <c r="D566" i="1" s="1"/>
  <c r="C241" i="1"/>
  <c r="D241" i="1" s="1"/>
  <c r="C500" i="1"/>
  <c r="D500" i="1" s="1"/>
  <c r="C218" i="1"/>
  <c r="D218" i="1" s="1"/>
  <c r="C173" i="1"/>
  <c r="D173" i="1" s="1"/>
  <c r="C315" i="1"/>
  <c r="D315" i="1" s="1"/>
  <c r="C430" i="1"/>
  <c r="D430" i="1" s="1"/>
  <c r="C569" i="1"/>
  <c r="D569" i="1" s="1"/>
  <c r="C184" i="1"/>
  <c r="D184" i="1" s="1"/>
  <c r="C105" i="1"/>
  <c r="D105" i="1" s="1"/>
  <c r="C245" i="1"/>
  <c r="D245" i="1" s="1"/>
  <c r="C318" i="1"/>
  <c r="D318" i="1" s="1"/>
  <c r="C433" i="1"/>
  <c r="D433" i="1" s="1"/>
  <c r="C141" i="1"/>
  <c r="D141" i="1" s="1"/>
  <c r="C236" i="1"/>
  <c r="D236" i="1" s="1"/>
  <c r="C189" i="1"/>
  <c r="D189" i="1" s="1"/>
  <c r="C333" i="1"/>
  <c r="D333" i="1" s="1"/>
  <c r="C448" i="1"/>
  <c r="D448" i="1" s="1"/>
  <c r="C238" i="1"/>
  <c r="D238" i="1" s="1"/>
  <c r="C382" i="1"/>
  <c r="D382" i="1" s="1"/>
  <c r="C497" i="1"/>
  <c r="D497" i="1" s="1"/>
  <c r="C239" i="1"/>
  <c r="D239" i="1" s="1"/>
  <c r="C383" i="1"/>
  <c r="D383" i="1" s="1"/>
  <c r="C498" i="1"/>
  <c r="D498" i="1" s="1"/>
  <c r="C192" i="1"/>
  <c r="D192" i="1" s="1"/>
  <c r="C336" i="1"/>
  <c r="D336" i="1" s="1"/>
  <c r="C451" i="1"/>
  <c r="D451" i="1" s="1"/>
  <c r="C123" i="1"/>
  <c r="D123" i="1" s="1"/>
  <c r="C265" i="1"/>
  <c r="D265" i="1" s="1"/>
  <c r="C384" i="1"/>
  <c r="D384" i="1" s="1"/>
  <c r="C521" i="1"/>
  <c r="D521" i="1" s="1"/>
  <c r="C102" i="1"/>
  <c r="D102" i="1" s="1"/>
  <c r="C242" i="1"/>
  <c r="D242" i="1" s="1"/>
  <c r="C195" i="1"/>
  <c r="D195" i="1" s="1"/>
  <c r="C339" i="1"/>
  <c r="D339" i="1" s="1"/>
  <c r="C454" i="1"/>
  <c r="D454" i="1" s="1"/>
  <c r="C510" i="1"/>
  <c r="D510" i="1" s="1"/>
  <c r="C340" i="1"/>
  <c r="D340" i="1" s="1"/>
  <c r="C455" i="1"/>
  <c r="D455" i="1" s="1"/>
  <c r="C379" i="1"/>
  <c r="D379" i="1" s="1"/>
  <c r="C494" i="1"/>
  <c r="D494" i="1" s="1"/>
  <c r="C356" i="1"/>
  <c r="D356" i="1" s="1"/>
  <c r="C471" i="1"/>
  <c r="D471" i="1" s="1"/>
  <c r="C220" i="1"/>
  <c r="D220" i="1" s="1"/>
  <c r="C139" i="1"/>
  <c r="D139" i="1" s="1"/>
  <c r="C281" i="1"/>
  <c r="D281" i="1" s="1"/>
  <c r="C107" i="1"/>
  <c r="D107" i="1" s="1"/>
  <c r="C247" i="1"/>
  <c r="D247" i="1" s="1"/>
  <c r="C200" i="1"/>
  <c r="D200" i="1" s="1"/>
  <c r="C155" i="1"/>
  <c r="D155" i="1" s="1"/>
  <c r="C297" i="1"/>
  <c r="D297" i="1" s="1"/>
  <c r="C202" i="1"/>
  <c r="D202" i="1" s="1"/>
  <c r="C346" i="1"/>
  <c r="D346" i="1" s="1"/>
  <c r="C461" i="1"/>
  <c r="D461" i="1" s="1"/>
  <c r="C347" i="1"/>
  <c r="D347" i="1" s="1"/>
  <c r="C462" i="1"/>
  <c r="D462" i="1" s="1"/>
  <c r="C229" i="1"/>
  <c r="D229" i="1" s="1"/>
  <c r="C373" i="1"/>
  <c r="D373" i="1" s="1"/>
  <c r="C488" i="1"/>
  <c r="D488" i="1" s="1"/>
  <c r="C362" i="1"/>
  <c r="D362" i="1" s="1"/>
  <c r="C196" i="1"/>
  <c r="D196" i="1" s="1"/>
  <c r="C115" i="1"/>
  <c r="D115" i="1" s="1"/>
  <c r="C257" i="1"/>
  <c r="D257" i="1" s="1"/>
  <c r="C513" i="1"/>
  <c r="D513" i="1" s="1"/>
  <c r="C186" i="1"/>
  <c r="D186" i="1" s="1"/>
  <c r="C330" i="1"/>
  <c r="D330" i="1" s="1"/>
  <c r="C445" i="1"/>
  <c r="D445" i="1" s="1"/>
  <c r="C153" i="1"/>
  <c r="D153" i="1" s="1"/>
  <c r="C108" i="1"/>
  <c r="D108" i="1" s="1"/>
  <c r="C248" i="1"/>
  <c r="D248" i="1" s="1"/>
  <c r="C201" i="1"/>
  <c r="D201" i="1" s="1"/>
  <c r="C345" i="1"/>
  <c r="D345" i="1" s="1"/>
  <c r="C460" i="1"/>
  <c r="D460" i="1" s="1"/>
  <c r="C3" i="1"/>
  <c r="D3" i="1" s="1"/>
  <c r="C250" i="1"/>
  <c r="D250" i="1" s="1"/>
  <c r="C506" i="1"/>
  <c r="D506" i="1" s="1"/>
  <c r="C109" i="1"/>
  <c r="D109" i="1" s="1"/>
  <c r="C251" i="1"/>
  <c r="D251" i="1" s="1"/>
  <c r="C507" i="1"/>
  <c r="D507" i="1" s="1"/>
  <c r="C204" i="1"/>
  <c r="D204" i="1" s="1"/>
  <c r="C348" i="1"/>
  <c r="D348" i="1" s="1"/>
  <c r="C463" i="1"/>
  <c r="D463" i="1" s="1"/>
  <c r="C135" i="1"/>
  <c r="D135" i="1" s="1"/>
  <c r="C277" i="1"/>
  <c r="D277" i="1" s="1"/>
  <c r="C396" i="1"/>
  <c r="D396" i="1" s="1"/>
  <c r="C533" i="1"/>
  <c r="D533" i="1" s="1"/>
  <c r="C112" i="1"/>
  <c r="D112" i="1" s="1"/>
  <c r="C254" i="1"/>
  <c r="D254" i="1" s="1"/>
  <c r="C207" i="1"/>
  <c r="D207" i="1" s="1"/>
  <c r="C351" i="1"/>
  <c r="D351" i="1" s="1"/>
  <c r="C466" i="1"/>
  <c r="D466" i="1" s="1"/>
  <c r="C385" i="1"/>
  <c r="D385" i="1" s="1"/>
  <c r="C522" i="1"/>
  <c r="D522" i="1" s="1"/>
  <c r="C352" i="1"/>
  <c r="D352" i="1" s="1"/>
  <c r="C467" i="1"/>
  <c r="D467" i="1" s="1"/>
  <c r="C503" i="1"/>
  <c r="D503" i="1" s="1"/>
  <c r="C368" i="1"/>
  <c r="D368" i="1" s="1"/>
  <c r="C483" i="1"/>
  <c r="D483" i="1" s="1"/>
  <c r="C375" i="1"/>
  <c r="D375" i="1" s="1"/>
  <c r="C490" i="1"/>
  <c r="D490" i="1" s="1"/>
  <c r="C290" i="1"/>
  <c r="D290" i="1" s="1"/>
  <c r="C407" i="1"/>
  <c r="D407" i="1" s="1"/>
  <c r="C544" i="1"/>
  <c r="D544" i="1" s="1"/>
  <c r="C208" i="1"/>
  <c r="D208" i="1" s="1"/>
  <c r="C127" i="1"/>
  <c r="D127" i="1" s="1"/>
  <c r="C269" i="1"/>
  <c r="D269" i="1" s="1"/>
  <c r="C388" i="1"/>
  <c r="D388" i="1" s="1"/>
  <c r="C525" i="1"/>
  <c r="D525" i="1" s="1"/>
  <c r="C198" i="1"/>
  <c r="D198" i="1" s="1"/>
  <c r="C342" i="1"/>
  <c r="D342" i="1" s="1"/>
  <c r="C457" i="1"/>
  <c r="D457" i="1" s="1"/>
  <c r="C165" i="1"/>
  <c r="D165" i="1" s="1"/>
  <c r="C118" i="1"/>
  <c r="D118" i="1" s="1"/>
  <c r="C260" i="1"/>
  <c r="D260" i="1" s="1"/>
  <c r="C213" i="1"/>
  <c r="D213" i="1" s="1"/>
  <c r="C357" i="1"/>
  <c r="D357" i="1" s="1"/>
  <c r="C472" i="1"/>
  <c r="D472" i="1" s="1"/>
  <c r="C120" i="1"/>
  <c r="D120" i="1" s="1"/>
  <c r="C262" i="1"/>
  <c r="D262" i="1" s="1"/>
  <c r="C518" i="1"/>
  <c r="D518" i="1" s="1"/>
  <c r="C121" i="1"/>
  <c r="D121" i="1" s="1"/>
  <c r="C263" i="1"/>
  <c r="D263" i="1" s="1"/>
  <c r="C519" i="1"/>
  <c r="D519" i="1" s="1"/>
  <c r="C216" i="1"/>
  <c r="D216" i="1" s="1"/>
  <c r="C360" i="1"/>
  <c r="D360" i="1" s="1"/>
  <c r="C475" i="1"/>
  <c r="D475" i="1" s="1"/>
  <c r="C147" i="1"/>
  <c r="D147" i="1" s="1"/>
  <c r="C289" i="1"/>
  <c r="D289" i="1" s="1"/>
  <c r="C406" i="1"/>
  <c r="D406" i="1" s="1"/>
  <c r="C543" i="1"/>
  <c r="D543" i="1" s="1"/>
  <c r="C124" i="1"/>
  <c r="D124" i="1" s="1"/>
  <c r="C266" i="1"/>
  <c r="D266" i="1" s="1"/>
  <c r="C219" i="1"/>
  <c r="D219" i="1" s="1"/>
  <c r="C363" i="1"/>
  <c r="D363" i="1" s="1"/>
  <c r="C478" i="1"/>
  <c r="D478" i="1" s="1"/>
  <c r="C397" i="1"/>
  <c r="D397" i="1" s="1"/>
  <c r="C534" i="1"/>
  <c r="D534" i="1" s="1"/>
  <c r="C364" i="1"/>
  <c r="D364" i="1" s="1"/>
  <c r="C479" i="1"/>
  <c r="D479" i="1" s="1"/>
  <c r="C4" i="1"/>
  <c r="D4" i="1" s="1"/>
  <c r="C515" i="1"/>
  <c r="D515" i="1" s="1"/>
  <c r="C380" i="1"/>
  <c r="D380" i="1" s="1"/>
  <c r="C495" i="1"/>
  <c r="D495" i="1" s="1"/>
  <c r="C376" i="1"/>
  <c r="D376" i="1" s="1"/>
  <c r="C491" i="1"/>
  <c r="D491" i="1" s="1"/>
  <c r="C390" i="1"/>
  <c r="D390" i="1" s="1"/>
  <c r="C527" i="1"/>
  <c r="D527" i="1" s="1"/>
  <c r="C504" i="1"/>
  <c r="D504" i="1" s="1"/>
  <c r="C159" i="1"/>
  <c r="D159" i="1" s="1"/>
  <c r="C301" i="1"/>
  <c r="D301" i="1" s="1"/>
  <c r="C416" i="1"/>
  <c r="D416" i="1" s="1"/>
  <c r="C555" i="1"/>
  <c r="D555" i="1" s="1"/>
  <c r="C136" i="1"/>
  <c r="D136" i="1" s="1"/>
  <c r="C278" i="1"/>
  <c r="D278" i="1" s="1"/>
  <c r="C231" i="1"/>
  <c r="D231" i="1" s="1"/>
  <c r="C98" i="1"/>
  <c r="D98" i="1" s="1"/>
  <c r="C232" i="1"/>
  <c r="D232" i="1" s="1"/>
  <c r="C151" i="1"/>
  <c r="D151" i="1" s="1"/>
  <c r="C293" i="1"/>
  <c r="D293" i="1" s="1"/>
  <c r="C8" i="1"/>
  <c r="D8" i="1" s="1"/>
  <c r="C547" i="1"/>
  <c r="D547" i="1" s="1"/>
  <c r="C222" i="1"/>
  <c r="D222" i="1" s="1"/>
  <c r="C366" i="1"/>
  <c r="D366" i="1" s="1"/>
  <c r="C481" i="1"/>
  <c r="D481" i="1" s="1"/>
  <c r="C187" i="1"/>
  <c r="D187" i="1" s="1"/>
  <c r="C142" i="1"/>
  <c r="D142" i="1" s="1"/>
  <c r="C237" i="1"/>
  <c r="D237" i="1" s="1"/>
  <c r="C381" i="1"/>
  <c r="D381" i="1" s="1"/>
  <c r="C496" i="1"/>
  <c r="D496" i="1" s="1"/>
  <c r="C144" i="1"/>
  <c r="D144" i="1" s="1"/>
  <c r="C286" i="1"/>
  <c r="D286" i="1" s="1"/>
  <c r="C6" i="1"/>
  <c r="D6" i="1" s="1"/>
  <c r="C540" i="1"/>
  <c r="D540" i="1" s="1"/>
  <c r="C145" i="1"/>
  <c r="D145" i="1" s="1"/>
  <c r="C287" i="1"/>
  <c r="D287" i="1" s="1"/>
  <c r="C7" i="1"/>
  <c r="D7" i="1" s="1"/>
  <c r="C541" i="1"/>
  <c r="D541" i="1" s="1"/>
  <c r="C240" i="1"/>
  <c r="D240" i="1" s="1"/>
  <c r="C499" i="1"/>
  <c r="D499" i="1" s="1"/>
  <c r="C171" i="1"/>
  <c r="D171" i="1" s="1"/>
  <c r="C313" i="1"/>
  <c r="D313" i="1" s="1"/>
  <c r="C428" i="1"/>
  <c r="D428" i="1" s="1"/>
  <c r="C567" i="1"/>
  <c r="D567" i="1" s="1"/>
  <c r="C148" i="1"/>
  <c r="D148" i="1" s="1"/>
  <c r="C103" i="1"/>
  <c r="D103" i="1" s="1"/>
  <c r="A2" i="20" s="1" a="1"/>
  <c r="A2" i="20" s="1"/>
  <c r="C243" i="1"/>
  <c r="D243" i="1" s="1"/>
  <c r="C302" i="1"/>
  <c r="D302" i="1" s="1"/>
  <c r="C417" i="1"/>
  <c r="D417" i="1" s="1"/>
  <c r="C556" i="1"/>
  <c r="D556" i="1" s="1"/>
  <c r="C283" i="1"/>
  <c r="D283" i="1" s="1"/>
  <c r="C402" i="1"/>
  <c r="D402" i="1" s="1"/>
  <c r="C10" i="1"/>
  <c r="D10" i="1" s="1"/>
  <c r="C5" i="1"/>
  <c r="D5" i="1" s="1"/>
  <c r="C516" i="1"/>
  <c r="D516" i="1" s="1"/>
  <c r="C378" i="1"/>
  <c r="D378" i="1" s="1"/>
  <c r="C493" i="1"/>
  <c r="D493" i="1" s="1"/>
  <c r="C199" i="1"/>
  <c r="D199" i="1" s="1"/>
  <c r="C2" i="1"/>
  <c r="D2" i="1" s="1"/>
  <c r="C156" i="1"/>
  <c r="D156" i="1" s="1"/>
  <c r="C298" i="1"/>
  <c r="D298" i="1" s="1"/>
  <c r="C413" i="1"/>
  <c r="D413" i="1" s="1"/>
  <c r="C552" i="1"/>
  <c r="D552" i="1" s="1"/>
  <c r="C157" i="1"/>
  <c r="D157" i="1" s="1"/>
  <c r="C299" i="1"/>
  <c r="D299" i="1" s="1"/>
  <c r="C414" i="1"/>
  <c r="D414" i="1" s="1"/>
  <c r="C553" i="1"/>
  <c r="D553" i="1" s="1"/>
  <c r="C110" i="1"/>
  <c r="D110" i="1" s="1"/>
  <c r="C252" i="1"/>
  <c r="D252" i="1" s="1"/>
  <c r="C508" i="1"/>
  <c r="D508" i="1" s="1"/>
  <c r="C181" i="1"/>
  <c r="D181" i="1" s="1"/>
  <c r="C568" i="1"/>
  <c r="D568" i="1" s="1"/>
  <c r="C512" i="1"/>
  <c r="D512" i="1" s="1"/>
  <c r="C295" i="1"/>
  <c r="D295" i="1" s="1"/>
  <c r="C410" i="1"/>
  <c r="D410" i="1" s="1"/>
  <c r="C549" i="1"/>
  <c r="D549" i="1" s="1"/>
  <c r="C391" i="1"/>
  <c r="D391" i="1" s="1"/>
  <c r="C528" i="1"/>
  <c r="D528"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<sst xmlns="http://schemas.openxmlformats.org/spreadsheetml/2006/main" count="90725" uniqueCount="13812">
  <si>
    <t>Order Nr</t>
  </si>
  <si>
    <t>Order Type</t>
  </si>
  <si>
    <t>Customer Type</t>
  </si>
  <si>
    <t>Customer Name</t>
  </si>
  <si>
    <t>Order Receive Date</t>
  </si>
  <si>
    <t>Order Apply Date</t>
  </si>
  <si>
    <t>P/N</t>
  </si>
  <si>
    <t>Part Desc</t>
  </si>
  <si>
    <t>OEM P/N</t>
  </si>
  <si>
    <t>Original S/N</t>
  </si>
  <si>
    <t>Item Status</t>
  </si>
  <si>
    <t>Engineer Name</t>
  </si>
  <si>
    <t>Keyin Submit Date</t>
  </si>
  <si>
    <t>VI2 Date</t>
  </si>
  <si>
    <t>Ship Date</t>
  </si>
  <si>
    <t>Scrap Code</t>
  </si>
  <si>
    <t>Scrap Duty</t>
  </si>
  <si>
    <t>Scrap Memo</t>
  </si>
  <si>
    <t>Item Track Date</t>
  </si>
  <si>
    <t>From Status</t>
  </si>
  <si>
    <t>To Status</t>
  </si>
  <si>
    <t>Last Reason Code</t>
  </si>
  <si>
    <t>Model</t>
  </si>
  <si>
    <t>Pack Date</t>
  </si>
  <si>
    <t>BOX_ID</t>
  </si>
  <si>
    <t>PACK_NO</t>
  </si>
  <si>
    <t>GW</t>
  </si>
  <si>
    <t>NW</t>
  </si>
  <si>
    <t>TO241000007</t>
  </si>
  <si>
    <t>R</t>
  </si>
  <si>
    <t>PNY</t>
  </si>
  <si>
    <t>PNY_Asia</t>
  </si>
  <si>
    <t>2024/01/29 10:44:46</t>
  </si>
  <si>
    <t>2024/01/25 16:21:31</t>
  </si>
  <si>
    <t>H723001218</t>
  </si>
  <si>
    <t>90CV07T10010</t>
  </si>
  <si>
    <t>RTX4060/PG173-SKU371/GB/PNY</t>
  </si>
  <si>
    <t/>
  </si>
  <si>
    <t>CLOSED</t>
  </si>
  <si>
    <t>李景福</t>
  </si>
  <si>
    <t>2024/01/29 12:23:29</t>
  </si>
  <si>
    <t>2024/02/01 17:39:15</t>
  </si>
  <si>
    <t>2024/03/15 15:07:19</t>
  </si>
  <si>
    <t>2024/01/29 12:17:21</t>
  </si>
  <si>
    <t>KEYIN</t>
  </si>
  <si>
    <t>R10</t>
  </si>
  <si>
    <t>RTX4060</t>
  </si>
  <si>
    <t>2024/03/15 15:07:05</t>
  </si>
  <si>
    <t>001</t>
  </si>
  <si>
    <t>TO241000008</t>
  </si>
  <si>
    <t>2024/01/29 12:39:25</t>
  </si>
  <si>
    <t>2024/01/29 12:36:22</t>
  </si>
  <si>
    <t>H723000046</t>
  </si>
  <si>
    <t>吳崇源</t>
  </si>
  <si>
    <t>2024/01/29 13:58:28</t>
  </si>
  <si>
    <t>2024/02/01 17:40:21</t>
  </si>
  <si>
    <t>2024/03/15 15:07:20</t>
  </si>
  <si>
    <t>2024/01/29 13:45:40</t>
  </si>
  <si>
    <t>H723001022</t>
  </si>
  <si>
    <t>2024/04/25 12:35:15</t>
  </si>
  <si>
    <t>2024/04/30 16:55:57</t>
  </si>
  <si>
    <t>2024/04/30 16:55:58</t>
  </si>
  <si>
    <t>2024/01/29 13:40:53</t>
  </si>
  <si>
    <t>2024/04/30 16:55:37</t>
  </si>
  <si>
    <t>H723001037</t>
  </si>
  <si>
    <t>2024/02/01 17:39:54</t>
  </si>
  <si>
    <t>2024/01/29 13:42:07</t>
  </si>
  <si>
    <t>H723004437</t>
  </si>
  <si>
    <t>90CV07T10090</t>
  </si>
  <si>
    <t>2024/02/01 17:40:37</t>
  </si>
  <si>
    <t>2024/01/29 13:43:16</t>
  </si>
  <si>
    <t>H723000600</t>
  </si>
  <si>
    <t>2024/02/01 17:39:32</t>
  </si>
  <si>
    <t>2024/01/29 13:47:31</t>
  </si>
  <si>
    <t>H723001224</t>
  </si>
  <si>
    <t>2024/04/25 12:35:26</t>
  </si>
  <si>
    <t>2024/01/29 13:37:01</t>
  </si>
  <si>
    <t>TO243000002</t>
  </si>
  <si>
    <t>2024/03/05 16:35:59</t>
  </si>
  <si>
    <t>2024/03/04 11:16:54</t>
  </si>
  <si>
    <t>HO23004543</t>
  </si>
  <si>
    <t>90CV07U100A0</t>
  </si>
  <si>
    <t>RTX4060TI/PG190SKU361/GB/PNY</t>
  </si>
  <si>
    <t>2024/03/08 10:44:06</t>
  </si>
  <si>
    <t>2024/04/02 10:52:33</t>
  </si>
  <si>
    <t>2024/04/02 12:27:02</t>
  </si>
  <si>
    <t>2024/03/08 10:37:50</t>
  </si>
  <si>
    <t>RTX4060TI</t>
  </si>
  <si>
    <t>2024/04/02 12:22:23</t>
  </si>
  <si>
    <t>HN23008369</t>
  </si>
  <si>
    <t>90CV07T10050</t>
  </si>
  <si>
    <t>2024/04/25 12:34:05</t>
  </si>
  <si>
    <t>2024/03/08 10:33:31</t>
  </si>
  <si>
    <t>HN23008489</t>
  </si>
  <si>
    <t>2024/04/25 12:34:16</t>
  </si>
  <si>
    <t>2024/03/08 10:29:21</t>
  </si>
  <si>
    <t>HO23003390</t>
  </si>
  <si>
    <t>2024/04/02 10:52:40</t>
  </si>
  <si>
    <t>2024/03/08 10:28:09</t>
  </si>
  <si>
    <t>HO23004593</t>
  </si>
  <si>
    <t>2024/04/02 10:52:09</t>
  </si>
  <si>
    <t>2024/03/08 10:25:31</t>
  </si>
  <si>
    <t>H823000537</t>
  </si>
  <si>
    <t>2024/04/25 12:34:28</t>
  </si>
  <si>
    <t>2024/03/08 10:36:05</t>
  </si>
  <si>
    <t>TO243000011</t>
  </si>
  <si>
    <t>2024/03/25 13:07:38</t>
  </si>
  <si>
    <t>2024/03/21 16:49:30</t>
  </si>
  <si>
    <t>H723004429</t>
  </si>
  <si>
    <t>69CV07T10A11</t>
  </si>
  <si>
    <t>RTX4060/PG173-SKU371/STD/PNY</t>
  </si>
  <si>
    <t>2024/04/02 11:14:42</t>
  </si>
  <si>
    <t>2024/04/02 11:22:18</t>
  </si>
  <si>
    <t>[A3SC0030]Burnt Component</t>
  </si>
  <si>
    <t>Customer</t>
  </si>
  <si>
    <t>PCB Burned/Q28</t>
  </si>
  <si>
    <t>2024/04/02 11:04:52</t>
  </si>
  <si>
    <t>C01</t>
  </si>
  <si>
    <t>HO23004530</t>
  </si>
  <si>
    <t>69CV07U10A11</t>
  </si>
  <si>
    <t>RTX4060TI/PG190SKU361/STD/PNY</t>
  </si>
  <si>
    <t>2024/04/01 16:01:33</t>
  </si>
  <si>
    <t>2024/05/02 12:15:22</t>
  </si>
  <si>
    <t>2024/05/09 08:18:09</t>
  </si>
  <si>
    <t>2024/04/01 15:49:32</t>
  </si>
  <si>
    <t>2024/05/09 08:17:50</t>
  </si>
  <si>
    <t>HO23004468</t>
  </si>
  <si>
    <t>2024/05/02 12:15:07</t>
  </si>
  <si>
    <t>2024/04/01 15:47:22</t>
  </si>
  <si>
    <t>H723001173</t>
  </si>
  <si>
    <t>69CV07T10A01</t>
  </si>
  <si>
    <t>2024/04/25 12:33:54</t>
  </si>
  <si>
    <t>2024/04/01 15:50:14</t>
  </si>
  <si>
    <t>2024/04/30 16:55:36</t>
  </si>
  <si>
    <t>TO244000002</t>
  </si>
  <si>
    <t>2024/04/15 15:54:05</t>
  </si>
  <si>
    <t>2024/04/10 15:24:59</t>
  </si>
  <si>
    <t>242049769000676</t>
  </si>
  <si>
    <t>2024/04/18 14:00:22</t>
  </si>
  <si>
    <t>2024/04/25 12:36:16</t>
  </si>
  <si>
    <t>2024/04/18 13:54:24</t>
  </si>
  <si>
    <t>242125079000196</t>
  </si>
  <si>
    <t>90CV07U10010</t>
  </si>
  <si>
    <t>2024/05/02 11:07:52</t>
  </si>
  <si>
    <t>2024/06/05 17:02:43</t>
  </si>
  <si>
    <t>2024/04/18 13:56:13</t>
  </si>
  <si>
    <t>2024/06/05 17:02:31</t>
  </si>
  <si>
    <t>242125079000973</t>
  </si>
  <si>
    <t>2024/05/02 12:15:43</t>
  </si>
  <si>
    <t>2024/04/18 13:59:02</t>
  </si>
  <si>
    <t>242049759001691</t>
  </si>
  <si>
    <t>2024/04/25 12:36:26</t>
  </si>
  <si>
    <t>2024/04/18 13:55:29</t>
  </si>
  <si>
    <t>244113879001377</t>
  </si>
  <si>
    <t>2024/04/25 12:36:06</t>
  </si>
  <si>
    <t>2024/04/18 13:59:59</t>
  </si>
  <si>
    <t>TO244000010</t>
  </si>
  <si>
    <t>2024/05/06 14:51:25</t>
  </si>
  <si>
    <t>2024/04/30 12:44:09</t>
  </si>
  <si>
    <t>237968999000863</t>
  </si>
  <si>
    <t>2024/05/07 16:16:18</t>
  </si>
  <si>
    <t>2024/05/08 17:48:50</t>
  </si>
  <si>
    <t>2024/05/21 08:25:08</t>
  </si>
  <si>
    <t>2024/05/07 15:45:11</t>
  </si>
  <si>
    <t>2024/05/21 08:24:50</t>
  </si>
  <si>
    <t>245434689001791</t>
  </si>
  <si>
    <t>69CV07T10A12</t>
  </si>
  <si>
    <t>2024/05/08 17:28:38</t>
  </si>
  <si>
    <t>2024/05/07 16:11:51</t>
  </si>
  <si>
    <t>241139679000037</t>
  </si>
  <si>
    <t>2024/06/05 09:44:34</t>
  </si>
  <si>
    <t>2024/06/05 17:02:48</t>
  </si>
  <si>
    <t>2024/05/07 16:02:39</t>
  </si>
  <si>
    <t>2024/06/05 17:02:17</t>
  </si>
  <si>
    <t>239279689000011</t>
  </si>
  <si>
    <t>69CV07R10A01</t>
  </si>
  <si>
    <t>RTX4070/PG141-SKU345/STD/PNY</t>
  </si>
  <si>
    <t>2024/06/05 09:43:25</t>
  </si>
  <si>
    <t>2024/05/07 16:04:49</t>
  </si>
  <si>
    <t>RTX4070</t>
  </si>
  <si>
    <t>242125079000064</t>
  </si>
  <si>
    <t>69CV07U10A02</t>
  </si>
  <si>
    <t>2024/06/05 09:45:34</t>
  </si>
  <si>
    <t>2024/05/07 16:08:38</t>
  </si>
  <si>
    <t>243481599001509</t>
  </si>
  <si>
    <t>69CV07S10A01</t>
  </si>
  <si>
    <t>RTX4090/PG139-SKU332/LED/PNY</t>
  </si>
  <si>
    <t>2024/08/08 10:47:51</t>
  </si>
  <si>
    <t>2024/08/08 13:26:34</t>
  </si>
  <si>
    <t>2024/05/07 16:13:20</t>
  </si>
  <si>
    <t>RTX4090</t>
  </si>
  <si>
    <t>2024/08/08 13:25:59</t>
  </si>
  <si>
    <t>242049769000678</t>
  </si>
  <si>
    <t>2024/05/08 17:14:17</t>
  </si>
  <si>
    <t>2024/05/07 16:09:56</t>
  </si>
  <si>
    <t>TO246000003</t>
  </si>
  <si>
    <t>2024/06/11 09:22:33</t>
  </si>
  <si>
    <t>2024/06/04 15:42:26</t>
  </si>
  <si>
    <t>242358229000796</t>
  </si>
  <si>
    <t>2024/06/11 10:12:11</t>
  </si>
  <si>
    <t>2024/06/21 12:52:53</t>
  </si>
  <si>
    <t>2024/06/21 16:20:54</t>
  </si>
  <si>
    <t>2024/06/11 09:47:05</t>
  </si>
  <si>
    <t>2024/06/21 16:20:35</t>
  </si>
  <si>
    <t>244593039000456</t>
  </si>
  <si>
    <t>90CV07S10050</t>
  </si>
  <si>
    <t>RTX4090/PG139-SKU332/GB/PNY</t>
  </si>
  <si>
    <t>2024/06/11 10:12:10</t>
  </si>
  <si>
    <t>2024/07/03 17:57:07</t>
  </si>
  <si>
    <t>2024/07/04 15:30:16</t>
  </si>
  <si>
    <t>2024/06/11 10:09:19</t>
  </si>
  <si>
    <t>2024/07/04 15:29:35</t>
  </si>
  <si>
    <t>241139679000017</t>
  </si>
  <si>
    <t>2024/06/25 08:37:49</t>
  </si>
  <si>
    <t>2024/06/27 13:19:46</t>
  </si>
  <si>
    <t>2024/06/11 09:37:17</t>
  </si>
  <si>
    <t>2024/06/27 13:18:35</t>
  </si>
  <si>
    <t>246889579000400</t>
  </si>
  <si>
    <t>90CV07R60010</t>
  </si>
  <si>
    <t>RTX4070/PG141SKU335/GB/PNY</t>
  </si>
  <si>
    <t>2024/06/25 08:38:48</t>
  </si>
  <si>
    <t>2024/06/11 09:32:28</t>
  </si>
  <si>
    <t>241139679000870</t>
  </si>
  <si>
    <t>2024/06/25 08:37:05</t>
  </si>
  <si>
    <t>2024/06/11 09:25:44</t>
  </si>
  <si>
    <t>244969449000644</t>
  </si>
  <si>
    <t>90CV07T100G0</t>
  </si>
  <si>
    <t>2024/06/21 12:53:06</t>
  </si>
  <si>
    <t>2024/06/21 16:20:53</t>
  </si>
  <si>
    <t>2024/06/11 09:42:40</t>
  </si>
  <si>
    <t>243483819001030</t>
  </si>
  <si>
    <t>2024/10/04 13:12:47</t>
  </si>
  <si>
    <t>2024/10/07 17:03:30</t>
  </si>
  <si>
    <t>2024/06/11 09:41:07</t>
  </si>
  <si>
    <t>2024/10/07 17:03:10</t>
  </si>
  <si>
    <t>TO246000008</t>
  </si>
  <si>
    <t>2024/06/17 09:04:30</t>
  </si>
  <si>
    <t>2024/06/17 08:48:47</t>
  </si>
  <si>
    <t>242505869001478</t>
  </si>
  <si>
    <t>90CV07T30010</t>
  </si>
  <si>
    <t>2024/06/17 10:53:01</t>
  </si>
  <si>
    <t>2024/06/17 11:17:10</t>
  </si>
  <si>
    <t>2024/06/20 10:30:30</t>
  </si>
  <si>
    <t>2024/06/17 10:33:16</t>
  </si>
  <si>
    <t>R06</t>
  </si>
  <si>
    <t>2024/06/20 10:29:34</t>
  </si>
  <si>
    <t>242505869001375</t>
  </si>
  <si>
    <t>2024/06/17 10:53:00</t>
  </si>
  <si>
    <t>2024/06/17 11:18:47</t>
  </si>
  <si>
    <t>2024/06/20 10:30:31</t>
  </si>
  <si>
    <t>2024/06/17 10:41:17</t>
  </si>
  <si>
    <t>2024/06/20 10:29:33</t>
  </si>
  <si>
    <t>242505869001382</t>
  </si>
  <si>
    <t>2024/06/17 11:18:58</t>
  </si>
  <si>
    <t>2024/06/17 10:42:18</t>
  </si>
  <si>
    <t>242505869001442</t>
  </si>
  <si>
    <t>2024/06/17 11:19:11</t>
  </si>
  <si>
    <t>2024/06/17 10:43:24</t>
  </si>
  <si>
    <t>242505869000183</t>
  </si>
  <si>
    <t>2024/06/17 11:19:23</t>
  </si>
  <si>
    <t>2024/06/17 10:44:13</t>
  </si>
  <si>
    <t>242505869000486</t>
  </si>
  <si>
    <t>2024/06/17 11:19:46</t>
  </si>
  <si>
    <t>2024/06/17 10:46:40</t>
  </si>
  <si>
    <t>243408709000054</t>
  </si>
  <si>
    <t>90CV07T30020</t>
  </si>
  <si>
    <t>2024/06/17 10:52:59</t>
  </si>
  <si>
    <t>2024/06/17 11:20:24</t>
  </si>
  <si>
    <t>2024/06/17 10:49:22</t>
  </si>
  <si>
    <t>242505869000945</t>
  </si>
  <si>
    <t>2024/06/17 11:18:15</t>
  </si>
  <si>
    <t>2024/06/17 10:39:10</t>
  </si>
  <si>
    <t>242505869000567</t>
  </si>
  <si>
    <t>2024/06/17 11:18:40</t>
  </si>
  <si>
    <t>2024/06/17 10:40:52</t>
  </si>
  <si>
    <t>242505869000136</t>
  </si>
  <si>
    <t>2024/06/17 11:16:40</t>
  </si>
  <si>
    <t>2024/06/17 10:25:33</t>
  </si>
  <si>
    <t>242505869001486</t>
  </si>
  <si>
    <t>2024/06/17 11:16:56</t>
  </si>
  <si>
    <t>2024/06/17 10:26:45</t>
  </si>
  <si>
    <t>242505869000225</t>
  </si>
  <si>
    <t>2024/06/17 11:17:18</t>
  </si>
  <si>
    <t>2024/06/17 10:33:50</t>
  </si>
  <si>
    <t>242505869000627</t>
  </si>
  <si>
    <t>2024/06/17 11:18:52</t>
  </si>
  <si>
    <t>2024/06/17 10:41:45</t>
  </si>
  <si>
    <t>242505869001233</t>
  </si>
  <si>
    <t>2024/06/17 11:19:58</t>
  </si>
  <si>
    <t>2024/06/17 10:47:37</t>
  </si>
  <si>
    <t>244113899000232</t>
  </si>
  <si>
    <t>2024/06/17 11:20:10</t>
  </si>
  <si>
    <t>2024/06/17 10:48:33</t>
  </si>
  <si>
    <t>236601470000034</t>
  </si>
  <si>
    <t>90CV07U00010</t>
  </si>
  <si>
    <t>2024/06/17 11:20:36</t>
  </si>
  <si>
    <t>2024/06/17 10:50:31</t>
  </si>
  <si>
    <t>243022199000160</t>
  </si>
  <si>
    <t>90CV07T00010</t>
  </si>
  <si>
    <t>2024/06/17 11:20:50</t>
  </si>
  <si>
    <t>2024/06/20 10:30:32</t>
  </si>
  <si>
    <t>2024/06/17 10:51:52</t>
  </si>
  <si>
    <t>242505869000648</t>
  </si>
  <si>
    <t>2024/06/17 11:17:51</t>
  </si>
  <si>
    <t>2024/06/17 10:36:57</t>
  </si>
  <si>
    <t>242505869000793</t>
  </si>
  <si>
    <t>2024/06/17 11:18:03</t>
  </si>
  <si>
    <t>2024/06/17 10:37:56</t>
  </si>
  <si>
    <t>242505869000607</t>
  </si>
  <si>
    <t>2024/06/17 11:18:27</t>
  </si>
  <si>
    <t>2024/06/17 10:40:01</t>
  </si>
  <si>
    <t>242505869000970</t>
  </si>
  <si>
    <t>2024/06/17 11:19:05</t>
  </si>
  <si>
    <t>2024/06/17 10:42:55</t>
  </si>
  <si>
    <t>242505869000965</t>
  </si>
  <si>
    <t>2024/06/17 11:19:17</t>
  </si>
  <si>
    <t>2024/06/17 10:43:49</t>
  </si>
  <si>
    <t>242505869000528</t>
  </si>
  <si>
    <t>2024/06/17 11:19:35</t>
  </si>
  <si>
    <t>2024/06/17 10:45:27</t>
  </si>
  <si>
    <t>242505869000531</t>
  </si>
  <si>
    <t>2024/06/17 11:19:40</t>
  </si>
  <si>
    <t>2024/06/17 10:46:08</t>
  </si>
  <si>
    <t>242505869000071</t>
  </si>
  <si>
    <t>2024/06/17 11:19:53</t>
  </si>
  <si>
    <t>2024/06/17 10:47:12</t>
  </si>
  <si>
    <t>243721389000177</t>
  </si>
  <si>
    <t>2024/06/17 11:20:05</t>
  </si>
  <si>
    <t>2024/06/17 10:48:01</t>
  </si>
  <si>
    <t>243721389000127</t>
  </si>
  <si>
    <t>2024/06/17 11:20:15</t>
  </si>
  <si>
    <t>2024/06/17 10:48:55</t>
  </si>
  <si>
    <t>244113899000385</t>
  </si>
  <si>
    <t>2024/06/17 11:20:31</t>
  </si>
  <si>
    <t>2024/06/17 10:49:45</t>
  </si>
  <si>
    <t>237865449000017</t>
  </si>
  <si>
    <t>90CV07U30010</t>
  </si>
  <si>
    <t>RTX4060TI/PG190-364/GB/PNY</t>
  </si>
  <si>
    <t>2024/06/17 11:20:43</t>
  </si>
  <si>
    <t>2024/06/17 10:51:13</t>
  </si>
  <si>
    <t>242505869000774</t>
  </si>
  <si>
    <t>2024/06/17 11:17:37</t>
  </si>
  <si>
    <t>2024/06/17 10:35:51</t>
  </si>
  <si>
    <t>242505869000850</t>
  </si>
  <si>
    <t>2024/06/17 11:17:24</t>
  </si>
  <si>
    <t>2024/06/17 10:34:46</t>
  </si>
  <si>
    <t>242505869001189</t>
  </si>
  <si>
    <t>2024/06/17 11:16:31</t>
  </si>
  <si>
    <t>2024/06/17 10:23:54</t>
  </si>
  <si>
    <t>242505869000396</t>
  </si>
  <si>
    <t>2024/06/17 11:16:47</t>
  </si>
  <si>
    <t>2024/06/17 10:26:09</t>
  </si>
  <si>
    <t>242505869000226</t>
  </si>
  <si>
    <t>2024/06/17 11:17:03</t>
  </si>
  <si>
    <t>2024/06/17 10:27:18</t>
  </si>
  <si>
    <t>242505869000234</t>
  </si>
  <si>
    <t>2024/06/17 11:17:30</t>
  </si>
  <si>
    <t>2024/06/17 10:35:20</t>
  </si>
  <si>
    <t>242505869000604</t>
  </si>
  <si>
    <t>2024/06/17 11:17:44</t>
  </si>
  <si>
    <t>2024/06/17 10:36:24</t>
  </si>
  <si>
    <t>242505869000279</t>
  </si>
  <si>
    <t>2024/06/17 11:18:10</t>
  </si>
  <si>
    <t>2024/06/17 10:38:34</t>
  </si>
  <si>
    <t>242505869001201</t>
  </si>
  <si>
    <t>2024/06/17 11:18:21</t>
  </si>
  <si>
    <t>2024/06/17 10:39:33</t>
  </si>
  <si>
    <t>242505869000282</t>
  </si>
  <si>
    <t>2024/06/17 11:18:34</t>
  </si>
  <si>
    <t>2024/06/17 10:40:29</t>
  </si>
  <si>
    <t>242505869000883</t>
  </si>
  <si>
    <t>2024/06/17 11:17:57</t>
  </si>
  <si>
    <t>2024/06/17 10:37:26</t>
  </si>
  <si>
    <t>242505869000672</t>
  </si>
  <si>
    <t>2024/06/17 11:19:29</t>
  </si>
  <si>
    <t>2024/06/17 10:44:59</t>
  </si>
  <si>
    <t>TO246000010</t>
  </si>
  <si>
    <t>2024/06/19 09:46:07</t>
  </si>
  <si>
    <t>2024/06/17 15:01:24</t>
  </si>
  <si>
    <t>243481419001453</t>
  </si>
  <si>
    <t>2024/06/20 17:02:30</t>
  </si>
  <si>
    <t>2024/08/08 10:47:09</t>
  </si>
  <si>
    <t>2024/06/19 13:41:51</t>
  </si>
  <si>
    <t>245676699001806</t>
  </si>
  <si>
    <t>90CV07W10010</t>
  </si>
  <si>
    <t>RTX3050/PG173-SKU16/GB/PNY</t>
  </si>
  <si>
    <t>2024/06/19 13:37:47</t>
  </si>
  <si>
    <t>2024/07/23 11:23:11</t>
  </si>
  <si>
    <t>2024/07/23 17:06:59</t>
  </si>
  <si>
    <t>2024/06/19 13:00:33</t>
  </si>
  <si>
    <t>RTX3050</t>
  </si>
  <si>
    <t>2024/07/23 17:06:20</t>
  </si>
  <si>
    <t>TO246000012</t>
  </si>
  <si>
    <t>2024/07/01 14:34:44</t>
  </si>
  <si>
    <t>2024/06/26 10:37:05</t>
  </si>
  <si>
    <t>245913909000955</t>
  </si>
  <si>
    <t>2024/07/04 11:18:29</t>
  </si>
  <si>
    <t>2024/07/23 11:21:06</t>
  </si>
  <si>
    <t>2024/07/04 10:39:05</t>
  </si>
  <si>
    <t>247246729002548</t>
  </si>
  <si>
    <t>90CV07T100H0</t>
  </si>
  <si>
    <t>2024/07/08 16:15:14</t>
  </si>
  <si>
    <t>2024/07/09 08:12:59</t>
  </si>
  <si>
    <t>2024/07/04 10:51:26</t>
  </si>
  <si>
    <t>2024/07/09 08:12:10</t>
  </si>
  <si>
    <t>246025519002351</t>
  </si>
  <si>
    <t>2024/07/08 16:00:03</t>
  </si>
  <si>
    <t>2024/07/09 08:13:00</t>
  </si>
  <si>
    <t>2024/07/04 10:56:57</t>
  </si>
  <si>
    <t>245913849000167</t>
  </si>
  <si>
    <t>2024/07/08 16:16:08</t>
  </si>
  <si>
    <t>2024/07/04 11:01:41</t>
  </si>
  <si>
    <t>246025519001299</t>
  </si>
  <si>
    <t>2024/10/04 13:12:41</t>
  </si>
  <si>
    <t>2024/07/04 11:08:19</t>
  </si>
  <si>
    <t>246147309001406</t>
  </si>
  <si>
    <t>2024/07/04 11:18:28</t>
  </si>
  <si>
    <t>2024/07/19 16:38:47</t>
  </si>
  <si>
    <t>2024/07/04 11:13:40</t>
  </si>
  <si>
    <t>2024/07/23 17:06:21</t>
  </si>
  <si>
    <t>TO247000001</t>
  </si>
  <si>
    <t>2024/07/03 08:28:56</t>
  </si>
  <si>
    <t>2024/07/01 11:13:16</t>
  </si>
  <si>
    <t>246890089000005</t>
  </si>
  <si>
    <t>90CV07R50010</t>
  </si>
  <si>
    <t>2024/07/04 12:14:33</t>
  </si>
  <si>
    <t>2024/07/22 11:19:12</t>
  </si>
  <si>
    <t>2024/07/04 12:04:15</t>
  </si>
  <si>
    <t>246025599000019</t>
  </si>
  <si>
    <t>90CV07T40010</t>
  </si>
  <si>
    <t>2024/08/02 17:00:16</t>
  </si>
  <si>
    <t>2024/08/06 16:43:19</t>
  </si>
  <si>
    <t>2024/07/04 12:08:17</t>
  </si>
  <si>
    <t>2024/08/06 16:40:05</t>
  </si>
  <si>
    <t>TO247000003</t>
  </si>
  <si>
    <t>2024/07/04 16:45:11</t>
  </si>
  <si>
    <t>2024/07/04 16:40:46</t>
  </si>
  <si>
    <t>246147389000580</t>
  </si>
  <si>
    <t>90CV07P30010</t>
  </si>
  <si>
    <t>RTX4070TI/P141S323/GB/PNY</t>
  </si>
  <si>
    <t>2024/07/04 17:00:30</t>
  </si>
  <si>
    <t>2024/07/19 17:04:17</t>
  </si>
  <si>
    <t>2024/07/04 16:51:36</t>
  </si>
  <si>
    <t>RTX4070TI</t>
  </si>
  <si>
    <t>241139679000582</t>
  </si>
  <si>
    <t>2024/07/23 11:20:07</t>
  </si>
  <si>
    <t>2024/07/04 16:58:04</t>
  </si>
  <si>
    <t>TI244S169000001</t>
  </si>
  <si>
    <t>90CV07T00080</t>
  </si>
  <si>
    <t>2024/07/19 16:53:33</t>
  </si>
  <si>
    <t>2024/07/04 16:55:23</t>
  </si>
  <si>
    <t>TO247000009</t>
  </si>
  <si>
    <t>2024/07/19 16:10:12</t>
  </si>
  <si>
    <t>2024/07/17 13:51:26</t>
  </si>
  <si>
    <t>244592339000663</t>
  </si>
  <si>
    <t>90CV07X20010</t>
  </si>
  <si>
    <t>RTX4080/PG139SKU355/GB/PNY</t>
  </si>
  <si>
    <t>2024/07/22 14:32:16</t>
  </si>
  <si>
    <t>2024/08/06 12:58:58</t>
  </si>
  <si>
    <t>2024/07/22 14:10:22</t>
  </si>
  <si>
    <t>RTX4080</t>
  </si>
  <si>
    <t>246889579000066</t>
  </si>
  <si>
    <t>2024/08/02 13:07:38</t>
  </si>
  <si>
    <t>2024/07/22 14:20:51</t>
  </si>
  <si>
    <t>246147389000513</t>
  </si>
  <si>
    <t>2024/08/02 13:09:30</t>
  </si>
  <si>
    <t>2024/07/22 14:16:28</t>
  </si>
  <si>
    <t>241139679000508</t>
  </si>
  <si>
    <t>2024/07/22 14:32:15</t>
  </si>
  <si>
    <t>2024/08/02 16:50:12</t>
  </si>
  <si>
    <t>2024/07/22 14:25:32</t>
  </si>
  <si>
    <t>TO247000013</t>
  </si>
  <si>
    <t>2024/07/30 17:17:46</t>
  </si>
  <si>
    <t>2024/07/29 12:37:11</t>
  </si>
  <si>
    <t>245913849000836</t>
  </si>
  <si>
    <t>2024/07/31 12:26:19</t>
  </si>
  <si>
    <t>2024/08/05 16:57:45</t>
  </si>
  <si>
    <t>2024/07/31 12:19:39</t>
  </si>
  <si>
    <t>246151809001169</t>
  </si>
  <si>
    <t>2024/07/31 12:26:18</t>
  </si>
  <si>
    <t>2024/08/05 17:48:40</t>
  </si>
  <si>
    <t>2024/07/31 12:22:20</t>
  </si>
  <si>
    <t>246147389000649</t>
  </si>
  <si>
    <t>2024/08/06 13:11:17</t>
  </si>
  <si>
    <t>2024/07/31 11:04:12</t>
  </si>
  <si>
    <t>247160969000557</t>
  </si>
  <si>
    <t>90CV07R60050</t>
  </si>
  <si>
    <t>2024/08/06 12:45:27</t>
  </si>
  <si>
    <t>2024/07/31 12:10:18</t>
  </si>
  <si>
    <t>246025519002693</t>
  </si>
  <si>
    <t>2024/08/05 17:11:23</t>
  </si>
  <si>
    <t>2024/07/31 12:16:28</t>
  </si>
  <si>
    <t>247638279000055</t>
  </si>
  <si>
    <t>90CV07T100E0</t>
  </si>
  <si>
    <t>2024/08/05 17:23:31</t>
  </si>
  <si>
    <t>2024/07/31 12:06:09</t>
  </si>
  <si>
    <t>247246729001610</t>
  </si>
  <si>
    <t>2024/08/05 17:30:13</t>
  </si>
  <si>
    <t>2024/07/31 12:13:13</t>
  </si>
  <si>
    <t>246147329001940</t>
  </si>
  <si>
    <t>2024/08/08 10:48:48</t>
  </si>
  <si>
    <t>2024/07/31 11:08:52</t>
  </si>
  <si>
    <t>244113879000263</t>
  </si>
  <si>
    <t>2024/08/05 17:17:03</t>
  </si>
  <si>
    <t>2024/07/31 11:13:02</t>
  </si>
  <si>
    <t>247638279001227</t>
  </si>
  <si>
    <t>2024/08/05 17:35:53</t>
  </si>
  <si>
    <t>2024/07/31 11:16:21</t>
  </si>
  <si>
    <t>243022189000034</t>
  </si>
  <si>
    <t>2024/08/05 17:03:33</t>
  </si>
  <si>
    <t>2024/07/31 12:03:29</t>
  </si>
  <si>
    <t>TO248000003</t>
  </si>
  <si>
    <t>2024/08/09 16:24:26</t>
  </si>
  <si>
    <t>2024/08/08 08:53:52</t>
  </si>
  <si>
    <t>246147389001342</t>
  </si>
  <si>
    <t>2024/08/12 12:37:56</t>
  </si>
  <si>
    <t>2024/11/11 12:22:02</t>
  </si>
  <si>
    <t>[A3SC0020]Scrap cause by Parts shortage</t>
  </si>
  <si>
    <t>Consigned Part Shortage - Close</t>
  </si>
  <si>
    <t>2024/08/12 11:12:17</t>
  </si>
  <si>
    <t>246889569000240</t>
  </si>
  <si>
    <t>2024/09/04 17:51:47</t>
  </si>
  <si>
    <t>2024/09/05 15:57:17</t>
  </si>
  <si>
    <t>2024/08/12 12:21:19</t>
  </si>
  <si>
    <t>2024/09/05 15:56:10</t>
  </si>
  <si>
    <t>237968980000091</t>
  </si>
  <si>
    <t>2024/08/14 09:47:25</t>
  </si>
  <si>
    <t>2024/08/14 16:41:39</t>
  </si>
  <si>
    <t>2024/08/14 16:41:38</t>
  </si>
  <si>
    <t>2024/08/12 12:33:49</t>
  </si>
  <si>
    <t>2024/08/14 16:41:30</t>
  </si>
  <si>
    <t>246147389000793</t>
  </si>
  <si>
    <t>2024/11/11 12:26:07</t>
  </si>
  <si>
    <t>2024/08/12 12:07:39</t>
  </si>
  <si>
    <t>237968999000599</t>
  </si>
  <si>
    <t>2024/08/14 10:24:46</t>
  </si>
  <si>
    <t>2024/08/12 12:18:24</t>
  </si>
  <si>
    <t>244356619000411</t>
  </si>
  <si>
    <t>90CV07X20030</t>
  </si>
  <si>
    <t>2024/08/14 11:05:41</t>
  </si>
  <si>
    <t>2024/08/12 11:18:12</t>
  </si>
  <si>
    <t>237756020000866</t>
  </si>
  <si>
    <t>2024/08/14 09:52:57</t>
  </si>
  <si>
    <t>2024/08/12 12:25:03</t>
  </si>
  <si>
    <t>243483819000085</t>
  </si>
  <si>
    <t>90CV07T10060</t>
  </si>
  <si>
    <t>2024/08/14 09:46:26</t>
  </si>
  <si>
    <t>2024/08/12 12:30:51</t>
  </si>
  <si>
    <t>246147389000934</t>
  </si>
  <si>
    <t>2024/08/14 10:49:36</t>
  </si>
  <si>
    <t>2024/08/12 12:13:19</t>
  </si>
  <si>
    <t>TO248000009</t>
  </si>
  <si>
    <t>2024/08/23 14:43:19</t>
  </si>
  <si>
    <t>2024/08/21 14:53:07</t>
  </si>
  <si>
    <t>PNY221208002469</t>
  </si>
  <si>
    <t>90CV-07S0010</t>
  </si>
  <si>
    <t>RTX4090/PG139-SKU330/GB/PNY</t>
  </si>
  <si>
    <t>2024/08/29 16:15:43</t>
  </si>
  <si>
    <t>2024/09/04 17:51:01</t>
  </si>
  <si>
    <t>2024/08/29 16:10:57</t>
  </si>
  <si>
    <t>PNY230816000416</t>
  </si>
  <si>
    <t>2024/08/29 16:15:44</t>
  </si>
  <si>
    <t>2024/09/04 17:50:45</t>
  </si>
  <si>
    <t>2024/08/29 16:02:40</t>
  </si>
  <si>
    <t>PNY221209002057</t>
  </si>
  <si>
    <t>2024/09/04 17:51:05</t>
  </si>
  <si>
    <t>2024/08/29 16:07:09</t>
  </si>
  <si>
    <t>TO248000011</t>
  </si>
  <si>
    <t>2024/08/27 15:40:31</t>
  </si>
  <si>
    <t>2024/08/23 15:06:24</t>
  </si>
  <si>
    <t>247698399000555</t>
  </si>
  <si>
    <t>2024/08/29 16:01:15</t>
  </si>
  <si>
    <t>2024/09/03 11:14:02</t>
  </si>
  <si>
    <t>2024/09/03 14:26:55</t>
  </si>
  <si>
    <t>2024/08/29 15:56:01</t>
  </si>
  <si>
    <t>2024/09/03 14:26:43</t>
  </si>
  <si>
    <t>241139679000214</t>
  </si>
  <si>
    <t>2024/09/03 11:13:55</t>
  </si>
  <si>
    <t>2024/08/29 15:52:45</t>
  </si>
  <si>
    <t>243481479001142</t>
  </si>
  <si>
    <t>2024/11/11 12:19:11</t>
  </si>
  <si>
    <t>2024/08/29 15:44:34</t>
  </si>
  <si>
    <t>246889569000227</t>
  </si>
  <si>
    <t>2024/09/27 12:52:18</t>
  </si>
  <si>
    <t>2024/10/07 17:03:33</t>
  </si>
  <si>
    <t>2024/08/29 15:50:15</t>
  </si>
  <si>
    <t>2024/10/07 17:02:17</t>
  </si>
  <si>
    <t>246025599000118</t>
  </si>
  <si>
    <t>2024/09/04 17:51:42</t>
  </si>
  <si>
    <t>2024/08/29 15:47:22</t>
  </si>
  <si>
    <t>247698399000044</t>
  </si>
  <si>
    <t>2024/09/03 11:14:08</t>
  </si>
  <si>
    <t>2024/08/29 15:58:08</t>
  </si>
  <si>
    <t>TO249000004</t>
  </si>
  <si>
    <t>2024/09/11 17:20:13</t>
  </si>
  <si>
    <t>2024/09/09 15:59:18</t>
  </si>
  <si>
    <t>248972559000259</t>
  </si>
  <si>
    <t>2024/09/12 11:15:32</t>
  </si>
  <si>
    <t>2024/09/13 16:12:09</t>
  </si>
  <si>
    <t>2024/09/18 16:51:35</t>
  </si>
  <si>
    <t>2024/09/12 11:04:24</t>
  </si>
  <si>
    <t>2024/09/18 16:51:24</t>
  </si>
  <si>
    <t>247904499000854</t>
  </si>
  <si>
    <t>2024/09/13 16:13:51</t>
  </si>
  <si>
    <t>2024/09/12 11:07:29</t>
  </si>
  <si>
    <t>237756020001889</t>
  </si>
  <si>
    <t>2024/09/13 16:14:09</t>
  </si>
  <si>
    <t>2024/09/12 10:52:55</t>
  </si>
  <si>
    <t>2024/09/18 16:51:23</t>
  </si>
  <si>
    <t>245870439000438</t>
  </si>
  <si>
    <t>2024/09/13 16:14:25</t>
  </si>
  <si>
    <t>2024/09/12 10:57:00</t>
  </si>
  <si>
    <t>248972559000220</t>
  </si>
  <si>
    <t>2024/09/27 13:08:30</t>
  </si>
  <si>
    <t>2024/09/12 11:10:16</t>
  </si>
  <si>
    <t>243483819000098</t>
  </si>
  <si>
    <t>2024/09/13 16:13:17</t>
  </si>
  <si>
    <t>2024/09/12 11:01:19</t>
  </si>
  <si>
    <t>TO249000011</t>
  </si>
  <si>
    <t>2024/09/27 15:51:41</t>
  </si>
  <si>
    <t>2024/09/26 13:10:20</t>
  </si>
  <si>
    <t>246025599000350</t>
  </si>
  <si>
    <t>2024/10/04 14:22:34</t>
  </si>
  <si>
    <t>2024/12/12 11:12:40</t>
  </si>
  <si>
    <t>2024/12/16 08:25:42</t>
  </si>
  <si>
    <t>2024/10/04 13:48:43</t>
  </si>
  <si>
    <t>2024/12/16 08:25:15</t>
  </si>
  <si>
    <t>248777579000189</t>
  </si>
  <si>
    <t>2024/10/04 14:22:33</t>
  </si>
  <si>
    <t>2024/10/17 13:04:47</t>
  </si>
  <si>
    <t>2024/10/18 15:17:16</t>
  </si>
  <si>
    <t>2024/10/04 14:04:47</t>
  </si>
  <si>
    <t>2024/10/18 15:16:57</t>
  </si>
  <si>
    <t>247904499002045</t>
  </si>
  <si>
    <t>2024/10/17 12:24:27</t>
  </si>
  <si>
    <t>2024/10/04 13:43:10</t>
  </si>
  <si>
    <t>246063829000011</t>
  </si>
  <si>
    <t>2024/11/22 16:37:04</t>
  </si>
  <si>
    <t>2024/11/25 10:22:40</t>
  </si>
  <si>
    <t>2024/10/04 13:53:06</t>
  </si>
  <si>
    <t>2024/11/25 10:21:42</t>
  </si>
  <si>
    <t>246147389001240</t>
  </si>
  <si>
    <t>2024/11/12 13:04:20</t>
  </si>
  <si>
    <t>2024/11/15 11:25:37</t>
  </si>
  <si>
    <t>2024/10/04 13:57:30</t>
  </si>
  <si>
    <t>2024/11/15 11:23:12</t>
  </si>
  <si>
    <t>246147389001382</t>
  </si>
  <si>
    <t>2024/11/12 13:03:10</t>
  </si>
  <si>
    <t>2024/10/04 14:01:34</t>
  </si>
  <si>
    <t>248970669000828</t>
  </si>
  <si>
    <t>2024/10/17 13:17:14</t>
  </si>
  <si>
    <t>2024/10/04 14:08:58</t>
  </si>
  <si>
    <t>243025219000106</t>
  </si>
  <si>
    <t>2024/10/09 17:12:46</t>
  </si>
  <si>
    <t>PCB Burned/U5</t>
  </si>
  <si>
    <t>2024/10/04 14:15:17</t>
  </si>
  <si>
    <t>TO24A000006</t>
  </si>
  <si>
    <t>2024/10/08 16:18:37</t>
  </si>
  <si>
    <t>2024/10/04 17:13:24</t>
  </si>
  <si>
    <t>250347489000816</t>
  </si>
  <si>
    <t>2024/10/15 12:35:51</t>
  </si>
  <si>
    <t>2024/11/12 13:03:43</t>
  </si>
  <si>
    <t>2024/10/15 12:21:17</t>
  </si>
  <si>
    <t>2024/11/15 11:23:13</t>
  </si>
  <si>
    <t>247904529000028</t>
  </si>
  <si>
    <t>2024/10/17 12:49:08</t>
  </si>
  <si>
    <t>2024/10/15 12:24:39</t>
  </si>
  <si>
    <t>247246709001129</t>
  </si>
  <si>
    <t>2024/11/06 12:24:32</t>
  </si>
  <si>
    <t>2024/10/15 12:11:52</t>
  </si>
  <si>
    <t>248972559000132</t>
  </si>
  <si>
    <t>2024/10/17 12:34:19</t>
  </si>
  <si>
    <t>2024/10/15 12:17:17</t>
  </si>
  <si>
    <t>TO24A000018</t>
  </si>
  <si>
    <t>2024/10/24 14:40:15</t>
  </si>
  <si>
    <t>2024/10/22 17:08:09</t>
  </si>
  <si>
    <t>245676699002134</t>
  </si>
  <si>
    <t>2024/10/28 14:17:31</t>
  </si>
  <si>
    <t>2024/11/06 09:45:57</t>
  </si>
  <si>
    <t>2024/10/28 13:06:26</t>
  </si>
  <si>
    <t>245870439001283</t>
  </si>
  <si>
    <t>2024/11/06 10:49:14</t>
  </si>
  <si>
    <t>2024/10/28 13:42:04</t>
  </si>
  <si>
    <t>248972559000094</t>
  </si>
  <si>
    <t>2024/11/06 11:06:20</t>
  </si>
  <si>
    <t>2024/10/28 13:58:41</t>
  </si>
  <si>
    <t>249297609000073</t>
  </si>
  <si>
    <t>2024/11/12 13:01:54</t>
  </si>
  <si>
    <t>2024/10/28 14:02:57</t>
  </si>
  <si>
    <t>250848519000421</t>
  </si>
  <si>
    <t>2024/10/28 14:43:24</t>
  </si>
  <si>
    <t>2024/11/01 18:19:59</t>
  </si>
  <si>
    <t>[A3SC0022]Scrap caused by service terms</t>
  </si>
  <si>
    <t>客戶未經授權維修/G1/VRAM</t>
  </si>
  <si>
    <t>2024/10/28 14:30:10</t>
  </si>
  <si>
    <t>249857669000104</t>
  </si>
  <si>
    <t>90CV07S00020</t>
  </si>
  <si>
    <t>2024/11/12 14:16:40</t>
  </si>
  <si>
    <t>2024/11/15 11:25:38</t>
  </si>
  <si>
    <t>2024/10/28 14:38:29</t>
  </si>
  <si>
    <t>244749229000040</t>
  </si>
  <si>
    <t>90CV07X30010</t>
  </si>
  <si>
    <t>2024/11/12 14:17:21</t>
  </si>
  <si>
    <t>2024/10/28 14:12:06</t>
  </si>
  <si>
    <t>245676699000519</t>
  </si>
  <si>
    <t>2024/11/06 09:45:11</t>
  </si>
  <si>
    <t>2024/10/28 13:09:37</t>
  </si>
  <si>
    <t>242049769001099</t>
  </si>
  <si>
    <t>2024/11/06 10:20:45</t>
  </si>
  <si>
    <t>2024/10/28 13:15:17</t>
  </si>
  <si>
    <t>246025569001478</t>
  </si>
  <si>
    <t>2024/11/12 13:02:30</t>
  </si>
  <si>
    <t>2024/10/28 14:06:32</t>
  </si>
  <si>
    <t>250848519000141</t>
  </si>
  <si>
    <t>2024/11/01 18:19:06</t>
  </si>
  <si>
    <t>2024/10/28 14:16:38</t>
  </si>
  <si>
    <t>244969449000775</t>
  </si>
  <si>
    <t>2024/11/06 10:44:51</t>
  </si>
  <si>
    <t>2024/10/28 13:37:59</t>
  </si>
  <si>
    <t>248972559000091</t>
  </si>
  <si>
    <t>2024/11/12 13:24:16</t>
  </si>
  <si>
    <t>2024/10/28 13:54:35</t>
  </si>
  <si>
    <t>248970769000594</t>
  </si>
  <si>
    <t>2024/11/06 10:34:09</t>
  </si>
  <si>
    <t>2024/10/28 13:26:14</t>
  </si>
  <si>
    <t>246890519000037</t>
  </si>
  <si>
    <t>2024/11/06 10:39:39</t>
  </si>
  <si>
    <t>2024/10/28 13:30:50</t>
  </si>
  <si>
    <t>250712309000484</t>
  </si>
  <si>
    <t>90CV07U500A0</t>
  </si>
  <si>
    <t>RTX4060TI/P190SKU361/GB/PNY</t>
  </si>
  <si>
    <t>2024/11/01 18:17:58</t>
  </si>
  <si>
    <t>PCB Burned/U13</t>
  </si>
  <si>
    <t>2024/10/28 13:50:12</t>
  </si>
  <si>
    <t>2024/11/06 10:58:05</t>
  </si>
  <si>
    <t>2024/10/28 13:45:20</t>
  </si>
  <si>
    <t>243481479000261</t>
  </si>
  <si>
    <t>2024/11/06 10:28:16</t>
  </si>
  <si>
    <t>2024/10/28 13:21:54</t>
  </si>
  <si>
    <t>TO24B000003</t>
  </si>
  <si>
    <t>2024/11/13 14:47:54</t>
  </si>
  <si>
    <t>2024/11/08 15:48:29</t>
  </si>
  <si>
    <t>241139679000181</t>
  </si>
  <si>
    <t>廖振廷</t>
  </si>
  <si>
    <t>2024/11/18 15:36:01</t>
  </si>
  <si>
    <t>2024/11/22 16:37:15</t>
  </si>
  <si>
    <t>2024/11/18 13:54:38</t>
  </si>
  <si>
    <t>2024/11/25 10:21:43</t>
  </si>
  <si>
    <t>244593039000659</t>
  </si>
  <si>
    <t>2024/11/22 16:37:43</t>
  </si>
  <si>
    <t>2024/11/25 10:22:41</t>
  </si>
  <si>
    <t>2024/11/18 14:11:31</t>
  </si>
  <si>
    <t>247022439000572</t>
  </si>
  <si>
    <t>2024/11/22 16:37:33</t>
  </si>
  <si>
    <t>2024/11/18 13:58:44</t>
  </si>
  <si>
    <t>246889569000246</t>
  </si>
  <si>
    <t>2024/12/12 11:02:38</t>
  </si>
  <si>
    <t>2024/11/18 13:43:22</t>
  </si>
  <si>
    <t>246147389001391</t>
  </si>
  <si>
    <t>2024/11/22 16:37:24</t>
  </si>
  <si>
    <t>2024/11/18 14:03:44</t>
  </si>
  <si>
    <t>TO24B000014</t>
  </si>
  <si>
    <t>2024/12/02 14:33:11</t>
  </si>
  <si>
    <t>2024/11/27 14:37:33</t>
  </si>
  <si>
    <t>H824007038</t>
  </si>
  <si>
    <t>2024/12/04 16:59:04</t>
  </si>
  <si>
    <t>2024/12/12 16:13:29</t>
  </si>
  <si>
    <t>2024/12/17 08:29:08</t>
  </si>
  <si>
    <t>2024/12/04 15:59:44</t>
  </si>
  <si>
    <t>R07</t>
  </si>
  <si>
    <t>2024/12/17 08:28:54</t>
  </si>
  <si>
    <t>H924800257</t>
  </si>
  <si>
    <t>H924003235</t>
  </si>
  <si>
    <t>2025/01/07 09:34:37</t>
  </si>
  <si>
    <t>2025/01/10 16:58:11</t>
  </si>
  <si>
    <t>2024/12/04 16:00:58</t>
  </si>
  <si>
    <t>2025/01/10 16:53:44</t>
  </si>
  <si>
    <t>H924800263</t>
  </si>
  <si>
    <t>H924000041</t>
  </si>
  <si>
    <t>2025/01/07 09:16:45</t>
  </si>
  <si>
    <t>2025/01/10 16:58:19</t>
  </si>
  <si>
    <t>2024/12/04 15:39:55</t>
  </si>
  <si>
    <t>2025/01/10 16:54:58</t>
  </si>
  <si>
    <t>H723004362</t>
  </si>
  <si>
    <t>2024/12/04 16:59:05</t>
  </si>
  <si>
    <t>2024/12/12 14:19:50</t>
  </si>
  <si>
    <t>2024/12/16 08:25:45</t>
  </si>
  <si>
    <t>2024/12/04 15:24:45</t>
  </si>
  <si>
    <t>2024/12/16 08:24:15</t>
  </si>
  <si>
    <t>H723001260</t>
  </si>
  <si>
    <t>2024/12/12 14:19:01</t>
  </si>
  <si>
    <t>2024/12/04 15:31:31</t>
  </si>
  <si>
    <t>2024/12/16 08:24:16</t>
  </si>
  <si>
    <t>H824003214</t>
  </si>
  <si>
    <t>2025/04/28 09:05:00</t>
  </si>
  <si>
    <t>GPU無料可修</t>
  </si>
  <si>
    <t>2024/12/04 16:03:24</t>
  </si>
  <si>
    <t>H924800262</t>
  </si>
  <si>
    <t>H924003158</t>
  </si>
  <si>
    <t>2025/01/07 09:06:24</t>
  </si>
  <si>
    <t>2024/12/04 15:45:32</t>
  </si>
  <si>
    <t>H224003753</t>
  </si>
  <si>
    <t>2024/12/12 13:07:24</t>
  </si>
  <si>
    <t>2024/12/04 15:47:55</t>
  </si>
  <si>
    <t>H824800265</t>
  </si>
  <si>
    <t>H824014013</t>
  </si>
  <si>
    <t>2025/01/07 08:55:08</t>
  </si>
  <si>
    <t>2024/12/04 15:51:55</t>
  </si>
  <si>
    <t>H624002170</t>
  </si>
  <si>
    <t>2024/12/12 15:20:06</t>
  </si>
  <si>
    <t>2024/12/04 15:57:14</t>
  </si>
  <si>
    <t>H723000007</t>
  </si>
  <si>
    <t>2024/12/12 13:32:42</t>
  </si>
  <si>
    <t>2024/12/04 15:36:59</t>
  </si>
  <si>
    <t>HO24017862</t>
  </si>
  <si>
    <t>2025/12/03 16:18:54</t>
  </si>
  <si>
    <t>無料可修，SA同意報廢</t>
  </si>
  <si>
    <t>2024/12/04 16:05:26</t>
  </si>
  <si>
    <t>H824001417</t>
  </si>
  <si>
    <t>2024/12/12 13:18:30</t>
  </si>
  <si>
    <t>2024/12/04 15:43:31</t>
  </si>
  <si>
    <t>H824005145</t>
  </si>
  <si>
    <t>90CV07R10010</t>
  </si>
  <si>
    <t>RTX4070/PG141-SKU345/GB/PNY</t>
  </si>
  <si>
    <t>2024/12/12 15:23:03</t>
  </si>
  <si>
    <t>2024/12/04 15:49:44</t>
  </si>
  <si>
    <t>H524800098</t>
  </si>
  <si>
    <t>2024/12/12 15:19:20</t>
  </si>
  <si>
    <t>2024/12/04 16:52:23</t>
  </si>
  <si>
    <t>H824014175</t>
  </si>
  <si>
    <t>2025/03/24 08:43:50</t>
  </si>
  <si>
    <t>2024/12/04 16:09:15</t>
  </si>
  <si>
    <t>H624800259</t>
  </si>
  <si>
    <t>H624002038</t>
  </si>
  <si>
    <t>2025/01/07 08:44:14</t>
  </si>
  <si>
    <t>2025/01/10 16:58:16</t>
  </si>
  <si>
    <t>2024/12/04 15:53:41</t>
  </si>
  <si>
    <t>2025/01/10 16:54:13</t>
  </si>
  <si>
    <t>HN23005458</t>
  </si>
  <si>
    <t>2024/12/12 14:23:54</t>
  </si>
  <si>
    <t>2024/12/04 15:55:31</t>
  </si>
  <si>
    <t>TO24C000010</t>
  </si>
  <si>
    <t>2024/12/24 14:28:14</t>
  </si>
  <si>
    <t>2024/12/17 17:47:40</t>
  </si>
  <si>
    <t>HN23800293</t>
  </si>
  <si>
    <t>HN23011413</t>
  </si>
  <si>
    <t>2024/12/24 15:19:59</t>
  </si>
  <si>
    <t>2025/01/08 13:27:50</t>
  </si>
  <si>
    <t>2024/12/24 14:48:19</t>
  </si>
  <si>
    <t>H324800521</t>
  </si>
  <si>
    <t>H324018474</t>
  </si>
  <si>
    <t>2025/04/16 12:29:57</t>
  </si>
  <si>
    <t>2025/04/16 17:02:51</t>
  </si>
  <si>
    <t>2024/12/24 14:50:27</t>
  </si>
  <si>
    <t>2025/04/16 17:02:04</t>
  </si>
  <si>
    <t>H124001114</t>
  </si>
  <si>
    <t>2025/01/02 08:41:36</t>
  </si>
  <si>
    <t>客戶為經授權維修</t>
  </si>
  <si>
    <t>2024/12/24 15:16:13</t>
  </si>
  <si>
    <t>H824800288</t>
  </si>
  <si>
    <t>H824011397</t>
  </si>
  <si>
    <t>2025/01/08 10:27:08</t>
  </si>
  <si>
    <t>2024/12/24 14:39:11</t>
  </si>
  <si>
    <t>N01</t>
  </si>
  <si>
    <t>H524800292</t>
  </si>
  <si>
    <t>H524003885</t>
  </si>
  <si>
    <t>2025/01/22 15:24:17</t>
  </si>
  <si>
    <t>2025/01/23 13:13:12</t>
  </si>
  <si>
    <t>2024/12/24 14:45:48</t>
  </si>
  <si>
    <t>2025/01/23 13:11:29</t>
  </si>
  <si>
    <t>H424800290</t>
  </si>
  <si>
    <t>H424023966</t>
  </si>
  <si>
    <t>2025/01/08 13:15:55</t>
  </si>
  <si>
    <t>2024/12/24 15:07:18</t>
  </si>
  <si>
    <t>H424800289</t>
  </si>
  <si>
    <t>90CV07S20020</t>
  </si>
  <si>
    <t>H424005144</t>
  </si>
  <si>
    <t>2025/01/22 15:35:50</t>
  </si>
  <si>
    <t>2024/12/24 14:35:30</t>
  </si>
  <si>
    <t>H724000716</t>
  </si>
  <si>
    <t>2025/01/02 10:24:14</t>
  </si>
  <si>
    <t>2025/01/10 16:58:14</t>
  </si>
  <si>
    <t>2024/12/24 14:43:13</t>
  </si>
  <si>
    <t>2025/01/10 16:56:58</t>
  </si>
  <si>
    <t>H224700154</t>
  </si>
  <si>
    <t>2025/12/02 13:40:30</t>
  </si>
  <si>
    <t>2024/12/24 14:54:57</t>
  </si>
  <si>
    <t>H424021177</t>
  </si>
  <si>
    <t>2025/12/03 16:18:57</t>
  </si>
  <si>
    <t>2024/12/24 15:09:52</t>
  </si>
  <si>
    <t>H824800621</t>
  </si>
  <si>
    <t>H824005585</t>
  </si>
  <si>
    <t>2025/10/15 16:53:22</t>
  </si>
  <si>
    <t>2025/10/21 12:39:13</t>
  </si>
  <si>
    <t>2024/12/24 15:13:57</t>
  </si>
  <si>
    <t>2025/10/21 12:37:39</t>
  </si>
  <si>
    <t>TO251000002</t>
  </si>
  <si>
    <t>2025/01/13 14:57:09</t>
  </si>
  <si>
    <t>2025/01/03 12:35:25</t>
  </si>
  <si>
    <t>H324800326</t>
  </si>
  <si>
    <t>H324008675</t>
  </si>
  <si>
    <t>2025/01/13 16:24:55</t>
  </si>
  <si>
    <t>2025/01/15 15:38:01</t>
  </si>
  <si>
    <t>2025/01/16 14:09:33</t>
  </si>
  <si>
    <t>2025/01/13 15:55:29</t>
  </si>
  <si>
    <t>2025/01/16 14:09:25</t>
  </si>
  <si>
    <t>H924800320</t>
  </si>
  <si>
    <t>H924003356</t>
  </si>
  <si>
    <t>2025/01/15 15:40:07</t>
  </si>
  <si>
    <t>2025/01/13 15:49:32</t>
  </si>
  <si>
    <t>2025/01/16 14:09:24</t>
  </si>
  <si>
    <t>H723000954</t>
  </si>
  <si>
    <t>2025/12/03 16:19:14</t>
  </si>
  <si>
    <t>2025/01/13 15:29:38</t>
  </si>
  <si>
    <t>H424030474</t>
  </si>
  <si>
    <t>2025/12/03 16:19:09</t>
  </si>
  <si>
    <t>2025/01/13 15:34:51</t>
  </si>
  <si>
    <t>H124800324</t>
  </si>
  <si>
    <t>H124008419</t>
  </si>
  <si>
    <t>2025/01/15 16:05:43</t>
  </si>
  <si>
    <t>2025/01/13 16:17:49</t>
  </si>
  <si>
    <t>H824800330</t>
  </si>
  <si>
    <t>H824011745</t>
  </si>
  <si>
    <t>2025/01/15 16:36:29</t>
  </si>
  <si>
    <t>2025/01/13 16:20:17</t>
  </si>
  <si>
    <t>H324800319</t>
  </si>
  <si>
    <t>H324012840</t>
  </si>
  <si>
    <t>2025/01/15 15:36:48</t>
  </si>
  <si>
    <t>2025/01/13 15:39:08</t>
  </si>
  <si>
    <t>HO24800321</t>
  </si>
  <si>
    <t>90CV07R600A0</t>
  </si>
  <si>
    <t>HO24003868</t>
  </si>
  <si>
    <t>2025/02/19 10:51:16</t>
  </si>
  <si>
    <t>2025/02/21 16:09:17</t>
  </si>
  <si>
    <t>2025/01/13 15:52:52</t>
  </si>
  <si>
    <t>2025/02/21 16:08:25</t>
  </si>
  <si>
    <t>H524800318</t>
  </si>
  <si>
    <t>H524005424</t>
  </si>
  <si>
    <t>2025/01/15 16:09:29</t>
  </si>
  <si>
    <t>2025/01/13 15:25:32</t>
  </si>
  <si>
    <t>H524800325</t>
  </si>
  <si>
    <t>90CV07T100B0</t>
  </si>
  <si>
    <t>H524021813</t>
  </si>
  <si>
    <t>2025/01/15 15:41:15</t>
  </si>
  <si>
    <t>2025/01/13 15:42:43</t>
  </si>
  <si>
    <t>H524021608</t>
  </si>
  <si>
    <t>2025/12/03 16:19:11</t>
  </si>
  <si>
    <t>2025/01/13 15:46:10</t>
  </si>
  <si>
    <t>HO24800328</t>
  </si>
  <si>
    <t>90CV07X20050</t>
  </si>
  <si>
    <t>HO24005653</t>
  </si>
  <si>
    <t>2025/01/15 16:03:36</t>
  </si>
  <si>
    <t>2025/01/13 16:10:44</t>
  </si>
  <si>
    <t>H724800323</t>
  </si>
  <si>
    <t>H724015174</t>
  </si>
  <si>
    <t>2025/01/22 15:19:45</t>
  </si>
  <si>
    <t>2025/01/23 13:13:04</t>
  </si>
  <si>
    <t>2025/01/13 16:12:07</t>
  </si>
  <si>
    <t>2025/01/23 13:12:37</t>
  </si>
  <si>
    <t>HO24800329</t>
  </si>
  <si>
    <t>90CV07P20060</t>
  </si>
  <si>
    <t>HO24015476</t>
  </si>
  <si>
    <t>2025/02/19 10:52:32</t>
  </si>
  <si>
    <t>2025/01/13 16:15:26</t>
  </si>
  <si>
    <t>HO24800322</t>
  </si>
  <si>
    <t>HO24004162</t>
  </si>
  <si>
    <t>2025/02/19 10:51:56</t>
  </si>
  <si>
    <t>2025/01/13 16:01:19</t>
  </si>
  <si>
    <t>H424800327</t>
  </si>
  <si>
    <t>90CV07T30050</t>
  </si>
  <si>
    <t>H424012416</t>
  </si>
  <si>
    <t>2025/01/15 16:04:40</t>
  </si>
  <si>
    <t>2025/01/13 16:05:01</t>
  </si>
  <si>
    <t>HO24800350</t>
  </si>
  <si>
    <t>HO24015527</t>
  </si>
  <si>
    <t>2025/04/16 11:09:16</t>
  </si>
  <si>
    <t>2025/01/13 16:08:01</t>
  </si>
  <si>
    <t>TO251000003</t>
  </si>
  <si>
    <t>2025/01/13 14:56:55</t>
  </si>
  <si>
    <t>2025/01/03 12:43:47</t>
  </si>
  <si>
    <t>YD22800332</t>
  </si>
  <si>
    <t>90CV-07S0020</t>
  </si>
  <si>
    <t>YD22019319</t>
  </si>
  <si>
    <t>2025/01/13 16:25:31</t>
  </si>
  <si>
    <t>2025/01/15 16:31:27</t>
  </si>
  <si>
    <t>2025/01/13 15:02:16</t>
  </si>
  <si>
    <t>YN22028603</t>
  </si>
  <si>
    <t>2025/01/14 14:42:18</t>
  </si>
  <si>
    <t>2025/01/13 15:14:08</t>
  </si>
  <si>
    <t>YN22800333</t>
  </si>
  <si>
    <t>YN22028608</t>
  </si>
  <si>
    <t>2025/01/21 12:32:15</t>
  </si>
  <si>
    <t>2025/01/13 15:18:01</t>
  </si>
  <si>
    <t>Y323800375</t>
  </si>
  <si>
    <t>Y323000850</t>
  </si>
  <si>
    <t>2025/02/26 08:39:56</t>
  </si>
  <si>
    <t>2025/02/27 13:00:05</t>
  </si>
  <si>
    <t>2025/01/13 15:09:31</t>
  </si>
  <si>
    <t>2025/02/27 12:58:54</t>
  </si>
  <si>
    <t>TO251000006</t>
  </si>
  <si>
    <t>2025/01/15 16:26:57</t>
  </si>
  <si>
    <t>2025/01/14 11:03:23</t>
  </si>
  <si>
    <t>H924016011</t>
  </si>
  <si>
    <t>2025/01/20 10:56:49</t>
  </si>
  <si>
    <t>2025/01/23 13:36:16</t>
  </si>
  <si>
    <t>客戶未經授權維修</t>
  </si>
  <si>
    <t>2025/01/20 10:19:06</t>
  </si>
  <si>
    <t>H824005578</t>
  </si>
  <si>
    <t>2025/01/23 13:37:06</t>
  </si>
  <si>
    <t>2025/01/20 10:21:42</t>
  </si>
  <si>
    <t>TO252000007</t>
  </si>
  <si>
    <t>2025/02/24 11:05:10</t>
  </si>
  <si>
    <t>2025/02/19 16:28:36</t>
  </si>
  <si>
    <t>HO24800478</t>
  </si>
  <si>
    <t>HO24005710</t>
  </si>
  <si>
    <t>2025/03/04 10:56:02</t>
  </si>
  <si>
    <t>2025/05/05 13:15:04</t>
  </si>
  <si>
    <t>2025/05/09 16:20:28</t>
  </si>
  <si>
    <t>2025/03/04 09:48:42</t>
  </si>
  <si>
    <t>2025/05/09 16:18:32</t>
  </si>
  <si>
    <t>H723800493</t>
  </si>
  <si>
    <t>H723800132</t>
  </si>
  <si>
    <t>2025/03/04 10:56:01</t>
  </si>
  <si>
    <t>2025/03/14 10:52:47</t>
  </si>
  <si>
    <t>2025/03/14 17:02:35</t>
  </si>
  <si>
    <t>2025/03/04 10:38:04</t>
  </si>
  <si>
    <t>2025/03/14 16:59:07</t>
  </si>
  <si>
    <t>H524024804</t>
  </si>
  <si>
    <t>2025/12/03 16:19:19</t>
  </si>
  <si>
    <t>2025/03/04 10:46:00</t>
  </si>
  <si>
    <t>H924800606</t>
  </si>
  <si>
    <t>H924018380</t>
  </si>
  <si>
    <t>2025/08/06 12:21:00</t>
  </si>
  <si>
    <t>2025/08/06 14:29:22</t>
  </si>
  <si>
    <t>2025/03/04 10:21:37</t>
  </si>
  <si>
    <t>2025/08/06 14:29:12</t>
  </si>
  <si>
    <t>H324800500</t>
  </si>
  <si>
    <t>H324011006</t>
  </si>
  <si>
    <t>2025/03/14 10:53:51</t>
  </si>
  <si>
    <t>2025/03/04 10:34:47</t>
  </si>
  <si>
    <t>H823800094</t>
  </si>
  <si>
    <t>2025/12/03 16:19:21</t>
  </si>
  <si>
    <t>2025/03/04 10:49:43</t>
  </si>
  <si>
    <t>HN24800480</t>
  </si>
  <si>
    <t>90CV07P30050</t>
  </si>
  <si>
    <t>HN24006523</t>
  </si>
  <si>
    <t>2025/03/14 10:52:08</t>
  </si>
  <si>
    <t>2025/03/04 10:18:41</t>
  </si>
  <si>
    <t>H324800492</t>
  </si>
  <si>
    <t>H324016042</t>
  </si>
  <si>
    <t>2025/03/20 11:02:58</t>
  </si>
  <si>
    <t>2025/04/02 16:58:21</t>
  </si>
  <si>
    <t>2025/03/04 10:43:03</t>
  </si>
  <si>
    <t>2025/04/02 16:57:27</t>
  </si>
  <si>
    <t>H924800477</t>
  </si>
  <si>
    <t>H924017690</t>
  </si>
  <si>
    <t>2025/05/05 13:14:06</t>
  </si>
  <si>
    <t>2025/03/04 10:31:22</t>
  </si>
  <si>
    <t>TO252000012</t>
  </si>
  <si>
    <t>2025/02/26 09:16:18</t>
  </si>
  <si>
    <t>2025/02/21 15:14:21</t>
  </si>
  <si>
    <t>H524800472</t>
  </si>
  <si>
    <t>H524020915</t>
  </si>
  <si>
    <t>2025/03/04 09:15:03</t>
  </si>
  <si>
    <t>2025/03/14 11:00:42</t>
  </si>
  <si>
    <t>2025/03/04 08:59:55</t>
  </si>
  <si>
    <t>TO253000008</t>
  </si>
  <si>
    <t>2025/03/26 12:39:00</t>
  </si>
  <si>
    <t>2025/03/20 17:53:50</t>
  </si>
  <si>
    <t>H324022046</t>
  </si>
  <si>
    <t>蕭文杰</t>
  </si>
  <si>
    <t>2025/03/26 13:35:51</t>
  </si>
  <si>
    <t>2025/03/31 09:05:20</t>
  </si>
  <si>
    <t>2025/03/26 12:43:20</t>
  </si>
  <si>
    <t>2025/04/02 16:57:28</t>
  </si>
  <si>
    <t>HO24800541</t>
  </si>
  <si>
    <t>HO24015375</t>
  </si>
  <si>
    <t>2025/04/01 16:06:05</t>
  </si>
  <si>
    <t>2025/03/26 13:33:38</t>
  </si>
  <si>
    <t>H324800539</t>
  </si>
  <si>
    <t>H324018372</t>
  </si>
  <si>
    <t>2025/03/26 13:54:15</t>
  </si>
  <si>
    <t>2025/05/15 12:32:47</t>
  </si>
  <si>
    <t>2025/05/16 08:30:59</t>
  </si>
  <si>
    <t>2025/03/26 13:36:32</t>
  </si>
  <si>
    <t>2025/05/16 08:30:40</t>
  </si>
  <si>
    <t>H924006289</t>
  </si>
  <si>
    <t>90CV07T30080</t>
  </si>
  <si>
    <t>2025/03/26 13:54:14</t>
  </si>
  <si>
    <t>2025/12/03 16:19:35</t>
  </si>
  <si>
    <t>2025/03/26 13:42:00</t>
  </si>
  <si>
    <t>H524029751</t>
  </si>
  <si>
    <t>90CV07W10020</t>
  </si>
  <si>
    <t>2025/04/16 13:25:24</t>
  </si>
  <si>
    <t>[A3SC0028]Liquid Spill</t>
  </si>
  <si>
    <t>PCB with oxidization</t>
  </si>
  <si>
    <t>2025/03/26 13:27:26</t>
  </si>
  <si>
    <t>H524800540</t>
  </si>
  <si>
    <t>H524026716</t>
  </si>
  <si>
    <t>2025/04/16 10:43:01</t>
  </si>
  <si>
    <t>2025/03/26 13:31:18</t>
  </si>
  <si>
    <t>H424004074</t>
  </si>
  <si>
    <t>2025/12/03 16:19:23</t>
  </si>
  <si>
    <t>2025/03/26 13:38:51</t>
  </si>
  <si>
    <t>H724000595</t>
  </si>
  <si>
    <t>2025/12/03 16:19:37</t>
  </si>
  <si>
    <t>2025/03/26 13:01:59</t>
  </si>
  <si>
    <t>H424003797</t>
  </si>
  <si>
    <t>2025/12/03 16:19:26</t>
  </si>
  <si>
    <t>2025/03/26 13:05:38</t>
  </si>
  <si>
    <t>H224007003</t>
  </si>
  <si>
    <t>2025/03/26 14:05:54</t>
  </si>
  <si>
    <t>2025/12/03 16:19:33</t>
  </si>
  <si>
    <t>2025/03/26 13:58:11</t>
  </si>
  <si>
    <t>H524800543</t>
  </si>
  <si>
    <t>H524012034</t>
  </si>
  <si>
    <t>2025/04/16 12:17:14</t>
  </si>
  <si>
    <t>2025/03/26 13:47:20</t>
  </si>
  <si>
    <t>H524800542</t>
  </si>
  <si>
    <t>90CV07U100U0</t>
  </si>
  <si>
    <t>H524028040</t>
  </si>
  <si>
    <t>2025/04/01 16:51:44</t>
  </si>
  <si>
    <t>2025/03/26 13:51:20</t>
  </si>
  <si>
    <t>HN24800553</t>
  </si>
  <si>
    <t>HN24002820</t>
  </si>
  <si>
    <t>2025/04/08 10:39:35</t>
  </si>
  <si>
    <t>2025/03/26 12:39:52</t>
  </si>
  <si>
    <t>H424011927</t>
  </si>
  <si>
    <t>2025/12/03 16:19:30</t>
  </si>
  <si>
    <t>2025/03/26 14:05:16</t>
  </si>
  <si>
    <t>TO255000007</t>
  </si>
  <si>
    <t>2025/05/26 10:52:18</t>
  </si>
  <si>
    <t>2025/05/21 12:44:21</t>
  </si>
  <si>
    <t>H724002231</t>
  </si>
  <si>
    <t>2025/05/27 09:11:24</t>
  </si>
  <si>
    <t>2025/12/03 16:19:28</t>
  </si>
  <si>
    <t>2025/05/27 08:40:12</t>
  </si>
  <si>
    <t>H824800600</t>
  </si>
  <si>
    <t>H824007460</t>
  </si>
  <si>
    <t>2025/06/06 10:43:24</t>
  </si>
  <si>
    <t>2025/06/12 08:44:37</t>
  </si>
  <si>
    <t>2025/05/27 08:34:47</t>
  </si>
  <si>
    <t>2025/06/12 08:44:24</t>
  </si>
  <si>
    <t>H524800601</t>
  </si>
  <si>
    <t>H524005191</t>
  </si>
  <si>
    <t>2025/06/06 10:42:50</t>
  </si>
  <si>
    <t>2025/05/27 08:37:32</t>
  </si>
  <si>
    <t>2025/06/12 08:44:25</t>
  </si>
  <si>
    <t>H424800602</t>
  </si>
  <si>
    <t>H424800230</t>
  </si>
  <si>
    <t>2025/06/06 10:42:19</t>
  </si>
  <si>
    <t>2025/05/27 08:44:53</t>
  </si>
  <si>
    <t>H524800256</t>
  </si>
  <si>
    <t>2025/06/23 10:39:05</t>
  </si>
  <si>
    <t>2025/05/27 08:48:56</t>
  </si>
  <si>
    <t>M225022162</t>
  </si>
  <si>
    <t>2025/06/23 10:39:07</t>
  </si>
  <si>
    <t>[A3SC0027]PCB damage</t>
  </si>
  <si>
    <t>PCB Damaged/板斷(裂)無法維修</t>
  </si>
  <si>
    <t>2025/05/27 09:05:45</t>
  </si>
  <si>
    <t>HO24011613</t>
  </si>
  <si>
    <t>2025/12/03 16:19:42</t>
  </si>
  <si>
    <t>2025/05/27 08:52:37</t>
  </si>
  <si>
    <t>H224800599</t>
  </si>
  <si>
    <t>H224000026</t>
  </si>
  <si>
    <t>2025/06/06 10:38:28</t>
  </si>
  <si>
    <t>2025/06/12 08:44:36</t>
  </si>
  <si>
    <t>2025/05/27 08:31:49</t>
  </si>
  <si>
    <t>H125800603</t>
  </si>
  <si>
    <t>H125007524</t>
  </si>
  <si>
    <t>2025/06/06 10:41:48</t>
  </si>
  <si>
    <t>2025/05/27 08:55:07</t>
  </si>
  <si>
    <t>H424800597</t>
  </si>
  <si>
    <t>90CV07T10070</t>
  </si>
  <si>
    <t>H424030574</t>
  </si>
  <si>
    <t>2025/06/06 10:39:29</t>
  </si>
  <si>
    <t>2025/05/27 08:25:01</t>
  </si>
  <si>
    <t>H224800595</t>
  </si>
  <si>
    <t>H224003544</t>
  </si>
  <si>
    <t>2025/06/06 10:40:40</t>
  </si>
  <si>
    <t>2025/05/27 08:26:59</t>
  </si>
  <si>
    <t>H824800594</t>
  </si>
  <si>
    <t>H824011933</t>
  </si>
  <si>
    <t>2025/06/06 10:41:14</t>
  </si>
  <si>
    <t>2025/05/27 08:30:09</t>
  </si>
  <si>
    <t>H224001073</t>
  </si>
  <si>
    <t>2025/06/23 10:39:03</t>
  </si>
  <si>
    <t>2025/05/27 08:57:49</t>
  </si>
  <si>
    <t>H124000487</t>
  </si>
  <si>
    <t>2025/06/23 10:39:00</t>
  </si>
  <si>
    <t>2025/05/27 09:02:06</t>
  </si>
  <si>
    <t>H324800596</t>
  </si>
  <si>
    <t>H324012601</t>
  </si>
  <si>
    <t>2025/05/27 09:11:25</t>
  </si>
  <si>
    <t>2025/06/06 10:40:07</t>
  </si>
  <si>
    <t>2025/05/27 08:18:35</t>
  </si>
  <si>
    <t>H324800598</t>
  </si>
  <si>
    <t>H324011016</t>
  </si>
  <si>
    <t>2025/06/06 10:38:57</t>
  </si>
  <si>
    <t>2025/05/27 08:22:05</t>
  </si>
  <si>
    <t>TO256000006</t>
  </si>
  <si>
    <t>2025/06/26 10:47:47</t>
  </si>
  <si>
    <t>2025/06/19 13:48:42</t>
  </si>
  <si>
    <t>H824007702</t>
  </si>
  <si>
    <t>2025/06/26 13:00:37</t>
  </si>
  <si>
    <t>2025/12/03 16:19:48</t>
  </si>
  <si>
    <t>2025/06/26 12:32:48</t>
  </si>
  <si>
    <t>H724800647</t>
  </si>
  <si>
    <t>H724014126</t>
  </si>
  <si>
    <t>2025/10/03 16:34:42</t>
  </si>
  <si>
    <t>2025/10/09 10:42:49</t>
  </si>
  <si>
    <t>2025/06/26 12:44:44</t>
  </si>
  <si>
    <t>2025/10/09 10:41:05</t>
  </si>
  <si>
    <t>HD24001798</t>
  </si>
  <si>
    <t>90CV07U500H0</t>
  </si>
  <si>
    <t>2025/12/03 16:19:52</t>
  </si>
  <si>
    <t>2025/06/26 11:12:26</t>
  </si>
  <si>
    <t>HO24800646</t>
  </si>
  <si>
    <t>90CV07S20070</t>
  </si>
  <si>
    <t>HO24016046</t>
  </si>
  <si>
    <t>2025/10/15 16:49:21</t>
  </si>
  <si>
    <t>2025/10/21 12:39:14</t>
  </si>
  <si>
    <t>2025/06/26 11:15:01</t>
  </si>
  <si>
    <t>H524800615</t>
  </si>
  <si>
    <t>H524012068</t>
  </si>
  <si>
    <t>2025/07/18 08:18:44</t>
  </si>
  <si>
    <t>2025/07/23 14:45:21</t>
  </si>
  <si>
    <t>2025/06/26 11:17:29</t>
  </si>
  <si>
    <t>2025/07/23 14:41:14</t>
  </si>
  <si>
    <t>H824001617</t>
  </si>
  <si>
    <t>90CV07U30060</t>
  </si>
  <si>
    <t>2025/12/03 16:19:38</t>
  </si>
  <si>
    <t>2025/06/26 12:24:26</t>
  </si>
  <si>
    <t>H324800616</t>
  </si>
  <si>
    <t>H324014907</t>
  </si>
  <si>
    <t>2025/07/18 08:18:54</t>
  </si>
  <si>
    <t>2025/06/26 12:26:53</t>
  </si>
  <si>
    <t>H524013004</t>
  </si>
  <si>
    <t>2025/12/03 16:19:40</t>
  </si>
  <si>
    <t>2025/06/26 12:29:57</t>
  </si>
  <si>
    <t>H324800617</t>
  </si>
  <si>
    <t>H324004420</t>
  </si>
  <si>
    <t>2025/07/18 08:19:11</t>
  </si>
  <si>
    <t>2025/06/26 12:35:56</t>
  </si>
  <si>
    <t>TO257000002</t>
  </si>
  <si>
    <t>2025/07/14 09:20:12</t>
  </si>
  <si>
    <t>2025/07/04 13:59:06</t>
  </si>
  <si>
    <t>M225015108</t>
  </si>
  <si>
    <t>90CV08610010</t>
  </si>
  <si>
    <t>RTX5080/14745/STDOC/SA/PNY</t>
  </si>
  <si>
    <t>2025/07/14 10:49:03</t>
  </si>
  <si>
    <t>2025/11/04 17:24:57</t>
  </si>
  <si>
    <t>[A3SC0012]Scrap cause by no repair skill</t>
  </si>
  <si>
    <t>[A1902]RMA</t>
  </si>
  <si>
    <t>NO BOOT</t>
  </si>
  <si>
    <t>2025/07/14 10:26:47</t>
  </si>
  <si>
    <t>X03</t>
  </si>
  <si>
    <t>RTX5080</t>
  </si>
  <si>
    <t>M325800659</t>
  </si>
  <si>
    <t>90CV08630010</t>
  </si>
  <si>
    <t>RTX5080/14745/ARGBOC/SA/PNY</t>
  </si>
  <si>
    <t>M325022532</t>
  </si>
  <si>
    <t>2025/10/03 16:35:21</t>
  </si>
  <si>
    <t>2025/07/14 10:16:20</t>
  </si>
  <si>
    <t>M225800657</t>
  </si>
  <si>
    <t>M225000882</t>
  </si>
  <si>
    <t>2025/09/18 15:25:27</t>
  </si>
  <si>
    <t>2025/09/23 13:00:32</t>
  </si>
  <si>
    <t>2025/07/14 10:32:31</t>
  </si>
  <si>
    <t>2025/09/23 12:56:57</t>
  </si>
  <si>
    <t>M225800658</t>
  </si>
  <si>
    <t>M225003694</t>
  </si>
  <si>
    <t>2025/10/03 16:35:12</t>
  </si>
  <si>
    <t>2025/07/14 10:36:23</t>
  </si>
  <si>
    <t>M325800660</t>
  </si>
  <si>
    <t>M325039350</t>
  </si>
  <si>
    <t>2025/09/18 15:25:45</t>
  </si>
  <si>
    <t>2025/07/14 10:42:21</t>
  </si>
  <si>
    <t>TO257000005</t>
  </si>
  <si>
    <t>2025/07/23 12:43:59</t>
  </si>
  <si>
    <t>2025/07/22 10:47:16</t>
  </si>
  <si>
    <t>T325000089</t>
  </si>
  <si>
    <t>90CV08730020</t>
  </si>
  <si>
    <t>RTX5090/14530/ARGBOC/SA/PNY</t>
  </si>
  <si>
    <t>2026/04/30 08:16:18</t>
  </si>
  <si>
    <t>2026/04/30 08:17:22</t>
  </si>
  <si>
    <t>Wrong SN (PNY SN &amp; ISN 系統無法匹配),客戶同意退回.</t>
  </si>
  <si>
    <t>2026/04/30 08:14:09</t>
  </si>
  <si>
    <t>RTX5090</t>
  </si>
  <si>
    <t>HO24800642</t>
  </si>
  <si>
    <t>HO24004365</t>
  </si>
  <si>
    <t>2025/07/24 12:57:58</t>
  </si>
  <si>
    <t>2025/08/06 12:21:14</t>
  </si>
  <si>
    <t>2025/07/24 11:08:45</t>
  </si>
  <si>
    <t>M425800996</t>
  </si>
  <si>
    <t>90CV08B300A0</t>
  </si>
  <si>
    <t>RTX5070TI/14760/ARGBOC/HY/PNY</t>
  </si>
  <si>
    <t>M425041826</t>
  </si>
  <si>
    <t>2025/09/05 10:25:32</t>
  </si>
  <si>
    <t>2025/11/28 13:05:50</t>
  </si>
  <si>
    <t>2025/11/28 14:33:48</t>
  </si>
  <si>
    <t>2025/09/05 10:23:30</t>
  </si>
  <si>
    <t>RTX5070TI</t>
  </si>
  <si>
    <t>2025/11/28 14:33:41</t>
  </si>
  <si>
    <t>H824800645</t>
  </si>
  <si>
    <t>H824006870</t>
  </si>
  <si>
    <t>2025/08/06 12:21:36</t>
  </si>
  <si>
    <t>2025/07/24 10:56:23</t>
  </si>
  <si>
    <t>2025/08/06 14:29:13</t>
  </si>
  <si>
    <t>H524800644</t>
  </si>
  <si>
    <t>H524004289</t>
  </si>
  <si>
    <t>2025/08/06 12:21:25</t>
  </si>
  <si>
    <t>2025/07/24 11:04:50</t>
  </si>
  <si>
    <t>T325800775</t>
  </si>
  <si>
    <t>T325000090</t>
  </si>
  <si>
    <t>2025/10/22 15:21:06</t>
  </si>
  <si>
    <t>2025/10/23 08:33:30</t>
  </si>
  <si>
    <t>2025/09/05 09:38:05</t>
  </si>
  <si>
    <t>2025/10/23 08:25:06</t>
  </si>
  <si>
    <t>T425800774</t>
  </si>
  <si>
    <t>90CV08710020</t>
  </si>
  <si>
    <t>RTX5090/14530/STDOC/SA/PNY</t>
  </si>
  <si>
    <t>T425000085</t>
  </si>
  <si>
    <t>2025/10/22 15:20:55</t>
  </si>
  <si>
    <t>2025/09/05 10:21:24</t>
  </si>
  <si>
    <t>H924800639</t>
  </si>
  <si>
    <t>H924017737</t>
  </si>
  <si>
    <t>2025/10/15 16:50:22</t>
  </si>
  <si>
    <t>2025/07/24 12:33:40</t>
  </si>
  <si>
    <t>H424007839</t>
  </si>
  <si>
    <t>2025/08/21 16:59:41</t>
  </si>
  <si>
    <t>PCB Burned/Q509</t>
  </si>
  <si>
    <t>2025/07/24 12:52:27</t>
  </si>
  <si>
    <t>H424011931</t>
  </si>
  <si>
    <t>2025/08/21 16:59:46</t>
  </si>
  <si>
    <t>2025/07/24 12:54:58</t>
  </si>
  <si>
    <t>H524800638</t>
  </si>
  <si>
    <t>H524032302</t>
  </si>
  <si>
    <t>2025/10/15 16:50:40</t>
  </si>
  <si>
    <t>2025/07/24 12:11:53</t>
  </si>
  <si>
    <t>M425023119</t>
  </si>
  <si>
    <t>2025/08/21 16:59:42</t>
  </si>
  <si>
    <t>PCB Burned/U927</t>
  </si>
  <si>
    <t>2025/07/24 12:37:39</t>
  </si>
  <si>
    <t>H924800640</t>
  </si>
  <si>
    <t>H924003836</t>
  </si>
  <si>
    <t>2025/10/15 16:50:04</t>
  </si>
  <si>
    <t>2025/07/24 12:41:30</t>
  </si>
  <si>
    <t>HN24800643</t>
  </si>
  <si>
    <t>HN24003788</t>
  </si>
  <si>
    <t>2025/10/03 16:34:32</t>
  </si>
  <si>
    <t>2025/07/24 12:44:23</t>
  </si>
  <si>
    <t>H424003729</t>
  </si>
  <si>
    <t>2025/12/03 16:19:50</t>
  </si>
  <si>
    <t>2025/07/24 11:01:35</t>
  </si>
  <si>
    <t>TO258000005</t>
  </si>
  <si>
    <t>2025/08/14 15:17:08</t>
  </si>
  <si>
    <t>2025/08/13 11:08:23</t>
  </si>
  <si>
    <t>M225801014</t>
  </si>
  <si>
    <t>M225015326</t>
  </si>
  <si>
    <t>2025/09/11 13:35:33</t>
  </si>
  <si>
    <t>2025/11/21 16:09:35</t>
  </si>
  <si>
    <t>2025/11/24 12:28:54</t>
  </si>
  <si>
    <t>2025/09/11 13:29:57</t>
  </si>
  <si>
    <t>2025/11/24 12:25:13</t>
  </si>
  <si>
    <t>HO24800650</t>
  </si>
  <si>
    <t>HO24004215</t>
  </si>
  <si>
    <t>2025/08/14 16:51:29</t>
  </si>
  <si>
    <t>2025/10/03 16:34:52</t>
  </si>
  <si>
    <t>2025/08/14 16:32:43</t>
  </si>
  <si>
    <t>HO24800649</t>
  </si>
  <si>
    <t>90CV07W10030</t>
  </si>
  <si>
    <t>HO24015173</t>
  </si>
  <si>
    <t>2025/09/18 15:24:29</t>
  </si>
  <si>
    <t>2025/08/14 16:35:05</t>
  </si>
  <si>
    <t>M325800803</t>
  </si>
  <si>
    <t>90CV08730010</t>
  </si>
  <si>
    <t>M325002151</t>
  </si>
  <si>
    <t>2025/10/22 15:22:09</t>
  </si>
  <si>
    <t>2025/09/11 13:34:29</t>
  </si>
  <si>
    <t>HN23800651</t>
  </si>
  <si>
    <t>HN23005368</t>
  </si>
  <si>
    <t>2025/09/18 15:25:14</t>
  </si>
  <si>
    <t>2025/08/14 16:36:15</t>
  </si>
  <si>
    <t>HN24800656</t>
  </si>
  <si>
    <t>90CV07P30080</t>
  </si>
  <si>
    <t>HN24008396</t>
  </si>
  <si>
    <t>2025/10/15 16:49:04</t>
  </si>
  <si>
    <t>2025/08/14 16:26:45</t>
  </si>
  <si>
    <t>M525800804</t>
  </si>
  <si>
    <t>90CV08B20070</t>
  </si>
  <si>
    <t>RTX5070TI/14760/STDOC/HY/PNY</t>
  </si>
  <si>
    <t>M525033675</t>
  </si>
  <si>
    <t>2025/09/11 13:35:34</t>
  </si>
  <si>
    <t>2025/10/22 15:22:21</t>
  </si>
  <si>
    <t>2025/09/11 13:27:14</t>
  </si>
  <si>
    <t>TO258000008</t>
  </si>
  <si>
    <t>2025/08/25 12:29:00</t>
  </si>
  <si>
    <t>2025/08/20 22:44:13</t>
  </si>
  <si>
    <t>H524800663</t>
  </si>
  <si>
    <t>H524026958</t>
  </si>
  <si>
    <t>2025/08/25 14:50:57</t>
  </si>
  <si>
    <t>2025/09/18 15:26:07</t>
  </si>
  <si>
    <t>2025/08/25 13:03:23</t>
  </si>
  <si>
    <t>H724800662</t>
  </si>
  <si>
    <t>H724003886</t>
  </si>
  <si>
    <t>2025/10/22 15:10:57</t>
  </si>
  <si>
    <t>2025/10/23 08:33:29</t>
  </si>
  <si>
    <t>2025/08/25 14:29:42</t>
  </si>
  <si>
    <t>M425800802</t>
  </si>
  <si>
    <t>90CV08600040</t>
  </si>
  <si>
    <t>RTX5080/14745/STD/SA/PNY</t>
  </si>
  <si>
    <t>M425017767</t>
  </si>
  <si>
    <t>2025/09/11 13:26:24</t>
  </si>
  <si>
    <t>2025/10/03 16:40:31</t>
  </si>
  <si>
    <t>2025/09/11 13:24:54</t>
  </si>
  <si>
    <t>H724800664</t>
  </si>
  <si>
    <t>H724006045</t>
  </si>
  <si>
    <t>2025/10/03 16:35:31</t>
  </si>
  <si>
    <t>2025/08/25 14:38:15</t>
  </si>
  <si>
    <t>H624800665</t>
  </si>
  <si>
    <t>H624001377</t>
  </si>
  <si>
    <t>2025/10/15 16:47:07</t>
  </si>
  <si>
    <t>2025/08/25 14:41:58</t>
  </si>
  <si>
    <t>H524021403</t>
  </si>
  <si>
    <t>2025/12/03 16:19:46</t>
  </si>
  <si>
    <t>2025/08/25 14:24:30</t>
  </si>
  <si>
    <t>M525800800</t>
  </si>
  <si>
    <t>90CV08600020</t>
  </si>
  <si>
    <t>M525038284</t>
  </si>
  <si>
    <t>2025/10/03 16:40:12</t>
  </si>
  <si>
    <t>2025/09/11 13:18:49</t>
  </si>
  <si>
    <t>H823800661</t>
  </si>
  <si>
    <t>H823000439</t>
  </si>
  <si>
    <t>2025/09/18 15:25:56</t>
  </si>
  <si>
    <t>2025/08/25 14:34:41</t>
  </si>
  <si>
    <t>M525800998</t>
  </si>
  <si>
    <t>M525038233</t>
  </si>
  <si>
    <t>2025/11/20 14:01:18</t>
  </si>
  <si>
    <t>2025/09/11 13:22:37</t>
  </si>
  <si>
    <t>TO258000011</t>
  </si>
  <si>
    <t>2025/09/11 15:42:06</t>
  </si>
  <si>
    <t>2025/08/28 11:19:03</t>
  </si>
  <si>
    <t>M225800889</t>
  </si>
  <si>
    <t>VCG508016TFXPB1-O</t>
  </si>
  <si>
    <t>M225003711</t>
  </si>
  <si>
    <t>2025/10/07 11:24:36</t>
  </si>
  <si>
    <t>2025/11/03 09:38:34</t>
  </si>
  <si>
    <t>2025/11/04 16:15:15</t>
  </si>
  <si>
    <t>2025/10/07 11:02:22</t>
  </si>
  <si>
    <t>2025/11/04 16:12:13</t>
  </si>
  <si>
    <t>T425800886</t>
  </si>
  <si>
    <t>T425000074</t>
  </si>
  <si>
    <t>2025/11/03 09:38:13</t>
  </si>
  <si>
    <t>2025/10/07 11:20:13</t>
  </si>
  <si>
    <t>M625800885</t>
  </si>
  <si>
    <t>M625046176</t>
  </si>
  <si>
    <t>2025/11/03 09:38:07</t>
  </si>
  <si>
    <t>2025/10/07 11:21:02</t>
  </si>
  <si>
    <t>M425800884</t>
  </si>
  <si>
    <t>M425041768</t>
  </si>
  <si>
    <t>2026/01/05 08:49:00</t>
  </si>
  <si>
    <t>2026/01/12 09:05:20</t>
  </si>
  <si>
    <t>2025/10/07 11:22:27</t>
  </si>
  <si>
    <t>2026/01/08 08:11:19</t>
  </si>
  <si>
    <t>M325800869</t>
  </si>
  <si>
    <t>M325012438</t>
  </si>
  <si>
    <t>2025/10/07 11:24:35</t>
  </si>
  <si>
    <t>2025/11/03 09:37:59</t>
  </si>
  <si>
    <t>2025/10/07 11:23:13</t>
  </si>
  <si>
    <t>H924800894</t>
  </si>
  <si>
    <t>VCG4080S16TFXXPB1-O</t>
  </si>
  <si>
    <t>H924700316</t>
  </si>
  <si>
    <t>2025/10/22 15:27:59</t>
  </si>
  <si>
    <t>2025/10/07 11:04:06</t>
  </si>
  <si>
    <t>2025/10/23 08:25:07</t>
  </si>
  <si>
    <t>H324800895</t>
  </si>
  <si>
    <t>H324001526</t>
  </si>
  <si>
    <t>2025/10/23 13:50:42</t>
  </si>
  <si>
    <t>2025/10/23 13:55:54</t>
  </si>
  <si>
    <t>2025/10/07 11:07:07</t>
  </si>
  <si>
    <t>2025/10/23 13:55:45</t>
  </si>
  <si>
    <t>H324007769</t>
  </si>
  <si>
    <t>2026/05/08 15:51:16</t>
  </si>
  <si>
    <t>2025/10/07 11:07:56</t>
  </si>
  <si>
    <t>M325800888</t>
  </si>
  <si>
    <t>VCG508016TFXXPB1-O</t>
  </si>
  <si>
    <t>M325014084</t>
  </si>
  <si>
    <t>2025/11/03 09:38:28</t>
  </si>
  <si>
    <t>2025/10/07 11:10:41</t>
  </si>
  <si>
    <t>T525800887</t>
  </si>
  <si>
    <t>90CV08730060</t>
  </si>
  <si>
    <t>T525001226</t>
  </si>
  <si>
    <t>2025/11/03 09:38:20</t>
  </si>
  <si>
    <t>2025/10/07 11:19:22</t>
  </si>
  <si>
    <t>TO259000001</t>
  </si>
  <si>
    <t>2025/09/11 15:52:17</t>
  </si>
  <si>
    <t>2025/09/02 16:23:06</t>
  </si>
  <si>
    <t>HO24800941</t>
  </si>
  <si>
    <t>2025/10/13 09:32:34</t>
  </si>
  <si>
    <t>2025/11/03 09:40:24</t>
  </si>
  <si>
    <t>2025/10/13 09:30:58</t>
  </si>
  <si>
    <t>2025/11/04 16:12:14</t>
  </si>
  <si>
    <t>H124800985</t>
  </si>
  <si>
    <t>H124008730</t>
  </si>
  <si>
    <t>2025/11/20 14:00:45</t>
  </si>
  <si>
    <t>2025/11/24 12:28:55</t>
  </si>
  <si>
    <t>2025/10/13 09:31:33</t>
  </si>
  <si>
    <t>MN24800905</t>
  </si>
  <si>
    <t>90CV07S100E0</t>
  </si>
  <si>
    <t>MN24000167</t>
  </si>
  <si>
    <t>2025/10/07 14:25:21</t>
  </si>
  <si>
    <t>2025/11/03 09:39:05</t>
  </si>
  <si>
    <t>2025/10/07 14:03:46</t>
  </si>
  <si>
    <t>M325800826</t>
  </si>
  <si>
    <t>M325001972</t>
  </si>
  <si>
    <t>2025/10/22 15:25:14</t>
  </si>
  <si>
    <t>2025/10/07 14:10:45</t>
  </si>
  <si>
    <t>M325800827</t>
  </si>
  <si>
    <t>M325023891</t>
  </si>
  <si>
    <t>2025/10/22 15:25:24</t>
  </si>
  <si>
    <t>2025/10/07 14:08:44</t>
  </si>
  <si>
    <t>M325800841</t>
  </si>
  <si>
    <t>M325023890</t>
  </si>
  <si>
    <t>2025/10/22 15:26:59</t>
  </si>
  <si>
    <t>2025/10/07 14:09:41</t>
  </si>
  <si>
    <t>M325800835</t>
  </si>
  <si>
    <t>90CV085300C0</t>
  </si>
  <si>
    <t>RTX5070/14770/ARGBOC/HY/PNY</t>
  </si>
  <si>
    <t>M325049024</t>
  </si>
  <si>
    <t>2025/10/22 15:26:40</t>
  </si>
  <si>
    <t>2025/10/07 14:12:23</t>
  </si>
  <si>
    <t>RTX5070</t>
  </si>
  <si>
    <t>M525800837</t>
  </si>
  <si>
    <t>90CV08E30010</t>
  </si>
  <si>
    <t>RTX5060/15225/STDOC/SA/PNY</t>
  </si>
  <si>
    <t>M525023154</t>
  </si>
  <si>
    <t>2026/01/05 08:47:59</t>
  </si>
  <si>
    <t>2025/10/07 14:13:33</t>
  </si>
  <si>
    <t>RTX5060</t>
  </si>
  <si>
    <t>H724801036</t>
  </si>
  <si>
    <t>H724005790</t>
  </si>
  <si>
    <t>2025/10/13 09:40:10</t>
  </si>
  <si>
    <t>2026/01/29 13:42:55</t>
  </si>
  <si>
    <t>2026/02/07 11:26:21</t>
  </si>
  <si>
    <t>2025/10/13 09:39:59</t>
  </si>
  <si>
    <t>2026/02/03 14:18:03</t>
  </si>
  <si>
    <t>TO259000005</t>
  </si>
  <si>
    <t>2025/09/15 13:13:31</t>
  </si>
  <si>
    <t>2025/09/08 10:18:48</t>
  </si>
  <si>
    <t>M425801013</t>
  </si>
  <si>
    <t>M425041897</t>
  </si>
  <si>
    <t>2025/09/15 13:37:59</t>
  </si>
  <si>
    <t>2025/11/21 16:09:29</t>
  </si>
  <si>
    <t>2025/09/15 13:20:12</t>
  </si>
  <si>
    <t>H725800815</t>
  </si>
  <si>
    <t>90CV08B300F0</t>
  </si>
  <si>
    <t>H725000296</t>
  </si>
  <si>
    <t>2025/10/22 15:23:35</t>
  </si>
  <si>
    <t>2025/09/15 13:29:45</t>
  </si>
  <si>
    <t>M325800816</t>
  </si>
  <si>
    <t>M325013860</t>
  </si>
  <si>
    <t>2025/10/22 15:23:45</t>
  </si>
  <si>
    <t>2025/09/15 13:25:43</t>
  </si>
  <si>
    <t>H824800821</t>
  </si>
  <si>
    <t>H824011840</t>
  </si>
  <si>
    <t>2025/10/22 15:24:24</t>
  </si>
  <si>
    <t>2025/09/15 13:27:09</t>
  </si>
  <si>
    <t>M625800818</t>
  </si>
  <si>
    <t>90CV085000M0</t>
  </si>
  <si>
    <t>RTX5070/14770/STD/HY/PNY</t>
  </si>
  <si>
    <t>M625001874</t>
  </si>
  <si>
    <t>2025/11/20 09:28:19</t>
  </si>
  <si>
    <t>2025/09/15 13:32:47</t>
  </si>
  <si>
    <t>M425800814</t>
  </si>
  <si>
    <t>90CV08500020</t>
  </si>
  <si>
    <t>RTX5070/14770/STD/SA/PNY</t>
  </si>
  <si>
    <t>M425033743</t>
  </si>
  <si>
    <t>2025/11/20 09:28:11</t>
  </si>
  <si>
    <t>2025/09/15 13:35:42</t>
  </si>
  <si>
    <t>TO259000007</t>
  </si>
  <si>
    <t>2025/09/15 12:35:54</t>
  </si>
  <si>
    <t>2025/09/11 11:49:00</t>
  </si>
  <si>
    <t>M325039056</t>
  </si>
  <si>
    <t>2025/09/15 12:42:45</t>
  </si>
  <si>
    <t>2025/09/15 13:39:50</t>
  </si>
  <si>
    <t>2025/09/22 17:01:42</t>
  </si>
  <si>
    <t>2025/09/15 12:36:12</t>
  </si>
  <si>
    <t>2025/09/22 17:01:36</t>
  </si>
  <si>
    <t>M225800916</t>
  </si>
  <si>
    <t>M225015523</t>
  </si>
  <si>
    <t>2025/09/15 13:09:53</t>
  </si>
  <si>
    <t>2025/11/03 09:39:32</t>
  </si>
  <si>
    <t>2025/09/15 13:07:42</t>
  </si>
  <si>
    <t>H224800820</t>
  </si>
  <si>
    <t>H224007054</t>
  </si>
  <si>
    <t>2025/10/22 15:24:15</t>
  </si>
  <si>
    <t>2025/09/15 13:05:36</t>
  </si>
  <si>
    <t>TO259000009</t>
  </si>
  <si>
    <t>2025/10/07 11:31:03</t>
  </si>
  <si>
    <t>2025/09/16 16:26:51</t>
  </si>
  <si>
    <t>M325800836</t>
  </si>
  <si>
    <t>M325039310</t>
  </si>
  <si>
    <t>2025/10/07 13:59:59</t>
  </si>
  <si>
    <t>2025/10/22 15:26:51</t>
  </si>
  <si>
    <t>2025/10/07 13:58:43</t>
  </si>
  <si>
    <t>TO259000014</t>
  </si>
  <si>
    <t>2025/10/07 11:30:49</t>
  </si>
  <si>
    <t>2025/09/19 09:21:15</t>
  </si>
  <si>
    <t>H625800830</t>
  </si>
  <si>
    <t>90CV08B200F0</t>
  </si>
  <si>
    <t>VCG5070T16TFXPB1-O</t>
  </si>
  <si>
    <t>H625004577</t>
  </si>
  <si>
    <t>2025/10/07 13:51:17</t>
  </si>
  <si>
    <t>2025/10/22 15:25:53</t>
  </si>
  <si>
    <t>2025/10/07 13:36:44</t>
  </si>
  <si>
    <t>H324018816</t>
  </si>
  <si>
    <t>2025/10/13 09:30:42</t>
  </si>
  <si>
    <t>2025/11/26 17:29:10</t>
  </si>
  <si>
    <t>PCB Burned/U8</t>
  </si>
  <si>
    <t>2025/10/13 09:29:53</t>
  </si>
  <si>
    <t>M525800829</t>
  </si>
  <si>
    <t>M525039577</t>
  </si>
  <si>
    <t>2025/10/22 15:25:42</t>
  </si>
  <si>
    <t>2025/10/07 13:38:17</t>
  </si>
  <si>
    <t>H824800902</t>
  </si>
  <si>
    <t>H824011415</t>
  </si>
  <si>
    <t>2025/10/07 13:51:16</t>
  </si>
  <si>
    <t>2025/10/23 13:50:52</t>
  </si>
  <si>
    <t>2025/10/07 13:38:55</t>
  </si>
  <si>
    <t>H625801042</t>
  </si>
  <si>
    <t>H625011254</t>
  </si>
  <si>
    <t>2025/12/09 12:47:26</t>
  </si>
  <si>
    <t>2025/12/12 09:14:54</t>
  </si>
  <si>
    <t>2025/10/13 09:28:07</t>
  </si>
  <si>
    <t>2025/12/12 09:11:36</t>
  </si>
  <si>
    <t>H125007523</t>
  </si>
  <si>
    <t>2025/11/04 17:25:02</t>
  </si>
  <si>
    <t>2025/10/13 09:28:40</t>
  </si>
  <si>
    <t>HO24800986</t>
  </si>
  <si>
    <t>HO24000518</t>
  </si>
  <si>
    <t>2025/11/20 14:00:51</t>
  </si>
  <si>
    <t>2025/10/13 09:29:14</t>
  </si>
  <si>
    <t>TO259000018</t>
  </si>
  <si>
    <t>2025/10/07 17:10:54</t>
  </si>
  <si>
    <t>2025/09/22 21:53:05</t>
  </si>
  <si>
    <t>H525800909</t>
  </si>
  <si>
    <t>90CV07U500G0</t>
  </si>
  <si>
    <t>H525000612</t>
  </si>
  <si>
    <t>2025/10/07 17:20:44</t>
  </si>
  <si>
    <t>2025/10/22 15:29:17</t>
  </si>
  <si>
    <t>2025/10/07 17:16:52</t>
  </si>
  <si>
    <t>HN23800984</t>
  </si>
  <si>
    <t>VCG40608DFXPB1</t>
  </si>
  <si>
    <t>HN23800260</t>
  </si>
  <si>
    <t>2025/11/20 14:00:39</t>
  </si>
  <si>
    <t>2025/10/07 17:18:33</t>
  </si>
  <si>
    <t>HD23800907</t>
  </si>
  <si>
    <t>HD23016651</t>
  </si>
  <si>
    <t>2025/11/03 09:39:17</t>
  </si>
  <si>
    <t>2025/10/07 17:19:56</t>
  </si>
  <si>
    <t>TO259000020</t>
  </si>
  <si>
    <t>2025/10/07 14:04:34</t>
  </si>
  <si>
    <t>2025/09/26 12:54:05</t>
  </si>
  <si>
    <t>H524800908</t>
  </si>
  <si>
    <t>H524029536</t>
  </si>
  <si>
    <t>2025/10/07 14:28:35</t>
  </si>
  <si>
    <t>2025/10/22 15:28:30</t>
  </si>
  <si>
    <t>2025/10/07 14:26:04</t>
  </si>
  <si>
    <t>M625801011</t>
  </si>
  <si>
    <t>90CV08E10010</t>
  </si>
  <si>
    <t>RTX5060/15225/STD/SA/PNY</t>
  </si>
  <si>
    <t>M625042727</t>
  </si>
  <si>
    <t>2026/01/05 08:49:39</t>
  </si>
  <si>
    <t>2025/10/07 14:26:55</t>
  </si>
  <si>
    <t>M525800843</t>
  </si>
  <si>
    <t>M525039894</t>
  </si>
  <si>
    <t>2025/10/22 15:27:20</t>
  </si>
  <si>
    <t>2025/10/07 14:27:49</t>
  </si>
  <si>
    <t>TO25A000001</t>
  </si>
  <si>
    <t>2025/10/09 14:33:50</t>
  </si>
  <si>
    <t>2025/10/01 16:42:49</t>
  </si>
  <si>
    <t>M625800951</t>
  </si>
  <si>
    <t>M625013439</t>
  </si>
  <si>
    <t>2025/10/09 14:42:49</t>
  </si>
  <si>
    <t>2025/11/20 13:59:52</t>
  </si>
  <si>
    <t>2025/10/09 14:40:09</t>
  </si>
  <si>
    <t>M325800865</t>
  </si>
  <si>
    <t>M325035062</t>
  </si>
  <si>
    <t>2025/11/03 09:37:45</t>
  </si>
  <si>
    <t>2025/10/09 14:40:54</t>
  </si>
  <si>
    <t>M525800866</t>
  </si>
  <si>
    <t>M525038288</t>
  </si>
  <si>
    <t>2025/11/03 09:37:52</t>
  </si>
  <si>
    <t>2025/10/09 14:41:31</t>
  </si>
  <si>
    <t>2026/05/08 15:49:53</t>
  </si>
  <si>
    <t>2025/10/09 14:42:07</t>
  </si>
  <si>
    <t>TO25A000003</t>
  </si>
  <si>
    <t>2025/10/16 12:25:04</t>
  </si>
  <si>
    <t>2025/10/09 09:11:45</t>
  </si>
  <si>
    <t>M225800937</t>
  </si>
  <si>
    <t>M225014632</t>
  </si>
  <si>
    <t>2025/10/16 12:42:26</t>
  </si>
  <si>
    <t>2025/11/03 09:39:58</t>
  </si>
  <si>
    <t>2025/10/16 12:41:19</t>
  </si>
  <si>
    <t>H924800938</t>
  </si>
  <si>
    <t>H924017663</t>
  </si>
  <si>
    <t>2025/11/03 09:40:05</t>
  </si>
  <si>
    <t>2025/10/16 12:42:10</t>
  </si>
  <si>
    <t>TO25A000007</t>
  </si>
  <si>
    <t>2025/10/23 10:56:42</t>
  </si>
  <si>
    <t>2025/10/16 17:13:39</t>
  </si>
  <si>
    <t>M325800970</t>
  </si>
  <si>
    <t>M325035066</t>
  </si>
  <si>
    <t>2025/10/23 13:18:04</t>
  </si>
  <si>
    <t>2025/11/20 14:00:25</t>
  </si>
  <si>
    <t>2025/10/23 12:25:40</t>
  </si>
  <si>
    <t>H924800966</t>
  </si>
  <si>
    <t>H924017397</t>
  </si>
  <si>
    <t>2025/10/23 13:18:03</t>
  </si>
  <si>
    <t>2026/01/29 13:44:25</t>
  </si>
  <si>
    <t>2026/01/30 16:26:28</t>
  </si>
  <si>
    <t>2025/10/23 12:26:51</t>
  </si>
  <si>
    <t>2026/01/30 13:03:38</t>
  </si>
  <si>
    <t>M525800967</t>
  </si>
  <si>
    <t>90CV08B200A0</t>
  </si>
  <si>
    <t>M525003552</t>
  </si>
  <si>
    <t>2026/01/28 14:49:40</t>
  </si>
  <si>
    <t>2025/10/23 12:27:44</t>
  </si>
  <si>
    <t>2026/02/03 14:18:04</t>
  </si>
  <si>
    <t>002</t>
  </si>
  <si>
    <t>M625800968</t>
  </si>
  <si>
    <t>M625013497</t>
  </si>
  <si>
    <t>2025/11/20 14:00:19</t>
  </si>
  <si>
    <t>2025/10/23 12:28:28</t>
  </si>
  <si>
    <t>H424800976</t>
  </si>
  <si>
    <t>H424004081</t>
  </si>
  <si>
    <t>2026/01/14 14:51:39</t>
  </si>
  <si>
    <t>2026/01/23 13:37:11</t>
  </si>
  <si>
    <t>2025/10/23 12:29:38</t>
  </si>
  <si>
    <t>2026/01/22 08:11:28</t>
  </si>
  <si>
    <t>H924800950</t>
  </si>
  <si>
    <t>H924017696</t>
  </si>
  <si>
    <t>2026/01/29 13:44:15</t>
  </si>
  <si>
    <t>2025/10/23 13:14:23</t>
  </si>
  <si>
    <t>M325800991</t>
  </si>
  <si>
    <t>90CV08510010</t>
  </si>
  <si>
    <t>RTX5070/14770/STDOC/SA/PNY</t>
  </si>
  <si>
    <t>M325022737</t>
  </si>
  <si>
    <t>2025/11/20 09:32:54</t>
  </si>
  <si>
    <t>2025/10/23 13:14:54</t>
  </si>
  <si>
    <t>H924800944</t>
  </si>
  <si>
    <t>H924000069</t>
  </si>
  <si>
    <t>2025/12/09 12:36:36</t>
  </si>
  <si>
    <t>2025/10/23 13:15:20</t>
  </si>
  <si>
    <t>H625801034</t>
  </si>
  <si>
    <t>H625004317</t>
  </si>
  <si>
    <t>2025/12/09 12:48:20</t>
  </si>
  <si>
    <t>2025/10/23 13:15:55</t>
  </si>
  <si>
    <t>H724800949</t>
  </si>
  <si>
    <t>H724005954</t>
  </si>
  <si>
    <t>2026/01/29 13:42:41</t>
  </si>
  <si>
    <t>2025/10/23 13:16:24</t>
  </si>
  <si>
    <t>H924800943</t>
  </si>
  <si>
    <t>H924017052</t>
  </si>
  <si>
    <t>2025/12/09 12:37:18</t>
  </si>
  <si>
    <t>2025/10/23 13:17:02</t>
  </si>
  <si>
    <t>HO23800989</t>
  </si>
  <si>
    <t>HO23004018</t>
  </si>
  <si>
    <t>2025/11/20 14:01:12</t>
  </si>
  <si>
    <t>2025/10/23 13:17:35</t>
  </si>
  <si>
    <t>H424016627</t>
  </si>
  <si>
    <t>2025/11/04 17:25:04</t>
  </si>
  <si>
    <t>2025/10/23 13:12:13</t>
  </si>
  <si>
    <t>H124800965</t>
  </si>
  <si>
    <t>H124001111</t>
  </si>
  <si>
    <t>2026/01/29 13:37:12</t>
  </si>
  <si>
    <t>2025/10/23 12:24:29</t>
  </si>
  <si>
    <t>TO25A000008</t>
  </si>
  <si>
    <t>2025/10/23 10:56:13</t>
  </si>
  <si>
    <t>2025/10/17 14:56:08</t>
  </si>
  <si>
    <t>H924800975</t>
  </si>
  <si>
    <t>H924017733</t>
  </si>
  <si>
    <t>2025/10/23 13:14:06</t>
  </si>
  <si>
    <t>2026/01/29 13:44:35</t>
  </si>
  <si>
    <t>2025/10/23 12:34:37</t>
  </si>
  <si>
    <t>H725800974</t>
  </si>
  <si>
    <t>H725005288</t>
  </si>
  <si>
    <t>2025/11/20 09:32:41</t>
  </si>
  <si>
    <t>2025/10/23 12:34:02</t>
  </si>
  <si>
    <t>H524800969</t>
  </si>
  <si>
    <t>H524014778</t>
  </si>
  <si>
    <t>2026/01/14 14:51:25</t>
  </si>
  <si>
    <t>2025/10/23 12:35:27</t>
  </si>
  <si>
    <t>H924800948</t>
  </si>
  <si>
    <t>H924003696</t>
  </si>
  <si>
    <t>2026/03/05 08:54:19</t>
  </si>
  <si>
    <t>2026/03/07 08:17:01</t>
  </si>
  <si>
    <t>2025/10/23 12:38:46</t>
  </si>
  <si>
    <t>2026/03/06 10:28:39</t>
  </si>
  <si>
    <t>H625800971</t>
  </si>
  <si>
    <t>H625010173</t>
  </si>
  <si>
    <t>2025/11/20 09:32:23</t>
  </si>
  <si>
    <t>2025/10/23 12:32:02</t>
  </si>
  <si>
    <t>M325800972</t>
  </si>
  <si>
    <t>M325002091</t>
  </si>
  <si>
    <t>2025/11/20 14:00:31</t>
  </si>
  <si>
    <t>2025/10/23 12:32:36</t>
  </si>
  <si>
    <t>H725800973</t>
  </si>
  <si>
    <t>H725001307</t>
  </si>
  <si>
    <t>2025/11/20 09:32:34</t>
  </si>
  <si>
    <t>2025/10/23 12:33:11</t>
  </si>
  <si>
    <t>H924800945</t>
  </si>
  <si>
    <t>H924003659</t>
  </si>
  <si>
    <t>2026/03/05 08:53:52</t>
  </si>
  <si>
    <t>2025/10/23 12:40:26</t>
  </si>
  <si>
    <t>H924800947</t>
  </si>
  <si>
    <t>H924003738</t>
  </si>
  <si>
    <t>2026/03/05 08:54:09</t>
  </si>
  <si>
    <t>2025/10/23 13:06:41</t>
  </si>
  <si>
    <t>H924800946</t>
  </si>
  <si>
    <t>H924003712</t>
  </si>
  <si>
    <t>2026/03/05 08:54:01</t>
  </si>
  <si>
    <t>2025/10/23 13:07:21</t>
  </si>
  <si>
    <t>H725800980</t>
  </si>
  <si>
    <t>H725005204</t>
  </si>
  <si>
    <t>2025/11/20 09:32:48</t>
  </si>
  <si>
    <t>2025/10/23 13:09:28</t>
  </si>
  <si>
    <t>H524800987</t>
  </si>
  <si>
    <t>H524012578</t>
  </si>
  <si>
    <t>2025/10/23 13:14:05</t>
  </si>
  <si>
    <t>2025/11/20 14:00:59</t>
  </si>
  <si>
    <t>2025/10/23 13:13:01</t>
  </si>
  <si>
    <t>HO24015029</t>
  </si>
  <si>
    <t>2025/11/04 17:25:12</t>
  </si>
  <si>
    <t>PCB Burned/C271</t>
  </si>
  <si>
    <t>2025/10/23 13:10:47</t>
  </si>
  <si>
    <t>H824800988</t>
  </si>
  <si>
    <t>H824007013</t>
  </si>
  <si>
    <t>2025/11/20 14:01:06</t>
  </si>
  <si>
    <t>2025/10/23 13:11:17</t>
  </si>
  <si>
    <t>H625800959</t>
  </si>
  <si>
    <t>90CV08C30020</t>
  </si>
  <si>
    <t>RTX5060TI/15210/STDOC/SA/PNY</t>
  </si>
  <si>
    <t>H625004728</t>
  </si>
  <si>
    <t>2025/11/20 09:31:56</t>
  </si>
  <si>
    <t>2025/10/23 12:36:10</t>
  </si>
  <si>
    <t>RTX5060TI</t>
  </si>
  <si>
    <t>H625800960</t>
  </si>
  <si>
    <t>H625010366</t>
  </si>
  <si>
    <t>2025/11/20 09:32:03</t>
  </si>
  <si>
    <t>2025/10/23 12:37:05</t>
  </si>
  <si>
    <t>HD24800961</t>
  </si>
  <si>
    <t>HD24007048</t>
  </si>
  <si>
    <t>2025/12/09 12:41:17</t>
  </si>
  <si>
    <t>2025/10/23 12:37:40</t>
  </si>
  <si>
    <t>M425801043</t>
  </si>
  <si>
    <t>90CV08B20040</t>
  </si>
  <si>
    <t>RTX5070TI/14760/STDOC/SA/PNY</t>
  </si>
  <si>
    <t>M425017742</t>
  </si>
  <si>
    <t>2025/12/09 12:42:48</t>
  </si>
  <si>
    <t>2025/10/23 13:08:50</t>
  </si>
  <si>
    <t>TO25A000009</t>
  </si>
  <si>
    <t>2025/10/23 11:26:50</t>
  </si>
  <si>
    <t>2025/10/22 10:44:57</t>
  </si>
  <si>
    <t>M525800952</t>
  </si>
  <si>
    <t>M525038262</t>
  </si>
  <si>
    <t>2025/10/23 16:23:00</t>
  </si>
  <si>
    <t>2025/11/20 13:59:59</t>
  </si>
  <si>
    <t>2025/10/23 16:20:38</t>
  </si>
  <si>
    <t>H324800958</t>
  </si>
  <si>
    <t>H324018760</t>
  </si>
  <si>
    <t>2025/12/09 12:40:32</t>
  </si>
  <si>
    <t>2025/10/23 16:21:31</t>
  </si>
  <si>
    <t>2026/05/08 15:49:34</t>
  </si>
  <si>
    <t>2025/10/23 16:22:08</t>
  </si>
  <si>
    <t>TO25B000002</t>
  </si>
  <si>
    <t>2025/11/04 11:40:28</t>
  </si>
  <si>
    <t>2025/11/03 10:44:01</t>
  </si>
  <si>
    <t>H524801055</t>
  </si>
  <si>
    <t>H524021361</t>
  </si>
  <si>
    <t>許家榮</t>
  </si>
  <si>
    <t>2025/11/06 14:27:07</t>
  </si>
  <si>
    <t>2026/01/14 14:52:24</t>
  </si>
  <si>
    <t>2025/11/06 14:24:41</t>
  </si>
  <si>
    <t>TO25B000003</t>
  </si>
  <si>
    <t>2025/11/06 12:28:12</t>
  </si>
  <si>
    <t>2025/11/05 09:51:56</t>
  </si>
  <si>
    <t>H424801019</t>
  </si>
  <si>
    <t>H424012714</t>
  </si>
  <si>
    <t>2025/11/13 12:24:31</t>
  </si>
  <si>
    <t>2025/11/20 14:01:30</t>
  </si>
  <si>
    <t>2025/11/13 12:20:37</t>
  </si>
  <si>
    <t>M625801018</t>
  </si>
  <si>
    <t>M625046226</t>
  </si>
  <si>
    <t>2025/12/09 12:34:38</t>
  </si>
  <si>
    <t>2025/11/13 12:21:27</t>
  </si>
  <si>
    <t>H424003763</t>
  </si>
  <si>
    <t>2026/05/08 15:49:57</t>
  </si>
  <si>
    <t>2025/11/13 12:22:30</t>
  </si>
  <si>
    <t>HD24801032</t>
  </si>
  <si>
    <t>HD24003443</t>
  </si>
  <si>
    <t>2025/11/13 12:24:30</t>
  </si>
  <si>
    <t>2026/01/29 13:45:19</t>
  </si>
  <si>
    <t>2025/11/13 12:23:08</t>
  </si>
  <si>
    <t>M425041859</t>
  </si>
  <si>
    <t>2026/05/08 15:50:03</t>
  </si>
  <si>
    <t>2025/11/13 12:23:49</t>
  </si>
  <si>
    <t>TO25B000004</t>
  </si>
  <si>
    <t>2025/11/14 10:38:51</t>
  </si>
  <si>
    <t>2025/11/13 10:53:07</t>
  </si>
  <si>
    <t>H724801057</t>
  </si>
  <si>
    <t>H724003887</t>
  </si>
  <si>
    <t>2025/11/27 13:46:05</t>
  </si>
  <si>
    <t>2026/06/02 16:28:21</t>
  </si>
  <si>
    <t>2026/06/05 16:48:49</t>
  </si>
  <si>
    <t>2025/11/27 13:41:36</t>
  </si>
  <si>
    <t>2026/06/04 16:24:31</t>
  </si>
  <si>
    <t>003</t>
  </si>
  <si>
    <t>HO24000013</t>
  </si>
  <si>
    <t>2025/11/27 13:46:04</t>
  </si>
  <si>
    <t>2025/12/04 08:27:50</t>
  </si>
  <si>
    <t>PCB Burned/L3</t>
  </si>
  <si>
    <t>2025/11/27 13:42:37</t>
  </si>
  <si>
    <t>H625801048</t>
  </si>
  <si>
    <t>H625010207</t>
  </si>
  <si>
    <t>2025/12/09 12:50:03</t>
  </si>
  <si>
    <t>2025/11/27 13:44:05</t>
  </si>
  <si>
    <t>TO25B000008</t>
  </si>
  <si>
    <t>2025/11/27 09:13:06</t>
  </si>
  <si>
    <t>2025/11/21 14:22:20</t>
  </si>
  <si>
    <t>H825801088</t>
  </si>
  <si>
    <t>H825000293</t>
  </si>
  <si>
    <t>2025/11/27 14:11:31</t>
  </si>
  <si>
    <t>2026/01/14 14:54:09</t>
  </si>
  <si>
    <t>2026/01/23 13:37:12</t>
  </si>
  <si>
    <t>2025/11/27 14:05:11</t>
  </si>
  <si>
    <t>H725801049</t>
  </si>
  <si>
    <t>H725000108</t>
  </si>
  <si>
    <t>2025/12/09 12:49:20</t>
  </si>
  <si>
    <t>2025/11/27 14:06:07</t>
  </si>
  <si>
    <t>HN23801182</t>
  </si>
  <si>
    <t>HN23000442</t>
  </si>
  <si>
    <t>2026/01/29 13:45:30</t>
  </si>
  <si>
    <t>2025/11/27 14:01:27</t>
  </si>
  <si>
    <t>H324801056</t>
  </si>
  <si>
    <t>H324009856</t>
  </si>
  <si>
    <t>2026/01/14 14:52:40</t>
  </si>
  <si>
    <t>2025/11/27 14:02:03</t>
  </si>
  <si>
    <t>H725004549</t>
  </si>
  <si>
    <t>2025/11/28 12:13:48</t>
  </si>
  <si>
    <t>2025/11/27 14:03:03</t>
  </si>
  <si>
    <t>H525801051</t>
  </si>
  <si>
    <t>H525010729</t>
  </si>
  <si>
    <t>2025/12/09 12:50:44</t>
  </si>
  <si>
    <t>2025/11/27 14:07:58</t>
  </si>
  <si>
    <t>H724801047</t>
  </si>
  <si>
    <t>H724000368</t>
  </si>
  <si>
    <t>2026/01/14 14:52:14</t>
  </si>
  <si>
    <t>2025/11/27 14:08:34</t>
  </si>
  <si>
    <t>H224801046</t>
  </si>
  <si>
    <t>H224013157</t>
  </si>
  <si>
    <t>2026/01/14 14:52:03</t>
  </si>
  <si>
    <t>2025/11/27 14:09:21</t>
  </si>
  <si>
    <t>TO25B000010</t>
  </si>
  <si>
    <t>2025/12/02 14:07:54</t>
  </si>
  <si>
    <t>2025/11/28 09:57:21</t>
  </si>
  <si>
    <t>M225801066</t>
  </si>
  <si>
    <t>M225015521</t>
  </si>
  <si>
    <t>2025/12/02 14:51:35</t>
  </si>
  <si>
    <t>2026/01/05 08:52:33</t>
  </si>
  <si>
    <t>2025/12/02 14:42:08</t>
  </si>
  <si>
    <t>H224801131</t>
  </si>
  <si>
    <t>H224003858</t>
  </si>
  <si>
    <t>2026/01/29 13:37:27</t>
  </si>
  <si>
    <t>2025/12/02 14:43:03</t>
  </si>
  <si>
    <t>H324801127</t>
  </si>
  <si>
    <t>H324007924</t>
  </si>
  <si>
    <t>2026/01/14 14:55:12</t>
  </si>
  <si>
    <t>2025/12/02 14:44:10</t>
  </si>
  <si>
    <t>H124801128</t>
  </si>
  <si>
    <t>H124008719</t>
  </si>
  <si>
    <t>2026/01/14 14:55:20</t>
  </si>
  <si>
    <t>2025/12/02 14:45:04</t>
  </si>
  <si>
    <t>H324011084</t>
  </si>
  <si>
    <t>2026/05/08 15:50:27</t>
  </si>
  <si>
    <t>2025/12/02 14:45:52</t>
  </si>
  <si>
    <t>H724801123</t>
  </si>
  <si>
    <t>2026/01/29 13:43:50</t>
  </si>
  <si>
    <t>2025/12/02 14:46:43</t>
  </si>
  <si>
    <t>M125801097</t>
  </si>
  <si>
    <t>M125004112</t>
  </si>
  <si>
    <t>2026/01/05 08:56:59</t>
  </si>
  <si>
    <t>2025/12/02 14:49:38</t>
  </si>
  <si>
    <t>HN24801117</t>
  </si>
  <si>
    <t>90CV07R600D0</t>
  </si>
  <si>
    <t>HN24009027</t>
  </si>
  <si>
    <t>2026/06/02 16:29:51</t>
  </si>
  <si>
    <t>2025/12/02 14:47:56</t>
  </si>
  <si>
    <t>H925003520</t>
  </si>
  <si>
    <t>2026/05/08 15:50:08</t>
  </si>
  <si>
    <t>2025/12/02 14:50:35</t>
  </si>
  <si>
    <t>TO25C000005</t>
  </si>
  <si>
    <t>2025/12/12 10:52:13</t>
  </si>
  <si>
    <t>2025/12/05 18:55:36</t>
  </si>
  <si>
    <t>H925801104</t>
  </si>
  <si>
    <t>90CV08C10070</t>
  </si>
  <si>
    <t>RTX5060TI/15210/ARGBOC/SA/PNY</t>
  </si>
  <si>
    <t>H925000326</t>
  </si>
  <si>
    <t>2025/12/23 14:49:50</t>
  </si>
  <si>
    <t>2026/01/14 14:54:28</t>
  </si>
  <si>
    <t>2025/12/23 14:49:42</t>
  </si>
  <si>
    <t>H424801075</t>
  </si>
  <si>
    <t>H424007275</t>
  </si>
  <si>
    <t>2025/12/12 11:03:22</t>
  </si>
  <si>
    <t>2026/01/14 14:53:26</t>
  </si>
  <si>
    <t>2025/12/12 10:56:27</t>
  </si>
  <si>
    <t>HO24801076</t>
  </si>
  <si>
    <t>2026/01/14 14:53:38</t>
  </si>
  <si>
    <t>2025/12/12 10:57:09</t>
  </si>
  <si>
    <t>H424801114</t>
  </si>
  <si>
    <t>H424006501</t>
  </si>
  <si>
    <t>2026/01/14 14:55:01</t>
  </si>
  <si>
    <t>2025/12/12 10:58:04</t>
  </si>
  <si>
    <t>H424004049</t>
  </si>
  <si>
    <t>2026/05/08 15:51:39</t>
  </si>
  <si>
    <t>2025/12/12 10:59:17</t>
  </si>
  <si>
    <t>No boot</t>
  </si>
  <si>
    <t>H725801079</t>
  </si>
  <si>
    <t>H725001656</t>
  </si>
  <si>
    <t>2026/01/05 08:53:59</t>
  </si>
  <si>
    <t>2025/12/12 11:00:18</t>
  </si>
  <si>
    <t>M525801086</t>
  </si>
  <si>
    <t>M525003907</t>
  </si>
  <si>
    <t>2026/01/05 08:55:09</t>
  </si>
  <si>
    <t>2025/12/12 11:01:26</t>
  </si>
  <si>
    <t>H725801089</t>
  </si>
  <si>
    <t>H725001725</t>
  </si>
  <si>
    <t>2026/01/05 08:55:33</t>
  </si>
  <si>
    <t>2025/12/12 10:52:44</t>
  </si>
  <si>
    <t>H324900001</t>
  </si>
  <si>
    <t>90CV-07S0050</t>
  </si>
  <si>
    <t>RTX4090/PG139-SKU330/BK/PNY</t>
  </si>
  <si>
    <t>2026/03/13 16:50:15</t>
  </si>
  <si>
    <t>NO BOOT,目檢正常,量測所有工作電壓都正常,量測I2C值正常
量測PCI-E值正常,量測BIOS值正常,重燒BIOS無效
更換GPU並回焊過,無維修方向，故判定為難修板</t>
  </si>
  <si>
    <t>2025/12/12 10:53:46</t>
  </si>
  <si>
    <t>H624801098</t>
  </si>
  <si>
    <t>H624001467</t>
  </si>
  <si>
    <t>2026/01/29 13:39:27</t>
  </si>
  <si>
    <t>2025/12/12 10:55:11</t>
  </si>
  <si>
    <t>TO25C000010</t>
  </si>
  <si>
    <t>2026/01/15 09:38:44</t>
  </si>
  <si>
    <t>2025/12/16 16:58:06</t>
  </si>
  <si>
    <t>M925801206</t>
  </si>
  <si>
    <t>90CV087000B0</t>
  </si>
  <si>
    <t>RTX5090/14530/STD/SA/PNY</t>
  </si>
  <si>
    <t>M925006568</t>
  </si>
  <si>
    <t>2026/02/02 15:43:11</t>
  </si>
  <si>
    <t>2026/02/09 11:30:52</t>
  </si>
  <si>
    <t>2026/02/13 16:51:05</t>
  </si>
  <si>
    <t>2026/02/02 15:36:25</t>
  </si>
  <si>
    <t>2026/02/11 11:24:29</t>
  </si>
  <si>
    <t>H524801196</t>
  </si>
  <si>
    <t>H524021597</t>
  </si>
  <si>
    <t>2026/02/09 11:28:32</t>
  </si>
  <si>
    <t>2026/02/02 15:38:35</t>
  </si>
  <si>
    <t>H424801194</t>
  </si>
  <si>
    <t>H424003993</t>
  </si>
  <si>
    <t>2026/02/09 11:28:13</t>
  </si>
  <si>
    <t>2026/02/02 15:39:20</t>
  </si>
  <si>
    <t>HD23801195</t>
  </si>
  <si>
    <t>HD23008406</t>
  </si>
  <si>
    <t>2026/02/09 11:28:23</t>
  </si>
  <si>
    <t>2026/02/02 15:40:05</t>
  </si>
  <si>
    <t>M525801203</t>
  </si>
  <si>
    <t>90CV08C10010</t>
  </si>
  <si>
    <t>M525040419</t>
  </si>
  <si>
    <t>2026/02/09 11:30:32</t>
  </si>
  <si>
    <t>2026/02/02 15:40:44</t>
  </si>
  <si>
    <t>H625801201</t>
  </si>
  <si>
    <t>90CV08C70050</t>
  </si>
  <si>
    <t>RTX5060TI/15215/STDOC/HY/PNY</t>
  </si>
  <si>
    <t>H625009274</t>
  </si>
  <si>
    <t>2026/02/09 11:29:23</t>
  </si>
  <si>
    <t>2026/02/02 15:41:28</t>
  </si>
  <si>
    <t>H625801200</t>
  </si>
  <si>
    <t>90CV08C70020</t>
  </si>
  <si>
    <t>RTX5060TI/15215/STDOC/SA/PNY</t>
  </si>
  <si>
    <t>H625008164</t>
  </si>
  <si>
    <t>2026/02/09 11:29:11</t>
  </si>
  <si>
    <t>2026/02/02 15:42:28</t>
  </si>
  <si>
    <t>M625801214</t>
  </si>
  <si>
    <t>90CV07S100H0</t>
  </si>
  <si>
    <t>M625059739</t>
  </si>
  <si>
    <t>2026/02/02 15:31:30</t>
  </si>
  <si>
    <t>2026/03/05 08:55:55</t>
  </si>
  <si>
    <t>2026/02/02 15:30:39</t>
  </si>
  <si>
    <t>2026/03/06 10:28:40</t>
  </si>
  <si>
    <t>H524801193</t>
  </si>
  <si>
    <t>H524009171</t>
  </si>
  <si>
    <t>2026/02/09 11:28:03</t>
  </si>
  <si>
    <t>2026/02/02 15:37:47</t>
  </si>
  <si>
    <t>H725801204</t>
  </si>
  <si>
    <t>H725000036</t>
  </si>
  <si>
    <t>2026/02/09 11:30:43</t>
  </si>
  <si>
    <t>2026/02/02 15:34:06</t>
  </si>
  <si>
    <t>M425801205</t>
  </si>
  <si>
    <t>M425034173</t>
  </si>
  <si>
    <t>2026/03/05 08:55:37</t>
  </si>
  <si>
    <t>2026/02/02 15:35:08</t>
  </si>
  <si>
    <t>TO261000008</t>
  </si>
  <si>
    <t>2026/02/04 11:40:32</t>
  </si>
  <si>
    <t>2026/01/29 17:15:25</t>
  </si>
  <si>
    <t>M725801499</t>
  </si>
  <si>
    <t>90CV07S30030</t>
  </si>
  <si>
    <t>RTX4090/PG139-SKU332/BK/PNY</t>
  </si>
  <si>
    <t>M725011599</t>
  </si>
  <si>
    <t>2026/02/13 10:47:40</t>
  </si>
  <si>
    <t>2026/04/16 10:03:19</t>
  </si>
  <si>
    <t>2026/04/18 15:02:57</t>
  </si>
  <si>
    <t>2026/02/13 09:44:15</t>
  </si>
  <si>
    <t>2026/04/17 10:37:10</t>
  </si>
  <si>
    <t>004</t>
  </si>
  <si>
    <t>H125002445</t>
  </si>
  <si>
    <t>2026/03/13 16:55:50</t>
  </si>
  <si>
    <t>PCB Burned/J4</t>
  </si>
  <si>
    <t>2026/02/13 09:45:52</t>
  </si>
  <si>
    <t>H125801235</t>
  </si>
  <si>
    <t>H125001195</t>
  </si>
  <si>
    <t>2026/03/05 08:57:18</t>
  </si>
  <si>
    <t>2026/02/13 09:47:03</t>
  </si>
  <si>
    <t>H924801260</t>
  </si>
  <si>
    <t>H924003726</t>
  </si>
  <si>
    <t>2026/05/25 16:10:33</t>
  </si>
  <si>
    <t>2026/05/29 17:19:27</t>
  </si>
  <si>
    <t>2026/02/13 09:48:08</t>
  </si>
  <si>
    <t>2026/05/28 11:13:39</t>
  </si>
  <si>
    <t>H925801257</t>
  </si>
  <si>
    <t>90CV08C30070</t>
  </si>
  <si>
    <t>H925002914</t>
  </si>
  <si>
    <t>2026/03/05 08:58:39</t>
  </si>
  <si>
    <t>2026/02/13 09:49:49</t>
  </si>
  <si>
    <t>H125801234</t>
  </si>
  <si>
    <t>H125001092</t>
  </si>
  <si>
    <t>2026/03/05 08:57:10</t>
  </si>
  <si>
    <t>2026/02/13 09:51:24</t>
  </si>
  <si>
    <t>HN24801263</t>
  </si>
  <si>
    <t>HN24001680</t>
  </si>
  <si>
    <t>2026/03/18 11:22:27</t>
  </si>
  <si>
    <t>2026/03/27 17:01:02</t>
  </si>
  <si>
    <t>2026/02/13 09:52:48</t>
  </si>
  <si>
    <t>2026/03/27 09:18:55</t>
  </si>
  <si>
    <t>H125801237</t>
  </si>
  <si>
    <t>H125001196</t>
  </si>
  <si>
    <t>2026/03/05 08:57:39</t>
  </si>
  <si>
    <t>2026/02/13 09:54:05</t>
  </si>
  <si>
    <t>H725801252</t>
  </si>
  <si>
    <t>H725005368</t>
  </si>
  <si>
    <t>2026/03/05 08:58:26</t>
  </si>
  <si>
    <t>2026/02/13 09:56:11</t>
  </si>
  <si>
    <t>H725801233</t>
  </si>
  <si>
    <t>H725005387</t>
  </si>
  <si>
    <t>2026/03/05 08:57:01</t>
  </si>
  <si>
    <t>2026/02/13 10:01:21</t>
  </si>
  <si>
    <t>M525801241</t>
  </si>
  <si>
    <t>M525033689</t>
  </si>
  <si>
    <t>2026/03/18 11:22:05</t>
  </si>
  <si>
    <t>2026/02/13 10:02:12</t>
  </si>
  <si>
    <t>H725801232</t>
  </si>
  <si>
    <t>H725005129</t>
  </si>
  <si>
    <t>2026/03/05 08:56:49</t>
  </si>
  <si>
    <t>2026/02/13 10:20:01</t>
  </si>
  <si>
    <t>M525801254</t>
  </si>
  <si>
    <t>M525033532</t>
  </si>
  <si>
    <t>2026/03/18 11:22:19</t>
  </si>
  <si>
    <t>2026/02/13 10:25:03</t>
  </si>
  <si>
    <t>H125801236</t>
  </si>
  <si>
    <t>H125001197</t>
  </si>
  <si>
    <t>2026/03/05 08:57:30</t>
  </si>
  <si>
    <t>2026/02/13 10:26:00</t>
  </si>
  <si>
    <t>M425801251</t>
  </si>
  <si>
    <t>M425035117</t>
  </si>
  <si>
    <t>2026/03/18 11:22:12</t>
  </si>
  <si>
    <t>2026/03/27 17:01:03</t>
  </si>
  <si>
    <t>2026/02/13 10:41:14</t>
  </si>
  <si>
    <t>H725801243</t>
  </si>
  <si>
    <t>H725000151</t>
  </si>
  <si>
    <t>2026/02/13 10:47:39</t>
  </si>
  <si>
    <t>2026/03/05 08:57:55</t>
  </si>
  <si>
    <t>2026/02/13 10:42:36</t>
  </si>
  <si>
    <t>H825801262</t>
  </si>
  <si>
    <t>90CV08C30050</t>
  </si>
  <si>
    <t>RTX5060TI/15210/STDOC/HY/PNY</t>
  </si>
  <si>
    <t>H825000062</t>
  </si>
  <si>
    <t>2026/03/05 08:59:07</t>
  </si>
  <si>
    <t>2026/03/07 08:17:02</t>
  </si>
  <si>
    <t>2026/02/13 10:43:41</t>
  </si>
  <si>
    <t>H424003800</t>
  </si>
  <si>
    <t>2026/05/08 15:52:37</t>
  </si>
  <si>
    <t>2026/02/13 10:44:52</t>
  </si>
  <si>
    <t>H324801283</t>
  </si>
  <si>
    <t>H324021074</t>
  </si>
  <si>
    <t>2026/03/05 09:00:48</t>
  </si>
  <si>
    <t>2026/02/13 10:45:49</t>
  </si>
  <si>
    <t>H324801238</t>
  </si>
  <si>
    <t>H324020853</t>
  </si>
  <si>
    <t>2026/03/05 08:57:47</t>
  </si>
  <si>
    <t>2026/02/13 10:46:46</t>
  </si>
  <si>
    <t>TO262000003</t>
  </si>
  <si>
    <t>2026/02/10 14:07:30</t>
  </si>
  <si>
    <t>2026/02/07 14:34:40</t>
  </si>
  <si>
    <t>M325801316</t>
  </si>
  <si>
    <t>M325033208</t>
  </si>
  <si>
    <t>2026/03/06 14:56:42</t>
  </si>
  <si>
    <t>2026/03/18 11:22:57</t>
  </si>
  <si>
    <t>2026/03/06 14:41:07</t>
  </si>
  <si>
    <t>H725801320</t>
  </si>
  <si>
    <t>H725000053</t>
  </si>
  <si>
    <t>2026/03/25 14:45:36</t>
  </si>
  <si>
    <t>2026/03/06 14:42:53</t>
  </si>
  <si>
    <t>005</t>
  </si>
  <si>
    <t>H825801315</t>
  </si>
  <si>
    <t>90CV08B100G0</t>
  </si>
  <si>
    <t>RTX5070TI/14760/STD/HY/PNY</t>
  </si>
  <si>
    <t>H825003873</t>
  </si>
  <si>
    <t>2026/03/18 11:22:49</t>
  </si>
  <si>
    <t>2026/03/06 14:13:29</t>
  </si>
  <si>
    <t>H324018815</t>
  </si>
  <si>
    <t>2026/03/11 11:22:26</t>
  </si>
  <si>
    <t>2026/05/08 15:52:53</t>
  </si>
  <si>
    <t>2026/03/11 11:16:34</t>
  </si>
  <si>
    <t>H324801349</t>
  </si>
  <si>
    <t>H324010840</t>
  </si>
  <si>
    <t>2026/03/25 14:47:31</t>
  </si>
  <si>
    <t>2026/03/11 11:19:53</t>
  </si>
  <si>
    <t>HO24801351</t>
  </si>
  <si>
    <t>HO24003886</t>
  </si>
  <si>
    <t>2026/06/08 17:20:15</t>
  </si>
  <si>
    <t>2026/06/12 10:20:46</t>
  </si>
  <si>
    <t>2026/03/11 11:20:33</t>
  </si>
  <si>
    <t>2026/06/11 08:46:56</t>
  </si>
  <si>
    <t>M325801313</t>
  </si>
  <si>
    <t>M325001844</t>
  </si>
  <si>
    <t>2026/03/18 11:22:42</t>
  </si>
  <si>
    <t>2026/03/06 14:05:55</t>
  </si>
  <si>
    <t>M525801357</t>
  </si>
  <si>
    <t>M525002914</t>
  </si>
  <si>
    <t>2026/05/14 16:22:36</t>
  </si>
  <si>
    <t>2026/05/22 15:11:22</t>
  </si>
  <si>
    <t>2026/03/11 10:54:25</t>
  </si>
  <si>
    <t>2026/05/21 15:59:56</t>
  </si>
  <si>
    <t>M525801358</t>
  </si>
  <si>
    <t>M525004419</t>
  </si>
  <si>
    <t>2026/06/16 13:07:41</t>
  </si>
  <si>
    <t>2026/06/29 17:09:14</t>
  </si>
  <si>
    <t>2026/03/11 10:55:22</t>
  </si>
  <si>
    <t>2026/06/24 10:54:36</t>
  </si>
  <si>
    <t>M325034961</t>
  </si>
  <si>
    <t>2026/05/18 14:27:05</t>
  </si>
  <si>
    <t>2026/03/11 10:56:53</t>
  </si>
  <si>
    <t>M525801345</t>
  </si>
  <si>
    <t>M525003475</t>
  </si>
  <si>
    <t>2026/05/14 16:22:25</t>
  </si>
  <si>
    <t>2026/05/22 15:11:23</t>
  </si>
  <si>
    <t>2026/03/11 10:58:15</t>
  </si>
  <si>
    <t>M525801346</t>
  </si>
  <si>
    <t>M525003832</t>
  </si>
  <si>
    <t>2026/06/16 13:11:48</t>
  </si>
  <si>
    <t>2026/03/11 10:59:56</t>
  </si>
  <si>
    <t>H524801350</t>
  </si>
  <si>
    <t>H524014580</t>
  </si>
  <si>
    <t>2026/06/08 17:20:04</t>
  </si>
  <si>
    <t>2026/03/11 11:21:36</t>
  </si>
  <si>
    <t>HN24801353</t>
  </si>
  <si>
    <t>HN24009039</t>
  </si>
  <si>
    <t>2026/06/08 17:20:23</t>
  </si>
  <si>
    <t>2026/03/11 11:01:19</t>
  </si>
  <si>
    <t>M525801352</t>
  </si>
  <si>
    <t>90CV08C30010</t>
  </si>
  <si>
    <t>M525029318</t>
  </si>
  <si>
    <t>2026/03/25 14:47:38</t>
  </si>
  <si>
    <t>2026/03/11 11:02:29</t>
  </si>
  <si>
    <t>H824801347</t>
  </si>
  <si>
    <t>H824014176</t>
  </si>
  <si>
    <t>2026/03/25 14:47:15</t>
  </si>
  <si>
    <t>2026/03/11 11:03:18</t>
  </si>
  <si>
    <t>H424003803</t>
  </si>
  <si>
    <t>2026/05/08 15:52:54</t>
  </si>
  <si>
    <t>2026/03/11 11:04:19</t>
  </si>
  <si>
    <t>M425801312</t>
  </si>
  <si>
    <t>M425023054</t>
  </si>
  <si>
    <t>2026/03/18 11:22:35</t>
  </si>
  <si>
    <t>2026/03/06 14:02:12</t>
  </si>
  <si>
    <t>H524801348</t>
  </si>
  <si>
    <t>H524002695</t>
  </si>
  <si>
    <t>2026/03/25 14:47:23</t>
  </si>
  <si>
    <t>2026/03/11 11:18:47</t>
  </si>
  <si>
    <t>M525801363</t>
  </si>
  <si>
    <t>M525004100</t>
  </si>
  <si>
    <t>2026/06/16 13:07:49</t>
  </si>
  <si>
    <t>2026/03/06 14:53:25</t>
  </si>
  <si>
    <t>M725801321</t>
  </si>
  <si>
    <t>M725018222</t>
  </si>
  <si>
    <t>2026/03/18 11:23:06</t>
  </si>
  <si>
    <t>2026/03/06 14:01:07</t>
  </si>
  <si>
    <t>TO262000005</t>
  </si>
  <si>
    <t>2026/02/25 12:41:54</t>
  </si>
  <si>
    <t>2026/02/23 21:01:19</t>
  </si>
  <si>
    <t>H724000657</t>
  </si>
  <si>
    <t>MTCAPPLYCONF</t>
  </si>
  <si>
    <t>2026/03/12 10:52:20</t>
  </si>
  <si>
    <t>2026/03/12 09:40:00</t>
  </si>
  <si>
    <t>H925801342</t>
  </si>
  <si>
    <t>H925003244</t>
  </si>
  <si>
    <t>2026/03/25 14:46:59</t>
  </si>
  <si>
    <t>2026/03/12 09:46:10</t>
  </si>
  <si>
    <t>2026/03/27 09:18:56</t>
  </si>
  <si>
    <t>006</t>
  </si>
  <si>
    <t>H425801338</t>
  </si>
  <si>
    <t>90CV07U100Z0</t>
  </si>
  <si>
    <t>H425000894</t>
  </si>
  <si>
    <t>2026/03/25 14:46:28</t>
  </si>
  <si>
    <t>2026/03/12 09:48:04</t>
  </si>
  <si>
    <t>M525004137</t>
  </si>
  <si>
    <t>2026/05/08 15:53:03</t>
  </si>
  <si>
    <t>2026/03/12 10:17:54</t>
  </si>
  <si>
    <t>H925801344</t>
  </si>
  <si>
    <t>H925000842</t>
  </si>
  <si>
    <t>2026/03/25 14:47:06</t>
  </si>
  <si>
    <t>2026/03/12 10:19:03</t>
  </si>
  <si>
    <t>M525801343</t>
  </si>
  <si>
    <t>M525004334</t>
  </si>
  <si>
    <t>2026/03/12 10:52:19</t>
  </si>
  <si>
    <t>2026/06/16 13:07:34</t>
  </si>
  <si>
    <t>2026/03/12 10:20:07</t>
  </si>
  <si>
    <t>M525801341</t>
  </si>
  <si>
    <t>M525039606</t>
  </si>
  <si>
    <t>2026/03/25 14:46:51</t>
  </si>
  <si>
    <t>2026/03/12 10:43:34</t>
  </si>
  <si>
    <t>M825801339</t>
  </si>
  <si>
    <t>90CV08C30080</t>
  </si>
  <si>
    <t>M825041218</t>
  </si>
  <si>
    <t>2026/03/25 14:46:36</t>
  </si>
  <si>
    <t>2026/03/12 10:44:24</t>
  </si>
  <si>
    <t>H724000360</t>
  </si>
  <si>
    <t>2026/05/08 15:53:13</t>
  </si>
  <si>
    <t>2026/03/12 10:42:21</t>
  </si>
  <si>
    <t>M525801379</t>
  </si>
  <si>
    <t>M525020270</t>
  </si>
  <si>
    <t>2026/03/25 14:50:27</t>
  </si>
  <si>
    <t>2026/03/12 10:22:12</t>
  </si>
  <si>
    <t>H824801340</t>
  </si>
  <si>
    <t>H824003762</t>
  </si>
  <si>
    <t>2026/03/25 14:46:44</t>
  </si>
  <si>
    <t>2026/03/12 10:25:06</t>
  </si>
  <si>
    <t>TO263000004</t>
  </si>
  <si>
    <t>2026/03/16 10:53:04</t>
  </si>
  <si>
    <t>2026/03/10 21:18:58</t>
  </si>
  <si>
    <t>M825801408</t>
  </si>
  <si>
    <t>90CV085100C0</t>
  </si>
  <si>
    <t>RTX5070/14770/STDOC/HY/PNY</t>
  </si>
  <si>
    <t>M825037885</t>
  </si>
  <si>
    <t>2026/03/18 11:09:22</t>
  </si>
  <si>
    <t>2026/03/30 09:43:01</t>
  </si>
  <si>
    <t>2026/03/18 10:54:14</t>
  </si>
  <si>
    <t>2026/04/17 10:37:09</t>
  </si>
  <si>
    <t>M425801398</t>
  </si>
  <si>
    <t>90CV08C70010</t>
  </si>
  <si>
    <t>M425034806</t>
  </si>
  <si>
    <t>2026/04/22 14:41:58</t>
  </si>
  <si>
    <t>2026/04/24 15:33:37</t>
  </si>
  <si>
    <t>2026/03/18 10:55:15</t>
  </si>
  <si>
    <t>2026/04/24 10:41:32</t>
  </si>
  <si>
    <t>M825037338</t>
  </si>
  <si>
    <t>2026/06/18 17:22:56</t>
  </si>
  <si>
    <t>12V短路,抓到短路零件後再上電會造成不同的零件反覆燒短路,難修板報廢</t>
  </si>
  <si>
    <t>2026/03/18 10:56:21</t>
  </si>
  <si>
    <t>M825801421</t>
  </si>
  <si>
    <t>M825037954</t>
  </si>
  <si>
    <t>2026/04/16 10:02:18</t>
  </si>
  <si>
    <t>2026/03/18 10:57:34</t>
  </si>
  <si>
    <t>M925013676</t>
  </si>
  <si>
    <t>2026/03/25 08:53:40</t>
  </si>
  <si>
    <t>PCB Burned/U7.U12</t>
  </si>
  <si>
    <t>2026/03/18 10:52:58</t>
  </si>
  <si>
    <t>M925801414</t>
  </si>
  <si>
    <t>90CV08E100C0</t>
  </si>
  <si>
    <t>M925000754</t>
  </si>
  <si>
    <t>2026/04/22 14:43:45</t>
  </si>
  <si>
    <t>2026/03/18 11:07:28</t>
  </si>
  <si>
    <t>H324801413</t>
  </si>
  <si>
    <t>H324020914</t>
  </si>
  <si>
    <t>2026/03/18 11:09:21</t>
  </si>
  <si>
    <t>2026/03/30 09:43:11</t>
  </si>
  <si>
    <t>2026/03/18 11:08:37</t>
  </si>
  <si>
    <t>TO263000005</t>
  </si>
  <si>
    <t>U</t>
  </si>
  <si>
    <t>2026/03/16 10:53:26</t>
  </si>
  <si>
    <t>2026/03/10 21:24:54</t>
  </si>
  <si>
    <t>M325039492</t>
  </si>
  <si>
    <t>2026/03/18 11:11:42</t>
  </si>
  <si>
    <t>2026/03/31 15:25:41</t>
  </si>
  <si>
    <t>背面PEX_RSVD8腳位因PAD Off 無法維修</t>
  </si>
  <si>
    <t>2026/03/18 10:59:53</t>
  </si>
  <si>
    <t>TO263000017</t>
  </si>
  <si>
    <t>2026/03/30 12:27:50</t>
  </si>
  <si>
    <t>2026/03/27 03:57:09</t>
  </si>
  <si>
    <t>H725004889</t>
  </si>
  <si>
    <t>2026/04/01 13:51:57</t>
  </si>
  <si>
    <t>2026/04/10 12:50:30</t>
  </si>
  <si>
    <t>2026/04/18 15:02:58</t>
  </si>
  <si>
    <t>2026/04/01 13:51:39</t>
  </si>
  <si>
    <t>M425034340</t>
  </si>
  <si>
    <t>2026/04/01 13:51:58</t>
  </si>
  <si>
    <t>2026/04/10 12:50:17</t>
  </si>
  <si>
    <t>2026/04/01 13:17:55</t>
  </si>
  <si>
    <t>M425034433</t>
  </si>
  <si>
    <t>2026/04/10 12:49:01</t>
  </si>
  <si>
    <t>2026/04/01 13:33:05</t>
  </si>
  <si>
    <t>H925003337</t>
  </si>
  <si>
    <t>2026/04/10 12:50:06</t>
  </si>
  <si>
    <t>2026/04/01 13:45:55</t>
  </si>
  <si>
    <t>TO263000018</t>
  </si>
  <si>
    <t>2026/03/30 12:28:08</t>
  </si>
  <si>
    <t>2026/03/27 04:07:47</t>
  </si>
  <si>
    <t>HN25801457</t>
  </si>
  <si>
    <t>90CV08B200C0</t>
  </si>
  <si>
    <t>HN25003509</t>
  </si>
  <si>
    <t>2026/04/01 13:44:08</t>
  </si>
  <si>
    <t>2026/04/22 14:47:29</t>
  </si>
  <si>
    <t>2026/04/01 13:00:46</t>
  </si>
  <si>
    <t>H925801455</t>
  </si>
  <si>
    <t>H925000862</t>
  </si>
  <si>
    <t>2026/04/22 14:47:13</t>
  </si>
  <si>
    <t>2026/04/01 13:05:00</t>
  </si>
  <si>
    <t>H724801471</t>
  </si>
  <si>
    <t>H724000459</t>
  </si>
  <si>
    <t>2026/04/01 13:44:07</t>
  </si>
  <si>
    <t>2026/04/16 10:02:54</t>
  </si>
  <si>
    <t>2026/04/01 13:05:45</t>
  </si>
  <si>
    <t>H925801462</t>
  </si>
  <si>
    <t>H925001032</t>
  </si>
  <si>
    <t>2026/05/20 13:43:22</t>
  </si>
  <si>
    <t>2026/04/01 13:11:51</t>
  </si>
  <si>
    <t>H925801475</t>
  </si>
  <si>
    <t>H925001046</t>
  </si>
  <si>
    <t>2026/05/20 13:44:03</t>
  </si>
  <si>
    <t>2026/04/01 13:12:38</t>
  </si>
  <si>
    <t>HN25801476</t>
  </si>
  <si>
    <t>90CV08B20110</t>
  </si>
  <si>
    <t>RTX5070TI/14760/STDOC/HY6/PNY</t>
  </si>
  <si>
    <t>HN25011483</t>
  </si>
  <si>
    <t>2026/05/20 13:44:11</t>
  </si>
  <si>
    <t>2026/04/01 13:13:33</t>
  </si>
  <si>
    <t>H725801456</t>
  </si>
  <si>
    <t>H725000052</t>
  </si>
  <si>
    <t>2026/04/22 14:47:20</t>
  </si>
  <si>
    <t>2026/04/24 15:33:38</t>
  </si>
  <si>
    <t>2026/04/01 13:38:44</t>
  </si>
  <si>
    <t>H324802042</t>
  </si>
  <si>
    <t>H324018727</t>
  </si>
  <si>
    <t>2026/09/02 09:25:56</t>
  </si>
  <si>
    <t>2026/09/08 16:31:41</t>
  </si>
  <si>
    <t>2026/04/01 13:39:42</t>
  </si>
  <si>
    <t>2026/09/02 13:40:31</t>
  </si>
  <si>
    <t>M925801460</t>
  </si>
  <si>
    <t>90CV08C30060</t>
  </si>
  <si>
    <t>M925001977</t>
  </si>
  <si>
    <t>2026/05/06 14:14:21</t>
  </si>
  <si>
    <t>2026/05/08 14:15:06</t>
  </si>
  <si>
    <t>2026/04/01 13:40:22</t>
  </si>
  <si>
    <t>2026/05/07 16:08:42</t>
  </si>
  <si>
    <t>H525008136</t>
  </si>
  <si>
    <t>2026/04/01 14:05:19</t>
  </si>
  <si>
    <t>2026/04/01 13:44:16</t>
  </si>
  <si>
    <t>H725801466</t>
  </si>
  <si>
    <t>H725005326</t>
  </si>
  <si>
    <t>2026/05/20 13:43:47</t>
  </si>
  <si>
    <t>2026/04/01 13:44:55</t>
  </si>
  <si>
    <t>H925801657</t>
  </si>
  <si>
    <t>90CV085100S0</t>
  </si>
  <si>
    <t>RTX5070/14770/STDOC/MR/PNY</t>
  </si>
  <si>
    <t>H925005389</t>
  </si>
  <si>
    <t>2026/06/02 16:30:51</t>
  </si>
  <si>
    <t>2026/04/01 13:52:31</t>
  </si>
  <si>
    <t>H725005252</t>
  </si>
  <si>
    <t>2026/04/01 14:05:18</t>
  </si>
  <si>
    <t>2026/06/05 12:38:29</t>
  </si>
  <si>
    <t>2026/04/01 13:53:30</t>
  </si>
  <si>
    <t>M525801458</t>
  </si>
  <si>
    <t>M525040366</t>
  </si>
  <si>
    <t>2026/05/06 14:14:09</t>
  </si>
  <si>
    <t>2026/05/08 14:15:07</t>
  </si>
  <si>
    <t>2026/04/01 13:54:25</t>
  </si>
  <si>
    <t>M525801497</t>
  </si>
  <si>
    <t>M525040315</t>
  </si>
  <si>
    <t>2026/05/06 14:14:50</t>
  </si>
  <si>
    <t>2026/04/01 13:55:15</t>
  </si>
  <si>
    <t>M925801479</t>
  </si>
  <si>
    <t>M925022983</t>
  </si>
  <si>
    <t>2026/05/14 16:23:01</t>
  </si>
  <si>
    <t>2026/04/01 13:56:01</t>
  </si>
  <si>
    <t>M525801440</t>
  </si>
  <si>
    <t>M525002928</t>
  </si>
  <si>
    <t>2026/05/14 16:22:53</t>
  </si>
  <si>
    <t>2026/04/01 12:43:44</t>
  </si>
  <si>
    <t>H825801423</t>
  </si>
  <si>
    <t>H825003581</t>
  </si>
  <si>
    <t>2026/04/22 14:44:21</t>
  </si>
  <si>
    <t>2026/04/01 12:46:51</t>
  </si>
  <si>
    <t>M425801489</t>
  </si>
  <si>
    <t>M425024615</t>
  </si>
  <si>
    <t>2026/05/25 16:11:18</t>
  </si>
  <si>
    <t>2026/04/01 12:48:03</t>
  </si>
  <si>
    <t>H625801470</t>
  </si>
  <si>
    <t>H625015553</t>
  </si>
  <si>
    <t>2026/04/22 14:47:36</t>
  </si>
  <si>
    <t>2026/04/01 13:07:41</t>
  </si>
  <si>
    <t>M925801484</t>
  </si>
  <si>
    <t>M925023164</t>
  </si>
  <si>
    <t>2026/05/14 16:24:01</t>
  </si>
  <si>
    <t>2026/04/01 14:01:50</t>
  </si>
  <si>
    <t>M925801571</t>
  </si>
  <si>
    <t>M925002015</t>
  </si>
  <si>
    <t>2026/05/14 16:24:42</t>
  </si>
  <si>
    <t>2026/04/01 14:02:46</t>
  </si>
  <si>
    <t>007</t>
  </si>
  <si>
    <t>M925801480</t>
  </si>
  <si>
    <t>M925023092</t>
  </si>
  <si>
    <t>2026/05/14 16:23:08</t>
  </si>
  <si>
    <t>2026/04/01 14:03:44</t>
  </si>
  <si>
    <t>M825801481</t>
  </si>
  <si>
    <t>M825023708</t>
  </si>
  <si>
    <t>2026/05/14 16:23:16</t>
  </si>
  <si>
    <t>2026/04/01 14:04:35</t>
  </si>
  <si>
    <t>M925020249</t>
  </si>
  <si>
    <t>90CV08710070</t>
  </si>
  <si>
    <t>2026/04/10 12:49:48</t>
  </si>
  <si>
    <t>2026/04/01 12:41:03</t>
  </si>
  <si>
    <t>M325801447</t>
  </si>
  <si>
    <t>M325012253</t>
  </si>
  <si>
    <t>2026/04/22 14:45:44</t>
  </si>
  <si>
    <t>2026/04/01 12:45:13</t>
  </si>
  <si>
    <t>MO25801660</t>
  </si>
  <si>
    <t>90CV085100T0</t>
  </si>
  <si>
    <t>MO25036024</t>
  </si>
  <si>
    <t>2026/06/02 16:30:57</t>
  </si>
  <si>
    <t>2026/04/01 12:49:34</t>
  </si>
  <si>
    <t>H424801451</t>
  </si>
  <si>
    <t>H424028491</t>
  </si>
  <si>
    <t>2026/05/06 14:14:00</t>
  </si>
  <si>
    <t>2026/04/01 12:52:04</t>
  </si>
  <si>
    <t>M425801537</t>
  </si>
  <si>
    <t>M425017794</t>
  </si>
  <si>
    <t>2026/04/22 14:50:02</t>
  </si>
  <si>
    <t>2026/04/01 12:53:24</t>
  </si>
  <si>
    <t>M425801425</t>
  </si>
  <si>
    <t>M425034679</t>
  </si>
  <si>
    <t>2026/05/14 16:22:45</t>
  </si>
  <si>
    <t>2026/04/01 12:54:38</t>
  </si>
  <si>
    <t>H424004116</t>
  </si>
  <si>
    <t>2026/05/18 14:27:22</t>
  </si>
  <si>
    <t>2026/04/01 12:57:21</t>
  </si>
  <si>
    <t>H324801461</t>
  </si>
  <si>
    <t>H324018681</t>
  </si>
  <si>
    <t>2026/04/16 10:02:44</t>
  </si>
  <si>
    <t>2026/04/01 12:58:14</t>
  </si>
  <si>
    <t>H624801472</t>
  </si>
  <si>
    <t>H624001046</t>
  </si>
  <si>
    <t>2026/04/16 10:03:07</t>
  </si>
  <si>
    <t>2026/04/01 12:59:15</t>
  </si>
  <si>
    <t>M625801483</t>
  </si>
  <si>
    <t>M625007471</t>
  </si>
  <si>
    <t>2026/04/22 14:47:59</t>
  </si>
  <si>
    <t>2026/04/01 13:26:43</t>
  </si>
  <si>
    <t>HN25801478</t>
  </si>
  <si>
    <t>HN25011904</t>
  </si>
  <si>
    <t>2026/04/22 14:47:51</t>
  </si>
  <si>
    <t>2026/04/01 13:27:45</t>
  </si>
  <si>
    <t>M525801498</t>
  </si>
  <si>
    <t>M525039581</t>
  </si>
  <si>
    <t>2026/04/22 14:48:13</t>
  </si>
  <si>
    <t>2026/04/01 13:34:10</t>
  </si>
  <si>
    <t>H924801459</t>
  </si>
  <si>
    <t>H924007962</t>
  </si>
  <si>
    <t>2026/04/16 10:02:32</t>
  </si>
  <si>
    <t>2026/04/01 13:41:18</t>
  </si>
  <si>
    <t>H524020984</t>
  </si>
  <si>
    <t>2026/04/09 09:04:02</t>
  </si>
  <si>
    <t>2026/04/01 13:42:07</t>
  </si>
  <si>
    <t>H424801586</t>
  </si>
  <si>
    <t>H424800353</t>
  </si>
  <si>
    <t>2026/05/06 14:17:15</t>
  </si>
  <si>
    <t>2026/04/01 13:42:48</t>
  </si>
  <si>
    <t>M825801485</t>
  </si>
  <si>
    <t>M825041224</t>
  </si>
  <si>
    <t>2026/05/14 16:24:08</t>
  </si>
  <si>
    <t>2026/04/01 13:57:00</t>
  </si>
  <si>
    <t>M925801487</t>
  </si>
  <si>
    <t>M925001973</t>
  </si>
  <si>
    <t>2026/05/14 16:24:15</t>
  </si>
  <si>
    <t>2026/04/01 13:57:54</t>
  </si>
  <si>
    <t>M925801531</t>
  </si>
  <si>
    <t>M925022934</t>
  </si>
  <si>
    <t>2026/05/14 16:24:34</t>
  </si>
  <si>
    <t>2026/04/01 13:58:51</t>
  </si>
  <si>
    <t>M525801482</t>
  </si>
  <si>
    <t>M525029166</t>
  </si>
  <si>
    <t>2026/05/14 16:23:25</t>
  </si>
  <si>
    <t>2026/04/01 13:59:47</t>
  </si>
  <si>
    <t>M925001979</t>
  </si>
  <si>
    <t>2026/06/18 17:13:28</t>
  </si>
  <si>
    <t>NO BOOT,目檢正常,量測所有工作電壓都正常,量測I2C值正常
量測PCI-E值正常,量測BIOS值正常,重燒BIOS無效,更換GPU並回焊過,
再回焊All VRAM無效,無維修方向故判定為難修板。</t>
  </si>
  <si>
    <t>2026/04/01 14:00:49</t>
  </si>
  <si>
    <t>TO264000001</t>
  </si>
  <si>
    <t>2026/04/10 11:33:06</t>
  </si>
  <si>
    <t>2026/04/09 15:03:39</t>
  </si>
  <si>
    <t>M825801523</t>
  </si>
  <si>
    <t>M825040784</t>
  </si>
  <si>
    <t>2026/04/14 11:33:03</t>
  </si>
  <si>
    <t>2026/05/14 16:24:27</t>
  </si>
  <si>
    <t>2026/04/14 10:49:26</t>
  </si>
  <si>
    <t>H924801538</t>
  </si>
  <si>
    <t>H924007342</t>
  </si>
  <si>
    <t>2026/05/06 14:15:16</t>
  </si>
  <si>
    <t>2026/04/14 10:50:34</t>
  </si>
  <si>
    <t>M525801596</t>
  </si>
  <si>
    <t>M525037666</t>
  </si>
  <si>
    <t>2026/04/14 11:33:02</t>
  </si>
  <si>
    <t>2026/05/14 16:24:55</t>
  </si>
  <si>
    <t>2026/04/14 11:25:31</t>
  </si>
  <si>
    <t>H724801519</t>
  </si>
  <si>
    <t>H724000134</t>
  </si>
  <si>
    <t>2026/04/22 14:49:08</t>
  </si>
  <si>
    <t>2026/04/14 11:26:12</t>
  </si>
  <si>
    <t>H824801513</t>
  </si>
  <si>
    <t>H824011202</t>
  </si>
  <si>
    <t>2026/04/22 14:48:46</t>
  </si>
  <si>
    <t>2026/04/14 11:27:10</t>
  </si>
  <si>
    <t>HN25801527</t>
  </si>
  <si>
    <t>HN25014427</t>
  </si>
  <si>
    <t>2026/05/20 13:44:31</t>
  </si>
  <si>
    <t>2026/04/14 11:28:30</t>
  </si>
  <si>
    <t>H524801522</t>
  </si>
  <si>
    <t>H524026748</t>
  </si>
  <si>
    <t>2026/04/22 14:49:24</t>
  </si>
  <si>
    <t>2026/04/14 11:06:24</t>
  </si>
  <si>
    <t>H824801514</t>
  </si>
  <si>
    <t>H824010799</t>
  </si>
  <si>
    <t>2026/04/22 14:48:54</t>
  </si>
  <si>
    <t>2026/04/14 11:08:28</t>
  </si>
  <si>
    <t>HN24003790</t>
  </si>
  <si>
    <t>2026/06/05 12:38:27</t>
  </si>
  <si>
    <t>2026/04/14 11:09:23</t>
  </si>
  <si>
    <t>H824801521</t>
  </si>
  <si>
    <t>H824000213</t>
  </si>
  <si>
    <t>2026/05/06 14:15:07</t>
  </si>
  <si>
    <t>2026/04/14 11:10:16</t>
  </si>
  <si>
    <t>HO24801516</t>
  </si>
  <si>
    <t>HO24004403</t>
  </si>
  <si>
    <t>2026/06/08 17:20:31</t>
  </si>
  <si>
    <t>2026/04/14 11:11:22</t>
  </si>
  <si>
    <t>H424801515</t>
  </si>
  <si>
    <t>H424006515</t>
  </si>
  <si>
    <t>2026/04/22 14:49:01</t>
  </si>
  <si>
    <t>2026/04/14 11:21:23</t>
  </si>
  <si>
    <t>H524801517</t>
  </si>
  <si>
    <t>H524008712</t>
  </si>
  <si>
    <t>2026/05/06 14:14:58</t>
  </si>
  <si>
    <t>2026/04/14 11:22:10</t>
  </si>
  <si>
    <t>H524801520</t>
  </si>
  <si>
    <t>H524002727</t>
  </si>
  <si>
    <t>2026/04/22 14:49:16</t>
  </si>
  <si>
    <t>2026/04/14 11:22:57</t>
  </si>
  <si>
    <t>H625004667</t>
  </si>
  <si>
    <t>2026/06/12 09:11:16</t>
  </si>
  <si>
    <t>PCB Burned/U79</t>
  </si>
  <si>
    <t>2026/04/14 10:51:49</t>
  </si>
  <si>
    <t>H524012280</t>
  </si>
  <si>
    <t>2026/06/05 12:38:24</t>
  </si>
  <si>
    <t>2026/04/14 10:53:03</t>
  </si>
  <si>
    <t>TO264000002</t>
  </si>
  <si>
    <t>2026/04/10 11:33:32</t>
  </si>
  <si>
    <t>2026/04/09 15:04:16</t>
  </si>
  <si>
    <t>MO25035979</t>
  </si>
  <si>
    <t>2026/04/14 10:48:36</t>
  </si>
  <si>
    <t>2026/05/19 09:13:41</t>
  </si>
  <si>
    <t>2026/04/14 10:47:15</t>
  </si>
  <si>
    <t>TO264000003</t>
  </si>
  <si>
    <t>2026/04/13 13:52:25</t>
  </si>
  <si>
    <t>2026/04/09 15:32:01</t>
  </si>
  <si>
    <t>H524801539</t>
  </si>
  <si>
    <t>2026/04/14 12:43:53</t>
  </si>
  <si>
    <t>2026/05/06 14:15:24</t>
  </si>
  <si>
    <t>2026/04/14 12:42:12</t>
  </si>
  <si>
    <t>M325801545</t>
  </si>
  <si>
    <t>M325038937</t>
  </si>
  <si>
    <t>2026/05/25 16:12:15</t>
  </si>
  <si>
    <t>2026/04/14 12:43:02</t>
  </si>
  <si>
    <t>TO264000004</t>
  </si>
  <si>
    <t>2026/04/13 13:52:45</t>
  </si>
  <si>
    <t>2026/04/09 15:35:05</t>
  </si>
  <si>
    <t>M925024761</t>
  </si>
  <si>
    <t>90CV08610070</t>
  </si>
  <si>
    <t>2026/04/14 12:41:58</t>
  </si>
  <si>
    <t>2026/04/16 10:34:04</t>
  </si>
  <si>
    <t>2026/04/14 12:40:22</t>
  </si>
  <si>
    <t>TO264000012</t>
  </si>
  <si>
    <t>2026/04/15 11:27:56</t>
  </si>
  <si>
    <t>2026/04/14 15:44:18</t>
  </si>
  <si>
    <t>MN25801574</t>
  </si>
  <si>
    <t>90CV08E100E0</t>
  </si>
  <si>
    <t>RTX5060/15225/STD SF/SA/PNY</t>
  </si>
  <si>
    <t>MN25014897</t>
  </si>
  <si>
    <t>2026/04/15 13:20:39</t>
  </si>
  <si>
    <t>2026/06/08 11:00:42</t>
  </si>
  <si>
    <t>2026/04/15 13:08:14</t>
  </si>
  <si>
    <t>MN25801570</t>
  </si>
  <si>
    <t>MN25014825</t>
  </si>
  <si>
    <t>2026/06/02 16:30:37</t>
  </si>
  <si>
    <t>2026/04/15 13:09:22</t>
  </si>
  <si>
    <t>MN25801541</t>
  </si>
  <si>
    <t>MN25014565</t>
  </si>
  <si>
    <t>2026/06/02 16:30:10</t>
  </si>
  <si>
    <t>2026/04/15 13:10:29</t>
  </si>
  <si>
    <t>MN25801548</t>
  </si>
  <si>
    <t>MN25014158</t>
  </si>
  <si>
    <t>2026/06/02 16:30:15</t>
  </si>
  <si>
    <t>2026/04/15 13:11:27</t>
  </si>
  <si>
    <t>H924801547</t>
  </si>
  <si>
    <t>H924017704</t>
  </si>
  <si>
    <t>2026/05/06 14:15:48</t>
  </si>
  <si>
    <t>2026/04/15 13:12:32</t>
  </si>
  <si>
    <t>MN25801540</t>
  </si>
  <si>
    <t>MN25014777</t>
  </si>
  <si>
    <t>2026/06/02 16:30:01</t>
  </si>
  <si>
    <t>2026/04/15 13:13:31</t>
  </si>
  <si>
    <t>MN25801569</t>
  </si>
  <si>
    <t>MN25014047</t>
  </si>
  <si>
    <t>2026/06/02 16:30:21</t>
  </si>
  <si>
    <t>2026/06/05 16:48:50</t>
  </si>
  <si>
    <t>2026/04/15 13:14:17</t>
  </si>
  <si>
    <t>M425801553</t>
  </si>
  <si>
    <t>M425037656</t>
  </si>
  <si>
    <t>2026/05/25 16:12:24</t>
  </si>
  <si>
    <t>2026/04/15 13:15:11</t>
  </si>
  <si>
    <t>H625006661</t>
  </si>
  <si>
    <t>90CV085000E0</t>
  </si>
  <si>
    <t>2026/04/21 09:11:35</t>
  </si>
  <si>
    <t>[A3SC0015]Scrap cause by PCB open</t>
  </si>
  <si>
    <t>R400 pin 1  to C1655 pin 1 PCB open</t>
  </si>
  <si>
    <t>2026/04/15 13:16:18</t>
  </si>
  <si>
    <t>M925024727</t>
  </si>
  <si>
    <t>2026/04/30 08:09:09</t>
  </si>
  <si>
    <t>PCB燒毀,LOC:U6</t>
  </si>
  <si>
    <t>2026/04/15 13:17:23</t>
  </si>
  <si>
    <t>H525801533</t>
  </si>
  <si>
    <t>H525010891</t>
  </si>
  <si>
    <t>2026/05/20 13:44:39</t>
  </si>
  <si>
    <t>2026/04/15 13:18:56</t>
  </si>
  <si>
    <t>H724801546</t>
  </si>
  <si>
    <t>H724006074</t>
  </si>
  <si>
    <t>2026/05/06 14:15:32</t>
  </si>
  <si>
    <t>2026/04/15 13:19:51</t>
  </si>
  <si>
    <t>2026/05/07 16:08:41</t>
  </si>
  <si>
    <t>TO264000013</t>
  </si>
  <si>
    <t>2026/04/21 11:16:44</t>
  </si>
  <si>
    <t>2026/04/18 18:00:37</t>
  </si>
  <si>
    <t>M425040412</t>
  </si>
  <si>
    <t>2026/04/22 10:54:38</t>
  </si>
  <si>
    <t>2026/05/06 14:27:07</t>
  </si>
  <si>
    <t>2026/04/22 10:53:46</t>
  </si>
  <si>
    <t>TO264000014</t>
  </si>
  <si>
    <t>2026/04/21 11:17:05</t>
  </si>
  <si>
    <t>2026/04/18 18:02:01</t>
  </si>
  <si>
    <t>M425801582</t>
  </si>
  <si>
    <t>M425041970</t>
  </si>
  <si>
    <t>2026/04/22 11:00:46</t>
  </si>
  <si>
    <t>2026/05/06 14:16:46</t>
  </si>
  <si>
    <t>2026/04/22 10:57:48</t>
  </si>
  <si>
    <t>M525801580</t>
  </si>
  <si>
    <t>M525033628</t>
  </si>
  <si>
    <t>2026/05/20 13:46:05</t>
  </si>
  <si>
    <t>2026/04/22 10:58:53</t>
  </si>
  <si>
    <t>H624801575</t>
  </si>
  <si>
    <t>H624004399</t>
  </si>
  <si>
    <t>2026/05/06 14:16:34</t>
  </si>
  <si>
    <t>2026/04/22 10:59:33</t>
  </si>
  <si>
    <t>M525025583</t>
  </si>
  <si>
    <t>90CV08B10060</t>
  </si>
  <si>
    <t>2026/04/22 11:00:21</t>
  </si>
  <si>
    <t>M325801579</t>
  </si>
  <si>
    <t>M325039033</t>
  </si>
  <si>
    <t>2026/05/25 16:13:02</t>
  </si>
  <si>
    <t>2026/04/22 10:56:22</t>
  </si>
  <si>
    <t>TO265000003</t>
  </si>
  <si>
    <t>2026/05/05 10:55:28</t>
  </si>
  <si>
    <t>2026/05/01 11:41:42</t>
  </si>
  <si>
    <t>H724004043</t>
  </si>
  <si>
    <t>2026/05/05 11:30:15</t>
  </si>
  <si>
    <t>2026/05/05 11:24:24</t>
  </si>
  <si>
    <t>M525801644</t>
  </si>
  <si>
    <t>M525033838</t>
  </si>
  <si>
    <t>2026/05/20 13:48:46</t>
  </si>
  <si>
    <t>2026/05/05 11:25:27</t>
  </si>
  <si>
    <t>2026/06/12 09:14:32</t>
  </si>
  <si>
    <t>[A3SC0023]Scrap caused by VI fail</t>
  </si>
  <si>
    <t>PCB Damaged/C21471無法維修</t>
  </si>
  <si>
    <t>2026/05/05 11:26:55</t>
  </si>
  <si>
    <t>HO24801607</t>
  </si>
  <si>
    <t>HO24004285</t>
  </si>
  <si>
    <t>2026/05/25 16:14:12</t>
  </si>
  <si>
    <t>2026/05/05 11:27:56</t>
  </si>
  <si>
    <t>H824801605</t>
  </si>
  <si>
    <t>H824007691</t>
  </si>
  <si>
    <t>2026/05/05 11:30:14</t>
  </si>
  <si>
    <t>2026/05/25 16:14:05</t>
  </si>
  <si>
    <t>2026/05/05 11:28:52</t>
  </si>
  <si>
    <t>M325801621</t>
  </si>
  <si>
    <t>M325039344</t>
  </si>
  <si>
    <t>2026/06/02 16:30:45</t>
  </si>
  <si>
    <t>2026/05/05 11:21:52</t>
  </si>
  <si>
    <t>M525034899</t>
  </si>
  <si>
    <t>2026/05/05 11:23:10</t>
  </si>
  <si>
    <t>TO265000004</t>
  </si>
  <si>
    <t>2026/05/05 10:55:45</t>
  </si>
  <si>
    <t>2026/05/01 11:43:14</t>
  </si>
  <si>
    <t>MD25000408</t>
  </si>
  <si>
    <t>2026/05/05 11:21:14</t>
  </si>
  <si>
    <t>2026/06/22 13:04:06</t>
  </si>
  <si>
    <t>2026/05/05 11:13:56</t>
  </si>
  <si>
    <t>2026/06/24 10:54:37</t>
  </si>
  <si>
    <t>TO265000008</t>
  </si>
  <si>
    <t>2026/05/25 12:32:22</t>
  </si>
  <si>
    <t>2026/05/21 09:15:32</t>
  </si>
  <si>
    <t>H624801718</t>
  </si>
  <si>
    <t>H624010282</t>
  </si>
  <si>
    <t>2026/05/26 08:39:10</t>
  </si>
  <si>
    <t>2026/06/08 17:21:38</t>
  </si>
  <si>
    <t>2026/05/26 08:34:03</t>
  </si>
  <si>
    <t>M825801711</t>
  </si>
  <si>
    <t>M825023762</t>
  </si>
  <si>
    <t>2026/06/08 17:21:21</t>
  </si>
  <si>
    <t>2026/05/26 08:36:56</t>
  </si>
  <si>
    <t>MN25801720</t>
  </si>
  <si>
    <t>MN25032830</t>
  </si>
  <si>
    <t>2026/07/21 16:44:20</t>
  </si>
  <si>
    <t>2026/07/27 10:14:07</t>
  </si>
  <si>
    <t>2026/05/26 08:34:57</t>
  </si>
  <si>
    <t>2026/07/23 15:56:32</t>
  </si>
  <si>
    <t>H925801721</t>
  </si>
  <si>
    <t>H925005358</t>
  </si>
  <si>
    <t>2026/06/08 11:16:21</t>
  </si>
  <si>
    <t>2026/05/26 08:35:49</t>
  </si>
  <si>
    <t>M825801717</t>
  </si>
  <si>
    <t>M825041110</t>
  </si>
  <si>
    <t>2026/06/08 11:01:00</t>
  </si>
  <si>
    <t>2026/05/26 08:37:43</t>
  </si>
  <si>
    <t>MN25801719</t>
  </si>
  <si>
    <t>MN25033446</t>
  </si>
  <si>
    <t>2026/07/21 16:31:00</t>
  </si>
  <si>
    <t>2026/05/26 08:38:33</t>
  </si>
  <si>
    <t>TO265000009</t>
  </si>
  <si>
    <t>2026/05/25 12:32:46</t>
  </si>
  <si>
    <t>2026/05/21 13:40:06</t>
  </si>
  <si>
    <t>M425041834</t>
  </si>
  <si>
    <t>2026/05/26 08:41:42</t>
  </si>
  <si>
    <t>2026/06/02 16:30:22</t>
  </si>
  <si>
    <t>2026/05/26 08:39:23</t>
  </si>
  <si>
    <t>TO266000001</t>
  </si>
  <si>
    <t>2026/06/03 13:01:32</t>
  </si>
  <si>
    <t>2026/06/01 17:28:09</t>
  </si>
  <si>
    <t>H425801752</t>
  </si>
  <si>
    <t>90CV07R50050</t>
  </si>
  <si>
    <t>H425003027</t>
  </si>
  <si>
    <t>2026/06/04 11:25:38</t>
  </si>
  <si>
    <t>2026/06/18 14:57:48</t>
  </si>
  <si>
    <t>2026/06/04 09:50:25</t>
  </si>
  <si>
    <t>H625801781</t>
  </si>
  <si>
    <t>H625011781</t>
  </si>
  <si>
    <t>2026/06/18 13:57:58</t>
  </si>
  <si>
    <t>2026/06/04 09:48:25</t>
  </si>
  <si>
    <t>M425801755</t>
  </si>
  <si>
    <t>M425034279</t>
  </si>
  <si>
    <t>2026/07/21 14:30:37</t>
  </si>
  <si>
    <t>2026/06/04 09:51:14</t>
  </si>
  <si>
    <t>H724801761</t>
  </si>
  <si>
    <t>H724015251</t>
  </si>
  <si>
    <t>2026/06/22 10:53:14</t>
  </si>
  <si>
    <t>2026/06/04 09:59:37</t>
  </si>
  <si>
    <t>MN25801785</t>
  </si>
  <si>
    <t>90CV08E300J0</t>
  </si>
  <si>
    <t>RTX5060/15225/STDOC/MR/PNY</t>
  </si>
  <si>
    <t>MN25019862</t>
  </si>
  <si>
    <t>2026/06/17 13:44:25</t>
  </si>
  <si>
    <t>2026/06/04 10:01:38</t>
  </si>
  <si>
    <t>H925801754</t>
  </si>
  <si>
    <t>H925003410</t>
  </si>
  <si>
    <t>2026/06/17 12:31:58</t>
  </si>
  <si>
    <t>2026/06/04 10:02:39</t>
  </si>
  <si>
    <t>M425034460</t>
  </si>
  <si>
    <t>2026/06/04 11:08:38</t>
  </si>
  <si>
    <t>M525801763</t>
  </si>
  <si>
    <t>M525013838</t>
  </si>
  <si>
    <t>2026/06/17 12:32:37</t>
  </si>
  <si>
    <t>2026/06/04 11:10:54</t>
  </si>
  <si>
    <t>H724801753</t>
  </si>
  <si>
    <t>H724002146</t>
  </si>
  <si>
    <t>2026/06/22 09:35:55</t>
  </si>
  <si>
    <t>2026/06/04 11:12:11</t>
  </si>
  <si>
    <t>MN25801760</t>
  </si>
  <si>
    <t>MN25019962</t>
  </si>
  <si>
    <t>2026/06/04 11:25:37</t>
  </si>
  <si>
    <t>2026/06/17 12:32:23</t>
  </si>
  <si>
    <t>2026/06/04 11:13:11</t>
  </si>
  <si>
    <t>HD24801749</t>
  </si>
  <si>
    <t>HD24007910</t>
  </si>
  <si>
    <t>2026/06/18 14:45:24</t>
  </si>
  <si>
    <t>2026/06/04 11:19:00</t>
  </si>
  <si>
    <t>M326801757</t>
  </si>
  <si>
    <t>M326008097</t>
  </si>
  <si>
    <t>2026/06/18 16:20:59</t>
  </si>
  <si>
    <t>2026/06/04 11:20:01</t>
  </si>
  <si>
    <t>MO25801775</t>
  </si>
  <si>
    <t>MO25012967</t>
  </si>
  <si>
    <t>2026/06/17 14:17:18</t>
  </si>
  <si>
    <t>2026/06/04 11:20:58</t>
  </si>
  <si>
    <t>H624801751</t>
  </si>
  <si>
    <t>H624001462</t>
  </si>
  <si>
    <t>2026/06/18 17:06:44</t>
  </si>
  <si>
    <t>2026/06/04 11:22:32</t>
  </si>
  <si>
    <t>H925801759</t>
  </si>
  <si>
    <t>H925000159</t>
  </si>
  <si>
    <t>2026/06/17 12:32:13</t>
  </si>
  <si>
    <t>2026/06/04 11:23:20</t>
  </si>
  <si>
    <t>M525801782</t>
  </si>
  <si>
    <t>90CV08C20010</t>
  </si>
  <si>
    <t>RTX5060TI/15210/STD/SA/PNY</t>
  </si>
  <si>
    <t>M525012409</t>
  </si>
  <si>
    <t>2026/06/17 13:53:31</t>
  </si>
  <si>
    <t>2026/06/04 11:24:34</t>
  </si>
  <si>
    <t>M825040924</t>
  </si>
  <si>
    <t>2026/06/04 09:52:07</t>
  </si>
  <si>
    <t>MD25015970</t>
  </si>
  <si>
    <t>90CV08E30060</t>
  </si>
  <si>
    <t>RTX5060/15225/STDOC/HY/PNY</t>
  </si>
  <si>
    <t>2026/06/04 09:56:36</t>
  </si>
  <si>
    <t>M525801756</t>
  </si>
  <si>
    <t>M525038959</t>
  </si>
  <si>
    <t>2026/07/21 15:01:35</t>
  </si>
  <si>
    <t>2026/06/04 09:57:25</t>
  </si>
  <si>
    <t>2026/07/23 15:56:33</t>
  </si>
  <si>
    <t>2026/06/18 17:25:37</t>
  </si>
  <si>
    <t>[A3SC0016]Scrap cause by PCB Short</t>
  </si>
  <si>
    <t>R992219 pin 1 short GND</t>
  </si>
  <si>
    <t>2026/06/04 09:58:34</t>
  </si>
  <si>
    <t>M525801762</t>
  </si>
  <si>
    <t>M525013876</t>
  </si>
  <si>
    <t>2026/06/17 12:32:30</t>
  </si>
  <si>
    <t>2026/06/04 11:09:40</t>
  </si>
  <si>
    <t>TO267000006</t>
  </si>
  <si>
    <t>2026/07/27 10:55:54</t>
  </si>
  <si>
    <t>2026/07/22 13:49:19</t>
  </si>
  <si>
    <t>H125801925</t>
  </si>
  <si>
    <t>H125005497</t>
  </si>
  <si>
    <t>2026/07/28 09:29:15</t>
  </si>
  <si>
    <t>2026/08/05 10:01:13</t>
  </si>
  <si>
    <t>2026/08/07 16:47:16</t>
  </si>
  <si>
    <t>2026/07/28 09:28:11</t>
  </si>
  <si>
    <t>2026/08/06 15:42:06</t>
  </si>
  <si>
    <t>H925801914</t>
  </si>
  <si>
    <t>H925003513</t>
  </si>
  <si>
    <t>2026/07/28 09:29:17</t>
  </si>
  <si>
    <t>2026/08/11 09:30:34</t>
  </si>
  <si>
    <t>2026/08/18 15:27:48</t>
  </si>
  <si>
    <t>2026/07/28 08:37:47</t>
  </si>
  <si>
    <t>2026/08/17 13:28:08</t>
  </si>
  <si>
    <t>MN25801906</t>
  </si>
  <si>
    <t>MN25032904</t>
  </si>
  <si>
    <t>2026/08/05 14:30:45</t>
  </si>
  <si>
    <t>2026/08/07 16:47:15</t>
  </si>
  <si>
    <t>2026/07/28 08:39:43</t>
  </si>
  <si>
    <t>H625801910</t>
  </si>
  <si>
    <t>H625004463</t>
  </si>
  <si>
    <t>2026/07/28 09:29:16</t>
  </si>
  <si>
    <t>2026/08/10 17:12:54</t>
  </si>
  <si>
    <t>2026/07/28 08:42:14</t>
  </si>
  <si>
    <t>MO25024587</t>
  </si>
  <si>
    <t>2026/07/28 08:44:03</t>
  </si>
  <si>
    <t>H724801909</t>
  </si>
  <si>
    <t>H724003867</t>
  </si>
  <si>
    <t>2026/08/10 15:45:22</t>
  </si>
  <si>
    <t>2026/07/28 08:45:24</t>
  </si>
  <si>
    <t>H625010234</t>
  </si>
  <si>
    <t>2026/07/28 08:46:54</t>
  </si>
  <si>
    <t>M325801917</t>
  </si>
  <si>
    <t>M325039293</t>
  </si>
  <si>
    <t>2026/08/05 13:28:27</t>
  </si>
  <si>
    <t>2026/07/28 08:48:21</t>
  </si>
  <si>
    <t>MO25801918</t>
  </si>
  <si>
    <t>MO25024573</t>
  </si>
  <si>
    <t>2026/08/05 13:13:26</t>
  </si>
  <si>
    <t>2026/07/28 08:50:10</t>
  </si>
  <si>
    <t>M425801916</t>
  </si>
  <si>
    <t>M425017793</t>
  </si>
  <si>
    <t>2026/08/11 14:00:08</t>
  </si>
  <si>
    <t>2026/07/28 08:53:42</t>
  </si>
  <si>
    <t>H824801921</t>
  </si>
  <si>
    <t>H824014034</t>
  </si>
  <si>
    <t>2026/08/10 15:52:25</t>
  </si>
  <si>
    <t>2026/07/28 08:55:31</t>
  </si>
  <si>
    <t>HN24801920</t>
  </si>
  <si>
    <t>HN24009209</t>
  </si>
  <si>
    <t>2026/08/10 15:50:26</t>
  </si>
  <si>
    <t>2026/07/28 08:57:30</t>
  </si>
  <si>
    <t>HO24801922</t>
  </si>
  <si>
    <t>HO24004767</t>
  </si>
  <si>
    <t>2026/08/05 13:01:59</t>
  </si>
  <si>
    <t>2026/07/28 09:01:01</t>
  </si>
  <si>
    <t>H824801926</t>
  </si>
  <si>
    <t>H824014012</t>
  </si>
  <si>
    <t>2026/08/05 11:20:49</t>
  </si>
  <si>
    <t>2026/07/28 09:01:54</t>
  </si>
  <si>
    <t>HO24801924</t>
  </si>
  <si>
    <t>HO24004769</t>
  </si>
  <si>
    <t>2026/08/05 11:01:58</t>
  </si>
  <si>
    <t>2026/07/28 09:02:54</t>
  </si>
  <si>
    <t>MN25801907</t>
  </si>
  <si>
    <t>MN25033351</t>
  </si>
  <si>
    <t>2026/08/05 14:02:49</t>
  </si>
  <si>
    <t>2026/07/28 09:04:03</t>
  </si>
  <si>
    <t>M525801928</t>
  </si>
  <si>
    <t>M525004484</t>
  </si>
  <si>
    <t>2026/08/10 09:25:48</t>
  </si>
  <si>
    <t>2026/07/28 09:05:10</t>
  </si>
  <si>
    <t>MO25801913</t>
  </si>
  <si>
    <t>MO25036717</t>
  </si>
  <si>
    <t>2026/08/05 13:50:34</t>
  </si>
  <si>
    <t>2026/08/21 15:44:23</t>
  </si>
  <si>
    <t>2026/08/21 15:44:24</t>
  </si>
  <si>
    <t>2026/07/28 09:06:08</t>
  </si>
  <si>
    <t>2026/08/20 14:40:40</t>
  </si>
  <si>
    <t>M525801919</t>
  </si>
  <si>
    <t>M525039607</t>
  </si>
  <si>
    <t>2026/08/11 11:14:50</t>
  </si>
  <si>
    <t>2026/07/28 09:07:01</t>
  </si>
  <si>
    <t>HN25012855</t>
  </si>
  <si>
    <t>2026/07/28 09:08:12</t>
  </si>
  <si>
    <t>HO24008499</t>
  </si>
  <si>
    <t>2026/08/03 08:57:19</t>
  </si>
  <si>
    <t>PCB Burned/線路燒毀造成內層線路短路</t>
  </si>
  <si>
    <t>2026/07/28 09:10:13</t>
  </si>
  <si>
    <t>2026/07/28 09:18:08</t>
  </si>
  <si>
    <t>MN25801908</t>
  </si>
  <si>
    <t>MN25033547</t>
  </si>
  <si>
    <t>2026/08/05 14:19:35</t>
  </si>
  <si>
    <t>2026/07/28 09:19:13</t>
  </si>
  <si>
    <t>MD25801932</t>
  </si>
  <si>
    <t>MD25000407</t>
  </si>
  <si>
    <t>2026/08/05 09:44:34</t>
  </si>
  <si>
    <t>2026/07/28 09:21:59</t>
  </si>
  <si>
    <t>H725801930</t>
  </si>
  <si>
    <t>H725000288</t>
  </si>
  <si>
    <t>2026/08/05 12:34:02</t>
  </si>
  <si>
    <t>2026/07/28 09:23:43</t>
  </si>
  <si>
    <t>H924017602</t>
  </si>
  <si>
    <t>2026/08/06 08:31:54</t>
  </si>
  <si>
    <t>2026/07/28 09:27:17</t>
  </si>
  <si>
    <t>MD25801923</t>
  </si>
  <si>
    <t>MD25015705</t>
  </si>
  <si>
    <t>2026/08/10 16:50:28</t>
  </si>
  <si>
    <t>2026/08/18 15:27:49</t>
  </si>
  <si>
    <t>2026/07/28 09:11:51</t>
  </si>
  <si>
    <t>M925801927</t>
  </si>
  <si>
    <t>M925002020</t>
  </si>
  <si>
    <t>2026/08/10 16:27:05</t>
  </si>
  <si>
    <t>2026/07/28 09:12:56</t>
  </si>
  <si>
    <t>M525801929</t>
  </si>
  <si>
    <t>M525039583</t>
  </si>
  <si>
    <t>2026/08/11 11:17:23</t>
  </si>
  <si>
    <t>2026/07/28 09:16:04</t>
  </si>
  <si>
    <t>M925001757</t>
  </si>
  <si>
    <t>90CV08H10040</t>
  </si>
  <si>
    <t>RTX5050/15250/STD/HY/PNY</t>
  </si>
  <si>
    <t>2026/07/28 09:17:02</t>
  </si>
  <si>
    <t>RTX5050</t>
  </si>
  <si>
    <t>TO268000002</t>
  </si>
  <si>
    <t>2026/08/07 11:38:00</t>
  </si>
  <si>
    <t>2026/08/05 11:55:29</t>
  </si>
  <si>
    <t>M925002010</t>
  </si>
  <si>
    <t>2026/08/10 09:23:47</t>
  </si>
  <si>
    <t>2026/08/10 09:00:58</t>
  </si>
  <si>
    <t>H725801957</t>
  </si>
  <si>
    <t>H725000134</t>
  </si>
  <si>
    <t>2026/08/17 16:36:13</t>
  </si>
  <si>
    <t>2026/08/10 09:06:12</t>
  </si>
  <si>
    <t>MN25801946</t>
  </si>
  <si>
    <t>MN25033540</t>
  </si>
  <si>
    <t>2026/08/17 13:32:21</t>
  </si>
  <si>
    <t>2026/08/10 09:07:27</t>
  </si>
  <si>
    <t>MN25801956</t>
  </si>
  <si>
    <t>MN25033425</t>
  </si>
  <si>
    <t>2026/08/17 12:46:30</t>
  </si>
  <si>
    <t>2026/08/10 09:08:22</t>
  </si>
  <si>
    <t>MN25801945</t>
  </si>
  <si>
    <t>MN25033399</t>
  </si>
  <si>
    <t>2026/08/17 13:15:28</t>
  </si>
  <si>
    <t>2026/08/10 09:09:18</t>
  </si>
  <si>
    <t>2026/08/10 09:10:07</t>
  </si>
  <si>
    <t>MO25801954</t>
  </si>
  <si>
    <t>MO25036719</t>
  </si>
  <si>
    <t>2026/08/17 13:46:14</t>
  </si>
  <si>
    <t>2026/08/10 09:11:33</t>
  </si>
  <si>
    <t>H925801992</t>
  </si>
  <si>
    <t>H925005265</t>
  </si>
  <si>
    <t>2026/08/24 16:14:57</t>
  </si>
  <si>
    <t>2026/08/28 17:14:43</t>
  </si>
  <si>
    <t>2026/08/10 09:12:22</t>
  </si>
  <si>
    <t>2026/08/27 11:02:17</t>
  </si>
  <si>
    <t>MN25801941</t>
  </si>
  <si>
    <t>MN25033645</t>
  </si>
  <si>
    <t>2026/08/17 13:00:38</t>
  </si>
  <si>
    <t>2026/08/10 09:13:14</t>
  </si>
  <si>
    <t>H625801948</t>
  </si>
  <si>
    <t>H625011562</t>
  </si>
  <si>
    <t>2026/08/10 09:23:46</t>
  </si>
  <si>
    <t>2026/08/19 12:52:09</t>
  </si>
  <si>
    <t>2026/08/10 09:14:15</t>
  </si>
  <si>
    <t>H625801947</t>
  </si>
  <si>
    <t>H625011586</t>
  </si>
  <si>
    <t>2026/08/19 12:51:12</t>
  </si>
  <si>
    <t>2026/08/10 09:15:16</t>
  </si>
  <si>
    <t>H625801951</t>
  </si>
  <si>
    <t>H625011671</t>
  </si>
  <si>
    <t>2026/08/19 13:00:41</t>
  </si>
  <si>
    <t>2026/08/10 09:16:19</t>
  </si>
  <si>
    <t>M225801955</t>
  </si>
  <si>
    <t>M225000789</t>
  </si>
  <si>
    <t>2026/08/18 15:48:03</t>
  </si>
  <si>
    <t>2026/08/10 09:17:46</t>
  </si>
  <si>
    <t>M126015672</t>
  </si>
  <si>
    <t>2026/08/10 09:18:49</t>
  </si>
  <si>
    <t>MO25802091</t>
  </si>
  <si>
    <t>MO25012230</t>
  </si>
  <si>
    <t>2026/09/15 09:44:48</t>
  </si>
  <si>
    <t>2026/09/17 16:18:18</t>
  </si>
  <si>
    <t>2026/08/10 09:19:48</t>
  </si>
  <si>
    <t>2026/09/16 15:48:55</t>
  </si>
  <si>
    <t>MO25012204</t>
  </si>
  <si>
    <t>90CV08710010</t>
  </si>
  <si>
    <t>2026/08/10 09:21:19</t>
  </si>
  <si>
    <t>MO25012229</t>
  </si>
  <si>
    <t>2026/08/10 09:22:13</t>
  </si>
  <si>
    <t>M126015671</t>
  </si>
  <si>
    <t>2026/08/10 09:23:04</t>
  </si>
  <si>
    <t>M625057887</t>
  </si>
  <si>
    <t>90CV08H00020</t>
  </si>
  <si>
    <t>RTX5050/15250/ARGBOC/HY/PNY</t>
  </si>
  <si>
    <t>WAIT</t>
  </si>
  <si>
    <t>2026/08/10 08:52:57</t>
  </si>
  <si>
    <t>H625801950</t>
  </si>
  <si>
    <t>H625011757</t>
  </si>
  <si>
    <t>2026/08/19 12:49:11</t>
  </si>
  <si>
    <t>2026/08/10 08:54:23</t>
  </si>
  <si>
    <t>H525801949</t>
  </si>
  <si>
    <t>H525006230</t>
  </si>
  <si>
    <t>2026/08/19 12:54:28</t>
  </si>
  <si>
    <t>2026/08/10 08:54:59</t>
  </si>
  <si>
    <t>H525801953</t>
  </si>
  <si>
    <t>H525006239</t>
  </si>
  <si>
    <t>2026/08/19 13:06:39</t>
  </si>
  <si>
    <t>2026/08/10 08:55:37</t>
  </si>
  <si>
    <t>H625801952</t>
  </si>
  <si>
    <t>H625011807</t>
  </si>
  <si>
    <t>2026/08/19 12:57:26</t>
  </si>
  <si>
    <t>2026/08/10 08:56:29</t>
  </si>
  <si>
    <t>M625057880</t>
  </si>
  <si>
    <t>2026/08/10 08:57:09</t>
  </si>
  <si>
    <t>M625057881</t>
  </si>
  <si>
    <t>2026/08/10 08:57:57</t>
  </si>
  <si>
    <t>M625057886</t>
  </si>
  <si>
    <t>2026/08/10 08:58:31</t>
  </si>
  <si>
    <t>M625057885</t>
  </si>
  <si>
    <t>2026/08/10 08:59:07</t>
  </si>
  <si>
    <t>M625057878</t>
  </si>
  <si>
    <t>2026/08/10 08:59:45</t>
  </si>
  <si>
    <t>H625801944</t>
  </si>
  <si>
    <t>H625015815</t>
  </si>
  <si>
    <t>2026/08/17 16:31:49</t>
  </si>
  <si>
    <t>2026/08/10 09:02:38</t>
  </si>
  <si>
    <t>H625801942</t>
  </si>
  <si>
    <t>H625011234</t>
  </si>
  <si>
    <t>2026/08/17 14:58:31</t>
  </si>
  <si>
    <t>2026/08/10 09:03:47</t>
  </si>
  <si>
    <t>H625801943</t>
  </si>
  <si>
    <t>H625011237</t>
  </si>
  <si>
    <t>2026/08/17 16:11:08</t>
  </si>
  <si>
    <t>2026/08/10 09:04:50</t>
  </si>
  <si>
    <t>TO268000010</t>
  </si>
  <si>
    <t>A</t>
  </si>
  <si>
    <t>2026/08/14 13:53:18</t>
  </si>
  <si>
    <t>2026/08/14 10:41:33</t>
  </si>
  <si>
    <t>2026/08/17 09:19:32</t>
  </si>
  <si>
    <t>2026/09/23 12:50:55</t>
  </si>
  <si>
    <t>OSV判定CND重新植球Fail - Close</t>
  </si>
  <si>
    <t>2026/08/17 09:09:54</t>
  </si>
  <si>
    <t>H324802028</t>
  </si>
  <si>
    <t>2026/08/28 14:52:54</t>
  </si>
  <si>
    <t>2026/08/17 09:10:36</t>
  </si>
  <si>
    <t>2026/09/23 12:50:47</t>
  </si>
  <si>
    <t>2026/08/17 09:11:00</t>
  </si>
  <si>
    <t>TO268000013</t>
  </si>
  <si>
    <t>2026/08/20 12:45:15</t>
  </si>
  <si>
    <t>2026/08/18 17:04:42</t>
  </si>
  <si>
    <t>M525801978</t>
  </si>
  <si>
    <t>M525029188</t>
  </si>
  <si>
    <t>2026/08/20 13:29:13</t>
  </si>
  <si>
    <t>2026/08/25 09:04:16</t>
  </si>
  <si>
    <t>2026/08/20 13:23:49</t>
  </si>
  <si>
    <t>2026/08/27 11:02:18</t>
  </si>
  <si>
    <t>M825801994</t>
  </si>
  <si>
    <t>M825041349</t>
  </si>
  <si>
    <t>2026/08/25 09:14:48</t>
  </si>
  <si>
    <t>2026/08/20 13:24:54</t>
  </si>
  <si>
    <t>MN25802134</t>
  </si>
  <si>
    <t>MN25005502</t>
  </si>
  <si>
    <t>2026/10/05 09:34:54</t>
  </si>
  <si>
    <t>2026/10/08 16:01:40</t>
  </si>
  <si>
    <t>2026/08/20 13:25:46</t>
  </si>
  <si>
    <t>2026/10/07 11:20:52</t>
  </si>
  <si>
    <t>HO25801975</t>
  </si>
  <si>
    <t>90CV08H10070</t>
  </si>
  <si>
    <t>RTX5050/15250/STD SF/HY/PNY</t>
  </si>
  <si>
    <t>HO25000129</t>
  </si>
  <si>
    <t>2026/09/29 12:59:53</t>
  </si>
  <si>
    <t>2026/10/02 16:57:51</t>
  </si>
  <si>
    <t>2026/08/20 13:26:45</t>
  </si>
  <si>
    <t>2026/10/01 14:29:58</t>
  </si>
  <si>
    <t>MN25801976</t>
  </si>
  <si>
    <t>MN25014713</t>
  </si>
  <si>
    <t>2026/08/25 10:00:01</t>
  </si>
  <si>
    <t>2026/08/20 13:27:36</t>
  </si>
  <si>
    <t>MN25801977</t>
  </si>
  <si>
    <t>MN25014709</t>
  </si>
  <si>
    <t>2026/08/25 09:40:54</t>
  </si>
  <si>
    <t>2026/08/20 13:28:33</t>
  </si>
  <si>
    <t>MD25801974</t>
  </si>
  <si>
    <t>90CV08B30100</t>
  </si>
  <si>
    <t>RTX5070TI/14760/ARGBOC/HY6/PNY</t>
  </si>
  <si>
    <t>MD25011127</t>
  </si>
  <si>
    <t>2026/08/20 13:29:14</t>
  </si>
  <si>
    <t>2026/08/26 14:07:36</t>
  </si>
  <si>
    <t>2026/08/20 13:21:36</t>
  </si>
  <si>
    <t>MN25801993</t>
  </si>
  <si>
    <t>90CV085300Q0</t>
  </si>
  <si>
    <t>RTX5070/14770/ARGBOC/MR/PNY</t>
  </si>
  <si>
    <t>MN25017250</t>
  </si>
  <si>
    <t>2026/08/24 16:46:16</t>
  </si>
  <si>
    <t>2026/08/20 13:22:47</t>
  </si>
  <si>
    <t>M325801984</t>
  </si>
  <si>
    <t>M325012497</t>
  </si>
  <si>
    <t>2026/08/24 15:41:43</t>
  </si>
  <si>
    <t>2026/08/20 13:17:44</t>
  </si>
  <si>
    <t>M225801985</t>
  </si>
  <si>
    <t>M225003569</t>
  </si>
  <si>
    <t>2026/08/24 15:23:52</t>
  </si>
  <si>
    <t>2026/08/20 13:18:46</t>
  </si>
  <si>
    <t>TO269000001</t>
  </si>
  <si>
    <t>2026/09/08 14:03:56</t>
  </si>
  <si>
    <t>2026/09/02 16:25:27</t>
  </si>
  <si>
    <t>M525802097</t>
  </si>
  <si>
    <t>M525004380</t>
  </si>
  <si>
    <t>2026/09/08 14:46:43</t>
  </si>
  <si>
    <t>2026/09/15 15:40:15</t>
  </si>
  <si>
    <t>2026/09/08 14:22:53</t>
  </si>
  <si>
    <t>MO25802090</t>
  </si>
  <si>
    <t>MO25012438</t>
  </si>
  <si>
    <t>2026/09/08 14:46:42</t>
  </si>
  <si>
    <t>2026/09/15 13:10:14</t>
  </si>
  <si>
    <t>2026/09/08 14:24:10</t>
  </si>
  <si>
    <t>T425802076</t>
  </si>
  <si>
    <t>T425000785</t>
  </si>
  <si>
    <t>2026/09/15 16:47:22</t>
  </si>
  <si>
    <t>2026/09/17 16:18:19</t>
  </si>
  <si>
    <t>2026/09/08 14:29:15</t>
  </si>
  <si>
    <t>2026/09/16 15:48:54</t>
  </si>
  <si>
    <t>H625802085</t>
  </si>
  <si>
    <t>H625004238</t>
  </si>
  <si>
    <t>2026/09/15 10:41:27</t>
  </si>
  <si>
    <t>2026/09/08 14:32:52</t>
  </si>
  <si>
    <t>M525802086</t>
  </si>
  <si>
    <t>M525003957</t>
  </si>
  <si>
    <t>2026/09/15 15:54:35</t>
  </si>
  <si>
    <t>2026/09/08 14:34:48</t>
  </si>
  <si>
    <t>H925802095</t>
  </si>
  <si>
    <t>H925003398</t>
  </si>
  <si>
    <t>2026/09/15 11:30:48</t>
  </si>
  <si>
    <t>2026/09/08 14:35:35</t>
  </si>
  <si>
    <t>H625802092</t>
  </si>
  <si>
    <t>H625004544</t>
  </si>
  <si>
    <t>2026/09/15 11:16:44</t>
  </si>
  <si>
    <t>2026/09/08 14:37:24</t>
  </si>
  <si>
    <t>H525008298</t>
  </si>
  <si>
    <t>2026/09/09 15:29:31</t>
  </si>
  <si>
    <t>PCB Burned/U39</t>
  </si>
  <si>
    <t>2026/09/08 14:38:33</t>
  </si>
  <si>
    <t>HD24007337</t>
  </si>
  <si>
    <t>2026/09/08 14:39:42</t>
  </si>
  <si>
    <t>MN25004616</t>
  </si>
  <si>
    <t>90CV08E100W0</t>
  </si>
  <si>
    <t>RTX5060/15225/STD/MR/PNY</t>
  </si>
  <si>
    <t>2026/09/15 16:48:19</t>
  </si>
  <si>
    <t>2026/09/08 14:40:42</t>
  </si>
  <si>
    <t>M825802074</t>
  </si>
  <si>
    <t>2026/09/15 08:37:03</t>
  </si>
  <si>
    <t>2026/09/08 14:41:36</t>
  </si>
  <si>
    <t>HD25000418</t>
  </si>
  <si>
    <t>90CV085300P0</t>
  </si>
  <si>
    <t>2026/09/08 14:42:44</t>
  </si>
  <si>
    <t>HN25802075</t>
  </si>
  <si>
    <t>HN25009276</t>
  </si>
  <si>
    <t>2026/09/15 12:52:41</t>
  </si>
  <si>
    <t>2026/09/08 14:45:52</t>
  </si>
  <si>
    <t>H825802088</t>
  </si>
  <si>
    <t>H825002444</t>
  </si>
  <si>
    <t>2026/09/15 14:33:05</t>
  </si>
  <si>
    <t>2026/09/08 14:43:38</t>
  </si>
  <si>
    <t>M425034366</t>
  </si>
  <si>
    <t>2026/09/08 14:44:31</t>
  </si>
  <si>
    <t>NO POWER</t>
  </si>
  <si>
    <t>M425802094</t>
  </si>
  <si>
    <t>M425034379</t>
  </si>
  <si>
    <t>2026/09/15 12:42:26</t>
  </si>
  <si>
    <t>2026/09/08 14:19:07</t>
  </si>
  <si>
    <t>MD25802077</t>
  </si>
  <si>
    <t>90CV08630070</t>
  </si>
  <si>
    <t>MD25007994</t>
  </si>
  <si>
    <t>2026/09/15 13:26:36</t>
  </si>
  <si>
    <t>2026/09/08 14:20:25</t>
  </si>
  <si>
    <t>M325802084</t>
  </si>
  <si>
    <t>M325034536</t>
  </si>
  <si>
    <t>2026/09/15 13:50:38</t>
  </si>
  <si>
    <t>2026/09/08 14:21:24</t>
  </si>
  <si>
    <t>HD25802089</t>
  </si>
  <si>
    <t>HD25000169</t>
  </si>
  <si>
    <t>2026/09/15 15:23:17</t>
  </si>
  <si>
    <t>2026/09/08 14:26:02</t>
  </si>
  <si>
    <t>H224802096</t>
  </si>
  <si>
    <t>H224001039</t>
  </si>
  <si>
    <t>2026/09/15 12:26:24</t>
  </si>
  <si>
    <t>2026/09/08 14:30:24</t>
  </si>
  <si>
    <t>TO269000004</t>
  </si>
  <si>
    <t>2026/09/15 13:20:36</t>
  </si>
  <si>
    <t>2026/09/10 20:49:06</t>
  </si>
  <si>
    <t>MO25012202</t>
  </si>
  <si>
    <t>2026/09/18 10:32:22</t>
  </si>
  <si>
    <t>2026/09/18 10:25:34</t>
  </si>
  <si>
    <t>MO25012223</t>
  </si>
  <si>
    <t>2026/09/18 10:25:49</t>
  </si>
  <si>
    <t>MO25012231</t>
  </si>
  <si>
    <t>2026/09/18 10:26:06</t>
  </si>
  <si>
    <t>MO25012234</t>
  </si>
  <si>
    <t>2026/09/18 10:26:24</t>
  </si>
  <si>
    <t>MO25012237</t>
  </si>
  <si>
    <t>2026/09/18 10:26:45</t>
  </si>
  <si>
    <t>TO269000006</t>
  </si>
  <si>
    <t>2026/09/18 12:32:09</t>
  </si>
  <si>
    <t>2026/09/16 20:54:13</t>
  </si>
  <si>
    <t>MN25802133</t>
  </si>
  <si>
    <t>MN25032166</t>
  </si>
  <si>
    <t>2026/09/21 12:37:18</t>
  </si>
  <si>
    <t>2026/09/30 15:52:02</t>
  </si>
  <si>
    <t>2026/09/21 12:31:13</t>
  </si>
  <si>
    <t>H924802132</t>
  </si>
  <si>
    <t>H924003194</t>
  </si>
  <si>
    <t>2026/10/06 09:24:18</t>
  </si>
  <si>
    <t>2026/10/08 16:01:41</t>
  </si>
  <si>
    <t>2026/09/21 12:32:04</t>
  </si>
  <si>
    <t>MN25802131</t>
  </si>
  <si>
    <t>MN25019978</t>
  </si>
  <si>
    <t>2026/09/30 14:31:36</t>
  </si>
  <si>
    <t>2026/09/21 12:33:05</t>
  </si>
  <si>
    <t>MN24000113</t>
  </si>
  <si>
    <t>90CV07S000B0</t>
  </si>
  <si>
    <t>2026/09/21 12:36:42</t>
  </si>
  <si>
    <t>H625802126</t>
  </si>
  <si>
    <t>H625004399</t>
  </si>
  <si>
    <t>2026/09/30 08:42:30</t>
  </si>
  <si>
    <t>2026/09/21 12:30:21</t>
  </si>
  <si>
    <t>HN25009779</t>
  </si>
  <si>
    <t>2026/09/21 12:35:42</t>
  </si>
  <si>
    <t>H725802130</t>
  </si>
  <si>
    <t>H725000453</t>
  </si>
  <si>
    <t>2026/10/05 10:37:02</t>
  </si>
  <si>
    <t>2026/09/21 12:27:58</t>
  </si>
  <si>
    <t>HN25802127</t>
  </si>
  <si>
    <t>HN25011350</t>
  </si>
  <si>
    <t>2026/09/30 09:24:45</t>
  </si>
  <si>
    <t>2026/09/21 12:29:05</t>
  </si>
  <si>
    <t>H925802125</t>
  </si>
  <si>
    <t>H925005207</t>
  </si>
  <si>
    <t>2026/09/30 11:01:24</t>
  </si>
  <si>
    <t>2026/09/21 12:33:58</t>
  </si>
  <si>
    <t>MO25012207</t>
  </si>
  <si>
    <t>REPAIR</t>
  </si>
  <si>
    <t>2026/09/21 12:34:49</t>
  </si>
  <si>
    <t>TO26A000001</t>
  </si>
  <si>
    <t>2026/10/15 08:34:50</t>
  </si>
  <si>
    <t>2026/10/08 13:39:09</t>
  </si>
  <si>
    <t>M525003872</t>
  </si>
  <si>
    <t>VCG5071T16TFXXPB1-O</t>
  </si>
  <si>
    <t>PACK</t>
  </si>
  <si>
    <t>2026/10/15 09:09:09</t>
  </si>
  <si>
    <t>2026/10/20 14:40:04</t>
  </si>
  <si>
    <t>2026/10/15 08:52:38</t>
  </si>
  <si>
    <t>HN25014874</t>
  </si>
  <si>
    <t>2026/10/20 13:44:36</t>
  </si>
  <si>
    <t>2026/10/15 08:53:38</t>
  </si>
  <si>
    <t>H625015817</t>
  </si>
  <si>
    <t>VCG5070T16TFXXPB1-O</t>
  </si>
  <si>
    <t>2026/10/20 16:12:28</t>
  </si>
  <si>
    <t>2026/10/15 08:54:44</t>
  </si>
  <si>
    <t>HN25011675</t>
  </si>
  <si>
    <t>2026/10/20 13:00:48</t>
  </si>
  <si>
    <t>2026/10/15 08:55:39</t>
  </si>
  <si>
    <t>H725007916</t>
  </si>
  <si>
    <t>2026/10/15 08:56:26</t>
  </si>
  <si>
    <t>HO24018938</t>
  </si>
  <si>
    <t>VCG4070S12DFXPB1-O</t>
  </si>
  <si>
    <t>2026/10/20 17:15:24</t>
  </si>
  <si>
    <t>2026/10/15 08:57:37</t>
  </si>
  <si>
    <t>2026/10/20 12:36:21</t>
  </si>
  <si>
    <t>2026/10/15 08:58:34</t>
  </si>
  <si>
    <t>M525004337</t>
  </si>
  <si>
    <t>2026/10/20 14:29:39</t>
  </si>
  <si>
    <t>2026/10/15 08:59:48</t>
  </si>
  <si>
    <t>HN25014768</t>
  </si>
  <si>
    <t>2026/10/20 14:08:37</t>
  </si>
  <si>
    <t>2026/10/15 09:00:45</t>
  </si>
  <si>
    <t>M526013256</t>
  </si>
  <si>
    <t>VCG509032TFXPB1-O</t>
  </si>
  <si>
    <t>2026/10/20 09:07:43</t>
  </si>
  <si>
    <t>2026/10/15 09:01:23</t>
  </si>
  <si>
    <t>M126015432</t>
  </si>
  <si>
    <t>2026/10/20 09:44:10</t>
  </si>
  <si>
    <t>2026/10/15 09:02:03</t>
  </si>
  <si>
    <t>MD25000413</t>
  </si>
  <si>
    <t>2026/10/20 10:00:14</t>
  </si>
  <si>
    <t>2026/10/15 09:02:36</t>
  </si>
  <si>
    <t>MN25019853</t>
  </si>
  <si>
    <t>VCG50608DFXPB1-O</t>
  </si>
  <si>
    <t>2026/10/15 09:09:08</t>
  </si>
  <si>
    <t>2026/10/20 14:55:24</t>
  </si>
  <si>
    <t>2026/10/15 09:03:31</t>
  </si>
  <si>
    <t>M126016742</t>
  </si>
  <si>
    <t>2026/10/20 14:49:26</t>
  </si>
  <si>
    <t>2026/10/15 09:04:09</t>
  </si>
  <si>
    <t>MO25011103</t>
  </si>
  <si>
    <t>2026/10/15 09:05:11</t>
  </si>
  <si>
    <t>MO25012964</t>
  </si>
  <si>
    <t>2026/10/20 11:25:36</t>
  </si>
  <si>
    <t>2026/10/15 09:05:50</t>
  </si>
  <si>
    <t>MD25013961</t>
  </si>
  <si>
    <t>2026/10/15 09:06:20</t>
  </si>
  <si>
    <t>M525003952</t>
  </si>
  <si>
    <t>2026/10/20 14:20:31</t>
  </si>
  <si>
    <t>2026/10/15 09:06:56</t>
  </si>
  <si>
    <t>MO25001312</t>
  </si>
  <si>
    <t>2026/10/20 08:53:19</t>
  </si>
  <si>
    <t>2026/10/15 09:07:41</t>
  </si>
  <si>
    <t>MD25000284</t>
  </si>
  <si>
    <t>2026/10/20 09:24:36</t>
  </si>
  <si>
    <t>2026/10/15 09:08:32</t>
  </si>
  <si>
    <t>M726012137</t>
  </si>
  <si>
    <t>90CV087000L0</t>
  </si>
  <si>
    <t>VCG509032TFX1-BLK</t>
  </si>
  <si>
    <t>2026/10/21 09:33:09</t>
  </si>
  <si>
    <t>2026/10/15 08:50:30</t>
  </si>
  <si>
    <t>M525003215</t>
  </si>
  <si>
    <t>VCG5071T16TFXPB1-O</t>
  </si>
  <si>
    <t>2026/10/20 16:39:47</t>
  </si>
  <si>
    <t>2026/10/15 08:51:43</t>
  </si>
  <si>
    <t>TO242000007</t>
  </si>
  <si>
    <t>PNY_EU</t>
  </si>
  <si>
    <t>2024/03/14 15:57:41</t>
  </si>
  <si>
    <t>2024/02/23 13:05:17</t>
  </si>
  <si>
    <t>241139679000346</t>
  </si>
  <si>
    <t>2024/03/22 09:36:55</t>
  </si>
  <si>
    <t>2024/04/25 10:35:03</t>
  </si>
  <si>
    <t>G1燒板</t>
  </si>
  <si>
    <t>2024/03/22 09:35:44</t>
  </si>
  <si>
    <t>241139679000279</t>
  </si>
  <si>
    <t>2024/06/25 08:39:39</t>
  </si>
  <si>
    <t>2024/07/01 16:56:35</t>
  </si>
  <si>
    <t>2024/03/22 09:34:58</t>
  </si>
  <si>
    <t>2024/07/01 16:56:23</t>
  </si>
  <si>
    <t>239281219000012</t>
  </si>
  <si>
    <t>90CV07P00010</t>
  </si>
  <si>
    <t>RTX4070TI/PG141SKU333/GB/PNY</t>
  </si>
  <si>
    <t>2024/04/19 13:37:50</t>
  </si>
  <si>
    <t>PCB Damaged/PCI 無法維修</t>
  </si>
  <si>
    <t>2024/03/22 09:36:09</t>
  </si>
  <si>
    <t>TO245000002</t>
  </si>
  <si>
    <t>2024/05/20 15:21:43</t>
  </si>
  <si>
    <t>2024/05/06 22:02:07</t>
  </si>
  <si>
    <t>244354399000074</t>
  </si>
  <si>
    <t>2024/05/20 16:07:23</t>
  </si>
  <si>
    <t>2024/07/03 17:10:19</t>
  </si>
  <si>
    <t>2024/07/04 15:30:20</t>
  </si>
  <si>
    <t>2024/05/20 15:58:16</t>
  </si>
  <si>
    <t>2024/07/04 15:29:59</t>
  </si>
  <si>
    <t>242125089000818</t>
  </si>
  <si>
    <t>2024/06/25 08:40:38</t>
  </si>
  <si>
    <t>2024/05/20 15:53:36</t>
  </si>
  <si>
    <t>242125089000804</t>
  </si>
  <si>
    <t>2024/06/05 11:21:35</t>
  </si>
  <si>
    <t>2024/06/05 17:02:51</t>
  </si>
  <si>
    <t>2024/05/20 15:57:25</t>
  </si>
  <si>
    <t>2024/06/05 17:02:34</t>
  </si>
  <si>
    <t>241139679000673</t>
  </si>
  <si>
    <t>2024/06/05 11:19:03</t>
  </si>
  <si>
    <t>2024/05/20 15:56:29</t>
  </si>
  <si>
    <t>239193869000014</t>
  </si>
  <si>
    <t>90CV07S00040</t>
  </si>
  <si>
    <t>2024/06/25 16:40:39</t>
  </si>
  <si>
    <t>2024/05/20 16:02:21</t>
  </si>
  <si>
    <t>244592249000250</t>
  </si>
  <si>
    <t>2024/06/05 12:34:54</t>
  </si>
  <si>
    <t>2024/05/20 16:03:42</t>
  </si>
  <si>
    <t>TO246000011</t>
  </si>
  <si>
    <t>2024/06/26 13:17:00</t>
  </si>
  <si>
    <t>2024/06/20 09:58:27</t>
  </si>
  <si>
    <t>244592329000105</t>
  </si>
  <si>
    <t>2024/07/02 10:28:17</t>
  </si>
  <si>
    <t>2024/07/30 14:37:01</t>
  </si>
  <si>
    <t>2024/07/30 15:58:59</t>
  </si>
  <si>
    <t>2024/07/02 10:04:23</t>
  </si>
  <si>
    <t>2024/07/30 15:58:51</t>
  </si>
  <si>
    <t>244592329000107</t>
  </si>
  <si>
    <t>2024/07/30 14:37:46</t>
  </si>
  <si>
    <t>2024/07/02 10:11:01</t>
  </si>
  <si>
    <t>241139679001189</t>
  </si>
  <si>
    <t>2024/11/11 12:12:51</t>
  </si>
  <si>
    <t>2024/07/02 09:48:04</t>
  </si>
  <si>
    <t>244354399000158</t>
  </si>
  <si>
    <t>2024/07/30 14:37:25</t>
  </si>
  <si>
    <t>2024/07/30 15:59:00</t>
  </si>
  <si>
    <t>2024/07/02 10:20:48</t>
  </si>
  <si>
    <t>244592329000080</t>
  </si>
  <si>
    <t>2024/07/30 14:36:47</t>
  </si>
  <si>
    <t>2024/07/02 10:16:14</t>
  </si>
  <si>
    <t>245913849000440</t>
  </si>
  <si>
    <t>2024/07/08 12:22:01</t>
  </si>
  <si>
    <t>2024/07/09 08:13:08</t>
  </si>
  <si>
    <t>2024/07/02 09:36:49</t>
  </si>
  <si>
    <t>2024/07/09 08:12:52</t>
  </si>
  <si>
    <t>242049759001674</t>
  </si>
  <si>
    <t>2024/07/02 10:28:18</t>
  </si>
  <si>
    <t>2024/07/08 12:21:16</t>
  </si>
  <si>
    <t>2024/07/02 09:32:10</t>
  </si>
  <si>
    <t>241139719001309</t>
  </si>
  <si>
    <t>2024/07/08 12:22:58</t>
  </si>
  <si>
    <t>2024/07/02 09:44:20</t>
  </si>
  <si>
    <t>TO247000014</t>
  </si>
  <si>
    <t>2024/08/06 08:45:38</t>
  </si>
  <si>
    <t>2024/07/29 13:04:37</t>
  </si>
  <si>
    <t>246147369000052</t>
  </si>
  <si>
    <t>2024/08/06 09:19:56</t>
  </si>
  <si>
    <t>2024/08/08 15:31:57</t>
  </si>
  <si>
    <t>2024/08/09 08:05:16</t>
  </si>
  <si>
    <t>2024/08/06 08:58:02</t>
  </si>
  <si>
    <t>2024/08/09 08:05:06</t>
  </si>
  <si>
    <t>246369179000793</t>
  </si>
  <si>
    <t>2024/08/06 09:19:55</t>
  </si>
  <si>
    <t>2024/08/08 15:30:32</t>
  </si>
  <si>
    <t>2024/08/06 09:13:35</t>
  </si>
  <si>
    <t>241139679000927</t>
  </si>
  <si>
    <t>2024/08/08 15:31:16</t>
  </si>
  <si>
    <t>2024/08/06 09:07:48</t>
  </si>
  <si>
    <t>242803959000010</t>
  </si>
  <si>
    <t>2024/08/12 11:22:24</t>
  </si>
  <si>
    <t>2024/08/06 09:11:16</t>
  </si>
  <si>
    <t>245676699000343</t>
  </si>
  <si>
    <t>2024/08/12 11:20:58</t>
  </si>
  <si>
    <t>PCB Burned/金手指</t>
  </si>
  <si>
    <t>2024/08/06 09:17:12</t>
  </si>
  <si>
    <t>244592349000082</t>
  </si>
  <si>
    <t>2024/11/11 12:37:47</t>
  </si>
  <si>
    <t>2024/08/06 09:04:21</t>
  </si>
  <si>
    <t>246369179001132</t>
  </si>
  <si>
    <t>2024/08/08 15:29:55</t>
  </si>
  <si>
    <t>2024/08/06 09:15:18</t>
  </si>
  <si>
    <t>2024/08/09 08:05:05</t>
  </si>
  <si>
    <t>TO249000001</t>
  </si>
  <si>
    <t>2024/09/19 14:24:02</t>
  </si>
  <si>
    <t>2024/09/04 14:23:21</t>
  </si>
  <si>
    <t>244592219000506</t>
  </si>
  <si>
    <t>2024/09/19 16:52:57</t>
  </si>
  <si>
    <t>2024/10/04 13:59:37</t>
  </si>
  <si>
    <t>2024/10/08 08:04:48</t>
  </si>
  <si>
    <t>2024/09/19 15:47:22</t>
  </si>
  <si>
    <t>2024/10/08 08:04:39</t>
  </si>
  <si>
    <t>247620769000339</t>
  </si>
  <si>
    <t>2024/10/09 17:08:58</t>
  </si>
  <si>
    <t>2024/09/19 15:44:07</t>
  </si>
  <si>
    <t>246147389001444</t>
  </si>
  <si>
    <t>2024/10/07 13:00:08</t>
  </si>
  <si>
    <t>2024/09/19 15:56:57</t>
  </si>
  <si>
    <t>244592219000874</t>
  </si>
  <si>
    <t>2024/10/04 14:00:28</t>
  </si>
  <si>
    <t>2024/09/19 15:49:47</t>
  </si>
  <si>
    <t>246147389000702</t>
  </si>
  <si>
    <t>2024/10/07 12:47:05</t>
  </si>
  <si>
    <t>2024/09/19 15:53:07</t>
  </si>
  <si>
    <t>TO24A000001</t>
  </si>
  <si>
    <t>2024/10/08 14:01:54</t>
  </si>
  <si>
    <t>2024/10/02 15:37:31</t>
  </si>
  <si>
    <t>245785129000037</t>
  </si>
  <si>
    <t>2024/10/15 13:39:09</t>
  </si>
  <si>
    <t>2024/10/25 15:34:07</t>
  </si>
  <si>
    <t>客戶未經授權維修/G1/ALL VRAM</t>
  </si>
  <si>
    <t>2024/10/15 13:26:32</t>
  </si>
  <si>
    <t>245785129000050</t>
  </si>
  <si>
    <t>2024/10/25 15:35:25</t>
  </si>
  <si>
    <t>PCB Burned/U999927</t>
  </si>
  <si>
    <t>2024/10/15 13:31:47</t>
  </si>
  <si>
    <t>244592339000019</t>
  </si>
  <si>
    <t>2024/10/15 13:39:10</t>
  </si>
  <si>
    <t>2024/10/21 18:50:27</t>
  </si>
  <si>
    <t>2024/10/22 10:48:23</t>
  </si>
  <si>
    <t>2024/10/15 13:24:04</t>
  </si>
  <si>
    <t>2024/10/22 10:48:14</t>
  </si>
  <si>
    <t>246147329001655</t>
  </si>
  <si>
    <t>2024/11/12 13:10:32</t>
  </si>
  <si>
    <t>2024/11/15 11:25:41</t>
  </si>
  <si>
    <t>2024/10/15 13:41:24</t>
  </si>
  <si>
    <t>2024/11/15 11:25:14</t>
  </si>
  <si>
    <t>246889579000366</t>
  </si>
  <si>
    <t>2024/11/06 08:39:07</t>
  </si>
  <si>
    <t>2024/10/15 13:18:07</t>
  </si>
  <si>
    <t>247022449000805</t>
  </si>
  <si>
    <t>2024/10/21 19:03:18</t>
  </si>
  <si>
    <t>2024/10/15 13:20:46</t>
  </si>
  <si>
    <t>TO24A000016</t>
  </si>
  <si>
    <t>2024/10/29 14:17:50</t>
  </si>
  <si>
    <t>2024/10/21 20:59:29</t>
  </si>
  <si>
    <t>PNY231010000211</t>
  </si>
  <si>
    <t>2024/11/07 09:04:27</t>
  </si>
  <si>
    <t>2024/11/15 14:28:07</t>
  </si>
  <si>
    <t>客戶未經授權維修/G1</t>
  </si>
  <si>
    <t>2024/11/07 08:58:02</t>
  </si>
  <si>
    <t>TO24B000007</t>
  </si>
  <si>
    <t>2024/11/22 14:33:23</t>
  </si>
  <si>
    <t>2024/11/15 14:15:10</t>
  </si>
  <si>
    <t>H324800243</t>
  </si>
  <si>
    <t>H324900026</t>
  </si>
  <si>
    <t>2024/11/27 13:33:57</t>
  </si>
  <si>
    <t>2025/01/07 10:55:03</t>
  </si>
  <si>
    <t>2025/01/10 16:58:21</t>
  </si>
  <si>
    <t>2024/11/27 12:34:09</t>
  </si>
  <si>
    <t>2025/01/10 16:53:14</t>
  </si>
  <si>
    <t>H424027073</t>
  </si>
  <si>
    <t>2024/11/27 13:33:56</t>
  </si>
  <si>
    <t>2024/11/28 10:36:48</t>
  </si>
  <si>
    <t>2024/11/27 13:02:00</t>
  </si>
  <si>
    <t>H624014776</t>
  </si>
  <si>
    <t>2024/12/03 11:13:23</t>
  </si>
  <si>
    <t>2024/12/04 12:06:41</t>
  </si>
  <si>
    <t>2024/11/27 13:22:42</t>
  </si>
  <si>
    <t>2024/12/04 12:05:21</t>
  </si>
  <si>
    <t>H724008750</t>
  </si>
  <si>
    <t>2024/12/20 15:45:13</t>
  </si>
  <si>
    <t>2024/12/26 08:25:48</t>
  </si>
  <si>
    <t>2024/11/27 12:49:58</t>
  </si>
  <si>
    <t>2024/12/26 08:24:53</t>
  </si>
  <si>
    <t>H524900083</t>
  </si>
  <si>
    <t>2024/12/20 15:48:40</t>
  </si>
  <si>
    <t>2024/11/27 12:27:02</t>
  </si>
  <si>
    <t>H124008886</t>
  </si>
  <si>
    <t>2025/01/08 12:46:03</t>
  </si>
  <si>
    <t>2024/11/27 13:14:18</t>
  </si>
  <si>
    <t>H224005887</t>
  </si>
  <si>
    <t>2024/11/28 10:35:39</t>
  </si>
  <si>
    <t>2024/11/27 13:09:44</t>
  </si>
  <si>
    <t>H824004650</t>
  </si>
  <si>
    <t>2024/12/20 15:44:04</t>
  </si>
  <si>
    <t>2024/11/27 12:54:37</t>
  </si>
  <si>
    <t>TO24B000012</t>
  </si>
  <si>
    <t>2024/12/03 08:59:25</t>
  </si>
  <si>
    <t>2024/11/27 13:52:28</t>
  </si>
  <si>
    <t>H324800605</t>
  </si>
  <si>
    <t>H324007067</t>
  </si>
  <si>
    <t>2024/12/10 12:42:21</t>
  </si>
  <si>
    <t>2025/08/06 12:20:47</t>
  </si>
  <si>
    <t>2025/08/06 14:29:26</t>
  </si>
  <si>
    <t>2024/12/10 12:07:47</t>
  </si>
  <si>
    <t>2025/08/06 14:28:39</t>
  </si>
  <si>
    <t>H524018897</t>
  </si>
  <si>
    <t>2024/12/12 15:24:11</t>
  </si>
  <si>
    <t>PCB Burned/C2985/C2989</t>
  </si>
  <si>
    <t>2024/12/10 12:32:05</t>
  </si>
  <si>
    <t>HN23004364</t>
  </si>
  <si>
    <t>2024/12/20 15:51:57</t>
  </si>
  <si>
    <t>2024/12/10 10:43:55</t>
  </si>
  <si>
    <t>H324014800</t>
  </si>
  <si>
    <t>2024/12/24 10:26:13</t>
  </si>
  <si>
    <t>2024/12/10 10:47:57</t>
  </si>
  <si>
    <t>H424800282</t>
  </si>
  <si>
    <t>H424028081</t>
  </si>
  <si>
    <t>2025/01/22 15:21:42</t>
  </si>
  <si>
    <t>2025/01/23 13:13:09</t>
  </si>
  <si>
    <t>2024/12/10 10:55:01</t>
  </si>
  <si>
    <t>2025/01/23 13:10:52</t>
  </si>
  <si>
    <t>H424800284</t>
  </si>
  <si>
    <t>H424028056</t>
  </si>
  <si>
    <t>2025/01/22 15:52:08</t>
  </si>
  <si>
    <t>2024/12/10 11:06:51</t>
  </si>
  <si>
    <t>H624900001</t>
  </si>
  <si>
    <t>2024/12/20 15:49:41</t>
  </si>
  <si>
    <t>2024/12/10 11:10:58</t>
  </si>
  <si>
    <t>H424800283</t>
  </si>
  <si>
    <t>H424013207</t>
  </si>
  <si>
    <t>2025/01/22 15:22:26</t>
  </si>
  <si>
    <t>2024/12/10 11:00:34</t>
  </si>
  <si>
    <t>H924800281</t>
  </si>
  <si>
    <t>H924001700</t>
  </si>
  <si>
    <t>2025/01/22 15:20:53</t>
  </si>
  <si>
    <t>2024/12/10 10:51:58</t>
  </si>
  <si>
    <t>H724015412</t>
  </si>
  <si>
    <t>2024/12/12 15:25:47</t>
  </si>
  <si>
    <t>Model與資料不符</t>
  </si>
  <si>
    <t>2024/12/10 12:37:02</t>
  </si>
  <si>
    <t>H924005686</t>
  </si>
  <si>
    <t>2024/12/20 15:50:38</t>
  </si>
  <si>
    <t>2024/12/10 11:03:42</t>
  </si>
  <si>
    <t>H924008533</t>
  </si>
  <si>
    <t>90CV07P20020</t>
  </si>
  <si>
    <t>2025/12/02 10:30:50</t>
  </si>
  <si>
    <t>2024/12/10 12:25:58</t>
  </si>
  <si>
    <t>TO24C000004</t>
  </si>
  <si>
    <t>2024/12/24 12:31:17</t>
  </si>
  <si>
    <t>2024/12/13 16:22:30</t>
  </si>
  <si>
    <t>H824800301</t>
  </si>
  <si>
    <t>H824009567</t>
  </si>
  <si>
    <t>2024/12/27 15:19:56</t>
  </si>
  <si>
    <t>2025/01/08 08:52:15</t>
  </si>
  <si>
    <t>2025/01/10 16:58:24</t>
  </si>
  <si>
    <t>2024/12/27 15:14:23</t>
  </si>
  <si>
    <t>2025/01/10 16:55:47</t>
  </si>
  <si>
    <t>H724800306</t>
  </si>
  <si>
    <t>H724011808</t>
  </si>
  <si>
    <t>2025/01/08 09:05:44</t>
  </si>
  <si>
    <t>2024/12/27 15:09:52</t>
  </si>
  <si>
    <t>H724800302</t>
  </si>
  <si>
    <t>H724010556</t>
  </si>
  <si>
    <t>2025/01/08 09:39:27</t>
  </si>
  <si>
    <t>2024/12/27 15:05:43</t>
  </si>
  <si>
    <t>H724800317</t>
  </si>
  <si>
    <t>H724005055</t>
  </si>
  <si>
    <t>2025/01/21 12:31:27</t>
  </si>
  <si>
    <t>2025/01/23 13:13:07</t>
  </si>
  <si>
    <t>2024/12/27 14:23:44</t>
  </si>
  <si>
    <t>2025/01/23 13:12:12</t>
  </si>
  <si>
    <t>H424800305</t>
  </si>
  <si>
    <t>H424001206</t>
  </si>
  <si>
    <t>2025/01/08 09:53:18</t>
  </si>
  <si>
    <t>2025/01/10 16:58:23</t>
  </si>
  <si>
    <t>2024/12/27 14:25:44</t>
  </si>
  <si>
    <t>H724800307</t>
  </si>
  <si>
    <t>H724011893</t>
  </si>
  <si>
    <t>2025/01/08 09:21:22</t>
  </si>
  <si>
    <t>2024/12/27 15:16:44</t>
  </si>
  <si>
    <t>H124800339</t>
  </si>
  <si>
    <t>H124009996</t>
  </si>
  <si>
    <t>2025/02/05 10:39:30</t>
  </si>
  <si>
    <t>2025/02/06 16:19:26</t>
  </si>
  <si>
    <t>2024/12/27 14:19:30</t>
  </si>
  <si>
    <t>2025/02/06 16:01:44</t>
  </si>
  <si>
    <t>TO24C000012</t>
  </si>
  <si>
    <t>2024/12/24 12:32:01</t>
  </si>
  <si>
    <t>2024/12/18 19:31:44</t>
  </si>
  <si>
    <t>H924800303</t>
  </si>
  <si>
    <t>H924001702</t>
  </si>
  <si>
    <t>2024/12/27 15:20:38</t>
  </si>
  <si>
    <t>2025/02/04 15:35:03</t>
  </si>
  <si>
    <t>2024/12/27 14:42:29</t>
  </si>
  <si>
    <t>HO24800304</t>
  </si>
  <si>
    <t>HO24006865</t>
  </si>
  <si>
    <t>2025/01/08 10:49:18</t>
  </si>
  <si>
    <t>2024/12/27 14:47:50</t>
  </si>
  <si>
    <t>TO251000004</t>
  </si>
  <si>
    <t>2025/01/23 16:07:43</t>
  </si>
  <si>
    <t>2025/01/13 16:23:33</t>
  </si>
  <si>
    <t>H824800349</t>
  </si>
  <si>
    <t>H824014194</t>
  </si>
  <si>
    <t>2025/02/05 16:49:58</t>
  </si>
  <si>
    <t>2025/02/27 09:40:57</t>
  </si>
  <si>
    <t>2025/02/27 13:00:08</t>
  </si>
  <si>
    <t>2025/02/05 16:28:56</t>
  </si>
  <si>
    <t>2025/02/27 12:59:13</t>
  </si>
  <si>
    <t>H324007673</t>
  </si>
  <si>
    <t>2025/02/07 14:47:15</t>
  </si>
  <si>
    <t>[A3SC0029]Warp</t>
  </si>
  <si>
    <t>PCB warp</t>
  </si>
  <si>
    <t>2025/02/05 16:45:05</t>
  </si>
  <si>
    <t>HN24002043</t>
  </si>
  <si>
    <t>90CV07X30050</t>
  </si>
  <si>
    <t>2025/02/07 08:49:03</t>
  </si>
  <si>
    <t>客戶未經授權維修(G1/VRAM已被移除)</t>
  </si>
  <si>
    <t>2025/02/05 16:33:02</t>
  </si>
  <si>
    <t>HO24800347</t>
  </si>
  <si>
    <t>HO24001302</t>
  </si>
  <si>
    <t>2025/02/19 10:53:52</t>
  </si>
  <si>
    <t>2025/02/21 16:09:20</t>
  </si>
  <si>
    <t>2025/02/05 16:22:10</t>
  </si>
  <si>
    <t>2025/02/21 16:08:38</t>
  </si>
  <si>
    <t>HN24002115</t>
  </si>
  <si>
    <t>2025/02/07 08:43:20</t>
  </si>
  <si>
    <t>2025/02/05 16:36:06</t>
  </si>
  <si>
    <t>HO24005034</t>
  </si>
  <si>
    <t>2025/02/07 14:45:35</t>
  </si>
  <si>
    <t>2025/02/05 16:39:53</t>
  </si>
  <si>
    <t>HO24800344</t>
  </si>
  <si>
    <t>HO24003184</t>
  </si>
  <si>
    <t>2025/02/27 09:40:04</t>
  </si>
  <si>
    <t>2025/02/05 15:56:21</t>
  </si>
  <si>
    <t>H924800348</t>
  </si>
  <si>
    <t>H924006490</t>
  </si>
  <si>
    <t>2025/02/07 16:33:21</t>
  </si>
  <si>
    <t>2025/02/05 16:25:05</t>
  </si>
  <si>
    <t>H824800345</t>
  </si>
  <si>
    <t>H824004622</t>
  </si>
  <si>
    <t>2025/02/19 10:53:10</t>
  </si>
  <si>
    <t>2025/02/05 16:01:43</t>
  </si>
  <si>
    <t>H424800346</t>
  </si>
  <si>
    <t>H424024804</t>
  </si>
  <si>
    <t>2025/02/27 09:42:05</t>
  </si>
  <si>
    <t>2025/02/05 16:05:24</t>
  </si>
  <si>
    <t>HO24800343</t>
  </si>
  <si>
    <t>HO24005814</t>
  </si>
  <si>
    <t>2025/03/07 14:42:38</t>
  </si>
  <si>
    <t>2025/03/14 17:02:38</t>
  </si>
  <si>
    <t>2025/02/05 15:54:01</t>
  </si>
  <si>
    <t>2025/03/14 16:59:25</t>
  </si>
  <si>
    <t>TO252000002</t>
  </si>
  <si>
    <t>2025/02/17 16:55:12</t>
  </si>
  <si>
    <t>2025/02/10 17:12:12</t>
  </si>
  <si>
    <t>HO24800498</t>
  </si>
  <si>
    <t>HO24001977</t>
  </si>
  <si>
    <t>2025/02/26 12:25:45</t>
  </si>
  <si>
    <t>2025/05/05 13:26:06</t>
  </si>
  <si>
    <t>2025/05/09 16:20:31</t>
  </si>
  <si>
    <t>2025/02/26 12:11:16</t>
  </si>
  <si>
    <t>2025/05/09 16:19:30</t>
  </si>
  <si>
    <t>H724800465</t>
  </si>
  <si>
    <t>H724012217</t>
  </si>
  <si>
    <t>2025/02/26 12:25:46</t>
  </si>
  <si>
    <t>2025/05/05 13:17:21</t>
  </si>
  <si>
    <t>2025/02/26 10:29:27</t>
  </si>
  <si>
    <t>H924800452</t>
  </si>
  <si>
    <t>H924011855</t>
  </si>
  <si>
    <t>2025/04/16 10:48:36</t>
  </si>
  <si>
    <t>2025/04/16 17:02:57</t>
  </si>
  <si>
    <t>2025/02/26 12:08:54</t>
  </si>
  <si>
    <t>2025/04/16 17:02:20</t>
  </si>
  <si>
    <t>HO24800507</t>
  </si>
  <si>
    <t>HO24012915</t>
  </si>
  <si>
    <t>2025/03/20 17:15:42</t>
  </si>
  <si>
    <t>2025/04/02 16:58:29</t>
  </si>
  <si>
    <t>2025/02/26 10:57:00</t>
  </si>
  <si>
    <t>2025/04/02 16:57:32</t>
  </si>
  <si>
    <t>H924800451</t>
  </si>
  <si>
    <t>H924000931</t>
  </si>
  <si>
    <t>2025/04/01 17:41:11</t>
  </si>
  <si>
    <t>2025/02/26 12:14:15</t>
  </si>
  <si>
    <t>HO24800466</t>
  </si>
  <si>
    <t>HO24004922</t>
  </si>
  <si>
    <t>2025/05/05 13:23:16</t>
  </si>
  <si>
    <t>2025/02/26 11:14:41</t>
  </si>
  <si>
    <t>H424004268</t>
  </si>
  <si>
    <t>2025/03/04 09:45:36</t>
  </si>
  <si>
    <t>2025/02/26 11:18:43</t>
  </si>
  <si>
    <t>HO24800460</t>
  </si>
  <si>
    <t>HO24005027</t>
  </si>
  <si>
    <t>2025/03/12 14:14:28</t>
  </si>
  <si>
    <t>2025/02/26 10:36:06</t>
  </si>
  <si>
    <t>TO252000004</t>
  </si>
  <si>
    <t>2025/02/17 16:55:39</t>
  </si>
  <si>
    <t>2025/02/11 16:20:28</t>
  </si>
  <si>
    <t>H724800499</t>
  </si>
  <si>
    <t>H724015536</t>
  </si>
  <si>
    <t>2025/02/26 12:24:19</t>
  </si>
  <si>
    <t>2025/05/05 13:14:33</t>
  </si>
  <si>
    <t>2025/02/26 11:06:55</t>
  </si>
  <si>
    <t>2025/05/09 16:19:31</t>
  </si>
  <si>
    <t>HD23800479</t>
  </si>
  <si>
    <t>HD23003641</t>
  </si>
  <si>
    <t>2025/03/14 10:51:33</t>
  </si>
  <si>
    <t>2025/02/26 11:01:45</t>
  </si>
  <si>
    <t>H524800453</t>
  </si>
  <si>
    <t>H524019212</t>
  </si>
  <si>
    <t>2025/03/12 14:22:32</t>
  </si>
  <si>
    <t>2025/02/26 11:11:10</t>
  </si>
  <si>
    <t>TO252000009</t>
  </si>
  <si>
    <t>2025/02/25 17:25:39</t>
  </si>
  <si>
    <t>2025/02/19 18:00:56</t>
  </si>
  <si>
    <t>HN24012587</t>
  </si>
  <si>
    <t>2025/03/04 09:45:55</t>
  </si>
  <si>
    <t>2025/12/02 11:15:30</t>
  </si>
  <si>
    <t>2025/03/04 09:43:25</t>
  </si>
  <si>
    <t>H424027050</t>
  </si>
  <si>
    <t>2025/03/10 09:11:37</t>
  </si>
  <si>
    <t>PCB with oxidization U818 / R1180燒件掉PAD</t>
  </si>
  <si>
    <t>2025/03/04 09:24:24</t>
  </si>
  <si>
    <t>H224800491</t>
  </si>
  <si>
    <t>H224012665</t>
  </si>
  <si>
    <t>2025/03/26 14:41:09</t>
  </si>
  <si>
    <t>2025/03/04 09:16:33</t>
  </si>
  <si>
    <t>TO253000004</t>
  </si>
  <si>
    <t>2025/03/17 14:44:50</t>
  </si>
  <si>
    <t>2025/03/11 19:13:50</t>
  </si>
  <si>
    <t>H924800523</t>
  </si>
  <si>
    <t>H924008802</t>
  </si>
  <si>
    <t>2025/03/19 14:48:00</t>
  </si>
  <si>
    <t>2025/05/05 13:05:39</t>
  </si>
  <si>
    <t>2025/03/19 14:25:02</t>
  </si>
  <si>
    <t>H624800525</t>
  </si>
  <si>
    <t>H624014765</t>
  </si>
  <si>
    <t>2025/05/05 13:24:12</t>
  </si>
  <si>
    <t>2025/03/19 14:31:21</t>
  </si>
  <si>
    <t>HN24016278</t>
  </si>
  <si>
    <t>2025/03/19 14:17:55</t>
  </si>
  <si>
    <t>2025/12/02 10:32:44</t>
  </si>
  <si>
    <t>2025/03/19 13:51:01</t>
  </si>
  <si>
    <t>HO24800526</t>
  </si>
  <si>
    <t>HO24003086</t>
  </si>
  <si>
    <t>2025/05/05 13:16:46</t>
  </si>
  <si>
    <t>2025/03/19 13:56:25</t>
  </si>
  <si>
    <t>H724800524</t>
  </si>
  <si>
    <t>H724010475</t>
  </si>
  <si>
    <t>2025/05/05 13:26:32</t>
  </si>
  <si>
    <t>2025/03/19 13:45:42</t>
  </si>
  <si>
    <t>H424800522</t>
  </si>
  <si>
    <t>H424013187</t>
  </si>
  <si>
    <t>2025/03/28 14:53:31</t>
  </si>
  <si>
    <t>2025/03/19 14:18:58</t>
  </si>
  <si>
    <t>HO24800528</t>
  </si>
  <si>
    <t>HO24007936</t>
  </si>
  <si>
    <t>2025/05/05 13:28:34</t>
  </si>
  <si>
    <t>2025/03/19 14:36:29</t>
  </si>
  <si>
    <t>H424800537</t>
  </si>
  <si>
    <t>H424028038</t>
  </si>
  <si>
    <t>2025/04/01 16:40:12</t>
  </si>
  <si>
    <t>2025/03/19 14:11:46</t>
  </si>
  <si>
    <t>HN24800527</t>
  </si>
  <si>
    <t>HN24020170</t>
  </si>
  <si>
    <t>2025/05/05 13:20:20</t>
  </si>
  <si>
    <t>2025/03/19 13:34:55</t>
  </si>
  <si>
    <t>TO253000011</t>
  </si>
  <si>
    <t>2025/03/28 12:27:34</t>
  </si>
  <si>
    <t>2025/03/24 17:02:25</t>
  </si>
  <si>
    <t>H224006486</t>
  </si>
  <si>
    <t>2025/03/28 13:00:54</t>
  </si>
  <si>
    <t>2025/04/28 09:05:03</t>
  </si>
  <si>
    <t>2025/03/28 12:39:19</t>
  </si>
  <si>
    <t>HN23800544</t>
  </si>
  <si>
    <t>HN23003103</t>
  </si>
  <si>
    <t>2025/03/28 13:00:55</t>
  </si>
  <si>
    <t>2025/04/01 16:59:08</t>
  </si>
  <si>
    <t>2025/03/28 12:36:50</t>
  </si>
  <si>
    <t>H924008324</t>
  </si>
  <si>
    <t>2025/04/09 16:45:32</t>
  </si>
  <si>
    <t>2025/03/28 12:53:00</t>
  </si>
  <si>
    <t>HO24800548</t>
  </si>
  <si>
    <t>HO24002134</t>
  </si>
  <si>
    <t>2025/05/06 16:51:11</t>
  </si>
  <si>
    <t>2025/03/28 12:47:20</t>
  </si>
  <si>
    <t>H224005896</t>
  </si>
  <si>
    <t>2025/03/28 13:12:19</t>
  </si>
  <si>
    <t>2025/12/02 10:19:27</t>
  </si>
  <si>
    <t>2025/03/28 13:01:33</t>
  </si>
  <si>
    <t>HN24005750</t>
  </si>
  <si>
    <t>2025/12/02 10:34:29</t>
  </si>
  <si>
    <t>2025/03/28 12:34:17</t>
  </si>
  <si>
    <t>H724800550</t>
  </si>
  <si>
    <t>H724012211</t>
  </si>
  <si>
    <t>2025/05/05 13:21:32</t>
  </si>
  <si>
    <t>2025/03/28 12:41:57</t>
  </si>
  <si>
    <t>H924800549</t>
  </si>
  <si>
    <t>H924000514</t>
  </si>
  <si>
    <t>2025/05/05 13:22:42</t>
  </si>
  <si>
    <t>2025/03/28 12:44:43</t>
  </si>
  <si>
    <t>TO254000002</t>
  </si>
  <si>
    <t>2025/04/21 09:21:23</t>
  </si>
  <si>
    <t>2025/04/14 14:00:20</t>
  </si>
  <si>
    <t>H524019147</t>
  </si>
  <si>
    <t>2025/04/23 08:44:31</t>
  </si>
  <si>
    <t>2025/04/28 09:05:05</t>
  </si>
  <si>
    <t>G1,VRAM 移除</t>
  </si>
  <si>
    <t>2025/04/23 08:29:52</t>
  </si>
  <si>
    <t>H524800560</t>
  </si>
  <si>
    <t>H524800308</t>
  </si>
  <si>
    <t>2025/05/05 13:10:36</t>
  </si>
  <si>
    <t>2025/05/09 16:20:32</t>
  </si>
  <si>
    <t>2025/04/23 08:30:36</t>
  </si>
  <si>
    <t>H624800558</t>
  </si>
  <si>
    <t>H624000099</t>
  </si>
  <si>
    <t>2025/05/05 13:10:05</t>
  </si>
  <si>
    <t>2025/04/23 08:22:14</t>
  </si>
  <si>
    <t>H524800557</t>
  </si>
  <si>
    <t>H524007532</t>
  </si>
  <si>
    <t>2025/05/05 13:31:34</t>
  </si>
  <si>
    <t>2025/04/23 08:24:04</t>
  </si>
  <si>
    <t>HO24007739</t>
  </si>
  <si>
    <t>2025/12/02 11:23:15</t>
  </si>
  <si>
    <t>2025/04/23 08:26:05</t>
  </si>
  <si>
    <t>H824003898</t>
  </si>
  <si>
    <t>2025/12/02 09:56:17</t>
  </si>
  <si>
    <t>2025/04/23 08:27:55</t>
  </si>
  <si>
    <t>H924800559</t>
  </si>
  <si>
    <t>H924000940</t>
  </si>
  <si>
    <t>2025/05/05 13:32:03</t>
  </si>
  <si>
    <t>2025/04/23 08:32:56</t>
  </si>
  <si>
    <t>H824800563</t>
  </si>
  <si>
    <t>H824002096</t>
  </si>
  <si>
    <t>2025/05/05 13:24:39</t>
  </si>
  <si>
    <t>2025/04/23 08:42:18</t>
  </si>
  <si>
    <t>HO23800564</t>
  </si>
  <si>
    <t>HO23003716</t>
  </si>
  <si>
    <t>2025/05/05 13:30:38</t>
  </si>
  <si>
    <t>2025/04/23 08:42:56</t>
  </si>
  <si>
    <t>H124800565</t>
  </si>
  <si>
    <t>H124006311</t>
  </si>
  <si>
    <t>2025/05/05 13:31:04</t>
  </si>
  <si>
    <t>2025/04/23 08:43:41</t>
  </si>
  <si>
    <t>HN24011956</t>
  </si>
  <si>
    <t>2025/12/02 11:05:33</t>
  </si>
  <si>
    <t>2025/04/22 16:52:00</t>
  </si>
  <si>
    <t>HO23800561</t>
  </si>
  <si>
    <t>HO23003556</t>
  </si>
  <si>
    <t>2025/05/05 13:29:53</t>
  </si>
  <si>
    <t>2025/04/22 16:56:38</t>
  </si>
  <si>
    <t>TO255000004</t>
  </si>
  <si>
    <t>2025/05/21 09:59:41</t>
  </si>
  <si>
    <t>2025/05/15 16:06:29</t>
  </si>
  <si>
    <t>H624800582</t>
  </si>
  <si>
    <t>90CV-07S0030</t>
  </si>
  <si>
    <t>H624800184</t>
  </si>
  <si>
    <t>2025/05/22 09:34:21</t>
  </si>
  <si>
    <t>2025/06/19 13:46:17</t>
  </si>
  <si>
    <t>2025/06/19 16:57:58</t>
  </si>
  <si>
    <t>2025/05/22 09:30:56</t>
  </si>
  <si>
    <t>2025/06/19 16:57:31</t>
  </si>
  <si>
    <t>H224000817</t>
  </si>
  <si>
    <t>2025/12/02 10:56:25</t>
  </si>
  <si>
    <t>2025/05/22 09:11:45</t>
  </si>
  <si>
    <t>HN24800590</t>
  </si>
  <si>
    <t>HN24002076</t>
  </si>
  <si>
    <t>2025/06/06 10:35:53</t>
  </si>
  <si>
    <t>2025/06/12 08:44:40</t>
  </si>
  <si>
    <t>2025/05/22 09:27:18</t>
  </si>
  <si>
    <t>2025/06/12 08:43:11</t>
  </si>
  <si>
    <t>H424800588</t>
  </si>
  <si>
    <t>H424027990</t>
  </si>
  <si>
    <t>2025/06/06 10:36:56</t>
  </si>
  <si>
    <t>2025/05/22 09:06:09</t>
  </si>
  <si>
    <t>HO23800587</t>
  </si>
  <si>
    <t>HO23003748</t>
  </si>
  <si>
    <t>2025/06/06 10:37:29</t>
  </si>
  <si>
    <t>2025/05/22 09:03:55</t>
  </si>
  <si>
    <t>HN24800589</t>
  </si>
  <si>
    <t>HN24019937</t>
  </si>
  <si>
    <t>2025/06/06 10:36:25</t>
  </si>
  <si>
    <t>2025/05/22 09:08:26</t>
  </si>
  <si>
    <t>H524800586</t>
  </si>
  <si>
    <t>H524029922</t>
  </si>
  <si>
    <t>2025/05/22 09:02:22</t>
  </si>
  <si>
    <t>2025/06/06 10:37:59</t>
  </si>
  <si>
    <t>2025/05/22 08:59:55</t>
  </si>
  <si>
    <t>HO24800591</t>
  </si>
  <si>
    <t>HO24001967</t>
  </si>
  <si>
    <t>2025/06/06 10:35:20</t>
  </si>
  <si>
    <t>2025/05/22 09:21:14</t>
  </si>
  <si>
    <t>H224005918</t>
  </si>
  <si>
    <t>2025/12/02 10:17:34</t>
  </si>
  <si>
    <t>2025/05/22 09:24:29</t>
  </si>
  <si>
    <t>TO256000008</t>
  </si>
  <si>
    <t>2025/07/02 09:33:39</t>
  </si>
  <si>
    <t>2025/06/23 21:26:06</t>
  </si>
  <si>
    <t>HN24800624</t>
  </si>
  <si>
    <t>HN24012886</t>
  </si>
  <si>
    <t>2025/07/02 13:24:57</t>
  </si>
  <si>
    <t>2025/10/15 16:52:50</t>
  </si>
  <si>
    <t>2025/10/21 12:39:16</t>
  </si>
  <si>
    <t>2025/10/21 12:39:17</t>
  </si>
  <si>
    <t>2025/07/02 12:39:01</t>
  </si>
  <si>
    <t>2025/10/21 12:37:54</t>
  </si>
  <si>
    <t>H824800628</t>
  </si>
  <si>
    <t>H824004124</t>
  </si>
  <si>
    <t>2025/07/18 08:20:34</t>
  </si>
  <si>
    <t>2025/07/23 14:45:24</t>
  </si>
  <si>
    <t>2025/07/02 12:40:47</t>
  </si>
  <si>
    <t>2025/07/23 14:41:37</t>
  </si>
  <si>
    <t>HN24800626</t>
  </si>
  <si>
    <t>HN24012688</t>
  </si>
  <si>
    <t>2025/07/18 08:20:13</t>
  </si>
  <si>
    <t>2025/07/02 12:42:49</t>
  </si>
  <si>
    <t>HN24011996</t>
  </si>
  <si>
    <t>2025/12/02 10:58:10</t>
  </si>
  <si>
    <t>2025/07/02 13:03:12</t>
  </si>
  <si>
    <t>HO23800630</t>
  </si>
  <si>
    <t>HO23800014</t>
  </si>
  <si>
    <t>2025/07/18 08:20:58</t>
  </si>
  <si>
    <t>2025/07/02 13:08:11</t>
  </si>
  <si>
    <t>H424800623</t>
  </si>
  <si>
    <t>2025/07/18 08:19:50</t>
  </si>
  <si>
    <t>2025/07/02 13:10:56</t>
  </si>
  <si>
    <t>H424800141</t>
  </si>
  <si>
    <t>2025/07/24 11:05:40</t>
  </si>
  <si>
    <t>2025/07/02 13:13:42</t>
  </si>
  <si>
    <t>HN24005586</t>
  </si>
  <si>
    <t>2025/07/24 11:05:29</t>
  </si>
  <si>
    <t>"R110" pin 2 to "J9" pin 3 PCB open</t>
  </si>
  <si>
    <t>2025/07/02 13:19:39</t>
  </si>
  <si>
    <t>HN24800625</t>
  </si>
  <si>
    <t>HN24012189</t>
  </si>
  <si>
    <t>2025/07/18 08:20:00</t>
  </si>
  <si>
    <t>2025/07/02 12:35:13</t>
  </si>
  <si>
    <t>H624800627</t>
  </si>
  <si>
    <t>H624009969</t>
  </si>
  <si>
    <t>2025/07/18 08:20:24</t>
  </si>
  <si>
    <t>2025/07/02 13:22:07</t>
  </si>
  <si>
    <t>H923002004</t>
  </si>
  <si>
    <t>2025/07/02 13:24:58</t>
  </si>
  <si>
    <t>2025/12/02 10:28:53</t>
  </si>
  <si>
    <t>2025/07/02 12:29:29</t>
  </si>
  <si>
    <t>H924800629</t>
  </si>
  <si>
    <t>H924019099</t>
  </si>
  <si>
    <t>2025/07/18 08:20:44</t>
  </si>
  <si>
    <t>2025/07/02 12:32:20</t>
  </si>
  <si>
    <t>H624014961</t>
  </si>
  <si>
    <t>2025/07/24 11:05:26</t>
  </si>
  <si>
    <t>2025/07/02 12:36:53</t>
  </si>
  <si>
    <t>TO257000003</t>
  </si>
  <si>
    <t>2025/07/22 09:55:35</t>
  </si>
  <si>
    <t>2025/07/15 19:31:02</t>
  </si>
  <si>
    <t>M225800990</t>
  </si>
  <si>
    <t>M225011207</t>
  </si>
  <si>
    <t>2025/09/04 09:20:51</t>
  </si>
  <si>
    <t>2025/12/09 12:39:18</t>
  </si>
  <si>
    <t>2025/12/12 09:14:57</t>
  </si>
  <si>
    <t>2025/09/04 09:03:22</t>
  </si>
  <si>
    <t>2025/12/12 09:14:29</t>
  </si>
  <si>
    <t>M325014499</t>
  </si>
  <si>
    <t>2025/09/11 14:30:27</t>
  </si>
  <si>
    <t>2025/11/04 17:25:10</t>
  </si>
  <si>
    <t>2025/09/11 14:19:15</t>
  </si>
  <si>
    <t>M125800806</t>
  </si>
  <si>
    <t>M125005276</t>
  </si>
  <si>
    <t>2025/10/22 15:22:46</t>
  </si>
  <si>
    <t>2025/10/23 08:33:35</t>
  </si>
  <si>
    <t>2025/09/11 14:22:14</t>
  </si>
  <si>
    <t>2025/10/23 08:25:51</t>
  </si>
  <si>
    <t>M325800810</t>
  </si>
  <si>
    <t>90CV08530010</t>
  </si>
  <si>
    <t>RTX5070/14770/ARGBOC/SA/PNY</t>
  </si>
  <si>
    <t>M325002656</t>
  </si>
  <si>
    <t>2025/10/22 15:23:14</t>
  </si>
  <si>
    <t>2025/09/11 14:24:18</t>
  </si>
  <si>
    <t>M425800822</t>
  </si>
  <si>
    <t>90CV08B10010</t>
  </si>
  <si>
    <t>RTX5070TI/14760/STD/SA/PNY</t>
  </si>
  <si>
    <t>M425018478</t>
  </si>
  <si>
    <t>2025/10/22 15:24:34</t>
  </si>
  <si>
    <t>2025/09/11 14:26:16</t>
  </si>
  <si>
    <t>M225800750</t>
  </si>
  <si>
    <t>M225005588</t>
  </si>
  <si>
    <t>2025/09/18 15:30:03</t>
  </si>
  <si>
    <t>2025/09/23 13:00:37</t>
  </si>
  <si>
    <t>2025/09/04 08:27:37</t>
  </si>
  <si>
    <t>2025/09/23 12:57:41</t>
  </si>
  <si>
    <t>M425800744</t>
  </si>
  <si>
    <t>M425018498</t>
  </si>
  <si>
    <t>2025/09/18 15:29:15</t>
  </si>
  <si>
    <t>2025/09/04 08:37:26</t>
  </si>
  <si>
    <t>M125800741</t>
  </si>
  <si>
    <t>M125005559</t>
  </si>
  <si>
    <t>2025/10/03 16:36:39</t>
  </si>
  <si>
    <t>2025/10/09 10:42:53</t>
  </si>
  <si>
    <t>2025/09/04 08:56:35</t>
  </si>
  <si>
    <t>2025/10/09 10:41:18</t>
  </si>
  <si>
    <t>M325800805</t>
  </si>
  <si>
    <t>M325014530</t>
  </si>
  <si>
    <t>2025/10/22 15:22:35</t>
  </si>
  <si>
    <t>2025/10/23 08:33:34</t>
  </si>
  <si>
    <t>2025/09/11 14:14:22</t>
  </si>
  <si>
    <t>M225800743</t>
  </si>
  <si>
    <t>M225011576</t>
  </si>
  <si>
    <t>2025/10/22 15:19:44</t>
  </si>
  <si>
    <t>2025/09/04 08:40:24</t>
  </si>
  <si>
    <t>M225011566</t>
  </si>
  <si>
    <t>2026/01/20 17:51:26</t>
  </si>
  <si>
    <t>NO BOOT,
目檢正常,量測所有工作電壓都正常,量測I2C值正常
量測PCI-E值正常,量測BIOS值正常,重燒BIOS無效
更換GPU並回焊過2次,回焊All VRAM無效
無維修方向，故判定為難修板。</t>
  </si>
  <si>
    <t>2025/09/04 09:06:46</t>
  </si>
  <si>
    <t>M325800995</t>
  </si>
  <si>
    <t>90CV08B20010</t>
  </si>
  <si>
    <t>M325042872</t>
  </si>
  <si>
    <t>2025/11/20 09:33:14</t>
  </si>
  <si>
    <t>2025/11/24 12:28:59</t>
  </si>
  <si>
    <t>2025/09/04 09:10:34</t>
  </si>
  <si>
    <t>2025/11/24 12:26:06</t>
  </si>
  <si>
    <t>M325800745</t>
  </si>
  <si>
    <t>M325016119</t>
  </si>
  <si>
    <t>2025/09/18 15:29:24</t>
  </si>
  <si>
    <t>2025/09/04 08:35:02</t>
  </si>
  <si>
    <t>M125800749</t>
  </si>
  <si>
    <t>M125002287</t>
  </si>
  <si>
    <t>2025/09/18 15:29:53</t>
  </si>
  <si>
    <t>2025/09/04 08:23:34</t>
  </si>
  <si>
    <t>M325800751</t>
  </si>
  <si>
    <t>M325002602</t>
  </si>
  <si>
    <t>2025/09/18 15:30:13</t>
  </si>
  <si>
    <t>2025/09/04 08:32:23</t>
  </si>
  <si>
    <t>2025/09/23 12:57:42</t>
  </si>
  <si>
    <t>M525800838</t>
  </si>
  <si>
    <t>M525045917</t>
  </si>
  <si>
    <t>2026/01/05 08:48:20</t>
  </si>
  <si>
    <t>2026/01/12 09:05:13</t>
  </si>
  <si>
    <t>2025/09/04 08:43:39</t>
  </si>
  <si>
    <t>2026/01/08 08:12:20</t>
  </si>
  <si>
    <t>M325800740</t>
  </si>
  <si>
    <t>M325002915</t>
  </si>
  <si>
    <t>2025/10/22 15:19:21</t>
  </si>
  <si>
    <t>2025/09/04 08:55:01</t>
  </si>
  <si>
    <t>M325800742</t>
  </si>
  <si>
    <t>M325014227</t>
  </si>
  <si>
    <t>2025/10/22 15:19:31</t>
  </si>
  <si>
    <t>2025/09/04 08:59:42</t>
  </si>
  <si>
    <t>M225020561</t>
  </si>
  <si>
    <t>2025/07/22 10:39:02</t>
  </si>
  <si>
    <t>2025/07/24 11:05:38</t>
  </si>
  <si>
    <t>PCB Burned/ U34</t>
  </si>
  <si>
    <t>2025/07/22 10:34:14</t>
  </si>
  <si>
    <t>TO258000001</t>
  </si>
  <si>
    <t>2025/09/04 09:25:53</t>
  </si>
  <si>
    <t>2025/08/01 16:09:46</t>
  </si>
  <si>
    <t>M325800752</t>
  </si>
  <si>
    <t>M325042401</t>
  </si>
  <si>
    <t>2025/09/04 10:15:20</t>
  </si>
  <si>
    <t>2025/09/18 15:30:23</t>
  </si>
  <si>
    <t>2025/09/04 09:30:52</t>
  </si>
  <si>
    <t>M525800839</t>
  </si>
  <si>
    <t>M525007304</t>
  </si>
  <si>
    <t>2026/01/05 08:48:34</t>
  </si>
  <si>
    <t>2025/09/04 09:41:32</t>
  </si>
  <si>
    <t>M525800809</t>
  </si>
  <si>
    <t>M525022800</t>
  </si>
  <si>
    <t>2025/09/11 15:19:25</t>
  </si>
  <si>
    <t>2025/10/22 15:23:05</t>
  </si>
  <si>
    <t>2025/09/11 14:35:14</t>
  </si>
  <si>
    <t>M225800746</t>
  </si>
  <si>
    <t>M225011156</t>
  </si>
  <si>
    <t>2025/10/22 15:19:56</t>
  </si>
  <si>
    <t>2025/09/04 09:27:05</t>
  </si>
  <si>
    <t>M425036302</t>
  </si>
  <si>
    <t>90CV08700020</t>
  </si>
  <si>
    <t>2025/10/14 07:57:32</t>
  </si>
  <si>
    <t>2026/05/18 14:27:23</t>
  </si>
  <si>
    <t>2025/10/14 07:57:12</t>
  </si>
  <si>
    <t>M525800840</t>
  </si>
  <si>
    <t>M525007536</t>
  </si>
  <si>
    <t>2026/01/05 08:48:47</t>
  </si>
  <si>
    <t>2025/09/04 09:45:40</t>
  </si>
  <si>
    <t>M125005568</t>
  </si>
  <si>
    <t>2025/10/23 13:00:24</t>
  </si>
  <si>
    <t>PCB Damaged/C905/C906無法維修</t>
  </si>
  <si>
    <t>2025/09/04 10:09:39</t>
  </si>
  <si>
    <t>M325800915</t>
  </si>
  <si>
    <t>M325020628</t>
  </si>
  <si>
    <t>2025/11/21 16:08:52</t>
  </si>
  <si>
    <t>2025/09/11 14:42:49</t>
  </si>
  <si>
    <t>M425800755</t>
  </si>
  <si>
    <t>M425043582</t>
  </si>
  <si>
    <t>2025/11/03 09:35:56</t>
  </si>
  <si>
    <t>2025/11/04 16:15:19</t>
  </si>
  <si>
    <t>2025/09/04 09:43:05</t>
  </si>
  <si>
    <t>2025/11/04 16:12:44</t>
  </si>
  <si>
    <t>M625800756</t>
  </si>
  <si>
    <t>M625000679</t>
  </si>
  <si>
    <t>2025/11/03 09:36:03</t>
  </si>
  <si>
    <t>2025/09/04 10:06:30</t>
  </si>
  <si>
    <t>2025/11/04 16:12:45</t>
  </si>
  <si>
    <t>M425800753</t>
  </si>
  <si>
    <t>M425018514</t>
  </si>
  <si>
    <t>2025/09/18 15:30:35</t>
  </si>
  <si>
    <t>2025/09/04 09:33:08</t>
  </si>
  <si>
    <t>M325800754</t>
  </si>
  <si>
    <t>M325042863</t>
  </si>
  <si>
    <t>2025/09/18 15:30:46</t>
  </si>
  <si>
    <t>2025/09/04 09:36:37</t>
  </si>
  <si>
    <t>M425800757</t>
  </si>
  <si>
    <t>M425043497</t>
  </si>
  <si>
    <t>2025/11/03 09:36:10</t>
  </si>
  <si>
    <t>2025/09/04 09:47:19</t>
  </si>
  <si>
    <t>M325800997</t>
  </si>
  <si>
    <t>M325042465</t>
  </si>
  <si>
    <t>2025/11/20 09:33:22</t>
  </si>
  <si>
    <t>2025/09/04 10:12:43</t>
  </si>
  <si>
    <t>M325022329</t>
  </si>
  <si>
    <t>2025/10/23 13:00:27</t>
  </si>
  <si>
    <t>2025/09/11 14:32:23</t>
  </si>
  <si>
    <t>M425801045</t>
  </si>
  <si>
    <t>M425031643</t>
  </si>
  <si>
    <t>2026/01/14 14:51:52</t>
  </si>
  <si>
    <t>2026/01/30 16:26:32</t>
  </si>
  <si>
    <t>2025/09/11 14:38:33</t>
  </si>
  <si>
    <t>2026/01/22 08:11:50</t>
  </si>
  <si>
    <t>TO258000004</t>
  </si>
  <si>
    <t>2025/08/06 14:29:32</t>
  </si>
  <si>
    <t>2025/08/06 14:26:57</t>
  </si>
  <si>
    <t>M225016570</t>
  </si>
  <si>
    <t>VCG409024TFXPB1</t>
  </si>
  <si>
    <t>2025/08/07 16:14:44</t>
  </si>
  <si>
    <t>2025/08/21 16:59:51</t>
  </si>
  <si>
    <t>PCB Burned/U30</t>
  </si>
  <si>
    <t>2025/08/07 15:32:04</t>
  </si>
  <si>
    <t>TO258000007</t>
  </si>
  <si>
    <t>2025/09/11 15:36:53</t>
  </si>
  <si>
    <t>2025/08/20 22:31:29</t>
  </si>
  <si>
    <t>HO24001164</t>
  </si>
  <si>
    <t>2025/10/07 13:53:21</t>
  </si>
  <si>
    <t>2025/10/23 13:00:32</t>
  </si>
  <si>
    <t>2025/10/07 13:52:39</t>
  </si>
  <si>
    <t>H724800927</t>
  </si>
  <si>
    <t>H724015411</t>
  </si>
  <si>
    <t>2025/10/07 11:01:25</t>
  </si>
  <si>
    <t>2025/10/23 15:29:15</t>
  </si>
  <si>
    <t>2025/10/23 15:32:39</t>
  </si>
  <si>
    <t>2025/10/07 10:42:37</t>
  </si>
  <si>
    <t>2025/10/23 15:32:33</t>
  </si>
  <si>
    <t>H424800926</t>
  </si>
  <si>
    <t>H424027212</t>
  </si>
  <si>
    <t>2026/01/29 13:38:13</t>
  </si>
  <si>
    <t>2026/02/07 11:24:33</t>
  </si>
  <si>
    <t>2025/10/07 10:43:31</t>
  </si>
  <si>
    <t>2026/02/03 14:29:48</t>
  </si>
  <si>
    <t>H424027943</t>
  </si>
  <si>
    <t>2025/11/26 17:28:57</t>
  </si>
  <si>
    <t>PCB Burned/R95</t>
  </si>
  <si>
    <t>2025/10/07 10:44:11</t>
  </si>
  <si>
    <t>H424800918</t>
  </si>
  <si>
    <t>H424027918</t>
  </si>
  <si>
    <t>2025/12/09 12:35:57</t>
  </si>
  <si>
    <t>2025/10/07 10:44:40</t>
  </si>
  <si>
    <t>H424800929</t>
  </si>
  <si>
    <t>H424027697</t>
  </si>
  <si>
    <t>2025/12/09 12:38:31</t>
  </si>
  <si>
    <t>2025/10/07 10:45:13</t>
  </si>
  <si>
    <t>HN24009616</t>
  </si>
  <si>
    <t>90CV07U60030</t>
  </si>
  <si>
    <t>2026/05/08 15:49:19</t>
  </si>
  <si>
    <t>2025/10/07 10:45:43</t>
  </si>
  <si>
    <t>H924011547</t>
  </si>
  <si>
    <t>2026/05/08 15:53:25</t>
  </si>
  <si>
    <t>2025/10/07 10:31:36</t>
  </si>
  <si>
    <t>H324800890</t>
  </si>
  <si>
    <t>H324007699</t>
  </si>
  <si>
    <t>2026/01/29 13:37:38</t>
  </si>
  <si>
    <t>2025/10/07 10:33:17</t>
  </si>
  <si>
    <t>HN23800891</t>
  </si>
  <si>
    <t>90CV07U10020</t>
  </si>
  <si>
    <t>RTX4060TI/PG190SKU361/BK/PNY</t>
  </si>
  <si>
    <t>HN23006217</t>
  </si>
  <si>
    <t>2025/10/22 15:27:30</t>
  </si>
  <si>
    <t>2025/10/07 10:35:06</t>
  </si>
  <si>
    <t>HD24800930</t>
  </si>
  <si>
    <t>HD24000175</t>
  </si>
  <si>
    <t>2025/12/09 12:37:53</t>
  </si>
  <si>
    <t>2025/10/07 10:35:45</t>
  </si>
  <si>
    <t>HN24800928</t>
  </si>
  <si>
    <t>HN24020363</t>
  </si>
  <si>
    <t>2025/10/23 15:29:24</t>
  </si>
  <si>
    <t>2025/10/07 10:36:26</t>
  </si>
  <si>
    <t>H924800892</t>
  </si>
  <si>
    <t>H924008371</t>
  </si>
  <si>
    <t>2025/10/22 15:27:41</t>
  </si>
  <si>
    <t>2025/10/07 10:37:00</t>
  </si>
  <si>
    <t>H924800893</t>
  </si>
  <si>
    <t>H924011716</t>
  </si>
  <si>
    <t>2025/10/22 15:27:50</t>
  </si>
  <si>
    <t>2025/10/07 10:37:45</t>
  </si>
  <si>
    <t>HN24801000</t>
  </si>
  <si>
    <t>HN24002080</t>
  </si>
  <si>
    <t>2026/01/29 13:45:50</t>
  </si>
  <si>
    <t>2025/10/07 10:38:31</t>
  </si>
  <si>
    <t>2026/02/03 14:29:47</t>
  </si>
  <si>
    <t>H424800917</t>
  </si>
  <si>
    <t>H424027818</t>
  </si>
  <si>
    <t>2025/10/07 11:01:24</t>
  </si>
  <si>
    <t>2026/03/05 08:53:16</t>
  </si>
  <si>
    <t>2026/03/07 08:17:08</t>
  </si>
  <si>
    <t>2025/10/07 10:58:22</t>
  </si>
  <si>
    <t>2026/03/06 10:33:15</t>
  </si>
  <si>
    <t>TO259000011</t>
  </si>
  <si>
    <t>2025/10/07 17:11:03</t>
  </si>
  <si>
    <t>2025/09/17 13:39:43</t>
  </si>
  <si>
    <t>H425800898</t>
  </si>
  <si>
    <t>H425000471</t>
  </si>
  <si>
    <t>2025/10/08 16:14:11</t>
  </si>
  <si>
    <t>2026/01/29 13:38:43</t>
  </si>
  <si>
    <t>2025/10/08 16:13:29</t>
  </si>
  <si>
    <t>HN24800981</t>
  </si>
  <si>
    <t>HN24005863</t>
  </si>
  <si>
    <t>2025/10/13 10:16:58</t>
  </si>
  <si>
    <t>2025/11/21 16:09:17</t>
  </si>
  <si>
    <t>2025/11/24 12:29:00</t>
  </si>
  <si>
    <t>2025/10/13 10:13:44</t>
  </si>
  <si>
    <t>H724800910</t>
  </si>
  <si>
    <t>H724001660</t>
  </si>
  <si>
    <t>2025/10/08 14:44:25</t>
  </si>
  <si>
    <t>2026/01/29 13:39:37</t>
  </si>
  <si>
    <t>2025/10/08 14:41:28</t>
  </si>
  <si>
    <t>H924800913</t>
  </si>
  <si>
    <t>H924008488</t>
  </si>
  <si>
    <t>2025/10/22 15:29:37</t>
  </si>
  <si>
    <t>2025/10/08 14:42:12</t>
  </si>
  <si>
    <t>H625800914</t>
  </si>
  <si>
    <t>H625012595</t>
  </si>
  <si>
    <t>2025/11/03 09:39:24</t>
  </si>
  <si>
    <t>2025/10/08 14:42:54</t>
  </si>
  <si>
    <t>HO24800911</t>
  </si>
  <si>
    <t>HO24003074</t>
  </si>
  <si>
    <t>2025/10/23 15:29:06</t>
  </si>
  <si>
    <t>2025/10/08 14:43:41</t>
  </si>
  <si>
    <t>HN24800912</t>
  </si>
  <si>
    <t>HN24005565</t>
  </si>
  <si>
    <t>2025/10/22 15:29:29</t>
  </si>
  <si>
    <t>2025/10/08 14:40:48</t>
  </si>
  <si>
    <t>H424800925</t>
  </si>
  <si>
    <t>H424025299</t>
  </si>
  <si>
    <t>2026/01/29 13:38:02</t>
  </si>
  <si>
    <t>2025/10/13 10:14:46</t>
  </si>
  <si>
    <t>HN24800979</t>
  </si>
  <si>
    <t>HN24012190</t>
  </si>
  <si>
    <t>2026/01/29 13:45:40</t>
  </si>
  <si>
    <t>2025/10/13 10:15:23</t>
  </si>
  <si>
    <t>H725006320</t>
  </si>
  <si>
    <t>2026/01/28 16:53:58</t>
  </si>
  <si>
    <t>目檢正常,量測所有工作電壓都正常,量測I2C值正常
量測PCI-E值正常,量測BIOS值正常,重燒BIOS無效
更換GPU並回焊過2次,更換VRAM無效</t>
  </si>
  <si>
    <t>2025/10/13 10:15:56</t>
  </si>
  <si>
    <t>HD23800923</t>
  </si>
  <si>
    <t>HD23008940</t>
  </si>
  <si>
    <t>2025/10/22 15:29:46</t>
  </si>
  <si>
    <t>2025/10/13 10:16:30</t>
  </si>
  <si>
    <t>HN24800920</t>
  </si>
  <si>
    <t>HN24016134</t>
  </si>
  <si>
    <t>2025/10/13 10:16:59</t>
  </si>
  <si>
    <t>2026/03/05 08:53:44</t>
  </si>
  <si>
    <t>2025/10/13 09:47:41</t>
  </si>
  <si>
    <t>HN24800982</t>
  </si>
  <si>
    <t>90CV07R10060</t>
  </si>
  <si>
    <t>HN24004564</t>
  </si>
  <si>
    <t>2026/01/05 08:49:16</t>
  </si>
  <si>
    <t>2025/10/13 09:48:22</t>
  </si>
  <si>
    <t>H424800919</t>
  </si>
  <si>
    <t>H424027686</t>
  </si>
  <si>
    <t>2026/03/05 08:53:35</t>
  </si>
  <si>
    <t>2025/10/13 09:48:58</t>
  </si>
  <si>
    <t>H524800921</t>
  </si>
  <si>
    <t>H524029823</t>
  </si>
  <si>
    <t>2025/11/03 09:39:39</t>
  </si>
  <si>
    <t>2025/10/13 09:49:35</t>
  </si>
  <si>
    <t>HN24800983</t>
  </si>
  <si>
    <t>HN24004599</t>
  </si>
  <si>
    <t>2026/01/05 08:49:29</t>
  </si>
  <si>
    <t>2025/10/13 09:50:11</t>
  </si>
  <si>
    <t>H924004040</t>
  </si>
  <si>
    <t>2025/10/13 09:53:53</t>
  </si>
  <si>
    <t>TO259000015</t>
  </si>
  <si>
    <t>2025/10/13 10:44:23</t>
  </si>
  <si>
    <t>2025/09/19 10:10:35</t>
  </si>
  <si>
    <t>H824002390</t>
  </si>
  <si>
    <t>2025/10/13 11:15:33</t>
  </si>
  <si>
    <t>2025/10/23 13:00:37</t>
  </si>
  <si>
    <t>2025/10/13 11:15:13</t>
  </si>
  <si>
    <t>TO259000021</t>
  </si>
  <si>
    <t>2025/10/07 17:11:14</t>
  </si>
  <si>
    <t>2025/09/26 13:01:06</t>
  </si>
  <si>
    <t>M325800924</t>
  </si>
  <si>
    <t>M325002784</t>
  </si>
  <si>
    <t>2025/10/13 10:36:18</t>
  </si>
  <si>
    <t>2025/11/20 09:31:23</t>
  </si>
  <si>
    <t>2025/10/13 10:18:07</t>
  </si>
  <si>
    <t>M225011554</t>
  </si>
  <si>
    <t>2025/11/27 17:32:10</t>
  </si>
  <si>
    <t>2025/10/13 10:18:41</t>
  </si>
  <si>
    <t>M325042734</t>
  </si>
  <si>
    <t>2025/11/26 17:29:16</t>
  </si>
  <si>
    <t>PCB Burned/U27</t>
  </si>
  <si>
    <t>2025/10/13 10:17:33</t>
  </si>
  <si>
    <t>M325009812</t>
  </si>
  <si>
    <t>2026/05/08 15:49:50</t>
  </si>
  <si>
    <t>2025/10/13 10:28:04</t>
  </si>
  <si>
    <t>M525801012</t>
  </si>
  <si>
    <t>M525045905</t>
  </si>
  <si>
    <t>2026/01/05 08:49:51</t>
  </si>
  <si>
    <t>2025/10/13 10:28:50</t>
  </si>
  <si>
    <t>M525800863</t>
  </si>
  <si>
    <t>90CV08B30070</t>
  </si>
  <si>
    <t>M525036384</t>
  </si>
  <si>
    <t>2025/10/08 14:39:30</t>
  </si>
  <si>
    <t>2025/11/03 09:37:38</t>
  </si>
  <si>
    <t>2025/10/08 14:34:17</t>
  </si>
  <si>
    <t>M325800849</t>
  </si>
  <si>
    <t>M325016739</t>
  </si>
  <si>
    <t>2025/11/21 16:08:44</t>
  </si>
  <si>
    <t>2025/10/08 14:37:10</t>
  </si>
  <si>
    <t>M525800848</t>
  </si>
  <si>
    <t>M525036225</t>
  </si>
  <si>
    <t>2025/11/03 09:36:35</t>
  </si>
  <si>
    <t>2025/10/08 14:37:48</t>
  </si>
  <si>
    <t>M625800864</t>
  </si>
  <si>
    <t>M625011358</t>
  </si>
  <si>
    <t>2025/11/20 09:29:05</t>
  </si>
  <si>
    <t>2025/10/08 14:35:05</t>
  </si>
  <si>
    <t>M425800850</t>
  </si>
  <si>
    <t>M425018081</t>
  </si>
  <si>
    <t>2025/11/20 09:28:33</t>
  </si>
  <si>
    <t>2025/10/08 14:35:38</t>
  </si>
  <si>
    <t>M525800922</t>
  </si>
  <si>
    <t>M525036304</t>
  </si>
  <si>
    <t>2025/11/03 09:39:45</t>
  </si>
  <si>
    <t>2025/10/08 14:36:11</t>
  </si>
  <si>
    <t>M525049678</t>
  </si>
  <si>
    <t>90CV08730070</t>
  </si>
  <si>
    <t>2026/05/22 15:50:33</t>
  </si>
  <si>
    <t>2026/06/01 08:36:55</t>
  </si>
  <si>
    <t>客戶未經授權維修.GPU、VRAM被拆除</t>
  </si>
  <si>
    <t>2026/05/22 15:50:15</t>
  </si>
  <si>
    <t>M125801138</t>
  </si>
  <si>
    <t>M125003320</t>
  </si>
  <si>
    <t>2026/01/29 14:06:34</t>
  </si>
  <si>
    <t>2026/02/07 11:24:34</t>
  </si>
  <si>
    <t>2025/10/13 10:31:49</t>
  </si>
  <si>
    <t>M425030885</t>
  </si>
  <si>
    <t>2026/05/08 15:53:23</t>
  </si>
  <si>
    <t>2025/10/13 10:32:28</t>
  </si>
  <si>
    <t>M225801053</t>
  </si>
  <si>
    <t>M225016419</t>
  </si>
  <si>
    <t>2026/01/29 13:46:03</t>
  </si>
  <si>
    <t>2025/10/13 10:33:04</t>
  </si>
  <si>
    <t>TO25A000005</t>
  </si>
  <si>
    <t>2025/10/23 10:51:49</t>
  </si>
  <si>
    <t>2025/10/14 21:27:34</t>
  </si>
  <si>
    <t>M525800992</t>
  </si>
  <si>
    <t>M525023112</t>
  </si>
  <si>
    <t>2025/10/23 13:51:20</t>
  </si>
  <si>
    <t>2025/11/20 09:33:01</t>
  </si>
  <si>
    <t>2025/10/23 13:37:52</t>
  </si>
  <si>
    <t>M325801038</t>
  </si>
  <si>
    <t>M325022052</t>
  </si>
  <si>
    <t>2026/01/05 08:50:17</t>
  </si>
  <si>
    <t>2025/10/23 13:38:47</t>
  </si>
  <si>
    <t>M425032254</t>
  </si>
  <si>
    <t>2025/10/23 13:51:19</t>
  </si>
  <si>
    <t>2025/11/04 17:25:08</t>
  </si>
  <si>
    <t>2025/10/23 13:39:36</t>
  </si>
  <si>
    <t>M425801044</t>
  </si>
  <si>
    <t>M425023803</t>
  </si>
  <si>
    <t>2025/10/23 14:07:23</t>
  </si>
  <si>
    <t>2025/12/09 12:55:53</t>
  </si>
  <si>
    <t>2025/10/23 14:06:44</t>
  </si>
  <si>
    <t>M325800964</t>
  </si>
  <si>
    <t>M325002563</t>
  </si>
  <si>
    <t>2025/11/20 09:32:17</t>
  </si>
  <si>
    <t>2025/10/23 13:31:37</t>
  </si>
  <si>
    <t>M825800962</t>
  </si>
  <si>
    <t>M825027607</t>
  </si>
  <si>
    <t>2025/11/20 09:32:10</t>
  </si>
  <si>
    <t>2025/10/23 13:32:54</t>
  </si>
  <si>
    <t>M425800963</t>
  </si>
  <si>
    <t>M425019123</t>
  </si>
  <si>
    <t>2025/11/20 14:00:13</t>
  </si>
  <si>
    <t>2025/10/23 13:33:53</t>
  </si>
  <si>
    <t>M225011134</t>
  </si>
  <si>
    <t>2025/11/27 09:11:12</t>
  </si>
  <si>
    <t>2025/10/23 13:36:43</t>
  </si>
  <si>
    <t>M125801015</t>
  </si>
  <si>
    <t>M125005902</t>
  </si>
  <si>
    <t>2025/11/21 16:09:41</t>
  </si>
  <si>
    <t>2025/10/23 14:05:34</t>
  </si>
  <si>
    <t>TO25A000011</t>
  </si>
  <si>
    <t>2025/11/05 10:09:47</t>
  </si>
  <si>
    <t>2025/10/24 18:00:28</t>
  </si>
  <si>
    <t>H824008889</t>
  </si>
  <si>
    <t>90CV07U60010</t>
  </si>
  <si>
    <t>2025/11/06 13:52:21</t>
  </si>
  <si>
    <t>2026/05/08 15:50:11</t>
  </si>
  <si>
    <t>2025/11/06 13:32:31</t>
  </si>
  <si>
    <t>H724801183</t>
  </si>
  <si>
    <t>2026/01/29 13:44:03</t>
  </si>
  <si>
    <t>2025/11/06 13:36:57</t>
  </si>
  <si>
    <t>HN24801118</t>
  </si>
  <si>
    <t>90CV07U100X0</t>
  </si>
  <si>
    <t>HN24000335</t>
  </si>
  <si>
    <t>2026/02/09 11:05:11</t>
  </si>
  <si>
    <t>2026/02/13 16:51:12</t>
  </si>
  <si>
    <t>2025/11/06 13:08:59</t>
  </si>
  <si>
    <t>2026/02/11 11:27:16</t>
  </si>
  <si>
    <t>HO24012403</t>
  </si>
  <si>
    <t>2025/12/12 11:05:30</t>
  </si>
  <si>
    <t>2025/11/06 13:21:18</t>
  </si>
  <si>
    <t>H224801061</t>
  </si>
  <si>
    <t>H224015125</t>
  </si>
  <si>
    <t>2026/01/14 14:53:02</t>
  </si>
  <si>
    <t>2025/11/06 13:06:29</t>
  </si>
  <si>
    <t>H324013638</t>
  </si>
  <si>
    <t>2025/12/12 11:03:09</t>
  </si>
  <si>
    <t>PCB Burned/Q11</t>
  </si>
  <si>
    <t>2025/11/06 13:35:21</t>
  </si>
  <si>
    <t>H725801005</t>
  </si>
  <si>
    <t>90CV08C10020</t>
  </si>
  <si>
    <t>H725003633</t>
  </si>
  <si>
    <t>2025/11/06 13:52:22</t>
  </si>
  <si>
    <t>2025/11/20 09:33:35</t>
  </si>
  <si>
    <t>2025/11/06 12:55:59</t>
  </si>
  <si>
    <t>H725801006</t>
  </si>
  <si>
    <t>H725002014</t>
  </si>
  <si>
    <t>2025/11/20 09:33:41</t>
  </si>
  <si>
    <t>2025/11/06 12:52:59</t>
  </si>
  <si>
    <t>H525801004</t>
  </si>
  <si>
    <t>H525008521</t>
  </si>
  <si>
    <t>2026/01/29 13:38:53</t>
  </si>
  <si>
    <t>2025/11/06 12:58:59</t>
  </si>
  <si>
    <t>H524801003</t>
  </si>
  <si>
    <t>H524028122</t>
  </si>
  <si>
    <t>2025/11/21 16:09:23</t>
  </si>
  <si>
    <t>2025/11/06 13:01:15</t>
  </si>
  <si>
    <t>H525002106</t>
  </si>
  <si>
    <t>90CV085100E0</t>
  </si>
  <si>
    <t>2026/05/08 15:51:22</t>
  </si>
  <si>
    <t>2025/11/06 13:03:53</t>
  </si>
  <si>
    <t>H324015188</t>
  </si>
  <si>
    <t>2025/12/04 08:29:12</t>
  </si>
  <si>
    <t>2025/11/06 13:11:23</t>
  </si>
  <si>
    <t>H624900043</t>
  </si>
  <si>
    <t>2025/12/12 11:00:44</t>
  </si>
  <si>
    <t>PCB Burned/U97</t>
  </si>
  <si>
    <t>2025/11/06 13:43:07</t>
  </si>
  <si>
    <t>H525801174</t>
  </si>
  <si>
    <t>H525002117</t>
  </si>
  <si>
    <t>2026/01/29 13:39:05</t>
  </si>
  <si>
    <t>2025/11/06 13:45:35</t>
  </si>
  <si>
    <t>H924004103</t>
  </si>
  <si>
    <t>2026/01/20 17:46:05</t>
  </si>
  <si>
    <t>2025/11/06 13:47:58</t>
  </si>
  <si>
    <t>HN24801071</t>
  </si>
  <si>
    <t>HN24004631</t>
  </si>
  <si>
    <t>2026/02/09 11:04:46</t>
  </si>
  <si>
    <t>2025/11/06 13:30:38</t>
  </si>
  <si>
    <t>2026/05/08 15:50:24</t>
  </si>
  <si>
    <t>2025/11/06 13:39:24</t>
  </si>
  <si>
    <t>HN24801060</t>
  </si>
  <si>
    <t>HN24007204</t>
  </si>
  <si>
    <t>2026/06/02 16:31:02</t>
  </si>
  <si>
    <t>2026/06/05 16:49:15</t>
  </si>
  <si>
    <t>2025/11/06 13:24:52</t>
  </si>
  <si>
    <t>2026/06/04 16:26:33</t>
  </si>
  <si>
    <t>HN24003962</t>
  </si>
  <si>
    <t>2026/05/08 15:51:13</t>
  </si>
  <si>
    <t>2025/11/06 13:26:52</t>
  </si>
  <si>
    <t>TO25B000007</t>
  </si>
  <si>
    <t>2025/11/27 09:12:44</t>
  </si>
  <si>
    <t>2025/11/20 14:49:00</t>
  </si>
  <si>
    <t>M525801065</t>
  </si>
  <si>
    <t>M525045901</t>
  </si>
  <si>
    <t>2025/12/02 14:34:33</t>
  </si>
  <si>
    <t>2026/01/05 08:52:20</t>
  </si>
  <si>
    <t>2025/12/02 14:12:20</t>
  </si>
  <si>
    <t>M425801074</t>
  </si>
  <si>
    <t>M425019761</t>
  </si>
  <si>
    <t>2026/01/14 14:53:14</t>
  </si>
  <si>
    <t>2025/12/02 14:09:04</t>
  </si>
  <si>
    <t>M225801077</t>
  </si>
  <si>
    <t>M225007984</t>
  </si>
  <si>
    <t>2026/01/05 08:53:47</t>
  </si>
  <si>
    <t>2025/12/02 14:01:18</t>
  </si>
  <si>
    <t>M625801070</t>
  </si>
  <si>
    <t>90CV08C50010</t>
  </si>
  <si>
    <t>RTX5060TI/15215/ARGBOC/SA/PNY</t>
  </si>
  <si>
    <t>M625005704</t>
  </si>
  <si>
    <t>2026/01/05 08:53:14</t>
  </si>
  <si>
    <t>2025/12/02 14:03:44</t>
  </si>
  <si>
    <t>M425801063</t>
  </si>
  <si>
    <t>M425030739</t>
  </si>
  <si>
    <t>2026/01/05 08:51:53</t>
  </si>
  <si>
    <t>2025/12/02 14:19:02</t>
  </si>
  <si>
    <t>M625801073</t>
  </si>
  <si>
    <t>M625005313</t>
  </si>
  <si>
    <t>2026/01/29 13:49:33</t>
  </si>
  <si>
    <t>2025/12/02 14:04:56</t>
  </si>
  <si>
    <t>M225801064</t>
  </si>
  <si>
    <t>M225008144</t>
  </si>
  <si>
    <t>2026/01/05 08:52:06</t>
  </si>
  <si>
    <t>2025/12/02 14:16:19</t>
  </si>
  <si>
    <t>M425801095</t>
  </si>
  <si>
    <t>M425031127</t>
  </si>
  <si>
    <t>2026/01/05 08:56:39</t>
  </si>
  <si>
    <t>2025/12/02 14:20:41</t>
  </si>
  <si>
    <t>M325801083</t>
  </si>
  <si>
    <t>M325042444</t>
  </si>
  <si>
    <t>2026/01/05 08:54:58</t>
  </si>
  <si>
    <t>2025/12/02 14:23:44</t>
  </si>
  <si>
    <t>M325015569</t>
  </si>
  <si>
    <t>2026/05/08 15:50:43</t>
  </si>
  <si>
    <t>2025/12/02 14:24:59</t>
  </si>
  <si>
    <t>M325801081</t>
  </si>
  <si>
    <t>M325003153</t>
  </si>
  <si>
    <t>2026/01/14 14:53:59</t>
  </si>
  <si>
    <t>2025/12/02 14:25:54</t>
  </si>
  <si>
    <t>M525801082</t>
  </si>
  <si>
    <t>M525022671</t>
  </si>
  <si>
    <t>2026/01/05 08:54:39</t>
  </si>
  <si>
    <t>2026/01/12 09:05:14</t>
  </si>
  <si>
    <t>2025/12/02 14:26:48</t>
  </si>
  <si>
    <t>M425026894</t>
  </si>
  <si>
    <t>2026/05/08 15:50:00</t>
  </si>
  <si>
    <t>2025/12/02 14:27:55</t>
  </si>
  <si>
    <t>M225011037</t>
  </si>
  <si>
    <t>2025/12/02 14:34:32</t>
  </si>
  <si>
    <t>2026/05/08 15:50:21</t>
  </si>
  <si>
    <t>2025/12/02 14:28:59</t>
  </si>
  <si>
    <t>M325801091</t>
  </si>
  <si>
    <t>M325042572</t>
  </si>
  <si>
    <t>2026/01/05 08:55:55</t>
  </si>
  <si>
    <t>2025/12/02 14:29:51</t>
  </si>
  <si>
    <t>M225801122</t>
  </si>
  <si>
    <t>M225014480</t>
  </si>
  <si>
    <t>2026/02/09 11:06:35</t>
  </si>
  <si>
    <t>2025/12/02 14:30:48</t>
  </si>
  <si>
    <t>M625801062</t>
  </si>
  <si>
    <t>M625025241</t>
  </si>
  <si>
    <t>2026/01/29 13:48:40</t>
  </si>
  <si>
    <t>2025/12/02 14:33:16</t>
  </si>
  <si>
    <t>TO261000001</t>
  </si>
  <si>
    <t>2026/01/22 14:49:54</t>
  </si>
  <si>
    <t>2026/01/06 09:58:24</t>
  </si>
  <si>
    <t>M825801197</t>
  </si>
  <si>
    <t>M825035122</t>
  </si>
  <si>
    <t>2026/01/26 08:51:10</t>
  </si>
  <si>
    <t>2026/02/09 11:28:42</t>
  </si>
  <si>
    <t>2026/01/26 08:23:37</t>
  </si>
  <si>
    <t>M425801176</t>
  </si>
  <si>
    <t>M425043632</t>
  </si>
  <si>
    <t>2026/02/09 11:27:15</t>
  </si>
  <si>
    <t>2026/01/26 08:25:07</t>
  </si>
  <si>
    <t>M425020196</t>
  </si>
  <si>
    <t>2026/05/08 15:51:49</t>
  </si>
  <si>
    <t>2026/01/26 08:26:05</t>
  </si>
  <si>
    <t>M825040167</t>
  </si>
  <si>
    <t>2026/05/08 15:52:07</t>
  </si>
  <si>
    <t>2026/01/26 08:27:19</t>
  </si>
  <si>
    <t>M625801164</t>
  </si>
  <si>
    <t>M625038556</t>
  </si>
  <si>
    <t>2026/02/09 11:26:02</t>
  </si>
  <si>
    <t>2026/01/26 08:28:15</t>
  </si>
  <si>
    <t>M825040168</t>
  </si>
  <si>
    <t>2026/05/08 15:52:19</t>
  </si>
  <si>
    <t>2026/01/26 08:29:18</t>
  </si>
  <si>
    <t>M425801175</t>
  </si>
  <si>
    <t>M425019045</t>
  </si>
  <si>
    <t>2026/02/09 11:27:06</t>
  </si>
  <si>
    <t>2026/01/26 08:30:27</t>
  </si>
  <si>
    <t>M325801165</t>
  </si>
  <si>
    <t>M325000583</t>
  </si>
  <si>
    <t>2026/02/09 11:26:14</t>
  </si>
  <si>
    <t>2026/01/26 08:31:59</t>
  </si>
  <si>
    <t>M325801170</t>
  </si>
  <si>
    <t>M325049670</t>
  </si>
  <si>
    <t>2026/02/09 11:26:56</t>
  </si>
  <si>
    <t>2026/02/13 16:51:13</t>
  </si>
  <si>
    <t>2026/01/26 08:33:13</t>
  </si>
  <si>
    <t>M125801166</t>
  </si>
  <si>
    <t>M125005449</t>
  </si>
  <si>
    <t>2026/01/26 08:51:09</t>
  </si>
  <si>
    <t>2026/03/05 08:54:36</t>
  </si>
  <si>
    <t>2026/03/07 08:17:09</t>
  </si>
  <si>
    <t>2026/01/26 08:45:20</t>
  </si>
  <si>
    <t>M525801168</t>
  </si>
  <si>
    <t>M525017911</t>
  </si>
  <si>
    <t>2026/02/09 11:26:35</t>
  </si>
  <si>
    <t>2026/01/26 08:47:10</t>
  </si>
  <si>
    <t>M525801211</t>
  </si>
  <si>
    <t>M525045205</t>
  </si>
  <si>
    <t>2026/04/16 10:03:39</t>
  </si>
  <si>
    <t>2026/04/18 15:03:11</t>
  </si>
  <si>
    <t>2026/01/26 08:48:31</t>
  </si>
  <si>
    <t>2026/04/17 10:36:56</t>
  </si>
  <si>
    <t>M325015683</t>
  </si>
  <si>
    <t>2026/02/11 11:25:29</t>
  </si>
  <si>
    <t>PCB Damaged/J5無法維修</t>
  </si>
  <si>
    <t>2026/01/26 08:49:27</t>
  </si>
  <si>
    <t>M425801209</t>
  </si>
  <si>
    <t>M425026141</t>
  </si>
  <si>
    <t>2026/02/09 11:31:22</t>
  </si>
  <si>
    <t>2026/01/26 08:34:34</t>
  </si>
  <si>
    <t>M425801208</t>
  </si>
  <si>
    <t>M425031813</t>
  </si>
  <si>
    <t>2026/02/09 11:31:12</t>
  </si>
  <si>
    <t>2026/01/26 08:36:03</t>
  </si>
  <si>
    <t>M525801169</t>
  </si>
  <si>
    <t>M525006960</t>
  </si>
  <si>
    <t>2026/02/09 11:26:47</t>
  </si>
  <si>
    <t>2026/01/26 08:37:09</t>
  </si>
  <si>
    <t>M525801210</t>
  </si>
  <si>
    <t>M525036486</t>
  </si>
  <si>
    <t>2026/04/16 10:03:29</t>
  </si>
  <si>
    <t>2026/01/26 08:38:36</t>
  </si>
  <si>
    <t>M525052151</t>
  </si>
  <si>
    <t>2026/05/08 15:52:00</t>
  </si>
  <si>
    <t>2026/01/26 08:40:05</t>
  </si>
  <si>
    <t>M825801212</t>
  </si>
  <si>
    <t>M825017426</t>
  </si>
  <si>
    <t>2026/03/05 08:55:45</t>
  </si>
  <si>
    <t>2026/01/26 08:41:18</t>
  </si>
  <si>
    <t>M625009473</t>
  </si>
  <si>
    <t>2026/05/08 15:51:51</t>
  </si>
  <si>
    <t>2026/01/26 08:43:14</t>
  </si>
  <si>
    <t>M625801167</t>
  </si>
  <si>
    <t>M625011313</t>
  </si>
  <si>
    <t>2026/02/09 11:26:25</t>
  </si>
  <si>
    <t>2026/01/26 08:44:13</t>
  </si>
  <si>
    <t>TO261000009</t>
  </si>
  <si>
    <t>2026/02/10 16:26:39</t>
  </si>
  <si>
    <t>2026/01/29 17:36:36</t>
  </si>
  <si>
    <t>H224015331</t>
  </si>
  <si>
    <t>2026/02/25 14:11:30</t>
  </si>
  <si>
    <t>2026/05/08 15:52:27</t>
  </si>
  <si>
    <t>2026/02/25 14:01:41</t>
  </si>
  <si>
    <t>H624801359</t>
  </si>
  <si>
    <t>H624003424</t>
  </si>
  <si>
    <t>2026/05/20 13:43:08</t>
  </si>
  <si>
    <t>2026/05/22 15:12:06</t>
  </si>
  <si>
    <t>2026/02/25 14:05:21</t>
  </si>
  <si>
    <t>2026/05/21 16:00:01</t>
  </si>
  <si>
    <t>H625801284</t>
  </si>
  <si>
    <t>H625012744</t>
  </si>
  <si>
    <t>2026/02/25 14:11:31</t>
  </si>
  <si>
    <t>2026/03/18 11:16:46</t>
  </si>
  <si>
    <t>2026/03/30 17:31:46</t>
  </si>
  <si>
    <t>2026/02/25 13:45:48</t>
  </si>
  <si>
    <t>2026/03/27 09:29:22</t>
  </si>
  <si>
    <t>008</t>
  </si>
  <si>
    <t>HN24801304</t>
  </si>
  <si>
    <t>HN24002187</t>
  </si>
  <si>
    <t>2026/03/18 11:20:24</t>
  </si>
  <si>
    <t>2026/02/25 13:46:47</t>
  </si>
  <si>
    <t>H925000639</t>
  </si>
  <si>
    <t>2026/05/08 15:52:35</t>
  </si>
  <si>
    <t>2026/02/25 13:47:43</t>
  </si>
  <si>
    <t>H625013365</t>
  </si>
  <si>
    <t>2026/03/31 08:34:41</t>
  </si>
  <si>
    <t>CN1 pin A11 to U501 pin 1 PCB open</t>
  </si>
  <si>
    <t>2026/02/25 13:48:49</t>
  </si>
  <si>
    <t>H625001994</t>
  </si>
  <si>
    <t>2026/05/08 15:52:32</t>
  </si>
  <si>
    <t>2026/02/25 14:06:22</t>
  </si>
  <si>
    <t>HN25801655</t>
  </si>
  <si>
    <t>HN25009880</t>
  </si>
  <si>
    <t>2026/06/02 16:32:39</t>
  </si>
  <si>
    <t>2026/02/25 14:07:20</t>
  </si>
  <si>
    <t>2026/06/04 16:26:32</t>
  </si>
  <si>
    <t>H625014825</t>
  </si>
  <si>
    <t>2026/05/08 15:53:10</t>
  </si>
  <si>
    <t>2026/02/25 14:08:15</t>
  </si>
  <si>
    <t>H524801290</t>
  </si>
  <si>
    <t>H524029817</t>
  </si>
  <si>
    <t>2026/03/18 11:17:15</t>
  </si>
  <si>
    <t>2026/02/25 14:09:06</t>
  </si>
  <si>
    <t>H425801291</t>
  </si>
  <si>
    <t>H425000735</t>
  </si>
  <si>
    <t>2026/02/25 14:11:29</t>
  </si>
  <si>
    <t>2026/06/02 16:31:23</t>
  </si>
  <si>
    <t>2026/02/25 14:09:49</t>
  </si>
  <si>
    <t>H224004518</t>
  </si>
  <si>
    <t>90CV07T000B0</t>
  </si>
  <si>
    <t>2026/05/08 15:52:25</t>
  </si>
  <si>
    <t>2026/02/25 14:10:36</t>
  </si>
  <si>
    <t>H724801444</t>
  </si>
  <si>
    <t>H724001657</t>
  </si>
  <si>
    <t>2026/04/22 14:45:32</t>
  </si>
  <si>
    <t>2026/04/24 15:34:23</t>
  </si>
  <si>
    <t>2026/04/24 15:34:24</t>
  </si>
  <si>
    <t>2026/02/25 13:53:11</t>
  </si>
  <si>
    <t>2026/04/24 10:48:08</t>
  </si>
  <si>
    <t>H924003958</t>
  </si>
  <si>
    <t>2026/05/08 15:52:33</t>
  </si>
  <si>
    <t>2026/02/25 13:54:02</t>
  </si>
  <si>
    <t>HN24801297</t>
  </si>
  <si>
    <t>HN24020295</t>
  </si>
  <si>
    <t>2026/03/18 11:18:48</t>
  </si>
  <si>
    <t>2026/02/25 13:54:50</t>
  </si>
  <si>
    <t>HD24801292</t>
  </si>
  <si>
    <t>HD24000057</t>
  </si>
  <si>
    <t>2026/06/02 16:31:38</t>
  </si>
  <si>
    <t>2026/02/25 13:55:51</t>
  </si>
  <si>
    <t>HN24801298</t>
  </si>
  <si>
    <t>HN24004534</t>
  </si>
  <si>
    <t>2026/05/25 16:10:45</t>
  </si>
  <si>
    <t>2026/05/28 17:28:48</t>
  </si>
  <si>
    <t>2026/02/25 13:56:38</t>
  </si>
  <si>
    <t>2026/05/28 11:28:36</t>
  </si>
  <si>
    <t>H625801285</t>
  </si>
  <si>
    <t>H625013352</t>
  </si>
  <si>
    <t>2026/03/18 11:16:53</t>
  </si>
  <si>
    <t>2026/03/31 16:29:05</t>
  </si>
  <si>
    <t>2026/02/25 13:58:32</t>
  </si>
  <si>
    <t>2026/03/30 13:32:29</t>
  </si>
  <si>
    <t>H324021393</t>
  </si>
  <si>
    <t>2026/03/24 11:02:36</t>
  </si>
  <si>
    <t>No power, 多處短路</t>
  </si>
  <si>
    <t>2026/02/25 13:59:27</t>
  </si>
  <si>
    <t>H725801330</t>
  </si>
  <si>
    <t>H725006366</t>
  </si>
  <si>
    <t>2026/03/25 14:46:03</t>
  </si>
  <si>
    <t>2026/02/25 14:00:34</t>
  </si>
  <si>
    <t>2026/03/27 09:29:23</t>
  </si>
  <si>
    <t>013</t>
  </si>
  <si>
    <t>M325801634</t>
  </si>
  <si>
    <t>M325042484</t>
  </si>
  <si>
    <t>2026/05/07 10:26:11</t>
  </si>
  <si>
    <t>2026/05/20 13:48:11</t>
  </si>
  <si>
    <t>2026/05/22 15:12:07</t>
  </si>
  <si>
    <t>2026/05/07 10:24:53</t>
  </si>
  <si>
    <t>H525801296</t>
  </si>
  <si>
    <t>H525002600</t>
  </si>
  <si>
    <t>2026/03/18 11:17:38</t>
  </si>
  <si>
    <t>2026/02/25 13:57:25</t>
  </si>
  <si>
    <t>H524801287</t>
  </si>
  <si>
    <t>H524028119</t>
  </si>
  <si>
    <t>2026/03/18 11:17:00</t>
  </si>
  <si>
    <t>2026/02/25 14:02:33</t>
  </si>
  <si>
    <t>HN24801288</t>
  </si>
  <si>
    <t>HN24016072</t>
  </si>
  <si>
    <t>2026/06/02 16:31:14</t>
  </si>
  <si>
    <t>2026/02/25 14:03:11</t>
  </si>
  <si>
    <t>H325801289</t>
  </si>
  <si>
    <t>H325000297</t>
  </si>
  <si>
    <t>2026/03/18 11:17:08</t>
  </si>
  <si>
    <t>2026/02/25 14:03:57</t>
  </si>
  <si>
    <t>HN24007294</t>
  </si>
  <si>
    <t>2026/05/08 15:52:42</t>
  </si>
  <si>
    <t>2026/02/25 14:04:40</t>
  </si>
  <si>
    <t>H525801356</t>
  </si>
  <si>
    <t>H525002765</t>
  </si>
  <si>
    <t>2026/03/25 14:48:01</t>
  </si>
  <si>
    <t>2026/02/25 13:50:56</t>
  </si>
  <si>
    <t>011</t>
  </si>
  <si>
    <t>H525801295</t>
  </si>
  <si>
    <t>H525002960</t>
  </si>
  <si>
    <t>2026/03/18 11:17:31</t>
  </si>
  <si>
    <t>2026/02/25 13:51:59</t>
  </si>
  <si>
    <t>TO261000010</t>
  </si>
  <si>
    <t>2026/02/10 16:28:27</t>
  </si>
  <si>
    <t>2026/01/29 17:43:06</t>
  </si>
  <si>
    <t>M825801225</t>
  </si>
  <si>
    <t>M825005763</t>
  </si>
  <si>
    <t>2026/02/24 09:46:41</t>
  </si>
  <si>
    <t>2026/03/18 11:16:00</t>
  </si>
  <si>
    <t>2026/03/30 17:31:45</t>
  </si>
  <si>
    <t>2026/02/24 09:09:25</t>
  </si>
  <si>
    <t>M825005513</t>
  </si>
  <si>
    <t>2026/02/24 09:46:40</t>
  </si>
  <si>
    <t>2026/05/08 15:52:44</t>
  </si>
  <si>
    <t>2026/02/24 09:13:51</t>
  </si>
  <si>
    <t>M825015846</t>
  </si>
  <si>
    <t>2026/05/08 15:53:01</t>
  </si>
  <si>
    <t>2026/02/24 09:10:38</t>
  </si>
  <si>
    <t>M425801305</t>
  </si>
  <si>
    <t>M425031668</t>
  </si>
  <si>
    <t>2026/03/18 11:20:31</t>
  </si>
  <si>
    <t>2026/02/24 09:11:43</t>
  </si>
  <si>
    <t>M825801326</t>
  </si>
  <si>
    <t>M825043729</t>
  </si>
  <si>
    <t>2026/03/18 11:21:34</t>
  </si>
  <si>
    <t>2026/02/24 09:12:55</t>
  </si>
  <si>
    <t>M725801240</t>
  </si>
  <si>
    <t>M725021532</t>
  </si>
  <si>
    <t>2026/03/18 11:16:22</t>
  </si>
  <si>
    <t>2026/02/24 09:16:50</t>
  </si>
  <si>
    <t>MO25801223</t>
  </si>
  <si>
    <t>MO25014028</t>
  </si>
  <si>
    <t>2026/03/18 11:15:45</t>
  </si>
  <si>
    <t>2026/02/24 09:17:48</t>
  </si>
  <si>
    <t>009</t>
  </si>
  <si>
    <t>M725801249</t>
  </si>
  <si>
    <t>M725034277</t>
  </si>
  <si>
    <t>2026/04/22 14:40:46</t>
  </si>
  <si>
    <t>2026/05/08 14:15:33</t>
  </si>
  <si>
    <t>2026/02/24 09:18:54</t>
  </si>
  <si>
    <t>2026/05/07 16:11:11</t>
  </si>
  <si>
    <t>M525801301</t>
  </si>
  <si>
    <t>M525059537</t>
  </si>
  <si>
    <t>2026/03/18 11:19:58</t>
  </si>
  <si>
    <t>2026/02/24 09:19:53</t>
  </si>
  <si>
    <t>M425801303</t>
  </si>
  <si>
    <t>M425030931</t>
  </si>
  <si>
    <t>2026/03/18 11:20:15</t>
  </si>
  <si>
    <t>2026/02/24 09:21:02</t>
  </si>
  <si>
    <t>MN25801280</t>
  </si>
  <si>
    <t>90CV086000A0</t>
  </si>
  <si>
    <t>MN25009366</t>
  </si>
  <si>
    <t>2026/03/18 11:16:30</t>
  </si>
  <si>
    <t>2026/02/24 09:21:54</t>
  </si>
  <si>
    <t>M725801300</t>
  </si>
  <si>
    <t>M725021984</t>
  </si>
  <si>
    <t>2026/02/24 09:46:39</t>
  </si>
  <si>
    <t>2026/03/18 11:19:51</t>
  </si>
  <si>
    <t>2026/02/24 09:34:48</t>
  </si>
  <si>
    <t>M325801302</t>
  </si>
  <si>
    <t>M325001230</t>
  </si>
  <si>
    <t>2026/03/18 11:20:06</t>
  </si>
  <si>
    <t>2026/02/24 09:35:42</t>
  </si>
  <si>
    <t>M425019044</t>
  </si>
  <si>
    <t>2026/05/20 11:40:07</t>
  </si>
  <si>
    <t>2026/06/01 08:29:42</t>
  </si>
  <si>
    <t>2026/05/20 11:38:05</t>
  </si>
  <si>
    <t>M625801282</t>
  </si>
  <si>
    <t>M625037874</t>
  </si>
  <si>
    <t>2026/03/18 11:16:38</t>
  </si>
  <si>
    <t>2026/02/24 09:23:03</t>
  </si>
  <si>
    <t>M325801226</t>
  </si>
  <si>
    <t>M325042614</t>
  </si>
  <si>
    <t>2026/03/18 11:16:07</t>
  </si>
  <si>
    <t>2026/02/24 09:23:58</t>
  </si>
  <si>
    <t>MO25801229</t>
  </si>
  <si>
    <t>MO25008232</t>
  </si>
  <si>
    <t>2026/03/18 11:16:14</t>
  </si>
  <si>
    <t>2026/02/24 09:24:46</t>
  </si>
  <si>
    <t>M425801224</t>
  </si>
  <si>
    <t>M425019445</t>
  </si>
  <si>
    <t>2026/03/18 11:15:52</t>
  </si>
  <si>
    <t>2026/02/24 09:25:46</t>
  </si>
  <si>
    <t>010</t>
  </si>
  <si>
    <t>M625801242</t>
  </si>
  <si>
    <t>M625025118</t>
  </si>
  <si>
    <t>2026/04/22 14:40:37</t>
  </si>
  <si>
    <t>2026/02/24 09:29:12</t>
  </si>
  <si>
    <t>M525052060</t>
  </si>
  <si>
    <t>2026/05/08 15:52:59</t>
  </si>
  <si>
    <t>2026/02/24 09:30:10</t>
  </si>
  <si>
    <t>M425801294</t>
  </si>
  <si>
    <t>M425021146</t>
  </si>
  <si>
    <t>2026/03/25 14:45:24</t>
  </si>
  <si>
    <t>2026/02/24 09:31:11</t>
  </si>
  <si>
    <t>M425801299</t>
  </si>
  <si>
    <t>M425043404</t>
  </si>
  <si>
    <t>2026/03/18 11:19:42</t>
  </si>
  <si>
    <t>2026/02/24 09:32:05</t>
  </si>
  <si>
    <t>M425801293</t>
  </si>
  <si>
    <t>M425023388</t>
  </si>
  <si>
    <t>2026/03/18 11:17:22</t>
  </si>
  <si>
    <t>2026/02/24 09:32:53</t>
  </si>
  <si>
    <t>M825035546</t>
  </si>
  <si>
    <t>2026/03/13 16:54:12</t>
  </si>
  <si>
    <t>2026/02/24 09:33:44</t>
  </si>
  <si>
    <t>TO262000002</t>
  </si>
  <si>
    <t>2026/03/03 08:42:58</t>
  </si>
  <si>
    <t>2026/02/07 14:17:36</t>
  </si>
  <si>
    <t>M425801337</t>
  </si>
  <si>
    <t>M425019592</t>
  </si>
  <si>
    <t>2026/03/06 13:58:56</t>
  </si>
  <si>
    <t>2026/03/18 11:21:57</t>
  </si>
  <si>
    <t>2026/03/06 13:42:22</t>
  </si>
  <si>
    <t>M825801333</t>
  </si>
  <si>
    <t>M825035150</t>
  </si>
  <si>
    <t>2026/03/09 10:44:31</t>
  </si>
  <si>
    <t>2026/03/18 11:21:42</t>
  </si>
  <si>
    <t>2026/03/09 10:41:12</t>
  </si>
  <si>
    <t>M325801332</t>
  </si>
  <si>
    <t>M325042784</t>
  </si>
  <si>
    <t>2026/03/25 14:46:11</t>
  </si>
  <si>
    <t>2026/03/09 10:42:15</t>
  </si>
  <si>
    <t>M725801362</t>
  </si>
  <si>
    <t>M725033909</t>
  </si>
  <si>
    <t>2026/05/14 16:25:11</t>
  </si>
  <si>
    <t>2026/03/09 10:42:56</t>
  </si>
  <si>
    <t>MO25801366</t>
  </si>
  <si>
    <t>MO25023059</t>
  </si>
  <si>
    <t>2026/03/09 10:44:30</t>
  </si>
  <si>
    <t>2026/03/25 14:48:42</t>
  </si>
  <si>
    <t>2026/03/09 10:43:34</t>
  </si>
  <si>
    <t>012</t>
  </si>
  <si>
    <t>M825801317</t>
  </si>
  <si>
    <t>M825035128</t>
  </si>
  <si>
    <t>2026/03/18 11:21:25</t>
  </si>
  <si>
    <t>2026/03/06 13:30:31</t>
  </si>
  <si>
    <t>M425801308</t>
  </si>
  <si>
    <t>M425018953</t>
  </si>
  <si>
    <t>2026/03/18 11:20:47</t>
  </si>
  <si>
    <t>2026/03/06 13:32:09</t>
  </si>
  <si>
    <t>M425801309</t>
  </si>
  <si>
    <t>M425018378</t>
  </si>
  <si>
    <t>2026/03/18 11:20:54</t>
  </si>
  <si>
    <t>2026/03/06 13:33:18</t>
  </si>
  <si>
    <t>M425801335</t>
  </si>
  <si>
    <t>M425033039</t>
  </si>
  <si>
    <t>2026/05/14 16:25:03</t>
  </si>
  <si>
    <t>2026/03/06 13:47:15</t>
  </si>
  <si>
    <t>M425801334</t>
  </si>
  <si>
    <t>M425019481</t>
  </si>
  <si>
    <t>2026/03/18 11:21:50</t>
  </si>
  <si>
    <t>2026/03/06 13:50:19</t>
  </si>
  <si>
    <t>M425801307</t>
  </si>
  <si>
    <t>M425027141</t>
  </si>
  <si>
    <t>2026/03/18 11:20:39</t>
  </si>
  <si>
    <t>2026/03/06 13:50:56</t>
  </si>
  <si>
    <t>M425801314</t>
  </si>
  <si>
    <t>M425035511</t>
  </si>
  <si>
    <t>2026/03/06 14:12:22</t>
  </si>
  <si>
    <t>2026/03/18 11:21:17</t>
  </si>
  <si>
    <t>2026/03/06 14:05:01</t>
  </si>
  <si>
    <t>MO25801336</t>
  </si>
  <si>
    <t>MO25005728</t>
  </si>
  <si>
    <t>2026/03/25 14:46:19</t>
  </si>
  <si>
    <t>2026/03/06 13:43:55</t>
  </si>
  <si>
    <t>TO262000004</t>
  </si>
  <si>
    <t>2026/03/03 08:27:56</t>
  </si>
  <si>
    <t>2026/02/11 17:11:00</t>
  </si>
  <si>
    <t>MO25801354</t>
  </si>
  <si>
    <t>MO25014413</t>
  </si>
  <si>
    <t>2026/03/09 10:51:44</t>
  </si>
  <si>
    <t>2026/03/25 14:47:45</t>
  </si>
  <si>
    <t>2026/03/30 17:31:47</t>
  </si>
  <si>
    <t>2026/03/09 10:48:24</t>
  </si>
  <si>
    <t>M325002570</t>
  </si>
  <si>
    <t>2026/05/08 15:52:56</t>
  </si>
  <si>
    <t>2026/03/09 10:51:03</t>
  </si>
  <si>
    <t>M325801364</t>
  </si>
  <si>
    <t>M325009348</t>
  </si>
  <si>
    <t>2026/03/25 14:48:26</t>
  </si>
  <si>
    <t>2026/03/09 10:44:49</t>
  </si>
  <si>
    <t>014</t>
  </si>
  <si>
    <t>MN25801310</t>
  </si>
  <si>
    <t>MN25011155</t>
  </si>
  <si>
    <t>2026/03/06 13:42:04</t>
  </si>
  <si>
    <t>2026/03/18 11:21:02</t>
  </si>
  <si>
    <t>2026/03/06 13:36:30</t>
  </si>
  <si>
    <t>M325801311</t>
  </si>
  <si>
    <t>M325014238</t>
  </si>
  <si>
    <t>2026/03/06 13:42:03</t>
  </si>
  <si>
    <t>2026/03/18 11:21:10</t>
  </si>
  <si>
    <t>2026/03/06 13:39:00</t>
  </si>
  <si>
    <t>M425801306</t>
  </si>
  <si>
    <t>M425031628</t>
  </si>
  <si>
    <t>2026/06/16 13:07:26</t>
  </si>
  <si>
    <t>2026/06/26 16:02:48</t>
  </si>
  <si>
    <t>2026/03/06 13:40:56</t>
  </si>
  <si>
    <t>2026/06/24 10:55:35</t>
  </si>
  <si>
    <t>MN25801361</t>
  </si>
  <si>
    <t>MN25008678</t>
  </si>
  <si>
    <t>2026/03/25 14:48:17</t>
  </si>
  <si>
    <t>2026/03/09 10:45:31</t>
  </si>
  <si>
    <t>TO262000006</t>
  </si>
  <si>
    <t>2026/02/24 12:23:55</t>
  </si>
  <si>
    <t>2026/02/24 12:21:43</t>
  </si>
  <si>
    <t>M625801228</t>
  </si>
  <si>
    <t>M625025034</t>
  </si>
  <si>
    <t>2026/02/24 12:37:06</t>
  </si>
  <si>
    <t>2026/04/22 14:40:16</t>
  </si>
  <si>
    <t>2026/02/24 12:36:34</t>
  </si>
  <si>
    <t>TO262000008</t>
  </si>
  <si>
    <t>2026/03/11 16:15:54</t>
  </si>
  <si>
    <t>2026/02/27 16:26:43</t>
  </si>
  <si>
    <t>H924011848</t>
  </si>
  <si>
    <t>2026/03/18 10:47:15</t>
  </si>
  <si>
    <t>2026/05/18 14:27:13</t>
  </si>
  <si>
    <t>2026/03/18 10:26:51</t>
  </si>
  <si>
    <t>HO24801394</t>
  </si>
  <si>
    <t>HO24003167</t>
  </si>
  <si>
    <t>2026/03/30 09:43:19</t>
  </si>
  <si>
    <t>2026/03/18 10:37:01</t>
  </si>
  <si>
    <t>2026/03/30 13:32:28</t>
  </si>
  <si>
    <t>H624802041</t>
  </si>
  <si>
    <t>H624004972</t>
  </si>
  <si>
    <t>2026/09/02 09:25:23</t>
  </si>
  <si>
    <t>2026/09/08 16:31:17</t>
  </si>
  <si>
    <t>2026/03/18 10:42:12</t>
  </si>
  <si>
    <t>2026/09/02 13:41:24</t>
  </si>
  <si>
    <t>H525010503</t>
  </si>
  <si>
    <t>2026/06/05 12:37:49</t>
  </si>
  <si>
    <t>2026/03/18 10:43:00</t>
  </si>
  <si>
    <t>H725801395</t>
  </si>
  <si>
    <t>H725003370</t>
  </si>
  <si>
    <t>2026/03/30 09:43:28</t>
  </si>
  <si>
    <t>2026/03/18 10:36:11</t>
  </si>
  <si>
    <t>H625801415</t>
  </si>
  <si>
    <t>90CV08C20050</t>
  </si>
  <si>
    <t>RTX5060TI/15210/STD/HY/PNY</t>
  </si>
  <si>
    <t>H625006011</t>
  </si>
  <si>
    <t>2026/03/30 09:43:44</t>
  </si>
  <si>
    <t>2026/03/18 10:37:44</t>
  </si>
  <si>
    <t>H525801399</t>
  </si>
  <si>
    <t>H525000373</t>
  </si>
  <si>
    <t>2026/06/02 16:31:44</t>
  </si>
  <si>
    <t>2026/03/18 10:38:28</t>
  </si>
  <si>
    <t>HN25801396</t>
  </si>
  <si>
    <t>HN25002901</t>
  </si>
  <si>
    <t>2026/04/22 14:41:48</t>
  </si>
  <si>
    <t>2026/03/18 10:39:09</t>
  </si>
  <si>
    <t>H525801397</t>
  </si>
  <si>
    <t>H525001397</t>
  </si>
  <si>
    <t>2026/03/30 09:43:36</t>
  </si>
  <si>
    <t>2026/03/18 10:40:42</t>
  </si>
  <si>
    <t>HO24801412</t>
  </si>
  <si>
    <t>HO24012350</t>
  </si>
  <si>
    <t>2026/04/16 10:03:51</t>
  </si>
  <si>
    <t>2026/03/18 10:41:23</t>
  </si>
  <si>
    <t>H525801386</t>
  </si>
  <si>
    <t>H525002320</t>
  </si>
  <si>
    <t>2026/03/25 14:51:13</t>
  </si>
  <si>
    <t>2026/03/18 10:43:52</t>
  </si>
  <si>
    <t>H624801422</t>
  </si>
  <si>
    <t>H624010185</t>
  </si>
  <si>
    <t>2026/04/16 10:04:01</t>
  </si>
  <si>
    <t>2026/03/18 10:45:04</t>
  </si>
  <si>
    <t>H624000064</t>
  </si>
  <si>
    <t>2026/03/25 08:49:33</t>
  </si>
  <si>
    <t>2026/03/18 10:45:57</t>
  </si>
  <si>
    <t>H524801393</t>
  </si>
  <si>
    <t>H524900082</t>
  </si>
  <si>
    <t>2026/03/18 10:51:55</t>
  </si>
  <si>
    <t>2026/04/22 14:41:41</t>
  </si>
  <si>
    <t>2026/03/18 10:48:12</t>
  </si>
  <si>
    <t>TO262000009</t>
  </si>
  <si>
    <t>2026/03/11 16:16:34</t>
  </si>
  <si>
    <t>2026/02/27 16:27:29</t>
  </si>
  <si>
    <t>M425801384</t>
  </si>
  <si>
    <t>M425025832</t>
  </si>
  <si>
    <t>2026/03/17 09:34:01</t>
  </si>
  <si>
    <t>2026/03/25 14:51:04</t>
  </si>
  <si>
    <t>2026/03/17 09:24:26</t>
  </si>
  <si>
    <t>M425018629</t>
  </si>
  <si>
    <t>2026/05/08 15:53:06</t>
  </si>
  <si>
    <t>2026/03/17 09:25:32</t>
  </si>
  <si>
    <t>M925801381</t>
  </si>
  <si>
    <t>90CV08B20140</t>
  </si>
  <si>
    <t>M925018038</t>
  </si>
  <si>
    <t>2026/05/14 16:25:18</t>
  </si>
  <si>
    <t>2026/03/17 09:26:47</t>
  </si>
  <si>
    <t>2026/05/21 16:00:02</t>
  </si>
  <si>
    <t>MO25014086</t>
  </si>
  <si>
    <t>2026/03/25 08:39:16</t>
  </si>
  <si>
    <t>Q534 pin 6 to J5 pin 15 PCB open</t>
  </si>
  <si>
    <t>2026/03/17 09:27:39</t>
  </si>
  <si>
    <t>MO25801389</t>
  </si>
  <si>
    <t>MO25008229</t>
  </si>
  <si>
    <t>2026/04/22 14:41:28</t>
  </si>
  <si>
    <t>2026/03/17 09:28:33</t>
  </si>
  <si>
    <t>M825801503</t>
  </si>
  <si>
    <t>M825035119</t>
  </si>
  <si>
    <t>2026/04/22 14:48:29</t>
  </si>
  <si>
    <t>2026/03/17 09:23:07</t>
  </si>
  <si>
    <t>M425027023</t>
  </si>
  <si>
    <t>2026/05/08 15:53:18</t>
  </si>
  <si>
    <t>2026/03/17 09:07:21</t>
  </si>
  <si>
    <t>MN25015010</t>
  </si>
  <si>
    <t>2026/03/25 08:47:14</t>
  </si>
  <si>
    <t>G1、VRAM 被移除,機板和外觀與SN的機型不同</t>
  </si>
  <si>
    <t>2026/03/17 09:09:21</t>
  </si>
  <si>
    <t>M825801383</t>
  </si>
  <si>
    <t>M825015486</t>
  </si>
  <si>
    <t>2026/03/25 14:50:56</t>
  </si>
  <si>
    <t>2026/03/17 09:10:16</t>
  </si>
  <si>
    <t>M425036433</t>
  </si>
  <si>
    <t>2026/03/25 08:51:13</t>
  </si>
  <si>
    <t>2026/03/17 09:11:04</t>
  </si>
  <si>
    <t>M325801429</t>
  </si>
  <si>
    <t>M325014265</t>
  </si>
  <si>
    <t>2026/04/16 10:04:20</t>
  </si>
  <si>
    <t>2026/03/17 09:16:35</t>
  </si>
  <si>
    <t>MN25021761</t>
  </si>
  <si>
    <t>2026/05/18 14:27:11</t>
  </si>
  <si>
    <t>2026/03/17 09:17:30</t>
  </si>
  <si>
    <t>M425801385</t>
  </si>
  <si>
    <t>M425032946</t>
  </si>
  <si>
    <t>2026/05/14 16:25:26</t>
  </si>
  <si>
    <t>2026/03/17 09:18:29</t>
  </si>
  <si>
    <t>M325801382</t>
  </si>
  <si>
    <t>M325000590</t>
  </si>
  <si>
    <t>2026/03/25 14:50:47</t>
  </si>
  <si>
    <t>2026/03/17 09:19:15</t>
  </si>
  <si>
    <t>MO25801670</t>
  </si>
  <si>
    <t>MO25004721</t>
  </si>
  <si>
    <t>2026/05/25 16:31:23</t>
  </si>
  <si>
    <t>2026/03/17 09:08:19</t>
  </si>
  <si>
    <t>2026/05/28 11:28:37</t>
  </si>
  <si>
    <t>M525060840</t>
  </si>
  <si>
    <t>90CV08E20010</t>
  </si>
  <si>
    <t>RTX5060/15225/ARGBOC/SA/PNY</t>
  </si>
  <si>
    <t>2026/05/08 15:53:20</t>
  </si>
  <si>
    <t>2026/03/17 09:19:56</t>
  </si>
  <si>
    <t>M225011236</t>
  </si>
  <si>
    <t>2026/03/17 09:34:00</t>
  </si>
  <si>
    <t>2026/06/05 12:38:02</t>
  </si>
  <si>
    <t>2026/03/17 09:33:17</t>
  </si>
  <si>
    <t>TO263000007</t>
  </si>
  <si>
    <t>2026/03/30 08:34:24</t>
  </si>
  <si>
    <t>2026/03/14 22:02:28</t>
  </si>
  <si>
    <t>HN25801452</t>
  </si>
  <si>
    <t>90CV08E100M0</t>
  </si>
  <si>
    <t>HN25007882</t>
  </si>
  <si>
    <t>2026/03/31 10:02:50</t>
  </si>
  <si>
    <t>2026/04/22 14:46:25</t>
  </si>
  <si>
    <t>2026/03/31 09:56:47</t>
  </si>
  <si>
    <t>H725801463</t>
  </si>
  <si>
    <t>H725001868</t>
  </si>
  <si>
    <t>2026/05/20 13:43:31</t>
  </si>
  <si>
    <t>2026/03/31 09:57:50</t>
  </si>
  <si>
    <t>H625801496</t>
  </si>
  <si>
    <t>H625014457</t>
  </si>
  <si>
    <t>2026/05/20 13:44:19</t>
  </si>
  <si>
    <t>2026/03/31 09:58:53</t>
  </si>
  <si>
    <t>HN25006811</t>
  </si>
  <si>
    <t>90CV08B100F0</t>
  </si>
  <si>
    <t>2026/06/05 12:38:04</t>
  </si>
  <si>
    <t>2026/03/31 09:59:55</t>
  </si>
  <si>
    <t>H625801465</t>
  </si>
  <si>
    <t>H625013294</t>
  </si>
  <si>
    <t>2026/05/20 13:43:39</t>
  </si>
  <si>
    <t>2026/03/31 10:01:12</t>
  </si>
  <si>
    <t>H625801427</t>
  </si>
  <si>
    <t>H625012977</t>
  </si>
  <si>
    <t>2026/04/22 14:44:36</t>
  </si>
  <si>
    <t>2026/03/31 10:02:13</t>
  </si>
  <si>
    <t>TO263000008</t>
  </si>
  <si>
    <t>2026/03/30 08:34:46</t>
  </si>
  <si>
    <t>2026/03/14 22:03:17</t>
  </si>
  <si>
    <t>M525801504</t>
  </si>
  <si>
    <t>M525060293</t>
  </si>
  <si>
    <t>2026/03/31 09:56:29</t>
  </si>
  <si>
    <t>2026/04/22 14:48:37</t>
  </si>
  <si>
    <t>2026/03/31 09:52:32</t>
  </si>
  <si>
    <t>M125801490</t>
  </si>
  <si>
    <t>M125005638</t>
  </si>
  <si>
    <t>2026/04/22 14:48:06</t>
  </si>
  <si>
    <t>2026/03/31 09:53:19</t>
  </si>
  <si>
    <t>M425801426</t>
  </si>
  <si>
    <t>M425020079</t>
  </si>
  <si>
    <t>2026/05/25 16:11:02</t>
  </si>
  <si>
    <t>2026/03/31 09:54:33</t>
  </si>
  <si>
    <t>MN25801424</t>
  </si>
  <si>
    <t>MN25011240</t>
  </si>
  <si>
    <t>2026/04/22 14:44:28</t>
  </si>
  <si>
    <t>2026/03/31 09:55:12</t>
  </si>
  <si>
    <t>MN25801656</t>
  </si>
  <si>
    <t>MN25016741</t>
  </si>
  <si>
    <t>2026/03/31 09:56:30</t>
  </si>
  <si>
    <t>2026/06/02 16:32:44</t>
  </si>
  <si>
    <t>2026/03/31 09:47:14</t>
  </si>
  <si>
    <t>MO25008224</t>
  </si>
  <si>
    <t>2026/06/05 12:38:32</t>
  </si>
  <si>
    <t>2026/03/31 09:48:14</t>
  </si>
  <si>
    <t>M525016392</t>
  </si>
  <si>
    <t>2026/06/05 12:38:17</t>
  </si>
  <si>
    <t>2026/03/31 09:50:24</t>
  </si>
  <si>
    <t>M425801502</t>
  </si>
  <si>
    <t>M425035447</t>
  </si>
  <si>
    <t>2026/04/22 14:48:21</t>
  </si>
  <si>
    <t>2026/03/31 09:51:35</t>
  </si>
  <si>
    <t>M325801428</t>
  </si>
  <si>
    <t>M325002419</t>
  </si>
  <si>
    <t>2026/03/31 09:46:49</t>
  </si>
  <si>
    <t>2026/04/16 10:04:10</t>
  </si>
  <si>
    <t>2026/03/31 09:45:19</t>
  </si>
  <si>
    <t>2026/04/17 10:36:55</t>
  </si>
  <si>
    <t>M425801438</t>
  </si>
  <si>
    <t>M425027318</t>
  </si>
  <si>
    <t>2026/04/16 10:04:59</t>
  </si>
  <si>
    <t>2026/03/31 09:46:07</t>
  </si>
  <si>
    <t>M425801430</t>
  </si>
  <si>
    <t>M425025839</t>
  </si>
  <si>
    <t>2026/05/14 16:25:36</t>
  </si>
  <si>
    <t>2026/03/31 09:41:26</t>
  </si>
  <si>
    <t>M125801431</t>
  </si>
  <si>
    <t>M125005164</t>
  </si>
  <si>
    <t>2026/04/22 14:44:44</t>
  </si>
  <si>
    <t>2026/03/31 09:42:12</t>
  </si>
  <si>
    <t>M525801435</t>
  </si>
  <si>
    <t>M525017620</t>
  </si>
  <si>
    <t>2026/04/16 10:04:30</t>
  </si>
  <si>
    <t>2026/03/31 09:43:26</t>
  </si>
  <si>
    <t>M225801439</t>
  </si>
  <si>
    <t>M225008593</t>
  </si>
  <si>
    <t>2026/04/22 14:45:08</t>
  </si>
  <si>
    <t>2026/03/31 09:44:16</t>
  </si>
  <si>
    <t>MN25801453</t>
  </si>
  <si>
    <t>90CV08E100Q0</t>
  </si>
  <si>
    <t>RTX5060/15225/STD SF/MR/PNY</t>
  </si>
  <si>
    <t>MN25000618</t>
  </si>
  <si>
    <t>2026/06/02 16:31:49</t>
  </si>
  <si>
    <t>2026/03/31 09:34:26</t>
  </si>
  <si>
    <t>MO25008323</t>
  </si>
  <si>
    <t>2026/04/09 08:46:43</t>
  </si>
  <si>
    <t>R95 pin 2 to C1378 pin 1 PCB open</t>
  </si>
  <si>
    <t>2026/03/31 09:36:45</t>
  </si>
  <si>
    <t>M925801434</t>
  </si>
  <si>
    <t>M925000030</t>
  </si>
  <si>
    <t>2026/05/14 16:25:45</t>
  </si>
  <si>
    <t>2026/03/31 09:38:07</t>
  </si>
  <si>
    <t>M425801436</t>
  </si>
  <si>
    <t>M425027136</t>
  </si>
  <si>
    <t>2026/04/16 10:04:40</t>
  </si>
  <si>
    <t>2026/03/31 09:38:47</t>
  </si>
  <si>
    <t>M225801437</t>
  </si>
  <si>
    <t>M225011080</t>
  </si>
  <si>
    <t>2026/04/16 10:04:50</t>
  </si>
  <si>
    <t>2026/03/31 09:39:41</t>
  </si>
  <si>
    <t>TO263000019</t>
  </si>
  <si>
    <t>2026/04/13 13:18:39</t>
  </si>
  <si>
    <t>2026/03/30 17:07:38</t>
  </si>
  <si>
    <t>M825040161</t>
  </si>
  <si>
    <t>2026/04/14 13:05:06</t>
  </si>
  <si>
    <t>2026/06/05 12:38:21</t>
  </si>
  <si>
    <t>2026/04/14 12:50:30</t>
  </si>
  <si>
    <t>M725801509</t>
  </si>
  <si>
    <t>M725034021</t>
  </si>
  <si>
    <t>2026/05/14 16:26:01</t>
  </si>
  <si>
    <t>2026/04/14 12:51:15</t>
  </si>
  <si>
    <t>M825015842</t>
  </si>
  <si>
    <t>2026/06/05 12:38:22</t>
  </si>
  <si>
    <t>2026/04/14 12:51:56</t>
  </si>
  <si>
    <t>M225801542</t>
  </si>
  <si>
    <t>M225008709</t>
  </si>
  <si>
    <t>2026/04/14 13:05:07</t>
  </si>
  <si>
    <t>2026/05/25 16:12:07</t>
  </si>
  <si>
    <t>2026/04/14 12:44:21</t>
  </si>
  <si>
    <t>MO25801543</t>
  </si>
  <si>
    <t>MO25005730</t>
  </si>
  <si>
    <t>2026/05/20 13:44:49</t>
  </si>
  <si>
    <t>2026/04/14 12:45:19</t>
  </si>
  <si>
    <t>M425801544</t>
  </si>
  <si>
    <t>M425033069</t>
  </si>
  <si>
    <t>2026/05/14 16:26:16</t>
  </si>
  <si>
    <t>2026/04/14 12:46:31</t>
  </si>
  <si>
    <t>MN25801506</t>
  </si>
  <si>
    <t>MN25008975</t>
  </si>
  <si>
    <t>2026/06/02 16:31:55</t>
  </si>
  <si>
    <t>2026/04/14 12:47:31</t>
  </si>
  <si>
    <t>M725801510</t>
  </si>
  <si>
    <t>M725033867</t>
  </si>
  <si>
    <t>2026/05/14 16:26:09</t>
  </si>
  <si>
    <t>2026/04/14 12:48:22</t>
  </si>
  <si>
    <t>M825801524</t>
  </si>
  <si>
    <t>M825001743</t>
  </si>
  <si>
    <t>2026/05/25 16:11:51</t>
  </si>
  <si>
    <t>2026/04/14 12:49:06</t>
  </si>
  <si>
    <t>M525801507</t>
  </si>
  <si>
    <t>M525060896</t>
  </si>
  <si>
    <t>2026/05/14 16:25:53</t>
  </si>
  <si>
    <t>2026/04/14 12:49:44</t>
  </si>
  <si>
    <t>M425801511</t>
  </si>
  <si>
    <t>M425020214</t>
  </si>
  <si>
    <t>2026/05/25 16:11:44</t>
  </si>
  <si>
    <t>2026/04/14 12:52:56</t>
  </si>
  <si>
    <t>MO25801508</t>
  </si>
  <si>
    <t>MO25015365</t>
  </si>
  <si>
    <t>2026/05/25 16:11:35</t>
  </si>
  <si>
    <t>2026/04/14 12:53:36</t>
  </si>
  <si>
    <t>M525801525</t>
  </si>
  <si>
    <t>M525036319</t>
  </si>
  <si>
    <t>2026/04/22 14:49:31</t>
  </si>
  <si>
    <t>2026/04/14 12:54:33</t>
  </si>
  <si>
    <t>M525801526</t>
  </si>
  <si>
    <t>M525036198</t>
  </si>
  <si>
    <t>2026/04/14 13:05:05</t>
  </si>
  <si>
    <t>2026/04/22 14:49:39</t>
  </si>
  <si>
    <t>2026/04/14 12:57:16</t>
  </si>
  <si>
    <t>M425801615</t>
  </si>
  <si>
    <t>M425031287</t>
  </si>
  <si>
    <t>2026/04/29 12:49:56</t>
  </si>
  <si>
    <t>2026/06/16 13:08:00</t>
  </si>
  <si>
    <t>2026/04/29 12:49:22</t>
  </si>
  <si>
    <t>TO264000005</t>
  </si>
  <si>
    <t>2026/04/17 16:54:31</t>
  </si>
  <si>
    <t>2026/04/10 17:25:12</t>
  </si>
  <si>
    <t>H925002800</t>
  </si>
  <si>
    <t>90CV08H10080</t>
  </si>
  <si>
    <t>2026/04/21 08:52:03</t>
  </si>
  <si>
    <t>2026/04/21 08:41:51</t>
  </si>
  <si>
    <t>H424801584</t>
  </si>
  <si>
    <t>H424008470</t>
  </si>
  <si>
    <t>2026/05/25 16:13:09</t>
  </si>
  <si>
    <t>2026/04/21 08:42:42</t>
  </si>
  <si>
    <t>H725801576</t>
  </si>
  <si>
    <t>H725005718</t>
  </si>
  <si>
    <t>2026/04/21 08:52:02</t>
  </si>
  <si>
    <t>2026/05/14 16:26:23</t>
  </si>
  <si>
    <t>2026/04/21 08:43:33</t>
  </si>
  <si>
    <t>H725007325</t>
  </si>
  <si>
    <t>2026/04/21 08:44:07</t>
  </si>
  <si>
    <t>H425801578</t>
  </si>
  <si>
    <t>H425000841</t>
  </si>
  <si>
    <t>2026/06/02 16:32:09</t>
  </si>
  <si>
    <t>2026/04/21 08:44:44</t>
  </si>
  <si>
    <t>H525801577</t>
  </si>
  <si>
    <t>H525008036</t>
  </si>
  <si>
    <t>2026/06/02 16:32:04</t>
  </si>
  <si>
    <t>2026/04/21 08:45:37</t>
  </si>
  <si>
    <t>HN25801566</t>
  </si>
  <si>
    <t>HN25006921</t>
  </si>
  <si>
    <t>2026/06/02 16:32:00</t>
  </si>
  <si>
    <t>2026/04/21 08:46:23</t>
  </si>
  <si>
    <t>H925000651</t>
  </si>
  <si>
    <t>2026/06/05 12:38:30</t>
  </si>
  <si>
    <t>2026/04/21 08:47:21</t>
  </si>
  <si>
    <t>H925801562</t>
  </si>
  <si>
    <t>H925000777</t>
  </si>
  <si>
    <t>2026/05/20 13:45:41</t>
  </si>
  <si>
    <t>2026/04/21 08:48:13</t>
  </si>
  <si>
    <t>H925801561</t>
  </si>
  <si>
    <t>H925000653</t>
  </si>
  <si>
    <t>2026/05/20 13:45:33</t>
  </si>
  <si>
    <t>2026/04/21 08:49:05</t>
  </si>
  <si>
    <t>H925801563</t>
  </si>
  <si>
    <t>H925000793</t>
  </si>
  <si>
    <t>2026/05/20 13:45:50</t>
  </si>
  <si>
    <t>2026/04/21 08:50:22</t>
  </si>
  <si>
    <t>H625801549</t>
  </si>
  <si>
    <t>H625013431</t>
  </si>
  <si>
    <t>2026/05/20 13:44:56</t>
  </si>
  <si>
    <t>2026/04/21 08:51:16</t>
  </si>
  <si>
    <t>TO264000006</t>
  </si>
  <si>
    <t>2026/04/17 16:46:09</t>
  </si>
  <si>
    <t>2026/04/10 17:25:51</t>
  </si>
  <si>
    <t>M225801585</t>
  </si>
  <si>
    <t>M225011071</t>
  </si>
  <si>
    <t>2026/04/21 09:02:12</t>
  </si>
  <si>
    <t>2026/05/06 14:17:06</t>
  </si>
  <si>
    <t>2026/04/21 08:59:37</t>
  </si>
  <si>
    <t>M525801583</t>
  </si>
  <si>
    <t>M525036158</t>
  </si>
  <si>
    <t>2026/05/06 14:16:56</t>
  </si>
  <si>
    <t>2026/04/21 09:00:38</t>
  </si>
  <si>
    <t>MN25801581</t>
  </si>
  <si>
    <t>90CV08B10110</t>
  </si>
  <si>
    <t>RTX5070TI/14760/STD/HY6/PNY</t>
  </si>
  <si>
    <t>MN25026777</t>
  </si>
  <si>
    <t>2026/06/02 16:32:14</t>
  </si>
  <si>
    <t>2026/04/21 09:01:18</t>
  </si>
  <si>
    <t>M425801550</t>
  </si>
  <si>
    <t>M425036286</t>
  </si>
  <si>
    <t>2026/05/06 14:15:56</t>
  </si>
  <si>
    <t>2026/04/21 08:56:11</t>
  </si>
  <si>
    <t>M525801552</t>
  </si>
  <si>
    <t>M525022736</t>
  </si>
  <si>
    <t>2026/05/20 13:45:14</t>
  </si>
  <si>
    <t>2026/04/21 08:57:28</t>
  </si>
  <si>
    <t>M525801551</t>
  </si>
  <si>
    <t>M525035875</t>
  </si>
  <si>
    <t>2026/05/20 13:45:04</t>
  </si>
  <si>
    <t>2026/04/21 08:58:39</t>
  </si>
  <si>
    <t>M825035118</t>
  </si>
  <si>
    <t>2026/06/05 12:38:34</t>
  </si>
  <si>
    <t>2026/04/21 08:52:48</t>
  </si>
  <si>
    <t>M825801589</t>
  </si>
  <si>
    <t>M825002265</t>
  </si>
  <si>
    <t>2026/05/25 16:13:18</t>
  </si>
  <si>
    <t>2026/04/21 08:54:18</t>
  </si>
  <si>
    <t>TO264000007</t>
  </si>
  <si>
    <t>2026/04/17 16:42:33</t>
  </si>
  <si>
    <t>2026/04/10 17:26:28</t>
  </si>
  <si>
    <t>T525003292</t>
  </si>
  <si>
    <t>90CV08710060</t>
  </si>
  <si>
    <t>2026/04/21 09:03:00</t>
  </si>
  <si>
    <t>2026/05/08 09:34:31</t>
  </si>
  <si>
    <t>2026/04/21 09:02:41</t>
  </si>
  <si>
    <t>TO264000017</t>
  </si>
  <si>
    <t>2026/05/05 12:52:07</t>
  </si>
  <si>
    <t>2026/04/24 16:38:33</t>
  </si>
  <si>
    <t>M325801641</t>
  </si>
  <si>
    <t>M325003029</t>
  </si>
  <si>
    <t>2026/05/08 09:15:33</t>
  </si>
  <si>
    <t>2026/05/25 16:16:09</t>
  </si>
  <si>
    <t>2026/05/08 09:11:33</t>
  </si>
  <si>
    <t>MN25801664</t>
  </si>
  <si>
    <t>MN25038897</t>
  </si>
  <si>
    <t>2026/05/25 16:16:39</t>
  </si>
  <si>
    <t>2026/05/08 09:12:10</t>
  </si>
  <si>
    <t>M226801658</t>
  </si>
  <si>
    <t>M226001121</t>
  </si>
  <si>
    <t>2026/06/02 16:32:51</t>
  </si>
  <si>
    <t>2026/05/08 09:12:47</t>
  </si>
  <si>
    <t>MN25021235</t>
  </si>
  <si>
    <t>2026/05/08 09:13:32</t>
  </si>
  <si>
    <t>M825801651</t>
  </si>
  <si>
    <t>M825001475</t>
  </si>
  <si>
    <t>2026/06/02 16:32:20</t>
  </si>
  <si>
    <t>2026/05/08 09:14:11</t>
  </si>
  <si>
    <t>MN25038543</t>
  </si>
  <si>
    <t>2026/05/08 09:14:50</t>
  </si>
  <si>
    <t>M325801639</t>
  </si>
  <si>
    <t>M325016672</t>
  </si>
  <si>
    <t>2026/05/25 16:16:01</t>
  </si>
  <si>
    <t>2026/05/08 09:08:54</t>
  </si>
  <si>
    <t>M225801653</t>
  </si>
  <si>
    <t>M225011088</t>
  </si>
  <si>
    <t>2026/06/02 16:32:33</t>
  </si>
  <si>
    <t>2026/05/08 09:09:46</t>
  </si>
  <si>
    <t>M325801778</t>
  </si>
  <si>
    <t>M325015454</t>
  </si>
  <si>
    <t>2026/07/14 13:43:35</t>
  </si>
  <si>
    <t>2026/07/24 17:22:04</t>
  </si>
  <si>
    <t>2026/05/08 09:10:33</t>
  </si>
  <si>
    <t>2026/07/23 15:56:19</t>
  </si>
  <si>
    <t>M225801652</t>
  </si>
  <si>
    <t>M225011259</t>
  </si>
  <si>
    <t>2026/06/02 16:32:28</t>
  </si>
  <si>
    <t>2026/05/08 09:06:58</t>
  </si>
  <si>
    <t>TO265000001</t>
  </si>
  <si>
    <t>2026/05/21 14:07:02</t>
  </si>
  <si>
    <t>2026/05/01 11:11:41</t>
  </si>
  <si>
    <t>M425801728</t>
  </si>
  <si>
    <t>M425018387</t>
  </si>
  <si>
    <t>2026/05/22 08:54:02</t>
  </si>
  <si>
    <t>2026/06/08 11:01:36</t>
  </si>
  <si>
    <t>2026/06/12 10:21:17</t>
  </si>
  <si>
    <t>2026/05/22 08:46:04</t>
  </si>
  <si>
    <t>2026/06/11 09:26:05</t>
  </si>
  <si>
    <t>MO25801727</t>
  </si>
  <si>
    <t>MO25014491</t>
  </si>
  <si>
    <t>2026/06/08 11:01:28</t>
  </si>
  <si>
    <t>2026/05/22 08:46:59</t>
  </si>
  <si>
    <t>M425801705</t>
  </si>
  <si>
    <t>M425018136</t>
  </si>
  <si>
    <t>2026/06/02 17:17:38</t>
  </si>
  <si>
    <t>2026/05/22 08:47:58</t>
  </si>
  <si>
    <t>M425801698</t>
  </si>
  <si>
    <t>M425035414</t>
  </si>
  <si>
    <t>2026/06/02 16:32:57</t>
  </si>
  <si>
    <t>2026/05/22 08:49:07</t>
  </si>
  <si>
    <t>M625801745</t>
  </si>
  <si>
    <t>M625007748</t>
  </si>
  <si>
    <t>2026/06/09 09:19:24</t>
  </si>
  <si>
    <t>2026/05/22 08:50:28</t>
  </si>
  <si>
    <t>M725801706</t>
  </si>
  <si>
    <t>M725021970</t>
  </si>
  <si>
    <t>2026/06/02 16:33:14</t>
  </si>
  <si>
    <t>2026/05/22 08:51:47</t>
  </si>
  <si>
    <t>MN25801703</t>
  </si>
  <si>
    <t>MN25028663</t>
  </si>
  <si>
    <t>2026/07/21 16:45:20</t>
  </si>
  <si>
    <t>2026/05/22 08:52:27</t>
  </si>
  <si>
    <t>M325801724</t>
  </si>
  <si>
    <t>M325014562</t>
  </si>
  <si>
    <t>2026/06/08 17:21:54</t>
  </si>
  <si>
    <t>2026/05/22 08:53:09</t>
  </si>
  <si>
    <t>TO265000002</t>
  </si>
  <si>
    <t>2026/05/21 14:07:14</t>
  </si>
  <si>
    <t>2026/05/01 11:12:19</t>
  </si>
  <si>
    <t>H525801704</t>
  </si>
  <si>
    <t>H525000388</t>
  </si>
  <si>
    <t>2026/05/22 08:56:50</t>
  </si>
  <si>
    <t>2026/06/02 16:33:01</t>
  </si>
  <si>
    <t>2026/05/22 08:54:51</t>
  </si>
  <si>
    <t>H525801729</t>
  </si>
  <si>
    <t>H525009976</t>
  </si>
  <si>
    <t>2026/06/08 11:02:13</t>
  </si>
  <si>
    <t>2026/05/22 08:55:37</t>
  </si>
  <si>
    <t>HN25801726</t>
  </si>
  <si>
    <t>HN25003063</t>
  </si>
  <si>
    <t>2026/06/08 11:01:18</t>
  </si>
  <si>
    <t>2026/05/22 08:56:19</t>
  </si>
  <si>
    <t>TO265000006</t>
  </si>
  <si>
    <t>2026/05/27 15:08:20</t>
  </si>
  <si>
    <t>2026/05/18 11:26:43</t>
  </si>
  <si>
    <t>MO25002025</t>
  </si>
  <si>
    <t>2026/05/29 08:39:09</t>
  </si>
  <si>
    <t>2026/06/11 17:04:23</t>
  </si>
  <si>
    <t>PCB Burned/C77478</t>
  </si>
  <si>
    <t>2026/05/29 08:27:14</t>
  </si>
  <si>
    <t>M425801741</t>
  </si>
  <si>
    <t>M425019376</t>
  </si>
  <si>
    <t>2026/07/22 13:24:01</t>
  </si>
  <si>
    <t>2026/05/29 08:34:09</t>
  </si>
  <si>
    <t>M425801743</t>
  </si>
  <si>
    <t>M425031756</t>
  </si>
  <si>
    <t>2026/06/16 13:08:12</t>
  </si>
  <si>
    <t>2026/05/29 08:26:29</t>
  </si>
  <si>
    <t>M226801742</t>
  </si>
  <si>
    <t>M226001636</t>
  </si>
  <si>
    <t>2026/07/22 10:25:40</t>
  </si>
  <si>
    <t>2026/05/29 08:33:22</t>
  </si>
  <si>
    <t>M525801744</t>
  </si>
  <si>
    <t>M525058798</t>
  </si>
  <si>
    <t>2026/06/09 09:31:24</t>
  </si>
  <si>
    <t>2026/05/29 08:34:55</t>
  </si>
  <si>
    <t>M725801740</t>
  </si>
  <si>
    <t>M725021219</t>
  </si>
  <si>
    <t>2026/06/08 17:22:25</t>
  </si>
  <si>
    <t>2026/05/29 08:35:46</t>
  </si>
  <si>
    <t>TO266000003</t>
  </si>
  <si>
    <t>2026/06/12 12:57:42</t>
  </si>
  <si>
    <t>2026/06/08 13:21:17</t>
  </si>
  <si>
    <t>MD25801780</t>
  </si>
  <si>
    <t>MD25008577</t>
  </si>
  <si>
    <t>2026/06/15 09:05:26</t>
  </si>
  <si>
    <t>2026/06/18 15:53:22</t>
  </si>
  <si>
    <t>2026/06/15 08:58:25</t>
  </si>
  <si>
    <t>2026/06/24 10:55:36</t>
  </si>
  <si>
    <t>M225012970</t>
  </si>
  <si>
    <t>2026/06/15 08:59:11</t>
  </si>
  <si>
    <t>MN25801773</t>
  </si>
  <si>
    <t>MN25035797</t>
  </si>
  <si>
    <t>2026/06/17 14:32:38</t>
  </si>
  <si>
    <t>2026/06/15 08:59:57</t>
  </si>
  <si>
    <t>MD25801788</t>
  </si>
  <si>
    <t>MD25005275</t>
  </si>
  <si>
    <t>2026/06/22 13:39:44</t>
  </si>
  <si>
    <t>2026/06/15 09:00:39</t>
  </si>
  <si>
    <t>M525056880</t>
  </si>
  <si>
    <t>2026/06/15 09:01:32</t>
  </si>
  <si>
    <t>M825801770</t>
  </si>
  <si>
    <t>M825015849</t>
  </si>
  <si>
    <t>2026/06/17 14:59:31</t>
  </si>
  <si>
    <t>2026/06/15 09:02:24</t>
  </si>
  <si>
    <t>MO25801772</t>
  </si>
  <si>
    <t>MO25014085</t>
  </si>
  <si>
    <t>2026/06/17 14:05:28</t>
  </si>
  <si>
    <t>2026/06/15 09:03:16</t>
  </si>
  <si>
    <t>MO25801779</t>
  </si>
  <si>
    <t>MO25004558</t>
  </si>
  <si>
    <t>2026/07/21 16:06:34</t>
  </si>
  <si>
    <t>2026/06/15 09:05:05</t>
  </si>
  <si>
    <t>TO266000004</t>
  </si>
  <si>
    <t>2026/06/12 12:57:56</t>
  </si>
  <si>
    <t>2026/06/08 13:22:09</t>
  </si>
  <si>
    <t>H625801774</t>
  </si>
  <si>
    <t>H625015021</t>
  </si>
  <si>
    <t>2026/06/15 08:57:48</t>
  </si>
  <si>
    <t>2026/06/17 16:12:32</t>
  </si>
  <si>
    <t>2026/06/15 08:55:38</t>
  </si>
  <si>
    <t>H925801768</t>
  </si>
  <si>
    <t>H925003800</t>
  </si>
  <si>
    <t>2026/07/22 09:53:48</t>
  </si>
  <si>
    <t>2026/06/15 08:56:19</t>
  </si>
  <si>
    <t>H625801767</t>
  </si>
  <si>
    <t>H625003831</t>
  </si>
  <si>
    <t>2026/07/21 13:38:46</t>
  </si>
  <si>
    <t>2026/06/15 08:57:08</t>
  </si>
  <si>
    <t>HO24001133</t>
  </si>
  <si>
    <t>2026/06/15 08:57:49</t>
  </si>
  <si>
    <t>2026/06/15 08:52:55</t>
  </si>
  <si>
    <t>H525010074</t>
  </si>
  <si>
    <t>2026/06/15 08:53:52</t>
  </si>
  <si>
    <t>H625801769</t>
  </si>
  <si>
    <t>H625003575</t>
  </si>
  <si>
    <t>2026/07/22 09:49:43</t>
  </si>
  <si>
    <t>2026/06/15 08:54:32</t>
  </si>
  <si>
    <t>TO267000001</t>
  </si>
  <si>
    <t>2026/07/14 12:44:54</t>
  </si>
  <si>
    <t>2026/07/02 21:29:13</t>
  </si>
  <si>
    <t>M426801898</t>
  </si>
  <si>
    <t>90CV08C300C0</t>
  </si>
  <si>
    <t>M426008850</t>
  </si>
  <si>
    <t>2026/07/14 14:02:38</t>
  </si>
  <si>
    <t>2026/07/24 15:37:06</t>
  </si>
  <si>
    <t>2026/07/30 16:26:41</t>
  </si>
  <si>
    <t>2026/07/14 13:52:13</t>
  </si>
  <si>
    <t>2026/07/29 15:10:54</t>
  </si>
  <si>
    <t>MN25801900</t>
  </si>
  <si>
    <t>MN25001330</t>
  </si>
  <si>
    <t>2026/07/24 15:25:57</t>
  </si>
  <si>
    <t>2026/07/14 13:52:52</t>
  </si>
  <si>
    <t>M426801897</t>
  </si>
  <si>
    <t>M426008808</t>
  </si>
  <si>
    <t>2026/07/24 15:04:58</t>
  </si>
  <si>
    <t>2026/07/14 13:53:26</t>
  </si>
  <si>
    <t>MN25009281</t>
  </si>
  <si>
    <t>2026/07/14 13:59:35</t>
  </si>
  <si>
    <t>MN25801871</t>
  </si>
  <si>
    <t>MN25009355</t>
  </si>
  <si>
    <t>2026/07/16 16:17:07</t>
  </si>
  <si>
    <t>2026/07/14 14:00:27</t>
  </si>
  <si>
    <t>M925016262</t>
  </si>
  <si>
    <t>2026/10/16 16:23:03</t>
  </si>
  <si>
    <t>2026/07/14 14:01:30</t>
  </si>
  <si>
    <t>M326801873</t>
  </si>
  <si>
    <t>M326020601</t>
  </si>
  <si>
    <t>2026/07/17 10:38:39</t>
  </si>
  <si>
    <t>2026/07/14 13:54:16</t>
  </si>
  <si>
    <t>M325016962</t>
  </si>
  <si>
    <t>2026/07/14 13:55:39</t>
  </si>
  <si>
    <t>M825801863</t>
  </si>
  <si>
    <t>M825002304</t>
  </si>
  <si>
    <t>2026/07/16 15:58:17</t>
  </si>
  <si>
    <t>2026/07/14 13:57:20</t>
  </si>
  <si>
    <t>M226801990</t>
  </si>
  <si>
    <t>M226013992</t>
  </si>
  <si>
    <t>2026/08/24 16:01:25</t>
  </si>
  <si>
    <t>2026/08/28 15:34:23</t>
  </si>
  <si>
    <t>2026/07/14 13:58:39</t>
  </si>
  <si>
    <t>2026/08/27 11:04:18</t>
  </si>
  <si>
    <t>TO267000002</t>
  </si>
  <si>
    <t>2026/07/14 12:45:07</t>
  </si>
  <si>
    <t>2026/07/02 21:37:29</t>
  </si>
  <si>
    <t>H125801872</t>
  </si>
  <si>
    <t>H125005827</t>
  </si>
  <si>
    <t>2026/07/14 13:51:40</t>
  </si>
  <si>
    <t>2026/07/17 14:45:15</t>
  </si>
  <si>
    <t>2026/07/30 16:26:40</t>
  </si>
  <si>
    <t>2026/07/14 13:51:06</t>
  </si>
  <si>
    <t>H625801895</t>
  </si>
  <si>
    <t>H625003805</t>
  </si>
  <si>
    <t>2026/07/24 17:10:28</t>
  </si>
  <si>
    <t>2026/07/14 13:50:16</t>
  </si>
  <si>
    <t>H625004174</t>
  </si>
  <si>
    <t>2026/07/14 13:49:28</t>
  </si>
  <si>
    <t>TO268000003</t>
  </si>
  <si>
    <t>2026/08/12 11:28:55</t>
  </si>
  <si>
    <t>2026/08/05 16:21:17</t>
  </si>
  <si>
    <t>M525801967</t>
  </si>
  <si>
    <t>M525036474</t>
  </si>
  <si>
    <t>2026/08/13 10:53:56</t>
  </si>
  <si>
    <t>2026/08/17 14:14:50</t>
  </si>
  <si>
    <t>2026/08/21 16:00:59</t>
  </si>
  <si>
    <t>2026/08/13 10:30:19</t>
  </si>
  <si>
    <t>2026/08/20 14:43:07</t>
  </si>
  <si>
    <t>M425801966</t>
  </si>
  <si>
    <t>M425025895</t>
  </si>
  <si>
    <t>2026/08/17 09:52:36</t>
  </si>
  <si>
    <t>2026/08/21 16:01:00</t>
  </si>
  <si>
    <t>2026/08/13 10:31:27</t>
  </si>
  <si>
    <t>MN25801960</t>
  </si>
  <si>
    <t>MN25009095</t>
  </si>
  <si>
    <t>2026/08/18 13:30:12</t>
  </si>
  <si>
    <t>2026/08/13 10:33:48</t>
  </si>
  <si>
    <t>MN25801958</t>
  </si>
  <si>
    <t>MN25010964</t>
  </si>
  <si>
    <t>2026/08/17 16:52:23</t>
  </si>
  <si>
    <t>2026/08/13 10:37:45</t>
  </si>
  <si>
    <t>MN25801972</t>
  </si>
  <si>
    <t>MN25038742</t>
  </si>
  <si>
    <t>2026/08/17 11:22:29</t>
  </si>
  <si>
    <t>2026/08/13 10:41:14</t>
  </si>
  <si>
    <t>MN25801971</t>
  </si>
  <si>
    <t>MN25038262</t>
  </si>
  <si>
    <t>2026/08/18 13:35:40</t>
  </si>
  <si>
    <t>2026/08/13 10:49:11</t>
  </si>
  <si>
    <t>M825801970</t>
  </si>
  <si>
    <t>M825043775</t>
  </si>
  <si>
    <t>2026/08/18 14:07:09</t>
  </si>
  <si>
    <t>2026/08/13 10:49:56</t>
  </si>
  <si>
    <t>M326801969</t>
  </si>
  <si>
    <t>M326004152</t>
  </si>
  <si>
    <t>2026/08/17 16:56:28</t>
  </si>
  <si>
    <t>2026/08/13 10:50:40</t>
  </si>
  <si>
    <t>MN25801968</t>
  </si>
  <si>
    <t>MN25021711</t>
  </si>
  <si>
    <t>2026/08/17 11:04:58</t>
  </si>
  <si>
    <t>2026/08/13 10:51:26</t>
  </si>
  <si>
    <t>M225801961</t>
  </si>
  <si>
    <t>M225016668</t>
  </si>
  <si>
    <t>2026/08/18 15:42:09</t>
  </si>
  <si>
    <t>2026/08/13 10:32:56</t>
  </si>
  <si>
    <t>M625802128</t>
  </si>
  <si>
    <t>M525025192</t>
  </si>
  <si>
    <t>2026/09/29 13:03:57</t>
  </si>
  <si>
    <t>2026/10/02 17:02:08</t>
  </si>
  <si>
    <t>2026/08/13 10:36:16</t>
  </si>
  <si>
    <t>2026/10/01 14:33:14</t>
  </si>
  <si>
    <t>MN25801965</t>
  </si>
  <si>
    <t>MN25022010</t>
  </si>
  <si>
    <t>2026/08/17 10:34:13</t>
  </si>
  <si>
    <t>2026/08/13 10:52:06</t>
  </si>
  <si>
    <t>M226802135</t>
  </si>
  <si>
    <t>90CV08E10070</t>
  </si>
  <si>
    <t>RTX5060/15225/STD/HY/PNY</t>
  </si>
  <si>
    <t>M226005424</t>
  </si>
  <si>
    <t>2026/08/13 14:22:28</t>
  </si>
  <si>
    <t>2026/09/30 12:56:31</t>
  </si>
  <si>
    <t>2026/08/13 14:12:35</t>
  </si>
  <si>
    <t>TO268000004</t>
  </si>
  <si>
    <t>2026/08/12 11:29:09</t>
  </si>
  <si>
    <t>2026/08/05 16:22:06</t>
  </si>
  <si>
    <t>H326801963</t>
  </si>
  <si>
    <t>90CV08C700C0</t>
  </si>
  <si>
    <t>H326001138</t>
  </si>
  <si>
    <t>2026/08/13 10:54:13</t>
  </si>
  <si>
    <t>2026/08/18 15:50:11</t>
  </si>
  <si>
    <t>2026/08/13 10:27:23</t>
  </si>
  <si>
    <t>HN25801964</t>
  </si>
  <si>
    <t>HN25012531</t>
  </si>
  <si>
    <t>2026/08/17 10:50:36</t>
  </si>
  <si>
    <t>2026/08/13 10:39:49</t>
  </si>
  <si>
    <t>2026/08/20 14:43:06</t>
  </si>
  <si>
    <t>HN25801973</t>
  </si>
  <si>
    <t>HN25012564</t>
  </si>
  <si>
    <t>2026/08/17 11:40:50</t>
  </si>
  <si>
    <t>2026/08/13 10:42:32</t>
  </si>
  <si>
    <t>H425801962</t>
  </si>
  <si>
    <t>H425001392</t>
  </si>
  <si>
    <t>2026/08/19 13:03:02</t>
  </si>
  <si>
    <t>2026/08/13 10:44:50</t>
  </si>
  <si>
    <t>HN24004646</t>
  </si>
  <si>
    <t>2026/08/13 10:47:34</t>
  </si>
  <si>
    <t>H925801981</t>
  </si>
  <si>
    <t>H925002683</t>
  </si>
  <si>
    <t>2026/08/13 14:23:08</t>
  </si>
  <si>
    <t>2026/08/25 08:50:22</t>
  </si>
  <si>
    <t>2026/08/13 14:22:57</t>
  </si>
  <si>
    <t>HN24801959</t>
  </si>
  <si>
    <t>HN24011948</t>
  </si>
  <si>
    <t>2026/08/18 14:46:59</t>
  </si>
  <si>
    <t>2026/08/13 10:43:17</t>
  </si>
  <si>
    <t>TO268000007</t>
  </si>
  <si>
    <t>2026/08/14 13:52:23</t>
  </si>
  <si>
    <t>2026/08/14 10:31:53</t>
  </si>
  <si>
    <t>H625802029</t>
  </si>
  <si>
    <t>2026/08/17 09:35:27</t>
  </si>
  <si>
    <t>2026/08/28 14:53:21</t>
  </si>
  <si>
    <t>2026/08/17 09:31:50</t>
  </si>
  <si>
    <t>2026/09/23 12:49:51</t>
  </si>
  <si>
    <t>2026/08/17 09:32:48</t>
  </si>
  <si>
    <t>M325802032</t>
  </si>
  <si>
    <t>2026/08/28 14:53:50</t>
  </si>
  <si>
    <t>2026/08/17 09:33:13</t>
  </si>
  <si>
    <t>2026/09/23 12:49:54</t>
  </si>
  <si>
    <t>2026/08/17 09:33:34</t>
  </si>
  <si>
    <t>M425802031</t>
  </si>
  <si>
    <t>2026/08/28 14:53:40</t>
  </si>
  <si>
    <t>2026/08/17 09:34:06</t>
  </si>
  <si>
    <t>2026/09/23 12:49:44</t>
  </si>
  <si>
    <t>2026/08/17 09:35:02</t>
  </si>
  <si>
    <t>2026/09/23 12:49:38</t>
  </si>
  <si>
    <t>2026/08/17 09:19:46</t>
  </si>
  <si>
    <t>2026/09/23 12:49:48</t>
  </si>
  <si>
    <t>2026/08/17 09:20:54</t>
  </si>
  <si>
    <t>2026/09/23 12:49:41</t>
  </si>
  <si>
    <t>2026/08/17 09:21:39</t>
  </si>
  <si>
    <t>M525802035</t>
  </si>
  <si>
    <t>2026/08/28 14:54:20</t>
  </si>
  <si>
    <t>2026/08/17 09:26:01</t>
  </si>
  <si>
    <t>M325802034</t>
  </si>
  <si>
    <t>2026/08/28 14:54:08</t>
  </si>
  <si>
    <t>2026/08/17 09:26:34</t>
  </si>
  <si>
    <t>H525802037</t>
  </si>
  <si>
    <t>2026/08/28 14:55:02</t>
  </si>
  <si>
    <t>2026/08/17 09:27:01</t>
  </si>
  <si>
    <t>M825802033</t>
  </si>
  <si>
    <t>2026/08/28 14:53:59</t>
  </si>
  <si>
    <t>2026/08/17 09:27:40</t>
  </si>
  <si>
    <t>TO268000011</t>
  </si>
  <si>
    <t>2026/08/20 12:44:50</t>
  </si>
  <si>
    <t>2026/08/14 18:08:59</t>
  </si>
  <si>
    <t>M625801979</t>
  </si>
  <si>
    <t>M625007276</t>
  </si>
  <si>
    <t>2026/08/20 13:00:09</t>
  </si>
  <si>
    <t>2026/08/26 13:12:40</t>
  </si>
  <si>
    <t>2026/08/20 12:53:45</t>
  </si>
  <si>
    <t>M325801989</t>
  </si>
  <si>
    <t>M325000717</t>
  </si>
  <si>
    <t>2026/08/24 16:31:57</t>
  </si>
  <si>
    <t>2026/08/20 12:54:50</t>
  </si>
  <si>
    <t>2026/08/27 11:04:17</t>
  </si>
  <si>
    <t>M625801986</t>
  </si>
  <si>
    <t>M625025214</t>
  </si>
  <si>
    <t>2026/08/26 09:39:06</t>
  </si>
  <si>
    <t>2026/08/20 12:56:28</t>
  </si>
  <si>
    <t>M725801991</t>
  </si>
  <si>
    <t>M725021428</t>
  </si>
  <si>
    <t>2026/08/24 14:39:36</t>
  </si>
  <si>
    <t>2026/08/20 12:58:10</t>
  </si>
  <si>
    <t>M525802062</t>
  </si>
  <si>
    <t>M525060270</t>
  </si>
  <si>
    <t>2026/09/08 16:50:47</t>
  </si>
  <si>
    <t>2026/09/11 17:21:49</t>
  </si>
  <si>
    <t>2026/08/20 12:59:29</t>
  </si>
  <si>
    <t>2026/09/10 13:12:39</t>
  </si>
  <si>
    <t>TO268000012</t>
  </si>
  <si>
    <t>2026/08/20 12:44:37</t>
  </si>
  <si>
    <t>2026/08/14 19:57:04</t>
  </si>
  <si>
    <t>H525802136</t>
  </si>
  <si>
    <t>H525000465</t>
  </si>
  <si>
    <t>2026/09/14 09:24:56</t>
  </si>
  <si>
    <t>2026/09/29 13:12:33</t>
  </si>
  <si>
    <t>2026/09/14 09:24:20</t>
  </si>
  <si>
    <t>HN25801987</t>
  </si>
  <si>
    <t>HN25009444</t>
  </si>
  <si>
    <t>2026/08/20 13:16:34</t>
  </si>
  <si>
    <t>2026/08/24 16:57:54</t>
  </si>
  <si>
    <t>2026/08/20 13:01:17</t>
  </si>
  <si>
    <t>H525801982</t>
  </si>
  <si>
    <t>H525007788</t>
  </si>
  <si>
    <t>2026/09/07 15:28:46</t>
  </si>
  <si>
    <t>2026/08/20 13:03:49</t>
  </si>
  <si>
    <t>H525801983</t>
  </si>
  <si>
    <t>H525000515</t>
  </si>
  <si>
    <t>2026/08/26 14:53:55</t>
  </si>
  <si>
    <t>2026/08/20 13:04:45</t>
  </si>
  <si>
    <t>H425801980</t>
  </si>
  <si>
    <t>H425002047</t>
  </si>
  <si>
    <t>2026/08/26 14:57:29</t>
  </si>
  <si>
    <t>2026/08/20 13:05:50</t>
  </si>
  <si>
    <t>TO268000016</t>
  </si>
  <si>
    <t>2026/09/04 08:34:22</t>
  </si>
  <si>
    <t>2026/08/28 23:03:56</t>
  </si>
  <si>
    <t>M325802065</t>
  </si>
  <si>
    <t>M325014502</t>
  </si>
  <si>
    <t>2026/09/04 09:46:55</t>
  </si>
  <si>
    <t>2026/09/08 15:57:48</t>
  </si>
  <si>
    <t>2026/09/04 09:39:23</t>
  </si>
  <si>
    <t>M226802064</t>
  </si>
  <si>
    <t>90CV08B200X0</t>
  </si>
  <si>
    <t>M226008799</t>
  </si>
  <si>
    <t>2026/09/15 14:50:06</t>
  </si>
  <si>
    <t>2026/10/02 17:02:14</t>
  </si>
  <si>
    <t>2026/09/04 09:40:46</t>
  </si>
  <si>
    <t>2026/09/16 15:49:35</t>
  </si>
  <si>
    <t>M325802056</t>
  </si>
  <si>
    <t>M325020661</t>
  </si>
  <si>
    <t>2026/09/08 16:20:17</t>
  </si>
  <si>
    <t>2026/09/04 09:42:07</t>
  </si>
  <si>
    <t>M225802058</t>
  </si>
  <si>
    <t>M225005028</t>
  </si>
  <si>
    <t>2026/09/09 09:14:02</t>
  </si>
  <si>
    <t>2026/09/04 09:43:25</t>
  </si>
  <si>
    <t>MN25802057</t>
  </si>
  <si>
    <t>MN25031323</t>
  </si>
  <si>
    <t>2026/09/08 14:28:18</t>
  </si>
  <si>
    <t>2026/09/04 09:44:17</t>
  </si>
  <si>
    <t>M526802078</t>
  </si>
  <si>
    <t>M526030045</t>
  </si>
  <si>
    <t>2026/09/15 08:49:01</t>
  </si>
  <si>
    <t>2026/09/04 09:45:46</t>
  </si>
  <si>
    <t>M925802063</t>
  </si>
  <si>
    <t>M925005142</t>
  </si>
  <si>
    <t>2026/09/15 09:21:53</t>
  </si>
  <si>
    <t>2026/10/02 17:02:15</t>
  </si>
  <si>
    <t>2026/09/04 09:46:26</t>
  </si>
  <si>
    <t>TO268000017</t>
  </si>
  <si>
    <t>2026/09/04 08:34:33</t>
  </si>
  <si>
    <t>2026/08/28 23:07:15</t>
  </si>
  <si>
    <t>H625802081</t>
  </si>
  <si>
    <t>H625008896</t>
  </si>
  <si>
    <t>2026/09/04 09:48:40</t>
  </si>
  <si>
    <t>2026/09/15 08:57:17</t>
  </si>
  <si>
    <t>2026/09/04 09:47:15</t>
  </si>
  <si>
    <t>H725802066</t>
  </si>
  <si>
    <t>90CV08C50050</t>
  </si>
  <si>
    <t>RTX5060TI/15215/ARGBOC/HY/PNY</t>
  </si>
  <si>
    <t>H725003068</t>
  </si>
  <si>
    <t>2026/09/07 14:09:07</t>
  </si>
  <si>
    <t>2026/09/04 09:47:46</t>
  </si>
  <si>
    <t>H925000605</t>
  </si>
  <si>
    <t>2026/09/04 09:48:21</t>
  </si>
  <si>
    <t>TO269000009</t>
  </si>
  <si>
    <t>2026/09/24 13:05:41</t>
  </si>
  <si>
    <t>2026/09/21 17:33:52</t>
  </si>
  <si>
    <t>H625802172</t>
  </si>
  <si>
    <t>H625008067</t>
  </si>
  <si>
    <t>2026/09/30 13:09:26</t>
  </si>
  <si>
    <t>2026/10/06 14:54:46</t>
  </si>
  <si>
    <t>2026/10/08 16:01:53</t>
  </si>
  <si>
    <t>2026/09/30 13:07:36</t>
  </si>
  <si>
    <t>2026/10/07 11:22:00</t>
  </si>
  <si>
    <t>H725007224</t>
  </si>
  <si>
    <t>2026/09/30 13:08:20</t>
  </si>
  <si>
    <t>H625802161</t>
  </si>
  <si>
    <t>H625001261</t>
  </si>
  <si>
    <t>2026/10/02 16:29:59</t>
  </si>
  <si>
    <t>2026/09/30 13:09:10</t>
  </si>
  <si>
    <t>TO269000010</t>
  </si>
  <si>
    <t>2026/09/24 13:05:55</t>
  </si>
  <si>
    <t>2026/09/21 17:41:09</t>
  </si>
  <si>
    <t>MN25802164</t>
  </si>
  <si>
    <t>MN25004979</t>
  </si>
  <si>
    <t>2026/09/30 13:07:17</t>
  </si>
  <si>
    <t>2026/10/05 09:29:25</t>
  </si>
  <si>
    <t>2026/09/30 13:05:47</t>
  </si>
  <si>
    <t>M226802165</t>
  </si>
  <si>
    <t>M226014125</t>
  </si>
  <si>
    <t>2026/09/30 13:07:18</t>
  </si>
  <si>
    <t>2026/10/06 09:11:43</t>
  </si>
  <si>
    <t>2026/10/08 16:01:52</t>
  </si>
  <si>
    <t>2026/09/30 12:58:48</t>
  </si>
  <si>
    <t>M226802170</t>
  </si>
  <si>
    <t>M226014034</t>
  </si>
  <si>
    <t>2026/10/07 08:37:05</t>
  </si>
  <si>
    <t>2026/09/30 12:59:35</t>
  </si>
  <si>
    <t>M125005867</t>
  </si>
  <si>
    <t>2026/09/30 13:01:14</t>
  </si>
  <si>
    <t>M226001983</t>
  </si>
  <si>
    <t>2026/09/30 13:02:59</t>
  </si>
  <si>
    <t>MO25802168</t>
  </si>
  <si>
    <t>MO25014217</t>
  </si>
  <si>
    <t>2026/10/06 14:58:21</t>
  </si>
  <si>
    <t>2026/09/30 13:03:42</t>
  </si>
  <si>
    <t>M525802156</t>
  </si>
  <si>
    <t>M525022372</t>
  </si>
  <si>
    <t>2026/10/06 08:58:05</t>
  </si>
  <si>
    <t>2026/09/30 13:04:28</t>
  </si>
  <si>
    <t>MN25802163</t>
  </si>
  <si>
    <t>MN25004969</t>
  </si>
  <si>
    <t>2026/10/05 09:09:21</t>
  </si>
  <si>
    <t>2026/09/30 13:05:13</t>
  </si>
  <si>
    <t>M525802162</t>
  </si>
  <si>
    <t>M525058915</t>
  </si>
  <si>
    <t>2026/10/02 16:30:33</t>
  </si>
  <si>
    <t>2026/09/30 13:06:47</t>
  </si>
  <si>
    <t>TO269000013</t>
  </si>
  <si>
    <t>2026/10/07 13:11:27</t>
  </si>
  <si>
    <t>2026/09/29 21:43:53</t>
  </si>
  <si>
    <t>M726802181</t>
  </si>
  <si>
    <t>90CV08B20120</t>
  </si>
  <si>
    <t>M726006953</t>
  </si>
  <si>
    <t>2026/10/07 13:25:01</t>
  </si>
  <si>
    <t>2026/10/13 12:53:58</t>
  </si>
  <si>
    <t>2026/10/16 16:54:43</t>
  </si>
  <si>
    <t>2026/10/07 13:18:47</t>
  </si>
  <si>
    <t>2026/10/16 11:26:45</t>
  </si>
  <si>
    <t>M426802183</t>
  </si>
  <si>
    <t>M426002883</t>
  </si>
  <si>
    <t>2026/10/13 12:53:24</t>
  </si>
  <si>
    <t>2026/10/16 16:54:42</t>
  </si>
  <si>
    <t>2026/10/07 13:17:43</t>
  </si>
  <si>
    <t>M525802182</t>
  </si>
  <si>
    <t>M525057056</t>
  </si>
  <si>
    <t>2026/10/13 12:53:42</t>
  </si>
  <si>
    <t>2026/10/07 13:19:38</t>
  </si>
  <si>
    <t>M425802180</t>
  </si>
  <si>
    <t>VCG507012TFXPB1</t>
  </si>
  <si>
    <t>M425023597</t>
  </si>
  <si>
    <t>2026/10/13 12:54:15</t>
  </si>
  <si>
    <t>2026/10/07 13:22:30</t>
  </si>
  <si>
    <t>M225802184</t>
  </si>
  <si>
    <t>M225011087</t>
  </si>
  <si>
    <t>2026/10/13 12:53:07</t>
  </si>
  <si>
    <t>2026/10/07 13:23:42</t>
  </si>
  <si>
    <t>2026/10/07 13:24:32</t>
  </si>
  <si>
    <t>TO269000014</t>
  </si>
  <si>
    <t>2026/10/07 13:11:44</t>
  </si>
  <si>
    <t>2026/09/29 21:46:38</t>
  </si>
  <si>
    <t>HN25802179</t>
  </si>
  <si>
    <t>VCG5060T16DFXPB1-O</t>
  </si>
  <si>
    <t>HN25008116</t>
  </si>
  <si>
    <t>2026/10/07 13:27:06</t>
  </si>
  <si>
    <t>2026/10/13 12:50:02</t>
  </si>
  <si>
    <t>2026/10/07 13:25:54</t>
  </si>
  <si>
    <t>H925802185</t>
  </si>
  <si>
    <t>H925000780</t>
  </si>
  <si>
    <t>2026/10/13 12:52:45</t>
  </si>
  <si>
    <t>2026/10/07 13:26:42</t>
  </si>
  <si>
    <t>TO244000004</t>
  </si>
  <si>
    <t>PNY_US</t>
  </si>
  <si>
    <t>2024/04/24 11:08:14</t>
  </si>
  <si>
    <t>2024/04/15 22:39:29</t>
  </si>
  <si>
    <t>243481449000472</t>
  </si>
  <si>
    <t>2024/04/25 14:48:33</t>
  </si>
  <si>
    <t>2024/05/13 13:37:28</t>
  </si>
  <si>
    <t>2024/05/13 16:58:12</t>
  </si>
  <si>
    <t>2024/04/25 14:41:24</t>
  </si>
  <si>
    <t>2024/05/13 16:57:58</t>
  </si>
  <si>
    <t>242493039000051</t>
  </si>
  <si>
    <t>69CV07X10A01</t>
  </si>
  <si>
    <t>RTX4080/PG139-SKU362/LED/PNY</t>
  </si>
  <si>
    <t>2024/04/25 14:48:34</t>
  </si>
  <si>
    <t>2024/06/25 08:43:24</t>
  </si>
  <si>
    <t>2024/06/27 13:19:54</t>
  </si>
  <si>
    <t>2024/04/25 14:17:29</t>
  </si>
  <si>
    <t>2024/06/27 13:19:25</t>
  </si>
  <si>
    <t>243481599001394</t>
  </si>
  <si>
    <t>2024/05/13 14:55:10</t>
  </si>
  <si>
    <t>2024/04/25 14:26:45</t>
  </si>
  <si>
    <t>237865409000049</t>
  </si>
  <si>
    <t>69CV07U20A01</t>
  </si>
  <si>
    <t>RTX4060TI/PG190-364/ARGBOC/PNY</t>
  </si>
  <si>
    <t>2024/06/25 08:42:26</t>
  </si>
  <si>
    <t>2024/04/25 14:13:00</t>
  </si>
  <si>
    <t>243481419001693</t>
  </si>
  <si>
    <t>2024/05/13 13:37:44</t>
  </si>
  <si>
    <t>2024/04/25 14:15:38</t>
  </si>
  <si>
    <t>243481599002075</t>
  </si>
  <si>
    <t>2024/05/13 13:38:03</t>
  </si>
  <si>
    <t>2024/04/25 14:22:05</t>
  </si>
  <si>
    <t>241139719001186</t>
  </si>
  <si>
    <t>2024/05/13 13:37:09</t>
  </si>
  <si>
    <t>2024/04/25 14:32:27</t>
  </si>
  <si>
    <t>243481599002236</t>
  </si>
  <si>
    <t>2024/08/08 10:49:50</t>
  </si>
  <si>
    <t>2024/08/08 13:26:38</t>
  </si>
  <si>
    <t>2024/04/25 14:35:15</t>
  </si>
  <si>
    <t>2024/08/08 13:26:26</t>
  </si>
  <si>
    <t>TO245000001</t>
  </si>
  <si>
    <t>2024/05/09 12:46:35</t>
  </si>
  <si>
    <t>2024/05/02 15:09:29</t>
  </si>
  <si>
    <t>240143209001156</t>
  </si>
  <si>
    <t>2024/05/09 16:01:43</t>
  </si>
  <si>
    <t>2024/05/16 11:29:07</t>
  </si>
  <si>
    <t>2024/05/21 15:50:08</t>
  </si>
  <si>
    <t>2024/05/09 14:42:55</t>
  </si>
  <si>
    <t>2024/05/21 15:49:54</t>
  </si>
  <si>
    <t>241139719001054</t>
  </si>
  <si>
    <t>2024/05/20 12:29:23</t>
  </si>
  <si>
    <t>Q24 pin D to Q31 pin D PCB open</t>
  </si>
  <si>
    <t>2024/05/09 15:08:54</t>
  </si>
  <si>
    <t>243481599000372</t>
  </si>
  <si>
    <t>2024/05/13 15:02:05</t>
  </si>
  <si>
    <t>PCB Burned/Golden Finger</t>
  </si>
  <si>
    <t>2024/05/09 15:49:57</t>
  </si>
  <si>
    <t>244749279000053</t>
  </si>
  <si>
    <t>2024/05/16 11:15:48</t>
  </si>
  <si>
    <t>2024/05/09 15:24:57</t>
  </si>
  <si>
    <t>243481449000048</t>
  </si>
  <si>
    <t>2024/05/10 08:45:46</t>
  </si>
  <si>
    <t>PCB Burned/U9994</t>
  </si>
  <si>
    <t>2024/05/09 15:58:17</t>
  </si>
  <si>
    <t>242803959001041</t>
  </si>
  <si>
    <t>2024/05/15 18:30:47</t>
  </si>
  <si>
    <t>2024/05/09 14:40:03</t>
  </si>
  <si>
    <t>TO245000007</t>
  </si>
  <si>
    <t>2024/05/30 13:20:01</t>
  </si>
  <si>
    <t>2024/05/23 15:48:41</t>
  </si>
  <si>
    <t>236601480000047</t>
  </si>
  <si>
    <t>2024/05/30 15:38:46</t>
  </si>
  <si>
    <t>2024/06/25 08:41:34</t>
  </si>
  <si>
    <t>2024/06/27 13:19:50</t>
  </si>
  <si>
    <t>2024/05/30 15:23:23</t>
  </si>
  <si>
    <t>2024/06/27 13:18:57</t>
  </si>
  <si>
    <t>243481599001907</t>
  </si>
  <si>
    <t>2024/07/03 17:41:36</t>
  </si>
  <si>
    <t>2024/07/04 15:30:25</t>
  </si>
  <si>
    <t>2024/05/30 15:25:42</t>
  </si>
  <si>
    <t>2024/07/04 15:29:03</t>
  </si>
  <si>
    <t>236601470000007</t>
  </si>
  <si>
    <t>2024/07/23 11:25:49</t>
  </si>
  <si>
    <t>2024/07/23 17:07:03</t>
  </si>
  <si>
    <t>2024/05/30 15:24:26</t>
  </si>
  <si>
    <t>2024/07/23 17:06:46</t>
  </si>
  <si>
    <t>244113899000814</t>
  </si>
  <si>
    <t>2024/07/23 11:24:46</t>
  </si>
  <si>
    <t>2024/05/30 15:14:52</t>
  </si>
  <si>
    <t>243481419000439</t>
  </si>
  <si>
    <t>2024/07/04 08:45:05</t>
  </si>
  <si>
    <t>2024/05/30 15:28:48</t>
  </si>
  <si>
    <t>243481599000354</t>
  </si>
  <si>
    <t>2024/06/11 12:23:31</t>
  </si>
  <si>
    <t>PCB Damaged/C1365無法維修</t>
  </si>
  <si>
    <t>2024/05/30 15:33:40</t>
  </si>
  <si>
    <t>TO247000008</t>
  </si>
  <si>
    <t>2024/07/26 13:26:33</t>
  </si>
  <si>
    <t>2024/07/12 18:20:50</t>
  </si>
  <si>
    <t>241139679000534</t>
  </si>
  <si>
    <t>2024/07/29 09:27:07</t>
  </si>
  <si>
    <t>2024/08/06 09:26:05</t>
  </si>
  <si>
    <t>2024/08/06 16:43:36</t>
  </si>
  <si>
    <t>2024/07/29 09:08:21</t>
  </si>
  <si>
    <t>2024/08/06 16:40:38</t>
  </si>
  <si>
    <t>246147329001646</t>
  </si>
  <si>
    <t>2024/07/29 16:46:58</t>
  </si>
  <si>
    <t>維修痕跡無法維修</t>
  </si>
  <si>
    <t>2024/07/29 09:18:58</t>
  </si>
  <si>
    <t>244593039000103</t>
  </si>
  <si>
    <t>2024/08/08 10:50:53</t>
  </si>
  <si>
    <t>2024/07/29 09:15:29</t>
  </si>
  <si>
    <t>2024/08/08 13:26:27</t>
  </si>
  <si>
    <t>243025209000223</t>
  </si>
  <si>
    <t>2024/07/29 09:27:06</t>
  </si>
  <si>
    <t>2024/08/01 17:07:56</t>
  </si>
  <si>
    <t>Board Scratched near 無法維修</t>
  </si>
  <si>
    <t>2024/07/29 09:23:27</t>
  </si>
  <si>
    <t>245289169000388</t>
  </si>
  <si>
    <t>2024/08/08 10:51:46</t>
  </si>
  <si>
    <t>2024/07/29 09:14:22</t>
  </si>
  <si>
    <t>240143209000219</t>
  </si>
  <si>
    <t>2024/08/06 16:46:54</t>
  </si>
  <si>
    <t>2024/08/06 16:57:27</t>
  </si>
  <si>
    <t>2024/07/29 09:04:13</t>
  </si>
  <si>
    <t>2024/08/06 16:57:18</t>
  </si>
  <si>
    <t>240143209001171</t>
  </si>
  <si>
    <t>2024/08/02 13:10:25</t>
  </si>
  <si>
    <t>2024/07/29 09:06:51</t>
  </si>
  <si>
    <t>243481419000292</t>
  </si>
  <si>
    <t>2024/07/29 16:48:43</t>
  </si>
  <si>
    <t>2024/07/29 09:10:42</t>
  </si>
  <si>
    <t>TO248000004</t>
  </si>
  <si>
    <t>2024/08/09 13:58:20</t>
  </si>
  <si>
    <t>2024/08/09 13:56:00</t>
  </si>
  <si>
    <t>2024/08/12 11:09:34</t>
  </si>
  <si>
    <t>2024/11/11 12:31:28</t>
  </si>
  <si>
    <t>2024/08/12 11:00:40</t>
  </si>
  <si>
    <t>TO24A000007</t>
  </si>
  <si>
    <t>2024/10/16 11:13:35</t>
  </si>
  <si>
    <t>2024/10/05 05:24:51</t>
  </si>
  <si>
    <t>245913899000170</t>
  </si>
  <si>
    <t>2024/10/18 10:55:01</t>
  </si>
  <si>
    <t>2025/01/03 17:04:52</t>
  </si>
  <si>
    <t>2024/10/18 10:36:08</t>
  </si>
  <si>
    <t>246025569000674</t>
  </si>
  <si>
    <t>2024/11/12 13:01:11</t>
  </si>
  <si>
    <t>2024/11/21 13:12:39</t>
  </si>
  <si>
    <t>2024/10/18 10:50:17</t>
  </si>
  <si>
    <t>2024/11/21 13:12:30</t>
  </si>
  <si>
    <t>246147319000111</t>
  </si>
  <si>
    <t>2024/10/23 14:11:10</t>
  </si>
  <si>
    <t>2024/10/24 15:28:29</t>
  </si>
  <si>
    <t>2024/10/18 09:43:11</t>
  </si>
  <si>
    <t>2024/10/24 15:28:21</t>
  </si>
  <si>
    <t>244969469000155</t>
  </si>
  <si>
    <t>90CV07T30060</t>
  </si>
  <si>
    <t>2024/10/23 14:16:14</t>
  </si>
  <si>
    <t>2024/10/18 09:46:27</t>
  </si>
  <si>
    <t>246147369000257</t>
  </si>
  <si>
    <t>2024/10/23 13:08:52</t>
  </si>
  <si>
    <t>2024/10/24 15:28:30</t>
  </si>
  <si>
    <t>2024/10/18 10:42:31</t>
  </si>
  <si>
    <t>2024/10/24 15:28:22</t>
  </si>
  <si>
    <t>241139719001061</t>
  </si>
  <si>
    <t>2024/10/23 13:52:25</t>
  </si>
  <si>
    <t>2024/10/18 10:10:05</t>
  </si>
  <si>
    <t>244961579000400</t>
  </si>
  <si>
    <t>90CV07U50010</t>
  </si>
  <si>
    <t>2024/10/23 14:30:18</t>
  </si>
  <si>
    <t>2024/10/18 10:17:58</t>
  </si>
  <si>
    <t>246025569001633</t>
  </si>
  <si>
    <t>2024/10/23 13:12:09</t>
  </si>
  <si>
    <t>2024/10/18 10:45:14</t>
  </si>
  <si>
    <t>246890509000155</t>
  </si>
  <si>
    <t>2024/10/23 14:38:56</t>
  </si>
  <si>
    <t>2024/10/18 10:20:11</t>
  </si>
  <si>
    <t>247698389000158</t>
  </si>
  <si>
    <t>2024/10/23 14:54:25</t>
  </si>
  <si>
    <t>2024/10/18 10:23:59</t>
  </si>
  <si>
    <t>H324800340</t>
  </si>
  <si>
    <t>246025519000179</t>
  </si>
  <si>
    <t>2024/10/18 10:55:02</t>
  </si>
  <si>
    <t>2025/02/07 15:42:24</t>
  </si>
  <si>
    <t>2025/02/21 16:09:23</t>
  </si>
  <si>
    <t>2024/10/18 09:34:36</t>
  </si>
  <si>
    <t>2025/02/21 16:08:57</t>
  </si>
  <si>
    <t>246025579000682</t>
  </si>
  <si>
    <t>2025/03/12 14:31:19</t>
  </si>
  <si>
    <t>2025/03/14 17:02:40</t>
  </si>
  <si>
    <t>2024/10/18 10:27:34</t>
  </si>
  <si>
    <t>2025/03/14 17:01:23</t>
  </si>
  <si>
    <t>240143209001305</t>
  </si>
  <si>
    <t>2024/10/23 14:00:43</t>
  </si>
  <si>
    <t>2024/10/18 09:39:22</t>
  </si>
  <si>
    <t>246025569002191</t>
  </si>
  <si>
    <t>2024/10/25 15:31:55</t>
  </si>
  <si>
    <t>PCB Burned/U34/R2265</t>
  </si>
  <si>
    <t>2024/10/18 10:30:41</t>
  </si>
  <si>
    <t>245913859000292</t>
  </si>
  <si>
    <t>2024/10/23 14:06:23</t>
  </si>
  <si>
    <t>2024/10/18 10:13:26</t>
  </si>
  <si>
    <t>TO24A000023</t>
  </si>
  <si>
    <t>2024/11/07 09:05:57</t>
  </si>
  <si>
    <t>2024/10/29 18:44:58</t>
  </si>
  <si>
    <t>242852539000484</t>
  </si>
  <si>
    <t>2024/11/11 16:07:10</t>
  </si>
  <si>
    <t>2024/11/20 11:27:08</t>
  </si>
  <si>
    <t>2024/11/11 15:26:50</t>
  </si>
  <si>
    <t>2024/11/21 13:12:31</t>
  </si>
  <si>
    <t>250102939000191</t>
  </si>
  <si>
    <t>2024/11/11 16:07:09</t>
  </si>
  <si>
    <t>2024/11/20 13:01:25</t>
  </si>
  <si>
    <t>2024/11/11 15:53:28</t>
  </si>
  <si>
    <t>245870459000626</t>
  </si>
  <si>
    <t>2024/11/20 12:29:07</t>
  </si>
  <si>
    <t>2024/11/11 15:39:30</t>
  </si>
  <si>
    <t>H224800310</t>
  </si>
  <si>
    <t>244969469000223</t>
  </si>
  <si>
    <t>2025/01/08 13:38:48</t>
  </si>
  <si>
    <t>2025/01/10 16:58:32</t>
  </si>
  <si>
    <t>2024/11/11 15:57:23</t>
  </si>
  <si>
    <t>2025/01/10 16:56:23</t>
  </si>
  <si>
    <t>242125079000827</t>
  </si>
  <si>
    <t>2024/11/20 12:35:28</t>
  </si>
  <si>
    <t>2024/11/11 15:44:19</t>
  </si>
  <si>
    <t>242493039000074</t>
  </si>
  <si>
    <t>90CV07X10010</t>
  </si>
  <si>
    <t>RTX4080/PG139-SKU362/GB/PNY</t>
  </si>
  <si>
    <t>2024/11/15 14:29:19</t>
  </si>
  <si>
    <t>PCB Burned/U110/U819/U23/U2</t>
  </si>
  <si>
    <t>2024/11/11 16:02:25</t>
  </si>
  <si>
    <t>237865409000029</t>
  </si>
  <si>
    <t>90CV07U20010</t>
  </si>
  <si>
    <t>2024/12/10 13:17:19</t>
  </si>
  <si>
    <t>2024/12/20 15:33:07</t>
  </si>
  <si>
    <t>2024/11/11 15:47:45</t>
  </si>
  <si>
    <t>2024/12/20 15:33:00</t>
  </si>
  <si>
    <t>245870459000597</t>
  </si>
  <si>
    <t>2024/11/20 12:23:56</t>
  </si>
  <si>
    <t>2024/11/11 15:35:19</t>
  </si>
  <si>
    <t>TO24B000009</t>
  </si>
  <si>
    <t>2024/11/26 08:41:47</t>
  </si>
  <si>
    <t>2024/11/21 15:29:11</t>
  </si>
  <si>
    <t>HD23002544</t>
  </si>
  <si>
    <t>2024/11/28 09:44:51</t>
  </si>
  <si>
    <t>2024/12/03 14:07:36</t>
  </si>
  <si>
    <t>2024/12/04 12:06:43</t>
  </si>
  <si>
    <t>2024/11/28 08:55:29</t>
  </si>
  <si>
    <t>2024/12/04 12:06:24</t>
  </si>
  <si>
    <t>H324006221</t>
  </si>
  <si>
    <t>2024/12/03 14:10:49</t>
  </si>
  <si>
    <t>2024/12/04 12:06:44</t>
  </si>
  <si>
    <t>2024/11/28 09:27:58</t>
  </si>
  <si>
    <t>2024/12/04 12:06:25</t>
  </si>
  <si>
    <t>H424800531</t>
  </si>
  <si>
    <t>H424033861</t>
  </si>
  <si>
    <t>2025/03/20 16:51:07</t>
  </si>
  <si>
    <t>2025/04/02 16:58:37</t>
  </si>
  <si>
    <t>2024/11/28 09:21:52</t>
  </si>
  <si>
    <t>2025/04/02 16:57:36</t>
  </si>
  <si>
    <t>HN23007507</t>
  </si>
  <si>
    <t>2025/01/03 17:04:48</t>
  </si>
  <si>
    <t>2024/11/28 09:24:44</t>
  </si>
  <si>
    <t>H324800255</t>
  </si>
  <si>
    <t>H324028347</t>
  </si>
  <si>
    <t>2025/01/07 10:30:13</t>
  </si>
  <si>
    <t>2025/01/10 16:58:29</t>
  </si>
  <si>
    <t>2024/11/28 09:34:38</t>
  </si>
  <si>
    <t>2025/01/10 16:53:36</t>
  </si>
  <si>
    <t>H224009266</t>
  </si>
  <si>
    <t>2024/12/03 14:09:31</t>
  </si>
  <si>
    <t>2024/11/28 09:10:16</t>
  </si>
  <si>
    <t>H924800254</t>
  </si>
  <si>
    <t>H924009681</t>
  </si>
  <si>
    <t>2025/01/07 10:31:39</t>
  </si>
  <si>
    <t>2025/01/10 16:58:27</t>
  </si>
  <si>
    <t>2024/11/28 09:38:54</t>
  </si>
  <si>
    <t>2025/01/10 16:52:59</t>
  </si>
  <si>
    <t>H324025343</t>
  </si>
  <si>
    <t>2024/12/03 14:08:50</t>
  </si>
  <si>
    <t>2024/11/28 09:06:21</t>
  </si>
  <si>
    <t>H723005806</t>
  </si>
  <si>
    <t>90CV07T10020</t>
  </si>
  <si>
    <t>RTX4060/PG173-SKU371/BK/PNY</t>
  </si>
  <si>
    <t>2024/12/03 14:10:13</t>
  </si>
  <si>
    <t>2024/11/28 09:14:39</t>
  </si>
  <si>
    <t>H224010360</t>
  </si>
  <si>
    <t>2024/12/03 14:08:13</t>
  </si>
  <si>
    <t>2024/11/28 09:17:24</t>
  </si>
  <si>
    <t>TO24C000008</t>
  </si>
  <si>
    <t>2024/12/30 09:17:21</t>
  </si>
  <si>
    <t>2024/12/16 18:16:04</t>
  </si>
  <si>
    <t>HD23003235</t>
  </si>
  <si>
    <t>2025/01/07 12:30:59</t>
  </si>
  <si>
    <t>2025/01/08 14:37:17</t>
  </si>
  <si>
    <t>PCB Damaged</t>
  </si>
  <si>
    <t>2025/01/07 12:27:12</t>
  </si>
  <si>
    <t>HD23800314</t>
  </si>
  <si>
    <t>HD23009201</t>
  </si>
  <si>
    <t>2025/01/09 13:30:48</t>
  </si>
  <si>
    <t>2025/01/07 12:12:43</t>
  </si>
  <si>
    <t>H824011622</t>
  </si>
  <si>
    <t>2025/01/08 14:40:12</t>
  </si>
  <si>
    <t>2025/01/07 12:17:12</t>
  </si>
  <si>
    <t>H724007060</t>
  </si>
  <si>
    <t>2025/01/08 14:35:33</t>
  </si>
  <si>
    <t>J9燒板</t>
  </si>
  <si>
    <t>2025/01/07 12:22:14</t>
  </si>
  <si>
    <t>H824800311</t>
  </si>
  <si>
    <t>H824004027</t>
  </si>
  <si>
    <t>2025/01/09 13:15:22</t>
  </si>
  <si>
    <t>2025/01/07 10:58:19</t>
  </si>
  <si>
    <t>H824800312</t>
  </si>
  <si>
    <t>H824004041</t>
  </si>
  <si>
    <t>2025/01/09 13:16:38</t>
  </si>
  <si>
    <t>2025/01/07 11:08:11</t>
  </si>
  <si>
    <t>H724800313</t>
  </si>
  <si>
    <t>H724016124</t>
  </si>
  <si>
    <t>2025/01/09 13:13:17</t>
  </si>
  <si>
    <t>2025/01/07 11:14:38</t>
  </si>
  <si>
    <t>H424800316</t>
  </si>
  <si>
    <t>H424032517</t>
  </si>
  <si>
    <t>2025/01/09 13:48:24</t>
  </si>
  <si>
    <t>2025/01/07 11:18:35</t>
  </si>
  <si>
    <t>HD23800315</t>
  </si>
  <si>
    <t>HD23004503</t>
  </si>
  <si>
    <t>2025/01/09 13:38:28</t>
  </si>
  <si>
    <t>2025/01/07 11:02:57</t>
  </si>
  <si>
    <t>TO251000009</t>
  </si>
  <si>
    <t>2025/02/11 14:59:14</t>
  </si>
  <si>
    <t>2025/01/17 22:54:30</t>
  </si>
  <si>
    <t>H924004511</t>
  </si>
  <si>
    <t>2025/02/18 16:57:27</t>
  </si>
  <si>
    <t>2025/02/26 13:59:52</t>
  </si>
  <si>
    <t>2025/02/18 16:31:03</t>
  </si>
  <si>
    <t>H724005219</t>
  </si>
  <si>
    <t>2025/02/24 14:54:37</t>
  </si>
  <si>
    <t>2025/03/07 08:38:58</t>
  </si>
  <si>
    <t>客戶未經授權維修,G1,VRAM 移除</t>
  </si>
  <si>
    <t>2025/02/24 13:27:20</t>
  </si>
  <si>
    <t>H424000645</t>
  </si>
  <si>
    <t>2025/02/24 14:54:36</t>
  </si>
  <si>
    <t>2025/02/27 08:43:12</t>
  </si>
  <si>
    <t>2025/02/24 14:07:49</t>
  </si>
  <si>
    <t>H324800486</t>
  </si>
  <si>
    <t>H324027330</t>
  </si>
  <si>
    <t>2025/02/19 16:55:18</t>
  </si>
  <si>
    <t>2025/03/26 14:38:57</t>
  </si>
  <si>
    <t>2025/05/06 13:44:14</t>
  </si>
  <si>
    <t>2025/02/19 15:23:05</t>
  </si>
  <si>
    <t>2025/05/06 13:41:48</t>
  </si>
  <si>
    <t>H524900059</t>
  </si>
  <si>
    <t>2025/02/26 14:20:04</t>
  </si>
  <si>
    <t>2025/02/19 16:40:13</t>
  </si>
  <si>
    <t>H624800450</t>
  </si>
  <si>
    <t>H624900085</t>
  </si>
  <si>
    <t>2025/03/12 14:42:42</t>
  </si>
  <si>
    <t>2025/03/14 17:02:43</t>
  </si>
  <si>
    <t>2025/02/19 16:51:03</t>
  </si>
  <si>
    <t>2025/03/14 17:00:51</t>
  </si>
  <si>
    <t>H624800387</t>
  </si>
  <si>
    <t>H624900073</t>
  </si>
  <si>
    <t>2025/02/20 16:36:44</t>
  </si>
  <si>
    <t>2025/05/05 12:44:38</t>
  </si>
  <si>
    <t>2025/05/16 08:31:07</t>
  </si>
  <si>
    <t>2025/02/20 14:42:02</t>
  </si>
  <si>
    <t>2025/05/16 08:30:13</t>
  </si>
  <si>
    <t>H724800377</t>
  </si>
  <si>
    <t>H724006428</t>
  </si>
  <si>
    <t>2025/02/26 13:28:44</t>
  </si>
  <si>
    <t>2025/02/27 13:00:12</t>
  </si>
  <si>
    <t>2025/02/20 16:21:22</t>
  </si>
  <si>
    <t>2025/02/27 12:59:48</t>
  </si>
  <si>
    <t>H624800423</t>
  </si>
  <si>
    <t>H624900080</t>
  </si>
  <si>
    <t>2025/02/24 16:31:06</t>
  </si>
  <si>
    <t>2025/03/26 14:39:52</t>
  </si>
  <si>
    <t>2025/02/24 16:28:41</t>
  </si>
  <si>
    <t>2025/05/06 13:41:47</t>
  </si>
  <si>
    <t>H724005223</t>
  </si>
  <si>
    <t>2025/03/04 09:40:21</t>
  </si>
  <si>
    <t>客戶未經授權維修 G1,VRAM 被移除</t>
  </si>
  <si>
    <t>2025/02/24 15:36:23</t>
  </si>
  <si>
    <t>H324800427</t>
  </si>
  <si>
    <t>H324027446</t>
  </si>
  <si>
    <t>2025/03/26 14:36:54</t>
  </si>
  <si>
    <t>2025/02/24 15:08:39</t>
  </si>
  <si>
    <t>H424800461</t>
  </si>
  <si>
    <t>H424900046</t>
  </si>
  <si>
    <t>2025/03/13 09:13:42</t>
  </si>
  <si>
    <t>2025/02/24 12:59:55</t>
  </si>
  <si>
    <t>H724900016</t>
  </si>
  <si>
    <t>2025/03/07 08:40:25</t>
  </si>
  <si>
    <t>客戶未經授權維修,G1,VRAM,爆電容</t>
  </si>
  <si>
    <t>2025/02/24 13:03:49</t>
  </si>
  <si>
    <t>H524800462</t>
  </si>
  <si>
    <t>H524900096</t>
  </si>
  <si>
    <t>2025/03/13 09:20:09</t>
  </si>
  <si>
    <t>2025/02/24 13:50:42</t>
  </si>
  <si>
    <t>H724900048</t>
  </si>
  <si>
    <t>2025/03/07 08:27:52</t>
  </si>
  <si>
    <t>2025/02/24 13:21:50</t>
  </si>
  <si>
    <t>H524800464</t>
  </si>
  <si>
    <t>90CV07S10040</t>
  </si>
  <si>
    <t>H524032938</t>
  </si>
  <si>
    <t>2025/03/26 14:38:41</t>
  </si>
  <si>
    <t>2025/02/24 13:24:03</t>
  </si>
  <si>
    <t>H224012907</t>
  </si>
  <si>
    <t>2025/02/27 08:39:24</t>
  </si>
  <si>
    <t>G1,VRAM 被移除</t>
  </si>
  <si>
    <t>2025/02/24 13:44:24</t>
  </si>
  <si>
    <t>H524900101</t>
  </si>
  <si>
    <t>2025/03/05 08:32:09</t>
  </si>
  <si>
    <t>2025/02/24 14:36:56</t>
  </si>
  <si>
    <t>H724005152</t>
  </si>
  <si>
    <t>2025/02/26 14:15:32</t>
  </si>
  <si>
    <t>客戶未經授權維修/G1,VRAM 被移除</t>
  </si>
  <si>
    <t>2025/02/18 16:47:21</t>
  </si>
  <si>
    <t>H324026475</t>
  </si>
  <si>
    <t>2025/03/10 08:59:48</t>
  </si>
  <si>
    <t>客戶未經授權維修,維修痕跡 G1,VRAM</t>
  </si>
  <si>
    <t>2025/02/19 14:49:44</t>
  </si>
  <si>
    <t>H524900067</t>
  </si>
  <si>
    <t>2025/03/07 08:36:07</t>
  </si>
  <si>
    <t>客戶未經授權維修G1,VRAM,爆電容</t>
  </si>
  <si>
    <t>2025/02/24 13:38:20</t>
  </si>
  <si>
    <t>H524800391</t>
  </si>
  <si>
    <t>H524900104</t>
  </si>
  <si>
    <t>2025/03/12 17:22:35</t>
  </si>
  <si>
    <t>2025/02/20 14:22:59</t>
  </si>
  <si>
    <t>H424800378</t>
  </si>
  <si>
    <t>H424009796</t>
  </si>
  <si>
    <t>2025/03/14 10:49:03</t>
  </si>
  <si>
    <t>2025/02/20 16:24:54</t>
  </si>
  <si>
    <t>H624013974</t>
  </si>
  <si>
    <t>2025/03/07 08:41:36</t>
  </si>
  <si>
    <t>2025/02/24 13:30:38</t>
  </si>
  <si>
    <t>H424800396</t>
  </si>
  <si>
    <t>H424000873</t>
  </si>
  <si>
    <t>2025/03/26 14:38:26</t>
  </si>
  <si>
    <t>2025/02/20 16:14:46</t>
  </si>
  <si>
    <t>H424009827</t>
  </si>
  <si>
    <t>2025/02/26 14:12:03</t>
  </si>
  <si>
    <t>PCB燒板 U7</t>
  </si>
  <si>
    <t>2025/02/18 15:50:35</t>
  </si>
  <si>
    <t>H724002057</t>
  </si>
  <si>
    <t>90CV07S30010</t>
  </si>
  <si>
    <t>2025/03/18 09:31:33</t>
  </si>
  <si>
    <t>2025/03/18 10:16:18</t>
  </si>
  <si>
    <t>2025/02/18 15:53:31</t>
  </si>
  <si>
    <t>2025/03/18 10:16:10</t>
  </si>
  <si>
    <t>HD23012448</t>
  </si>
  <si>
    <t>2025/02/26 14:06:04</t>
  </si>
  <si>
    <t>PCB燒板 U30</t>
  </si>
  <si>
    <t>2025/02/18 16:26:59</t>
  </si>
  <si>
    <t>H524900102</t>
  </si>
  <si>
    <t>2025/02/27 08:36:15</t>
  </si>
  <si>
    <t>PCB Damaged/"C3"無法維修</t>
  </si>
  <si>
    <t>2025/02/19 16:12:50</t>
  </si>
  <si>
    <t>H624800403</t>
  </si>
  <si>
    <t>H624900021</t>
  </si>
  <si>
    <t>2025/02/24 12:50:30</t>
  </si>
  <si>
    <t>2025/03/12 15:50:58</t>
  </si>
  <si>
    <t>2025/02/24 12:08:02</t>
  </si>
  <si>
    <t>H624800406</t>
  </si>
  <si>
    <t>H624900113</t>
  </si>
  <si>
    <t>2025/05/05 12:53:09</t>
  </si>
  <si>
    <t>2025/02/24 12:41:14</t>
  </si>
  <si>
    <t>H624800407</t>
  </si>
  <si>
    <t>H624900031</t>
  </si>
  <si>
    <t>2025/03/26 14:38:10</t>
  </si>
  <si>
    <t>2025/02/24 12:44:43</t>
  </si>
  <si>
    <t>H724800379</t>
  </si>
  <si>
    <t>H724001770</t>
  </si>
  <si>
    <t>2025/02/26 13:03:23</t>
  </si>
  <si>
    <t>2025/02/20 16:05:48</t>
  </si>
  <si>
    <t>H424000890</t>
  </si>
  <si>
    <t>2025/02/26 14:27:09</t>
  </si>
  <si>
    <t>G1/VRAM 被移除</t>
  </si>
  <si>
    <t>2025/02/18 16:23:49</t>
  </si>
  <si>
    <t>H624013989</t>
  </si>
  <si>
    <t>2025/03/04 09:50:50</t>
  </si>
  <si>
    <t>2025/02/19 15:40:31</t>
  </si>
  <si>
    <t>H724800388</t>
  </si>
  <si>
    <t>H724005234</t>
  </si>
  <si>
    <t>2025/03/12 15:30:26</t>
  </si>
  <si>
    <t>2025/02/20 15:05:10</t>
  </si>
  <si>
    <t>HD23013123</t>
  </si>
  <si>
    <t>2025/02/27 08:41:57</t>
  </si>
  <si>
    <t>2025/02/24 14:03:06</t>
  </si>
  <si>
    <t>H224800381</t>
  </si>
  <si>
    <t>H224012504</t>
  </si>
  <si>
    <t>2025/02/26 13:01:53</t>
  </si>
  <si>
    <t>2025/02/20 16:28:22</t>
  </si>
  <si>
    <t>H624800458</t>
  </si>
  <si>
    <t>H624900115</t>
  </si>
  <si>
    <t>2025/03/12 15:19:16</t>
  </si>
  <si>
    <t>2025/02/24 13:06:47</t>
  </si>
  <si>
    <t>H524032670</t>
  </si>
  <si>
    <t>2025/03/11 08:53:10</t>
  </si>
  <si>
    <t>2025/02/24 13:36:02</t>
  </si>
  <si>
    <t>H624014017</t>
  </si>
  <si>
    <t>2025/03/04 09:46:58</t>
  </si>
  <si>
    <t>2025/02/24 13:40:42</t>
  </si>
  <si>
    <t>H324002509</t>
  </si>
  <si>
    <t>2025/03/05 08:34:16</t>
  </si>
  <si>
    <t>2025/02/24 14:24:29</t>
  </si>
  <si>
    <t>TO251000011</t>
  </si>
  <si>
    <t>2025/02/11 14:58:50</t>
  </si>
  <si>
    <t>2025/01/24 18:54:03</t>
  </si>
  <si>
    <t>H424020783</t>
  </si>
  <si>
    <t>90CV07P20010</t>
  </si>
  <si>
    <t>2025/02/11 16:45:18</t>
  </si>
  <si>
    <t>2025/02/14 08:45:52</t>
  </si>
  <si>
    <t>2025/02/11 15:49:05</t>
  </si>
  <si>
    <t>H224800366</t>
  </si>
  <si>
    <t>H224010671</t>
  </si>
  <si>
    <t>2025/02/19 10:59:25</t>
  </si>
  <si>
    <t>2025/02/11 16:23:12</t>
  </si>
  <si>
    <t>HN24800360</t>
  </si>
  <si>
    <t>HN24020628</t>
  </si>
  <si>
    <t>2025/02/26 09:50:55</t>
  </si>
  <si>
    <t>2025/02/27 13:00:11</t>
  </si>
  <si>
    <t>2025/02/11 16:25:20</t>
  </si>
  <si>
    <t>H424800373</t>
  </si>
  <si>
    <t>H424020984</t>
  </si>
  <si>
    <t>2025/04/01 15:55:37</t>
  </si>
  <si>
    <t>2025/02/11 16:31:52</t>
  </si>
  <si>
    <t>H424020704</t>
  </si>
  <si>
    <t>2025/02/14 08:38:16</t>
  </si>
  <si>
    <t>2025/02/11 16:17:11</t>
  </si>
  <si>
    <t>H424800365</t>
  </si>
  <si>
    <t>H424020880</t>
  </si>
  <si>
    <t>2025/02/11 15:34:03</t>
  </si>
  <si>
    <t>2025/03/07 15:13:21</t>
  </si>
  <si>
    <t>2025/02/11 15:18:34</t>
  </si>
  <si>
    <t>H424800361</t>
  </si>
  <si>
    <t>H424020772</t>
  </si>
  <si>
    <t>2025/04/01 15:35:41</t>
  </si>
  <si>
    <t>2025/02/11 16:34:54</t>
  </si>
  <si>
    <t>H424020808</t>
  </si>
  <si>
    <t>2025/02/26 14:28:29</t>
  </si>
  <si>
    <t>2025/02/11 16:38:05</t>
  </si>
  <si>
    <t>H424800358</t>
  </si>
  <si>
    <t>H424021103</t>
  </si>
  <si>
    <t>2025/02/19 10:58:47</t>
  </si>
  <si>
    <t>2025/02/11 16:40:58</t>
  </si>
  <si>
    <t>H424020937</t>
  </si>
  <si>
    <t>2025/02/12 09:01:25</t>
  </si>
  <si>
    <t>2025/02/14 08:48:14</t>
  </si>
  <si>
    <t>2025/02/12 08:13:22</t>
  </si>
  <si>
    <t>H424021114</t>
  </si>
  <si>
    <t>2025/02/14 08:50:44</t>
  </si>
  <si>
    <t>2025/02/12 08:30:50</t>
  </si>
  <si>
    <t>H424800374</t>
  </si>
  <si>
    <t>H424020872</t>
  </si>
  <si>
    <t>2025/04/01 14:35:10</t>
  </si>
  <si>
    <t>2025/02/12 08:26:20</t>
  </si>
  <si>
    <t>H924800376</t>
  </si>
  <si>
    <t>H924009274</t>
  </si>
  <si>
    <t>2025/02/26 09:38:31</t>
  </si>
  <si>
    <t>2025/02/12 08:41:47</t>
  </si>
  <si>
    <t>H424800371</t>
  </si>
  <si>
    <t>H424020716</t>
  </si>
  <si>
    <t>2025/03/07 14:50:45</t>
  </si>
  <si>
    <t>2025/02/11 15:21:38</t>
  </si>
  <si>
    <t>H424800367</t>
  </si>
  <si>
    <t>H424020700</t>
  </si>
  <si>
    <t>2025/03/07 14:53:13</t>
  </si>
  <si>
    <t>2025/02/11 15:59:54</t>
  </si>
  <si>
    <t>H424020951</t>
  </si>
  <si>
    <t>2025/02/14 08:46:53</t>
  </si>
  <si>
    <t>2025/02/11 15:34:42</t>
  </si>
  <si>
    <t>H424020805</t>
  </si>
  <si>
    <t>2025/02/26 14:30:55</t>
  </si>
  <si>
    <t>2025/02/11 16:29:00</t>
  </si>
  <si>
    <t>H424800372</t>
  </si>
  <si>
    <t>H424020909</t>
  </si>
  <si>
    <t>2025/04/01 15:43:16</t>
  </si>
  <si>
    <t>2025/02/12 08:18:33</t>
  </si>
  <si>
    <t>H424800369</t>
  </si>
  <si>
    <t>H424020828</t>
  </si>
  <si>
    <t>2025/03/07 14:52:00</t>
  </si>
  <si>
    <t>2025/02/11 15:39:44</t>
  </si>
  <si>
    <t>H424800436</t>
  </si>
  <si>
    <t>H424020917</t>
  </si>
  <si>
    <t>2025/04/01 14:35:04</t>
  </si>
  <si>
    <t>2025/02/11 15:04:58</t>
  </si>
  <si>
    <t>H424800399</t>
  </si>
  <si>
    <t>H424020822</t>
  </si>
  <si>
    <t>2025/03/14 10:49:34</t>
  </si>
  <si>
    <t>2025/02/12 08:22:55</t>
  </si>
  <si>
    <t>H724002529</t>
  </si>
  <si>
    <t>2025/08/21 16:59:53</t>
  </si>
  <si>
    <t>SA選擇不修報廢</t>
  </si>
  <si>
    <t>2025/02/12 08:39:05</t>
  </si>
  <si>
    <t>HD23016830</t>
  </si>
  <si>
    <t>2025/03/12 15:52:25</t>
  </si>
  <si>
    <t>2025/02/12 08:44:30</t>
  </si>
  <si>
    <t>H424800370</t>
  </si>
  <si>
    <t>H424020915</t>
  </si>
  <si>
    <t>2025/03/07 14:51:21</t>
  </si>
  <si>
    <t>2025/02/11 15:15:23</t>
  </si>
  <si>
    <t>H424800368</t>
  </si>
  <si>
    <t>H424020964</t>
  </si>
  <si>
    <t>2025/03/07 14:52:36</t>
  </si>
  <si>
    <t>2025/02/11 16:21:01</t>
  </si>
  <si>
    <t>H424020830</t>
  </si>
  <si>
    <t>2025/02/14 08:41:48</t>
  </si>
  <si>
    <t>2025/02/11 16:08:07</t>
  </si>
  <si>
    <t>H424020818</t>
  </si>
  <si>
    <t>2025/02/14 08:36:17</t>
  </si>
  <si>
    <t>2025/02/11 16:12:25</t>
  </si>
  <si>
    <t>H424800364</t>
  </si>
  <si>
    <t>H424020905</t>
  </si>
  <si>
    <t>2025/03/07 15:13:59</t>
  </si>
  <si>
    <t>2025/02/11 15:12:20</t>
  </si>
  <si>
    <t>H424020973</t>
  </si>
  <si>
    <t>2025/02/14 08:42:48</t>
  </si>
  <si>
    <t>2025/02/11 15:24:49</t>
  </si>
  <si>
    <t>H424800359</t>
  </si>
  <si>
    <t>H424021076</t>
  </si>
  <si>
    <t>2025/03/07 14:43:34</t>
  </si>
  <si>
    <t>2025/02/11 16:03:04</t>
  </si>
  <si>
    <t>H424800357</t>
  </si>
  <si>
    <t>H424020910</t>
  </si>
  <si>
    <t>2025/02/19 10:58:13</t>
  </si>
  <si>
    <t>2025/02/11 15:42:26</t>
  </si>
  <si>
    <t>H424020972</t>
  </si>
  <si>
    <t>2025/08/21 16:59:32</t>
  </si>
  <si>
    <t>2025/02/11 15:45:12</t>
  </si>
  <si>
    <t>H424800398</t>
  </si>
  <si>
    <t>H424020843</t>
  </si>
  <si>
    <t>2025/04/01 15:26:44</t>
  </si>
  <si>
    <t>2025/02/11 15:52:25</t>
  </si>
  <si>
    <t>H424800363</t>
  </si>
  <si>
    <t>H424020902</t>
  </si>
  <si>
    <t>2025/03/07 15:18:45</t>
  </si>
  <si>
    <t>2025/02/11 15:56:12</t>
  </si>
  <si>
    <t>H424020770</t>
  </si>
  <si>
    <t>2025/02/14 08:49:17</t>
  </si>
  <si>
    <t>2025/02/12 08:34:58</t>
  </si>
  <si>
    <t>H424020875</t>
  </si>
  <si>
    <t>2025/02/26 14:02:28</t>
  </si>
  <si>
    <t>2025/02/12 08:48:15</t>
  </si>
  <si>
    <t>H424020711</t>
  </si>
  <si>
    <t>2025/02/14 08:40:07</t>
  </si>
  <si>
    <t>2025/02/12 08:53:45</t>
  </si>
  <si>
    <t>TO252000006</t>
  </si>
  <si>
    <t>2025/02/21 16:35:20</t>
  </si>
  <si>
    <t>2025/02/11 16:41:35</t>
  </si>
  <si>
    <t>H324027213</t>
  </si>
  <si>
    <t>2025/03/04 12:49:34</t>
  </si>
  <si>
    <t>2025/03/10 08:57:32</t>
  </si>
  <si>
    <t>2025/03/04 12:09:04</t>
  </si>
  <si>
    <t>H224012000</t>
  </si>
  <si>
    <t>2025/03/10 08:49:28</t>
  </si>
  <si>
    <t>客戶未經授權維修,維修痕跡 G1, VRAM</t>
  </si>
  <si>
    <t>2025/03/04 12:14:40</t>
  </si>
  <si>
    <t>H424000148</t>
  </si>
  <si>
    <t>2025/03/10 08:58:35</t>
  </si>
  <si>
    <t>2025/03/04 11:14:44</t>
  </si>
  <si>
    <t>H424800487</t>
  </si>
  <si>
    <t>H424900052</t>
  </si>
  <si>
    <t>2025/03/26 14:39:24</t>
  </si>
  <si>
    <t>2025/03/04 11:01:33</t>
  </si>
  <si>
    <t>H424800490</t>
  </si>
  <si>
    <t>H424900009</t>
  </si>
  <si>
    <t>2025/03/04 12:49:33</t>
  </si>
  <si>
    <t>2025/03/26 14:37:54</t>
  </si>
  <si>
    <t>2025/03/04 12:24:28</t>
  </si>
  <si>
    <t>H324002523</t>
  </si>
  <si>
    <t>2025/12/03 16:19:16</t>
  </si>
  <si>
    <t>2025/03/04 12:36:55</t>
  </si>
  <si>
    <t>H524800485</t>
  </si>
  <si>
    <t>H524900066</t>
  </si>
  <si>
    <t>2025/03/26 14:39:37</t>
  </si>
  <si>
    <t>2025/03/04 12:45:47</t>
  </si>
  <si>
    <t>H524800489</t>
  </si>
  <si>
    <t>H524900065</t>
  </si>
  <si>
    <t>2025/03/26 14:37:10</t>
  </si>
  <si>
    <t>2025/03/04 12:27:51</t>
  </si>
  <si>
    <t>H324800593</t>
  </si>
  <si>
    <t>H324002484</t>
  </si>
  <si>
    <t>2025/07/18 08:17:40</t>
  </si>
  <si>
    <t>2025/07/23 14:45:28</t>
  </si>
  <si>
    <t>2025/03/04 12:19:04</t>
  </si>
  <si>
    <t>2025/07/23 14:44:54</t>
  </si>
  <si>
    <t>H524028416</t>
  </si>
  <si>
    <t>2025/03/10 09:03:37</t>
  </si>
  <si>
    <t>2025/03/04 12:21:42</t>
  </si>
  <si>
    <t>H624800483</t>
  </si>
  <si>
    <t>H624900116</t>
  </si>
  <si>
    <t>2025/03/26 14:37:40</t>
  </si>
  <si>
    <t>2025/03/04 12:33:33</t>
  </si>
  <si>
    <t>H424800484</t>
  </si>
  <si>
    <t>H424900054</t>
  </si>
  <si>
    <t>2025/03/26 14:37:27</t>
  </si>
  <si>
    <t>2025/03/04 12:41:36</t>
  </si>
  <si>
    <t>TO252000011</t>
  </si>
  <si>
    <t>2025/03/04 14:00:25</t>
  </si>
  <si>
    <t>2025/02/19 18:15:25</t>
  </si>
  <si>
    <t>HO24800476</t>
  </si>
  <si>
    <t>HO24008717</t>
  </si>
  <si>
    <t>2025/03/06 12:32:42</t>
  </si>
  <si>
    <t>2025/05/05 13:29:01</t>
  </si>
  <si>
    <t>2025/05/09 16:20:35</t>
  </si>
  <si>
    <t>2025/03/06 12:13:46</t>
  </si>
  <si>
    <t>2025/05/09 16:20:12</t>
  </si>
  <si>
    <t>H424800473</t>
  </si>
  <si>
    <t>H424027323</t>
  </si>
  <si>
    <t>2025/03/06 12:32:41</t>
  </si>
  <si>
    <t>2025/03/14 11:19:13</t>
  </si>
  <si>
    <t>2025/03/06 12:25:50</t>
  </si>
  <si>
    <t>HO24800497</t>
  </si>
  <si>
    <t>HO24008811</t>
  </si>
  <si>
    <t>2025/03/10 16:03:50</t>
  </si>
  <si>
    <t>2025/05/05 13:27:24</t>
  </si>
  <si>
    <t>2025/03/10 15:13:32</t>
  </si>
  <si>
    <t>HO24019535</t>
  </si>
  <si>
    <t>2025/03/10 16:03:49</t>
  </si>
  <si>
    <t>2025/03/24 08:48:59</t>
  </si>
  <si>
    <t>2025/03/10 15:57:10</t>
  </si>
  <si>
    <t>H824009702</t>
  </si>
  <si>
    <t>2025/03/24 08:49:13</t>
  </si>
  <si>
    <t>2025/03/10 15:30:31</t>
  </si>
  <si>
    <t>H924001025</t>
  </si>
  <si>
    <t>2025/09/22 15:20:25</t>
  </si>
  <si>
    <t>2025/03/10 15:35:04</t>
  </si>
  <si>
    <t>H424800505</t>
  </si>
  <si>
    <t>H424020594</t>
  </si>
  <si>
    <t>2025/04/01 14:34:54</t>
  </si>
  <si>
    <t>2025/03/10 15:38:26</t>
  </si>
  <si>
    <t>HN24019609</t>
  </si>
  <si>
    <t>2025/08/21 16:59:35</t>
  </si>
  <si>
    <t>2025/03/10 15:46:24</t>
  </si>
  <si>
    <t>H824800508</t>
  </si>
  <si>
    <t>H824012718</t>
  </si>
  <si>
    <t>2025/03/20 11:03:06</t>
  </si>
  <si>
    <t>2025/03/10 15:48:33</t>
  </si>
  <si>
    <t>H424800468</t>
  </si>
  <si>
    <t>H424002425</t>
  </si>
  <si>
    <t>2025/05/05 13:19:47</t>
  </si>
  <si>
    <t>2025/03/06 11:17:33</t>
  </si>
  <si>
    <t>H924800506</t>
  </si>
  <si>
    <t>H924001295</t>
  </si>
  <si>
    <t>2025/03/14 10:54:23</t>
  </si>
  <si>
    <t>2025/03/10 15:41:00</t>
  </si>
  <si>
    <t>HN24800501</t>
  </si>
  <si>
    <t>HN24015175</t>
  </si>
  <si>
    <t>2025/03/14 11:18:45</t>
  </si>
  <si>
    <t>2025/03/10 15:43:29</t>
  </si>
  <si>
    <t>H624800469</t>
  </si>
  <si>
    <t>H624015145</t>
  </si>
  <si>
    <t>2025/05/05 13:19:11</t>
  </si>
  <si>
    <t>2025/03/06 11:05:14</t>
  </si>
  <si>
    <t>HN24800471</t>
  </si>
  <si>
    <t>HN24013275</t>
  </si>
  <si>
    <t>2025/05/05 13:17:57</t>
  </si>
  <si>
    <t>2025/03/06 11:14:41</t>
  </si>
  <si>
    <t>HO24800495</t>
  </si>
  <si>
    <t>HO24008721</t>
  </si>
  <si>
    <t>2025/05/05 13:25:37</t>
  </si>
  <si>
    <t>2025/03/10 15:09:08</t>
  </si>
  <si>
    <t>R01</t>
  </si>
  <si>
    <t>H424800474</t>
  </si>
  <si>
    <t>H424019315</t>
  </si>
  <si>
    <t>2025/05/05 13:27:57</t>
  </si>
  <si>
    <t>2025/03/06 12:17:49</t>
  </si>
  <si>
    <t>HN24800475</t>
  </si>
  <si>
    <t>HN24014021</t>
  </si>
  <si>
    <t>2025/05/05 13:23:43</t>
  </si>
  <si>
    <t>2025/03/06 12:21:10</t>
  </si>
  <si>
    <t>HO24800470</t>
  </si>
  <si>
    <t>HO24001696</t>
  </si>
  <si>
    <t>2025/05/05 13:18:41</t>
  </si>
  <si>
    <t>2025/03/06 11:09:50</t>
  </si>
  <si>
    <t>H724800504</t>
  </si>
  <si>
    <t>H724012924</t>
  </si>
  <si>
    <t>2025/05/05 13:22:14</t>
  </si>
  <si>
    <t>2025/03/10 15:18:59</t>
  </si>
  <si>
    <t>HO24800503</t>
  </si>
  <si>
    <t>HO24011251</t>
  </si>
  <si>
    <t>2025/05/05 13:25:09</t>
  </si>
  <si>
    <t>2025/05/09 16:20:36</t>
  </si>
  <si>
    <t>2025/03/10 15:22:09</t>
  </si>
  <si>
    <t>HO24011440</t>
  </si>
  <si>
    <t>2025/03/24 08:49:06</t>
  </si>
  <si>
    <t>2025/03/10 15:25:41</t>
  </si>
  <si>
    <t>H724014865</t>
  </si>
  <si>
    <t>2025/08/21 16:59:44</t>
  </si>
  <si>
    <t>2025/03/10 15:53:47</t>
  </si>
  <si>
    <t>TO253000002</t>
  </si>
  <si>
    <t>2025/03/17 12:15:31</t>
  </si>
  <si>
    <t>2025/03/01 00:44:13</t>
  </si>
  <si>
    <t>H224012278</t>
  </si>
  <si>
    <t>2025/03/17 13:29:03</t>
  </si>
  <si>
    <t>2025/03/24 08:48:28</t>
  </si>
  <si>
    <t>PCB Burned/"U810"</t>
  </si>
  <si>
    <t>2025/03/17 12:42:16</t>
  </si>
  <si>
    <t>H724002028</t>
  </si>
  <si>
    <t>2025/06/06 10:31:00</t>
  </si>
  <si>
    <t>2025/06/19 16:58:01</t>
  </si>
  <si>
    <t>2025/03/17 12:32:37</t>
  </si>
  <si>
    <t>2025/06/19 16:57:46</t>
  </si>
  <si>
    <t>H224800510</t>
  </si>
  <si>
    <t>H224016234</t>
  </si>
  <si>
    <t>2025/05/05 13:08:52</t>
  </si>
  <si>
    <t>2025/03/17 12:36:34</t>
  </si>
  <si>
    <t>H924900012</t>
  </si>
  <si>
    <t>2025/03/24 08:48:20</t>
  </si>
  <si>
    <t>2025/03/17 12:58:10</t>
  </si>
  <si>
    <t>HD23011771</t>
  </si>
  <si>
    <t>2025/03/24 08:48:08</t>
  </si>
  <si>
    <t>2025/03/17 13:01:22</t>
  </si>
  <si>
    <t>HD23800520</t>
  </si>
  <si>
    <t>HD23011811</t>
  </si>
  <si>
    <t>2025/03/26 14:39:10</t>
  </si>
  <si>
    <t>2025/03/17 13:04:28</t>
  </si>
  <si>
    <t>H524800519</t>
  </si>
  <si>
    <t>H524900010</t>
  </si>
  <si>
    <t>2025/05/05 12:58:40</t>
  </si>
  <si>
    <t>2025/03/17 12:54:51</t>
  </si>
  <si>
    <t>H724002029</t>
  </si>
  <si>
    <t>2025/03/21 09:40:13</t>
  </si>
  <si>
    <t>2025/04/02 16:58:33</t>
  </si>
  <si>
    <t>2025/03/17 13:07:29</t>
  </si>
  <si>
    <t>2025/04/02 16:57:40</t>
  </si>
  <si>
    <t>H224012281</t>
  </si>
  <si>
    <t>2025/03/21 09:40:05</t>
  </si>
  <si>
    <t>2025/03/17 12:39:34</t>
  </si>
  <si>
    <t>TO253000006</t>
  </si>
  <si>
    <t>2025/03/25 10:00:29</t>
  </si>
  <si>
    <t>2025/03/13 22:59:52</t>
  </si>
  <si>
    <t>H424800534</t>
  </si>
  <si>
    <t>H424021309</t>
  </si>
  <si>
    <t>2025/03/25 12:16:42</t>
  </si>
  <si>
    <t>2025/03/28 14:52:28</t>
  </si>
  <si>
    <t>2025/03/25 12:06:15</t>
  </si>
  <si>
    <t>H324800532</t>
  </si>
  <si>
    <t>H324025972</t>
  </si>
  <si>
    <t>2025/04/01 16:25:53</t>
  </si>
  <si>
    <t>2025/03/25 12:09:30</t>
  </si>
  <si>
    <t>H724800535</t>
  </si>
  <si>
    <t>H724015749</t>
  </si>
  <si>
    <t>2025/05/05 13:15:44</t>
  </si>
  <si>
    <t>2025/03/25 11:07:29</t>
  </si>
  <si>
    <t>HO24800536</t>
  </si>
  <si>
    <t>HO24003521</t>
  </si>
  <si>
    <t>2025/05/05 13:16:17</t>
  </si>
  <si>
    <t>2025/03/25 11:02:10</t>
  </si>
  <si>
    <t>H724014445</t>
  </si>
  <si>
    <t>2025/08/21 16:59:37</t>
  </si>
  <si>
    <t>2025/03/25 12:12:48</t>
  </si>
  <si>
    <t>H524800533</t>
  </si>
  <si>
    <t>90CV07R00060</t>
  </si>
  <si>
    <t>H524031148</t>
  </si>
  <si>
    <t>2025/03/28 15:42:05</t>
  </si>
  <si>
    <t>2025/03/25 11:17:07</t>
  </si>
  <si>
    <t>TO253000014</t>
  </si>
  <si>
    <t>2025/04/01 14:06:51</t>
  </si>
  <si>
    <t>2025/03/27 18:19:35</t>
  </si>
  <si>
    <t>HO24800552</t>
  </si>
  <si>
    <t>HO24001615</t>
  </si>
  <si>
    <t>2025/04/02 11:18:43</t>
  </si>
  <si>
    <t>2025/05/05 13:20:53</t>
  </si>
  <si>
    <t>2025/04/02 11:00:59</t>
  </si>
  <si>
    <t>HN24800554</t>
  </si>
  <si>
    <t>HN24015888</t>
  </si>
  <si>
    <t>2025/04/08 11:00:07</t>
  </si>
  <si>
    <t>2025/04/16 17:02:54</t>
  </si>
  <si>
    <t>2025/04/02 10:54:13</t>
  </si>
  <si>
    <t>2025/04/16 17:02:37</t>
  </si>
  <si>
    <t>H724005902</t>
  </si>
  <si>
    <t>90CV07P50010</t>
  </si>
  <si>
    <t>RTX4070TI/P141S323/BK/PNY</t>
  </si>
  <si>
    <t>2025/05/21 17:01:10</t>
  </si>
  <si>
    <t>2025/05/26 08:52:29</t>
  </si>
  <si>
    <t>2025/04/02 10:29:12</t>
  </si>
  <si>
    <t>2025/05/26 08:52:20</t>
  </si>
  <si>
    <t>H124004976</t>
  </si>
  <si>
    <t>2025/04/28 09:05:07</t>
  </si>
  <si>
    <t>PCB Burned/"Q10"</t>
  </si>
  <si>
    <t>2025/04/02 11:07:54</t>
  </si>
  <si>
    <t>HO24007341</t>
  </si>
  <si>
    <t>2025/08/21 16:59:34</t>
  </si>
  <si>
    <t>2025/04/02 11:04:25</t>
  </si>
  <si>
    <t>HN24800551</t>
  </si>
  <si>
    <t>HN24015819</t>
  </si>
  <si>
    <t>2025/04/08 11:10:39</t>
  </si>
  <si>
    <t>2025/04/02 11:14:03</t>
  </si>
  <si>
    <t>TO254000005</t>
  </si>
  <si>
    <t>2025/05/07 15:39:13</t>
  </si>
  <si>
    <t>2025/04/29 22:19:14</t>
  </si>
  <si>
    <t>HO24019441</t>
  </si>
  <si>
    <t>2025/05/12 14:22:41</t>
  </si>
  <si>
    <t>2025/08/21 16:59:39</t>
  </si>
  <si>
    <t>2025/05/12 12:54:49</t>
  </si>
  <si>
    <t>H424800569</t>
  </si>
  <si>
    <t>H424001986</t>
  </si>
  <si>
    <t>2025/05/21 17:13:51</t>
  </si>
  <si>
    <t>2025/05/12 14:09:42</t>
  </si>
  <si>
    <t>2025/05/26 08:52:21</t>
  </si>
  <si>
    <t>H424800567</t>
  </si>
  <si>
    <t>H424004923</t>
  </si>
  <si>
    <t>2025/05/21 17:07:55</t>
  </si>
  <si>
    <t>2025/05/12 14:15:08</t>
  </si>
  <si>
    <t>H324800566</t>
  </si>
  <si>
    <t>H324009637</t>
  </si>
  <si>
    <t>2025/05/21 17:06:14</t>
  </si>
  <si>
    <t>2025/05/12 13:00:42</t>
  </si>
  <si>
    <t>HO24800568</t>
  </si>
  <si>
    <t>HO24008798</t>
  </si>
  <si>
    <t>2025/05/21 17:12:42</t>
  </si>
  <si>
    <t>2025/05/12 14:05:41</t>
  </si>
  <si>
    <t>HN24800570</t>
  </si>
  <si>
    <t>HN24012998</t>
  </si>
  <si>
    <t>2025/05/21 17:15:13</t>
  </si>
  <si>
    <t>2025/05/12 14:12:28</t>
  </si>
  <si>
    <t>H924012202</t>
  </si>
  <si>
    <t>2025/05/26 09:13:00</t>
  </si>
  <si>
    <t>Model與資料不符(假板)</t>
  </si>
  <si>
    <t>2025/05/12 14:19:47</t>
  </si>
  <si>
    <t>TO254000006</t>
  </si>
  <si>
    <t>2025/05/07 15:38:57</t>
  </si>
  <si>
    <t>2025/04/29 22:30:20</t>
  </si>
  <si>
    <t>H324800571</t>
  </si>
  <si>
    <t>H324900025</t>
  </si>
  <si>
    <t>2025/05/12 14:23:25</t>
  </si>
  <si>
    <t>2025/07/18 08:16:47</t>
  </si>
  <si>
    <t>2025/05/12 13:09:01</t>
  </si>
  <si>
    <t>2025/07/23 14:44:53</t>
  </si>
  <si>
    <t>H524800614</t>
  </si>
  <si>
    <t>H524006198</t>
  </si>
  <si>
    <t>2025/10/15 16:53:59</t>
  </si>
  <si>
    <t>2025/10/21 12:39:20</t>
  </si>
  <si>
    <t>2025/05/12 13:05:58</t>
  </si>
  <si>
    <t>2025/10/21 12:38:19</t>
  </si>
  <si>
    <t>H624800580</t>
  </si>
  <si>
    <t>H624900063</t>
  </si>
  <si>
    <t>2025/06/19 15:54:14</t>
  </si>
  <si>
    <t>2025/06/23 11:07:31</t>
  </si>
  <si>
    <t>2025/05/12 13:12:25</t>
  </si>
  <si>
    <t>2025/06/23 11:07:19</t>
  </si>
  <si>
    <t>H125800573</t>
  </si>
  <si>
    <t>90CV07S100A0</t>
  </si>
  <si>
    <t>H125007553</t>
  </si>
  <si>
    <t>2025/05/12 14:23:24</t>
  </si>
  <si>
    <t>2025/07/18 08:17:08</t>
  </si>
  <si>
    <t>2025/05/12 13:29:28</t>
  </si>
  <si>
    <t>H524800572</t>
  </si>
  <si>
    <t>H524032941</t>
  </si>
  <si>
    <t>2025/07/18 08:16:58</t>
  </si>
  <si>
    <t>2025/05/12 13:25:54</t>
  </si>
  <si>
    <t>TO255000002</t>
  </si>
  <si>
    <t>2025/05/20 09:46:20</t>
  </si>
  <si>
    <t>2025/05/12 20:21:34</t>
  </si>
  <si>
    <t>HD23800584</t>
  </si>
  <si>
    <t>HD23012851</t>
  </si>
  <si>
    <t>2025/05/21 10:51:03</t>
  </si>
  <si>
    <t>2025/07/18 08:17:30</t>
  </si>
  <si>
    <t>2025/05/21 10:41:55</t>
  </si>
  <si>
    <t>HD23800583</t>
  </si>
  <si>
    <t>HD23012310</t>
  </si>
  <si>
    <t>2025/07/18 08:17:20</t>
  </si>
  <si>
    <t>2025/05/21 10:44:15</t>
  </si>
  <si>
    <t>H624900028</t>
  </si>
  <si>
    <t>2025/06/06 10:31:36</t>
  </si>
  <si>
    <t>2025/05/21 10:45:34</t>
  </si>
  <si>
    <t>H824006231</t>
  </si>
  <si>
    <t>2025/05/21 10:51:02</t>
  </si>
  <si>
    <t>2025/05/26 09:13:03</t>
  </si>
  <si>
    <t>2025/05/21 10:49:02</t>
  </si>
  <si>
    <t>H824006230</t>
  </si>
  <si>
    <t>2025/05/26 09:13:06</t>
  </si>
  <si>
    <t>2025/05/21 10:50:13</t>
  </si>
  <si>
    <t>H124000220</t>
  </si>
  <si>
    <t>2025/09/22 15:20:28</t>
  </si>
  <si>
    <t>2025/05/21 10:47:07</t>
  </si>
  <si>
    <t>TO256000001</t>
  </si>
  <si>
    <t>2025/06/17 08:48:44</t>
  </si>
  <si>
    <t>2025/06/10 09:12:07</t>
  </si>
  <si>
    <t>HO23800609</t>
  </si>
  <si>
    <t>HO23003282</t>
  </si>
  <si>
    <t>2025/06/17 12:22:20</t>
  </si>
  <si>
    <t>2025/10/03 16:34:21</t>
  </si>
  <si>
    <t>2025/10/09 10:42:56</t>
  </si>
  <si>
    <t>2025/06/17 12:10:07</t>
  </si>
  <si>
    <t>2025/10/09 10:42:35</t>
  </si>
  <si>
    <t>HO24800608</t>
  </si>
  <si>
    <t>HO24007319</t>
  </si>
  <si>
    <t>2025/06/17 12:22:21</t>
  </si>
  <si>
    <t>2025/07/18 08:17:53</t>
  </si>
  <si>
    <t>2025/06/17 11:21:14</t>
  </si>
  <si>
    <t>HN24013823</t>
  </si>
  <si>
    <t>2025/09/22 15:20:26</t>
  </si>
  <si>
    <t>2025/06/17 12:14:31</t>
  </si>
  <si>
    <t>HO24800610</t>
  </si>
  <si>
    <t>HO24009393</t>
  </si>
  <si>
    <t>2025/07/18 08:18:03</t>
  </si>
  <si>
    <t>2025/06/17 12:00:52</t>
  </si>
  <si>
    <t>H724800611</t>
  </si>
  <si>
    <t>H724012329</t>
  </si>
  <si>
    <t>2025/07/18 08:18:14</t>
  </si>
  <si>
    <t>2025/06/17 12:04:08</t>
  </si>
  <si>
    <t>H424800612</t>
  </si>
  <si>
    <t>H424001561</t>
  </si>
  <si>
    <t>2025/07/18 08:18:24</t>
  </si>
  <si>
    <t>2025/06/17 12:07:29</t>
  </si>
  <si>
    <t>H724005913</t>
  </si>
  <si>
    <t>2025/07/14 09:26:31</t>
  </si>
  <si>
    <t>2025/06/17 12:17:13</t>
  </si>
  <si>
    <t>HN24014642</t>
  </si>
  <si>
    <t>2025/07/14 09:26:20</t>
  </si>
  <si>
    <t>PCB Burned/U9</t>
  </si>
  <si>
    <t>2025/06/17 11:23:43</t>
  </si>
  <si>
    <t>TO256000010</t>
  </si>
  <si>
    <t>2025/07/07 09:48:39</t>
  </si>
  <si>
    <t>2025/06/27 09:21:31</t>
  </si>
  <si>
    <t>HD23800631</t>
  </si>
  <si>
    <t>HD23013451</t>
  </si>
  <si>
    <t>2025/07/07 10:39:38</t>
  </si>
  <si>
    <t>2025/10/15 16:52:32</t>
  </si>
  <si>
    <t>2025/07/07 10:12:05</t>
  </si>
  <si>
    <t>H225800632</t>
  </si>
  <si>
    <t>H225000832</t>
  </si>
  <si>
    <t>2025/07/07 10:39:37</t>
  </si>
  <si>
    <t>2025/10/15 16:52:16</t>
  </si>
  <si>
    <t>2025/07/07 10:27:10</t>
  </si>
  <si>
    <t>H624900089</t>
  </si>
  <si>
    <t>2025/07/24 11:05:28</t>
  </si>
  <si>
    <t>2025/07/07 10:30:16</t>
  </si>
  <si>
    <t>H724002055</t>
  </si>
  <si>
    <t>2025/07/24 11:05:36</t>
  </si>
  <si>
    <t>客戶未經過授權維修</t>
  </si>
  <si>
    <t>2025/07/07 10:34:27</t>
  </si>
  <si>
    <t>H324002816</t>
  </si>
  <si>
    <t>2025/07/24 11:05:32</t>
  </si>
  <si>
    <t>PCB Burned/U29</t>
  </si>
  <si>
    <t>2025/07/07 10:15:22</t>
  </si>
  <si>
    <t>H125800637</t>
  </si>
  <si>
    <t>H125007682</t>
  </si>
  <si>
    <t>2025/10/15 16:50:56</t>
  </si>
  <si>
    <t>2025/07/07 10:19:21</t>
  </si>
  <si>
    <t>2025/07/24 11:05:31</t>
  </si>
  <si>
    <t>PCB Burned/U34</t>
  </si>
  <si>
    <t>2025/07/07 10:22:50</t>
  </si>
  <si>
    <t>TO256000011</t>
  </si>
  <si>
    <t>2025/07/07 10:43:28</t>
  </si>
  <si>
    <t>2025/06/30 21:20:19</t>
  </si>
  <si>
    <t>HN24021966</t>
  </si>
  <si>
    <t>2025/07/07 11:05:48</t>
  </si>
  <si>
    <t>2025/09/22 15:20:30</t>
  </si>
  <si>
    <t>2025/07/07 10:44:43</t>
  </si>
  <si>
    <t>H424800635</t>
  </si>
  <si>
    <t>H424022434</t>
  </si>
  <si>
    <t>2025/10/15 16:51:27</t>
  </si>
  <si>
    <t>2025/07/07 10:48:17</t>
  </si>
  <si>
    <t>HN24014422</t>
  </si>
  <si>
    <t>2025/07/24 11:05:34</t>
  </si>
  <si>
    <t>2025/07/07 10:52:28</t>
  </si>
  <si>
    <t>H724800636</t>
  </si>
  <si>
    <t>H724012448</t>
  </si>
  <si>
    <t>2025/10/15 16:51:12</t>
  </si>
  <si>
    <t>2025/07/07 10:55:49</t>
  </si>
  <si>
    <t>HN24800633</t>
  </si>
  <si>
    <t>HN24021669</t>
  </si>
  <si>
    <t>2025/10/15 16:51:59</t>
  </si>
  <si>
    <t>2025/07/07 10:59:12</t>
  </si>
  <si>
    <t>HN24800634</t>
  </si>
  <si>
    <t>HN24020681</t>
  </si>
  <si>
    <t>2025/10/15 16:51:43</t>
  </si>
  <si>
    <t>2025/07/07 11:02:28</t>
  </si>
  <si>
    <t>TO257000001</t>
  </si>
  <si>
    <t>2025/09/01 08:56:50</t>
  </si>
  <si>
    <t>2025/07/02 09:00:40</t>
  </si>
  <si>
    <t>M325800685</t>
  </si>
  <si>
    <t>90CV08510020</t>
  </si>
  <si>
    <t>M325044436</t>
  </si>
  <si>
    <t>2025/09/01 16:51:22</t>
  </si>
  <si>
    <t>2025/10/22 15:13:38</t>
  </si>
  <si>
    <t>2025/10/23 08:33:48</t>
  </si>
  <si>
    <t>2025/09/01 14:28:24</t>
  </si>
  <si>
    <t>2025/10/23 08:33:14</t>
  </si>
  <si>
    <t>M325801067</t>
  </si>
  <si>
    <t>M325013050</t>
  </si>
  <si>
    <t>2025/09/03 14:18:32</t>
  </si>
  <si>
    <t>2026/01/05 08:52:43</t>
  </si>
  <si>
    <t>2026/01/21 15:32:15</t>
  </si>
  <si>
    <t>2025/09/03 13:02:10</t>
  </si>
  <si>
    <t>2026/01/08 08:13:30</t>
  </si>
  <si>
    <t>M125800737</t>
  </si>
  <si>
    <t>M125003877</t>
  </si>
  <si>
    <t>2025/09/03 14:18:33</t>
  </si>
  <si>
    <t>2025/09/18 15:28:56</t>
  </si>
  <si>
    <t>2025/09/23 13:00:42</t>
  </si>
  <si>
    <t>2025/09/03 12:29:17</t>
  </si>
  <si>
    <t>2025/09/23 13:00:06</t>
  </si>
  <si>
    <t>M325800731</t>
  </si>
  <si>
    <t>M325027724</t>
  </si>
  <si>
    <t>2025/09/18 15:28:07</t>
  </si>
  <si>
    <t>2025/09/03 12:46:17</t>
  </si>
  <si>
    <t>M325800748</t>
  </si>
  <si>
    <t>M325018637</t>
  </si>
  <si>
    <t>2025/09/04 09:21:12</t>
  </si>
  <si>
    <t>2025/09/18 15:29:43</t>
  </si>
  <si>
    <t>2025/09/04 08:19:06</t>
  </si>
  <si>
    <t>M325800957</t>
  </si>
  <si>
    <t>M325013340</t>
  </si>
  <si>
    <t>2025/09/11 14:12:50</t>
  </si>
  <si>
    <t>2025/11/20 09:31:49</t>
  </si>
  <si>
    <t>2025/11/24 12:29:04</t>
  </si>
  <si>
    <t>2025/09/11 13:39:30</t>
  </si>
  <si>
    <t>2025/11/24 12:28:10</t>
  </si>
  <si>
    <t>M325033801</t>
  </si>
  <si>
    <t>2025/11/12 09:39:52</t>
  </si>
  <si>
    <t>2025/11/26 17:28:54</t>
  </si>
  <si>
    <t>SSN與ISN不符，SA同意CID</t>
  </si>
  <si>
    <t>2025/11/12 09:39:45</t>
  </si>
  <si>
    <t>M325800714</t>
  </si>
  <si>
    <t>M325024645</t>
  </si>
  <si>
    <t>2025/09/01 16:51:23</t>
  </si>
  <si>
    <t>2025/09/18 15:26:58</t>
  </si>
  <si>
    <t>2025/09/23 13:00:41</t>
  </si>
  <si>
    <t>2025/09/01 13:55:37</t>
  </si>
  <si>
    <t>2025/09/23 13:00:05</t>
  </si>
  <si>
    <t>M425800720</t>
  </si>
  <si>
    <t>90CV08B30010</t>
  </si>
  <si>
    <t>RTX5070TI/14760/ARGBOC/SA/PNY</t>
  </si>
  <si>
    <t>M425016243</t>
  </si>
  <si>
    <t>2025/10/22 15:18:09</t>
  </si>
  <si>
    <t>2025/09/01 13:59:30</t>
  </si>
  <si>
    <t>2025/10/23 08:33:15</t>
  </si>
  <si>
    <t>M225800812</t>
  </si>
  <si>
    <t>M225010256</t>
  </si>
  <si>
    <t>2025/10/22 15:23:24</t>
  </si>
  <si>
    <t>2025/10/23 08:33:49</t>
  </si>
  <si>
    <t>2025/09/11 13:41:53</t>
  </si>
  <si>
    <t>M225800708</t>
  </si>
  <si>
    <t>M225012694</t>
  </si>
  <si>
    <t>2025/09/01 11:20:55</t>
  </si>
  <si>
    <t>2025/10/22 15:17:08</t>
  </si>
  <si>
    <t>2025/10/23 08:33:47</t>
  </si>
  <si>
    <t>2025/09/01 08:59:26</t>
  </si>
  <si>
    <t>M325800696</t>
  </si>
  <si>
    <t>M325032735</t>
  </si>
  <si>
    <t>2025/09/01 11:20:56</t>
  </si>
  <si>
    <t>2025/10/22 15:15:31</t>
  </si>
  <si>
    <t>2025/09/01 10:54:31</t>
  </si>
  <si>
    <t>M325800709</t>
  </si>
  <si>
    <t>M325006482</t>
  </si>
  <si>
    <t>2025/09/18 15:26:28</t>
  </si>
  <si>
    <t>2025/09/01 09:30:08</t>
  </si>
  <si>
    <t>M325800672</t>
  </si>
  <si>
    <t>M325005766</t>
  </si>
  <si>
    <t>2025/10/22 15:11:58</t>
  </si>
  <si>
    <t>2025/09/01 15:12:34</t>
  </si>
  <si>
    <t>M225800675</t>
  </si>
  <si>
    <t>M225012726</t>
  </si>
  <si>
    <t>2025/10/22 15:12:18</t>
  </si>
  <si>
    <t>2025/09/01 15:23:14</t>
  </si>
  <si>
    <t>M225015919</t>
  </si>
  <si>
    <t>2025/10/23 13:00:21</t>
  </si>
  <si>
    <t>PCB Burned/U19/U506</t>
  </si>
  <si>
    <t>2025/09/11 13:48:24</t>
  </si>
  <si>
    <t>M325800825</t>
  </si>
  <si>
    <t>M325004261</t>
  </si>
  <si>
    <t>2025/10/22 15:25:04</t>
  </si>
  <si>
    <t>2025/09/11 13:50:00</t>
  </si>
  <si>
    <t>2025/10/23 08:33:16</t>
  </si>
  <si>
    <t>M325800807</t>
  </si>
  <si>
    <t>M325034006</t>
  </si>
  <si>
    <t>2025/10/22 15:22:56</t>
  </si>
  <si>
    <t>2025/09/11 13:55:54</t>
  </si>
  <si>
    <t>M325008507</t>
  </si>
  <si>
    <t>2026/05/08 15:49:15</t>
  </si>
  <si>
    <t>2025/09/11 13:58:17</t>
  </si>
  <si>
    <t>M325800707</t>
  </si>
  <si>
    <t>M325009008</t>
  </si>
  <si>
    <t>2025/10/22 15:16:58</t>
  </si>
  <si>
    <t>2025/09/01 09:35:42</t>
  </si>
  <si>
    <t>M325800699</t>
  </si>
  <si>
    <t>M325007736</t>
  </si>
  <si>
    <t>2025/10/22 15:15:59</t>
  </si>
  <si>
    <t>2025/09/01 10:41:45</t>
  </si>
  <si>
    <t>M225801027</t>
  </si>
  <si>
    <t>M225012724</t>
  </si>
  <si>
    <t>2025/11/20 09:34:26</t>
  </si>
  <si>
    <t>2025/11/24 12:29:03</t>
  </si>
  <si>
    <t>2025/09/01 11:19:07</t>
  </si>
  <si>
    <t>M325800682</t>
  </si>
  <si>
    <t>M325025333</t>
  </si>
  <si>
    <t>2025/10/22 15:13:09</t>
  </si>
  <si>
    <t>2025/09/01 15:35:12</t>
  </si>
  <si>
    <t>M325800681</t>
  </si>
  <si>
    <t>M325025519</t>
  </si>
  <si>
    <t>2025/10/22 15:12:59</t>
  </si>
  <si>
    <t>2025/09/01 15:38:57</t>
  </si>
  <si>
    <t>M225800680</t>
  </si>
  <si>
    <t>M225014949</t>
  </si>
  <si>
    <t>2025/09/01 16:51:21</t>
  </si>
  <si>
    <t>2025/10/03 16:36:09</t>
  </si>
  <si>
    <t>2025/10/09 10:42:57</t>
  </si>
  <si>
    <t>2025/09/01 15:41:13</t>
  </si>
  <si>
    <t>M125800735</t>
  </si>
  <si>
    <t>M125005040</t>
  </si>
  <si>
    <t>2025/09/18 15:28:46</t>
  </si>
  <si>
    <t>2025/09/03 12:37:56</t>
  </si>
  <si>
    <t>M325800668</t>
  </si>
  <si>
    <t>M325024382</t>
  </si>
  <si>
    <t>2025/10/22 15:11:18</t>
  </si>
  <si>
    <t>2025/09/01 16:37:25</t>
  </si>
  <si>
    <t>M325800667</t>
  </si>
  <si>
    <t>M325024393</t>
  </si>
  <si>
    <t>2025/10/22 15:11:08</t>
  </si>
  <si>
    <t>2025/09/01 16:40:31</t>
  </si>
  <si>
    <t>M325800712</t>
  </si>
  <si>
    <t>M325006675</t>
  </si>
  <si>
    <t>2025/09/18 15:26:48</t>
  </si>
  <si>
    <t>2025/09/01 09:16:40</t>
  </si>
  <si>
    <t>M325800711</t>
  </si>
  <si>
    <t>M325006686</t>
  </si>
  <si>
    <t>2025/09/18 15:26:38</t>
  </si>
  <si>
    <t>2025/09/01 09:22:46</t>
  </si>
  <si>
    <t>M325800698</t>
  </si>
  <si>
    <t>M325024302</t>
  </si>
  <si>
    <t>2025/10/22 15:15:51</t>
  </si>
  <si>
    <t>2025/09/01 10:44:13</t>
  </si>
  <si>
    <t>M325800727</t>
  </si>
  <si>
    <t>M325006345</t>
  </si>
  <si>
    <t>2025/09/18 15:27:57</t>
  </si>
  <si>
    <t>2025/09/01 14:04:22</t>
  </si>
  <si>
    <t>M325800726</t>
  </si>
  <si>
    <t>M325006699</t>
  </si>
  <si>
    <t>2025/09/18 15:27:47</t>
  </si>
  <si>
    <t>2025/09/01 14:06:23</t>
  </si>
  <si>
    <t>M325800702</t>
  </si>
  <si>
    <t>M325033485</t>
  </si>
  <si>
    <t>2025/10/22 15:16:30</t>
  </si>
  <si>
    <t>2025/09/01 14:07:56</t>
  </si>
  <si>
    <t>M125800824</t>
  </si>
  <si>
    <t>M125006365</t>
  </si>
  <si>
    <t>2025/09/11 14:12:49</t>
  </si>
  <si>
    <t>2025/10/22 15:24:55</t>
  </si>
  <si>
    <t>2025/09/11 14:08:59</t>
  </si>
  <si>
    <t>M325800730</t>
  </si>
  <si>
    <t>M325013048</t>
  </si>
  <si>
    <t>2025/10/22 15:19:02</t>
  </si>
  <si>
    <t>2025/09/03 12:57:54</t>
  </si>
  <si>
    <t>M325800691</t>
  </si>
  <si>
    <t>M325025307</t>
  </si>
  <si>
    <t>2025/10/22 15:14:40</t>
  </si>
  <si>
    <t>2025/09/01 12:29:21</t>
  </si>
  <si>
    <t>M225800706</t>
  </si>
  <si>
    <t>M225004441</t>
  </si>
  <si>
    <t>2025/09/18 15:26:18</t>
  </si>
  <si>
    <t>2025/09/01 09:45:54</t>
  </si>
  <si>
    <t>M325800705</t>
  </si>
  <si>
    <t>M325007455</t>
  </si>
  <si>
    <t>2025/11/03 09:35:47</t>
  </si>
  <si>
    <t>2025/11/04 16:15:24</t>
  </si>
  <si>
    <t>2025/09/01 10:09:29</t>
  </si>
  <si>
    <t>2025/11/04 16:14:37</t>
  </si>
  <si>
    <t>M425800704</t>
  </si>
  <si>
    <t>M425021776</t>
  </si>
  <si>
    <t>2025/10/22 15:16:51</t>
  </si>
  <si>
    <t>2025/09/01 10:12:29</t>
  </si>
  <si>
    <t>M325800700</t>
  </si>
  <si>
    <t>M325004381</t>
  </si>
  <si>
    <t>2025/10/22 15:16:09</t>
  </si>
  <si>
    <t>2025/09/01 10:38:01</t>
  </si>
  <si>
    <t>M225800684</t>
  </si>
  <si>
    <t>M225012728</t>
  </si>
  <si>
    <t>2025/10/22 15:13:29</t>
  </si>
  <si>
    <t>2025/09/01 14:12:39</t>
  </si>
  <si>
    <t>M325800669</t>
  </si>
  <si>
    <t>M325024688</t>
  </si>
  <si>
    <t>2025/10/22 15:11:28</t>
  </si>
  <si>
    <t>2025/09/01 16:34:01</t>
  </si>
  <si>
    <t>M125800666</t>
  </si>
  <si>
    <t>M125006481</t>
  </si>
  <si>
    <t>2025/10/03 16:35:41</t>
  </si>
  <si>
    <t>2025/09/01 16:45:25</t>
  </si>
  <si>
    <t>M325800732</t>
  </si>
  <si>
    <t>M325024581</t>
  </si>
  <si>
    <t>2025/09/01 16:58:41</t>
  </si>
  <si>
    <t>2025/09/18 15:28:17</t>
  </si>
  <si>
    <t>2025/09/01 16:55:52</t>
  </si>
  <si>
    <t>M325800733</t>
  </si>
  <si>
    <t>M325024368</t>
  </si>
  <si>
    <t>2025/09/18 15:28:27</t>
  </si>
  <si>
    <t>2025/09/01 16:57:43</t>
  </si>
  <si>
    <t>M325800728</t>
  </si>
  <si>
    <t>M325023386</t>
  </si>
  <si>
    <t>2025/10/03 16:36:19</t>
  </si>
  <si>
    <t>2025/09/03 13:06:35</t>
  </si>
  <si>
    <t>M325800701</t>
  </si>
  <si>
    <t>M325040853</t>
  </si>
  <si>
    <t>2025/10/22 15:16:21</t>
  </si>
  <si>
    <t>2025/09/01 10:19:59</t>
  </si>
  <si>
    <t>M125800739</t>
  </si>
  <si>
    <t>M125006660</t>
  </si>
  <si>
    <t>2025/10/03 16:36:28</t>
  </si>
  <si>
    <t>2025/09/03 12:25:01</t>
  </si>
  <si>
    <t>M325800717</t>
  </si>
  <si>
    <t>M325033780</t>
  </si>
  <si>
    <t>2025/09/18 15:27:17</t>
  </si>
  <si>
    <t>2025/09/01 12:55:32</t>
  </si>
  <si>
    <t>M325800710</t>
  </si>
  <si>
    <t>M325006828</t>
  </si>
  <si>
    <t>2025/10/22 15:17:18</t>
  </si>
  <si>
    <t>2025/09/01 09:25:29</t>
  </si>
  <si>
    <t>M325800671</t>
  </si>
  <si>
    <t>M325000198</t>
  </si>
  <si>
    <t>2025/10/22 15:11:51</t>
  </si>
  <si>
    <t>2025/09/01 16:27:46</t>
  </si>
  <si>
    <t>M425800716</t>
  </si>
  <si>
    <t>M425016938</t>
  </si>
  <si>
    <t>2025/10/22 15:17:39</t>
  </si>
  <si>
    <t>2025/09/01 13:12:15</t>
  </si>
  <si>
    <t>M325800683</t>
  </si>
  <si>
    <t>M325033943</t>
  </si>
  <si>
    <t>2025/10/22 15:13:19</t>
  </si>
  <si>
    <t>2025/09/01 15:29:02</t>
  </si>
  <si>
    <t>M225800734</t>
  </si>
  <si>
    <t>M225012725</t>
  </si>
  <si>
    <t>2025/09/18 15:28:36</t>
  </si>
  <si>
    <t>2025/09/03 12:40:32</t>
  </si>
  <si>
    <t>M325800993</t>
  </si>
  <si>
    <t>M325023212</t>
  </si>
  <si>
    <t>2025/12/09 12:33:17</t>
  </si>
  <si>
    <t>2025/12/12 09:15:00</t>
  </si>
  <si>
    <t>2025/09/01 09:40:32</t>
  </si>
  <si>
    <t>2025/12/12 09:14:06</t>
  </si>
  <si>
    <t>M325800687</t>
  </si>
  <si>
    <t>M325006667</t>
  </si>
  <si>
    <t>2025/10/22 15:13:58</t>
  </si>
  <si>
    <t>2025/09/01 14:42:12</t>
  </si>
  <si>
    <t>M325800686</t>
  </si>
  <si>
    <t>M325006745</t>
  </si>
  <si>
    <t>2025/10/22 15:13:48</t>
  </si>
  <si>
    <t>2025/09/01 14:43:39</t>
  </si>
  <si>
    <t>M125800738</t>
  </si>
  <si>
    <t>M125003849</t>
  </si>
  <si>
    <t>2025/09/18 15:29:05</t>
  </si>
  <si>
    <t>2025/09/03 12:27:11</t>
  </si>
  <si>
    <t>M225800736</t>
  </si>
  <si>
    <t>M225011448</t>
  </si>
  <si>
    <t>2025/10/22 15:19:11</t>
  </si>
  <si>
    <t>2025/09/03 12:33:10</t>
  </si>
  <si>
    <t>M325800694</t>
  </si>
  <si>
    <t>M325007596</t>
  </si>
  <si>
    <t>2025/10/22 15:15:10</t>
  </si>
  <si>
    <t>2025/09/01 12:12:54</t>
  </si>
  <si>
    <t>M325800713</t>
  </si>
  <si>
    <t>M325040586</t>
  </si>
  <si>
    <t>2025/10/22 15:17:29</t>
  </si>
  <si>
    <t>2025/09/01 09:03:20</t>
  </si>
  <si>
    <t>M325800703</t>
  </si>
  <si>
    <t>M325007261</t>
  </si>
  <si>
    <t>2025/10/22 15:16:40</t>
  </si>
  <si>
    <t>2025/09/01 10:16:22</t>
  </si>
  <si>
    <t>M325800697</t>
  </si>
  <si>
    <t>M325024268</t>
  </si>
  <si>
    <t>2025/10/22 15:15:40</t>
  </si>
  <si>
    <t>2025/09/01 10:49:58</t>
  </si>
  <si>
    <t>M325800690</t>
  </si>
  <si>
    <t>M325025259</t>
  </si>
  <si>
    <t>2025/10/22 15:14:27</t>
  </si>
  <si>
    <t>2025/09/01 12:35:54</t>
  </si>
  <si>
    <t>M325800719</t>
  </si>
  <si>
    <t>M325013076</t>
  </si>
  <si>
    <t>2025/10/22 15:17:59</t>
  </si>
  <si>
    <t>2025/09/01 12:39:22</t>
  </si>
  <si>
    <t>M425800718</t>
  </si>
  <si>
    <t>M425003248</t>
  </si>
  <si>
    <t>2025/10/22 15:17:48</t>
  </si>
  <si>
    <t>2025/09/01 12:42:16</t>
  </si>
  <si>
    <t>M325800715</t>
  </si>
  <si>
    <t>M325024613</t>
  </si>
  <si>
    <t>2025/09/18 15:27:08</t>
  </si>
  <si>
    <t>2025/09/01 13:13:56</t>
  </si>
  <si>
    <t>M325800725</t>
  </si>
  <si>
    <t>M325000094</t>
  </si>
  <si>
    <t>2025/10/22 15:18:42</t>
  </si>
  <si>
    <t>2025/09/01 13:26:30</t>
  </si>
  <si>
    <t>M325800724</t>
  </si>
  <si>
    <t>M325033671</t>
  </si>
  <si>
    <t>2025/09/18 15:27:37</t>
  </si>
  <si>
    <t>2025/09/01 13:30:02</t>
  </si>
  <si>
    <t>M325800676</t>
  </si>
  <si>
    <t>M325006788</t>
  </si>
  <si>
    <t>2025/10/22 15:12:29</t>
  </si>
  <si>
    <t>2025/09/01 14:46:46</t>
  </si>
  <si>
    <t>M325800677</t>
  </si>
  <si>
    <t>M325043485</t>
  </si>
  <si>
    <t>2025/10/03 16:36:00</t>
  </si>
  <si>
    <t>2025/09/01 15:08:02</t>
  </si>
  <si>
    <t>M425800692</t>
  </si>
  <si>
    <t>M425005119</t>
  </si>
  <si>
    <t>2025/10/22 15:14:51</t>
  </si>
  <si>
    <t>2025/09/01 12:21:27</t>
  </si>
  <si>
    <t>M325800693</t>
  </si>
  <si>
    <t>M325025306</t>
  </si>
  <si>
    <t>2025/10/22 15:15:01</t>
  </si>
  <si>
    <t>2025/09/01 12:17:44</t>
  </si>
  <si>
    <t>M325800678</t>
  </si>
  <si>
    <t>M325006491</t>
  </si>
  <si>
    <t>2025/10/22 15:12:39</t>
  </si>
  <si>
    <t>2025/09/01 16:22:08</t>
  </si>
  <si>
    <t>M225800747</t>
  </si>
  <si>
    <t>M225010459</t>
  </si>
  <si>
    <t>2025/09/18 15:29:34</t>
  </si>
  <si>
    <t>2025/09/03 13:09:41</t>
  </si>
  <si>
    <t>M325800729</t>
  </si>
  <si>
    <t>M325021512</t>
  </si>
  <si>
    <t>2025/10/22 15:18:52</t>
  </si>
  <si>
    <t>2025/09/03 13:12:13</t>
  </si>
  <si>
    <t>M225800723</t>
  </si>
  <si>
    <t>M225012727</t>
  </si>
  <si>
    <t>2025/09/18 15:27:27</t>
  </si>
  <si>
    <t>2025/09/01 13:43:29</t>
  </si>
  <si>
    <t>M325800722</t>
  </si>
  <si>
    <t>M325033551</t>
  </si>
  <si>
    <t>2025/10/22 15:18:31</t>
  </si>
  <si>
    <t>2025/09/01 13:48:20</t>
  </si>
  <si>
    <t>M325800695</t>
  </si>
  <si>
    <t>M325007244</t>
  </si>
  <si>
    <t>2025/10/22 15:15:20</t>
  </si>
  <si>
    <t>2025/09/01 14:10:23</t>
  </si>
  <si>
    <t>M325800679</t>
  </si>
  <si>
    <t>M325004603</t>
  </si>
  <si>
    <t>2025/10/22 15:12:49</t>
  </si>
  <si>
    <t>2025/09/01 15:44:46</t>
  </si>
  <si>
    <t>M325800823</t>
  </si>
  <si>
    <t>M325014745</t>
  </si>
  <si>
    <t>2025/10/22 15:24:46</t>
  </si>
  <si>
    <t>2025/09/11 13:37:43</t>
  </si>
  <si>
    <t>M325800819</t>
  </si>
  <si>
    <t>M325006382</t>
  </si>
  <si>
    <t>2025/10/22 15:24:05</t>
  </si>
  <si>
    <t>2025/09/11 13:44:14</t>
  </si>
  <si>
    <t>M325800817</t>
  </si>
  <si>
    <t>M325013537</t>
  </si>
  <si>
    <t>2025/10/22 15:23:55</t>
  </si>
  <si>
    <t>2025/09/11 13:45:17</t>
  </si>
  <si>
    <t>M225012623</t>
  </si>
  <si>
    <t>2025/10/23 13:00:18</t>
  </si>
  <si>
    <t>2025/09/11 13:52:06</t>
  </si>
  <si>
    <t>M325800953</t>
  </si>
  <si>
    <t>M325025813</t>
  </si>
  <si>
    <t>2025/11/20 14:00:06</t>
  </si>
  <si>
    <t>2025/09/11 13:54:06</t>
  </si>
  <si>
    <t>2025/11/24 12:28:09</t>
  </si>
  <si>
    <t>M125800811</t>
  </si>
  <si>
    <t>M125006599</t>
  </si>
  <si>
    <t>2025/10/03 16:40:49</t>
  </si>
  <si>
    <t>2025/09/11 14:01:57</t>
  </si>
  <si>
    <t>2025/10/09 10:42:36</t>
  </si>
  <si>
    <t>M325800721</t>
  </si>
  <si>
    <t>M325032818</t>
  </si>
  <si>
    <t>2025/10/22 15:18:18</t>
  </si>
  <si>
    <t>2025/09/01 13:51:27</t>
  </si>
  <si>
    <t>M325800689</t>
  </si>
  <si>
    <t>M325006289</t>
  </si>
  <si>
    <t>2025/10/22 15:14:17</t>
  </si>
  <si>
    <t>2025/09/01 14:33:31</t>
  </si>
  <si>
    <t>M325800688</t>
  </si>
  <si>
    <t>M325008490</t>
  </si>
  <si>
    <t>2025/10/22 15:14:08</t>
  </si>
  <si>
    <t>2025/09/01 14:37:18</t>
  </si>
  <si>
    <t>M225800673</t>
  </si>
  <si>
    <t>M225008954</t>
  </si>
  <si>
    <t>2025/10/03 16:35:50</t>
  </si>
  <si>
    <t>2025/09/01 15:16:13</t>
  </si>
  <si>
    <t>M325800674</t>
  </si>
  <si>
    <t>M325003909</t>
  </si>
  <si>
    <t>2025/10/22 15:12:08</t>
  </si>
  <si>
    <t>2025/09/01 15:19:23</t>
  </si>
  <si>
    <t>M225801068</t>
  </si>
  <si>
    <t>M225010729</t>
  </si>
  <si>
    <t>2026/01/05 08:52:54</t>
  </si>
  <si>
    <t>2026/01/21 15:32:14</t>
  </si>
  <si>
    <t>2025/09/01 15:25:12</t>
  </si>
  <si>
    <t>M225801090</t>
  </si>
  <si>
    <t>M225010734</t>
  </si>
  <si>
    <t>2026/01/05 08:55:46</t>
  </si>
  <si>
    <t>2025/09/01 15:26:47</t>
  </si>
  <si>
    <t>2026/01/08 08:13:31</t>
  </si>
  <si>
    <t>M125800808</t>
  </si>
  <si>
    <t>M125006063</t>
  </si>
  <si>
    <t>2025/10/03 16:40:40</t>
  </si>
  <si>
    <t>2025/09/11 14:04:54</t>
  </si>
  <si>
    <t>M325800670</t>
  </si>
  <si>
    <t>M325024377</t>
  </si>
  <si>
    <t>2025/10/22 15:11:39</t>
  </si>
  <si>
    <t>2025/09/01 16:31:54</t>
  </si>
  <si>
    <t>TO258000002</t>
  </si>
  <si>
    <t>2025/09/04 09:26:21</t>
  </si>
  <si>
    <t>2025/08/01 16:38:50</t>
  </si>
  <si>
    <t>M325800782</t>
  </si>
  <si>
    <t>M325034736</t>
  </si>
  <si>
    <t>2025/09/08 09:29:24</t>
  </si>
  <si>
    <t>2025/09/18 15:31:55</t>
  </si>
  <si>
    <t>2025/09/08 09:27:32</t>
  </si>
  <si>
    <t>2025/09/23 13:00:07</t>
  </si>
  <si>
    <t>M425800779</t>
  </si>
  <si>
    <t>M425020961</t>
  </si>
  <si>
    <t>2025/09/08 09:01:35</t>
  </si>
  <si>
    <t>2025/10/22 15:21:44</t>
  </si>
  <si>
    <t>2025/09/08 08:27:17</t>
  </si>
  <si>
    <t>M425800781</t>
  </si>
  <si>
    <t>M425013981</t>
  </si>
  <si>
    <t>2025/09/18 15:31:46</t>
  </si>
  <si>
    <t>2025/09/08 08:35:36</t>
  </si>
  <si>
    <t>M325800787</t>
  </si>
  <si>
    <t>M325024459</t>
  </si>
  <si>
    <t>2025/09/08 09:09:55</t>
  </si>
  <si>
    <t>2025/10/03 16:38:31</t>
  </si>
  <si>
    <t>2025/09/08 09:03:18</t>
  </si>
  <si>
    <t>M425800799</t>
  </si>
  <si>
    <t>M425014316</t>
  </si>
  <si>
    <t>2025/09/08 12:39:23</t>
  </si>
  <si>
    <t>2025/09/18 15:32:14</t>
  </si>
  <si>
    <t>2025/09/08 12:28:53</t>
  </si>
  <si>
    <t>M625800770</t>
  </si>
  <si>
    <t>M625004555</t>
  </si>
  <si>
    <t>2025/09/05 09:36:18</t>
  </si>
  <si>
    <t>2025/10/22 15:20:35</t>
  </si>
  <si>
    <t>2025/09/05 09:17:01</t>
  </si>
  <si>
    <t>M325800791</t>
  </si>
  <si>
    <t>M325048955</t>
  </si>
  <si>
    <t>2025/10/03 16:38:58</t>
  </si>
  <si>
    <t>2025/09/08 08:49:36</t>
  </si>
  <si>
    <t>M425021727</t>
  </si>
  <si>
    <t>2025/11/04 17:25:00</t>
  </si>
  <si>
    <t>2025/09/08 08:58:29</t>
  </si>
  <si>
    <t>M425800793</t>
  </si>
  <si>
    <t>M425011128</t>
  </si>
  <si>
    <t>2025/10/03 16:39:17</t>
  </si>
  <si>
    <t>2025/09/08 08:40:50</t>
  </si>
  <si>
    <t>M525800956</t>
  </si>
  <si>
    <t>M525021728</t>
  </si>
  <si>
    <t>2025/11/20 09:31:42</t>
  </si>
  <si>
    <t>2025/09/08 12:31:05</t>
  </si>
  <si>
    <t>M425800994</t>
  </si>
  <si>
    <t>M425043043</t>
  </si>
  <si>
    <t>2025/11/20 09:33:07</t>
  </si>
  <si>
    <t>2025/09/08 12:33:36</t>
  </si>
  <si>
    <t>M425800796</t>
  </si>
  <si>
    <t>M425008689</t>
  </si>
  <si>
    <t>2025/10/03 16:39:45</t>
  </si>
  <si>
    <t>2025/09/08 11:14:22</t>
  </si>
  <si>
    <t>M425800761</t>
  </si>
  <si>
    <t>M425014712</t>
  </si>
  <si>
    <t>2025/09/05 09:05:33</t>
  </si>
  <si>
    <t>2025/09/18 15:30:56</t>
  </si>
  <si>
    <t>2025/09/05 08:37:40</t>
  </si>
  <si>
    <t>M425800760</t>
  </si>
  <si>
    <t>M425016161</t>
  </si>
  <si>
    <t>2025/10/03 16:37:07</t>
  </si>
  <si>
    <t>2025/09/05 08:40:12</t>
  </si>
  <si>
    <t>M425800767</t>
  </si>
  <si>
    <t>M425017128</t>
  </si>
  <si>
    <t>2025/10/22 15:20:15</t>
  </si>
  <si>
    <t>2025/09/05 08:58:22</t>
  </si>
  <si>
    <t>M425800768</t>
  </si>
  <si>
    <t>M425017615</t>
  </si>
  <si>
    <t>2025/10/22 15:20:25</t>
  </si>
  <si>
    <t>2025/09/05 09:07:40</t>
  </si>
  <si>
    <t>M325800758</t>
  </si>
  <si>
    <t>M325024367</t>
  </si>
  <si>
    <t>2025/10/03 16:36:48</t>
  </si>
  <si>
    <t>2025/09/05 08:27:41</t>
  </si>
  <si>
    <t>M325800766</t>
  </si>
  <si>
    <t>M325000116</t>
  </si>
  <si>
    <t>2025/09/05 09:05:32</t>
  </si>
  <si>
    <t>2025/09/18 15:31:14</t>
  </si>
  <si>
    <t>2025/09/05 09:01:45</t>
  </si>
  <si>
    <t>M325800763</t>
  </si>
  <si>
    <t>M325033472</t>
  </si>
  <si>
    <t>2025/10/03 16:37:16</t>
  </si>
  <si>
    <t>2025/09/05 08:44:04</t>
  </si>
  <si>
    <t>M425800762</t>
  </si>
  <si>
    <t>M425009509</t>
  </si>
  <si>
    <t>2025/10/22 15:20:05</t>
  </si>
  <si>
    <t>2025/09/05 08:48:38</t>
  </si>
  <si>
    <t>M525800769</t>
  </si>
  <si>
    <t>M525021297</t>
  </si>
  <si>
    <t>2025/10/03 16:37:34</t>
  </si>
  <si>
    <t>2025/09/05 09:11:11</t>
  </si>
  <si>
    <t>M325800759</t>
  </si>
  <si>
    <t>M325043926</t>
  </si>
  <si>
    <t>2025/10/03 16:36:58</t>
  </si>
  <si>
    <t>2025/09/05 08:32:55</t>
  </si>
  <si>
    <t>M325800772</t>
  </si>
  <si>
    <t>M325024585</t>
  </si>
  <si>
    <t>2025/10/03 16:37:43</t>
  </si>
  <si>
    <t>2025/09/05 09:22:54</t>
  </si>
  <si>
    <t>M425046334</t>
  </si>
  <si>
    <t>2025/11/12 09:38:46</t>
  </si>
  <si>
    <t>2025/11/26 17:28:56</t>
  </si>
  <si>
    <t>2025/11/12 09:38:36</t>
  </si>
  <si>
    <t>M525800784</t>
  </si>
  <si>
    <t>M525022004</t>
  </si>
  <si>
    <t>2025/09/08 09:24:14</t>
  </si>
  <si>
    <t>2025/10/03 16:38:02</t>
  </si>
  <si>
    <t>2025/09/08 09:12:47</t>
  </si>
  <si>
    <t>M325800792</t>
  </si>
  <si>
    <t>M325037419</t>
  </si>
  <si>
    <t>2025/10/03 16:39:08</t>
  </si>
  <si>
    <t>2025/09/08 08:46:03</t>
  </si>
  <si>
    <t>M425800773</t>
  </si>
  <si>
    <t>M425013968</t>
  </si>
  <si>
    <t>2025/09/18 15:31:25</t>
  </si>
  <si>
    <t>2025/09/05 09:27:09</t>
  </si>
  <si>
    <t>M325800798</t>
  </si>
  <si>
    <t>M325048994</t>
  </si>
  <si>
    <t>2025/10/03 16:40:03</t>
  </si>
  <si>
    <t>2025/09/08 12:14:23</t>
  </si>
  <si>
    <t>M325800801</t>
  </si>
  <si>
    <t>M325043763</t>
  </si>
  <si>
    <t>2025/10/03 16:40:21</t>
  </si>
  <si>
    <t>2025/09/08 12:24:49</t>
  </si>
  <si>
    <t>M525800790</t>
  </si>
  <si>
    <t>M525021702</t>
  </si>
  <si>
    <t>2025/10/03 16:38:49</t>
  </si>
  <si>
    <t>2025/09/08 08:53:12</t>
  </si>
  <si>
    <t>M425800789</t>
  </si>
  <si>
    <t>M425001631</t>
  </si>
  <si>
    <t>2025/10/03 16:38:40</t>
  </si>
  <si>
    <t>2025/09/08 08:55:07</t>
  </si>
  <si>
    <t>M325800786</t>
  </si>
  <si>
    <t>M325024366</t>
  </si>
  <si>
    <t>2025/10/03 16:38:21</t>
  </si>
  <si>
    <t>2025/09/08 09:07:17</t>
  </si>
  <si>
    <t>M425800771</t>
  </si>
  <si>
    <t>M425017408</t>
  </si>
  <si>
    <t>2025/10/22 15:20:45</t>
  </si>
  <si>
    <t>2025/09/05 09:18:42</t>
  </si>
  <si>
    <t>M325800776</t>
  </si>
  <si>
    <t>M325008057</t>
  </si>
  <si>
    <t>2025/09/08 09:01:36</t>
  </si>
  <si>
    <t>2025/10/22 15:21:16</t>
  </si>
  <si>
    <t>2025/09/08 08:16:03</t>
  </si>
  <si>
    <t>M425800777</t>
  </si>
  <si>
    <t>M425020991</t>
  </si>
  <si>
    <t>2025/10/22 15:21:25</t>
  </si>
  <si>
    <t>2025/09/08 08:20:31</t>
  </si>
  <si>
    <t>M525800785</t>
  </si>
  <si>
    <t>M525021857</t>
  </si>
  <si>
    <t>2025/10/03 16:38:11</t>
  </si>
  <si>
    <t>2025/09/08 09:09:34</t>
  </si>
  <si>
    <t>M525800783</t>
  </si>
  <si>
    <t>M525021326</t>
  </si>
  <si>
    <t>2025/10/03 16:37:53</t>
  </si>
  <si>
    <t>2025/09/08 09:16:07</t>
  </si>
  <si>
    <t>M325800788</t>
  </si>
  <si>
    <t>M325032908</t>
  </si>
  <si>
    <t>2025/09/18 15:32:05</t>
  </si>
  <si>
    <t>2025/09/08 09:20:37</t>
  </si>
  <si>
    <t>M425013575</t>
  </si>
  <si>
    <t>2025/11/04 17:24:58</t>
  </si>
  <si>
    <t>2025/09/08 11:02:37</t>
  </si>
  <si>
    <t>M525800778</t>
  </si>
  <si>
    <t>M525056628</t>
  </si>
  <si>
    <t>2025/10/22 15:21:34</t>
  </si>
  <si>
    <t>2025/09/08 08:23:45</t>
  </si>
  <si>
    <t>M325800794</t>
  </si>
  <si>
    <t>M325048983</t>
  </si>
  <si>
    <t>2025/10/03 16:39:35</t>
  </si>
  <si>
    <t>2025/09/08 10:58:25</t>
  </si>
  <si>
    <t>M325800795</t>
  </si>
  <si>
    <t>M325043617</t>
  </si>
  <si>
    <t>2025/10/22 15:21:55</t>
  </si>
  <si>
    <t>2025/09/08 11:10:42</t>
  </si>
  <si>
    <t>M325011328</t>
  </si>
  <si>
    <t>2026/01/26 17:23:30</t>
  </si>
  <si>
    <t>目檢正常,量測所有工作電壓都正常,量測I2C值正常
量測PCI-E值正常,量測BIOS值正常,重燒BIOS無效
更換GPU並回焊過2次,更換VRAM無效
依舊NO BOOT，故判定為難修板。"</t>
  </si>
  <si>
    <t>2025/09/08 11:18:07</t>
  </si>
  <si>
    <t>M525800797</t>
  </si>
  <si>
    <t>M525021470</t>
  </si>
  <si>
    <t>2025/10/03 16:39:54</t>
  </si>
  <si>
    <t>2025/09/08 12:10:37</t>
  </si>
  <si>
    <t>M325800765</t>
  </si>
  <si>
    <t>M325043676</t>
  </si>
  <si>
    <t>2025/10/03 16:37:25</t>
  </si>
  <si>
    <t>2025/09/05 08:52:10</t>
  </si>
  <si>
    <t>M425800764</t>
  </si>
  <si>
    <t>M425014105</t>
  </si>
  <si>
    <t>2025/09/18 15:31:05</t>
  </si>
  <si>
    <t>2025/09/05 08:54:42</t>
  </si>
  <si>
    <t>M325047408</t>
  </si>
  <si>
    <t>2025/10/23 13:00:30</t>
  </si>
  <si>
    <t>2025/09/08 12:36:47</t>
  </si>
  <si>
    <t>TO258000003</t>
  </si>
  <si>
    <t>2025/09/04 09:26:03</t>
  </si>
  <si>
    <t>2025/08/04 10:44:48</t>
  </si>
  <si>
    <t>M425800780</t>
  </si>
  <si>
    <t>M425014761</t>
  </si>
  <si>
    <t>2025/09/08 08:33:17</t>
  </si>
  <si>
    <t>2025/09/18 15:31:36</t>
  </si>
  <si>
    <t>2025/09/08 08:30:07</t>
  </si>
  <si>
    <t>TO258000009</t>
  </si>
  <si>
    <t>2025/09/11 15:37:10</t>
  </si>
  <si>
    <t>2025/08/26 23:58:54</t>
  </si>
  <si>
    <t>M425014589</t>
  </si>
  <si>
    <t>VCG507012TFXXPB1-O</t>
  </si>
  <si>
    <t>2025/10/07 13:28:30</t>
  </si>
  <si>
    <t>2025/11/26 17:29:01</t>
  </si>
  <si>
    <t>PCB Burned/U17</t>
  </si>
  <si>
    <t>2025/10/07 13:19:30</t>
  </si>
  <si>
    <t>M625800831</t>
  </si>
  <si>
    <t>M625004640</t>
  </si>
  <si>
    <t>2025/10/07 13:28:29</t>
  </si>
  <si>
    <t>2025/10/22 15:26:03</t>
  </si>
  <si>
    <t>2025/10/07 13:26:09</t>
  </si>
  <si>
    <t>M325801040</t>
  </si>
  <si>
    <t>M325005422</t>
  </si>
  <si>
    <t>2025/10/07 13:28:31</t>
  </si>
  <si>
    <t>2025/12/09 12:51:50</t>
  </si>
  <si>
    <t>2025/10/07 12:45:25</t>
  </si>
  <si>
    <t>M625800854</t>
  </si>
  <si>
    <t>M625000426</t>
  </si>
  <si>
    <t>2025/11/20 09:28:50</t>
  </si>
  <si>
    <t>2025/10/07 13:17:56</t>
  </si>
  <si>
    <t>M325800954</t>
  </si>
  <si>
    <t>M325020888</t>
  </si>
  <si>
    <t>2025/11/21 16:09:04</t>
  </si>
  <si>
    <t>2025/10/07 13:21:01</t>
  </si>
  <si>
    <t>M625800855</t>
  </si>
  <si>
    <t>M625033974</t>
  </si>
  <si>
    <t>2025/11/03 09:36:55</t>
  </si>
  <si>
    <t>2025/10/07 13:22:23</t>
  </si>
  <si>
    <t>M425800862</t>
  </si>
  <si>
    <t>M425015130</t>
  </si>
  <si>
    <t>2025/11/20 09:28:58</t>
  </si>
  <si>
    <t>2025/10/07 13:03:24</t>
  </si>
  <si>
    <t>M525800867</t>
  </si>
  <si>
    <t>VCG507012TFXPB1-O</t>
  </si>
  <si>
    <t>M525016808</t>
  </si>
  <si>
    <t>2025/11/20 09:29:12</t>
  </si>
  <si>
    <t>2025/10/07 12:49:14</t>
  </si>
  <si>
    <t>M325800857</t>
  </si>
  <si>
    <t>M325049435</t>
  </si>
  <si>
    <t>2025/11/03 09:37:10</t>
  </si>
  <si>
    <t>2025/10/07 12:54:03</t>
  </si>
  <si>
    <t>M225800851</t>
  </si>
  <si>
    <t>M225012635</t>
  </si>
  <si>
    <t>2025/11/03 09:36:42</t>
  </si>
  <si>
    <t>2025/10/07 12:54:56</t>
  </si>
  <si>
    <t>M525800876</t>
  </si>
  <si>
    <t>M525042771</t>
  </si>
  <si>
    <t>2025/11/20 09:30:13</t>
  </si>
  <si>
    <t>2025/10/07 12:40:26</t>
  </si>
  <si>
    <t>M525800877</t>
  </si>
  <si>
    <t>M525063448</t>
  </si>
  <si>
    <t>2025/11/20 09:30:23</t>
  </si>
  <si>
    <t>2025/10/07 12:41:58</t>
  </si>
  <si>
    <t>M525800999</t>
  </si>
  <si>
    <t>M525062263</t>
  </si>
  <si>
    <t>2025/11/20 09:33:29</t>
  </si>
  <si>
    <t>2025/10/07 12:43:03</t>
  </si>
  <si>
    <t>M525800870</t>
  </si>
  <si>
    <t>M525030908</t>
  </si>
  <si>
    <t>2025/11/20 09:29:28</t>
  </si>
  <si>
    <t>2025/10/07 12:46:24</t>
  </si>
  <si>
    <t>M625800873</t>
  </si>
  <si>
    <t>M625000974</t>
  </si>
  <si>
    <t>2025/11/20 09:29:48</t>
  </si>
  <si>
    <t>2025/10/07 12:38:40</t>
  </si>
  <si>
    <t>M525800878</t>
  </si>
  <si>
    <t>M525042726</t>
  </si>
  <si>
    <t>2025/11/20 09:30:32</t>
  </si>
  <si>
    <t>2025/10/07 12:39:25</t>
  </si>
  <si>
    <t>M625800856</t>
  </si>
  <si>
    <t>M625047414</t>
  </si>
  <si>
    <t>2025/11/03 09:37:02</t>
  </si>
  <si>
    <t>2025/10/07 13:23:20</t>
  </si>
  <si>
    <t>M425800828</t>
  </si>
  <si>
    <t>M425017478</t>
  </si>
  <si>
    <t>2025/10/22 15:25:33</t>
  </si>
  <si>
    <t>2025/10/07 13:24:11</t>
  </si>
  <si>
    <t>M325801041</t>
  </si>
  <si>
    <t>M325010259</t>
  </si>
  <si>
    <t>2025/12/09 12:54:32</t>
  </si>
  <si>
    <t>2025/10/07 12:44:03</t>
  </si>
  <si>
    <t>M525800868</t>
  </si>
  <si>
    <t>M525052934</t>
  </si>
  <si>
    <t>2025/11/20 09:29:19</t>
  </si>
  <si>
    <t>2025/10/07 12:47:13</t>
  </si>
  <si>
    <t>M625800881</t>
  </si>
  <si>
    <t>M625000902</t>
  </si>
  <si>
    <t>2025/11/20 09:31:04</t>
  </si>
  <si>
    <t>2025/10/07 12:50:28</t>
  </si>
  <si>
    <t>M525800942</t>
  </si>
  <si>
    <t>M525002190</t>
  </si>
  <si>
    <t>2025/11/20 13:59:46</t>
  </si>
  <si>
    <t>2025/10/07 12:52:17</t>
  </si>
  <si>
    <t>M425800858</t>
  </si>
  <si>
    <t>M425003190</t>
  </si>
  <si>
    <t>2025/11/03 09:37:17</t>
  </si>
  <si>
    <t>2025/10/07 12:59:58</t>
  </si>
  <si>
    <t>M525800883</t>
  </si>
  <si>
    <t>M525025372</t>
  </si>
  <si>
    <t>2025/11/20 09:31:17</t>
  </si>
  <si>
    <t>2025/10/07 12:31:26</t>
  </si>
  <si>
    <t>M525800880</t>
  </si>
  <si>
    <t>M525025312</t>
  </si>
  <si>
    <t>2025/11/20 09:30:45</t>
  </si>
  <si>
    <t>2025/10/07 12:32:16</t>
  </si>
  <si>
    <t>M525800874</t>
  </si>
  <si>
    <t>M525025434</t>
  </si>
  <si>
    <t>2025/11/20 09:29:57</t>
  </si>
  <si>
    <t>2025/10/07 12:34:08</t>
  </si>
  <si>
    <t>M425800882</t>
  </si>
  <si>
    <t>M425042996</t>
  </si>
  <si>
    <t>2025/11/20 09:31:10</t>
  </si>
  <si>
    <t>2025/10/07 12:36:07</t>
  </si>
  <si>
    <t>M525800879</t>
  </si>
  <si>
    <t>M525025320</t>
  </si>
  <si>
    <t>2025/11/20 09:30:39</t>
  </si>
  <si>
    <t>2025/10/07 12:37:09</t>
  </si>
  <si>
    <t>M525800875</t>
  </si>
  <si>
    <t>M525025385</t>
  </si>
  <si>
    <t>2025/11/20 09:30:05</t>
  </si>
  <si>
    <t>2025/10/07 12:37:50</t>
  </si>
  <si>
    <t>M425800872</t>
  </si>
  <si>
    <t>M425043075</t>
  </si>
  <si>
    <t>2025/11/20 09:29:40</t>
  </si>
  <si>
    <t>2025/10/07 12:35:10</t>
  </si>
  <si>
    <t>M525800871</t>
  </si>
  <si>
    <t>M525063476</t>
  </si>
  <si>
    <t>2025/11/20 09:29:34</t>
  </si>
  <si>
    <t>2025/10/07 12:41:17</t>
  </si>
  <si>
    <t>M425800852</t>
  </si>
  <si>
    <t>M425003105</t>
  </si>
  <si>
    <t>2025/11/03 09:36:48</t>
  </si>
  <si>
    <t>2025/10/07 13:12:36</t>
  </si>
  <si>
    <t>M425800853</t>
  </si>
  <si>
    <t>90CV085100M0</t>
  </si>
  <si>
    <t>VCG507012TFXPBW1-O</t>
  </si>
  <si>
    <t>M425049215</t>
  </si>
  <si>
    <t>2025/11/20 09:28:41</t>
  </si>
  <si>
    <t>2025/10/07 13:13:15</t>
  </si>
  <si>
    <t>M525014741</t>
  </si>
  <si>
    <t>2025/11/26 17:28:59</t>
  </si>
  <si>
    <t>PCB Burned/U2</t>
  </si>
  <si>
    <t>2025/10/07 13:14:56</t>
  </si>
  <si>
    <t>M525016977</t>
  </si>
  <si>
    <t>2025/12/02 08:48:22</t>
  </si>
  <si>
    <t>2025/10/07 13:16:34</t>
  </si>
  <si>
    <t>M425800832</t>
  </si>
  <si>
    <t>M425017146</t>
  </si>
  <si>
    <t>2025/10/22 15:26:12</t>
  </si>
  <si>
    <t>2025/10/07 13:25:14</t>
  </si>
  <si>
    <t>M425801035</t>
  </si>
  <si>
    <t>M425017072</t>
  </si>
  <si>
    <t>2025/12/09 12:42:05</t>
  </si>
  <si>
    <t>2025/10/07 13:06:35</t>
  </si>
  <si>
    <t>M325800859</t>
  </si>
  <si>
    <t>M325040612</t>
  </si>
  <si>
    <t>2025/11/20 13:59:34</t>
  </si>
  <si>
    <t>2025/10/07 13:08:10</t>
  </si>
  <si>
    <t>M425800861</t>
  </si>
  <si>
    <t>M425016593</t>
  </si>
  <si>
    <t>2025/11/03 09:37:31</t>
  </si>
  <si>
    <t>2025/10/07 13:09:31</t>
  </si>
  <si>
    <t>M325800860</t>
  </si>
  <si>
    <t>M325043547</t>
  </si>
  <si>
    <t>2025/11/03 09:37:24</t>
  </si>
  <si>
    <t>2025/10/07 13:10:46</t>
  </si>
  <si>
    <t>TO259000004</t>
  </si>
  <si>
    <t>2025/10/07 14:04:23</t>
  </si>
  <si>
    <t>2025/09/05 19:35:24</t>
  </si>
  <si>
    <t>H424800978</t>
  </si>
  <si>
    <t>H424900007</t>
  </si>
  <si>
    <t>2025/10/13 09:27:36</t>
  </si>
  <si>
    <t>2026/01/29 13:38:26</t>
  </si>
  <si>
    <t>2026/02/25 16:06:24</t>
  </si>
  <si>
    <t>2025/10/13 09:25:36</t>
  </si>
  <si>
    <t>2026/02/03 14:27:35</t>
  </si>
  <si>
    <t>H324800977</t>
  </si>
  <si>
    <t>H324017557</t>
  </si>
  <si>
    <t>2026/01/29 13:37:51</t>
  </si>
  <si>
    <t>2025/10/13 09:26:19</t>
  </si>
  <si>
    <t>H624801002</t>
  </si>
  <si>
    <t>H624900058</t>
  </si>
  <si>
    <t>2026/01/29 13:39:17</t>
  </si>
  <si>
    <t>2025/10/13 09:26:55</t>
  </si>
  <si>
    <t>H324800906</t>
  </si>
  <si>
    <t>H324002456</t>
  </si>
  <si>
    <t>2025/10/07 14:31:06</t>
  </si>
  <si>
    <t>2025/11/03 09:39:12</t>
  </si>
  <si>
    <t>2025/10/07 14:30:01</t>
  </si>
  <si>
    <t>H624800897</t>
  </si>
  <si>
    <t>H624001794</t>
  </si>
  <si>
    <t>2025/11/03 09:38:47</t>
  </si>
  <si>
    <t>2025/10/07 14:30:52</t>
  </si>
  <si>
    <t>TO259000008</t>
  </si>
  <si>
    <t>2025/10/08 15:09:01</t>
  </si>
  <si>
    <t>2025/09/15 22:50:29</t>
  </si>
  <si>
    <t>M225801142</t>
  </si>
  <si>
    <t>M225002205</t>
  </si>
  <si>
    <t>2025/10/13 11:14:38</t>
  </si>
  <si>
    <t>2026/02/09 11:07:08</t>
  </si>
  <si>
    <t>2026/02/13 16:50:50</t>
  </si>
  <si>
    <t>2025/10/13 10:59:36</t>
  </si>
  <si>
    <t>2026/02/11 11:25:26</t>
  </si>
  <si>
    <t>M325042123</t>
  </si>
  <si>
    <t>2025/10/28 08:32:45</t>
  </si>
  <si>
    <t>2025/10/13 11:00:23</t>
  </si>
  <si>
    <t>M325801033</t>
  </si>
  <si>
    <t>M325034317</t>
  </si>
  <si>
    <t>2025/10/13 11:14:37</t>
  </si>
  <si>
    <t>2025/12/09 12:58:12</t>
  </si>
  <si>
    <t>2025/10/13 11:01:11</t>
  </si>
  <si>
    <t>M325800847</t>
  </si>
  <si>
    <t>M325024966</t>
  </si>
  <si>
    <t>2025/10/08 16:13:00</t>
  </si>
  <si>
    <t>2025/11/03 09:36:29</t>
  </si>
  <si>
    <t>2025/10/08 16:12:26</t>
  </si>
  <si>
    <t>M525019665</t>
  </si>
  <si>
    <t>2025/11/26 17:29:09</t>
  </si>
  <si>
    <t>GPU,VRAM被拆除</t>
  </si>
  <si>
    <t>2025/10/13 11:02:01</t>
  </si>
  <si>
    <t>M225801080</t>
  </si>
  <si>
    <t>M225013434</t>
  </si>
  <si>
    <t>2026/01/05 08:54:28</t>
  </si>
  <si>
    <t>2025/10/13 10:43:11</t>
  </si>
  <si>
    <t>M325801030</t>
  </si>
  <si>
    <t>M325046290</t>
  </si>
  <si>
    <t>2025/12/09 12:57:23</t>
  </si>
  <si>
    <t>2025/10/13 10:42:27</t>
  </si>
  <si>
    <t>M325042164</t>
  </si>
  <si>
    <t>2025/11/26 17:29:04</t>
  </si>
  <si>
    <t>2025/10/13 10:43:49</t>
  </si>
  <si>
    <t>M425004349</t>
  </si>
  <si>
    <t>2025/11/26 17:29:07</t>
  </si>
  <si>
    <t>2025/10/13 10:44:33</t>
  </si>
  <si>
    <t>M525022020</t>
  </si>
  <si>
    <t>2025/10/13 12:36:46</t>
  </si>
  <si>
    <t>2026/05/08 15:49:24</t>
  </si>
  <si>
    <t>2025/10/13 12:36:31</t>
  </si>
  <si>
    <t>M325045935</t>
  </si>
  <si>
    <t>2026/01/28 17:02:01</t>
  </si>
  <si>
    <t>2025/10/13 10:36:49</t>
  </si>
  <si>
    <t>M425801037</t>
  </si>
  <si>
    <t>M425005358</t>
  </si>
  <si>
    <t>2026/01/05 08:50:04</t>
  </si>
  <si>
    <t>2025/10/13 10:40:38</t>
  </si>
  <si>
    <t>M425012806</t>
  </si>
  <si>
    <t>2025/11/26 17:29:14</t>
  </si>
  <si>
    <t>PCB Burned/U7</t>
  </si>
  <si>
    <t>2025/10/13 10:41:24</t>
  </si>
  <si>
    <t>M425800955</t>
  </si>
  <si>
    <t>M425012914</t>
  </si>
  <si>
    <t>2025/11/21 16:09:10</t>
  </si>
  <si>
    <t>2025/10/13 10:56:59</t>
  </si>
  <si>
    <t>M425800934</t>
  </si>
  <si>
    <t>M425012901</t>
  </si>
  <si>
    <t>2025/11/03 09:39:51</t>
  </si>
  <si>
    <t>2025/10/13 10:57:36</t>
  </si>
  <si>
    <t>M525801239</t>
  </si>
  <si>
    <t>M525013953</t>
  </si>
  <si>
    <t>2026/03/18 11:13:05</t>
  </si>
  <si>
    <t>2026/03/27 17:01:36</t>
  </si>
  <si>
    <t>2025/10/13 10:58:28</t>
  </si>
  <si>
    <t>2026/03/27 09:24:21</t>
  </si>
  <si>
    <t>TO259000017</t>
  </si>
  <si>
    <t>2025/10/08 14:11:27</t>
  </si>
  <si>
    <t>2025/09/22 21:31:24</t>
  </si>
  <si>
    <t>HD23003945</t>
  </si>
  <si>
    <t>2025/10/08 14:25:32</t>
  </si>
  <si>
    <t>2025/11/26 17:29:19</t>
  </si>
  <si>
    <t>2025/10/08 14:20:25</t>
  </si>
  <si>
    <t>HO24800900</t>
  </si>
  <si>
    <t>HO24011246</t>
  </si>
  <si>
    <t>2025/10/22 15:28:20</t>
  </si>
  <si>
    <t>2025/10/08 14:22:21</t>
  </si>
  <si>
    <t>H924800901</t>
  </si>
  <si>
    <t>H924000892</t>
  </si>
  <si>
    <t>2025/10/23 15:28:57</t>
  </si>
  <si>
    <t>2025/10/23 15:32:42</t>
  </si>
  <si>
    <t>2025/10/08 14:23:13</t>
  </si>
  <si>
    <t>2025/10/23 15:32:16</t>
  </si>
  <si>
    <t>H724800935</t>
  </si>
  <si>
    <t>H724012821</t>
  </si>
  <si>
    <t>2025/10/23 15:29:32</t>
  </si>
  <si>
    <t>2025/10/08 14:21:31</t>
  </si>
  <si>
    <t>HD24800899</t>
  </si>
  <si>
    <t>HD24009044</t>
  </si>
  <si>
    <t>2025/10/22 15:28:11</t>
  </si>
  <si>
    <t>2025/10/08 14:23:57</t>
  </si>
  <si>
    <t>HO24800936</t>
  </si>
  <si>
    <t>HO24011186</t>
  </si>
  <si>
    <t>2025/10/22 15:29:55</t>
  </si>
  <si>
    <t>2025/10/08 14:24:43</t>
  </si>
  <si>
    <t>TO259000019</t>
  </si>
  <si>
    <t>2025/10/07 17:10:45</t>
  </si>
  <si>
    <t>2025/09/22 22:14:09</t>
  </si>
  <si>
    <t>M625800932</t>
  </si>
  <si>
    <t>M625048128</t>
  </si>
  <si>
    <t>2025/10/13 09:22:20</t>
  </si>
  <si>
    <t>2025/11/20 09:31:30</t>
  </si>
  <si>
    <t>2025/10/13 09:14:49</t>
  </si>
  <si>
    <t>M825006967</t>
  </si>
  <si>
    <t>90CV08B100B0</t>
  </si>
  <si>
    <t>2026/05/08 15:49:31</t>
  </si>
  <si>
    <t>2025/10/13 09:16:06</t>
  </si>
  <si>
    <t>M325020454</t>
  </si>
  <si>
    <t>2025/11/26 17:29:12</t>
  </si>
  <si>
    <t>2025/10/13 09:16:42</t>
  </si>
  <si>
    <t>M325025357</t>
  </si>
  <si>
    <t>2025/10/23 13:00:39</t>
  </si>
  <si>
    <t>2025/10/13 09:17:38</t>
  </si>
  <si>
    <t>M525017041</t>
  </si>
  <si>
    <t>2026/05/08 15:50:39</t>
  </si>
  <si>
    <t>2025/10/13 09:14:00</t>
  </si>
  <si>
    <t>M525800933</t>
  </si>
  <si>
    <t>M525061201</t>
  </si>
  <si>
    <t>2025/11/20 09:31:36</t>
  </si>
  <si>
    <t>2025/10/13 09:15:21</t>
  </si>
  <si>
    <t>M525800833</t>
  </si>
  <si>
    <t>M525011518</t>
  </si>
  <si>
    <t>2025/10/07 17:28:33</t>
  </si>
  <si>
    <t>2025/10/22 15:26:22</t>
  </si>
  <si>
    <t>2025/10/07 17:23:14</t>
  </si>
  <si>
    <t>M325800846</t>
  </si>
  <si>
    <t>M325033816</t>
  </si>
  <si>
    <t>2025/11/03 09:36:23</t>
  </si>
  <si>
    <t>2025/10/07 17:24:41</t>
  </si>
  <si>
    <t>M525800845</t>
  </si>
  <si>
    <t>M525019038</t>
  </si>
  <si>
    <t>2025/11/20 09:28:26</t>
  </si>
  <si>
    <t>2025/10/07 17:25:33</t>
  </si>
  <si>
    <t>M625800834</t>
  </si>
  <si>
    <t>M625047101</t>
  </si>
  <si>
    <t>2025/10/22 15:26:31</t>
  </si>
  <si>
    <t>2025/10/07 17:26:09</t>
  </si>
  <si>
    <t>M325800842</t>
  </si>
  <si>
    <t>M325034649</t>
  </si>
  <si>
    <t>2025/10/22 15:27:10</t>
  </si>
  <si>
    <t>2025/10/07 17:27:05</t>
  </si>
  <si>
    <t>M625800844</t>
  </si>
  <si>
    <t>M625046992</t>
  </si>
  <si>
    <t>2025/11/03 09:36:16</t>
  </si>
  <si>
    <t>2025/10/07 17:27:49</t>
  </si>
  <si>
    <t>M425013312</t>
  </si>
  <si>
    <t>2025/10/13 09:13:48</t>
  </si>
  <si>
    <t>2025/11/27 09:10:12</t>
  </si>
  <si>
    <t>2025/10/07 17:29:12</t>
  </si>
  <si>
    <t>TO25A000002</t>
  </si>
  <si>
    <t>2025/10/16 12:24:31</t>
  </si>
  <si>
    <t>2025/10/01 17:35:43</t>
  </si>
  <si>
    <t>T525801100</t>
  </si>
  <si>
    <t>T525002380</t>
  </si>
  <si>
    <t>2025/10/16 12:36:48</t>
  </si>
  <si>
    <t>2026/01/05 08:57:11</t>
  </si>
  <si>
    <t>2025/10/16 12:34:36</t>
  </si>
  <si>
    <t>T625001403</t>
  </si>
  <si>
    <t>2026/05/18 14:26:57</t>
  </si>
  <si>
    <t>2025/10/16 12:35:17</t>
  </si>
  <si>
    <t>T625800931</t>
  </si>
  <si>
    <t>T625001140</t>
  </si>
  <si>
    <t>2025/11/21 16:08:58</t>
  </si>
  <si>
    <t>2025/10/16 12:32:54</t>
  </si>
  <si>
    <t>T725002301</t>
  </si>
  <si>
    <t>90CV087000A0</t>
  </si>
  <si>
    <t>2026/05/18 14:27:03</t>
  </si>
  <si>
    <t>2025/10/16 12:33:55</t>
  </si>
  <si>
    <t>T525801026</t>
  </si>
  <si>
    <t>T525002912</t>
  </si>
  <si>
    <t>2025/11/21 16:10:25</t>
  </si>
  <si>
    <t>2025/10/16 12:35:50</t>
  </si>
  <si>
    <t>TO25A000006</t>
  </si>
  <si>
    <t>2025/11/05 10:11:06</t>
  </si>
  <si>
    <t>2025/10/15 23:41:35</t>
  </si>
  <si>
    <t>M525801008</t>
  </si>
  <si>
    <t>M525021383</t>
  </si>
  <si>
    <t>2025/11/06 12:51:38</t>
  </si>
  <si>
    <t>2025/11/20 09:34:05</t>
  </si>
  <si>
    <t>2025/11/06 10:35:14</t>
  </si>
  <si>
    <t>M525801007</t>
  </si>
  <si>
    <t>M525038876</t>
  </si>
  <si>
    <t>2025/11/20 09:33:54</t>
  </si>
  <si>
    <t>2025/11/06 10:38:58</t>
  </si>
  <si>
    <t>M825801115</t>
  </si>
  <si>
    <t>M825006895</t>
  </si>
  <si>
    <t>2026/01/29 13:52:09</t>
  </si>
  <si>
    <t>2026/01/30 16:26:39</t>
  </si>
  <si>
    <t>2025/11/06 11:14:59</t>
  </si>
  <si>
    <t>2026/01/30 13:05:00</t>
  </si>
  <si>
    <t>M825801085</t>
  </si>
  <si>
    <t>M825007187</t>
  </si>
  <si>
    <t>2026/01/29 13:51:46</t>
  </si>
  <si>
    <t>2025/11/06 11:18:45</t>
  </si>
  <si>
    <t>M825801093</t>
  </si>
  <si>
    <t>M825003900</t>
  </si>
  <si>
    <t>2026/01/05 08:56:17</t>
  </si>
  <si>
    <t>2025/11/06 10:47:45</t>
  </si>
  <si>
    <t>M325025798</t>
  </si>
  <si>
    <t>2026/05/08 15:49:27</t>
  </si>
  <si>
    <t>2025/11/06 12:10:18</t>
  </si>
  <si>
    <t>M225015778</t>
  </si>
  <si>
    <t>2025/12/19 17:24:27</t>
  </si>
  <si>
    <t>2025/11/06 12:17:14</t>
  </si>
  <si>
    <t>M525055041</t>
  </si>
  <si>
    <t>2025/12/12 10:57:29</t>
  </si>
  <si>
    <t>PCB Damaged/R412.R421無法維修</t>
  </si>
  <si>
    <t>2025/11/06 10:17:00</t>
  </si>
  <si>
    <t>M725801094</t>
  </si>
  <si>
    <t>M725003590</t>
  </si>
  <si>
    <t>2026/01/05 08:56:29</t>
  </si>
  <si>
    <t>2025/11/06 10:22:36</t>
  </si>
  <si>
    <t>M525801010</t>
  </si>
  <si>
    <t>M525048563</t>
  </si>
  <si>
    <t>2025/12/09 12:43:46</t>
  </si>
  <si>
    <t>2025/11/06 10:26:02</t>
  </si>
  <si>
    <t>M725801009</t>
  </si>
  <si>
    <t>M725004888</t>
  </si>
  <si>
    <t>2025/11/20 14:01:24</t>
  </si>
  <si>
    <t>2025/11/06 10:30:43</t>
  </si>
  <si>
    <t>M525015664</t>
  </si>
  <si>
    <t>2025/12/12 10:52:27</t>
  </si>
  <si>
    <t>Board Scratched near CN2 無法維修</t>
  </si>
  <si>
    <t>2025/11/06 10:55:12</t>
  </si>
  <si>
    <t>M825801084</t>
  </si>
  <si>
    <t>M825006590</t>
  </si>
  <si>
    <t>2026/01/29 13:51:36</t>
  </si>
  <si>
    <t>2026/01/30 16:26:38</t>
  </si>
  <si>
    <t>2025/11/06 11:01:27</t>
  </si>
  <si>
    <t>M825801107</t>
  </si>
  <si>
    <t>M825007012</t>
  </si>
  <si>
    <t>2026/01/29 13:51:59</t>
  </si>
  <si>
    <t>2025/11/06 11:05:32</t>
  </si>
  <si>
    <t>M525801078</t>
  </si>
  <si>
    <t>90CV085000A0</t>
  </si>
  <si>
    <t>M525038476</t>
  </si>
  <si>
    <t>2026/01/14 14:53:50</t>
  </si>
  <si>
    <t>2026/01/30 16:26:35</t>
  </si>
  <si>
    <t>2025/11/06 12:24:10</t>
  </si>
  <si>
    <t>2026/01/22 08:12:11</t>
  </si>
  <si>
    <t>M625801092</t>
  </si>
  <si>
    <t>M625034767</t>
  </si>
  <si>
    <t>2025/11/06 12:51:37</t>
  </si>
  <si>
    <t>2026/01/05 08:56:06</t>
  </si>
  <si>
    <t>2025/11/06 12:30:06</t>
  </si>
  <si>
    <t>M725801069</t>
  </si>
  <si>
    <t>M725007701</t>
  </si>
  <si>
    <t>2026/01/05 08:53:04</t>
  </si>
  <si>
    <t>2025/11/06 12:35:37</t>
  </si>
  <si>
    <t>M725005635</t>
  </si>
  <si>
    <t>2025/12/19 17:22:43</t>
  </si>
  <si>
    <t>2025/11/06 12:39:40</t>
  </si>
  <si>
    <t>TO25A000010</t>
  </si>
  <si>
    <t>2025/11/05 10:10:36</t>
  </si>
  <si>
    <t>2025/10/24 11:03:40</t>
  </si>
  <si>
    <t>T725001976</t>
  </si>
  <si>
    <t>2025/11/06 14:23:27</t>
  </si>
  <si>
    <t>2026/05/08 15:49:37</t>
  </si>
  <si>
    <t>2025/11/06 13:53:05</t>
  </si>
  <si>
    <t>T525000078</t>
  </si>
  <si>
    <t>2026/05/08 15:49:44</t>
  </si>
  <si>
    <t>2025/11/06 13:58:24</t>
  </si>
  <si>
    <t>T525801054</t>
  </si>
  <si>
    <t>T525003942</t>
  </si>
  <si>
    <t>2026/01/05 08:59:31</t>
  </si>
  <si>
    <t>2025/11/06 14:02:11</t>
  </si>
  <si>
    <t>T525801096</t>
  </si>
  <si>
    <t>T525002914</t>
  </si>
  <si>
    <t>2026/01/05 08:56:49</t>
  </si>
  <si>
    <t>2025/11/06 14:05:02</t>
  </si>
  <si>
    <t>T725002713</t>
  </si>
  <si>
    <t>2025/11/07 14:02:05</t>
  </si>
  <si>
    <t>2025/11/26 17:29:17</t>
  </si>
  <si>
    <t>2025/11/07 14:01:49</t>
  </si>
  <si>
    <t>T725000328</t>
  </si>
  <si>
    <t>2026/05/08 15:49:47</t>
  </si>
  <si>
    <t>2025/11/06 14:08:15</t>
  </si>
  <si>
    <t>T625000158</t>
  </si>
  <si>
    <t>2025/12/02 08:43:29</t>
  </si>
  <si>
    <t>客戶未經授權維修/G1、VRAM 被移除</t>
  </si>
  <si>
    <t>2025/11/06 14:11:08</t>
  </si>
  <si>
    <t>T425801124</t>
  </si>
  <si>
    <t>T425000095</t>
  </si>
  <si>
    <t>2026/01/29 14:58:55</t>
  </si>
  <si>
    <t>2026/02/07 11:27:19</t>
  </si>
  <si>
    <t>2025/11/06 14:19:52</t>
  </si>
  <si>
    <t>2026/02/03 14:26:33</t>
  </si>
  <si>
    <t>TO25A000012</t>
  </si>
  <si>
    <t>2025/11/05 10:10:13</t>
  </si>
  <si>
    <t>2025/10/27 17:31:38</t>
  </si>
  <si>
    <t>M625801039</t>
  </si>
  <si>
    <t>M625027562</t>
  </si>
  <si>
    <t>2025/11/13 12:19:56</t>
  </si>
  <si>
    <t>2025/12/09 12:44:32</t>
  </si>
  <si>
    <t>2025/11/13 12:01:31</t>
  </si>
  <si>
    <t>M525801050</t>
  </si>
  <si>
    <t>M525057204</t>
  </si>
  <si>
    <t>2025/12/09 12:46:51</t>
  </si>
  <si>
    <t>2025/12/12 09:15:01</t>
  </si>
  <si>
    <t>2025/11/13 12:02:45</t>
  </si>
  <si>
    <t>M625801158</t>
  </si>
  <si>
    <t>M625047055</t>
  </si>
  <si>
    <t>2026/01/29 13:49:57</t>
  </si>
  <si>
    <t>2025/11/13 12:03:34</t>
  </si>
  <si>
    <t>2026/01/30 13:05:01</t>
  </si>
  <si>
    <t>M525801031</t>
  </si>
  <si>
    <t>M525053428</t>
  </si>
  <si>
    <t>2025/12/09 12:56:41</t>
  </si>
  <si>
    <t>2025/11/13 12:04:21</t>
  </si>
  <si>
    <t>M325801059</t>
  </si>
  <si>
    <t>M325007117</t>
  </si>
  <si>
    <t>2026/01/14 14:52:51</t>
  </si>
  <si>
    <t>2025/11/13 12:05:06</t>
  </si>
  <si>
    <t>M625047162</t>
  </si>
  <si>
    <t>2025/12/02 08:39:12</t>
  </si>
  <si>
    <t>PCB Damaged/C997無法維修</t>
  </si>
  <si>
    <t>2025/11/13 12:05:48</t>
  </si>
  <si>
    <t>M425801101</t>
  </si>
  <si>
    <t>M425042375</t>
  </si>
  <si>
    <t>2026/01/29 15:00:11</t>
  </si>
  <si>
    <t>2025/11/13 12:06:47</t>
  </si>
  <si>
    <t>M725801139</t>
  </si>
  <si>
    <t>M725037521</t>
  </si>
  <si>
    <t>2026/01/29 14:05:41</t>
  </si>
  <si>
    <t>2025/11/13 12:08:16</t>
  </si>
  <si>
    <t>M225801087</t>
  </si>
  <si>
    <t>M225011801</t>
  </si>
  <si>
    <t>2026/01/05 08:55:21</t>
  </si>
  <si>
    <t>2025/11/13 12:09:05</t>
  </si>
  <si>
    <t>M325801072</t>
  </si>
  <si>
    <t>M325036805</t>
  </si>
  <si>
    <t>2026/01/05 08:53:35</t>
  </si>
  <si>
    <t>2025/11/13 12:09:54</t>
  </si>
  <si>
    <t>M825040197</t>
  </si>
  <si>
    <t>2026/05/08 15:49:40</t>
  </si>
  <si>
    <t>2025/11/13 12:10:40</t>
  </si>
  <si>
    <t>M425801020</t>
  </si>
  <si>
    <t>M425016165</t>
  </si>
  <si>
    <t>2025/11/20 14:01:36</t>
  </si>
  <si>
    <t>2025/11/24 12:29:05</t>
  </si>
  <si>
    <t>2025/11/13 12:11:42</t>
  </si>
  <si>
    <t>M825801016</t>
  </si>
  <si>
    <t>M825039673</t>
  </si>
  <si>
    <t>2025/11/20 09:34:12</t>
  </si>
  <si>
    <t>2025/11/13 12:12:39</t>
  </si>
  <si>
    <t>M625801017</t>
  </si>
  <si>
    <t>M625017371</t>
  </si>
  <si>
    <t>2025/11/20 09:34:19</t>
  </si>
  <si>
    <t>2025/11/13 12:13:37</t>
  </si>
  <si>
    <t>M225801025</t>
  </si>
  <si>
    <t>M225010674</t>
  </si>
  <si>
    <t>2025/11/21 16:10:16</t>
  </si>
  <si>
    <t>2025/11/13 12:14:47</t>
  </si>
  <si>
    <t>M725801058</t>
  </si>
  <si>
    <t>M725038132</t>
  </si>
  <si>
    <t>2026/01/05 08:51:34</t>
  </si>
  <si>
    <t>2025/11/13 12:07:26</t>
  </si>
  <si>
    <t>M525801024</t>
  </si>
  <si>
    <t>M525029956</t>
  </si>
  <si>
    <t>2025/11/21 16:10:10</t>
  </si>
  <si>
    <t>2025/11/13 12:15:33</t>
  </si>
  <si>
    <t>M525801023</t>
  </si>
  <si>
    <t>M525019658</t>
  </si>
  <si>
    <t>2025/11/13 12:19:55</t>
  </si>
  <si>
    <t>2025/11/21 16:10:04</t>
  </si>
  <si>
    <t>2025/11/13 12:16:32</t>
  </si>
  <si>
    <t>M825801022</t>
  </si>
  <si>
    <t>M825018883</t>
  </si>
  <si>
    <t>2025/11/21 16:09:57</t>
  </si>
  <si>
    <t>2025/11/13 12:17:56</t>
  </si>
  <si>
    <t>M625801021</t>
  </si>
  <si>
    <t>M625014565</t>
  </si>
  <si>
    <t>2025/11/21 16:09:48</t>
  </si>
  <si>
    <t>2025/11/13 12:18:40</t>
  </si>
  <si>
    <t>TO25B000006</t>
  </si>
  <si>
    <t>2025/12/02 14:09:08</t>
  </si>
  <si>
    <t>2025/11/17 13:43:58</t>
  </si>
  <si>
    <t>T625000199</t>
  </si>
  <si>
    <t>2025/12/12 10:34:30</t>
  </si>
  <si>
    <t>2026/05/08 15:50:18</t>
  </si>
  <si>
    <t>2025/12/12 10:33:24</t>
  </si>
  <si>
    <t>T725002728</t>
  </si>
  <si>
    <t>2026/01/06 17:49:02</t>
  </si>
  <si>
    <t>2025/12/12 10:24:01</t>
  </si>
  <si>
    <t>T825801180</t>
  </si>
  <si>
    <t>T825002921</t>
  </si>
  <si>
    <t>2026/02/09 11:27:25</t>
  </si>
  <si>
    <t>2025/12/12 10:25:51</t>
  </si>
  <si>
    <t>T625801108</t>
  </si>
  <si>
    <t>T625003504</t>
  </si>
  <si>
    <t>2026/01/05 08:57:48</t>
  </si>
  <si>
    <t>2025/12/12 10:27:19</t>
  </si>
  <si>
    <t>T625003497</t>
  </si>
  <si>
    <t>2026/05/18 14:27:00</t>
  </si>
  <si>
    <t>2025/12/12 10:28:34</t>
  </si>
  <si>
    <t>T725002704</t>
  </si>
  <si>
    <t>2025/12/19 17:20:49</t>
  </si>
  <si>
    <t>2025/12/12 10:29:42</t>
  </si>
  <si>
    <t>T825001843</t>
  </si>
  <si>
    <t>2025/12/19 17:18:52</t>
  </si>
  <si>
    <t>2025/12/12 10:32:10</t>
  </si>
  <si>
    <t>TO25C000001</t>
  </si>
  <si>
    <t>2025/12/23 13:39:42</t>
  </si>
  <si>
    <t>2025/12/02 18:49:58</t>
  </si>
  <si>
    <t>M425801109</t>
  </si>
  <si>
    <t>M425039756</t>
  </si>
  <si>
    <t>2025/12/23 14:07:21</t>
  </si>
  <si>
    <t>2026/01/29 13:47:26</t>
  </si>
  <si>
    <t>2025/12/23 13:52:55</t>
  </si>
  <si>
    <t>M225801119</t>
  </si>
  <si>
    <t>M225017939</t>
  </si>
  <si>
    <t>2026/01/29 13:46:18</t>
  </si>
  <si>
    <t>2025/12/23 13:54:27</t>
  </si>
  <si>
    <t>M625037152</t>
  </si>
  <si>
    <t>2026/03/13 16:45:11</t>
  </si>
  <si>
    <t>2025/12/23 14:06:04</t>
  </si>
  <si>
    <t>TO25C000002</t>
  </si>
  <si>
    <t>2025/12/23 13:39:56</t>
  </si>
  <si>
    <t>2025/12/02 18:51:33</t>
  </si>
  <si>
    <t>HD23801145</t>
  </si>
  <si>
    <t>HD23013606</t>
  </si>
  <si>
    <t>2025/12/23 13:57:09</t>
  </si>
  <si>
    <t>2026/01/29 13:45:07</t>
  </si>
  <si>
    <t>2025/12/23 13:51:28</t>
  </si>
  <si>
    <t>HD23801099</t>
  </si>
  <si>
    <t>HD23012983</t>
  </si>
  <si>
    <t>2026/01/29 13:44:45</t>
  </si>
  <si>
    <t>2026/02/25 16:06:25</t>
  </si>
  <si>
    <t>2025/12/23 13:56:23</t>
  </si>
  <si>
    <t>HD23801126</t>
  </si>
  <si>
    <t>HD23013871</t>
  </si>
  <si>
    <t>2026/01/29 13:44:54</t>
  </si>
  <si>
    <t>2025/12/23 13:55:31</t>
  </si>
  <si>
    <t>TO25C000003</t>
  </si>
  <si>
    <t>2025/12/23 13:40:08</t>
  </si>
  <si>
    <t>2025/12/03 09:22:15</t>
  </si>
  <si>
    <t>M925801141</t>
  </si>
  <si>
    <t>M925026075</t>
  </si>
  <si>
    <t>2025/12/23 14:49:12</t>
  </si>
  <si>
    <t>2026/01/29 14:12:49</t>
  </si>
  <si>
    <t>2026/02/07 11:27:20</t>
  </si>
  <si>
    <t>2025/12/23 14:45:10</t>
  </si>
  <si>
    <t>M425011778</t>
  </si>
  <si>
    <t>2026/05/18 14:27:10</t>
  </si>
  <si>
    <t>2025/12/23 14:46:05</t>
  </si>
  <si>
    <t>M225011363</t>
  </si>
  <si>
    <t>2026/05/18 14:26:59</t>
  </si>
  <si>
    <t>2025/12/23 14:47:00</t>
  </si>
  <si>
    <t>M325801105</t>
  </si>
  <si>
    <t>M325034864</t>
  </si>
  <si>
    <t>2025/12/23 14:49:13</t>
  </si>
  <si>
    <t>2026/01/14 14:54:40</t>
  </si>
  <si>
    <t>2025/12/23 14:16:58</t>
  </si>
  <si>
    <t>M425014075</t>
  </si>
  <si>
    <t>2026/05/08 15:51:34</t>
  </si>
  <si>
    <t>2025/12/23 14:18:49</t>
  </si>
  <si>
    <t>M825801129</t>
  </si>
  <si>
    <t>M825040517</t>
  </si>
  <si>
    <t>2026/01/29 13:52:21</t>
  </si>
  <si>
    <t>2025/12/23 14:21:04</t>
  </si>
  <si>
    <t>M425801120</t>
  </si>
  <si>
    <t>M425036240</t>
  </si>
  <si>
    <t>2026/02/09 11:05:26</t>
  </si>
  <si>
    <t>2025/12/23 14:23:05</t>
  </si>
  <si>
    <t>M925026086</t>
  </si>
  <si>
    <t>2026/05/08 15:53:17</t>
  </si>
  <si>
    <t>2025/12/23 14:24:03</t>
  </si>
  <si>
    <t>M925801103</t>
  </si>
  <si>
    <t>M925001346</t>
  </si>
  <si>
    <t>2026/01/14 14:54:19</t>
  </si>
  <si>
    <t>2025/12/23 14:27:22</t>
  </si>
  <si>
    <t>M425801111</t>
  </si>
  <si>
    <t>M425036451</t>
  </si>
  <si>
    <t>2026/01/05 08:58:10</t>
  </si>
  <si>
    <t>2025/12/23 14:15:52</t>
  </si>
  <si>
    <t>M825006855</t>
  </si>
  <si>
    <t>2026/05/08 15:50:31</t>
  </si>
  <si>
    <t>2025/12/23 14:17:50</t>
  </si>
  <si>
    <t>M825801132</t>
  </si>
  <si>
    <t>M825040461</t>
  </si>
  <si>
    <t>2026/01/29 13:52:32</t>
  </si>
  <si>
    <t>2025/12/23 14:19:47</t>
  </si>
  <si>
    <t>M725801112</t>
  </si>
  <si>
    <t>M725022080</t>
  </si>
  <si>
    <t>2026/01/05 08:58:20</t>
  </si>
  <si>
    <t>2025/12/23 14:26:20</t>
  </si>
  <si>
    <t>M625801102</t>
  </si>
  <si>
    <t>M625014639</t>
  </si>
  <si>
    <t>2026/01/05 08:57:22</t>
  </si>
  <si>
    <t>2025/12/23 14:28:36</t>
  </si>
  <si>
    <t>M325801134</t>
  </si>
  <si>
    <t>M325032593</t>
  </si>
  <si>
    <t>2026/01/29 13:46:32</t>
  </si>
  <si>
    <t>2025/12/23 14:30:27</t>
  </si>
  <si>
    <t>2026/02/03 14:26:32</t>
  </si>
  <si>
    <t>M425801121</t>
  </si>
  <si>
    <t>M425025049</t>
  </si>
  <si>
    <t>2026/01/29 13:47:38</t>
  </si>
  <si>
    <t>2025/12/23 14:31:22</t>
  </si>
  <si>
    <t>M925801207</t>
  </si>
  <si>
    <t>90CV08C20070</t>
  </si>
  <si>
    <t>M925001261</t>
  </si>
  <si>
    <t>2026/02/09 11:31:02</t>
  </si>
  <si>
    <t>2025/12/23 14:32:37</t>
  </si>
  <si>
    <t>M625026484</t>
  </si>
  <si>
    <t>2026/05/08 15:50:14</t>
  </si>
  <si>
    <t>2025/12/23 14:34:01</t>
  </si>
  <si>
    <t>M525061003</t>
  </si>
  <si>
    <t>2026/02/02 08:23:27</t>
  </si>
  <si>
    <t>2025/12/23 14:35:08</t>
  </si>
  <si>
    <t>M525801184</t>
  </si>
  <si>
    <t>M525019706</t>
  </si>
  <si>
    <t>2026/01/29 13:48:25</t>
  </si>
  <si>
    <t>2025/12/23 14:36:04</t>
  </si>
  <si>
    <t>M925001329</t>
  </si>
  <si>
    <t>2026/05/08 15:51:30</t>
  </si>
  <si>
    <t>2025/12/23 14:37:09</t>
  </si>
  <si>
    <t>M525053210</t>
  </si>
  <si>
    <t>2026/01/06 17:36:45</t>
  </si>
  <si>
    <t>PCB Burned/U4</t>
  </si>
  <si>
    <t>2025/12/23 14:38:02</t>
  </si>
  <si>
    <t>M825801137</t>
  </si>
  <si>
    <t>M825041428</t>
  </si>
  <si>
    <t>2026/01/29 13:52:41</t>
  </si>
  <si>
    <t>2025/12/23 14:38:59</t>
  </si>
  <si>
    <t>M825039642</t>
  </si>
  <si>
    <t>2026/05/08 15:51:27</t>
  </si>
  <si>
    <t>2025/12/23 14:39:54</t>
  </si>
  <si>
    <t>M825039646</t>
  </si>
  <si>
    <t>2026/05/08 15:51:37</t>
  </si>
  <si>
    <t>2025/12/23 14:40:51</t>
  </si>
  <si>
    <t>M725801133</t>
  </si>
  <si>
    <t>M725006386</t>
  </si>
  <si>
    <t>2026/01/29 13:50:24</t>
  </si>
  <si>
    <t>2025/12/23 14:41:59</t>
  </si>
  <si>
    <t>M925001354</t>
  </si>
  <si>
    <t>2026/05/08 15:51:25</t>
  </si>
  <si>
    <t>2025/12/23 14:43:20</t>
  </si>
  <si>
    <t>M825032940</t>
  </si>
  <si>
    <t>2026/05/08 15:51:19</t>
  </si>
  <si>
    <t>2025/12/23 14:44:13</t>
  </si>
  <si>
    <t>M525019682</t>
  </si>
  <si>
    <t>2025/12/30 12:45:42</t>
  </si>
  <si>
    <t>2026/01/06 17:51:16</t>
  </si>
  <si>
    <t>2025/12/30 12:44:40</t>
  </si>
  <si>
    <t>M325801110</t>
  </si>
  <si>
    <t>M325038180</t>
  </si>
  <si>
    <t>2026/01/05 08:58:00</t>
  </si>
  <si>
    <t>2025/12/23 14:13:54</t>
  </si>
  <si>
    <t>M725801181</t>
  </si>
  <si>
    <t>M725022824</t>
  </si>
  <si>
    <t>2026/03/05 08:54:53</t>
  </si>
  <si>
    <t>2026/03/07 08:17:15</t>
  </si>
  <si>
    <t>2025/12/23 14:47:57</t>
  </si>
  <si>
    <t>2026/03/06 10:32:29</t>
  </si>
  <si>
    <t>M725801136</t>
  </si>
  <si>
    <t>M725034940</t>
  </si>
  <si>
    <t>2026/01/29 13:50:38</t>
  </si>
  <si>
    <t>2025/12/23 14:10:33</t>
  </si>
  <si>
    <t>M825801106</t>
  </si>
  <si>
    <t>M825035411</t>
  </si>
  <si>
    <t>2026/01/05 08:57:33</t>
  </si>
  <si>
    <t>2025/12/23 14:11:31</t>
  </si>
  <si>
    <t>M625801130</t>
  </si>
  <si>
    <t>M625017621</t>
  </si>
  <si>
    <t>2026/01/29 13:49:46</t>
  </si>
  <si>
    <t>2025/12/23 14:12:26</t>
  </si>
  <si>
    <t>TO25C000006</t>
  </si>
  <si>
    <t>2025/12/17 14:07:16</t>
  </si>
  <si>
    <t>2025/12/08 16:50:41</t>
  </si>
  <si>
    <t>HN24010066</t>
  </si>
  <si>
    <t>2025/12/17 14:28:19</t>
  </si>
  <si>
    <t>2026/05/08 15:51:56</t>
  </si>
  <si>
    <t>2025/12/17 14:09:21</t>
  </si>
  <si>
    <t>HN24011571</t>
  </si>
  <si>
    <t>2026/05/08 15:52:39</t>
  </si>
  <si>
    <t>2025/12/17 14:10:47</t>
  </si>
  <si>
    <t>H924010368</t>
  </si>
  <si>
    <t>2026/01/06 17:46:28</t>
  </si>
  <si>
    <t>2025/12/17 14:22:19</t>
  </si>
  <si>
    <t>HO24801116</t>
  </si>
  <si>
    <t>HO24007246</t>
  </si>
  <si>
    <t>2026/04/22 14:39:52</t>
  </si>
  <si>
    <t>2026/05/05 15:40:44</t>
  </si>
  <si>
    <t>2025/12/17 14:23:22</t>
  </si>
  <si>
    <t>2026/04/24 10:42:25</t>
  </si>
  <si>
    <t>H924012177</t>
  </si>
  <si>
    <t>2026/05/08 15:52:02</t>
  </si>
  <si>
    <t>2025/12/17 14:24:19</t>
  </si>
  <si>
    <t>HN24801113</t>
  </si>
  <si>
    <t>HN24010942</t>
  </si>
  <si>
    <t>2026/01/14 14:54:50</t>
  </si>
  <si>
    <t>2026/02/13 16:44:36</t>
  </si>
  <si>
    <t>2025/12/17 14:25:55</t>
  </si>
  <si>
    <t>2026/02/03 14:18:40</t>
  </si>
  <si>
    <t>H924004017</t>
  </si>
  <si>
    <t>2026/03/20 13:28:50</t>
  </si>
  <si>
    <t>GPU損傷痕跡無法維修</t>
  </si>
  <si>
    <t>2025/12/17 14:27:07</t>
  </si>
  <si>
    <t>TO25C000012</t>
  </si>
  <si>
    <t>2026/01/12 14:06:56</t>
  </si>
  <si>
    <t>2025/12/18 05:26:41</t>
  </si>
  <si>
    <t>M325801151</t>
  </si>
  <si>
    <t>M325043505</t>
  </si>
  <si>
    <t>2026/01/12 14:47:13</t>
  </si>
  <si>
    <t>2026/01/29 13:47:15</t>
  </si>
  <si>
    <t>2026/01/12 14:14:33</t>
  </si>
  <si>
    <t>M425801191</t>
  </si>
  <si>
    <t>M425047406</t>
  </si>
  <si>
    <t>2026/03/05 08:55:28</t>
  </si>
  <si>
    <t>2026/01/12 14:15:37</t>
  </si>
  <si>
    <t>2026/03/06 10:32:30</t>
  </si>
  <si>
    <t>M825801218</t>
  </si>
  <si>
    <t>M825040373</t>
  </si>
  <si>
    <t>2026/03/05 08:56:25</t>
  </si>
  <si>
    <t>2026/01/12 14:16:35</t>
  </si>
  <si>
    <t>M825801159</t>
  </si>
  <si>
    <t>M825038798</t>
  </si>
  <si>
    <t>2026/01/29 14:14:59</t>
  </si>
  <si>
    <t>2026/01/12 14:17:23</t>
  </si>
  <si>
    <t>M825801172</t>
  </si>
  <si>
    <t>M825025487</t>
  </si>
  <si>
    <t>2026/01/29 13:53:50</t>
  </si>
  <si>
    <t>2026/01/12 14:19:32</t>
  </si>
  <si>
    <t>M825801173</t>
  </si>
  <si>
    <t>M825029727</t>
  </si>
  <si>
    <t>2026/03/05 08:54:45</t>
  </si>
  <si>
    <t>2026/01/12 14:20:42</t>
  </si>
  <si>
    <t>M825801148</t>
  </si>
  <si>
    <t>M825034417</t>
  </si>
  <si>
    <t>2026/01/29 13:53:02</t>
  </si>
  <si>
    <t>2026/01/12 14:21:33</t>
  </si>
  <si>
    <t>M925026057</t>
  </si>
  <si>
    <t>2026/01/12 14:47:12</t>
  </si>
  <si>
    <t>2026/05/08 15:52:05</t>
  </si>
  <si>
    <t>2026/01/12 14:22:22</t>
  </si>
  <si>
    <t>M825801171</t>
  </si>
  <si>
    <t>M825025525</t>
  </si>
  <si>
    <t>2026/01/29 13:53:41</t>
  </si>
  <si>
    <t>2026/01/12 14:11:17</t>
  </si>
  <si>
    <t>M825801150</t>
  </si>
  <si>
    <t>M825040380</t>
  </si>
  <si>
    <t>2026/01/29 13:53:24</t>
  </si>
  <si>
    <t>2026/01/12 14:13:04</t>
  </si>
  <si>
    <t>M725801161</t>
  </si>
  <si>
    <t>M725022398</t>
  </si>
  <si>
    <t>2026/01/12 14:47:11</t>
  </si>
  <si>
    <t>2026/03/05 08:54:28</t>
  </si>
  <si>
    <t>2026/01/12 14:46:15</t>
  </si>
  <si>
    <t>M725801157</t>
  </si>
  <si>
    <t>M725008535</t>
  </si>
  <si>
    <t>2026/01/12 15:49:11</t>
  </si>
  <si>
    <t>2026/01/29 13:51:03</t>
  </si>
  <si>
    <t>2026/01/12 15:42:56</t>
  </si>
  <si>
    <t>M525038844</t>
  </si>
  <si>
    <t>2026/05/08 15:51:42</t>
  </si>
  <si>
    <t>2026/01/12 15:45:03</t>
  </si>
  <si>
    <t>M725801152</t>
  </si>
  <si>
    <t>M725036432</t>
  </si>
  <si>
    <t>2026/01/29 14:17:15</t>
  </si>
  <si>
    <t>2026/01/12 15:45:45</t>
  </si>
  <si>
    <t>M725801147</t>
  </si>
  <si>
    <t>M725014961</t>
  </si>
  <si>
    <t>2026/01/29 13:50:52</t>
  </si>
  <si>
    <t>2026/01/30 16:26:40</t>
  </si>
  <si>
    <t>2026/01/12 14:30:55</t>
  </si>
  <si>
    <t>M825038667</t>
  </si>
  <si>
    <t>2026/05/08 15:51:44</t>
  </si>
  <si>
    <t>2026/01/12 14:33:21</t>
  </si>
  <si>
    <t>M825013579</t>
  </si>
  <si>
    <t>2026/02/02 08:23:35</t>
  </si>
  <si>
    <t>2026/01/12 14:35:01</t>
  </si>
  <si>
    <t>M525801154</t>
  </si>
  <si>
    <t>M525049208</t>
  </si>
  <si>
    <t>2026/01/29 13:31:29</t>
  </si>
  <si>
    <t>2026/01/12 14:35:48</t>
  </si>
  <si>
    <t>M825801372</t>
  </si>
  <si>
    <t>90CV08E30090</t>
  </si>
  <si>
    <t>M825040615</t>
  </si>
  <si>
    <t>2026/03/25 14:49:31</t>
  </si>
  <si>
    <t>2026/01/12 14:36:30</t>
  </si>
  <si>
    <t>M325801143</t>
  </si>
  <si>
    <t>M325034745</t>
  </si>
  <si>
    <t>2026/01/29 13:47:01</t>
  </si>
  <si>
    <t>2026/01/12 14:37:31</t>
  </si>
  <si>
    <t>M325801140</t>
  </si>
  <si>
    <t>M325034884</t>
  </si>
  <si>
    <t>2026/01/29 13:46:49</t>
  </si>
  <si>
    <t>2026/01/12 14:38:22</t>
  </si>
  <si>
    <t>M825040292</t>
  </si>
  <si>
    <t>2026/03/24 11:04:08</t>
  </si>
  <si>
    <t>2026/01/12 14:39:10</t>
  </si>
  <si>
    <t>M825801144</t>
  </si>
  <si>
    <t>M825013995</t>
  </si>
  <si>
    <t>2026/01/29 13:52:51</t>
  </si>
  <si>
    <t>2026/01/12 14:40:10</t>
  </si>
  <si>
    <t>M925801153</t>
  </si>
  <si>
    <t>M925025488</t>
  </si>
  <si>
    <t>2026/01/29 14:16:05</t>
  </si>
  <si>
    <t>2026/01/12 15:43:50</t>
  </si>
  <si>
    <t>M925801178</t>
  </si>
  <si>
    <t>M925001605</t>
  </si>
  <si>
    <t>2026/01/29 14:13:51</t>
  </si>
  <si>
    <t>2026/01/12 15:46:27</t>
  </si>
  <si>
    <t>M425032477</t>
  </si>
  <si>
    <t>2026/01/12 15:49:10</t>
  </si>
  <si>
    <t>2026/01/20 17:42:20</t>
  </si>
  <si>
    <t>2026/01/12 15:47:37</t>
  </si>
  <si>
    <t>M425801156</t>
  </si>
  <si>
    <t>M425042413</t>
  </si>
  <si>
    <t>2026/01/29 14:57:43</t>
  </si>
  <si>
    <t>2026/01/12 15:48:37</t>
  </si>
  <si>
    <t>M525801146</t>
  </si>
  <si>
    <t>M525024255</t>
  </si>
  <si>
    <t>2026/01/29 13:48:02</t>
  </si>
  <si>
    <t>2026/01/12 14:41:26</t>
  </si>
  <si>
    <t>M825040381</t>
  </si>
  <si>
    <t>2026/03/24 11:07:30</t>
  </si>
  <si>
    <t>2026/01/12 14:42:44</t>
  </si>
  <si>
    <t>M525801155</t>
  </si>
  <si>
    <t>M525011230</t>
  </si>
  <si>
    <t>2026/01/29 13:48:19</t>
  </si>
  <si>
    <t>2026/01/12 14:47:47</t>
  </si>
  <si>
    <t>M725801179</t>
  </si>
  <si>
    <t>M725000494</t>
  </si>
  <si>
    <t>2026/01/29 13:51:24</t>
  </si>
  <si>
    <t>2026/01/12 14:48:48</t>
  </si>
  <si>
    <t>M625032699</t>
  </si>
  <si>
    <t>2026/02/11 11:22:17</t>
  </si>
  <si>
    <t>2026/01/12 14:49:39</t>
  </si>
  <si>
    <t>M425801162</t>
  </si>
  <si>
    <t>M425025394</t>
  </si>
  <si>
    <t>2026/01/29 13:47:50</t>
  </si>
  <si>
    <t>2026/01/12 14:55:24</t>
  </si>
  <si>
    <t>M925801149</t>
  </si>
  <si>
    <t>M925026052</t>
  </si>
  <si>
    <t>2026/01/29 14:08:41</t>
  </si>
  <si>
    <t>2026/01/12 14:25:01</t>
  </si>
  <si>
    <t>M725801160</t>
  </si>
  <si>
    <t>M725035277</t>
  </si>
  <si>
    <t>2026/01/29 13:51:14</t>
  </si>
  <si>
    <t>2026/01/12 14:26:11</t>
  </si>
  <si>
    <t>M825038666</t>
  </si>
  <si>
    <t>2026/05/08 15:51:58</t>
  </si>
  <si>
    <t>2026/01/12 14:27:41</t>
  </si>
  <si>
    <t>M825801222</t>
  </si>
  <si>
    <t>M825040283</t>
  </si>
  <si>
    <t>2026/03/18 11:12:57</t>
  </si>
  <si>
    <t>2026/01/12 14:29:41</t>
  </si>
  <si>
    <t>M825038642</t>
  </si>
  <si>
    <t>2026/05/08 15:51:53</t>
  </si>
  <si>
    <t>2026/01/12 14:32:14</t>
  </si>
  <si>
    <t>M825041386</t>
  </si>
  <si>
    <t>90CV08C60010</t>
  </si>
  <si>
    <t>RTX5060TI/15215/STD/SA/PNY</t>
  </si>
  <si>
    <t>2026/03/24 11:06:04</t>
  </si>
  <si>
    <t>2026/01/12 14:44:19</t>
  </si>
  <si>
    <t>M625801177</t>
  </si>
  <si>
    <t>M625012389</t>
  </si>
  <si>
    <t>2026/01/29 13:50:08</t>
  </si>
  <si>
    <t>2026/01/12 14:45:19</t>
  </si>
  <si>
    <t>TO25C000013</t>
  </si>
  <si>
    <t>2026/01/12 14:31:00</t>
  </si>
  <si>
    <t>2025/12/23 17:21:05</t>
  </si>
  <si>
    <t>T825001780</t>
  </si>
  <si>
    <t>2026/02/02 13:52:00</t>
  </si>
  <si>
    <t>2026/02/11 11:32:31</t>
  </si>
  <si>
    <t>2026/02/02 13:50:44</t>
  </si>
  <si>
    <t>T625004034</t>
  </si>
  <si>
    <t>2026/02/02 13:52:01</t>
  </si>
  <si>
    <t>2026/02/11 11:13:51</t>
  </si>
  <si>
    <t>2026/02/02 13:41:42</t>
  </si>
  <si>
    <t>T625000097</t>
  </si>
  <si>
    <t>2026/02/11 13:37:32</t>
  </si>
  <si>
    <t>2026/02/02 13:44:54</t>
  </si>
  <si>
    <t>T725000071</t>
  </si>
  <si>
    <t>2026/02/11 11:17:09</t>
  </si>
  <si>
    <t>PCB Burned/C3050</t>
  </si>
  <si>
    <t>2026/02/02 13:12:04</t>
  </si>
  <si>
    <t>T725000213</t>
  </si>
  <si>
    <t>2026/02/11 11:38:47</t>
  </si>
  <si>
    <t>2026/02/02 13:13:01</t>
  </si>
  <si>
    <t>T725000550</t>
  </si>
  <si>
    <t>2026/02/11 11:37:17</t>
  </si>
  <si>
    <t>2026/02/02 13:13:52</t>
  </si>
  <si>
    <t>T625001102</t>
  </si>
  <si>
    <t>2026/02/11 11:29:33</t>
  </si>
  <si>
    <t>2026/02/02 13:45:58</t>
  </si>
  <si>
    <t>T825801253</t>
  </si>
  <si>
    <t>T825000469</t>
  </si>
  <si>
    <t>2026/03/18 11:13:51</t>
  </si>
  <si>
    <t>2026/02/02 13:47:14</t>
  </si>
  <si>
    <t>2026/03/27 09:24:20</t>
  </si>
  <si>
    <t>T725801250</t>
  </si>
  <si>
    <t>T725002256</t>
  </si>
  <si>
    <t>2026/03/18 11:13:42</t>
  </si>
  <si>
    <t>2026/02/02 13:48:01</t>
  </si>
  <si>
    <t>T725000521</t>
  </si>
  <si>
    <t>2026/02/11 11:35:34</t>
  </si>
  <si>
    <t>2026/02/02 13:48:51</t>
  </si>
  <si>
    <t>T625003471</t>
  </si>
  <si>
    <t>2026/03/24 11:01:07</t>
  </si>
  <si>
    <t>No power</t>
  </si>
  <si>
    <t>2026/02/02 13:49:45</t>
  </si>
  <si>
    <t>TO25C000016</t>
  </si>
  <si>
    <t>2026/01/22 14:21:40</t>
  </si>
  <si>
    <t>2025/12/26 17:44:13</t>
  </si>
  <si>
    <t>M425801216</t>
  </si>
  <si>
    <t>M425016549</t>
  </si>
  <si>
    <t>2026/02/02 14:32:03</t>
  </si>
  <si>
    <t>2026/03/05 08:56:16</t>
  </si>
  <si>
    <t>2026/02/02 13:52:39</t>
  </si>
  <si>
    <t>MO25801219</t>
  </si>
  <si>
    <t>MO25026442</t>
  </si>
  <si>
    <t>2026/03/05 08:56:33</t>
  </si>
  <si>
    <t>2026/02/02 13:56:42</t>
  </si>
  <si>
    <t>M725022894</t>
  </si>
  <si>
    <t>2026/05/08 15:51:47</t>
  </si>
  <si>
    <t>2026/02/02 13:57:30</t>
  </si>
  <si>
    <t>M325801215</t>
  </si>
  <si>
    <t>M325048990</t>
  </si>
  <si>
    <t>2026/03/05 08:56:08</t>
  </si>
  <si>
    <t>2026/02/02 13:58:53</t>
  </si>
  <si>
    <t>M925801198</t>
  </si>
  <si>
    <t>M925002112</t>
  </si>
  <si>
    <t>2026/02/09 11:28:51</t>
  </si>
  <si>
    <t>2026/02/13 16:50:51</t>
  </si>
  <si>
    <t>2026/02/02 13:59:39</t>
  </si>
  <si>
    <t>M725002300</t>
  </si>
  <si>
    <t>2026/04/02 11:05:23</t>
  </si>
  <si>
    <t>有時可開有時不開,目檢正常,量測所有工作電壓都正常,量測I2C值正常
量測PCI-E值正常,量測BIOS值正常,重燒BIOS無效
更換GPU,更換VRAM一樣
無維修方向，故判定為難修板。</t>
  </si>
  <si>
    <t>2026/02/02 14:28:49</t>
  </si>
  <si>
    <t>M825039432</t>
  </si>
  <si>
    <t>2026/05/08 15:52:13</t>
  </si>
  <si>
    <t>2026/02/02 14:29:42</t>
  </si>
  <si>
    <t>M525016106</t>
  </si>
  <si>
    <t>2026/03/24 10:58:01</t>
  </si>
  <si>
    <t>2026/02/02 14:30:56</t>
  </si>
  <si>
    <t>M825801221</t>
  </si>
  <si>
    <t>M825038572</t>
  </si>
  <si>
    <t>2026/03/18 11:12:48</t>
  </si>
  <si>
    <t>2026/02/02 14:00:41</t>
  </si>
  <si>
    <t>M925801189</t>
  </si>
  <si>
    <t>M925001304</t>
  </si>
  <si>
    <t>2026/03/18 11:12:29</t>
  </si>
  <si>
    <t>2026/02/02 14:01:33</t>
  </si>
  <si>
    <t>M725801213</t>
  </si>
  <si>
    <t>M725017855</t>
  </si>
  <si>
    <t>2026/03/18 11:12:38</t>
  </si>
  <si>
    <t>2026/02/02 14:27:06</t>
  </si>
  <si>
    <t>MO25801265</t>
  </si>
  <si>
    <t>MO25011454</t>
  </si>
  <si>
    <t>2026/03/18 11:14:22</t>
  </si>
  <si>
    <t>2026/02/02 14:27:50</t>
  </si>
  <si>
    <t>M525801202</t>
  </si>
  <si>
    <t>M525053515</t>
  </si>
  <si>
    <t>2026/02/02 13:11:06</t>
  </si>
  <si>
    <t>2026/02/09 11:29:41</t>
  </si>
  <si>
    <t>2026/02/02 13:09:30</t>
  </si>
  <si>
    <t>M425016770</t>
  </si>
  <si>
    <t>2026/02/02 13:11:05</t>
  </si>
  <si>
    <t>2026/02/11 11:41:27</t>
  </si>
  <si>
    <t>2026/02/02 13:10:20</t>
  </si>
  <si>
    <t>TO261000003</t>
  </si>
  <si>
    <t>2026/02/02 12:58:14</t>
  </si>
  <si>
    <t>2026/01/16 17:32:02</t>
  </si>
  <si>
    <t>M525801192</t>
  </si>
  <si>
    <t>M525014999</t>
  </si>
  <si>
    <t>2026/02/02 16:26:30</t>
  </si>
  <si>
    <t>2026/02/09 11:27:52</t>
  </si>
  <si>
    <t>2026/02/02 15:52:10</t>
  </si>
  <si>
    <t>M525009661</t>
  </si>
  <si>
    <t>2026/05/08 15:53:12</t>
  </si>
  <si>
    <t>2026/02/02 15:54:29</t>
  </si>
  <si>
    <t>M325045859</t>
  </si>
  <si>
    <t>2026/05/08 15:52:11</t>
  </si>
  <si>
    <t>2026/02/02 15:55:27</t>
  </si>
  <si>
    <t>M225801199</t>
  </si>
  <si>
    <t>M225010506</t>
  </si>
  <si>
    <t>2026/02/09 11:29:01</t>
  </si>
  <si>
    <t>2026/02/02 15:56:49</t>
  </si>
  <si>
    <t>M325045847</t>
  </si>
  <si>
    <t>2026/02/02 16:26:31</t>
  </si>
  <si>
    <t>2026/05/08 15:53:09</t>
  </si>
  <si>
    <t>2026/02/02 15:51:20</t>
  </si>
  <si>
    <t>M725801190</t>
  </si>
  <si>
    <t>M725047827</t>
  </si>
  <si>
    <t>2026/03/05 08:55:20</t>
  </si>
  <si>
    <t>2026/02/02 16:15:58</t>
  </si>
  <si>
    <t>M525032368</t>
  </si>
  <si>
    <t>2026/03/26 14:17:28</t>
  </si>
  <si>
    <t>2026/03/27 17:01:37</t>
  </si>
  <si>
    <t>2026/02/02 16:16:39</t>
  </si>
  <si>
    <t>M525801187</t>
  </si>
  <si>
    <t>M525050371</t>
  </si>
  <si>
    <t>2026/03/18 11:12:18</t>
  </si>
  <si>
    <t>2026/02/02 16:17:30</t>
  </si>
  <si>
    <t>M625051210</t>
  </si>
  <si>
    <t>2026/05/08 15:52:17</t>
  </si>
  <si>
    <t>2026/02/02 16:18:15</t>
  </si>
  <si>
    <t>M325801186</t>
  </si>
  <si>
    <t>M325043334</t>
  </si>
  <si>
    <t>2026/03/05 08:55:03</t>
  </si>
  <si>
    <t>2026/02/02 16:19:13</t>
  </si>
  <si>
    <t>M325032483</t>
  </si>
  <si>
    <t>2026/05/08 15:52:09</t>
  </si>
  <si>
    <t>2026/02/02 16:20:30</t>
  </si>
  <si>
    <t>M525801255</t>
  </si>
  <si>
    <t>M525027673</t>
  </si>
  <si>
    <t>2026/03/18 11:13:59</t>
  </si>
  <si>
    <t>2026/02/02 16:21:21</t>
  </si>
  <si>
    <t>M725801231</t>
  </si>
  <si>
    <t>M725035176</t>
  </si>
  <si>
    <t>2026/04/22 14:40:29</t>
  </si>
  <si>
    <t>2026/04/24 15:35:01</t>
  </si>
  <si>
    <t>2026/02/02 16:22:14</t>
  </si>
  <si>
    <t>2026/04/24 10:44:45</t>
  </si>
  <si>
    <t>M225801188</t>
  </si>
  <si>
    <t>M225010209</t>
  </si>
  <si>
    <t>2026/03/05 08:55:11</t>
  </si>
  <si>
    <t>2026/02/02 15:58:08</t>
  </si>
  <si>
    <t>M225010790</t>
  </si>
  <si>
    <t>2026/03/24 10:59:26</t>
  </si>
  <si>
    <t>2026/02/02 16:00:32</t>
  </si>
  <si>
    <t>M325801185</t>
  </si>
  <si>
    <t>M325022944</t>
  </si>
  <si>
    <t>2026/02/09 11:27:42</t>
  </si>
  <si>
    <t>2026/02/02 16:01:24</t>
  </si>
  <si>
    <t>M525037748</t>
  </si>
  <si>
    <t>2026/03/02 17:16:52</t>
  </si>
  <si>
    <t>2026/02/02 16:02:13</t>
  </si>
  <si>
    <t>M525043753</t>
  </si>
  <si>
    <t>2026/03/02 17:07:41</t>
  </si>
  <si>
    <t>2026/02/02 16:03:04</t>
  </si>
  <si>
    <t>M725801220</t>
  </si>
  <si>
    <t>M725049834</t>
  </si>
  <si>
    <t>2026/03/05 08:56:41</t>
  </si>
  <si>
    <t>2026/03/07 08:17:16</t>
  </si>
  <si>
    <t>2026/02/02 16:23:06</t>
  </si>
  <si>
    <t>M625801217</t>
  </si>
  <si>
    <t>M625030792</t>
  </si>
  <si>
    <t>2026/04/22 14:40:02</t>
  </si>
  <si>
    <t>2026/02/02 16:24:10</t>
  </si>
  <si>
    <t>M625021331</t>
  </si>
  <si>
    <t>2026/05/18 14:27:20</t>
  </si>
  <si>
    <t>2026/02/02 16:25:26</t>
  </si>
  <si>
    <t>TO261000004</t>
  </si>
  <si>
    <t>2026/02/04 19:26:59</t>
  </si>
  <si>
    <t>2026/01/24 12:03:18</t>
  </si>
  <si>
    <t>M525801269</t>
  </si>
  <si>
    <t>M525013131</t>
  </si>
  <si>
    <t>2026/02/09 10:13:11</t>
  </si>
  <si>
    <t>2026/03/05 08:59:24</t>
  </si>
  <si>
    <t>2026/02/09 10:06:26</t>
  </si>
  <si>
    <t>M525018841</t>
  </si>
  <si>
    <t>2026/02/09 10:13:10</t>
  </si>
  <si>
    <t>2026/03/02 17:10:56</t>
  </si>
  <si>
    <t>2026/02/09 10:11:17</t>
  </si>
  <si>
    <t>M325801270</t>
  </si>
  <si>
    <t>M325026415</t>
  </si>
  <si>
    <t>2026/03/05 08:59:33</t>
  </si>
  <si>
    <t>2026/02/09 10:12:09</t>
  </si>
  <si>
    <t>M525801281</t>
  </si>
  <si>
    <t>M525055123</t>
  </si>
  <si>
    <t>2026/04/22 14:41:11</t>
  </si>
  <si>
    <t>2026/02/09 10:01:38</t>
  </si>
  <si>
    <t>M325013696</t>
  </si>
  <si>
    <t>2026/05/18 14:27:02</t>
  </si>
  <si>
    <t>2026/02/09 10:03:23</t>
  </si>
  <si>
    <t>M725801245</t>
  </si>
  <si>
    <t>M725045389</t>
  </si>
  <si>
    <t>2026/03/18 11:13:22</t>
  </si>
  <si>
    <t>2026/02/09 10:05:35</t>
  </si>
  <si>
    <t>M925801272</t>
  </si>
  <si>
    <t>M925014205</t>
  </si>
  <si>
    <t>2026/03/05 08:59:51</t>
  </si>
  <si>
    <t>2026/02/09 10:09:14</t>
  </si>
  <si>
    <t>M825801267</t>
  </si>
  <si>
    <t>90CV08E300A0</t>
  </si>
  <si>
    <t>M825021731</t>
  </si>
  <si>
    <t>2026/02/09 09:49:52</t>
  </si>
  <si>
    <t>2026/03/18 11:14:29</t>
  </si>
  <si>
    <t>2026/02/09 09:32:01</t>
  </si>
  <si>
    <t>M725801258</t>
  </si>
  <si>
    <t>M725044363</t>
  </si>
  <si>
    <t>2026/03/18 11:14:14</t>
  </si>
  <si>
    <t>2026/02/09 09:33:03</t>
  </si>
  <si>
    <t>M825801256</t>
  </si>
  <si>
    <t>M825040617</t>
  </si>
  <si>
    <t>2026/03/18 11:14:07</t>
  </si>
  <si>
    <t>2026/02/09 09:39:29</t>
  </si>
  <si>
    <t>M825801275</t>
  </si>
  <si>
    <t>M825027954</t>
  </si>
  <si>
    <t>2026/04/22 14:41:03</t>
  </si>
  <si>
    <t>2026/02/09 09:41:19</t>
  </si>
  <si>
    <t>M825039437</t>
  </si>
  <si>
    <t>2026/05/08 15:52:15</t>
  </si>
  <si>
    <t>2026/02/09 09:42:10</t>
  </si>
  <si>
    <t>M425008101</t>
  </si>
  <si>
    <t>2026/03/02 17:14:51</t>
  </si>
  <si>
    <t>Board Scratched near CN1無法維修</t>
  </si>
  <si>
    <t>2026/02/09 09:43:43</t>
  </si>
  <si>
    <t>M725801268</t>
  </si>
  <si>
    <t>M725036751</t>
  </si>
  <si>
    <t>2026/03/05 08:59:15</t>
  </si>
  <si>
    <t>2026/02/09 09:50:42</t>
  </si>
  <si>
    <t>M325801327</t>
  </si>
  <si>
    <t>M325013054</t>
  </si>
  <si>
    <t>2026/03/18 11:15:22</t>
  </si>
  <si>
    <t>2026/02/09 09:51:41</t>
  </si>
  <si>
    <t>M325801374</t>
  </si>
  <si>
    <t>M325012964</t>
  </si>
  <si>
    <t>2026/03/25 14:49:46</t>
  </si>
  <si>
    <t>2026/02/09 09:52:35</t>
  </si>
  <si>
    <t>M925801277</t>
  </si>
  <si>
    <t>M925002904</t>
  </si>
  <si>
    <t>2026/03/05 09:00:20</t>
  </si>
  <si>
    <t>2026/02/09 09:53:22</t>
  </si>
  <si>
    <t>M525801276</t>
  </si>
  <si>
    <t>M525010403</t>
  </si>
  <si>
    <t>2026/03/05 09:00:09</t>
  </si>
  <si>
    <t>2026/02/09 09:55:25</t>
  </si>
  <si>
    <t>M825801328</t>
  </si>
  <si>
    <t>M825043896</t>
  </si>
  <si>
    <t>2026/03/18 11:15:30</t>
  </si>
  <si>
    <t>2026/02/09 09:56:33</t>
  </si>
  <si>
    <t>MO25801331</t>
  </si>
  <si>
    <t>MO25005627</t>
  </si>
  <si>
    <t>2026/03/18 11:15:38</t>
  </si>
  <si>
    <t>2026/02/09 09:57:35</t>
  </si>
  <si>
    <t>M525007785</t>
  </si>
  <si>
    <t>2026/05/08 15:52:21</t>
  </si>
  <si>
    <t>2026/02/09 09:58:50</t>
  </si>
  <si>
    <t>M325042111</t>
  </si>
  <si>
    <t>2026/03/25 08:41:33</t>
  </si>
  <si>
    <t>PCB板裂問題, 造成內層線路斷裂,無法維復</t>
  </si>
  <si>
    <t>2026/02/09 09:59:58</t>
  </si>
  <si>
    <t>M925801266</t>
  </si>
  <si>
    <t>M925001177</t>
  </si>
  <si>
    <t>2026/04/22 14:40:55</t>
  </si>
  <si>
    <t>2026/02/09 09:33:56</t>
  </si>
  <si>
    <t>M825801248</t>
  </si>
  <si>
    <t>M825024128</t>
  </si>
  <si>
    <t>2026/03/05 08:58:16</t>
  </si>
  <si>
    <t>2026/02/09 09:35:00</t>
  </si>
  <si>
    <t>M825801261</t>
  </si>
  <si>
    <t>90CV08C60080</t>
  </si>
  <si>
    <t>M825040332</t>
  </si>
  <si>
    <t>2026/03/05 08:58:59</t>
  </si>
  <si>
    <t>2026/02/09 09:36:01</t>
  </si>
  <si>
    <t>M825801244</t>
  </si>
  <si>
    <t>M825020420</t>
  </si>
  <si>
    <t>2026/03/18 11:13:13</t>
  </si>
  <si>
    <t>2026/02/09 09:36:52</t>
  </si>
  <si>
    <t>M825801329</t>
  </si>
  <si>
    <t>M825020140</t>
  </si>
  <si>
    <t>2026/05/14 16:26:31</t>
  </si>
  <si>
    <t>2026/05/22 15:12:30</t>
  </si>
  <si>
    <t>2026/02/09 09:37:40</t>
  </si>
  <si>
    <t>2026/05/21 15:59:37</t>
  </si>
  <si>
    <t>M825801247</t>
  </si>
  <si>
    <t>M825020062</t>
  </si>
  <si>
    <t>2026/03/05 08:58:04</t>
  </si>
  <si>
    <t>2026/02/09 09:38:28</t>
  </si>
  <si>
    <t>M325801278</t>
  </si>
  <si>
    <t>M325036659</t>
  </si>
  <si>
    <t>2026/03/05 09:00:30</t>
  </si>
  <si>
    <t>2026/02/09 09:47:14</t>
  </si>
  <si>
    <t>M725801325</t>
  </si>
  <si>
    <t>M725048594</t>
  </si>
  <si>
    <t>2026/03/18 11:15:14</t>
  </si>
  <si>
    <t>2026/02/09 09:47:58</t>
  </si>
  <si>
    <t>M725801259</t>
  </si>
  <si>
    <t>M725048607</t>
  </si>
  <si>
    <t>2026/02/09 09:49:51</t>
  </si>
  <si>
    <t>2026/03/05 08:58:47</t>
  </si>
  <si>
    <t>2026/02/09 09:48:51</t>
  </si>
  <si>
    <t>M725801279</t>
  </si>
  <si>
    <t>M725020381</t>
  </si>
  <si>
    <t>2026/03/05 09:00:40</t>
  </si>
  <si>
    <t>2026/02/09 10:02:34</t>
  </si>
  <si>
    <t>M925801271</t>
  </si>
  <si>
    <t>M925002454</t>
  </si>
  <si>
    <t>2026/03/18 11:14:42</t>
  </si>
  <si>
    <t>2026/02/09 10:04:37</t>
  </si>
  <si>
    <t>TO261000005</t>
  </si>
  <si>
    <t>2026/03/11 08:22:46</t>
  </si>
  <si>
    <t>2026/01/24 12:38:34</t>
  </si>
  <si>
    <t>M625801674</t>
  </si>
  <si>
    <t>M625050940</t>
  </si>
  <si>
    <t>2026/05/20 10:50:03</t>
  </si>
  <si>
    <t>2026/06/02 16:34:40</t>
  </si>
  <si>
    <t>2026/06/05 16:49:38</t>
  </si>
  <si>
    <t>2026/05/20 10:28:00</t>
  </si>
  <si>
    <t>2026/06/04 16:34:18</t>
  </si>
  <si>
    <t>M625048569</t>
  </si>
  <si>
    <t>2026/06/02 16:30:32</t>
  </si>
  <si>
    <t>2026/05/20 10:41:34</t>
  </si>
  <si>
    <t>2026/06/04 16:34:19</t>
  </si>
  <si>
    <t>M625801734</t>
  </si>
  <si>
    <t>M625001526</t>
  </si>
  <si>
    <t>2026/07/22 11:13:56</t>
  </si>
  <si>
    <t>2026/07/24 17:22:24</t>
  </si>
  <si>
    <t>2026/05/20 10:42:21</t>
  </si>
  <si>
    <t>2026/07/23 15:56:11</t>
  </si>
  <si>
    <t>M525032504</t>
  </si>
  <si>
    <t>2026/06/08 17:22:32</t>
  </si>
  <si>
    <t>2026/06/12 10:19:56</t>
  </si>
  <si>
    <t>2026/05/20 10:45:32</t>
  </si>
  <si>
    <t>2026/06/11 09:25:19</t>
  </si>
  <si>
    <t>M525032568</t>
  </si>
  <si>
    <t>2026/05/25 15:36:21</t>
  </si>
  <si>
    <t>2026/05/28 17:28:43</t>
  </si>
  <si>
    <t>2026/05/20 10:46:09</t>
  </si>
  <si>
    <t>2026/05/28 11:16:50</t>
  </si>
  <si>
    <t>M525032561</t>
  </si>
  <si>
    <t>2026/05/25 15:33:55</t>
  </si>
  <si>
    <t>2026/05/20 10:46:42</t>
  </si>
  <si>
    <t>M525032681</t>
  </si>
  <si>
    <t>2026/05/25 15:37:00</t>
  </si>
  <si>
    <t>2026/05/20 10:40:31</t>
  </si>
  <si>
    <t>M525032485</t>
  </si>
  <si>
    <t>2026/06/18 08:49:02</t>
  </si>
  <si>
    <t>2026/06/26 16:03:26</t>
  </si>
  <si>
    <t>2026/05/20 10:43:00</t>
  </si>
  <si>
    <t>2026/06/24 10:58:50</t>
  </si>
  <si>
    <t>M525801672</t>
  </si>
  <si>
    <t>M525047607</t>
  </si>
  <si>
    <t>2026/06/02 16:34:48</t>
  </si>
  <si>
    <t>2026/05/20 10:43:33</t>
  </si>
  <si>
    <t>M525032661</t>
  </si>
  <si>
    <t>2026/06/11 16:57:08</t>
  </si>
  <si>
    <t>PCB Damaged/M2無法維修</t>
  </si>
  <si>
    <t>2026/05/20 10:44:09</t>
  </si>
  <si>
    <t>M525801677</t>
  </si>
  <si>
    <t>M525047092</t>
  </si>
  <si>
    <t>2026/06/02 16:34:20</t>
  </si>
  <si>
    <t>2026/05/20 10:44:43</t>
  </si>
  <si>
    <t>M625801764</t>
  </si>
  <si>
    <t>M625001512</t>
  </si>
  <si>
    <t>2026/07/22 10:45:22</t>
  </si>
  <si>
    <t>2026/07/30 16:26:56</t>
  </si>
  <si>
    <t>2026/05/20 10:47:26</t>
  </si>
  <si>
    <t>2026/07/29 15:26:31</t>
  </si>
  <si>
    <t>M325801934</t>
  </si>
  <si>
    <t>M325011797</t>
  </si>
  <si>
    <t>2026/08/05 16:26:35</t>
  </si>
  <si>
    <t>2026/08/07 16:46:49</t>
  </si>
  <si>
    <t>2026/05/20 10:47:58</t>
  </si>
  <si>
    <t>2026/08/06 15:42:54</t>
  </si>
  <si>
    <t>M825038582</t>
  </si>
  <si>
    <t>2026/05/20 10:48:31</t>
  </si>
  <si>
    <t>M525032402</t>
  </si>
  <si>
    <t>2026/05/25 15:34:49</t>
  </si>
  <si>
    <t>2026/05/20 10:49:07</t>
  </si>
  <si>
    <t>TO261000007</t>
  </si>
  <si>
    <t>2026/02/06 09:47:22</t>
  </si>
  <si>
    <t>2026/01/29 16:54:46</t>
  </si>
  <si>
    <t>H524028722</t>
  </si>
  <si>
    <t>2026/02/11 09:07:29</t>
  </si>
  <si>
    <t>2026/03/02 17:20:43</t>
  </si>
  <si>
    <t>PCB Burned/L140</t>
  </si>
  <si>
    <t>2026/02/11 09:06:30</t>
  </si>
  <si>
    <t>H824801286</t>
  </si>
  <si>
    <t>H824011586</t>
  </si>
  <si>
    <t>2026/02/11 09:07:30</t>
  </si>
  <si>
    <t>2026/03/18 11:14:50</t>
  </si>
  <si>
    <t>2026/03/31 16:28:52</t>
  </si>
  <si>
    <t>2026/02/11 08:56:16</t>
  </si>
  <si>
    <t>2026/03/27 09:19:27</t>
  </si>
  <si>
    <t>HN24006101</t>
  </si>
  <si>
    <t>2026/05/08 15:52:23</t>
  </si>
  <si>
    <t>2026/02/11 08:57:13</t>
  </si>
  <si>
    <t>H924801273</t>
  </si>
  <si>
    <t>H924009932</t>
  </si>
  <si>
    <t>2026/03/05 09:00:00</t>
  </si>
  <si>
    <t>2026/03/31 16:28:53</t>
  </si>
  <si>
    <t>2026/02/11 08:58:17</t>
  </si>
  <si>
    <t>H424801264</t>
  </si>
  <si>
    <t>H424021884</t>
  </si>
  <si>
    <t>2026/06/02 16:33:19</t>
  </si>
  <si>
    <t>2026/06/12 10:39:13</t>
  </si>
  <si>
    <t>2026/02/11 09:01:50</t>
  </si>
  <si>
    <t>2026/06/04 16:27:41</t>
  </si>
  <si>
    <t>H324028163</t>
  </si>
  <si>
    <t>2026/05/08 15:52:40</t>
  </si>
  <si>
    <t>2026/02/11 09:02:52</t>
  </si>
  <si>
    <t>H924801776</t>
  </si>
  <si>
    <t>H924004306</t>
  </si>
  <si>
    <t>2026/07/27 11:20:33</t>
  </si>
  <si>
    <t>2026/08/07 16:47:05</t>
  </si>
  <si>
    <t>2026/02/11 09:03:57</t>
  </si>
  <si>
    <t>2026/08/07 11:02:25</t>
  </si>
  <si>
    <t>H524801318</t>
  </si>
  <si>
    <t>H524900103</t>
  </si>
  <si>
    <t>2026/04/22 14:41:20</t>
  </si>
  <si>
    <t>2026/04/30 15:45:16</t>
  </si>
  <si>
    <t>2026/02/11 09:05:07</t>
  </si>
  <si>
    <t>2026/04/24 10:46:05</t>
  </si>
  <si>
    <t>H724012555</t>
  </si>
  <si>
    <t>2026/05/08 15:52:29</t>
  </si>
  <si>
    <t>2026/02/11 09:00:56</t>
  </si>
  <si>
    <t>TO262000001</t>
  </si>
  <si>
    <t>2026/02/23 09:45:47</t>
  </si>
  <si>
    <t>2026/02/06 17:40:30</t>
  </si>
  <si>
    <t>M925014207</t>
  </si>
  <si>
    <t>2026/03/09 10:39:44</t>
  </si>
  <si>
    <t>2026/05/08 15:52:49</t>
  </si>
  <si>
    <t>2026/03/09 10:29:59</t>
  </si>
  <si>
    <t>MO25801355</t>
  </si>
  <si>
    <t>MO25007061</t>
  </si>
  <si>
    <t>2026/03/25 14:47:53</t>
  </si>
  <si>
    <t>2026/03/09 10:33:29</t>
  </si>
  <si>
    <t>M525801568</t>
  </si>
  <si>
    <t>M525024417</t>
  </si>
  <si>
    <t>2026/05/25 16:12:55</t>
  </si>
  <si>
    <t>2026/05/28 17:28:42</t>
  </si>
  <si>
    <t>2026/03/09 10:34:26</t>
  </si>
  <si>
    <t>M325801410</t>
  </si>
  <si>
    <t>M325005251</t>
  </si>
  <si>
    <t>2026/05/06 14:13:14</t>
  </si>
  <si>
    <t>2026/05/08 14:15:57</t>
  </si>
  <si>
    <t>2026/03/09 10:35:16</t>
  </si>
  <si>
    <t>2026/05/07 16:10:18</t>
  </si>
  <si>
    <t>M325801375</t>
  </si>
  <si>
    <t>M325011200</t>
  </si>
  <si>
    <t>2026/03/25 14:49:53</t>
  </si>
  <si>
    <t>2026/03/09 10:36:05</t>
  </si>
  <si>
    <t>M325801365</t>
  </si>
  <si>
    <t>M325032523</t>
  </si>
  <si>
    <t>2026/03/25 14:48:34</t>
  </si>
  <si>
    <t>2026/03/09 10:37:10</t>
  </si>
  <si>
    <t>M325010427</t>
  </si>
  <si>
    <t>2026/05/08 15:52:46</t>
  </si>
  <si>
    <t>2026/03/09 10:37:55</t>
  </si>
  <si>
    <t>M825038612</t>
  </si>
  <si>
    <t>2026/03/25 08:30:33</t>
  </si>
  <si>
    <t>PCB Burned/U26</t>
  </si>
  <si>
    <t>2026/03/09 10:38:42</t>
  </si>
  <si>
    <t>M325049226</t>
  </si>
  <si>
    <t>2026/03/03 14:28:50</t>
  </si>
  <si>
    <t>2026/05/08 15:52:58</t>
  </si>
  <si>
    <t>2026/03/03 14:19:02</t>
  </si>
  <si>
    <t>MO25801669</t>
  </si>
  <si>
    <t>MO25031669</t>
  </si>
  <si>
    <t>2026/05/25 16:51:45</t>
  </si>
  <si>
    <t>2026/03/03 14:20:04</t>
  </si>
  <si>
    <t>2026/05/28 11:16:49</t>
  </si>
  <si>
    <t>M725801246</t>
  </si>
  <si>
    <t>M725026121</t>
  </si>
  <si>
    <t>2026/03/18 11:13:33</t>
  </si>
  <si>
    <t>2026/03/03 14:21:51</t>
  </si>
  <si>
    <t>M925002782</t>
  </si>
  <si>
    <t>2026/05/08 15:52:48</t>
  </si>
  <si>
    <t>2026/03/03 14:22:49</t>
  </si>
  <si>
    <t>MO25011712</t>
  </si>
  <si>
    <t>2026/05/08 15:52:51</t>
  </si>
  <si>
    <t>2026/03/03 14:23:52</t>
  </si>
  <si>
    <t>MO25801319</t>
  </si>
  <si>
    <t>MO25032958</t>
  </si>
  <si>
    <t>2026/03/18 11:14:58</t>
  </si>
  <si>
    <t>2026/03/03 14:25:08</t>
  </si>
  <si>
    <t>M625801323</t>
  </si>
  <si>
    <t>M625026449</t>
  </si>
  <si>
    <t>2026/03/25 14:45:55</t>
  </si>
  <si>
    <t>2026/03/03 14:26:17</t>
  </si>
  <si>
    <t>M825801322</t>
  </si>
  <si>
    <t>M825040260</t>
  </si>
  <si>
    <t>2026/03/25 14:45:46</t>
  </si>
  <si>
    <t>2026/03/03 14:27:06</t>
  </si>
  <si>
    <t>M525801360</t>
  </si>
  <si>
    <t>M525024400</t>
  </si>
  <si>
    <t>2026/03/25 14:48:08</t>
  </si>
  <si>
    <t>2026/03/03 14:27:54</t>
  </si>
  <si>
    <t>M825801324</t>
  </si>
  <si>
    <t>M825026614</t>
  </si>
  <si>
    <t>2026/03/18 11:15:05</t>
  </si>
  <si>
    <t>2026/03/03 14:14:13</t>
  </si>
  <si>
    <t>M725801409</t>
  </si>
  <si>
    <t>M725008822</t>
  </si>
  <si>
    <t>2026/03/30 09:43:52</t>
  </si>
  <si>
    <t>2026/04/18 15:03:05</t>
  </si>
  <si>
    <t>2026/03/03 14:15:36</t>
  </si>
  <si>
    <t>2026/04/17 10:37:21</t>
  </si>
  <si>
    <t>M725016012</t>
  </si>
  <si>
    <t>2026/03/25 08:27:19</t>
  </si>
  <si>
    <t>U20 pin 4 to J10 pin 1 PCB open</t>
  </si>
  <si>
    <t>2026/03/03 14:16:40</t>
  </si>
  <si>
    <t>M825801380</t>
  </si>
  <si>
    <t>M825040481</t>
  </si>
  <si>
    <t>2026/03/25 14:50:41</t>
  </si>
  <si>
    <t>2026/03/09 10:28:57</t>
  </si>
  <si>
    <t>TO262000007</t>
  </si>
  <si>
    <t>2026/03/09 09:58:27</t>
  </si>
  <si>
    <t>2026/02/24 15:47:05</t>
  </si>
  <si>
    <t>M825801387</t>
  </si>
  <si>
    <t>M825015359</t>
  </si>
  <si>
    <t>2026/03/16 11:08:48</t>
  </si>
  <si>
    <t>2026/04/16 10:05:09</t>
  </si>
  <si>
    <t>2026/03/16 11:03:59</t>
  </si>
  <si>
    <t>M925801377</t>
  </si>
  <si>
    <t>M925021230</t>
  </si>
  <si>
    <t>2026/03/25 14:50:12</t>
  </si>
  <si>
    <t>2026/03/16 11:04:47</t>
  </si>
  <si>
    <t>M625801454</t>
  </si>
  <si>
    <t>M625004157</t>
  </si>
  <si>
    <t>2026/04/22 14:47:03</t>
  </si>
  <si>
    <t>2026/03/16 11:07:10</t>
  </si>
  <si>
    <t>2026/04/24 10:44:46</t>
  </si>
  <si>
    <t>M625801373</t>
  </si>
  <si>
    <t>M625015702</t>
  </si>
  <si>
    <t>2026/03/25 14:49:39</t>
  </si>
  <si>
    <t>2026/03/16 11:08:28</t>
  </si>
  <si>
    <t>MO25801671</t>
  </si>
  <si>
    <t>90CV085000S0</t>
  </si>
  <si>
    <t>RTX5070/14770/STD/MR/PNY</t>
  </si>
  <si>
    <t>MO25004337</t>
  </si>
  <si>
    <t>2026/03/16 11:11:14</t>
  </si>
  <si>
    <t>2026/06/02 16:34:55</t>
  </si>
  <si>
    <t>2026/06/05 16:49:37</t>
  </si>
  <si>
    <t>2026/03/16 11:09:33</t>
  </si>
  <si>
    <t>M825039299</t>
  </si>
  <si>
    <t>2026/03/16 11:42:00</t>
  </si>
  <si>
    <t>2026/05/18 14:27:07</t>
  </si>
  <si>
    <t>2026/03/16 11:20:53</t>
  </si>
  <si>
    <t>MN25801400</t>
  </si>
  <si>
    <t>MN25006868</t>
  </si>
  <si>
    <t>2026/04/22 14:42:06</t>
  </si>
  <si>
    <t>2026/03/16 11:21:41</t>
  </si>
  <si>
    <t>M625051562</t>
  </si>
  <si>
    <t>2026/03/16 11:41:59</t>
  </si>
  <si>
    <t>2026/03/25 08:44:02</t>
  </si>
  <si>
    <t>Q3.Q18處泡水、氧化</t>
  </si>
  <si>
    <t>2026/03/16 11:22:33</t>
  </si>
  <si>
    <t>MO25801667</t>
  </si>
  <si>
    <t>MO25011618</t>
  </si>
  <si>
    <t>2026/06/02 16:35:14</t>
  </si>
  <si>
    <t>2026/03/16 11:10:34</t>
  </si>
  <si>
    <t>M325801411</t>
  </si>
  <si>
    <t>M325006639</t>
  </si>
  <si>
    <t>2026/05/06 14:13:23</t>
  </si>
  <si>
    <t>2026/03/16 11:13:36</t>
  </si>
  <si>
    <t>M825801369</t>
  </si>
  <si>
    <t>M825012958</t>
  </si>
  <si>
    <t>2026/03/25 14:49:05</t>
  </si>
  <si>
    <t>2026/03/16 11:14:18</t>
  </si>
  <si>
    <t>M925801368</t>
  </si>
  <si>
    <t>M925022431</t>
  </si>
  <si>
    <t>2026/03/25 14:48:58</t>
  </si>
  <si>
    <t>2026/03/16 11:15:45</t>
  </si>
  <si>
    <t>M725046947</t>
  </si>
  <si>
    <t>2026/05/08 15:53:15</t>
  </si>
  <si>
    <t>2026/03/16 11:16:33</t>
  </si>
  <si>
    <t>M825801370</t>
  </si>
  <si>
    <t>M825039039</t>
  </si>
  <si>
    <t>2026/03/25 14:49:14</t>
  </si>
  <si>
    <t>2026/03/16 11:24:09</t>
  </si>
  <si>
    <t>M925014261</t>
  </si>
  <si>
    <t>2026/06/05 12:37:56</t>
  </si>
  <si>
    <t>2026/03/16 11:24:51</t>
  </si>
  <si>
    <t>M225001960</t>
  </si>
  <si>
    <t>2026/03/25 08:36:52</t>
  </si>
  <si>
    <t>因PCB板裂問題, 造成內層線路斷裂,無法維復</t>
  </si>
  <si>
    <t>2026/03/16 11:36:17</t>
  </si>
  <si>
    <t>M225801376</t>
  </si>
  <si>
    <t>M225011437</t>
  </si>
  <si>
    <t>2026/03/25 14:50:02</t>
  </si>
  <si>
    <t>2026/03/16 11:37:20</t>
  </si>
  <si>
    <t>2026/03/27 09:24:22</t>
  </si>
  <si>
    <t>M825801371</t>
  </si>
  <si>
    <t>M825002449</t>
  </si>
  <si>
    <t>2026/03/25 14:49:22</t>
  </si>
  <si>
    <t>2026/03/16 11:20:11</t>
  </si>
  <si>
    <t>M825039556</t>
  </si>
  <si>
    <t>2026/05/08 15:53:04</t>
  </si>
  <si>
    <t>2026/03/16 11:26:00</t>
  </si>
  <si>
    <t>M525801378</t>
  </si>
  <si>
    <t>M525011590</t>
  </si>
  <si>
    <t>2026/03/25 14:50:19</t>
  </si>
  <si>
    <t>2026/03/16 11:26:45</t>
  </si>
  <si>
    <t>M525801419</t>
  </si>
  <si>
    <t>90CV08B200Z0</t>
  </si>
  <si>
    <t>M525063352</t>
  </si>
  <si>
    <t>2026/04/22 14:44:05</t>
  </si>
  <si>
    <t>2026/03/16 11:28:18</t>
  </si>
  <si>
    <t>M325013116</t>
  </si>
  <si>
    <t>2026/06/05 12:37:47</t>
  </si>
  <si>
    <t>2026/03/16 11:33:04</t>
  </si>
  <si>
    <t>M625801367</t>
  </si>
  <si>
    <t>M625014793</t>
  </si>
  <si>
    <t>2026/03/25 14:48:50</t>
  </si>
  <si>
    <t>2026/03/16 11:34:06</t>
  </si>
  <si>
    <t>M325801446</t>
  </si>
  <si>
    <t>M325013084</t>
  </si>
  <si>
    <t>2026/04/16 10:05:51</t>
  </si>
  <si>
    <t>2026/03/16 11:40:03</t>
  </si>
  <si>
    <t>M825023542</t>
  </si>
  <si>
    <t>2026/06/05 12:38:37</t>
  </si>
  <si>
    <t>2026/03/16 11:23:29</t>
  </si>
  <si>
    <t>2026/05/18 14:27:19</t>
  </si>
  <si>
    <t>2026/03/16 11:35:22</t>
  </si>
  <si>
    <t>TO263000006</t>
  </si>
  <si>
    <t>2026/03/24 16:16:00</t>
  </si>
  <si>
    <t>2026/03/12 08:40:28</t>
  </si>
  <si>
    <t>M925801534</t>
  </si>
  <si>
    <t>M925026401</t>
  </si>
  <si>
    <t>2026/03/30 08:48:45</t>
  </si>
  <si>
    <t>2026/05/25 16:11:59</t>
  </si>
  <si>
    <t>2026/03/30 08:45:32</t>
  </si>
  <si>
    <t>M525012254</t>
  </si>
  <si>
    <t>2026/03/25 11:27:52</t>
  </si>
  <si>
    <t>2026/06/05 12:37:54</t>
  </si>
  <si>
    <t>2026/03/25 11:01:02</t>
  </si>
  <si>
    <t>MO25801391</t>
  </si>
  <si>
    <t>MO25005631</t>
  </si>
  <si>
    <t>2026/05/06 14:12:59</t>
  </si>
  <si>
    <t>2026/03/25 11:01:57</t>
  </si>
  <si>
    <t>M925014058</t>
  </si>
  <si>
    <t>2026/06/05 12:38:19</t>
  </si>
  <si>
    <t>2026/03/25 11:02:55</t>
  </si>
  <si>
    <t>MO25801404</t>
  </si>
  <si>
    <t>MO25007911</t>
  </si>
  <si>
    <t>2026/04/22 14:43:24</t>
  </si>
  <si>
    <t>2026/03/25 11:04:36</t>
  </si>
  <si>
    <t>M525009784</t>
  </si>
  <si>
    <t>2026/05/18 14:27:15</t>
  </si>
  <si>
    <t>2026/03/25 11:07:42</t>
  </si>
  <si>
    <t>MO25015625</t>
  </si>
  <si>
    <t>2026/03/31 08:28:27</t>
  </si>
  <si>
    <t>PCB Burned/U6</t>
  </si>
  <si>
    <t>2026/03/25 11:08:28</t>
  </si>
  <si>
    <t>M525036632</t>
  </si>
  <si>
    <t>2026/05/18 14:27:18</t>
  </si>
  <si>
    <t>2026/03/25 11:09:24</t>
  </si>
  <si>
    <t>MO25801442</t>
  </si>
  <si>
    <t>MO25010531</t>
  </si>
  <si>
    <t>2026/04/22 14:45:23</t>
  </si>
  <si>
    <t>2026/03/25 11:10:21</t>
  </si>
  <si>
    <t>MO25801416</t>
  </si>
  <si>
    <t>MO25000241</t>
  </si>
  <si>
    <t>2026/04/22 14:43:53</t>
  </si>
  <si>
    <t>2026/03/25 11:11:13</t>
  </si>
  <si>
    <t>MO25801433</t>
  </si>
  <si>
    <t>MO25000310</t>
  </si>
  <si>
    <t>2026/04/22 14:44:59</t>
  </si>
  <si>
    <t>2026/03/25 11:12:13</t>
  </si>
  <si>
    <t>MO25801405</t>
  </si>
  <si>
    <t>MO25005393</t>
  </si>
  <si>
    <t>2026/04/16 10:05:31</t>
  </si>
  <si>
    <t>2026/03/25 11:15:18</t>
  </si>
  <si>
    <t>MO25005424</t>
  </si>
  <si>
    <t>2026/03/31 08:26:22</t>
  </si>
  <si>
    <t>2026/03/25 11:16:39</t>
  </si>
  <si>
    <t>M925801432</t>
  </si>
  <si>
    <t>M925025532</t>
  </si>
  <si>
    <t>2026/04/22 14:44:51</t>
  </si>
  <si>
    <t>2026/03/25 11:17:43</t>
  </si>
  <si>
    <t>M425801407</t>
  </si>
  <si>
    <t>M425044792</t>
  </si>
  <si>
    <t>2026/04/22 14:43:39</t>
  </si>
  <si>
    <t>2026/03/25 11:18:37</t>
  </si>
  <si>
    <t>M925801536</t>
  </si>
  <si>
    <t>M925026060</t>
  </si>
  <si>
    <t>2026/03/25 11:27:51</t>
  </si>
  <si>
    <t>2026/04/22 14:49:54</t>
  </si>
  <si>
    <t>2026/03/25 11:19:23</t>
  </si>
  <si>
    <t>M425011847</t>
  </si>
  <si>
    <t>2026/04/09 08:44:23</t>
  </si>
  <si>
    <t>PCB板裂造成內層線路斷裂,無法維復</t>
  </si>
  <si>
    <t>2026/03/25 11:20:13</t>
  </si>
  <si>
    <t>M425801450</t>
  </si>
  <si>
    <t>M425042904</t>
  </si>
  <si>
    <t>2026/03/25 11:27:53</t>
  </si>
  <si>
    <t>2026/05/06 14:13:52</t>
  </si>
  <si>
    <t>2026/03/25 10:32:00</t>
  </si>
  <si>
    <t>M925002430</t>
  </si>
  <si>
    <t>2026/06/05 12:37:59</t>
  </si>
  <si>
    <t>2026/03/25 10:33:31</t>
  </si>
  <si>
    <t>M625801572</t>
  </si>
  <si>
    <t>M625045058</t>
  </si>
  <si>
    <t>2026/05/14 16:28:35</t>
  </si>
  <si>
    <t>2026/03/25 09:52:34</t>
  </si>
  <si>
    <t>MO25801567</t>
  </si>
  <si>
    <t>MO25029779</t>
  </si>
  <si>
    <t>2026/05/14 16:28:27</t>
  </si>
  <si>
    <t>2026/03/25 09:53:26</t>
  </si>
  <si>
    <t>2026/05/21 15:59:38</t>
  </si>
  <si>
    <t>M825801417</t>
  </si>
  <si>
    <t>M825031341</t>
  </si>
  <si>
    <t>2026/05/14 16:27:35</t>
  </si>
  <si>
    <t>2026/03/25 10:35:22</t>
  </si>
  <si>
    <t>M925801590</t>
  </si>
  <si>
    <t>M925002421</t>
  </si>
  <si>
    <t>2026/05/14 16:29:18</t>
  </si>
  <si>
    <t>2026/03/25 10:37:18</t>
  </si>
  <si>
    <t>MO25801449</t>
  </si>
  <si>
    <t>MO25019085</t>
  </si>
  <si>
    <t>2026/05/06 14:13:44</t>
  </si>
  <si>
    <t>2026/03/25 10:38:54</t>
  </si>
  <si>
    <t>M725801420</t>
  </si>
  <si>
    <t>M725039468</t>
  </si>
  <si>
    <t>2026/04/22 14:44:14</t>
  </si>
  <si>
    <t>2026/03/25 10:39:49</t>
  </si>
  <si>
    <t>M525054708</t>
  </si>
  <si>
    <t>2026/06/05 12:37:52</t>
  </si>
  <si>
    <t>2026/03/25 10:41:16</t>
  </si>
  <si>
    <t>M225009558</t>
  </si>
  <si>
    <t>2026/03/31 08:24:01</t>
  </si>
  <si>
    <t>2026/03/25 10:42:13</t>
  </si>
  <si>
    <t>M325801418</t>
  </si>
  <si>
    <t>M325014726</t>
  </si>
  <si>
    <t>2026/04/16 10:05:42</t>
  </si>
  <si>
    <t>2026/03/25 10:43:05</t>
  </si>
  <si>
    <t>MN25801403</t>
  </si>
  <si>
    <t>MN25007284</t>
  </si>
  <si>
    <t>2026/04/22 14:43:15</t>
  </si>
  <si>
    <t>2026/03/25 10:44:48</t>
  </si>
  <si>
    <t>M725035751</t>
  </si>
  <si>
    <t>2026/05/08 15:53:21</t>
  </si>
  <si>
    <t>2026/03/25 10:45:51</t>
  </si>
  <si>
    <t>MO25023992</t>
  </si>
  <si>
    <t>2026/06/05 12:38:26</t>
  </si>
  <si>
    <t>2026/03/25 10:46:38</t>
  </si>
  <si>
    <t>M325801445</t>
  </si>
  <si>
    <t>M325011168</t>
  </si>
  <si>
    <t>2026/05/25 16:11:11</t>
  </si>
  <si>
    <t>2026/03/25 10:47:38</t>
  </si>
  <si>
    <t>M325011623</t>
  </si>
  <si>
    <t>2026/06/05 12:37:50</t>
  </si>
  <si>
    <t>2026/03/25 10:48:17</t>
  </si>
  <si>
    <t>M525006353</t>
  </si>
  <si>
    <t>2026/05/18 14:27:16</t>
  </si>
  <si>
    <t>2026/03/25 10:52:01</t>
  </si>
  <si>
    <t>M825031969</t>
  </si>
  <si>
    <t>2026/06/05 12:38:35</t>
  </si>
  <si>
    <t>2026/03/25 10:56:19</t>
  </si>
  <si>
    <t>M825801388</t>
  </si>
  <si>
    <t>M825047162</t>
  </si>
  <si>
    <t>2026/05/14 16:26:39</t>
  </si>
  <si>
    <t>2026/03/25 10:57:44</t>
  </si>
  <si>
    <t>MD25801392</t>
  </si>
  <si>
    <t>MD25005106</t>
  </si>
  <si>
    <t>2026/04/22 14:41:35</t>
  </si>
  <si>
    <t>2026/03/25 10:58:38</t>
  </si>
  <si>
    <t>M925801390</t>
  </si>
  <si>
    <t>M925002786</t>
  </si>
  <si>
    <t>2026/05/19 09:39:22</t>
  </si>
  <si>
    <t>2026/03/25 10:59:59</t>
  </si>
  <si>
    <t>M825801402</t>
  </si>
  <si>
    <t>M825008557</t>
  </si>
  <si>
    <t>2026/04/22 14:43:07</t>
  </si>
  <si>
    <t>2026/03/25 10:49:03</t>
  </si>
  <si>
    <t>MO25801401</t>
  </si>
  <si>
    <t>90CV08E100N0</t>
  </si>
  <si>
    <t>MO25029231</t>
  </si>
  <si>
    <t>2026/04/22 14:42:12</t>
  </si>
  <si>
    <t>2026/03/25 10:50:59</t>
  </si>
  <si>
    <t>M925002547</t>
  </si>
  <si>
    <t>2026/03/31 08:30:49</t>
  </si>
  <si>
    <t>R400 pin 1 to R1654 pin 2 PCB open</t>
  </si>
  <si>
    <t>2026/03/25 10:53:03</t>
  </si>
  <si>
    <t>M425801443</t>
  </si>
  <si>
    <t>M425002860</t>
  </si>
  <si>
    <t>2026/05/14 16:27:43</t>
  </si>
  <si>
    <t>2026/03/25 10:55:36</t>
  </si>
  <si>
    <t>M825014370</t>
  </si>
  <si>
    <t>2026/05/18 14:27:27</t>
  </si>
  <si>
    <t>2026/03/25 10:29:23</t>
  </si>
  <si>
    <t>M325033876</t>
  </si>
  <si>
    <t>2026/06/05 12:37:57</t>
  </si>
  <si>
    <t>2026/03/25 11:05:51</t>
  </si>
  <si>
    <t>MN25801406</t>
  </si>
  <si>
    <t>MN25007179</t>
  </si>
  <si>
    <t>2026/04/22 14:43:31</t>
  </si>
  <si>
    <t>2026/03/25 10:43:48</t>
  </si>
  <si>
    <t>TO263000009</t>
  </si>
  <si>
    <t>2026/04/01 09:24:17</t>
  </si>
  <si>
    <t>2026/03/16 17:26:19</t>
  </si>
  <si>
    <t>HN24801787</t>
  </si>
  <si>
    <t>HN24016339</t>
  </si>
  <si>
    <t>2026/04/07 09:51:13</t>
  </si>
  <si>
    <t>2026/06/18 14:21:37</t>
  </si>
  <si>
    <t>2026/06/29 17:09:21</t>
  </si>
  <si>
    <t>2026/04/07 09:49:34</t>
  </si>
  <si>
    <t>2026/06/24 10:57:27</t>
  </si>
  <si>
    <t>H624010047</t>
  </si>
  <si>
    <t>2026/04/07 09:51:14</t>
  </si>
  <si>
    <t>2026/05/18 14:27:25</t>
  </si>
  <si>
    <t>2026/04/07 09:25:07</t>
  </si>
  <si>
    <t>HN24801468</t>
  </si>
  <si>
    <t>HN24020859</t>
  </si>
  <si>
    <t>2026/04/16 10:05:59</t>
  </si>
  <si>
    <t>2026/04/07 09:25:54</t>
  </si>
  <si>
    <t>H824801512</t>
  </si>
  <si>
    <t>H824013372</t>
  </si>
  <si>
    <t>2026/06/16 13:12:20</t>
  </si>
  <si>
    <t>2026/04/07 09:26:56</t>
  </si>
  <si>
    <t>H524801530</t>
  </si>
  <si>
    <t>H524011049</t>
  </si>
  <si>
    <t>2026/06/02 17:13:11</t>
  </si>
  <si>
    <t>2026/04/07 09:28:21</t>
  </si>
  <si>
    <t>2026/06/04 16:27:42</t>
  </si>
  <si>
    <t>HD24801518</t>
  </si>
  <si>
    <t>HD24002654</t>
  </si>
  <si>
    <t>2026/06/08 17:20:40</t>
  </si>
  <si>
    <t>2026/04/07 09:28:59</t>
  </si>
  <si>
    <t>H824801486</t>
  </si>
  <si>
    <t>H824013227</t>
  </si>
  <si>
    <t>2026/06/02 16:33:25</t>
  </si>
  <si>
    <t>2026/04/07 09:29:37</t>
  </si>
  <si>
    <t>H824801500</t>
  </si>
  <si>
    <t>H824013238</t>
  </si>
  <si>
    <t>2026/06/02 16:33:37</t>
  </si>
  <si>
    <t>2026/06/12 10:39:14</t>
  </si>
  <si>
    <t>2026/04/07 09:30:17</t>
  </si>
  <si>
    <t>HN24002309</t>
  </si>
  <si>
    <t>2026/04/07 09:30:53</t>
  </si>
  <si>
    <t>H824801488</t>
  </si>
  <si>
    <t>H824013044</t>
  </si>
  <si>
    <t>2026/06/02 17:03:11</t>
  </si>
  <si>
    <t>2026/04/07 09:50:15</t>
  </si>
  <si>
    <t>TO263000011</t>
  </si>
  <si>
    <t>2026/04/01 12:46:13</t>
  </si>
  <si>
    <t>2026/03/22 13:08:32</t>
  </si>
  <si>
    <t>T425000222</t>
  </si>
  <si>
    <t>2026/04/07 08:44:29</t>
  </si>
  <si>
    <t>2026/04/09 09:14:11</t>
  </si>
  <si>
    <t>1.J9周圍維修痕跡
2.GPU晶片破損
3.PCB板損
4.ACN2缺件</t>
  </si>
  <si>
    <t>2026/04/07 08:40:28</t>
  </si>
  <si>
    <t>T525801528</t>
  </si>
  <si>
    <t>T525003696</t>
  </si>
  <si>
    <t>2026/04/07 09:24:34</t>
  </si>
  <si>
    <t>2026/04/22 14:49:46</t>
  </si>
  <si>
    <t>2026/04/07 08:44:39</t>
  </si>
  <si>
    <t>T625000674</t>
  </si>
  <si>
    <t>2026/06/05 12:38:16</t>
  </si>
  <si>
    <t>2026/04/07 08:46:18</t>
  </si>
  <si>
    <t>T625801473</t>
  </si>
  <si>
    <t>T625001166</t>
  </si>
  <si>
    <t>2026/04/22 14:47:44</t>
  </si>
  <si>
    <t>2026/04/07 08:47:10</t>
  </si>
  <si>
    <t>T625001224</t>
  </si>
  <si>
    <t>2026/06/29 11:26:44</t>
  </si>
  <si>
    <t>2026/07/02 14:38:40</t>
  </si>
  <si>
    <t>2026/06/29 11:26:21</t>
  </si>
  <si>
    <t>T525002528</t>
  </si>
  <si>
    <t>2026/04/09 09:06:59</t>
  </si>
  <si>
    <t>2026/04/07 09:15:55</t>
  </si>
  <si>
    <t>T625801469</t>
  </si>
  <si>
    <t>T625000178</t>
  </si>
  <si>
    <t>2026/04/16 10:06:08</t>
  </si>
  <si>
    <t>2026/04/07 09:21:18</t>
  </si>
  <si>
    <t>T525000206</t>
  </si>
  <si>
    <t>2026/06/05 12:38:08</t>
  </si>
  <si>
    <t>2026/04/07 09:22:07</t>
  </si>
  <si>
    <t>T625001065</t>
  </si>
  <si>
    <t>2026/04/09 09:09:30</t>
  </si>
  <si>
    <t>2026/04/07 09:23:47</t>
  </si>
  <si>
    <t>TO263000013</t>
  </si>
  <si>
    <t>2026/04/17 11:30:51</t>
  </si>
  <si>
    <t>2026/03/22 13:41:47</t>
  </si>
  <si>
    <t>M925013970</t>
  </si>
  <si>
    <t>2026/04/20 09:59:45</t>
  </si>
  <si>
    <t>2026/06/05 12:38:11</t>
  </si>
  <si>
    <t>2026/04/20 09:46:33</t>
  </si>
  <si>
    <t>M825041434</t>
  </si>
  <si>
    <t>2026/06/05 12:38:06</t>
  </si>
  <si>
    <t>2026/04/20 09:47:24</t>
  </si>
  <si>
    <t>M825041418</t>
  </si>
  <si>
    <t>2026/05/25 08:40:25</t>
  </si>
  <si>
    <t>PCB Damaged/C1039掉PAD無法維修</t>
  </si>
  <si>
    <t>2026/04/20 09:48:05</t>
  </si>
  <si>
    <t>M825801588</t>
  </si>
  <si>
    <t>M825041438</t>
  </si>
  <si>
    <t>2026/05/14 16:29:07</t>
  </si>
  <si>
    <t>2026/05/22 15:12:31</t>
  </si>
  <si>
    <t>2026/04/20 09:48:41</t>
  </si>
  <si>
    <t>M925001353</t>
  </si>
  <si>
    <t>2026/04/20 09:59:44</t>
  </si>
  <si>
    <t>2026/06/05 12:38:14</t>
  </si>
  <si>
    <t>2026/04/20 09:49:21</t>
  </si>
  <si>
    <t>M725801559</t>
  </si>
  <si>
    <t>M725046514</t>
  </si>
  <si>
    <t>2026/04/20 09:39:14</t>
  </si>
  <si>
    <t>2026/05/14 16:28:18</t>
  </si>
  <si>
    <t>2026/04/20 09:36:02</t>
  </si>
  <si>
    <t>MO25801573</t>
  </si>
  <si>
    <t>MO25019269</t>
  </si>
  <si>
    <t>2026/05/14 16:28:43</t>
  </si>
  <si>
    <t>2026/04/20 09:38:42</t>
  </si>
  <si>
    <t>MN25801659</t>
  </si>
  <si>
    <t>MN25022336</t>
  </si>
  <si>
    <t>2026/06/02 16:35:26</t>
  </si>
  <si>
    <t>2026/04/20 09:37:53</t>
  </si>
  <si>
    <t>M825041431</t>
  </si>
  <si>
    <t>2026/04/20 09:50:03</t>
  </si>
  <si>
    <t>M825801591</t>
  </si>
  <si>
    <t>M825041435</t>
  </si>
  <si>
    <t>2026/05/14 16:29:31</t>
  </si>
  <si>
    <t>2026/04/20 09:50:43</t>
  </si>
  <si>
    <t>M925801556</t>
  </si>
  <si>
    <t>M925013450</t>
  </si>
  <si>
    <t>2026/05/19 09:40:56</t>
  </si>
  <si>
    <t>2026/04/20 08:45:53</t>
  </si>
  <si>
    <t>MO25801564</t>
  </si>
  <si>
    <t>MO25006924</t>
  </si>
  <si>
    <t>2026/05/20 13:45:58</t>
  </si>
  <si>
    <t>2026/04/20 09:55:28</t>
  </si>
  <si>
    <t>M825801560</t>
  </si>
  <si>
    <t>M825002231</t>
  </si>
  <si>
    <t>2026/05/25 16:12:47</t>
  </si>
  <si>
    <t>2026/04/20 09:56:15</t>
  </si>
  <si>
    <t>M725801565</t>
  </si>
  <si>
    <t>M725038442</t>
  </si>
  <si>
    <t>2026/06/02 16:34:32</t>
  </si>
  <si>
    <t>2026/04/20 09:51:27</t>
  </si>
  <si>
    <t>M825801592</t>
  </si>
  <si>
    <t>M825040193</t>
  </si>
  <si>
    <t>2026/05/06 14:17:33</t>
  </si>
  <si>
    <t>2026/04/20 09:56:59</t>
  </si>
  <si>
    <t>M925801593</t>
  </si>
  <si>
    <t>M925014014</t>
  </si>
  <si>
    <t>2026/05/20 13:46:13</t>
  </si>
  <si>
    <t>2026/04/20 09:57:42</t>
  </si>
  <si>
    <t>M925801557</t>
  </si>
  <si>
    <t>M925013984</t>
  </si>
  <si>
    <t>2026/05/20 13:45:25</t>
  </si>
  <si>
    <t>2026/04/20 09:58:23</t>
  </si>
  <si>
    <t>M725801558</t>
  </si>
  <si>
    <t>M725038144</t>
  </si>
  <si>
    <t>2026/05/25 16:12:39</t>
  </si>
  <si>
    <t>2026/04/20 09:59:11</t>
  </si>
  <si>
    <t>M925801594</t>
  </si>
  <si>
    <t>M925021348</t>
  </si>
  <si>
    <t>2026/05/25 16:13:25</t>
  </si>
  <si>
    <t>2026/04/20 09:52:04</t>
  </si>
  <si>
    <t>M925013438</t>
  </si>
  <si>
    <t>2026/06/05 12:38:09</t>
  </si>
  <si>
    <t>2026/04/20 09:53:26</t>
  </si>
  <si>
    <t>M925002743</t>
  </si>
  <si>
    <t>2026/06/05 12:38:12</t>
  </si>
  <si>
    <t>2026/04/20 09:54:22</t>
  </si>
  <si>
    <t>TO263000015</t>
  </si>
  <si>
    <t>2026/04/01 09:25:31</t>
  </si>
  <si>
    <t>2026/03/26 11:20:27</t>
  </si>
  <si>
    <t>MO25801467</t>
  </si>
  <si>
    <t>MO25007766</t>
  </si>
  <si>
    <t>2026/04/07 10:26:14</t>
  </si>
  <si>
    <t>2026/05/20 13:43:55</t>
  </si>
  <si>
    <t>2026/04/07 09:55:38</t>
  </si>
  <si>
    <t>M825801474</t>
  </si>
  <si>
    <t>M825004782</t>
  </si>
  <si>
    <t>2026/05/15 10:42:09</t>
  </si>
  <si>
    <t>2026/04/07 09:56:34</t>
  </si>
  <si>
    <t>M825801464</t>
  </si>
  <si>
    <t>M825013291</t>
  </si>
  <si>
    <t>2026/05/06 14:14:32</t>
  </si>
  <si>
    <t>2026/04/07 09:58:31</t>
  </si>
  <si>
    <t>M625801448</t>
  </si>
  <si>
    <t>M625019016</t>
  </si>
  <si>
    <t>2026/05/06 14:13:34</t>
  </si>
  <si>
    <t>2026/04/07 09:59:47</t>
  </si>
  <si>
    <t>M625801477</t>
  </si>
  <si>
    <t>M625018541</t>
  </si>
  <si>
    <t>2026/05/06 14:14:41</t>
  </si>
  <si>
    <t>2026/04/07 10:00:54</t>
  </si>
  <si>
    <t>M825801535</t>
  </si>
  <si>
    <t>M825025524</t>
  </si>
  <si>
    <t>2026/05/14 16:28:00</t>
  </si>
  <si>
    <t>2026/04/07 10:01:36</t>
  </si>
  <si>
    <t>M825801529</t>
  </si>
  <si>
    <t>M825019667</t>
  </si>
  <si>
    <t>2026/05/14 16:27:51</t>
  </si>
  <si>
    <t>2026/04/07 10:22:28</t>
  </si>
  <si>
    <t>M325021602</t>
  </si>
  <si>
    <t>2026/05/25 08:37:21</t>
  </si>
  <si>
    <t>PCB Damaged/J5無法維修 （J5撞件造成掉PAD）</t>
  </si>
  <si>
    <t>2026/04/07 10:23:12</t>
  </si>
  <si>
    <t>M625048387</t>
  </si>
  <si>
    <t>2026/04/16 10:39:05</t>
  </si>
  <si>
    <t>2026/04/07 10:23:54</t>
  </si>
  <si>
    <t>MD25801501</t>
  </si>
  <si>
    <t>MD25011224</t>
  </si>
  <si>
    <t>2026/04/07 10:26:13</t>
  </si>
  <si>
    <t>2026/05/25 16:11:27</t>
  </si>
  <si>
    <t>2026/04/07 10:24:37</t>
  </si>
  <si>
    <t>MO25801668</t>
  </si>
  <si>
    <t>MO25011585</t>
  </si>
  <si>
    <t>2026/06/02 16:35:05</t>
  </si>
  <si>
    <t>2026/04/07 10:25:27</t>
  </si>
  <si>
    <t>M825801555</t>
  </si>
  <si>
    <t>M825039023</t>
  </si>
  <si>
    <t>2026/05/25 16:12:32</t>
  </si>
  <si>
    <t>2026/04/07 09:54:43</t>
  </si>
  <si>
    <t>TO264000008</t>
  </si>
  <si>
    <t>2026/04/21 11:24:34</t>
  </si>
  <si>
    <t>2026/04/14 09:00:02</t>
  </si>
  <si>
    <t>M425801661</t>
  </si>
  <si>
    <t>M425039713</t>
  </si>
  <si>
    <t>2026/04/24 10:39:05</t>
  </si>
  <si>
    <t>2026/06/02 16:35:32</t>
  </si>
  <si>
    <t>2026/04/22 10:54:59</t>
  </si>
  <si>
    <t>TO264000009</t>
  </si>
  <si>
    <t>2026/04/21 11:28:06</t>
  </si>
  <si>
    <t>2026/04/14 09:01:50</t>
  </si>
  <si>
    <t>T625001185</t>
  </si>
  <si>
    <t>2026/04/22 10:53:02</t>
  </si>
  <si>
    <t>2026/05/08 09:56:44</t>
  </si>
  <si>
    <t>2026/04/22 10:51:36</t>
  </si>
  <si>
    <t>T625801587</t>
  </si>
  <si>
    <t>T625003568</t>
  </si>
  <si>
    <t>2026/05/06 14:17:23</t>
  </si>
  <si>
    <t>2026/04/22 10:52:23</t>
  </si>
  <si>
    <t>TO264000010</t>
  </si>
  <si>
    <t>2026/04/28 15:52:06</t>
  </si>
  <si>
    <t>2026/04/14 09:21:49</t>
  </si>
  <si>
    <t>MO25801777</t>
  </si>
  <si>
    <t>MO25003560</t>
  </si>
  <si>
    <t>2026/06/12 08:21:54</t>
  </si>
  <si>
    <t>2026/07/21 15:37:39</t>
  </si>
  <si>
    <t>2026/06/12 08:21:40</t>
  </si>
  <si>
    <t>M425801648</t>
  </si>
  <si>
    <t>M425050133</t>
  </si>
  <si>
    <t>2026/04/30 10:35:27</t>
  </si>
  <si>
    <t>2026/06/02 16:35:07</t>
  </si>
  <si>
    <t>2026/04/30 09:40:22</t>
  </si>
  <si>
    <t>MO25801642</t>
  </si>
  <si>
    <t>MO25011513</t>
  </si>
  <si>
    <t>2026/05/25 16:16:16</t>
  </si>
  <si>
    <t>2026/04/30 09:41:02</t>
  </si>
  <si>
    <t>M825801643</t>
  </si>
  <si>
    <t>M825030717</t>
  </si>
  <si>
    <t>2026/05/20 13:48:40</t>
  </si>
  <si>
    <t>2026/04/30 09:42:16</t>
  </si>
  <si>
    <t>M325801640</t>
  </si>
  <si>
    <t>M325008038</t>
  </si>
  <si>
    <t>2026/05/20 13:48:32</t>
  </si>
  <si>
    <t>2026/04/30 09:43:54</t>
  </si>
  <si>
    <t>M625801603</t>
  </si>
  <si>
    <t>M625053069</t>
  </si>
  <si>
    <t>2026/05/25 16:13:58</t>
  </si>
  <si>
    <t>2026/04/30 09:49:34</t>
  </si>
  <si>
    <t>MO25801638</t>
  </si>
  <si>
    <t>MO25011797</t>
  </si>
  <si>
    <t>2026/05/25 16:15:53</t>
  </si>
  <si>
    <t>2026/04/30 09:50:28</t>
  </si>
  <si>
    <t>M525032635</t>
  </si>
  <si>
    <t>2026/05/18 14:57:20</t>
  </si>
  <si>
    <t>2026/04/30 09:51:40</t>
  </si>
  <si>
    <t>M325801601</t>
  </si>
  <si>
    <t>M325011860</t>
  </si>
  <si>
    <t>2026/05/25 16:13:51</t>
  </si>
  <si>
    <t>2026/04/30 09:52:25</t>
  </si>
  <si>
    <t>M725005817</t>
  </si>
  <si>
    <t>2026/04/30 09:53:14</t>
  </si>
  <si>
    <t>M825801604</t>
  </si>
  <si>
    <t>M825009407</t>
  </si>
  <si>
    <t>2026/04/30 10:35:26</t>
  </si>
  <si>
    <t>2026/05/20 13:46:44</t>
  </si>
  <si>
    <t>2026/04/30 09:53:54</t>
  </si>
  <si>
    <t>M925801649</t>
  </si>
  <si>
    <t>M925026077</t>
  </si>
  <si>
    <t>2026/06/02 16:35:16</t>
  </si>
  <si>
    <t>2026/04/30 10:30:40</t>
  </si>
  <si>
    <t>M325801637</t>
  </si>
  <si>
    <t>M325011874</t>
  </si>
  <si>
    <t>2026/04/30 11:01:20</t>
  </si>
  <si>
    <t>2026/05/25 16:15:45</t>
  </si>
  <si>
    <t>2026/04/30 10:37:06</t>
  </si>
  <si>
    <t>M325003900</t>
  </si>
  <si>
    <t>2026/04/30 10:37:55</t>
  </si>
  <si>
    <t>M325801650</t>
  </si>
  <si>
    <t>M325003298</t>
  </si>
  <si>
    <t>2026/06/02 16:35:21</t>
  </si>
  <si>
    <t>2026/04/30 10:38:38</t>
  </si>
  <si>
    <t>M725801614</t>
  </si>
  <si>
    <t>M725005813</t>
  </si>
  <si>
    <t>2026/05/20 13:46:59</t>
  </si>
  <si>
    <t>2026/04/30 10:39:25</t>
  </si>
  <si>
    <t>M825801645</t>
  </si>
  <si>
    <t>M825044222</t>
  </si>
  <si>
    <t>2026/05/25 16:16:24</t>
  </si>
  <si>
    <t>2026/04/30 09:54:37</t>
  </si>
  <si>
    <t>MN25030871</t>
  </si>
  <si>
    <t>2026/05/08 09:44:38</t>
  </si>
  <si>
    <t>PCB板裂,R1407 pin 1  to U28 pin 5 PCB open</t>
  </si>
  <si>
    <t>2026/04/30 09:55:18</t>
  </si>
  <si>
    <t>M925801602</t>
  </si>
  <si>
    <t>90CV08B20150</t>
  </si>
  <si>
    <t>M925016878</t>
  </si>
  <si>
    <t>2026/05/20 13:46:36</t>
  </si>
  <si>
    <t>2026/04/30 09:56:24</t>
  </si>
  <si>
    <t>M725801628</t>
  </si>
  <si>
    <t>M725032622</t>
  </si>
  <si>
    <t>2026/05/20 13:47:37</t>
  </si>
  <si>
    <t>2026/04/30 09:57:36</t>
  </si>
  <si>
    <t>M525032461</t>
  </si>
  <si>
    <t>2026/04/30 09:38:48</t>
  </si>
  <si>
    <t>2026/05/18 14:57:06</t>
  </si>
  <si>
    <t>2026/04/30 09:23:42</t>
  </si>
  <si>
    <t>M325801710</t>
  </si>
  <si>
    <t>M325011480</t>
  </si>
  <si>
    <t>2026/06/02 16:30:55</t>
  </si>
  <si>
    <t>2026/04/30 09:24:36</t>
  </si>
  <si>
    <t>M525032299</t>
  </si>
  <si>
    <t>2026/07/31 17:00:47</t>
  </si>
  <si>
    <t>2026/04/30 09:25:18</t>
  </si>
  <si>
    <t>M525801625</t>
  </si>
  <si>
    <t>M525052354</t>
  </si>
  <si>
    <t>2026/04/30 09:38:47</t>
  </si>
  <si>
    <t>2026/05/20 13:47:29</t>
  </si>
  <si>
    <t>2026/04/30 09:30:40</t>
  </si>
  <si>
    <t>M325801626</t>
  </si>
  <si>
    <t>M325005100</t>
  </si>
  <si>
    <t>2026/06/02 16:35:02</t>
  </si>
  <si>
    <t>2026/04/30 09:31:10</t>
  </si>
  <si>
    <t>M625015309</t>
  </si>
  <si>
    <t>2026/05/08 09:53:21</t>
  </si>
  <si>
    <t>2026/04/30 10:32:51</t>
  </si>
  <si>
    <t>M625801623</t>
  </si>
  <si>
    <t>M625015332</t>
  </si>
  <si>
    <t>2026/06/02 16:34:52</t>
  </si>
  <si>
    <t>2026/04/30 10:33:45</t>
  </si>
  <si>
    <t>M625801611</t>
  </si>
  <si>
    <t>M625052596</t>
  </si>
  <si>
    <t>2026/05/25 16:15:07</t>
  </si>
  <si>
    <t>2026/04/30 10:45:39</t>
  </si>
  <si>
    <t>MO25801612</t>
  </si>
  <si>
    <t>90CV08E100S0</t>
  </si>
  <si>
    <t>MO25009629</t>
  </si>
  <si>
    <t>2026/05/25 16:15:14</t>
  </si>
  <si>
    <t>2026/04/30 10:46:17</t>
  </si>
  <si>
    <t>M625801786</t>
  </si>
  <si>
    <t>M625051754</t>
  </si>
  <si>
    <t>2026/06/18 13:28:51</t>
  </si>
  <si>
    <t>2026/04/30 10:47:04</t>
  </si>
  <si>
    <t>M925801666</t>
  </si>
  <si>
    <t>90CV08C70080</t>
  </si>
  <si>
    <t>M925000928</t>
  </si>
  <si>
    <t>2026/06/02 16:35:22</t>
  </si>
  <si>
    <t>2026/04/30 10:47:42</t>
  </si>
  <si>
    <t>M525046494</t>
  </si>
  <si>
    <t>2026/04/30 10:48:26</t>
  </si>
  <si>
    <t>M625801609</t>
  </si>
  <si>
    <t>M625028812</t>
  </si>
  <si>
    <t>2026/05/25 16:14:50</t>
  </si>
  <si>
    <t>2026/04/30 10:49:11</t>
  </si>
  <si>
    <t>MO25801599</t>
  </si>
  <si>
    <t>MO25015944</t>
  </si>
  <si>
    <t>2026/05/20 13:46:28</t>
  </si>
  <si>
    <t>2026/04/30 10:49:58</t>
  </si>
  <si>
    <t>M925801600</t>
  </si>
  <si>
    <t>M925012525</t>
  </si>
  <si>
    <t>2026/05/25 16:13:42</t>
  </si>
  <si>
    <t>2026/04/30 10:50:37</t>
  </si>
  <si>
    <t>M925008773</t>
  </si>
  <si>
    <t>2026/10/16 16:16:04</t>
  </si>
  <si>
    <t>2026/04/30 10:51:28</t>
  </si>
  <si>
    <t>M525008167</t>
  </si>
  <si>
    <t>2026/04/30 10:52:50</t>
  </si>
  <si>
    <t>M325801662</t>
  </si>
  <si>
    <t>M325002213</t>
  </si>
  <si>
    <t>2026/04/30 11:01:19</t>
  </si>
  <si>
    <t>2026/06/02 16:35:38</t>
  </si>
  <si>
    <t>2026/04/30 10:53:35</t>
  </si>
  <si>
    <t>M925801633</t>
  </si>
  <si>
    <t>M925021142</t>
  </si>
  <si>
    <t>2026/05/20 13:48:02</t>
  </si>
  <si>
    <t>2026/04/30 10:54:12</t>
  </si>
  <si>
    <t>MO25005397</t>
  </si>
  <si>
    <t>2026/10/16 16:15:22</t>
  </si>
  <si>
    <t>2026/04/30 10:55:23</t>
  </si>
  <si>
    <t>M725801646</t>
  </si>
  <si>
    <t>M725036955</t>
  </si>
  <si>
    <t>2026/05/25 16:16:31</t>
  </si>
  <si>
    <t>2026/04/30 10:56:12</t>
  </si>
  <si>
    <t>MO25801597</t>
  </si>
  <si>
    <t>MO25006793</t>
  </si>
  <si>
    <t>2026/05/20 13:46:20</t>
  </si>
  <si>
    <t>2026/04/30 10:57:07</t>
  </si>
  <si>
    <t>M825046339</t>
  </si>
  <si>
    <t>2026/04/30 10:58:39</t>
  </si>
  <si>
    <t>M325801681</t>
  </si>
  <si>
    <t>M325027668</t>
  </si>
  <si>
    <t>2026/06/02 16:33:48</t>
  </si>
  <si>
    <t>2026/04/30 11:00:06</t>
  </si>
  <si>
    <t>M325801627</t>
  </si>
  <si>
    <t>M325032397</t>
  </si>
  <si>
    <t>2026/05/25 16:15:22</t>
  </si>
  <si>
    <t>2026/04/30 10:27:58</t>
  </si>
  <si>
    <t>M325801624</t>
  </si>
  <si>
    <t>M325032378</t>
  </si>
  <si>
    <t>2026/06/02 16:34:58</t>
  </si>
  <si>
    <t>2026/04/30 10:28:56</t>
  </si>
  <si>
    <t>M625801783</t>
  </si>
  <si>
    <t>M625052599</t>
  </si>
  <si>
    <t>2026/06/22 11:23:42</t>
  </si>
  <si>
    <t>2026/04/30 10:45:03</t>
  </si>
  <si>
    <t>M525032409</t>
  </si>
  <si>
    <t>2026/05/18 14:56:54</t>
  </si>
  <si>
    <t>2026/04/30 09:31:53</t>
  </si>
  <si>
    <t>M725801665</t>
  </si>
  <si>
    <t>M725028568</t>
  </si>
  <si>
    <t>2026/05/25 16:21:27</t>
  </si>
  <si>
    <t>2026/04/30 09:32:55</t>
  </si>
  <si>
    <t>MO25801630</t>
  </si>
  <si>
    <t>MO25011494</t>
  </si>
  <si>
    <t>2026/05/25 16:15:30</t>
  </si>
  <si>
    <t>2026/04/30 09:33:50</t>
  </si>
  <si>
    <t>M725801629</t>
  </si>
  <si>
    <t>M725045412</t>
  </si>
  <si>
    <t>2026/05/20 13:47:45</t>
  </si>
  <si>
    <t>2026/04/30 09:35:49</t>
  </si>
  <si>
    <t>M525052421</t>
  </si>
  <si>
    <t>2026/05/08 09:39:59</t>
  </si>
  <si>
    <t>CN1板損無法維修</t>
  </si>
  <si>
    <t>2026/04/30 09:36:34</t>
  </si>
  <si>
    <t>M725801937</t>
  </si>
  <si>
    <t>M725028607</t>
  </si>
  <si>
    <t>2026/04/30 09:38:46</t>
  </si>
  <si>
    <t>2026/08/05 15:02:25</t>
  </si>
  <si>
    <t>2026/04/30 09:37:52</t>
  </si>
  <si>
    <t>M625801936</t>
  </si>
  <si>
    <t>M625001606</t>
  </si>
  <si>
    <t>2026/08/10 15:59:00</t>
  </si>
  <si>
    <t>2026/08/18 16:48:38</t>
  </si>
  <si>
    <t>2026/04/30 09:44:49</t>
  </si>
  <si>
    <t>2026/08/17 13:29:25</t>
  </si>
  <si>
    <t>M925801784</t>
  </si>
  <si>
    <t>M925000939</t>
  </si>
  <si>
    <t>2026/06/18 13:46:14</t>
  </si>
  <si>
    <t>2026/06/26 16:03:25</t>
  </si>
  <si>
    <t>2026/04/30 09:45:40</t>
  </si>
  <si>
    <t>M825010746</t>
  </si>
  <si>
    <t>90CV08E100G0</t>
  </si>
  <si>
    <t>2026/05/18 14:56:38</t>
  </si>
  <si>
    <t>2026/04/30 09:46:28</t>
  </si>
  <si>
    <t>M525044268</t>
  </si>
  <si>
    <t>2026/04/30 09:47:22</t>
  </si>
  <si>
    <t>M525801606</t>
  </si>
  <si>
    <t>M525043618</t>
  </si>
  <si>
    <t>2026/06/02 16:34:37</t>
  </si>
  <si>
    <t>2026/04/30 09:47:58</t>
  </si>
  <si>
    <t>M126001845</t>
  </si>
  <si>
    <t>90CV08E10190</t>
  </si>
  <si>
    <t>2026/06/10 08:25:08</t>
  </si>
  <si>
    <t>2026/04/30 09:48:37</t>
  </si>
  <si>
    <t>M525032363</t>
  </si>
  <si>
    <t>2026/04/30 10:36:52</t>
  </si>
  <si>
    <t>2026/06/11 17:06:18</t>
  </si>
  <si>
    <t>2026/04/30 10:35:37</t>
  </si>
  <si>
    <t>M625801613</t>
  </si>
  <si>
    <t>M625045135</t>
  </si>
  <si>
    <t>2026/05/20 13:46:51</t>
  </si>
  <si>
    <t>2026/04/30 10:40:22</t>
  </si>
  <si>
    <t>M525801608</t>
  </si>
  <si>
    <t>M525044246</t>
  </si>
  <si>
    <t>2026/05/25 16:14:20</t>
  </si>
  <si>
    <t>2026/04/30 10:41:01</t>
  </si>
  <si>
    <t>M925801632</t>
  </si>
  <si>
    <t>M925008772</t>
  </si>
  <si>
    <t>2026/05/25 16:15:38</t>
  </si>
  <si>
    <t>2026/04/30 10:41:50</t>
  </si>
  <si>
    <t>MO25801618</t>
  </si>
  <si>
    <t>MO25023460</t>
  </si>
  <si>
    <t>2026/06/02 16:34:41</t>
  </si>
  <si>
    <t>2026/04/30 10:43:29</t>
  </si>
  <si>
    <t>M525801610</t>
  </si>
  <si>
    <t>M525044230</t>
  </si>
  <si>
    <t>2026/05/25 16:14:59</t>
  </si>
  <si>
    <t>2026/04/30 10:44:26</t>
  </si>
  <si>
    <t>M625006344</t>
  </si>
  <si>
    <t>2026/04/30 09:39:11</t>
  </si>
  <si>
    <t>M625006218</t>
  </si>
  <si>
    <t>2026/05/25 08:34:33</t>
  </si>
  <si>
    <t>PCB Damaged/R511掉 PAD無法維修</t>
  </si>
  <si>
    <t>2026/04/30 09:39:44</t>
  </si>
  <si>
    <t>MO25801631</t>
  </si>
  <si>
    <t>MO25016374</t>
  </si>
  <si>
    <t>2026/05/20 13:47:54</t>
  </si>
  <si>
    <t>2026/04/30 09:58:20</t>
  </si>
  <si>
    <t>M525032570</t>
  </si>
  <si>
    <t>2026/04/30 09:26:11</t>
  </si>
  <si>
    <t>M325801620</t>
  </si>
  <si>
    <t>M325011756</t>
  </si>
  <si>
    <t>2026/06/02 16:34:47</t>
  </si>
  <si>
    <t>2026/04/30 09:27:00</t>
  </si>
  <si>
    <t>M325037049</t>
  </si>
  <si>
    <t>2026/04/30 09:27:40</t>
  </si>
  <si>
    <t>M525032559</t>
  </si>
  <si>
    <t>2026/08/06 10:31:34</t>
  </si>
  <si>
    <t>2026/04/30 09:28:33</t>
  </si>
  <si>
    <t>M625801598</t>
  </si>
  <si>
    <t>M625001648</t>
  </si>
  <si>
    <t>2026/05/25 16:13:35</t>
  </si>
  <si>
    <t>2026/04/30 09:29:12</t>
  </si>
  <si>
    <t>M725801619</t>
  </si>
  <si>
    <t>M725028219</t>
  </si>
  <si>
    <t>2026/05/20 13:47:21</t>
  </si>
  <si>
    <t>2026/04/30 09:30:04</t>
  </si>
  <si>
    <t>M825801663</t>
  </si>
  <si>
    <t>M825018220</t>
  </si>
  <si>
    <t>2026/06/02 16:35:29</t>
  </si>
  <si>
    <t>2026/04/30 09:37:17</t>
  </si>
  <si>
    <t>TO264000018</t>
  </si>
  <si>
    <t>2026/05/15 10:52:56</t>
  </si>
  <si>
    <t>2026/04/28 13:46:04</t>
  </si>
  <si>
    <t>M325801678</t>
  </si>
  <si>
    <t>M325046889</t>
  </si>
  <si>
    <t>2026/05/18 11:42:56</t>
  </si>
  <si>
    <t>2026/06/02 16:34:12</t>
  </si>
  <si>
    <t>2026/05/18 11:36:17</t>
  </si>
  <si>
    <t>MO25801713</t>
  </si>
  <si>
    <t>MO25000277</t>
  </si>
  <si>
    <t>2026/06/08 17:21:29</t>
  </si>
  <si>
    <t>2026/05/18 11:04:58</t>
  </si>
  <si>
    <t>M925801733</t>
  </si>
  <si>
    <t>M925026220</t>
  </si>
  <si>
    <t>2026/06/09 08:51:34</t>
  </si>
  <si>
    <t>2026/05/18 11:05:39</t>
  </si>
  <si>
    <t>M525048098</t>
  </si>
  <si>
    <t>2026/05/18 11:07:33</t>
  </si>
  <si>
    <t>M226801708</t>
  </si>
  <si>
    <t>M226008819</t>
  </si>
  <si>
    <t>2026/06/03 08:48:39</t>
  </si>
  <si>
    <t>2026/05/18 11:31:30</t>
  </si>
  <si>
    <t>M525801684</t>
  </si>
  <si>
    <t>M525057488</t>
  </si>
  <si>
    <t>2026/06/02 16:33:32</t>
  </si>
  <si>
    <t>2026/05/18 11:32:18</t>
  </si>
  <si>
    <t>M625060140</t>
  </si>
  <si>
    <t>90CV085000P0</t>
  </si>
  <si>
    <t>2026/05/25 15:35:41</t>
  </si>
  <si>
    <t>2026/05/18 11:34:05</t>
  </si>
  <si>
    <t>M825801675</t>
  </si>
  <si>
    <t>M825034770</t>
  </si>
  <si>
    <t>2026/06/02 16:34:31</t>
  </si>
  <si>
    <t>2026/05/18 11:34:46</t>
  </si>
  <si>
    <t>M925801685</t>
  </si>
  <si>
    <t>M925020882</t>
  </si>
  <si>
    <t>2026/06/03 08:57:00</t>
  </si>
  <si>
    <t>2026/05/18 11:35:34</t>
  </si>
  <si>
    <t>M925801680</t>
  </si>
  <si>
    <t>M925010996</t>
  </si>
  <si>
    <t>2026/05/18 11:42:55</t>
  </si>
  <si>
    <t>2026/06/02 16:33:56</t>
  </si>
  <si>
    <t>2026/05/18 11:36:57</t>
  </si>
  <si>
    <t>M925026949</t>
  </si>
  <si>
    <t>90CV085000T0</t>
  </si>
  <si>
    <t>2026/06/02 16:30:43</t>
  </si>
  <si>
    <t>2026/05/18 11:37:48</t>
  </si>
  <si>
    <t>M325801682</t>
  </si>
  <si>
    <t>M325010458</t>
  </si>
  <si>
    <t>2026/06/02 16:33:40</t>
  </si>
  <si>
    <t>2026/05/18 11:38:27</t>
  </si>
  <si>
    <t>M725017950</t>
  </si>
  <si>
    <t>2026/06/11 17:10:12</t>
  </si>
  <si>
    <t>2026/05/18 11:39:14</t>
  </si>
  <si>
    <t>M625050936</t>
  </si>
  <si>
    <t>2026/06/11 16:58:35</t>
  </si>
  <si>
    <t>2026/05/18 11:39:59</t>
  </si>
  <si>
    <t>M725801765</t>
  </si>
  <si>
    <t>M725031064</t>
  </si>
  <si>
    <t>2026/07/22 11:00:33</t>
  </si>
  <si>
    <t>2026/05/18 11:40:40</t>
  </si>
  <si>
    <t>M725801714</t>
  </si>
  <si>
    <t>M725031065</t>
  </si>
  <si>
    <t>2026/07/22 09:13:04</t>
  </si>
  <si>
    <t>2026/05/18 11:41:22</t>
  </si>
  <si>
    <t>MO25801736</t>
  </si>
  <si>
    <t>MO25008404</t>
  </si>
  <si>
    <t>2026/06/09 09:10:32</t>
  </si>
  <si>
    <t>2026/05/18 11:42:05</t>
  </si>
  <si>
    <t>M925801730</t>
  </si>
  <si>
    <t>M925026374</t>
  </si>
  <si>
    <t>2026/05/18 11:42:57</t>
  </si>
  <si>
    <t>2026/06/08 17:22:01</t>
  </si>
  <si>
    <t>2026/05/18 10:51:09</t>
  </si>
  <si>
    <t>M325044963</t>
  </si>
  <si>
    <t>2026/05/18 10:52:11</t>
  </si>
  <si>
    <t>M825801750</t>
  </si>
  <si>
    <t>M825045826</t>
  </si>
  <si>
    <t>2026/06/17 12:31:50</t>
  </si>
  <si>
    <t>2026/05/18 10:52:46</t>
  </si>
  <si>
    <t>M825039450</t>
  </si>
  <si>
    <t>2026/05/18 10:57:37</t>
  </si>
  <si>
    <t>M525801723</t>
  </si>
  <si>
    <t>M525027327</t>
  </si>
  <si>
    <t>2026/06/09 10:02:30</t>
  </si>
  <si>
    <t>2026/05/18 10:58:57</t>
  </si>
  <si>
    <t>M425801758</t>
  </si>
  <si>
    <t>M425004644</t>
  </si>
  <si>
    <t>2026/05/18 10:50:25</t>
  </si>
  <si>
    <t>2026/06/17 12:32:05</t>
  </si>
  <si>
    <t>2026/05/18 10:39:48</t>
  </si>
  <si>
    <t>M825801687</t>
  </si>
  <si>
    <t>M825024583</t>
  </si>
  <si>
    <t>2026/06/02 16:32:41</t>
  </si>
  <si>
    <t>2026/05/18 11:00:09</t>
  </si>
  <si>
    <t>M825801688</t>
  </si>
  <si>
    <t>M825019750</t>
  </si>
  <si>
    <t>2026/05/18 11:01:09</t>
  </si>
  <si>
    <t>M225801739</t>
  </si>
  <si>
    <t>M225010903</t>
  </si>
  <si>
    <t>2026/06/08 17:22:16</t>
  </si>
  <si>
    <t>2026/05/18 11:02:18</t>
  </si>
  <si>
    <t>M125000288</t>
  </si>
  <si>
    <t>2026/06/01 08:34:41</t>
  </si>
  <si>
    <t>PCB板裂造成內層線路斷裂,無法修復</t>
  </si>
  <si>
    <t>2026/05/18 11:11:56</t>
  </si>
  <si>
    <t>M226801738</t>
  </si>
  <si>
    <t>M226008817</t>
  </si>
  <si>
    <t>2026/06/08 17:22:08</t>
  </si>
  <si>
    <t>2026/05/18 11:03:30</t>
  </si>
  <si>
    <t>M425003940</t>
  </si>
  <si>
    <t>2026/05/18 11:04:13</t>
  </si>
  <si>
    <t>M825801693</t>
  </si>
  <si>
    <t>M825022818</t>
  </si>
  <si>
    <t>2026/05/26 14:35:09</t>
  </si>
  <si>
    <t>2026/05/18 10:55:28</t>
  </si>
  <si>
    <t>MN25801709</t>
  </si>
  <si>
    <t>MN25029738</t>
  </si>
  <si>
    <t>2026/06/02 16:31:05</t>
  </si>
  <si>
    <t>2026/05/18 11:08:22</t>
  </si>
  <si>
    <t>M825801707</t>
  </si>
  <si>
    <t>M825044091</t>
  </si>
  <si>
    <t>2026/05/18 11:09:04</t>
  </si>
  <si>
    <t>M725040281</t>
  </si>
  <si>
    <t>2026/05/18 11:09:52</t>
  </si>
  <si>
    <t>M725020358</t>
  </si>
  <si>
    <t>2026/06/01 08:32:49</t>
  </si>
  <si>
    <t>2026/05/18 11:10:44</t>
  </si>
  <si>
    <t>M325004673</t>
  </si>
  <si>
    <t>2026/06/01 08:26:25</t>
  </si>
  <si>
    <t>2026/05/18 11:28:19</t>
  </si>
  <si>
    <t>MN25801686</t>
  </si>
  <si>
    <t>MN25006774</t>
  </si>
  <si>
    <t>2026/05/18 10:32:59</t>
  </si>
  <si>
    <t>M825801692</t>
  </si>
  <si>
    <t>M825038574</t>
  </si>
  <si>
    <t>2026/06/02 16:31:56</t>
  </si>
  <si>
    <t>2026/05/18 10:33:56</t>
  </si>
  <si>
    <t>M825801737</t>
  </si>
  <si>
    <t>M825034848</t>
  </si>
  <si>
    <t>2026/07/22 11:31:09</t>
  </si>
  <si>
    <t>2026/05/18 10:34:35</t>
  </si>
  <si>
    <t>M925021038</t>
  </si>
  <si>
    <t>2026/06/02 16:48:29</t>
  </si>
  <si>
    <t>2026/05/18 10:35:13</t>
  </si>
  <si>
    <t>MO25801690</t>
  </si>
  <si>
    <t>MO25033258</t>
  </si>
  <si>
    <t>2026/06/02 16:32:13</t>
  </si>
  <si>
    <t>2026/05/18 10:35:58</t>
  </si>
  <si>
    <t>MO25801689</t>
  </si>
  <si>
    <t>MO25033740</t>
  </si>
  <si>
    <t>2026/05/18 10:36:37</t>
  </si>
  <si>
    <t>MN25801790</t>
  </si>
  <si>
    <t>MN25037143</t>
  </si>
  <si>
    <t>2026/06/17 15:54:18</t>
  </si>
  <si>
    <t>2026/05/18 10:37:31</t>
  </si>
  <si>
    <t>MO25801691</t>
  </si>
  <si>
    <t>MO25033232</t>
  </si>
  <si>
    <t>2026/05/18 10:38:07</t>
  </si>
  <si>
    <t>MN25801789</t>
  </si>
  <si>
    <t>MN25027449</t>
  </si>
  <si>
    <t>2026/06/17 15:37:34</t>
  </si>
  <si>
    <t>2026/05/18 10:38:46</t>
  </si>
  <si>
    <t>M225801715</t>
  </si>
  <si>
    <t>M225007257</t>
  </si>
  <si>
    <t>2026/06/08 11:00:51</t>
  </si>
  <si>
    <t>2026/05/18 10:40:59</t>
  </si>
  <si>
    <t>MO25801731</t>
  </si>
  <si>
    <t>MO25005635</t>
  </si>
  <si>
    <t>2026/05/18 10:50:24</t>
  </si>
  <si>
    <t>2026/06/09 10:43:32</t>
  </si>
  <si>
    <t>2026/05/18 10:41:49</t>
  </si>
  <si>
    <t>M425801694</t>
  </si>
  <si>
    <t>M425020296</t>
  </si>
  <si>
    <t>2026/05/18 11:29:16</t>
  </si>
  <si>
    <t>MO25801679</t>
  </si>
  <si>
    <t>MO25007886</t>
  </si>
  <si>
    <t>2026/06/02 16:34:04</t>
  </si>
  <si>
    <t>2026/05/18 11:29:53</t>
  </si>
  <si>
    <t>M325000219</t>
  </si>
  <si>
    <t>2026/06/01 08:24:46</t>
  </si>
  <si>
    <t>PCB Burned/U14</t>
  </si>
  <si>
    <t>2026/05/18 11:30:37</t>
  </si>
  <si>
    <t>TO265000005</t>
  </si>
  <si>
    <t>2026/05/21 14:18:00</t>
  </si>
  <si>
    <t>2026/05/13 08:48:29</t>
  </si>
  <si>
    <t>M625036022</t>
  </si>
  <si>
    <t>2026/05/22 08:45:07</t>
  </si>
  <si>
    <t>2026/05/22 08:26:49</t>
  </si>
  <si>
    <t>M325036284</t>
  </si>
  <si>
    <t>2026/05/22 08:35:48</t>
  </si>
  <si>
    <t>MO25011835</t>
  </si>
  <si>
    <t>2026/06/11 17:14:23</t>
  </si>
  <si>
    <t>PCB Damaged/R677 Pin2、C1730 Pin1無法維修</t>
  </si>
  <si>
    <t>2026/05/22 08:36:29</t>
  </si>
  <si>
    <t>M425801735</t>
  </si>
  <si>
    <t>M425044258</t>
  </si>
  <si>
    <t>2026/05/22 08:45:06</t>
  </si>
  <si>
    <t>2026/06/09 09:50:28</t>
  </si>
  <si>
    <t>2026/05/22 08:37:29</t>
  </si>
  <si>
    <t>M625801702</t>
  </si>
  <si>
    <t>M625018674</t>
  </si>
  <si>
    <t>2026/06/08 17:21:10</t>
  </si>
  <si>
    <t>2026/05/22 08:39:15</t>
  </si>
  <si>
    <t>M425801701</t>
  </si>
  <si>
    <t>M425035760</t>
  </si>
  <si>
    <t>2026/05/22 08:40:40</t>
  </si>
  <si>
    <t>M825801725</t>
  </si>
  <si>
    <t>M825045344</t>
  </si>
  <si>
    <t>2026/06/08 11:01:09</t>
  </si>
  <si>
    <t>2026/05/22 08:42:13</t>
  </si>
  <si>
    <t>M225013874</t>
  </si>
  <si>
    <t>2026/06/01 08:28:09</t>
  </si>
  <si>
    <t>2026/05/22 08:42:58</t>
  </si>
  <si>
    <t>M325801722</t>
  </si>
  <si>
    <t>M325014223</t>
  </si>
  <si>
    <t>2026/06/08 17:21:46</t>
  </si>
  <si>
    <t>2026/05/22 08:43:45</t>
  </si>
  <si>
    <t>M325023509</t>
  </si>
  <si>
    <t>2026/05/22 08:38:23</t>
  </si>
  <si>
    <t>M425801700</t>
  </si>
  <si>
    <t>M425035881</t>
  </si>
  <si>
    <t>2026/06/02 16:31:31</t>
  </si>
  <si>
    <t>2026/05/22 08:41:25</t>
  </si>
  <si>
    <t>M825014524</t>
  </si>
  <si>
    <t>2026/05/22 08:25:15</t>
  </si>
  <si>
    <t>M625801699</t>
  </si>
  <si>
    <t>M625050861</t>
  </si>
  <si>
    <t>2026/06/02 16:31:41</t>
  </si>
  <si>
    <t>2026/05/22 08:25:58</t>
  </si>
  <si>
    <t>TO266000005</t>
  </si>
  <si>
    <t>2026/06/25 08:36:34</t>
  </si>
  <si>
    <t>2026/06/08 14:01:45</t>
  </si>
  <si>
    <t>MN25801831</t>
  </si>
  <si>
    <t>MN25007973</t>
  </si>
  <si>
    <t>2026/06/25 08:57:15</t>
  </si>
  <si>
    <t>2026/07/15 13:22:02</t>
  </si>
  <si>
    <t>2026/07/17 16:03:38</t>
  </si>
  <si>
    <t>2026/06/25 08:48:22</t>
  </si>
  <si>
    <t>2026/07/17 08:45:45</t>
  </si>
  <si>
    <t>MN25801797</t>
  </si>
  <si>
    <t>MN25038426</t>
  </si>
  <si>
    <t>2026/07/14 11:41:15</t>
  </si>
  <si>
    <t>2026/06/25 08:49:19</t>
  </si>
  <si>
    <t>M325801802</t>
  </si>
  <si>
    <t>M325013656</t>
  </si>
  <si>
    <t>2026/07/14 10:41:10</t>
  </si>
  <si>
    <t>2026/06/25 08:50:06</t>
  </si>
  <si>
    <t>M325015073</t>
  </si>
  <si>
    <t>2026/10/16 16:19:42</t>
  </si>
  <si>
    <t>2026/06/25 08:50:55</t>
  </si>
  <si>
    <t>MO25801801</t>
  </si>
  <si>
    <t>MO25004389</t>
  </si>
  <si>
    <t>2026/07/21 16:56:13</t>
  </si>
  <si>
    <t>2026/06/25 08:51:46</t>
  </si>
  <si>
    <t>MO25801804</t>
  </si>
  <si>
    <t>MO25035923</t>
  </si>
  <si>
    <t>2026/07/14 13:42:02</t>
  </si>
  <si>
    <t>2026/06/25 08:52:30</t>
  </si>
  <si>
    <t>M825801816</t>
  </si>
  <si>
    <t>2026/07/14 13:41:46</t>
  </si>
  <si>
    <t>2026/06/25 08:53:16</t>
  </si>
  <si>
    <t>MO25801793</t>
  </si>
  <si>
    <t>MO25004129</t>
  </si>
  <si>
    <t>2026/07/22 08:43:28</t>
  </si>
  <si>
    <t>2026/06/25 08:54:06</t>
  </si>
  <si>
    <t>MO25005395</t>
  </si>
  <si>
    <t>2026/07/02 14:44:47</t>
  </si>
  <si>
    <t>PCB Damaged/C1896 Pin1、C1890 Pin1、C1884 Pin1、R2247 Pin1掉PAD無法維修</t>
  </si>
  <si>
    <t>2026/06/25 08:55:07</t>
  </si>
  <si>
    <t>M625801799</t>
  </si>
  <si>
    <t>M625018398</t>
  </si>
  <si>
    <t>2026/06/25 09:41:20</t>
  </si>
  <si>
    <t>2026/07/15 08:44:51</t>
  </si>
  <si>
    <t>2026/07/17 16:03:39</t>
  </si>
  <si>
    <t>2026/06/25 09:35:31</t>
  </si>
  <si>
    <t>MO25802061</t>
  </si>
  <si>
    <t>MO25011523</t>
  </si>
  <si>
    <t>2026/09/08 17:00:41</t>
  </si>
  <si>
    <t>2026/09/11 17:22:20</t>
  </si>
  <si>
    <t>2026/06/25 09:36:22</t>
  </si>
  <si>
    <t>2026/09/10 13:16:17</t>
  </si>
  <si>
    <t>M625801837</t>
  </si>
  <si>
    <t>M625032938</t>
  </si>
  <si>
    <t>2026/07/09 15:54:09</t>
  </si>
  <si>
    <t>2026/06/25 09:37:12</t>
  </si>
  <si>
    <t>M925801798</t>
  </si>
  <si>
    <t>M925013579</t>
  </si>
  <si>
    <t>2026/07/09 15:26:46</t>
  </si>
  <si>
    <t>2026/06/25 09:39:58</t>
  </si>
  <si>
    <t>M925801794</t>
  </si>
  <si>
    <t>M925021755</t>
  </si>
  <si>
    <t>2026/06/25 09:41:21</t>
  </si>
  <si>
    <t>2026/07/14 13:43:08</t>
  </si>
  <si>
    <t>2026/06/25 08:58:07</t>
  </si>
  <si>
    <t>M425013221</t>
  </si>
  <si>
    <t>2026/10/16 16:19:44</t>
  </si>
  <si>
    <t>2026/06/25 08:58:49</t>
  </si>
  <si>
    <t>M225801830</t>
  </si>
  <si>
    <t>M225011390</t>
  </si>
  <si>
    <t>2026/07/15 14:13:52</t>
  </si>
  <si>
    <t>2026/06/25 08:59:48</t>
  </si>
  <si>
    <t>M825045956</t>
  </si>
  <si>
    <t>2026/07/22 13:05:34</t>
  </si>
  <si>
    <t>PCB板損造成內層線路斷裂,無法修復</t>
  </si>
  <si>
    <t>2026/06/25 09:00:44</t>
  </si>
  <si>
    <t>MO25801836</t>
  </si>
  <si>
    <t>MO25000205</t>
  </si>
  <si>
    <t>2026/07/17 09:06:11</t>
  </si>
  <si>
    <t>2026/06/25 09:01:33</t>
  </si>
  <si>
    <t>M925801829</t>
  </si>
  <si>
    <t>M925026202</t>
  </si>
  <si>
    <t>2026/07/15 14:38:55</t>
  </si>
  <si>
    <t>2026/06/25 09:02:17</t>
  </si>
  <si>
    <t>MO25801834</t>
  </si>
  <si>
    <t>MO25000023</t>
  </si>
  <si>
    <t>2026/07/17 14:10:57</t>
  </si>
  <si>
    <t>2026/06/25 09:02:59</t>
  </si>
  <si>
    <t>M925801839</t>
  </si>
  <si>
    <t>M925021367</t>
  </si>
  <si>
    <t>2026/07/16 14:20:39</t>
  </si>
  <si>
    <t>2026/06/25 09:03:42</t>
  </si>
  <si>
    <t>MO25801795</t>
  </si>
  <si>
    <t>MO25015915</t>
  </si>
  <si>
    <t>2026/07/15 13:43:31</t>
  </si>
  <si>
    <t>2026/06/25 09:05:11</t>
  </si>
  <si>
    <t>M525001127</t>
  </si>
  <si>
    <t>2026/06/25 09:06:03</t>
  </si>
  <si>
    <t>M825801800</t>
  </si>
  <si>
    <t>M825023173</t>
  </si>
  <si>
    <t>2026/07/09 16:14:38</t>
  </si>
  <si>
    <t>2026/06/25 09:06:47</t>
  </si>
  <si>
    <t>M925801796</t>
  </si>
  <si>
    <t>M925021323</t>
  </si>
  <si>
    <t>2026/07/09 16:18:33</t>
  </si>
  <si>
    <t>2026/06/25 09:08:09</t>
  </si>
  <si>
    <t>2026/07/17 08:45:44</t>
  </si>
  <si>
    <t>M825801792</t>
  </si>
  <si>
    <t>M825038643</t>
  </si>
  <si>
    <t>2026/07/15 14:17:28</t>
  </si>
  <si>
    <t>2026/06/25 09:08:52</t>
  </si>
  <si>
    <t>M725033440</t>
  </si>
  <si>
    <t>2026/07/02 14:41:58</t>
  </si>
  <si>
    <t>PCB Damaged / M2無法維修</t>
  </si>
  <si>
    <t>2026/06/25 09:09:35</t>
  </si>
  <si>
    <t>M925012071</t>
  </si>
  <si>
    <t>90CV08510100</t>
  </si>
  <si>
    <t>2026/07/22 13:11:16</t>
  </si>
  <si>
    <t>PCB及PCIE金手指損傷</t>
  </si>
  <si>
    <t>2026/06/25 09:10:20</t>
  </si>
  <si>
    <t>M925801835</t>
  </si>
  <si>
    <t>M925022036</t>
  </si>
  <si>
    <t>2026/07/17 13:21:56</t>
  </si>
  <si>
    <t>2026/06/25 09:14:11</t>
  </si>
  <si>
    <t>M925801828</t>
  </si>
  <si>
    <t>M925001462</t>
  </si>
  <si>
    <t>2026/07/15 14:32:21</t>
  </si>
  <si>
    <t>2026/06/25 09:26:05</t>
  </si>
  <si>
    <t>M226008548</t>
  </si>
  <si>
    <t>2026/07/02 14:47:16</t>
  </si>
  <si>
    <t>PCB Damaged/C502 Pin1和Pin2掉PAD無法維修</t>
  </si>
  <si>
    <t>2026/06/25 09:28:55</t>
  </si>
  <si>
    <t>M226008666</t>
  </si>
  <si>
    <t>90CV08C700D0</t>
  </si>
  <si>
    <t>2026/06/25 09:33:57</t>
  </si>
  <si>
    <t>M925801803</t>
  </si>
  <si>
    <t>M925000941</t>
  </si>
  <si>
    <t>2026/07/17 09:57:15</t>
  </si>
  <si>
    <t>2026/06/25 09:34:40</t>
  </si>
  <si>
    <t>2026/07/23 15:56:10</t>
  </si>
  <si>
    <t>TO266000009</t>
  </si>
  <si>
    <t>2026/07/09 09:46:36</t>
  </si>
  <si>
    <t>2026/06/22 22:08:31</t>
  </si>
  <si>
    <t>M525801894</t>
  </si>
  <si>
    <t>M525032758</t>
  </si>
  <si>
    <t>2026/07/09 13:42:41</t>
  </si>
  <si>
    <t>2026/07/24 17:04:49</t>
  </si>
  <si>
    <t>2026/07/09 13:26:17</t>
  </si>
  <si>
    <t>M425801844</t>
  </si>
  <si>
    <t>M425008793</t>
  </si>
  <si>
    <t>2026/07/24 12:37:48</t>
  </si>
  <si>
    <t>2026/07/09 13:31:26</t>
  </si>
  <si>
    <t>MO25801864</t>
  </si>
  <si>
    <t>90CV08B20100</t>
  </si>
  <si>
    <t>MO25013527</t>
  </si>
  <si>
    <t>2026/07/17 12:47:21</t>
  </si>
  <si>
    <t>2026/07/09 13:32:26</t>
  </si>
  <si>
    <t>M525801890</t>
  </si>
  <si>
    <t>M525062480</t>
  </si>
  <si>
    <t>2026/07/27 10:03:31</t>
  </si>
  <si>
    <t>2026/07/30 16:26:57</t>
  </si>
  <si>
    <t>2026/07/09 13:33:20</t>
  </si>
  <si>
    <t>2026/07/29 15:26:30</t>
  </si>
  <si>
    <t>M625036130</t>
  </si>
  <si>
    <t>2026/07/09 13:34:11</t>
  </si>
  <si>
    <t>M325801867</t>
  </si>
  <si>
    <t>M325010752</t>
  </si>
  <si>
    <t>2026/07/24 11:19:29</t>
  </si>
  <si>
    <t>2026/07/09 13:27:05</t>
  </si>
  <si>
    <t>M325801869</t>
  </si>
  <si>
    <t>M325011896</t>
  </si>
  <si>
    <t>2026/07/24 10:49:19</t>
  </si>
  <si>
    <t>2026/07/09 13:27:54</t>
  </si>
  <si>
    <t>MO25801852</t>
  </si>
  <si>
    <t>MO25033286</t>
  </si>
  <si>
    <t>2026/07/16 14:17:15</t>
  </si>
  <si>
    <t>2026/07/09 13:28:53</t>
  </si>
  <si>
    <t>M326801845</t>
  </si>
  <si>
    <t>M326000523</t>
  </si>
  <si>
    <t>2026/07/24 11:38:00</t>
  </si>
  <si>
    <t>2026/07/09 13:29:59</t>
  </si>
  <si>
    <t>MO25801851</t>
  </si>
  <si>
    <t>MO25017921</t>
  </si>
  <si>
    <t>2026/07/27 09:07:09</t>
  </si>
  <si>
    <t>2026/07/09 13:30:38</t>
  </si>
  <si>
    <t>M625801854</t>
  </si>
  <si>
    <t>M625015347</t>
  </si>
  <si>
    <t>2026/07/09 13:11:38</t>
  </si>
  <si>
    <t>2026/07/17 14:05:44</t>
  </si>
  <si>
    <t>2026/07/09 12:38:24</t>
  </si>
  <si>
    <t>MO25801853</t>
  </si>
  <si>
    <t>MO25034015</t>
  </si>
  <si>
    <t>2026/07/16 14:54:23</t>
  </si>
  <si>
    <t>2026/07/09 12:39:33</t>
  </si>
  <si>
    <t>M326026513</t>
  </si>
  <si>
    <t>2026/07/09 13:11:37</t>
  </si>
  <si>
    <t>2026/07/09 12:40:16</t>
  </si>
  <si>
    <t>MO25801847</t>
  </si>
  <si>
    <t>MO25009104</t>
  </si>
  <si>
    <t>2026/07/09 13:11:36</t>
  </si>
  <si>
    <t>2026/07/17 10:25:07</t>
  </si>
  <si>
    <t>2026/07/09 13:03:33</t>
  </si>
  <si>
    <t>M625023687</t>
  </si>
  <si>
    <t>90CV08E10040</t>
  </si>
  <si>
    <t>2026/07/14 13:40:51</t>
  </si>
  <si>
    <t>2026/07/09 13:04:13</t>
  </si>
  <si>
    <t>M126002332</t>
  </si>
  <si>
    <t>2026/07/24 16:23:49</t>
  </si>
  <si>
    <t>2026/07/09 13:05:11</t>
  </si>
  <si>
    <t>M126022320</t>
  </si>
  <si>
    <t>90CV08E100J0</t>
  </si>
  <si>
    <t>2026/07/15 13:24:50</t>
  </si>
  <si>
    <t>2026/07/09 13:06:04</t>
  </si>
  <si>
    <t>M126001909</t>
  </si>
  <si>
    <t>2026/07/15 12:36:24</t>
  </si>
  <si>
    <t>2026/07/09 13:07:18</t>
  </si>
  <si>
    <t>M226801843</t>
  </si>
  <si>
    <t>M226008824</t>
  </si>
  <si>
    <t>2026/07/09 13:42:42</t>
  </si>
  <si>
    <t>2026/07/16 14:38:04</t>
  </si>
  <si>
    <t>2026/07/09 13:13:51</t>
  </si>
  <si>
    <t>MO25801893</t>
  </si>
  <si>
    <t>MO25016830</t>
  </si>
  <si>
    <t>2026/07/27 11:15:23</t>
  </si>
  <si>
    <t>2026/07/09 13:14:38</t>
  </si>
  <si>
    <t>M425801858</t>
  </si>
  <si>
    <t>M425013250</t>
  </si>
  <si>
    <t>2026/07/16 16:50:59</t>
  </si>
  <si>
    <t>2026/07/09 13:15:32</t>
  </si>
  <si>
    <t>MO25016385</t>
  </si>
  <si>
    <t>2026/07/09 13:37:17</t>
  </si>
  <si>
    <t>MD25014112</t>
  </si>
  <si>
    <t>2026/07/09 13:37:57</t>
  </si>
  <si>
    <t>M925014239</t>
  </si>
  <si>
    <t>2026/07/09 13:38:42</t>
  </si>
  <si>
    <t>M625801865</t>
  </si>
  <si>
    <t>M625035372</t>
  </si>
  <si>
    <t>2026/07/09 13:42:40</t>
  </si>
  <si>
    <t>2026/07/17 13:35:00</t>
  </si>
  <si>
    <t>2026/07/24 17:22:25</t>
  </si>
  <si>
    <t>2026/07/09 13:39:23</t>
  </si>
  <si>
    <t>MN25801884</t>
  </si>
  <si>
    <t>MN25030824</t>
  </si>
  <si>
    <t>2026/07/27 14:42:57</t>
  </si>
  <si>
    <t>2026/07/09 12:40:59</t>
  </si>
  <si>
    <t>MO25801887</t>
  </si>
  <si>
    <t>MO25034551</t>
  </si>
  <si>
    <t>2026/07/27 11:31:35</t>
  </si>
  <si>
    <t>2026/07/09 12:42:15</t>
  </si>
  <si>
    <t>M126015719</t>
  </si>
  <si>
    <t>2026/07/09 12:43:44</t>
  </si>
  <si>
    <t>MD25801856</t>
  </si>
  <si>
    <t>MD25011763</t>
  </si>
  <si>
    <t>2026/07/17 12:58:47</t>
  </si>
  <si>
    <t>2026/07/09 12:45:28</t>
  </si>
  <si>
    <t>MD25801855</t>
  </si>
  <si>
    <t>MD25011734</t>
  </si>
  <si>
    <t>2026/07/17 11:20:47</t>
  </si>
  <si>
    <t>2026/07/09 12:46:15</t>
  </si>
  <si>
    <t>M325802071</t>
  </si>
  <si>
    <t>M325019417</t>
  </si>
  <si>
    <t>2026/09/07 13:58:17</t>
  </si>
  <si>
    <t>2026/07/09 12:47:06</t>
  </si>
  <si>
    <t>M525801886</t>
  </si>
  <si>
    <t>M525052432</t>
  </si>
  <si>
    <t>2026/07/27 08:56:12</t>
  </si>
  <si>
    <t>2026/07/09 12:48:45</t>
  </si>
  <si>
    <t>MO25801846</t>
  </si>
  <si>
    <t>MO25004816</t>
  </si>
  <si>
    <t>2026/07/23 16:51:45</t>
  </si>
  <si>
    <t>2026/07/09 12:49:32</t>
  </si>
  <si>
    <t>M725801868</t>
  </si>
  <si>
    <t>M725033304</t>
  </si>
  <si>
    <t>2026/07/23 17:05:49</t>
  </si>
  <si>
    <t>2026/07/09 12:50:37</t>
  </si>
  <si>
    <t>MD25014898</t>
  </si>
  <si>
    <t>2026/07/09 12:51:28</t>
  </si>
  <si>
    <t>M225801870</t>
  </si>
  <si>
    <t>M225011008</t>
  </si>
  <si>
    <t>2026/07/16 16:38:07</t>
  </si>
  <si>
    <t>2026/07/09 12:52:25</t>
  </si>
  <si>
    <t>MO25005649</t>
  </si>
  <si>
    <t>2026/08/03 08:41:30</t>
  </si>
  <si>
    <t>2026/07/09 12:53:28</t>
  </si>
  <si>
    <t>M525801857</t>
  </si>
  <si>
    <t>M525054179</t>
  </si>
  <si>
    <t>2026/07/16 17:03:55</t>
  </si>
  <si>
    <t>2026/07/09 12:54:30</t>
  </si>
  <si>
    <t>M525801866</t>
  </si>
  <si>
    <t>M525056704</t>
  </si>
  <si>
    <t>2026/07/24 09:32:32</t>
  </si>
  <si>
    <t>2026/07/09 12:55:28</t>
  </si>
  <si>
    <t>M126002770</t>
  </si>
  <si>
    <t>2026/07/24 16:45:37</t>
  </si>
  <si>
    <t>2026/07/09 12:57:51</t>
  </si>
  <si>
    <t>M126021563</t>
  </si>
  <si>
    <t>2026/07/09 12:58:54</t>
  </si>
  <si>
    <t>M625801840</t>
  </si>
  <si>
    <t>M625006334</t>
  </si>
  <si>
    <t>2026/07/17 09:18:09</t>
  </si>
  <si>
    <t>2026/07/09 12:59:38</t>
  </si>
  <si>
    <t>M525044343</t>
  </si>
  <si>
    <t>2026/07/22 13:13:54</t>
  </si>
  <si>
    <t>2026/07/09 13:00:34</t>
  </si>
  <si>
    <t>M425021333</t>
  </si>
  <si>
    <t>2026/07/09 13:02:25</t>
  </si>
  <si>
    <t>MO25801859</t>
  </si>
  <si>
    <t>MO25030561</t>
  </si>
  <si>
    <t>2026/07/24 09:16:56</t>
  </si>
  <si>
    <t>2026/07/09 12:37:17</t>
  </si>
  <si>
    <t>M226802054</t>
  </si>
  <si>
    <t>M226012501</t>
  </si>
  <si>
    <t>2026/09/08 14:13:54</t>
  </si>
  <si>
    <t>2026/07/09 13:16:47</t>
  </si>
  <si>
    <t>M425035728</t>
  </si>
  <si>
    <t>2026/10/16 16:19:45</t>
  </si>
  <si>
    <t>2026/07/09 13:20:24</t>
  </si>
  <si>
    <t>M925801850</t>
  </si>
  <si>
    <t>M925000925</t>
  </si>
  <si>
    <t>2026/07/17 09:46:34</t>
  </si>
  <si>
    <t>2026/07/09 13:21:28</t>
  </si>
  <si>
    <t>M625801849</t>
  </si>
  <si>
    <t>M625016752</t>
  </si>
  <si>
    <t>2026/07/17 11:02:58</t>
  </si>
  <si>
    <t>2026/07/09 13:22:11</t>
  </si>
  <si>
    <t>M326801899</t>
  </si>
  <si>
    <t>M326011414</t>
  </si>
  <si>
    <t>2026/07/24 15:23:39</t>
  </si>
  <si>
    <t>2026/07/09 13:23:44</t>
  </si>
  <si>
    <t>MO25801889</t>
  </si>
  <si>
    <t>MO25023698</t>
  </si>
  <si>
    <t>2026/07/27 09:49:58</t>
  </si>
  <si>
    <t>2026/07/09 13:24:32</t>
  </si>
  <si>
    <t>M325801896</t>
  </si>
  <si>
    <t>M325011794</t>
  </si>
  <si>
    <t>2026/07/27 08:40:25</t>
  </si>
  <si>
    <t>2026/07/09 13:25:25</t>
  </si>
  <si>
    <t>M126002258</t>
  </si>
  <si>
    <t>2026/07/15 11:25:36</t>
  </si>
  <si>
    <t>2026/07/09 13:08:27</t>
  </si>
  <si>
    <t>MO25801892</t>
  </si>
  <si>
    <t>MO25029501</t>
  </si>
  <si>
    <t>2026/07/24 16:01:15</t>
  </si>
  <si>
    <t>2026/07/09 13:09:08</t>
  </si>
  <si>
    <t>MO25801841</t>
  </si>
  <si>
    <t>MO25010343</t>
  </si>
  <si>
    <t>2026/07/17 09:29:36</t>
  </si>
  <si>
    <t>2026/07/09 13:09:50</t>
  </si>
  <si>
    <t>M625015342</t>
  </si>
  <si>
    <t>2026/07/09 13:19:38</t>
  </si>
  <si>
    <t>M925000830</t>
  </si>
  <si>
    <t>2026/07/09 13:23:00</t>
  </si>
  <si>
    <t>M825801885</t>
  </si>
  <si>
    <t>M825026145</t>
  </si>
  <si>
    <t>2026/07/21 09:56:18</t>
  </si>
  <si>
    <t>2026/07/27 10:47:50</t>
  </si>
  <si>
    <t>2026/07/21 09:55:58</t>
  </si>
  <si>
    <t>M125801888</t>
  </si>
  <si>
    <t>M125003600</t>
  </si>
  <si>
    <t>2026/07/27 10:28:29</t>
  </si>
  <si>
    <t>2026/07/09 13:11:48</t>
  </si>
  <si>
    <t>M525801842</t>
  </si>
  <si>
    <t>M525022218</t>
  </si>
  <si>
    <t>2026/07/17 13:54:49</t>
  </si>
  <si>
    <t>2026/07/09 13:12:40</t>
  </si>
  <si>
    <t>TO267000003</t>
  </si>
  <si>
    <t>2026/07/21 14:05:34</t>
  </si>
  <si>
    <t>2026/07/08 20:29:39</t>
  </si>
  <si>
    <t>M425801883</t>
  </si>
  <si>
    <t>M425013879</t>
  </si>
  <si>
    <t>2026/07/22 11:05:55</t>
  </si>
  <si>
    <t>2026/07/27 15:24:36</t>
  </si>
  <si>
    <t>2026/07/22 10:39:12</t>
  </si>
  <si>
    <t>M425801882</t>
  </si>
  <si>
    <t>M425015248</t>
  </si>
  <si>
    <t>2026/07/27 15:43:58</t>
  </si>
  <si>
    <t>2026/07/22 10:40:24</t>
  </si>
  <si>
    <t>M925801878</t>
  </si>
  <si>
    <t>M925026151</t>
  </si>
  <si>
    <t>2026/07/27 12:50:14</t>
  </si>
  <si>
    <t>2026/07/22 10:41:08</t>
  </si>
  <si>
    <t>MN25025154</t>
  </si>
  <si>
    <t>2026/07/22 10:46:27</t>
  </si>
  <si>
    <t>M426801876</t>
  </si>
  <si>
    <t>M426003815</t>
  </si>
  <si>
    <t>2026/07/27 13:42:12</t>
  </si>
  <si>
    <t>2026/07/22 10:47:06</t>
  </si>
  <si>
    <t>M426801879</t>
  </si>
  <si>
    <t>M426003632</t>
  </si>
  <si>
    <t>2026/07/27 13:06:00</t>
  </si>
  <si>
    <t>2026/07/22 10:48:05</t>
  </si>
  <si>
    <t>M325801881</t>
  </si>
  <si>
    <t>M325043453</t>
  </si>
  <si>
    <t>2026/07/27 14:00:05</t>
  </si>
  <si>
    <t>2026/07/22 10:48:50</t>
  </si>
  <si>
    <t>M925801905</t>
  </si>
  <si>
    <t>M925012575</t>
  </si>
  <si>
    <t>2026/08/10 16:48:36</t>
  </si>
  <si>
    <t>2026/07/22 10:49:44</t>
  </si>
  <si>
    <t>M925802099</t>
  </si>
  <si>
    <t>M925008808</t>
  </si>
  <si>
    <t>2026/09/15 16:09:37</t>
  </si>
  <si>
    <t>2026/09/17 15:56:24</t>
  </si>
  <si>
    <t>2026/07/22 10:57:43</t>
  </si>
  <si>
    <t>2026/09/16 15:50:37</t>
  </si>
  <si>
    <t>MN25038453</t>
  </si>
  <si>
    <t>2026/08/03 08:43:38</t>
  </si>
  <si>
    <t>PCB Damaged/C1375掉PAD且有補線被維修過的情況</t>
  </si>
  <si>
    <t>2026/07/22 10:58:31</t>
  </si>
  <si>
    <t>M825801874</t>
  </si>
  <si>
    <t>M825046018</t>
  </si>
  <si>
    <t>2026/07/27 13:20:12</t>
  </si>
  <si>
    <t>2026/07/22 10:42:23</t>
  </si>
  <si>
    <t>MO25801931</t>
  </si>
  <si>
    <t>MO25000207</t>
  </si>
  <si>
    <t>2026/07/31 16:48:29</t>
  </si>
  <si>
    <t>2026/07/22 10:43:14</t>
  </si>
  <si>
    <t>M725801880</t>
  </si>
  <si>
    <t>M725036267</t>
  </si>
  <si>
    <t>2026/07/27 14:23:25</t>
  </si>
  <si>
    <t>2026/07/22 10:44:08</t>
  </si>
  <si>
    <t>M426000023</t>
  </si>
  <si>
    <t>2026/07/22 10:45:01</t>
  </si>
  <si>
    <t>M725801877</t>
  </si>
  <si>
    <t>M725047195</t>
  </si>
  <si>
    <t>2026/07/28 16:30:06</t>
  </si>
  <si>
    <t>2026/07/22 10:50:42</t>
  </si>
  <si>
    <t>M525801901</t>
  </si>
  <si>
    <t>M525036523</t>
  </si>
  <si>
    <t>2026/07/28 09:39:12</t>
  </si>
  <si>
    <t>2026/07/22 10:51:31</t>
  </si>
  <si>
    <t>M825015171</t>
  </si>
  <si>
    <t>2026/08/03 08:46:00</t>
  </si>
  <si>
    <t>假板,主板ARGB接頭及IC皆無上件.非ARGBOC版本</t>
  </si>
  <si>
    <t>2026/07/22 10:53:44</t>
  </si>
  <si>
    <t>M725020621</t>
  </si>
  <si>
    <t>2026/08/03 09:01:48</t>
  </si>
  <si>
    <t>2026/07/22 11:01:05</t>
  </si>
  <si>
    <t>M425801875</t>
  </si>
  <si>
    <t>M425007826</t>
  </si>
  <si>
    <t>2026/07/28 16:29:21</t>
  </si>
  <si>
    <t>2026/07/22 11:01:54</t>
  </si>
  <si>
    <t>M226002011</t>
  </si>
  <si>
    <t>2026/08/11 17:05:44</t>
  </si>
  <si>
    <t>2026/07/22 11:03:06</t>
  </si>
  <si>
    <t>M925801891</t>
  </si>
  <si>
    <t>M925000828</t>
  </si>
  <si>
    <t>2026/07/22 11:05:54</t>
  </si>
  <si>
    <t>2026/07/28 09:14:47</t>
  </si>
  <si>
    <t>2026/07/22 11:03:56</t>
  </si>
  <si>
    <t>M226008604</t>
  </si>
  <si>
    <t>2026/07/22 11:04:46</t>
  </si>
  <si>
    <t>MO25801935</t>
  </si>
  <si>
    <t>VCG50608DFXPB1</t>
  </si>
  <si>
    <t>MO25029179</t>
  </si>
  <si>
    <t>2026/07/24 09:40:27</t>
  </si>
  <si>
    <t>2026/08/06 10:29:47</t>
  </si>
  <si>
    <t>2026/07/24 09:39:20</t>
  </si>
  <si>
    <t>TO267000004</t>
  </si>
  <si>
    <t>2026/07/21 14:05:58</t>
  </si>
  <si>
    <t>2026/07/17 22:42:30</t>
  </si>
  <si>
    <t>MN25023455</t>
  </si>
  <si>
    <t>2026/07/22 10:57:03</t>
  </si>
  <si>
    <t>2026/08/03 08:53:14</t>
  </si>
  <si>
    <t>PCB Burned / U4</t>
  </si>
  <si>
    <t>2026/07/22 10:56:21</t>
  </si>
  <si>
    <t>MN25022272</t>
  </si>
  <si>
    <t>2026/07/22 10:55:01</t>
  </si>
  <si>
    <t>MN25023115</t>
  </si>
  <si>
    <t>2026/09/04 09:50:16</t>
  </si>
  <si>
    <t>PCB Damaged / M2多處掉PAD無法維修</t>
  </si>
  <si>
    <t>2026/07/22 10:55:35</t>
  </si>
  <si>
    <t>TO267000005</t>
  </si>
  <si>
    <t>2026/07/28 11:29:27</t>
  </si>
  <si>
    <t>2026/07/21 21:05:40</t>
  </si>
  <si>
    <t>T625801911</t>
  </si>
  <si>
    <t>T625000801</t>
  </si>
  <si>
    <t>2026/07/29 09:04:02</t>
  </si>
  <si>
    <t>2026/08/11 12:57:24</t>
  </si>
  <si>
    <t>2026/07/29 08:59:14</t>
  </si>
  <si>
    <t>T525801933</t>
  </si>
  <si>
    <t>T525000842</t>
  </si>
  <si>
    <t>2026/08/05 09:11:21</t>
  </si>
  <si>
    <t>2026/07/29 09:00:09</t>
  </si>
  <si>
    <t>T625801912</t>
  </si>
  <si>
    <t>T625001352</t>
  </si>
  <si>
    <t>2026/08/05 08:48:04</t>
  </si>
  <si>
    <t>2026/07/29 09:00:58</t>
  </si>
  <si>
    <t>T625802001</t>
  </si>
  <si>
    <t>T625000582</t>
  </si>
  <si>
    <t>2026/08/31 15:24:37</t>
  </si>
  <si>
    <t>2026/09/08 16:31:29</t>
  </si>
  <si>
    <t>2026/07/29 09:01:40</t>
  </si>
  <si>
    <t>2026/09/02 13:44:21</t>
  </si>
  <si>
    <t>T625801904</t>
  </si>
  <si>
    <t>T625000048</t>
  </si>
  <si>
    <t>2026/08/11 11:13:40</t>
  </si>
  <si>
    <t>2026/07/29 09:02:22</t>
  </si>
  <si>
    <t>T725801939</t>
  </si>
  <si>
    <t>T725002903</t>
  </si>
  <si>
    <t>2026/08/10 14:58:55</t>
  </si>
  <si>
    <t>2026/07/29 09:03:07</t>
  </si>
  <si>
    <t>TO268000006</t>
  </si>
  <si>
    <t>2026/08/25 12:36:53</t>
  </si>
  <si>
    <t>2026/08/13 21:34:22</t>
  </si>
  <si>
    <t>M825801998</t>
  </si>
  <si>
    <t>M825039377</t>
  </si>
  <si>
    <t>2026/08/25 14:21:50</t>
  </si>
  <si>
    <t>2026/09/04 14:41:10</t>
  </si>
  <si>
    <t>2026/08/25 12:43:42</t>
  </si>
  <si>
    <t>M426801995</t>
  </si>
  <si>
    <t>M426002249</t>
  </si>
  <si>
    <t>2026/08/31 12:44:43</t>
  </si>
  <si>
    <t>2026/08/25 12:44:33</t>
  </si>
  <si>
    <t>M825802045</t>
  </si>
  <si>
    <t>M825039189</t>
  </si>
  <si>
    <t>2026/09/04 14:33:47</t>
  </si>
  <si>
    <t>2026/08/25 12:45:39</t>
  </si>
  <si>
    <t>M825802002</t>
  </si>
  <si>
    <t>M825045425</t>
  </si>
  <si>
    <t>2026/08/31 16:58:55</t>
  </si>
  <si>
    <t>2026/08/25 12:46:40</t>
  </si>
  <si>
    <t>MO25802051</t>
  </si>
  <si>
    <t>MO25000218</t>
  </si>
  <si>
    <t>2026/09/04 14:40:03</t>
  </si>
  <si>
    <t>2026/08/25 12:47:40</t>
  </si>
  <si>
    <t>M925802069</t>
  </si>
  <si>
    <t>M925026411</t>
  </si>
  <si>
    <t>2026/09/07 14:36:29</t>
  </si>
  <si>
    <t>2026/08/25 12:48:40</t>
  </si>
  <si>
    <t>M925802050</t>
  </si>
  <si>
    <t>M925026369</t>
  </si>
  <si>
    <t>2026/09/04 14:38:19</t>
  </si>
  <si>
    <t>2026/08/25 12:49:32</t>
  </si>
  <si>
    <t>M925801999</t>
  </si>
  <si>
    <t>2026/08/25 14:21:49</t>
  </si>
  <si>
    <t>2026/08/31 13:07:54</t>
  </si>
  <si>
    <t>2026/08/25 12:50:18</t>
  </si>
  <si>
    <t>M825010426</t>
  </si>
  <si>
    <t>2026/08/25 14:21:46</t>
  </si>
  <si>
    <t>2026/08/28 15:22:04</t>
  </si>
  <si>
    <t>2026/09/08 16:31:30</t>
  </si>
  <si>
    <t>2026/08/25 14:11:47</t>
  </si>
  <si>
    <t>M825802052</t>
  </si>
  <si>
    <t>M825046690</t>
  </si>
  <si>
    <t>2026/09/07 08:37:57</t>
  </si>
  <si>
    <t>2026/08/25 14:12:41</t>
  </si>
  <si>
    <t>M825041390</t>
  </si>
  <si>
    <t>2026/09/04 09:52:59</t>
  </si>
  <si>
    <t>PCB Burned / U11 Burne and loss PAD</t>
  </si>
  <si>
    <t>2026/08/25 14:13:32</t>
  </si>
  <si>
    <t>M725802013</t>
  </si>
  <si>
    <t>M725048398</t>
  </si>
  <si>
    <t>2026/08/31 14:31:10</t>
  </si>
  <si>
    <t>2026/08/25 14:14:33</t>
  </si>
  <si>
    <t>MO25021162</t>
  </si>
  <si>
    <t>2026/08/25 14:15:47</t>
  </si>
  <si>
    <t>M825802018</t>
  </si>
  <si>
    <t>M825046519</t>
  </si>
  <si>
    <t>2026/08/28 16:25:37</t>
  </si>
  <si>
    <t>2026/08/25 14:16:40</t>
  </si>
  <si>
    <t>2026/09/02 13:44:22</t>
  </si>
  <si>
    <t>M925802015</t>
  </si>
  <si>
    <t>M925022748</t>
  </si>
  <si>
    <t>2026/08/28 15:52:15</t>
  </si>
  <si>
    <t>2026/08/25 13:06:21</t>
  </si>
  <si>
    <t>M925802026</t>
  </si>
  <si>
    <t>M925022704</t>
  </si>
  <si>
    <t>2026/08/31 16:20:11</t>
  </si>
  <si>
    <t>2026/08/25 13:07:15</t>
  </si>
  <si>
    <t>MO25802046</t>
  </si>
  <si>
    <t>MO25011448</t>
  </si>
  <si>
    <t>2026/09/04 16:59:13</t>
  </si>
  <si>
    <t>2026/08/25 13:08:07</t>
  </si>
  <si>
    <t>M625802010</t>
  </si>
  <si>
    <t>M625017524</t>
  </si>
  <si>
    <t>2026/08/28 16:39:22</t>
  </si>
  <si>
    <t>2026/08/25 13:11:04</t>
  </si>
  <si>
    <t>M226802027</t>
  </si>
  <si>
    <t>M226002537</t>
  </si>
  <si>
    <t>2026/08/31 16:30:36</t>
  </si>
  <si>
    <t>2026/08/25 13:12:01</t>
  </si>
  <si>
    <t>M825802012</t>
  </si>
  <si>
    <t>M825036442</t>
  </si>
  <si>
    <t>2026/08/28 16:01:36</t>
  </si>
  <si>
    <t>2026/08/25 13:13:04</t>
  </si>
  <si>
    <t>MN25802008</t>
  </si>
  <si>
    <t>MN25004041</t>
  </si>
  <si>
    <t>2026/08/28 17:11:21</t>
  </si>
  <si>
    <t>2026/08/25 13:14:02</t>
  </si>
  <si>
    <t>M725802011</t>
  </si>
  <si>
    <t>M725001256</t>
  </si>
  <si>
    <t>2026/08/28 16:50:44</t>
  </si>
  <si>
    <t>2026/08/25 13:14:55</t>
  </si>
  <si>
    <t>MO25801996</t>
  </si>
  <si>
    <t>MO25000276</t>
  </si>
  <si>
    <t>2026/08/25 14:21:48</t>
  </si>
  <si>
    <t>2026/08/31 12:55:52</t>
  </si>
  <si>
    <t>2026/08/25 13:16:07</t>
  </si>
  <si>
    <t>M925010593</t>
  </si>
  <si>
    <t>2026/10/06 14:52:11</t>
  </si>
  <si>
    <t>2026/10/08 16:02:09</t>
  </si>
  <si>
    <t>2026/08/25 13:26:18</t>
  </si>
  <si>
    <t>2026/10/07 11:24:42</t>
  </si>
  <si>
    <t>M725028726</t>
  </si>
  <si>
    <t>2026/08/25 13:33:17</t>
  </si>
  <si>
    <t>M725802021</t>
  </si>
  <si>
    <t>M725021778</t>
  </si>
  <si>
    <t>2026/09/04 14:43:53</t>
  </si>
  <si>
    <t>2026/08/25 12:51:11</t>
  </si>
  <si>
    <t>MO25802067</t>
  </si>
  <si>
    <t>MO25010520</t>
  </si>
  <si>
    <t>2026/09/07 13:20:38</t>
  </si>
  <si>
    <t>2026/08/25 12:52:09</t>
  </si>
  <si>
    <t>M825802048</t>
  </si>
  <si>
    <t>M825045951</t>
  </si>
  <si>
    <t>2026/09/07 14:00:46</t>
  </si>
  <si>
    <t>2026/08/25 12:53:02</t>
  </si>
  <si>
    <t>M925802070</t>
  </si>
  <si>
    <t>M925026178</t>
  </si>
  <si>
    <t>2026/09/07 14:16:46</t>
  </si>
  <si>
    <t>2026/08/25 12:53:57</t>
  </si>
  <si>
    <t>M925802003</t>
  </si>
  <si>
    <t>M925021350</t>
  </si>
  <si>
    <t>2026/08/31 16:48:22</t>
  </si>
  <si>
    <t>2026/08/25 12:54:50</t>
  </si>
  <si>
    <t>MO25802049</t>
  </si>
  <si>
    <t>2026/09/04 14:37:23</t>
  </si>
  <si>
    <t>2026/08/25 12:55:50</t>
  </si>
  <si>
    <t>M825802025</t>
  </si>
  <si>
    <t>M825045412</t>
  </si>
  <si>
    <t>2026/09/04 14:42:46</t>
  </si>
  <si>
    <t>2026/08/25 12:56:57</t>
  </si>
  <si>
    <t>M325802005</t>
  </si>
  <si>
    <t>2026/09/01 10:54:24</t>
  </si>
  <si>
    <t>2026/08/25 12:58:21</t>
  </si>
  <si>
    <t>MD25012037</t>
  </si>
  <si>
    <t>2026/08/25 13:00:22</t>
  </si>
  <si>
    <t>M226802073</t>
  </si>
  <si>
    <t>M226010241</t>
  </si>
  <si>
    <t>2026/09/07 10:49:40</t>
  </si>
  <si>
    <t>2026/08/25 13:09:09</t>
  </si>
  <si>
    <t>M825802053</t>
  </si>
  <si>
    <t>M825022129</t>
  </si>
  <si>
    <t>2026/09/07 08:35:43</t>
  </si>
  <si>
    <t>2026/08/25 13:09:58</t>
  </si>
  <si>
    <t>M725031075</t>
  </si>
  <si>
    <t>2026/08/25 13:28:05</t>
  </si>
  <si>
    <t>M725029767</t>
  </si>
  <si>
    <t>2026/10/12 17:16:09</t>
  </si>
  <si>
    <t>PCB Damaged / M2 多處PAD Loss,無法維修</t>
  </si>
  <si>
    <t>2026/08/25 13:29:02</t>
  </si>
  <si>
    <t>M825802039</t>
  </si>
  <si>
    <t>2026/08/31 16:05:19</t>
  </si>
  <si>
    <t>2026/08/25 13:30:04</t>
  </si>
  <si>
    <t>M525802016</t>
  </si>
  <si>
    <t>M525038903</t>
  </si>
  <si>
    <t>2026/08/31 10:46:01</t>
  </si>
  <si>
    <t>2026/08/25 13:31:07</t>
  </si>
  <si>
    <t>M725802043</t>
  </si>
  <si>
    <t>M725000403</t>
  </si>
  <si>
    <t>2026/09/04 15:34:34</t>
  </si>
  <si>
    <t>2026/08/25 13:34:32</t>
  </si>
  <si>
    <t>MD25802082</t>
  </si>
  <si>
    <t>MD25005229</t>
  </si>
  <si>
    <t>2026/09/15 10:54:15</t>
  </si>
  <si>
    <t>2026/08/25 13:35:26</t>
  </si>
  <si>
    <t>M325802169</t>
  </si>
  <si>
    <t>M325046228</t>
  </si>
  <si>
    <t>2026/10/07 08:47:06</t>
  </si>
  <si>
    <t>2026/08/25 13:36:26</t>
  </si>
  <si>
    <t>M725802007</t>
  </si>
  <si>
    <t>M725040362</t>
  </si>
  <si>
    <t>2026/09/04 14:41:59</t>
  </si>
  <si>
    <t>2026/08/25 13:37:30</t>
  </si>
  <si>
    <t>M525016043</t>
  </si>
  <si>
    <t>2026/08/25 14:21:47</t>
  </si>
  <si>
    <t>2026/10/01 12:58:18</t>
  </si>
  <si>
    <t>2026/08/25 13:39:11</t>
  </si>
  <si>
    <t>M725802087</t>
  </si>
  <si>
    <t>M725020790</t>
  </si>
  <si>
    <t>2026/09/15 09:42:33</t>
  </si>
  <si>
    <t>2026/08/25 13:40:05</t>
  </si>
  <si>
    <t>2026/09/16 15:50:36</t>
  </si>
  <si>
    <t>M425044161</t>
  </si>
  <si>
    <t>2026/09/04 09:46:39</t>
  </si>
  <si>
    <t>PCB(PCIE處)損傷,C905 pin 1 to CN1 pin A81 PCB open,C906 pin 1 to CN1 pin A80 PCB open</t>
  </si>
  <si>
    <t>2026/08/25 13:40:59</t>
  </si>
  <si>
    <t>M825802044</t>
  </si>
  <si>
    <t>M825031245</t>
  </si>
  <si>
    <t>2026/09/04 15:51:26</t>
  </si>
  <si>
    <t>2026/08/25 13:42:17</t>
  </si>
  <si>
    <t>M925802124</t>
  </si>
  <si>
    <t>M925002630</t>
  </si>
  <si>
    <t>2026/10/07 08:49:36</t>
  </si>
  <si>
    <t>2026/08/25 13:43:35</t>
  </si>
  <si>
    <t>2026/10/07 11:24:41</t>
  </si>
  <si>
    <t>MN25802068</t>
  </si>
  <si>
    <t>MN25007566</t>
  </si>
  <si>
    <t>2026/09/07 14:52:45</t>
  </si>
  <si>
    <t>2026/08/25 13:46:58</t>
  </si>
  <si>
    <t>M525802083</t>
  </si>
  <si>
    <t>M525036776</t>
  </si>
  <si>
    <t>2026/09/15 10:20:57</t>
  </si>
  <si>
    <t>2026/08/25 13:47:54</t>
  </si>
  <si>
    <t>M426802006</t>
  </si>
  <si>
    <t>M426003576</t>
  </si>
  <si>
    <t>2026/08/31 12:28:05</t>
  </si>
  <si>
    <t>2026/08/25 13:49:03</t>
  </si>
  <si>
    <t>MD25802093</t>
  </si>
  <si>
    <t>MD25014942</t>
  </si>
  <si>
    <t>2026/09/15 11:08:29</t>
  </si>
  <si>
    <t>2026/08/25 13:56:17</t>
  </si>
  <si>
    <t>M825801997</t>
  </si>
  <si>
    <t>M825017994</t>
  </si>
  <si>
    <t>2026/08/31 09:41:48</t>
  </si>
  <si>
    <t>2026/08/25 13:57:20</t>
  </si>
  <si>
    <t>MN25802072</t>
  </si>
  <si>
    <t>MN25006383</t>
  </si>
  <si>
    <t>2026/09/07 10:45:56</t>
  </si>
  <si>
    <t>2026/08/25 13:58:21</t>
  </si>
  <si>
    <t>M126802022</t>
  </si>
  <si>
    <t>90CV08C500E0</t>
  </si>
  <si>
    <t>M126013475</t>
  </si>
  <si>
    <t>2026/08/31 15:41:49</t>
  </si>
  <si>
    <t>2026/08/25 13:59:27</t>
  </si>
  <si>
    <t>M525025740</t>
  </si>
  <si>
    <t>2026/10/01 12:49:54</t>
  </si>
  <si>
    <t>2026/08/25 14:00:23</t>
  </si>
  <si>
    <t>M425004174</t>
  </si>
  <si>
    <t>2026/10/01 12:57:50</t>
  </si>
  <si>
    <t>2026/08/25 14:01:42</t>
  </si>
  <si>
    <t>M525802080</t>
  </si>
  <si>
    <t>M525027629</t>
  </si>
  <si>
    <t>2026/09/15 16:26:04</t>
  </si>
  <si>
    <t>2026/08/25 14:02:37</t>
  </si>
  <si>
    <t>M925021054</t>
  </si>
  <si>
    <t>2026/08/28 15:24:19</t>
  </si>
  <si>
    <t>2026/08/25 14:03:44</t>
  </si>
  <si>
    <t>M725017093</t>
  </si>
  <si>
    <t>2026/08/25 14:04:36</t>
  </si>
  <si>
    <t>MO25802004</t>
  </si>
  <si>
    <t>MO25032949</t>
  </si>
  <si>
    <t>2026/08/31 09:55:57</t>
  </si>
  <si>
    <t>2026/08/25 14:05:33</t>
  </si>
  <si>
    <t>M725027626</t>
  </si>
  <si>
    <t>2026/08/25 14:06:42</t>
  </si>
  <si>
    <t>M525038411</t>
  </si>
  <si>
    <t>2026/10/12 17:18:41</t>
  </si>
  <si>
    <t>2026/08/25 14:07:26</t>
  </si>
  <si>
    <t>M725017745</t>
  </si>
  <si>
    <t>2026/10/12 17:15:26</t>
  </si>
  <si>
    <t>2026/08/25 14:09:04</t>
  </si>
  <si>
    <t>M825802009</t>
  </si>
  <si>
    <t>M825041402</t>
  </si>
  <si>
    <t>2026/08/28 17:01:05</t>
  </si>
  <si>
    <t>2026/08/25 14:09:54</t>
  </si>
  <si>
    <t>M825010621</t>
  </si>
  <si>
    <t>2026/08/28 15:25:35</t>
  </si>
  <si>
    <t>2026/08/25 14:10:45</t>
  </si>
  <si>
    <t>M625012021</t>
  </si>
  <si>
    <t>2026/08/25 13:19:13</t>
  </si>
  <si>
    <t>M525033142</t>
  </si>
  <si>
    <t>2026/10/12 17:17:04</t>
  </si>
  <si>
    <t>2026/08/25 13:20:20</t>
  </si>
  <si>
    <t>M725802024</t>
  </si>
  <si>
    <t>M725017705</t>
  </si>
  <si>
    <t>2026/08/31 15:52:31</t>
  </si>
  <si>
    <t>2026/08/25 13:23:29</t>
  </si>
  <si>
    <t>M525047152</t>
  </si>
  <si>
    <t>2026/08/25 13:24:25</t>
  </si>
  <si>
    <t>M825014120</t>
  </si>
  <si>
    <t>2026/08/25 13:25:28</t>
  </si>
  <si>
    <t>M725031061</t>
  </si>
  <si>
    <t>2026/08/25 13:27:06</t>
  </si>
  <si>
    <t>M925021039</t>
  </si>
  <si>
    <t>2026/08/28 15:29:41</t>
  </si>
  <si>
    <t>2026/08/25 14:17:35</t>
  </si>
  <si>
    <t>M325802000</t>
  </si>
  <si>
    <t>M325036811</t>
  </si>
  <si>
    <t>2026/08/31 10:28:03</t>
  </si>
  <si>
    <t>2026/08/25 14:18:57</t>
  </si>
  <si>
    <t>M725043101</t>
  </si>
  <si>
    <t>2026/08/28 15:23:34</t>
  </si>
  <si>
    <t>2026/08/25 14:19:51</t>
  </si>
  <si>
    <t>MN25802098</t>
  </si>
  <si>
    <t>MN25009982</t>
  </si>
  <si>
    <t>2026/08/26 10:32:48</t>
  </si>
  <si>
    <t>2026/09/15 17:12:39</t>
  </si>
  <si>
    <t>2026/08/26 10:31:22</t>
  </si>
  <si>
    <t>M825802023</t>
  </si>
  <si>
    <t>M825044029</t>
  </si>
  <si>
    <t>2026/09/04 14:39:10</t>
  </si>
  <si>
    <t>2026/08/26 10:32:27</t>
  </si>
  <si>
    <t>M725027717</t>
  </si>
  <si>
    <t>2026/08/25 13:21:21</t>
  </si>
  <si>
    <t>M825000291</t>
  </si>
  <si>
    <t>2026/10/12 17:17:43</t>
  </si>
  <si>
    <t>2026/08/25 13:22:27</t>
  </si>
  <si>
    <t>M525802047</t>
  </si>
  <si>
    <t>M525053407</t>
  </si>
  <si>
    <t>2026/09/04 15:00:11</t>
  </si>
  <si>
    <t>2026/08/25 13:32:17</t>
  </si>
  <si>
    <t>M325802079</t>
  </si>
  <si>
    <t>M325023485</t>
  </si>
  <si>
    <t>2026/09/15 14:09:33</t>
  </si>
  <si>
    <t>2026/08/25 12:42:07</t>
  </si>
  <si>
    <t>M825802129</t>
  </si>
  <si>
    <t>M825016156</t>
  </si>
  <si>
    <t>2026/09/14 09:40:53</t>
  </si>
  <si>
    <t>2026/09/29 13:07:58</t>
  </si>
  <si>
    <t>2026/10/02 17:01:48</t>
  </si>
  <si>
    <t>2026/09/14 09:39:39</t>
  </si>
  <si>
    <t>2026/10/01 14:34:49</t>
  </si>
  <si>
    <t>TO268000008</t>
  </si>
  <si>
    <t>2026/08/14 13:52:47</t>
  </si>
  <si>
    <t>2026/08/14 10:35:28</t>
  </si>
  <si>
    <t>2026/08/17 09:40:55</t>
  </si>
  <si>
    <t>2026/09/23 12:50:50</t>
  </si>
  <si>
    <t>2026/08/17 09:20:24</t>
  </si>
  <si>
    <t>2026/09/23 12:50:40</t>
  </si>
  <si>
    <t>2026/08/17 09:22:10</t>
  </si>
  <si>
    <t>2026/09/23 12:50:31</t>
  </si>
  <si>
    <t>2026/08/17 09:22:35</t>
  </si>
  <si>
    <t>2026/09/23 12:50:03</t>
  </si>
  <si>
    <t>2026/08/17 09:22:57</t>
  </si>
  <si>
    <t>2026/09/23 12:50:16</t>
  </si>
  <si>
    <t>2026/08/17 09:23:20</t>
  </si>
  <si>
    <t>2026/09/23 12:50:08</t>
  </si>
  <si>
    <t>2026/08/17 09:23:42</t>
  </si>
  <si>
    <t>2026/09/23 12:50:11</t>
  </si>
  <si>
    <t>2026/08/17 09:24:09</t>
  </si>
  <si>
    <t>2026/09/23 12:50:45</t>
  </si>
  <si>
    <t>2026/08/17 09:24:44</t>
  </si>
  <si>
    <t>M925802036</t>
  </si>
  <si>
    <t>2026/08/28 14:54:42</t>
  </si>
  <si>
    <t>2026/08/17 09:25:10</t>
  </si>
  <si>
    <t>2026/09/23 12:50:33</t>
  </si>
  <si>
    <t>2026/08/17 09:28:20</t>
  </si>
  <si>
    <t>M325802038</t>
  </si>
  <si>
    <t>2026/08/28 14:55:14</t>
  </si>
  <si>
    <t>2026/08/17 09:28:51</t>
  </si>
  <si>
    <t>2026/08/17 09:40:54</t>
  </si>
  <si>
    <t>2026/09/23 12:50:35</t>
  </si>
  <si>
    <t>2026/08/17 09:29:18</t>
  </si>
  <si>
    <t>2026/09/23 12:50:28</t>
  </si>
  <si>
    <t>2026/08/17 09:29:48</t>
  </si>
  <si>
    <t>M825802030</t>
  </si>
  <si>
    <t>2026/08/28 14:53:31</t>
  </si>
  <si>
    <t>2026/08/17 09:30:17</t>
  </si>
  <si>
    <t>2026/09/23 12:50:06</t>
  </si>
  <si>
    <t>2026/08/17 09:30:47</t>
  </si>
  <si>
    <t>2026/09/23 12:50:13</t>
  </si>
  <si>
    <t>2026/08/17 09:31:17</t>
  </si>
  <si>
    <t>2026/09/23 12:50:00</t>
  </si>
  <si>
    <t>2026/08/17 09:36:54</t>
  </si>
  <si>
    <t>2026/09/23 12:49:57</t>
  </si>
  <si>
    <t>2026/08/17 09:37:52</t>
  </si>
  <si>
    <t>2026/09/23 12:50:42</t>
  </si>
  <si>
    <t>2026/08/17 09:38:40</t>
  </si>
  <si>
    <t>2026/09/23 12:50:38</t>
  </si>
  <si>
    <t>2026/08/17 09:39:14</t>
  </si>
  <si>
    <t>2026/09/23 12:50:53</t>
  </si>
  <si>
    <t>2026/08/17 09:40:03</t>
  </si>
  <si>
    <t>TO268000009</t>
  </si>
  <si>
    <t>2026/08/14 13:53:01</t>
  </si>
  <si>
    <t>2026/08/14 10:40:59</t>
  </si>
  <si>
    <t>2026/08/17 09:36:28</t>
  </si>
  <si>
    <t>2026/08/17 09:36:00</t>
  </si>
  <si>
    <t>TO268000015</t>
  </si>
  <si>
    <t>2026/09/04 08:37:49</t>
  </si>
  <si>
    <t>2026/08/27 09:58:46</t>
  </si>
  <si>
    <t>HN24802060</t>
  </si>
  <si>
    <t>HN24020910</t>
  </si>
  <si>
    <t>2026/09/04 09:37:36</t>
  </si>
  <si>
    <t>2026/09/09 08:57:06</t>
  </si>
  <si>
    <t>2026/09/04 09:31:51</t>
  </si>
  <si>
    <t>HN24007188</t>
  </si>
  <si>
    <t>2026/09/04 09:33:53</t>
  </si>
  <si>
    <t>H924802059</t>
  </si>
  <si>
    <t>H924009157</t>
  </si>
  <si>
    <t>2026/09/09 08:40:27</t>
  </si>
  <si>
    <t>2026/09/04 09:32:46</t>
  </si>
  <si>
    <t>HN24802055</t>
  </si>
  <si>
    <t>HN24016432</t>
  </si>
  <si>
    <t>2026/09/15 09:38:00</t>
  </si>
  <si>
    <t>2026/09/04 09:35:18</t>
  </si>
  <si>
    <t>HN24015360</t>
  </si>
  <si>
    <t>2026/09/09 15:28:14</t>
  </si>
  <si>
    <t>PCB Burned/C80</t>
  </si>
  <si>
    <t>2026/09/04 09:36:15</t>
  </si>
  <si>
    <t>TO269000003</t>
  </si>
  <si>
    <t>2026/09/22 12:50:16</t>
  </si>
  <si>
    <t>2026/09/10 20:16:12</t>
  </si>
  <si>
    <t>M725802107</t>
  </si>
  <si>
    <t>M725041029</t>
  </si>
  <si>
    <t>2026/09/22 15:34:46</t>
  </si>
  <si>
    <t>2026/10/05 15:47:38</t>
  </si>
  <si>
    <t>2026/09/22 14:10:35</t>
  </si>
  <si>
    <t>M426001939</t>
  </si>
  <si>
    <t>2026/09/22 14:11:29</t>
  </si>
  <si>
    <t>M326026531</t>
  </si>
  <si>
    <t>2026/09/22 14:12:23</t>
  </si>
  <si>
    <t>M226802153</t>
  </si>
  <si>
    <t>M226006218</t>
  </si>
  <si>
    <t>2026/10/05 15:44:02</t>
  </si>
  <si>
    <t>2026/09/22 14:13:16</t>
  </si>
  <si>
    <t>M326802118</t>
  </si>
  <si>
    <t>M326007825</t>
  </si>
  <si>
    <t>2026/09/30 08:29:27</t>
  </si>
  <si>
    <t>2026/09/22 14:14:38</t>
  </si>
  <si>
    <t>M326802145</t>
  </si>
  <si>
    <t>M326007740</t>
  </si>
  <si>
    <t>2026/10/01 08:49:58</t>
  </si>
  <si>
    <t>2026/09/22 14:15:31</t>
  </si>
  <si>
    <t>M725802138</t>
  </si>
  <si>
    <t>M725024881</t>
  </si>
  <si>
    <t>2026/09/30 09:59:43</t>
  </si>
  <si>
    <t>2026/09/22 14:16:21</t>
  </si>
  <si>
    <t>M525051431</t>
  </si>
  <si>
    <t>2026/09/22 14:17:13</t>
  </si>
  <si>
    <t>M725802116</t>
  </si>
  <si>
    <t>2026/09/30 12:42:11</t>
  </si>
  <si>
    <t>2026/09/22 14:17:55</t>
  </si>
  <si>
    <t>M526802115</t>
  </si>
  <si>
    <t>M526040550</t>
  </si>
  <si>
    <t>2026/09/30 11:19:21</t>
  </si>
  <si>
    <t>2026/09/22 14:18:47</t>
  </si>
  <si>
    <t>M725026654</t>
  </si>
  <si>
    <t>2026/09/22 14:22:34</t>
  </si>
  <si>
    <t>M326802117</t>
  </si>
  <si>
    <t>M326005860</t>
  </si>
  <si>
    <t>2026/10/02 12:41:52</t>
  </si>
  <si>
    <t>2026/09/22 14:23:15</t>
  </si>
  <si>
    <t>M426802146</t>
  </si>
  <si>
    <t>M426003586</t>
  </si>
  <si>
    <t>2026/10/02 15:30:52</t>
  </si>
  <si>
    <t>2026/09/22 14:24:07</t>
  </si>
  <si>
    <t>M326802149</t>
  </si>
  <si>
    <t>M326005766</t>
  </si>
  <si>
    <t>2026/10/02 15:30:02</t>
  </si>
  <si>
    <t>2026/10/08 16:02:10</t>
  </si>
  <si>
    <t>2026/09/22 14:24:51</t>
  </si>
  <si>
    <t>M426802151</t>
  </si>
  <si>
    <t>M426003327</t>
  </si>
  <si>
    <t>2026/10/02 15:29:15</t>
  </si>
  <si>
    <t>2026/09/22 14:25:33</t>
  </si>
  <si>
    <t>MO25802122</t>
  </si>
  <si>
    <t>MO25029517</t>
  </si>
  <si>
    <t>2026/09/22 15:34:45</t>
  </si>
  <si>
    <t>2026/09/30 13:12:40</t>
  </si>
  <si>
    <t>2026/10/02 17:01:49</t>
  </si>
  <si>
    <t>2026/09/22 14:40:09</t>
  </si>
  <si>
    <t>2026/10/01 14:34:50</t>
  </si>
  <si>
    <t>M525802155</t>
  </si>
  <si>
    <t>M525044223</t>
  </si>
  <si>
    <t>2026/10/06 10:22:29</t>
  </si>
  <si>
    <t>2026/09/22 14:40:50</t>
  </si>
  <si>
    <t>M925802171</t>
  </si>
  <si>
    <t>M925009727</t>
  </si>
  <si>
    <t>2026/10/06 14:57:07</t>
  </si>
  <si>
    <t>2026/09/22 14:41:25</t>
  </si>
  <si>
    <t>M825802123</t>
  </si>
  <si>
    <t>M825044059</t>
  </si>
  <si>
    <t>2026/10/02 15:26:12</t>
  </si>
  <si>
    <t>2026/09/22 14:43:20</t>
  </si>
  <si>
    <t>M225010946</t>
  </si>
  <si>
    <t>2026/09/22 14:44:03</t>
  </si>
  <si>
    <t>M825802157</t>
  </si>
  <si>
    <t>2026/10/02 14:55:21</t>
  </si>
  <si>
    <t>2026/09/22 14:44:45</t>
  </si>
  <si>
    <t>M225802150</t>
  </si>
  <si>
    <t>M225012603</t>
  </si>
  <si>
    <t>2026/10/06 08:42:42</t>
  </si>
  <si>
    <t>2026/09/22 14:45:29</t>
  </si>
  <si>
    <t>M126002632</t>
  </si>
  <si>
    <t>2026/09/22 15:34:44</t>
  </si>
  <si>
    <t>2026/10/01 08:40:40</t>
  </si>
  <si>
    <t>2026/09/22 15:26:48</t>
  </si>
  <si>
    <t>M126002817</t>
  </si>
  <si>
    <t>2026/10/01 08:42:28</t>
  </si>
  <si>
    <t>2026/09/22 15:28:56</t>
  </si>
  <si>
    <t>M725008424</t>
  </si>
  <si>
    <t>2026/09/22 14:21:50</t>
  </si>
  <si>
    <t>M526802143</t>
  </si>
  <si>
    <t>M526039351</t>
  </si>
  <si>
    <t>2026/10/01 08:31:55</t>
  </si>
  <si>
    <t>2026/09/22 14:46:19</t>
  </si>
  <si>
    <t>M126802147</t>
  </si>
  <si>
    <t>M126022922</t>
  </si>
  <si>
    <t>2026/10/02 08:45:15</t>
  </si>
  <si>
    <t>2026/09/22 14:46:55</t>
  </si>
  <si>
    <t>M426802159</t>
  </si>
  <si>
    <t>M426001684</t>
  </si>
  <si>
    <t>2026/10/02 13:13:22</t>
  </si>
  <si>
    <t>2026/09/22 14:49:39</t>
  </si>
  <si>
    <t>M126001480</t>
  </si>
  <si>
    <t>2026/10/01 08:39:08</t>
  </si>
  <si>
    <t>2026/09/22 15:28:14</t>
  </si>
  <si>
    <t>M426802137</t>
  </si>
  <si>
    <t>90CV08E100Y0</t>
  </si>
  <si>
    <t>M426014377</t>
  </si>
  <si>
    <t>2026/09/30 13:42:11</t>
  </si>
  <si>
    <t>2026/09/22 15:29:36</t>
  </si>
  <si>
    <t>M426802111</t>
  </si>
  <si>
    <t>90CV08E10160</t>
  </si>
  <si>
    <t>M426014376</t>
  </si>
  <si>
    <t>2026/09/30 13:29:43</t>
  </si>
  <si>
    <t>2026/09/22 15:30:29</t>
  </si>
  <si>
    <t>M126002370</t>
  </si>
  <si>
    <t>2026/10/01 08:40:03</t>
  </si>
  <si>
    <t>2026/09/22 15:31:08</t>
  </si>
  <si>
    <t>M126002650</t>
  </si>
  <si>
    <t>2026/09/22 15:34:43</t>
  </si>
  <si>
    <t>2026/10/01 08:41:12</t>
  </si>
  <si>
    <t>2026/09/22 15:31:51</t>
  </si>
  <si>
    <t>M525802154</t>
  </si>
  <si>
    <t>2026/10/01 16:51:31</t>
  </si>
  <si>
    <t>2026/09/22 15:32:28</t>
  </si>
  <si>
    <t>M126001525</t>
  </si>
  <si>
    <t>VCG50608DFX1-BLK</t>
  </si>
  <si>
    <t>2026/10/05 09:22:37</t>
  </si>
  <si>
    <t>2026/10/06 14:48:47</t>
  </si>
  <si>
    <t>2026/10/05 09:11:28</t>
  </si>
  <si>
    <t>M426802110</t>
  </si>
  <si>
    <t>M426000012</t>
  </si>
  <si>
    <t>2026/10/05 17:08:42</t>
  </si>
  <si>
    <t>2026/09/22 14:08:38</t>
  </si>
  <si>
    <t>M625802108</t>
  </si>
  <si>
    <t>M625015373</t>
  </si>
  <si>
    <t>2026/10/05 09:59:06</t>
  </si>
  <si>
    <t>2026/09/22 14:09:41</t>
  </si>
  <si>
    <t>M226009733</t>
  </si>
  <si>
    <t>2026/09/22 14:52:48</t>
  </si>
  <si>
    <t>MO25802141</t>
  </si>
  <si>
    <t>MO25034716</t>
  </si>
  <si>
    <t>2026/10/02 14:26:09</t>
  </si>
  <si>
    <t>2026/09/22 14:28:51</t>
  </si>
  <si>
    <t>MO25802152</t>
  </si>
  <si>
    <t>MO25034013</t>
  </si>
  <si>
    <t>2026/10/02 14:39:40</t>
  </si>
  <si>
    <t>2026/09/22 14:29:34</t>
  </si>
  <si>
    <t>M925016195</t>
  </si>
  <si>
    <t>2026/09/22 14:30:18</t>
  </si>
  <si>
    <t>M225802119</t>
  </si>
  <si>
    <t>M225013898</t>
  </si>
  <si>
    <t>2026/10/02 11:41:02</t>
  </si>
  <si>
    <t>2026/09/22 14:31:01</t>
  </si>
  <si>
    <t>M525029936</t>
  </si>
  <si>
    <t>2026/09/22 14:31:57</t>
  </si>
  <si>
    <t>M225802120</t>
  </si>
  <si>
    <t>M225011607</t>
  </si>
  <si>
    <t>2026/10/06 08:34:09</t>
  </si>
  <si>
    <t>2026/09/22 14:32:35</t>
  </si>
  <si>
    <t>MO25013018</t>
  </si>
  <si>
    <t>2026/10/14 16:35:20</t>
  </si>
  <si>
    <t>PCB Damaged / M2 多個PAD Loss.</t>
  </si>
  <si>
    <t>2026/09/22 14:34:18</t>
  </si>
  <si>
    <t>M525050376</t>
  </si>
  <si>
    <t>2026/09/22 14:35:12</t>
  </si>
  <si>
    <t>M525032288</t>
  </si>
  <si>
    <t>2026/09/22 14:35:59</t>
  </si>
  <si>
    <t>M526802121</t>
  </si>
  <si>
    <t>M526037402</t>
  </si>
  <si>
    <t>2026/10/02 16:29:23</t>
  </si>
  <si>
    <t>2026/09/22 14:38:04</t>
  </si>
  <si>
    <t>M725049796</t>
  </si>
  <si>
    <t>2026/09/22 14:38:47</t>
  </si>
  <si>
    <t>M326802113</t>
  </si>
  <si>
    <t>90CV08E300U0</t>
  </si>
  <si>
    <t>M326024669</t>
  </si>
  <si>
    <t>2026/09/30 14:07:45</t>
  </si>
  <si>
    <t>2026/09/22 14:39:29</t>
  </si>
  <si>
    <t>M426802160</t>
  </si>
  <si>
    <t>M426001031</t>
  </si>
  <si>
    <t>2026/10/02 12:59:12</t>
  </si>
  <si>
    <t>2026/09/22 14:50:22</t>
  </si>
  <si>
    <t>M426007252</t>
  </si>
  <si>
    <t>2026/10/01 16:09:43</t>
  </si>
  <si>
    <t>PCB燒毀,LOC:U27</t>
  </si>
  <si>
    <t>2026/09/22 14:51:18</t>
  </si>
  <si>
    <t>M526802148</t>
  </si>
  <si>
    <t>M526011903</t>
  </si>
  <si>
    <t>2026/10/01 17:08:07</t>
  </si>
  <si>
    <t>2026/09/22 14:52:00</t>
  </si>
  <si>
    <t>M226802114</t>
  </si>
  <si>
    <t>M226009918</t>
  </si>
  <si>
    <t>2026/09/30 13:55:13</t>
  </si>
  <si>
    <t>2026/09/22 14:53:33</t>
  </si>
  <si>
    <t>M526802112</t>
  </si>
  <si>
    <t>M526033975</t>
  </si>
  <si>
    <t>2026/09/30 14:19:46</t>
  </si>
  <si>
    <t>2026/09/22 14:54:17</t>
  </si>
  <si>
    <t>M525022115</t>
  </si>
  <si>
    <t>2026/09/22 14:57:11</t>
  </si>
  <si>
    <t>M426802140</t>
  </si>
  <si>
    <t>M426016284</t>
  </si>
  <si>
    <t>2026/10/05 11:02:29</t>
  </si>
  <si>
    <t>2026/09/22 14:57:53</t>
  </si>
  <si>
    <t>M825802109</t>
  </si>
  <si>
    <t>M825030762</t>
  </si>
  <si>
    <t>2026/09/29 16:53:45</t>
  </si>
  <si>
    <t>2026/09/22 14:58:35</t>
  </si>
  <si>
    <t>M126802144</t>
  </si>
  <si>
    <t>M126003174</t>
  </si>
  <si>
    <t>2026/10/01 17:14:02</t>
  </si>
  <si>
    <t>2026/09/22 14:59:18</t>
  </si>
  <si>
    <t>M725802142</t>
  </si>
  <si>
    <t>M725005659</t>
  </si>
  <si>
    <t>2026/09/29 15:39:55</t>
  </si>
  <si>
    <t>2026/09/22 14:59:58</t>
  </si>
  <si>
    <t>MO25802139</t>
  </si>
  <si>
    <t>MO25007856</t>
  </si>
  <si>
    <t>2026/09/29 16:07:40</t>
  </si>
  <si>
    <t>2026/09/22 15:00:52</t>
  </si>
  <si>
    <t>M126001663</t>
  </si>
  <si>
    <t>2026/10/01 08:41:50</t>
  </si>
  <si>
    <t>2026/09/22 15:33:21</t>
  </si>
  <si>
    <t>TO269000005</t>
  </si>
  <si>
    <t>2026/09/24 10:59:50</t>
  </si>
  <si>
    <t>2026/09/15 08:38:14</t>
  </si>
  <si>
    <t>T625003233</t>
  </si>
  <si>
    <t>2026/09/30 13:16:03</t>
  </si>
  <si>
    <t>2026/09/30 13:10:17</t>
  </si>
  <si>
    <t>T525000213</t>
  </si>
  <si>
    <t>2026/10/06 15:40:44</t>
  </si>
  <si>
    <t>PCB Damaged/M806多處掉PAD,無法維修</t>
  </si>
  <si>
    <t>2026/09/30 13:11:03</t>
  </si>
  <si>
    <t>T625003288</t>
  </si>
  <si>
    <t>2026/10/06 15:36:30</t>
  </si>
  <si>
    <t>PCB Damaged/CN1板損無法維修</t>
  </si>
  <si>
    <t>2026/09/30 13:11:53</t>
  </si>
  <si>
    <t>T625003289</t>
  </si>
  <si>
    <t>2026/09/30 13:14:44</t>
  </si>
  <si>
    <t>T625802177</t>
  </si>
  <si>
    <t>T625000678</t>
  </si>
  <si>
    <t>2026/10/13 12:50:24</t>
  </si>
  <si>
    <t>2026/10/16 16:54:49</t>
  </si>
  <si>
    <t>2026/09/30 13:15:48</t>
  </si>
  <si>
    <t>2026/10/16 11:26:01</t>
  </si>
  <si>
    <t>TO269000012</t>
  </si>
  <si>
    <t>2026/10/08 09:45:52</t>
  </si>
  <si>
    <t>2026/09/29 09:59:14</t>
  </si>
  <si>
    <t>MO25020940</t>
  </si>
  <si>
    <t>2026/10/08 11:10:15</t>
  </si>
  <si>
    <t>2026/10/19 14:39:05</t>
  </si>
  <si>
    <t>2026/10/08 11:06:21</t>
  </si>
  <si>
    <t>M126002591</t>
  </si>
  <si>
    <t>2026/10/13 13:23:25</t>
  </si>
  <si>
    <t>2026/10/16 16:54:50</t>
  </si>
  <si>
    <t>2026/10/08 11:07:21</t>
  </si>
  <si>
    <t>M426802191</t>
  </si>
  <si>
    <t>M426011652</t>
  </si>
  <si>
    <t>2026/10/08 11:10:17</t>
  </si>
  <si>
    <t>2026/10/13 15:23:09</t>
  </si>
  <si>
    <t>2026/10/08 10:44:23</t>
  </si>
  <si>
    <t>M925012658</t>
  </si>
  <si>
    <t>VCG5070T16TFXPBW1-O</t>
  </si>
  <si>
    <t>TOUCHUPRW</t>
  </si>
  <si>
    <t>2026/10/08 10:45:02</t>
  </si>
  <si>
    <t>M625046663</t>
  </si>
  <si>
    <t>2026/10/20 16:28:43</t>
  </si>
  <si>
    <t>2026/10/08 10:45:38</t>
  </si>
  <si>
    <t>M425016942</t>
  </si>
  <si>
    <t>2026/10/13 16:48:31</t>
  </si>
  <si>
    <t>2026/10/08 10:46:16</t>
  </si>
  <si>
    <t>M225014912</t>
  </si>
  <si>
    <t>2026/10/08 10:46:57</t>
  </si>
  <si>
    <t>M126013632</t>
  </si>
  <si>
    <t>VCG5060T8TFXXPB1-O</t>
  </si>
  <si>
    <t>2026/10/20 15:56:34</t>
  </si>
  <si>
    <t>2026/10/08 10:48:14</t>
  </si>
  <si>
    <t>M825032314</t>
  </si>
  <si>
    <t>2026/10/08 11:10:16</t>
  </si>
  <si>
    <t>2026/10/08 10:48:56</t>
  </si>
  <si>
    <t>M825018604</t>
  </si>
  <si>
    <t>2026/10/14 16:32:12</t>
  </si>
  <si>
    <t>PCB Burned/LOC:U4</t>
  </si>
  <si>
    <t>2026/10/08 10:49:39</t>
  </si>
  <si>
    <t>MO25010469</t>
  </si>
  <si>
    <t>2026/10/08 10:50:33</t>
  </si>
  <si>
    <t>M925802194</t>
  </si>
  <si>
    <t>M925024823</t>
  </si>
  <si>
    <t>2026/10/13 14:46:47</t>
  </si>
  <si>
    <t>2026/10/08 10:51:07</t>
  </si>
  <si>
    <t>MO25000210</t>
  </si>
  <si>
    <t>2026/10/20 11:04:14</t>
  </si>
  <si>
    <t>2026/10/08 10:51:50</t>
  </si>
  <si>
    <t>M825040278</t>
  </si>
  <si>
    <t>2026/10/20 15:34:30</t>
  </si>
  <si>
    <t>2026/10/08 10:52:37</t>
  </si>
  <si>
    <t>M226008724</t>
  </si>
  <si>
    <t>2026/10/20 08:32:58</t>
  </si>
  <si>
    <t>2026/10/08 10:53:58</t>
  </si>
  <si>
    <t>MO25003144</t>
  </si>
  <si>
    <t>2026/10/08 10:56:05</t>
  </si>
  <si>
    <t>MN25037425</t>
  </si>
  <si>
    <t>VCG5070T16TFXPB1</t>
  </si>
  <si>
    <t>2026/10/20 13:34:01</t>
  </si>
  <si>
    <t>2026/10/08 10:56:51</t>
  </si>
  <si>
    <t>MN25027680</t>
  </si>
  <si>
    <t>2026/10/13 16:35:04</t>
  </si>
  <si>
    <t>2026/10/08 10:57:29</t>
  </si>
  <si>
    <t>M325802195</t>
  </si>
  <si>
    <t>2026/10/13 14:20:24</t>
  </si>
  <si>
    <t>2026/10/08 10:58:06</t>
  </si>
  <si>
    <t>M526802178</t>
  </si>
  <si>
    <t>90CV08C600H0</t>
  </si>
  <si>
    <t>RTX5060TI/15215/STD/PNY</t>
  </si>
  <si>
    <t>VCG5060T8DFXPB1</t>
  </si>
  <si>
    <t>M526027681</t>
  </si>
  <si>
    <t>2026/10/13 12:49:29</t>
  </si>
  <si>
    <t>2026/10/08 11:04:09</t>
  </si>
  <si>
    <t>M126002959</t>
  </si>
  <si>
    <t>2026/10/13 13:16:45</t>
  </si>
  <si>
    <t>2026/10/08 11:05:39</t>
  </si>
  <si>
    <t>MO25004402</t>
  </si>
  <si>
    <t>2026/10/13 17:12:18</t>
  </si>
  <si>
    <t>2026/10/08 11:08:56</t>
  </si>
  <si>
    <t>M725802174</t>
  </si>
  <si>
    <t>2026/10/13 12:51:23</t>
  </si>
  <si>
    <t>2026/10/08 10:38:37</t>
  </si>
  <si>
    <t>2026/10/08 10:39:25</t>
  </si>
  <si>
    <t>MN25028319</t>
  </si>
  <si>
    <t>2026/10/20 13:54:23</t>
  </si>
  <si>
    <t>2026/10/08 10:40:28</t>
  </si>
  <si>
    <t>MN25015433</t>
  </si>
  <si>
    <t>2026/10/08 10:41:24</t>
  </si>
  <si>
    <t>M725038450</t>
  </si>
  <si>
    <t>2026/10/20 11:35:50</t>
  </si>
  <si>
    <t>2026/10/08 10:42:12</t>
  </si>
  <si>
    <t>MN25802187</t>
  </si>
  <si>
    <t>MN25000941</t>
  </si>
  <si>
    <t>2026/10/13 16:06:06</t>
  </si>
  <si>
    <t>2026/10/08 10:43:03</t>
  </si>
  <si>
    <t>M825802188</t>
  </si>
  <si>
    <t>M825009263</t>
  </si>
  <si>
    <t>2026/10/13 16:14:16</t>
  </si>
  <si>
    <t>2026/10/08 10:43:47</t>
  </si>
  <si>
    <t>M825802175</t>
  </si>
  <si>
    <t>M825015169</t>
  </si>
  <si>
    <t>2026/10/13 12:51:07</t>
  </si>
  <si>
    <t>2026/10/08 10:53:20</t>
  </si>
  <si>
    <t>M226000045</t>
  </si>
  <si>
    <t>2026/10/13 17:00:33</t>
  </si>
  <si>
    <t>2026/10/08 10:54:37</t>
  </si>
  <si>
    <t>M925011516</t>
  </si>
  <si>
    <t>2026/10/19 17:01:23</t>
  </si>
  <si>
    <t>2026/10/08 10:55:17</t>
  </si>
  <si>
    <t>MO25011178</t>
  </si>
  <si>
    <t>2026/10/08 11:04:55</t>
  </si>
  <si>
    <t>M725030665</t>
  </si>
  <si>
    <t>2026/10/13 16:26:54</t>
  </si>
  <si>
    <t>2026/10/08 11:08:15</t>
  </si>
  <si>
    <t>M925026304</t>
  </si>
  <si>
    <t>2026/10/08 11:10:18</t>
  </si>
  <si>
    <t>2026/10/08 10:33:07</t>
  </si>
  <si>
    <t>M925026357</t>
  </si>
  <si>
    <t>2026/10/20 11:15:53</t>
  </si>
  <si>
    <t>2026/10/08 10:36:01</t>
  </si>
  <si>
    <t>M925026254</t>
  </si>
  <si>
    <t>2026/10/20 10:42:12</t>
  </si>
  <si>
    <t>2026/10/08 10:36:45</t>
  </si>
  <si>
    <t>M626802176</t>
  </si>
  <si>
    <t>M626013263</t>
  </si>
  <si>
    <t>2026/10/13 12:50:47</t>
  </si>
  <si>
    <t>2026/10/08 10:37:47</t>
  </si>
  <si>
    <t>M825044063</t>
  </si>
  <si>
    <t>VCG508016TFXPB1</t>
  </si>
  <si>
    <t>2026/10/20 12:45:09</t>
  </si>
  <si>
    <t>2026/10/08 10:59:07</t>
  </si>
  <si>
    <t>M825802196</t>
  </si>
  <si>
    <t>M825043963</t>
  </si>
  <si>
    <t>2026/10/13 14:33:30</t>
  </si>
  <si>
    <t>2026/10/08 10:59:49</t>
  </si>
  <si>
    <t>M825010288</t>
  </si>
  <si>
    <t>2026/10/08 11:01:42</t>
  </si>
  <si>
    <t>M425802190</t>
  </si>
  <si>
    <t>M425047772</t>
  </si>
  <si>
    <t>2026/10/13 15:52:43</t>
  </si>
  <si>
    <t>2026/10/08 11:02:38</t>
  </si>
  <si>
    <t>M525802189</t>
  </si>
  <si>
    <t>M525037738</t>
  </si>
  <si>
    <t>2026/10/13 15:40:14</t>
  </si>
  <si>
    <t>2026/10/08 11:03:15</t>
  </si>
  <si>
    <t>M725020847</t>
  </si>
  <si>
    <t>2026/10/08 11:00:32</t>
  </si>
  <si>
    <t>MO25010503</t>
  </si>
  <si>
    <t>2026/10/20 10:51:29</t>
  </si>
  <si>
    <t>2026/10/08 10:32:13</t>
  </si>
  <si>
    <t>TO26A000005</t>
  </si>
  <si>
    <t>2026/10/14 12:57:06</t>
  </si>
  <si>
    <t>2026/10/14 12:55:09</t>
  </si>
  <si>
    <t>2026/10/14 13:00:26</t>
  </si>
  <si>
    <t>2026/10/19 16:38:52</t>
  </si>
  <si>
    <t>2026/10/14 12:59:32</t>
  </si>
  <si>
    <t>TO246000009</t>
  </si>
  <si>
    <t>N_PNY_Asia</t>
  </si>
  <si>
    <t>2024/06/17 12:49:14</t>
  </si>
  <si>
    <t>2024/06/17 12:47:33</t>
  </si>
  <si>
    <t>PNY230515002671</t>
  </si>
  <si>
    <t>2024/06/17 12:57:16</t>
  </si>
  <si>
    <t>2024/06/17 13:05:28</t>
  </si>
  <si>
    <t>2024/06/20 10:30:24</t>
  </si>
  <si>
    <t>2024/06/17 12:56:43</t>
  </si>
  <si>
    <t>2024/06/20 10:30:11</t>
  </si>
  <si>
    <t>PNY230502003545</t>
  </si>
  <si>
    <t>2024/06/17 13:05:21</t>
  </si>
  <si>
    <t>2024/06/20 10:30:23</t>
  </si>
  <si>
    <t>2024/06/17 12:54:58</t>
  </si>
  <si>
    <t>2024/06/20 10:30:10</t>
  </si>
  <si>
    <t>TO248000010</t>
  </si>
  <si>
    <t>2024/08/23 14:44:19</t>
  </si>
  <si>
    <t>2024/08/21 14:56:03</t>
  </si>
  <si>
    <t>PNY221208002823</t>
  </si>
  <si>
    <t>2024/08/29 17:04:30</t>
  </si>
  <si>
    <t>2024/09/27 13:44:25</t>
  </si>
  <si>
    <t>2024/10/07 17:03:27</t>
  </si>
  <si>
    <t>2024/08/29 16:52:07</t>
  </si>
  <si>
    <t>2024/10/07 17:02:46</t>
  </si>
  <si>
    <t>PNY230719000599</t>
  </si>
  <si>
    <t>2024/08/29 16:28:56</t>
  </si>
  <si>
    <t>2024/09/04 17:50:50</t>
  </si>
  <si>
    <t>2024/09/05 15:57:14</t>
  </si>
  <si>
    <t>2024/08/29 16:20:23</t>
  </si>
  <si>
    <t>2024/09/05 15:57:03</t>
  </si>
  <si>
    <t>PNY221208002659</t>
  </si>
  <si>
    <t>2024/09/04 17:51:33</t>
  </si>
  <si>
    <t>2024/08/29 16:55:34</t>
  </si>
  <si>
    <t>PNY221208002062</t>
  </si>
  <si>
    <t>2024/09/27 13:34:56</t>
  </si>
  <si>
    <t>2024/08/29 16:58:33</t>
  </si>
  <si>
    <t>PNY230706000607</t>
  </si>
  <si>
    <t>2024/09/04 17:51:38</t>
  </si>
  <si>
    <t>2024/08/29 17:01:43</t>
  </si>
  <si>
    <t>PNY221118000761</t>
  </si>
  <si>
    <t>2024/09/04 17:50:56</t>
  </si>
  <si>
    <t>2024/08/29 16:30:51</t>
  </si>
  <si>
    <t>PNY221005000762</t>
  </si>
  <si>
    <t>2024/09/04 17:51:28</t>
  </si>
  <si>
    <t>2024/08/29 16:49:37</t>
  </si>
  <si>
    <t>PNY230301001299</t>
  </si>
  <si>
    <t>2024/09/04 17:51:18</t>
  </si>
  <si>
    <t>2024/08/29 16:39:26</t>
  </si>
  <si>
    <t>PNY230206000196</t>
  </si>
  <si>
    <t>2024/09/04 17:51:22</t>
  </si>
  <si>
    <t>2024/08/29 16:46:40</t>
  </si>
  <si>
    <t>PNY230816000034</t>
  </si>
  <si>
    <t>2024/09/04 13:39:53</t>
  </si>
  <si>
    <t>PCB Burned/U30/R1962</t>
  </si>
  <si>
    <t>2024/08/29 16:26:29</t>
  </si>
  <si>
    <t>PNY220926001018</t>
  </si>
  <si>
    <t>2024/09/04 17:51:12</t>
  </si>
  <si>
    <t>2024/08/29 16:42:44</t>
  </si>
  <si>
    <t>PNY221208000604</t>
  </si>
  <si>
    <t>2024/09/27 13:34:06</t>
  </si>
  <si>
    <t>2024/08/29 16:34:59</t>
  </si>
  <si>
    <t>TO24A000009</t>
  </si>
  <si>
    <t>2024/10/16 13:36:25</t>
  </si>
  <si>
    <t>2024/10/08 16:22:33</t>
  </si>
  <si>
    <t>PNY230228001003</t>
  </si>
  <si>
    <t>2024/10/18 12:27:37</t>
  </si>
  <si>
    <t>2024/11/12 13:06:16</t>
  </si>
  <si>
    <t>2024/11/15 11:25:29</t>
  </si>
  <si>
    <t>2024/10/18 11:00:57</t>
  </si>
  <si>
    <t>2024/11/15 11:23:57</t>
  </si>
  <si>
    <t>PNY230228001412</t>
  </si>
  <si>
    <t>2024/11/12 13:06:48</t>
  </si>
  <si>
    <t>2024/10/18 12:10:40</t>
  </si>
  <si>
    <t>PNY230816000105</t>
  </si>
  <si>
    <t>2025/03/13 09:30:35</t>
  </si>
  <si>
    <t>2025/03/14 17:02:26</t>
  </si>
  <si>
    <t>2024/10/18 12:06:44</t>
  </si>
  <si>
    <t>2025/03/14 16:57:27</t>
  </si>
  <si>
    <t>PNY221209002039</t>
  </si>
  <si>
    <t>2024/10/18 12:27:36</t>
  </si>
  <si>
    <t>2024/11/12 13:05:40</t>
  </si>
  <si>
    <t>2024/10/18 12:18:15</t>
  </si>
  <si>
    <t>PNY230413002624</t>
  </si>
  <si>
    <t>2024/11/12 13:07:18</t>
  </si>
  <si>
    <t>2024/10/18 12:14:28</t>
  </si>
  <si>
    <t>TO24A000012</t>
  </si>
  <si>
    <t>2024/10/16 14:43:13</t>
  </si>
  <si>
    <t>2024/10/14 15:57:08</t>
  </si>
  <si>
    <t>PNY221208001404</t>
  </si>
  <si>
    <t>2024/10/18 12:27:57</t>
  </si>
  <si>
    <t>2024/11/12 13:07:52</t>
  </si>
  <si>
    <t>2024/10/18 11:16:39</t>
  </si>
  <si>
    <t>TO24B000004</t>
  </si>
  <si>
    <t>2024/11/13 14:48:15</t>
  </si>
  <si>
    <t>2024/11/08 15:50:39</t>
  </si>
  <si>
    <t>PNY230719000361</t>
  </si>
  <si>
    <t>2024/11/18 15:35:30</t>
  </si>
  <si>
    <t>2024/11/22 16:38:02</t>
  </si>
  <si>
    <t>2024/11/25 10:22:36</t>
  </si>
  <si>
    <t>2024/11/18 14:30:22</t>
  </si>
  <si>
    <t>2024/11/25 10:22:29</t>
  </si>
  <si>
    <t>PNY221209002308</t>
  </si>
  <si>
    <t>2024/11/18 15:35:29</t>
  </si>
  <si>
    <t>2024/12/20 15:54:30</t>
  </si>
  <si>
    <t>2024/12/26 08:25:37</t>
  </si>
  <si>
    <t>2024/11/18 14:36:40</t>
  </si>
  <si>
    <t>2024/12/26 08:22:51</t>
  </si>
  <si>
    <t>PNY221209002309</t>
  </si>
  <si>
    <t>2024/11/22 16:38:10</t>
  </si>
  <si>
    <t>2024/11/18 14:42:18</t>
  </si>
  <si>
    <t>PNY221209001371</t>
  </si>
  <si>
    <t>2024/11/22 16:38:19</t>
  </si>
  <si>
    <t>2024/11/18 14:46:47</t>
  </si>
  <si>
    <t>PNY221209002592</t>
  </si>
  <si>
    <t>2024/12/20 15:53:30</t>
  </si>
  <si>
    <t>2024/11/18 15:17:37</t>
  </si>
  <si>
    <t>PNY231104005221</t>
  </si>
  <si>
    <t>2024/11/20 16:53:05</t>
  </si>
  <si>
    <t>2024/11/18 15:30:49</t>
  </si>
  <si>
    <t>PNY230109000567</t>
  </si>
  <si>
    <t>2025/12/03 16:18:50</t>
  </si>
  <si>
    <t>2024/11/18 15:11:00</t>
  </si>
  <si>
    <t>PNY231104002295</t>
  </si>
  <si>
    <t>2024/11/20 16:51:42</t>
  </si>
  <si>
    <t>2024/11/18 15:22:08</t>
  </si>
  <si>
    <t>PNY230512000335</t>
  </si>
  <si>
    <t>2024/11/22 16:37:52</t>
  </si>
  <si>
    <t>2024/11/18 14:21:48</t>
  </si>
  <si>
    <t>TO24B000015</t>
  </si>
  <si>
    <t>2024/12/02 14:33:33</t>
  </si>
  <si>
    <t>2024/11/27 14:47:27</t>
  </si>
  <si>
    <t>YD22022864</t>
  </si>
  <si>
    <t>2024/12/04 16:46:16</t>
  </si>
  <si>
    <t>2024/12/24 10:33:58</t>
  </si>
  <si>
    <t>2024/12/26 08:25:41</t>
  </si>
  <si>
    <t>2024/12/04 16:22:58</t>
  </si>
  <si>
    <t>2024/12/26 08:24:07</t>
  </si>
  <si>
    <t>YD22023816</t>
  </si>
  <si>
    <t>2024/12/24 10:28:44</t>
  </si>
  <si>
    <t>2024/12/04 16:36:11</t>
  </si>
  <si>
    <t>Y324900053</t>
  </si>
  <si>
    <t>2024/12/24 10:27:29</t>
  </si>
  <si>
    <t>2024/12/04 16:40:50</t>
  </si>
  <si>
    <t>YN22018088</t>
  </si>
  <si>
    <t>2024/12/12 15:18:18</t>
  </si>
  <si>
    <t>PCB Burned/U96</t>
  </si>
  <si>
    <t>2024/12/04 16:43:17</t>
  </si>
  <si>
    <t>Y623023607</t>
  </si>
  <si>
    <t>2024/12/24 10:30:51</t>
  </si>
  <si>
    <t>2024/12/04 16:18:33</t>
  </si>
  <si>
    <t>YO23000164</t>
  </si>
  <si>
    <t>2024/12/24 10:32:52</t>
  </si>
  <si>
    <t>2024/12/04 16:29:47</t>
  </si>
  <si>
    <t>Y523016317</t>
  </si>
  <si>
    <t>2024/12/24 10:31:53</t>
  </si>
  <si>
    <t>2024/12/04 16:15:57</t>
  </si>
  <si>
    <t>Y923522565</t>
  </si>
  <si>
    <t>2024/12/12 15:19:37</t>
  </si>
  <si>
    <t>2024/12/04 16:27:13</t>
  </si>
  <si>
    <t>YN22029440</t>
  </si>
  <si>
    <t>2024/12/24 10:29:50</t>
  </si>
  <si>
    <t>2024/12/04 16:38:39</t>
  </si>
  <si>
    <t>YN22018100</t>
  </si>
  <si>
    <t>2024/12/24 10:34:59</t>
  </si>
  <si>
    <t>2024/12/04 16:31:22</t>
  </si>
  <si>
    <t>Y223024654</t>
  </si>
  <si>
    <t>2024/12/12 16:10:43</t>
  </si>
  <si>
    <t>2024/12/16 08:25:38</t>
  </si>
  <si>
    <t>2024/12/04 16:33:37</t>
  </si>
  <si>
    <t>2024/12/16 08:22:44</t>
  </si>
  <si>
    <t>TO24C000011</t>
  </si>
  <si>
    <t>2024/12/24 14:29:15</t>
  </si>
  <si>
    <t>2024/12/17 17:49:57</t>
  </si>
  <si>
    <t>Y524900065</t>
  </si>
  <si>
    <t>2024/12/27 09:53:05</t>
  </si>
  <si>
    <t>2025/02/12 09:50:57</t>
  </si>
  <si>
    <t>PCB Damaged/損傷</t>
  </si>
  <si>
    <t>2024/12/27 09:10:28</t>
  </si>
  <si>
    <t>Y323800299</t>
  </si>
  <si>
    <t>Y323001029</t>
  </si>
  <si>
    <t>2025/01/08 12:56:20</t>
  </si>
  <si>
    <t>2025/01/10 16:58:05</t>
  </si>
  <si>
    <t>2024/12/27 09:25:49</t>
  </si>
  <si>
    <t>2025/01/10 16:55:18</t>
  </si>
  <si>
    <t>H424900013</t>
  </si>
  <si>
    <t>2025/02/19 11:05:39</t>
  </si>
  <si>
    <t>2025/02/21 16:09:09</t>
  </si>
  <si>
    <t>2024/12/27 09:18:12</t>
  </si>
  <si>
    <t>2025/02/21 16:07:33</t>
  </si>
  <si>
    <t>YD22800354</t>
  </si>
  <si>
    <t>YD22024226</t>
  </si>
  <si>
    <t>2025/02/19 10:55:56</t>
  </si>
  <si>
    <t>2024/12/27 09:21:38</t>
  </si>
  <si>
    <t>Y123007664</t>
  </si>
  <si>
    <t>2025/12/03 16:19:01</t>
  </si>
  <si>
    <t>2024/12/27 09:30:27</t>
  </si>
  <si>
    <t>YO22800296</t>
  </si>
  <si>
    <t>YO22002210</t>
  </si>
  <si>
    <t>2024/12/27 09:53:04</t>
  </si>
  <si>
    <t>2025/01/21 12:30:44</t>
  </si>
  <si>
    <t>2025/01/23 13:12:57</t>
  </si>
  <si>
    <t>2024/12/27 09:48:34</t>
  </si>
  <si>
    <t>2025/01/23 13:11:51</t>
  </si>
  <si>
    <t>Y323000822</t>
  </si>
  <si>
    <t>2025/12/03 16:19:04</t>
  </si>
  <si>
    <t>2024/12/27 08:34:57</t>
  </si>
  <si>
    <t>Y223800294</t>
  </si>
  <si>
    <t>Y223024665</t>
  </si>
  <si>
    <t>2025/01/08 12:31:49</t>
  </si>
  <si>
    <t>2024/12/27 08:50:23</t>
  </si>
  <si>
    <t>2025/01/10 16:55:17</t>
  </si>
  <si>
    <t>YD22023251</t>
  </si>
  <si>
    <t>2025/01/02 08:45:10</t>
  </si>
  <si>
    <t>2024/12/27 09:07:18</t>
  </si>
  <si>
    <t>YD22023348</t>
  </si>
  <si>
    <t>2025/01/02 08:40:32</t>
  </si>
  <si>
    <t>PCB Damaged/C1380/C1379無法維修</t>
  </si>
  <si>
    <t>2024/12/27 08:40:44</t>
  </si>
  <si>
    <t>YD22800298</t>
  </si>
  <si>
    <t>YD22024025</t>
  </si>
  <si>
    <t>2025/01/21 12:30:02</t>
  </si>
  <si>
    <t>2024/12/27 09:36:59</t>
  </si>
  <si>
    <t>Y223800297</t>
  </si>
  <si>
    <t>Y223029476</t>
  </si>
  <si>
    <t>2025/01/21 12:29:13</t>
  </si>
  <si>
    <t>2024/12/27 09:40:34</t>
  </si>
  <si>
    <t>YN22800300</t>
  </si>
  <si>
    <t>YN22018103</t>
  </si>
  <si>
    <t>2025/02/04 16:23:27</t>
  </si>
  <si>
    <t>2025/02/06 16:19:21</t>
  </si>
  <si>
    <t>2024/12/27 08:58:47</t>
  </si>
  <si>
    <t>2025/02/06 16:00:16</t>
  </si>
  <si>
    <t>Y123800355</t>
  </si>
  <si>
    <t>Y123014832</t>
  </si>
  <si>
    <t>2025/02/19 10:57:02</t>
  </si>
  <si>
    <t>2024/12/27 09:02:43</t>
  </si>
  <si>
    <t>Y423800295</t>
  </si>
  <si>
    <t>Y423023730</t>
  </si>
  <si>
    <t>2025/01/08 12:44:34</t>
  </si>
  <si>
    <t>2024/12/27 09:44:44</t>
  </si>
  <si>
    <t>H724900060</t>
  </si>
  <si>
    <t>2025/01/02 08:36:43</t>
  </si>
  <si>
    <t>2024/12/27 08:46:21</t>
  </si>
  <si>
    <t>TO251000007</t>
  </si>
  <si>
    <t>2025/01/15 16:27:13</t>
  </si>
  <si>
    <t>2025/01/14 11:05:29</t>
  </si>
  <si>
    <t>Y523800335</t>
  </si>
  <si>
    <t>Y523038984</t>
  </si>
  <si>
    <t>2025/01/20 10:56:26</t>
  </si>
  <si>
    <t>2025/02/05 10:12:43</t>
  </si>
  <si>
    <t>2025/02/06 16:19:22</t>
  </si>
  <si>
    <t>2025/01/20 10:42:32</t>
  </si>
  <si>
    <t>Y324800337</t>
  </si>
  <si>
    <t>Y324900161</t>
  </si>
  <si>
    <t>2025/02/05 10:57:14</t>
  </si>
  <si>
    <t>2025/01/20 10:47:07</t>
  </si>
  <si>
    <t>YN22800338</t>
  </si>
  <si>
    <t>YN22015785</t>
  </si>
  <si>
    <t>2025/02/05 10:53:52</t>
  </si>
  <si>
    <t>2025/01/20 10:51:52</t>
  </si>
  <si>
    <t>Y123800334</t>
  </si>
  <si>
    <t>Y123014531</t>
  </si>
  <si>
    <t>2025/02/05 09:23:54</t>
  </si>
  <si>
    <t>2025/01/20 10:26:19</t>
  </si>
  <si>
    <t>YN22800336</t>
  </si>
  <si>
    <t>YN22018314</t>
  </si>
  <si>
    <t>2025/02/07 16:19:20</t>
  </si>
  <si>
    <t>2025/02/21 16:09:10</t>
  </si>
  <si>
    <t>2025/01/20 10:37:07</t>
  </si>
  <si>
    <t>TO252000008</t>
  </si>
  <si>
    <t>2025/02/24 11:05:20</t>
  </si>
  <si>
    <t>2025/02/19 16:31:07</t>
  </si>
  <si>
    <t>Y823009578</t>
  </si>
  <si>
    <t>2025/03/04 10:30:50</t>
  </si>
  <si>
    <t>2025/03/10 09:05:33</t>
  </si>
  <si>
    <t>PCB 燒板 U97,U7</t>
  </si>
  <si>
    <t>2025/03/04 10:25:16</t>
  </si>
  <si>
    <t>TO252000013</t>
  </si>
  <si>
    <t>2025/02/25 17:28:10</t>
  </si>
  <si>
    <t>2025/02/21 15:23:35</t>
  </si>
  <si>
    <t>Y723016171</t>
  </si>
  <si>
    <t>2025/03/04 09:14:44</t>
  </si>
  <si>
    <t>2025/03/10 09:12:33</t>
  </si>
  <si>
    <t>2025/03/04 09:11:02</t>
  </si>
  <si>
    <t>TO253000009</t>
  </si>
  <si>
    <t>2025/03/26 12:39:29</t>
  </si>
  <si>
    <t>2025/03/20 18:18:40</t>
  </si>
  <si>
    <t>YD22800592</t>
  </si>
  <si>
    <t>YD22024896</t>
  </si>
  <si>
    <t>2025/03/26 13:55:11</t>
  </si>
  <si>
    <t>2025/06/19 13:48:26</t>
  </si>
  <si>
    <t>2025/06/19 16:57:55</t>
  </si>
  <si>
    <t>2025/03/26 13:10:36</t>
  </si>
  <si>
    <t>2025/06/19 16:57:19</t>
  </si>
  <si>
    <t>TO256000007</t>
  </si>
  <si>
    <t>2025/06/26 10:48:03</t>
  </si>
  <si>
    <t>2025/06/19 13:52:32</t>
  </si>
  <si>
    <t>Y523800620</t>
  </si>
  <si>
    <t>Y523016703</t>
  </si>
  <si>
    <t>2025/06/26 12:51:31</t>
  </si>
  <si>
    <t>2025/07/18 08:19:39</t>
  </si>
  <si>
    <t>2025/07/23 14:45:15</t>
  </si>
  <si>
    <t>2025/06/26 12:08:12</t>
  </si>
  <si>
    <t>2025/07/23 14:40:35</t>
  </si>
  <si>
    <t>Y823501698</t>
  </si>
  <si>
    <t>2025/07/24 11:05:24</t>
  </si>
  <si>
    <t>2025/06/26 11:03:12</t>
  </si>
  <si>
    <t>Y523800618</t>
  </si>
  <si>
    <t>Y523800233</t>
  </si>
  <si>
    <t>2025/10/15 16:53:39</t>
  </si>
  <si>
    <t>2025/10/21 12:39:04</t>
  </si>
  <si>
    <t>2025/10/21 12:39:05</t>
  </si>
  <si>
    <t>2025/06/26 11:07:17</t>
  </si>
  <si>
    <t>2025/10/21 12:37:03</t>
  </si>
  <si>
    <t>YD22023640</t>
  </si>
  <si>
    <t>2025/07/03 14:14:42</t>
  </si>
  <si>
    <t>PCB Damaged/金手指無法維修</t>
  </si>
  <si>
    <t>2025/06/26 12:40:13</t>
  </si>
  <si>
    <t>YN22011804</t>
  </si>
  <si>
    <t>2025/06/26 12:59:42</t>
  </si>
  <si>
    <t>2025/07/03 14:15:03</t>
  </si>
  <si>
    <t>PCB Burned/U25/U28</t>
  </si>
  <si>
    <t>2025/06/26 12:50:50</t>
  </si>
  <si>
    <t>YO22800619</t>
  </si>
  <si>
    <t>YO22001945</t>
  </si>
  <si>
    <t>2025/06/26 12:51:32</t>
  </si>
  <si>
    <t>2025/07/18 08:19:27</t>
  </si>
  <si>
    <t>2025/07/23 14:45:14</t>
  </si>
  <si>
    <t>2025/06/26 10:58:44</t>
  </si>
  <si>
    <t>TO257000006</t>
  </si>
  <si>
    <t>2025/07/23 12:43:39</t>
  </si>
  <si>
    <t>2025/07/22 10:54:07</t>
  </si>
  <si>
    <t>Y423016103</t>
  </si>
  <si>
    <t>2025/07/24 12:33:16</t>
  </si>
  <si>
    <t>2025/12/03 16:19:56</t>
  </si>
  <si>
    <t>2025/07/24 12:04:10</t>
  </si>
  <si>
    <t>Y423800641</t>
  </si>
  <si>
    <t>Y423011354</t>
  </si>
  <si>
    <t>2025/10/15 16:49:49</t>
  </si>
  <si>
    <t>2025/07/24 12:19:09</t>
  </si>
  <si>
    <t>Y423011320</t>
  </si>
  <si>
    <t>2025/08/21 16:59:48</t>
  </si>
  <si>
    <t>2025/07/24 12:22:53</t>
  </si>
  <si>
    <t>YN22028475</t>
  </si>
  <si>
    <t>2025/08/21 16:59:49</t>
  </si>
  <si>
    <t>PCB Burned/U928</t>
  </si>
  <si>
    <t>2025/07/24 12:29:06</t>
  </si>
  <si>
    <t>TO258000006</t>
  </si>
  <si>
    <t>2025/08/14 15:16:57</t>
  </si>
  <si>
    <t>2025/08/13 11:12:05</t>
  </si>
  <si>
    <t>YN22800648</t>
  </si>
  <si>
    <t>YN22006630</t>
  </si>
  <si>
    <t>2025/08/14 16:50:29</t>
  </si>
  <si>
    <t>2025/10/15 16:47:27</t>
  </si>
  <si>
    <t>2025/08/14 16:22:36</t>
  </si>
  <si>
    <t>YD22800653</t>
  </si>
  <si>
    <t>YD22023030</t>
  </si>
  <si>
    <t>2025/10/15 16:48:06</t>
  </si>
  <si>
    <t>2025/08/14 16:14:50</t>
  </si>
  <si>
    <t>YD22800654</t>
  </si>
  <si>
    <t>YD22800426</t>
  </si>
  <si>
    <t>2025/08/14 16:50:28</t>
  </si>
  <si>
    <t>2025/10/15 16:48:26</t>
  </si>
  <si>
    <t>2025/08/14 16:42:31</t>
  </si>
  <si>
    <t>YD22800655</t>
  </si>
  <si>
    <t>YD22800440</t>
  </si>
  <si>
    <t>2025/10/15 16:48:44</t>
  </si>
  <si>
    <t>2025/08/14 16:41:26</t>
  </si>
  <si>
    <t>Y323008679</t>
  </si>
  <si>
    <t>2025/08/21 16:59:55</t>
  </si>
  <si>
    <t>客戶未經過授權維修/G1/VRAM</t>
  </si>
  <si>
    <t>2025/08/14 16:45:28</t>
  </si>
  <si>
    <t>H424800652</t>
  </si>
  <si>
    <t>2025/10/03 16:35:02</t>
  </si>
  <si>
    <t>2025/10/09 10:42:46</t>
  </si>
  <si>
    <t>2025/08/14 16:48:23</t>
  </si>
  <si>
    <t>2025/10/09 10:40:32</t>
  </si>
  <si>
    <t>2025/12/03 16:19:54</t>
  </si>
  <si>
    <t>2025/08/14 16:30:36</t>
  </si>
  <si>
    <t>Y223800456</t>
  </si>
  <si>
    <t>2025/12/03 16:19:58</t>
  </si>
  <si>
    <t>2025/08/14 16:38:46</t>
  </si>
  <si>
    <t>TO259000002</t>
  </si>
  <si>
    <t>2025/09/11 15:52:37</t>
  </si>
  <si>
    <t>2025/09/02 16:27:52</t>
  </si>
  <si>
    <t>Y623800904</t>
  </si>
  <si>
    <t>Y623009439</t>
  </si>
  <si>
    <t>2025/10/07 14:08:15</t>
  </si>
  <si>
    <t>2025/11/03 09:38:59</t>
  </si>
  <si>
    <t>2025/11/04 16:15:11</t>
  </si>
  <si>
    <t>2025/10/07 14:04:47</t>
  </si>
  <si>
    <t>2025/11/04 16:11:21</t>
  </si>
  <si>
    <t>Y423800903</t>
  </si>
  <si>
    <t>VCG409024TFXXPB1-O</t>
  </si>
  <si>
    <t>Y423011497</t>
  </si>
  <si>
    <t>2025/11/03 09:38:53</t>
  </si>
  <si>
    <t>2025/10/07 14:06:41</t>
  </si>
  <si>
    <t>Y623020956</t>
  </si>
  <si>
    <t>2025/10/13 09:47:05</t>
  </si>
  <si>
    <t>2025/11/26 17:29:06</t>
  </si>
  <si>
    <t>GPU TEST FAIL</t>
  </si>
  <si>
    <t>2025/10/13 09:32:48</t>
  </si>
  <si>
    <t>YN22800896</t>
  </si>
  <si>
    <t>YN22028866</t>
  </si>
  <si>
    <t>2025/11/03 09:38:40</t>
  </si>
  <si>
    <t>2025/10/13 09:34:28</t>
  </si>
  <si>
    <t>Y124900084</t>
  </si>
  <si>
    <t>2025/11/26 17:29:02</t>
  </si>
  <si>
    <t>2025/10/13 09:41:31</t>
  </si>
  <si>
    <t>Y423800939</t>
  </si>
  <si>
    <t>Y423011910</t>
  </si>
  <si>
    <t>2025/11/03 09:40:12</t>
  </si>
  <si>
    <t>2025/10/13 09:43:05</t>
  </si>
  <si>
    <t>YD22800940</t>
  </si>
  <si>
    <t>YD22023843</t>
  </si>
  <si>
    <t>2025/11/03 09:40:18</t>
  </si>
  <si>
    <t>2025/10/13 09:45:37</t>
  </si>
  <si>
    <t>TO259000006</t>
  </si>
  <si>
    <t>2025/09/15 13:13:20</t>
  </si>
  <si>
    <t>2025/09/08 10:20:37</t>
  </si>
  <si>
    <t>Y323800124</t>
  </si>
  <si>
    <t>2025/09/15 13:18:38</t>
  </si>
  <si>
    <t>2025/12/03 16:20:01</t>
  </si>
  <si>
    <t>2025/09/15 13:14:12</t>
  </si>
  <si>
    <t>TO259000010</t>
  </si>
  <si>
    <t>2025/10/07 11:31:17</t>
  </si>
  <si>
    <t>2025/09/16 16:39:37</t>
  </si>
  <si>
    <t>2025/10/07 13:57:42</t>
  </si>
  <si>
    <t>2025/11/04 17:25:06</t>
  </si>
  <si>
    <t>2025/10/07 13:54:23</t>
  </si>
  <si>
    <t>Y823009680</t>
  </si>
  <si>
    <t>2025/10/23 13:00:34</t>
  </si>
  <si>
    <t>2025/10/07 13:55:40</t>
  </si>
  <si>
    <t>TO25A000004</t>
  </si>
  <si>
    <t>2025/10/16 12:24:53</t>
  </si>
  <si>
    <t>2025/10/09 09:12:38</t>
  </si>
  <si>
    <t>Y823009885</t>
  </si>
  <si>
    <t>2025/10/16 12:40:38</t>
  </si>
  <si>
    <t>2025/11/27 09:21:01</t>
  </si>
  <si>
    <t>2025/12/12 09:14:51</t>
  </si>
  <si>
    <t>2025/10/16 12:37:23</t>
  </si>
  <si>
    <t>2025/12/12 09:06:01</t>
  </si>
  <si>
    <t>YO23505482</t>
  </si>
  <si>
    <t>2025/11/27 09:33:25</t>
  </si>
  <si>
    <t>2025/10/16 12:39:28</t>
  </si>
  <si>
    <t>TO25B000009</t>
  </si>
  <si>
    <t>2025/12/02 14:07:44</t>
  </si>
  <si>
    <t>2025/11/28 09:45:40</t>
  </si>
  <si>
    <t>S223801125</t>
  </si>
  <si>
    <t>S223800428</t>
  </si>
  <si>
    <t>2025/12/02 14:41:28</t>
  </si>
  <si>
    <t>2026/01/29 13:54:00</t>
  </si>
  <si>
    <t>2026/02/07 11:26:07</t>
  </si>
  <si>
    <t>2025/12/02 14:36:20</t>
  </si>
  <si>
    <t>2026/02/03 14:17:09</t>
  </si>
  <si>
    <t>TO25C000004</t>
  </si>
  <si>
    <t>2025/12/12 10:52:29</t>
  </si>
  <si>
    <t>2025/12/05 18:51:36</t>
  </si>
  <si>
    <t>Y323001937</t>
  </si>
  <si>
    <t>2025/12/17 14:30:08</t>
  </si>
  <si>
    <t>2026/01/06 17:39:59</t>
  </si>
  <si>
    <t>2025/12/17 14:28:39</t>
  </si>
  <si>
    <t>TO25C000011</t>
  </si>
  <si>
    <t>2026/01/15 09:39:05</t>
  </si>
  <si>
    <t>2025/12/16 17:00:59</t>
  </si>
  <si>
    <t>Y723801230</t>
  </si>
  <si>
    <t>Y723018030</t>
  </si>
  <si>
    <t>2026/02/24 09:06:20</t>
  </si>
  <si>
    <t>2026/03/25 14:44:32</t>
  </si>
  <si>
    <t>2026/04/18 15:02:50</t>
  </si>
  <si>
    <t>2026/04/18 15:02:51</t>
  </si>
  <si>
    <t>2026/02/24 09:05:20</t>
  </si>
  <si>
    <t>2026/04/17 10:37:04</t>
  </si>
  <si>
    <t>TO261000006</t>
  </si>
  <si>
    <t>2026/02/04 13:07:17</t>
  </si>
  <si>
    <t>2026/01/24 16:11:44</t>
  </si>
  <si>
    <t>YN22801227</t>
  </si>
  <si>
    <t>VCG409024TFXXPB1</t>
  </si>
  <si>
    <t>YN22800271</t>
  </si>
  <si>
    <t>2026/02/24 09:04:36</t>
  </si>
  <si>
    <t>2026/03/18 11:23:13</t>
  </si>
  <si>
    <t>2026/03/27 17:02:20</t>
  </si>
  <si>
    <t>2026/02/24 08:55:14</t>
  </si>
  <si>
    <t>2026/03/27 09:15:03</t>
  </si>
  <si>
    <t>TO263000016</t>
  </si>
  <si>
    <t>2026/03/30 11:04:48</t>
  </si>
  <si>
    <t>2026/03/27 03:33:07</t>
  </si>
  <si>
    <t>YN22801441</t>
  </si>
  <si>
    <t>YN22018150</t>
  </si>
  <si>
    <t>2026/03/31 09:33:02</t>
  </si>
  <si>
    <t>2026/04/22 14:45:15</t>
  </si>
  <si>
    <t>2026/04/24 15:33:30</t>
  </si>
  <si>
    <t>2026/04/24 15:33:31</t>
  </si>
  <si>
    <t>2026/03/31 09:31:07</t>
  </si>
  <si>
    <t>2026/04/24 10:39:51</t>
  </si>
  <si>
    <t>TO264000011</t>
  </si>
  <si>
    <t>2026/04/15 11:27:30</t>
  </si>
  <si>
    <t>2026/04/14 15:42:56</t>
  </si>
  <si>
    <t>YD22801554</t>
  </si>
  <si>
    <t>YD22025697</t>
  </si>
  <si>
    <t>2026/04/15 13:07:04</t>
  </si>
  <si>
    <t>2026/05/06 14:16:05</t>
  </si>
  <si>
    <t>2026/05/22 15:10:38</t>
  </si>
  <si>
    <t>2026/04/15 13:01:19</t>
  </si>
  <si>
    <t>2026/05/21 15:59:51</t>
  </si>
  <si>
    <t>YN22801697</t>
  </si>
  <si>
    <t>YN22028955</t>
  </si>
  <si>
    <t>2026/04/15 13:07:03</t>
  </si>
  <si>
    <t>2026/05/25 16:56:41</t>
  </si>
  <si>
    <t>2026/06/05 16:48:30</t>
  </si>
  <si>
    <t>2026/04/15 13:06:14</t>
  </si>
  <si>
    <t>2026/06/04 16:23:25</t>
  </si>
  <si>
    <t>YN22015707</t>
  </si>
  <si>
    <t>2026/06/12 09:08:44</t>
  </si>
  <si>
    <t>2026/04/15 13:04:08</t>
  </si>
  <si>
    <t>TO266000002</t>
  </si>
  <si>
    <t>2026/06/03 13:01:51</t>
  </si>
  <si>
    <t>2026/06/01 17:29:02</t>
  </si>
  <si>
    <t>YD22801771</t>
  </si>
  <si>
    <t>YD22024098</t>
  </si>
  <si>
    <t>2026/06/04 11:27:10</t>
  </si>
  <si>
    <t>2026/08/19 15:18:31</t>
  </si>
  <si>
    <t>2026/08/21 15:44:15</t>
  </si>
  <si>
    <t>2026/06/04 11:25:51</t>
  </si>
  <si>
    <t>2026/08/20 14:41:13</t>
  </si>
  <si>
    <t>TO267000007</t>
  </si>
  <si>
    <t>2026/07/27 10:56:12</t>
  </si>
  <si>
    <t>2026/07/22 14:18:48</t>
  </si>
  <si>
    <t>YD22801940</t>
  </si>
  <si>
    <t>2026/07/28 08:21:01</t>
  </si>
  <si>
    <t>2026/08/11 13:43:16</t>
  </si>
  <si>
    <t>2026/08/18 15:27:42</t>
  </si>
  <si>
    <t>2026/07/28 08:16:23</t>
  </si>
  <si>
    <t>2026/08/17 13:28:34</t>
  </si>
  <si>
    <t>2026/07/28 08:19:13</t>
  </si>
  <si>
    <t>Y423801915</t>
  </si>
  <si>
    <t>2026/08/19 13:34:46</t>
  </si>
  <si>
    <t>2026/07/28 08:20:02</t>
  </si>
  <si>
    <t>TO268000014</t>
  </si>
  <si>
    <t>2026/08/20 12:45:29</t>
  </si>
  <si>
    <t>2026/08/18 17:10:53</t>
  </si>
  <si>
    <t>Y423801988</t>
  </si>
  <si>
    <t>Y423011325</t>
  </si>
  <si>
    <t>2026/08/20 13:32:19</t>
  </si>
  <si>
    <t>2026/08/26 13:44:47</t>
  </si>
  <si>
    <t>2026/08/28 17:14:36</t>
  </si>
  <si>
    <t>2026/08/20 13:20:44</t>
  </si>
  <si>
    <t>2026/08/27 11:02:48</t>
  </si>
  <si>
    <t>TO269000002</t>
  </si>
  <si>
    <t>2026/09/08 14:04:09</t>
  </si>
  <si>
    <t>2026/09/02 16:28:18</t>
  </si>
  <si>
    <t>2026/09/08 14:31:30</t>
  </si>
  <si>
    <t>2026/09/08 14:27:06</t>
  </si>
  <si>
    <t>TO269000007</t>
  </si>
  <si>
    <t>2026/09/18 12:32:21</t>
  </si>
  <si>
    <t>2026/09/16 21:01:29</t>
  </si>
  <si>
    <t>2026/09/21 12:38:19</t>
  </si>
  <si>
    <t>2026/09/21 12:37:53</t>
  </si>
  <si>
    <t>TO247000012</t>
  </si>
  <si>
    <t>N_PNY_EU</t>
  </si>
  <si>
    <t>2024/09/23 16:20:07</t>
  </si>
  <si>
    <t>2024/07/29 11:30:44</t>
  </si>
  <si>
    <t>PNY230228000483</t>
  </si>
  <si>
    <t>2024/09/30 12:15:25</t>
  </si>
  <si>
    <t>2024/11/06 08:34:49</t>
  </si>
  <si>
    <t>2024/11/15 11:25:32</t>
  </si>
  <si>
    <t>2024/09/30 09:15:23</t>
  </si>
  <si>
    <t>2024/11/15 11:24:55</t>
  </si>
  <si>
    <t>PNY230228000501</t>
  </si>
  <si>
    <t>2024/11/12 13:09:55</t>
  </si>
  <si>
    <t>2024/09/30 09:38:37</t>
  </si>
  <si>
    <t>PNY230329005699</t>
  </si>
  <si>
    <t>2024/11/12 13:12:09</t>
  </si>
  <si>
    <t>2024/09/30 10:40:50</t>
  </si>
  <si>
    <t>PNY221209001936</t>
  </si>
  <si>
    <t>2024/11/12 13:13:21</t>
  </si>
  <si>
    <t>2024/09/30 10:09:24</t>
  </si>
  <si>
    <t>PNY221118000164</t>
  </si>
  <si>
    <t>2024/09/30 12:15:24</t>
  </si>
  <si>
    <t>2024/10/09 11:00:03</t>
  </si>
  <si>
    <t>2024/10/09 16:48:57</t>
  </si>
  <si>
    <t>2024/09/30 10:57:30</t>
  </si>
  <si>
    <t>2024/10/09 16:48:49</t>
  </si>
  <si>
    <t>PNY221209002124</t>
  </si>
  <si>
    <t>2024/11/12 13:18:43</t>
  </si>
  <si>
    <t>2024/09/30 10:46:00</t>
  </si>
  <si>
    <t>PNY230624000104</t>
  </si>
  <si>
    <t>2024/10/09 11:00:26</t>
  </si>
  <si>
    <t>2024/09/30 11:11:14</t>
  </si>
  <si>
    <t>PNY230108000026</t>
  </si>
  <si>
    <t>2024/10/09 10:59:33</t>
  </si>
  <si>
    <t>2024/09/30 09:27:19</t>
  </si>
  <si>
    <t>PNY221118000933</t>
  </si>
  <si>
    <t>2024/10/09 17:10:36</t>
  </si>
  <si>
    <t>PCB Burned/C2968/C2970/C2972/C2974/</t>
  </si>
  <si>
    <t>2024/09/30 08:58:24</t>
  </si>
  <si>
    <t>PNY221209001525</t>
  </si>
  <si>
    <t>2024/10/09 11:00:08</t>
  </si>
  <si>
    <t>2024/09/30 10:31:55</t>
  </si>
  <si>
    <t>PNY230228000386</t>
  </si>
  <si>
    <t>2024/11/12 13:08:25</t>
  </si>
  <si>
    <t>2024/09/30 09:43:40</t>
  </si>
  <si>
    <t>PNY230306001576</t>
  </si>
  <si>
    <t>2024/10/09 10:59:38</t>
  </si>
  <si>
    <t>2024/09/30 08:54:02</t>
  </si>
  <si>
    <t>PNY221209002182</t>
  </si>
  <si>
    <t>2024/10/09 11:00:13</t>
  </si>
  <si>
    <t>2024/09/30 10:24:18</t>
  </si>
  <si>
    <t>PNY230512001522</t>
  </si>
  <si>
    <t>2024/11/12 13:19:13</t>
  </si>
  <si>
    <t>2024/09/30 10:53:29</t>
  </si>
  <si>
    <t>PNY221103001824</t>
  </si>
  <si>
    <t>2024/10/09 10:59:53</t>
  </si>
  <si>
    <t>2024/09/30 11:15:10</t>
  </si>
  <si>
    <t>PNY230920000676</t>
  </si>
  <si>
    <t>2025/01/23 13:34:37</t>
  </si>
  <si>
    <t>2024/09/30 10:50:38</t>
  </si>
  <si>
    <t>PNY230301000690</t>
  </si>
  <si>
    <t>2024/10/09 17:11:34</t>
  </si>
  <si>
    <t>PCB Burned/U99994</t>
  </si>
  <si>
    <t>2024/09/30 09:05:04</t>
  </si>
  <si>
    <t>PNY230228001353</t>
  </si>
  <si>
    <t>2024/11/20 13:23:19</t>
  </si>
  <si>
    <t>2024/11/21 13:12:43</t>
  </si>
  <si>
    <t>2024/09/30 09:10:36</t>
  </si>
  <si>
    <t>2024/11/21 13:11:52</t>
  </si>
  <si>
    <t>PNY230624000535</t>
  </si>
  <si>
    <t>2024/10/09 10:59:48</t>
  </si>
  <si>
    <t>2024/09/30 09:33:35</t>
  </si>
  <si>
    <t>PNY221118001152</t>
  </si>
  <si>
    <t>2024/10/09 10:59:43</t>
  </si>
  <si>
    <t>2024/09/30 09:21:24</t>
  </si>
  <si>
    <t>PNY230624000114</t>
  </si>
  <si>
    <t>2024/10/09 11:00:18</t>
  </si>
  <si>
    <t>2024/09/30 11:07:48</t>
  </si>
  <si>
    <t>PNY221209000628</t>
  </si>
  <si>
    <t>2024/10/09 10:59:58</t>
  </si>
  <si>
    <t>2024/09/30 09:49:23</t>
  </si>
  <si>
    <t>PNY221103001857</t>
  </si>
  <si>
    <t>2024/10/09 10:54:00</t>
  </si>
  <si>
    <t>2024/09/30 10:20:09</t>
  </si>
  <si>
    <t>PNY221209003369</t>
  </si>
  <si>
    <t>2024/11/12 13:18:09</t>
  </si>
  <si>
    <t>2024/09/30 10:27:05</t>
  </si>
  <si>
    <t>TO248000014</t>
  </si>
  <si>
    <t>2024/09/23 16:20:32</t>
  </si>
  <si>
    <t>2024/08/29 10:31:57</t>
  </si>
  <si>
    <t>PNY230610000637</t>
  </si>
  <si>
    <t>2024/09/30 12:14:28</t>
  </si>
  <si>
    <t>2024/10/09 10:59:20</t>
  </si>
  <si>
    <t>2024/09/30 12:01:57</t>
  </si>
  <si>
    <t>2024/10/09 16:48:48</t>
  </si>
  <si>
    <t>PNY230207001169</t>
  </si>
  <si>
    <t>2024/10/09 10:59:29</t>
  </si>
  <si>
    <t>2024/09/30 12:07:03</t>
  </si>
  <si>
    <t>PNY230329005392</t>
  </si>
  <si>
    <t>2024/10/09 10:59:24</t>
  </si>
  <si>
    <t>2024/09/30 12:10:39</t>
  </si>
  <si>
    <t>TO249000002</t>
  </si>
  <si>
    <t>2024/09/19 14:24:14</t>
  </si>
  <si>
    <t>2024/09/04 14:30:07</t>
  </si>
  <si>
    <t>PNY230301001001</t>
  </si>
  <si>
    <t>2024/09/19 16:52:30</t>
  </si>
  <si>
    <t>2024/10/09 10:59:15</t>
  </si>
  <si>
    <t>2024/09/19 15:12:24</t>
  </si>
  <si>
    <t>TO249000007</t>
  </si>
  <si>
    <t>2024/09/19 16:24:48</t>
  </si>
  <si>
    <t>2024/09/19 16:23:37</t>
  </si>
  <si>
    <t>PNY230207000981</t>
  </si>
  <si>
    <t>90CV-07S00G0</t>
  </si>
  <si>
    <t>2024/09/19 16:52:08</t>
  </si>
  <si>
    <t>2024/10/09 10:59:03</t>
  </si>
  <si>
    <t>2024/09/19 16:44:24</t>
  </si>
  <si>
    <t>PNY230520001849</t>
  </si>
  <si>
    <t>2024/10/09 10:59:09</t>
  </si>
  <si>
    <t>2024/09/19 16:48:12</t>
  </si>
  <si>
    <t>TO24A000002</t>
  </si>
  <si>
    <t>2024/10/08 14:02:07</t>
  </si>
  <si>
    <t>2024/10/02 15:42:40</t>
  </si>
  <si>
    <t>PNY220926000342</t>
  </si>
  <si>
    <t>2024/10/15 13:39:25</t>
  </si>
  <si>
    <t>2024/11/12 13:11:10</t>
  </si>
  <si>
    <t>2024/11/15 11:25:33</t>
  </si>
  <si>
    <t>2024/10/15 13:12:55</t>
  </si>
  <si>
    <t>TO24A000003</t>
  </si>
  <si>
    <t>2024/10/08 14:02:25</t>
  </si>
  <si>
    <t>2024/10/02 15:47:20</t>
  </si>
  <si>
    <t>PNY230610000675</t>
  </si>
  <si>
    <t>2024/10/15 13:40:06</t>
  </si>
  <si>
    <t>2024/10/25 15:39:21</t>
  </si>
  <si>
    <t>PCB Damaged/板斷(裂)無法維修/C2979</t>
  </si>
  <si>
    <t>2024/10/15 13:03:27</t>
  </si>
  <si>
    <t>PNY230602002009</t>
  </si>
  <si>
    <t>2024/10/15 13:40:07</t>
  </si>
  <si>
    <t>2024/10/25 15:37:40</t>
  </si>
  <si>
    <t>PCB Burned/U94/R1965</t>
  </si>
  <si>
    <t>2024/10/15 12:39:34</t>
  </si>
  <si>
    <t>PNY230207000536</t>
  </si>
  <si>
    <t>2024/11/12 14:17:56</t>
  </si>
  <si>
    <t>2024/10/15 12:47:50</t>
  </si>
  <si>
    <t>PNY230301001478</t>
  </si>
  <si>
    <t>2024/10/25 15:36:19</t>
  </si>
  <si>
    <t>2024/10/15 12:58:32</t>
  </si>
  <si>
    <t>PNY230108000731</t>
  </si>
  <si>
    <t>2024/11/12 13:12:46</t>
  </si>
  <si>
    <t>2024/10/15 13:08:01</t>
  </si>
  <si>
    <t>TO24A000017</t>
  </si>
  <si>
    <t>2024/10/29 14:18:15</t>
  </si>
  <si>
    <t>2024/10/21 21:03:04</t>
  </si>
  <si>
    <t>PNY230512000233</t>
  </si>
  <si>
    <t>2024/11/05 12:05:36</t>
  </si>
  <si>
    <t>2024/11/15 14:24:49</t>
  </si>
  <si>
    <t>2024/11/05 10:18:57</t>
  </si>
  <si>
    <t>PNY230228001479</t>
  </si>
  <si>
    <t>2024/11/15 14:26:17</t>
  </si>
  <si>
    <t>2024/11/05 10:27:34</t>
  </si>
  <si>
    <t>PNY230626001046</t>
  </si>
  <si>
    <t>2024/11/20 13:36:02</t>
  </si>
  <si>
    <t>2024/11/05 10:48:41</t>
  </si>
  <si>
    <t>PNY230108000263</t>
  </si>
  <si>
    <t>2024/11/12 13:19:48</t>
  </si>
  <si>
    <t>2024/11/05 10:54:41</t>
  </si>
  <si>
    <t>PNY230207001319</t>
  </si>
  <si>
    <t>2024/11/20 13:45:03</t>
  </si>
  <si>
    <t>2024/11/05 10:40:13</t>
  </si>
  <si>
    <t>TO24B000008</t>
  </si>
  <si>
    <t>2024/11/22 14:33:39</t>
  </si>
  <si>
    <t>2024/11/15 14:17:56</t>
  </si>
  <si>
    <t>Y423010310</t>
  </si>
  <si>
    <t>2024/11/27 13:33:16</t>
  </si>
  <si>
    <t>2024/12/03 13:52:09</t>
  </si>
  <si>
    <t>2024/12/04 12:06:38</t>
  </si>
  <si>
    <t>2024/11/27 12:12:41</t>
  </si>
  <si>
    <t>2024/12/04 12:05:46</t>
  </si>
  <si>
    <t>Y423004797</t>
  </si>
  <si>
    <t>2025/12/02 10:44:49</t>
  </si>
  <si>
    <t>2024/11/27 13:18:10</t>
  </si>
  <si>
    <t>YN23511659</t>
  </si>
  <si>
    <t>2024/12/03 14:03:33</t>
  </si>
  <si>
    <t>2024/11/27 12:20:19</t>
  </si>
  <si>
    <t>YD22023619</t>
  </si>
  <si>
    <t>2024/11/28 10:33:59</t>
  </si>
  <si>
    <t>2024/11/27 13:05:10</t>
  </si>
  <si>
    <t>YD22024700</t>
  </si>
  <si>
    <t>2024/12/24 10:50:06</t>
  </si>
  <si>
    <t>2024/12/26 08:25:44</t>
  </si>
  <si>
    <t>2024/11/27 12:45:49</t>
  </si>
  <si>
    <t>2024/12/26 08:25:14</t>
  </si>
  <si>
    <t>Y923800356</t>
  </si>
  <si>
    <t>Y923524936</t>
  </si>
  <si>
    <t>2025/02/19 11:06:14</t>
  </si>
  <si>
    <t>2025/02/21 16:09:13</t>
  </si>
  <si>
    <t>2024/11/27 13:25:48</t>
  </si>
  <si>
    <t>2025/02/21 16:08:05</t>
  </si>
  <si>
    <t>YD22025895</t>
  </si>
  <si>
    <t>2024/12/24 10:24:24</t>
  </si>
  <si>
    <t>2024/11/27 12:40:39</t>
  </si>
  <si>
    <t>Y123014244</t>
  </si>
  <si>
    <t>2024/11/28 10:37:44</t>
  </si>
  <si>
    <t>2024/11/27 12:56:53</t>
  </si>
  <si>
    <t>TO24B000013</t>
  </si>
  <si>
    <t>2024/12/03 08:59:52</t>
  </si>
  <si>
    <t>2024/11/27 13:54:00</t>
  </si>
  <si>
    <t>YN22008929</t>
  </si>
  <si>
    <t>2024/12/10 12:45:23</t>
  </si>
  <si>
    <t>2025/12/02 10:26:43</t>
  </si>
  <si>
    <t>2024/12/10 12:19:34</t>
  </si>
  <si>
    <t>Y323800287</t>
  </si>
  <si>
    <t>Y323008410</t>
  </si>
  <si>
    <t>2025/01/22 15:44:05</t>
  </si>
  <si>
    <t>2025/01/23 13:13:01</t>
  </si>
  <si>
    <t>2024/12/10 11:15:00</t>
  </si>
  <si>
    <t>2025/01/23 13:11:08</t>
  </si>
  <si>
    <t>Y823006984</t>
  </si>
  <si>
    <t>2024/12/12 15:23:02</t>
  </si>
  <si>
    <t>2024/12/10 12:12:41</t>
  </si>
  <si>
    <t>TO24C000006</t>
  </si>
  <si>
    <t>2024/12/24 12:31:36</t>
  </si>
  <si>
    <t>2024/12/13 16:30:16</t>
  </si>
  <si>
    <t>Y323800309</t>
  </si>
  <si>
    <t>Y323001828</t>
  </si>
  <si>
    <t>2024/12/27 15:23:22</t>
  </si>
  <si>
    <t>2025/02/04 16:05:05</t>
  </si>
  <si>
    <t>2024/12/27 14:03:58</t>
  </si>
  <si>
    <t>H524800145</t>
  </si>
  <si>
    <t>2025/01/08 11:08:09</t>
  </si>
  <si>
    <t>2025/01/10 16:58:09</t>
  </si>
  <si>
    <t>2024/12/27 14:08:45</t>
  </si>
  <si>
    <t>2025/01/10 16:55:59</t>
  </si>
  <si>
    <t>TO251000005</t>
  </si>
  <si>
    <t>2025/01/23 16:07:56</t>
  </si>
  <si>
    <t>2025/01/13 16:26:54</t>
  </si>
  <si>
    <t>Y323800342</t>
  </si>
  <si>
    <t>Y323007582</t>
  </si>
  <si>
    <t>2025/02/05 16:17:00</t>
  </si>
  <si>
    <t>2025/02/07 16:32:25</t>
  </si>
  <si>
    <t>2025/02/21 16:09:14</t>
  </si>
  <si>
    <t>2025/02/05 15:30:44</t>
  </si>
  <si>
    <t>Y323800352</t>
  </si>
  <si>
    <t>Y323000254</t>
  </si>
  <si>
    <t>2025/02/19 10:55:05</t>
  </si>
  <si>
    <t>2025/02/05 15:42:53</t>
  </si>
  <si>
    <t>Y323800341</t>
  </si>
  <si>
    <t>Y323000036</t>
  </si>
  <si>
    <t>2025/02/07 16:44:22</t>
  </si>
  <si>
    <t>2025/02/05 15:38:17</t>
  </si>
  <si>
    <t>Y423800351</t>
  </si>
  <si>
    <t>Y423800164</t>
  </si>
  <si>
    <t>2025/02/19 10:54:29</t>
  </si>
  <si>
    <t>2025/02/05 15:48:08</t>
  </si>
  <si>
    <t>TO252000003</t>
  </si>
  <si>
    <t>2025/02/17 16:55:26</t>
  </si>
  <si>
    <t>2025/02/10 17:14:12</t>
  </si>
  <si>
    <t>Y123800463</t>
  </si>
  <si>
    <t>Y123015596</t>
  </si>
  <si>
    <t>2025/02/26 12:24:54</t>
  </si>
  <si>
    <t>2025/03/12 14:51:48</t>
  </si>
  <si>
    <t>2025/03/14 17:02:28</t>
  </si>
  <si>
    <t>2025/02/26 10:32:30</t>
  </si>
  <si>
    <t>2025/03/14 16:58:29</t>
  </si>
  <si>
    <t>Y323800467</t>
  </si>
  <si>
    <t>Y323000060</t>
  </si>
  <si>
    <t>2025/05/05 13:04:43</t>
  </si>
  <si>
    <t>2025/05/09 16:20:25</t>
  </si>
  <si>
    <t>2025/02/26 10:25:42</t>
  </si>
  <si>
    <t>2025/05/09 16:18:16</t>
  </si>
  <si>
    <t>Y123013872</t>
  </si>
  <si>
    <t>2025/03/07 08:32:00</t>
  </si>
  <si>
    <t>PCB 燒板 C3105 PAD</t>
  </si>
  <si>
    <t>2025/02/26 10:40:22</t>
  </si>
  <si>
    <t>TO252000005</t>
  </si>
  <si>
    <t>2025/02/17 16:55:51</t>
  </si>
  <si>
    <t>2025/02/11 16:22:16</t>
  </si>
  <si>
    <t>Y423800459</t>
  </si>
  <si>
    <t>Y423800219</t>
  </si>
  <si>
    <t>2025/02/26 12:23:41</t>
  </si>
  <si>
    <t>2025/03/26 14:40:04</t>
  </si>
  <si>
    <t>2025/04/02 16:58:25</t>
  </si>
  <si>
    <t>2025/02/26 10:47:45</t>
  </si>
  <si>
    <t>2025/04/02 16:57:21</t>
  </si>
  <si>
    <t>Y823501009</t>
  </si>
  <si>
    <t>2025/03/04 09:42:00</t>
  </si>
  <si>
    <t>2025/02/26 12:17:48</t>
  </si>
  <si>
    <t>Y523800454</t>
  </si>
  <si>
    <t>Y523040167</t>
  </si>
  <si>
    <t>2025/05/05 13:13:34</t>
  </si>
  <si>
    <t>2025/02/26 10:52:48</t>
  </si>
  <si>
    <t>TO252000010</t>
  </si>
  <si>
    <t>2025/02/25 17:25:53</t>
  </si>
  <si>
    <t>2025/02/19 18:04:53</t>
  </si>
  <si>
    <t>H424800502</t>
  </si>
  <si>
    <t>H424900039</t>
  </si>
  <si>
    <t>2025/03/04 09:46:30</t>
  </si>
  <si>
    <t>2025/03/26 14:40:52</t>
  </si>
  <si>
    <t>2025/03/04 09:39:16</t>
  </si>
  <si>
    <t>Y323800481</t>
  </si>
  <si>
    <t>Y323001927</t>
  </si>
  <si>
    <t>2025/03/13 09:42:14</t>
  </si>
  <si>
    <t>2025/03/04 09:28:38</t>
  </si>
  <si>
    <t>Y623800488</t>
  </si>
  <si>
    <t>Y623021538</t>
  </si>
  <si>
    <t>2025/03/26 14:40:17</t>
  </si>
  <si>
    <t>2025/03/04 09:34:24</t>
  </si>
  <si>
    <t>TO253000005</t>
  </si>
  <si>
    <t>2025/03/17 14:45:08</t>
  </si>
  <si>
    <t>2025/03/11 19:17:22</t>
  </si>
  <si>
    <t>Y523800529</t>
  </si>
  <si>
    <t>Y523016896</t>
  </si>
  <si>
    <t>2025/03/19 14:18:25</t>
  </si>
  <si>
    <t>2025/03/26 14:40:32</t>
  </si>
  <si>
    <t>2025/03/19 14:06:53</t>
  </si>
  <si>
    <t>2025/04/02 16:57:22</t>
  </si>
  <si>
    <t>Y423800530</t>
  </si>
  <si>
    <t>Y423010998</t>
  </si>
  <si>
    <t>2025/05/05 13:08:13</t>
  </si>
  <si>
    <t>2025/03/19 14:02:12</t>
  </si>
  <si>
    <t>TO253000012</t>
  </si>
  <si>
    <t>2025/03/28 12:27:50</t>
  </si>
  <si>
    <t>2025/03/24 17:04:25</t>
  </si>
  <si>
    <t>Y323800547</t>
  </si>
  <si>
    <t>Y323000221</t>
  </si>
  <si>
    <t>2025/03/28 13:01:15</t>
  </si>
  <si>
    <t>2025/05/05 13:04:13</t>
  </si>
  <si>
    <t>2025/03/28 12:30:04</t>
  </si>
  <si>
    <t>TO254000003</t>
  </si>
  <si>
    <t>2025/04/21 09:21:11</t>
  </si>
  <si>
    <t>2025/04/14 14:02:12</t>
  </si>
  <si>
    <t>Y823800562</t>
  </si>
  <si>
    <t>Y823524404</t>
  </si>
  <si>
    <t>2025/04/23 08:41:52</t>
  </si>
  <si>
    <t>2025/05/06 17:14:35</t>
  </si>
  <si>
    <t>2025/04/23 08:37:55</t>
  </si>
  <si>
    <t>TO255000005</t>
  </si>
  <si>
    <t>2025/05/21 09:59:28</t>
  </si>
  <si>
    <t>2025/05/15 16:15:10</t>
  </si>
  <si>
    <t>Y623800613</t>
  </si>
  <si>
    <t>Y623009782</t>
  </si>
  <si>
    <t>2025/05/22 09:34:39</t>
  </si>
  <si>
    <t>2025/07/18 08:18:34</t>
  </si>
  <si>
    <t>2025/07/23 14:45:18</t>
  </si>
  <si>
    <t>2025/05/22 09:15:49</t>
  </si>
  <si>
    <t>2025/07/23 14:40:48</t>
  </si>
  <si>
    <t>TO259000012</t>
  </si>
  <si>
    <t>2025/10/07 17:11:22</t>
  </si>
  <si>
    <t>2025/09/17 13:40:57</t>
  </si>
  <si>
    <t>Y823801001</t>
  </si>
  <si>
    <t>Y823501483</t>
  </si>
  <si>
    <t>2025/10/13 09:51:34</t>
  </si>
  <si>
    <t>2026/01/29 13:54:11</t>
  </si>
  <si>
    <t>2026/02/07 11:24:13</t>
  </si>
  <si>
    <t>2025/10/13 09:50:57</t>
  </si>
  <si>
    <t>2026/02/03 14:27:59</t>
  </si>
  <si>
    <t>TO247000011</t>
  </si>
  <si>
    <t>N_PNY_US</t>
  </si>
  <si>
    <t>2024/08/07 14:57:13</t>
  </si>
  <si>
    <t>2024/07/29 11:22:38</t>
  </si>
  <si>
    <t>PNY231106002667</t>
  </si>
  <si>
    <t>2024/08/22 16:52:44</t>
  </si>
  <si>
    <t>2024/08/30 10:20:12</t>
  </si>
  <si>
    <t>2024/09/02 09:21:18</t>
  </si>
  <si>
    <t>2024/08/22 15:57:16</t>
  </si>
  <si>
    <t>2024/09/02 09:21:10</t>
  </si>
  <si>
    <t>PNY221209001012</t>
  </si>
  <si>
    <t>2024/08/22 16:52:43</t>
  </si>
  <si>
    <t>2024/08/30 10:19:37</t>
  </si>
  <si>
    <t>2024/08/22 16:28:34</t>
  </si>
  <si>
    <t>2024/09/02 09:21:09</t>
  </si>
  <si>
    <t>PNY221208001156</t>
  </si>
  <si>
    <t>2024/08/30 10:19:54</t>
  </si>
  <si>
    <t>2024/08/22 16:46:39</t>
  </si>
  <si>
    <t>PNY221208002774</t>
  </si>
  <si>
    <t>2024/08/30 10:19:08</t>
  </si>
  <si>
    <t>2024/08/22 15:48:46</t>
  </si>
  <si>
    <t>PNY221005000393</t>
  </si>
  <si>
    <t>2024/08/30 10:20:05</t>
  </si>
  <si>
    <t>2024/08/22 16:12:10</t>
  </si>
  <si>
    <t>PNY230816000599</t>
  </si>
  <si>
    <t>2024/08/30 10:19:42</t>
  </si>
  <si>
    <t>2024/08/22 16:20:06</t>
  </si>
  <si>
    <t>PNY221208001340</t>
  </si>
  <si>
    <t>2024/08/30 10:19:21</t>
  </si>
  <si>
    <t>2024/08/22 16:24:06</t>
  </si>
  <si>
    <t>PNY221208001843</t>
  </si>
  <si>
    <t>2024/08/30 10:19:48</t>
  </si>
  <si>
    <t>2024/08/22 16:34:23</t>
  </si>
  <si>
    <t>PNY230816000150</t>
  </si>
  <si>
    <t>2024/08/22 15:48:07</t>
  </si>
  <si>
    <t>2024/08/30 10:19:32</t>
  </si>
  <si>
    <t>2024/08/22 15:39:00</t>
  </si>
  <si>
    <t>PNY221110000765</t>
  </si>
  <si>
    <t>2024/08/30 16:28:32</t>
  </si>
  <si>
    <t>2024/08/22 16:41:05</t>
  </si>
  <si>
    <t>PNY230301000011</t>
  </si>
  <si>
    <t>2024/08/30 10:19:16</t>
  </si>
  <si>
    <t>2024/08/22 16:07:16</t>
  </si>
  <si>
    <t>PNY221208001717</t>
  </si>
  <si>
    <t>2024/08/30 10:19:26</t>
  </si>
  <si>
    <t>2024/08/22 16:15:48</t>
  </si>
  <si>
    <t>PNY230818000008</t>
  </si>
  <si>
    <t>2024/08/30 10:19:59</t>
  </si>
  <si>
    <t>2024/08/22 15:44:00</t>
  </si>
  <si>
    <t>TO251000010</t>
  </si>
  <si>
    <t>2025/02/11 14:59:40</t>
  </si>
  <si>
    <t>2025/01/22 17:34:56</t>
  </si>
  <si>
    <t>Y323007827</t>
  </si>
  <si>
    <t>2025/02/18 16:41:58</t>
  </si>
  <si>
    <t>2025/03/11 09:00:34</t>
  </si>
  <si>
    <t>客戶未經授權維修,維修痕跡 G1、VRAM；G1缺角、G1跟VRAM錫球短路</t>
  </si>
  <si>
    <t>2025/02/18 16:36:26</t>
  </si>
  <si>
    <t>Y523016299</t>
  </si>
  <si>
    <t>2025/02/24 14:53:30</t>
  </si>
  <si>
    <t>2025/03/05 08:36:18</t>
  </si>
  <si>
    <t>2025/02/24 14:33:03</t>
  </si>
  <si>
    <t>Y323800421</t>
  </si>
  <si>
    <t>Y323000203</t>
  </si>
  <si>
    <t>2025/02/25 09:06:15</t>
  </si>
  <si>
    <t>2025/05/05 13:01:01</t>
  </si>
  <si>
    <t>2025/05/16 08:31:13</t>
  </si>
  <si>
    <t>2025/02/25 08:17:05</t>
  </si>
  <si>
    <t>2025/05/16 08:28:58</t>
  </si>
  <si>
    <t>YD22021034</t>
  </si>
  <si>
    <t>2025/02/24 17:05:35</t>
  </si>
  <si>
    <t>2025/03/26 14:36:22</t>
  </si>
  <si>
    <t>2025/05/06 13:44:08</t>
  </si>
  <si>
    <t>2025/02/24 16:32:05</t>
  </si>
  <si>
    <t>2025/05/06 13:40:08</t>
  </si>
  <si>
    <t>YD22800429</t>
  </si>
  <si>
    <t>YD22020706</t>
  </si>
  <si>
    <t>2025/05/05 13:09:29</t>
  </si>
  <si>
    <t>2025/05/16 08:31:12</t>
  </si>
  <si>
    <t>2025/02/24 16:52:33</t>
  </si>
  <si>
    <t>YO22800400</t>
  </si>
  <si>
    <t>YO22000325</t>
  </si>
  <si>
    <t>2025/02/24 12:51:04</t>
  </si>
  <si>
    <t>2025/03/26 14:32:36</t>
  </si>
  <si>
    <t>2025/02/24 11:07:15</t>
  </si>
  <si>
    <t>Y323800405</t>
  </si>
  <si>
    <t>Y323001242</t>
  </si>
  <si>
    <t>2025/03/26 14:30:50</t>
  </si>
  <si>
    <t>2025/02/24 12:36:28</t>
  </si>
  <si>
    <t>Y323800424</t>
  </si>
  <si>
    <t>Y323031923</t>
  </si>
  <si>
    <t>2025/03/26 14:35:48</t>
  </si>
  <si>
    <t>2025/02/24 16:43:39</t>
  </si>
  <si>
    <t>YD22800422</t>
  </si>
  <si>
    <t>YD22022047</t>
  </si>
  <si>
    <t>2025/03/26 14:36:38</t>
  </si>
  <si>
    <t>2025/02/24 16:47:20</t>
  </si>
  <si>
    <t>Y323800419</t>
  </si>
  <si>
    <t>Y323000380</t>
  </si>
  <si>
    <t>2025/05/05 12:45:40</t>
  </si>
  <si>
    <t>2025/02/25 08:05:22</t>
  </si>
  <si>
    <t>Y323800418</t>
  </si>
  <si>
    <t>Y323000112</t>
  </si>
  <si>
    <t>2025/03/26 14:34:29</t>
  </si>
  <si>
    <t>2025/02/25 08:21:34</t>
  </si>
  <si>
    <t>Y423011810</t>
  </si>
  <si>
    <t>2025/02/19 16:59:44</t>
  </si>
  <si>
    <t>2025/03/10 09:08:30</t>
  </si>
  <si>
    <t>2025/02/19 16:22:28</t>
  </si>
  <si>
    <t>Y623800397</t>
  </si>
  <si>
    <t>Y623009642</t>
  </si>
  <si>
    <t>2025/02/20 16:37:40</t>
  </si>
  <si>
    <t>2025/05/05 13:05:10</t>
  </si>
  <si>
    <t>2025/02/20 16:17:42</t>
  </si>
  <si>
    <t>Y323800439</t>
  </si>
  <si>
    <t>Y323008650</t>
  </si>
  <si>
    <t>2025/02/20 17:00:02</t>
  </si>
  <si>
    <t>2025/05/05 13:11:16</t>
  </si>
  <si>
    <t>2025/02/20 16:52:32</t>
  </si>
  <si>
    <t>YN23515944</t>
  </si>
  <si>
    <t>2025/03/10 09:07:02</t>
  </si>
  <si>
    <t>2025/02/18 16:01:10</t>
  </si>
  <si>
    <t>Y323800435</t>
  </si>
  <si>
    <t>Y323008541</t>
  </si>
  <si>
    <t>2025/02/19 16:59:43</t>
  </si>
  <si>
    <t>2025/05/05 13:12:55</t>
  </si>
  <si>
    <t>2025/02/19 16:36:04</t>
  </si>
  <si>
    <t>YO22800401</t>
  </si>
  <si>
    <t>YO22000206</t>
  </si>
  <si>
    <t>2025/03/26 14:32:22</t>
  </si>
  <si>
    <t>2025/02/24 11:14:16</t>
  </si>
  <si>
    <t>YN22028672</t>
  </si>
  <si>
    <t>2025/02/26 14:18:50</t>
  </si>
  <si>
    <t>PCB Burned/"C3071,C3100" PAD</t>
  </si>
  <si>
    <t>2025/02/20 16:46:39</t>
  </si>
  <si>
    <t>Y823800410</t>
  </si>
  <si>
    <t>Y823502047</t>
  </si>
  <si>
    <t>2025/05/05 13:03:40</t>
  </si>
  <si>
    <t>2025/02/20 16:50:04</t>
  </si>
  <si>
    <t>YD22800433</t>
  </si>
  <si>
    <t>YD22022135</t>
  </si>
  <si>
    <t>2025/05/05 13:01:45</t>
  </si>
  <si>
    <t>2025/02/24 16:50:15</t>
  </si>
  <si>
    <t>S323800434</t>
  </si>
  <si>
    <t>S323007425</t>
  </si>
  <si>
    <t>2025/02/25 13:34:24</t>
  </si>
  <si>
    <t>2025/03/26 14:34:14</t>
  </si>
  <si>
    <t>2025/05/06 13:44:09</t>
  </si>
  <si>
    <t>2025/02/25 13:30:51</t>
  </si>
  <si>
    <t>Y923800449</t>
  </si>
  <si>
    <t>Y923507734</t>
  </si>
  <si>
    <t>2025/03/14 10:50:14</t>
  </si>
  <si>
    <t>2025/03/14 17:02:31</t>
  </si>
  <si>
    <t>2025/02/19 15:31:06</t>
  </si>
  <si>
    <t>2025/03/14 16:58:49</t>
  </si>
  <si>
    <t>Y723015979</t>
  </si>
  <si>
    <t>2025/03/11 08:55:18</t>
  </si>
  <si>
    <t>2025/02/19 15:35:01</t>
  </si>
  <si>
    <t>YN22800437</t>
  </si>
  <si>
    <t>YN22017847</t>
  </si>
  <si>
    <t>2025/05/05 13:12:21</t>
  </si>
  <si>
    <t>2025/02/19 16:26:38</t>
  </si>
  <si>
    <t>Y823800385</t>
  </si>
  <si>
    <t>Y823009520</t>
  </si>
  <si>
    <t>2025/05/05 12:46:18</t>
  </si>
  <si>
    <t>2025/02/20 15:15:31</t>
  </si>
  <si>
    <t>YD22800430</t>
  </si>
  <si>
    <t>YD22019320</t>
  </si>
  <si>
    <t>2025/03/26 14:33:09</t>
  </si>
  <si>
    <t>2025/02/24 15:59:00</t>
  </si>
  <si>
    <t>Y223800443</t>
  </si>
  <si>
    <t>Y223024369</t>
  </si>
  <si>
    <t>2025/03/13 09:07:49</t>
  </si>
  <si>
    <t>2025/02/24 16:04:46</t>
  </si>
  <si>
    <t>2025/03/14 16:58:48</t>
  </si>
  <si>
    <t>YD22800446</t>
  </si>
  <si>
    <t>YD22020839</t>
  </si>
  <si>
    <t>2025/03/26 14:35:29</t>
  </si>
  <si>
    <t>2025/02/24 16:17:47</t>
  </si>
  <si>
    <t>2025/05/06 13:40:09</t>
  </si>
  <si>
    <t>YD22800412</t>
  </si>
  <si>
    <t>YD22020414</t>
  </si>
  <si>
    <t>2025/05/05 12:56:03</t>
  </si>
  <si>
    <t>2025/02/25 08:47:34</t>
  </si>
  <si>
    <t>Y323800494</t>
  </si>
  <si>
    <t>Y323000476</t>
  </si>
  <si>
    <t>2025/02/24 17:05:36</t>
  </si>
  <si>
    <t>2025/03/26 14:33:39</t>
  </si>
  <si>
    <t>2025/02/24 15:49:33</t>
  </si>
  <si>
    <t>Y823800386</t>
  </si>
  <si>
    <t>Y823009469</t>
  </si>
  <si>
    <t>2025/05/05 12:48:05</t>
  </si>
  <si>
    <t>2025/02/20 15:12:08</t>
  </si>
  <si>
    <t>YO22800384</t>
  </si>
  <si>
    <t>YO22000910</t>
  </si>
  <si>
    <t>2025/03/26 14:32:08</t>
  </si>
  <si>
    <t>2025/02/20 15:19:21</t>
  </si>
  <si>
    <t>Y423011837</t>
  </si>
  <si>
    <t>2025/03/07 08:37:48</t>
  </si>
  <si>
    <t>客戶未經授權維修G1,VRAM,D804 PAD</t>
  </si>
  <si>
    <t>2025/02/24 13:13:23</t>
  </si>
  <si>
    <t>Y723016330</t>
  </si>
  <si>
    <t>2025/02/27 08:37:29</t>
  </si>
  <si>
    <t>2025/02/24 14:12:52</t>
  </si>
  <si>
    <t>Y223012268</t>
  </si>
  <si>
    <t>2025/03/04 09:44:05</t>
  </si>
  <si>
    <t>2025/02/24 14:20:33</t>
  </si>
  <si>
    <t>YD22800447</t>
  </si>
  <si>
    <t>YD22019326</t>
  </si>
  <si>
    <t>2025/03/26 14:28:36</t>
  </si>
  <si>
    <t>2025/02/24 16:01:50</t>
  </si>
  <si>
    <t>Y423005819</t>
  </si>
  <si>
    <t>2025/03/04 09:49:02</t>
  </si>
  <si>
    <t>2025/02/24 16:13:47</t>
  </si>
  <si>
    <t>YN23800382</t>
  </si>
  <si>
    <t>YN23515279</t>
  </si>
  <si>
    <t>2025/02/20 16:37:41</t>
  </si>
  <si>
    <t>2025/02/26 12:59:23</t>
  </si>
  <si>
    <t>2025/02/27 13:00:01</t>
  </si>
  <si>
    <t>2025/02/20 15:08:58</t>
  </si>
  <si>
    <t>2025/02/27 12:58:39</t>
  </si>
  <si>
    <t>YD22800413</t>
  </si>
  <si>
    <t>YD22020187</t>
  </si>
  <si>
    <t>2025/05/05 12:55:16</t>
  </si>
  <si>
    <t>2025/02/25 08:36:42</t>
  </si>
  <si>
    <t>YD22800411</t>
  </si>
  <si>
    <t>YD22019511</t>
  </si>
  <si>
    <t>2025/05/05 12:56:38</t>
  </si>
  <si>
    <t>2025/02/25 08:40:55</t>
  </si>
  <si>
    <t>YD22800415</t>
  </si>
  <si>
    <t>YD22021410</t>
  </si>
  <si>
    <t>2025/05/05 12:54:06</t>
  </si>
  <si>
    <t>2025/02/25 08:51:06</t>
  </si>
  <si>
    <t>YN23800394</t>
  </si>
  <si>
    <t>YN23515809</t>
  </si>
  <si>
    <t>2025/02/26 12:58:45</t>
  </si>
  <si>
    <t>2025/02/20 16:09:01</t>
  </si>
  <si>
    <t>Y523017368</t>
  </si>
  <si>
    <t>2025/09/22 15:20:22</t>
  </si>
  <si>
    <t>2025/02/24 16:22:42</t>
  </si>
  <si>
    <t>YN22800404</t>
  </si>
  <si>
    <t>YN22008150</t>
  </si>
  <si>
    <t>2025/03/26 14:31:52</t>
  </si>
  <si>
    <t>2025/02/24 12:12:01</t>
  </si>
  <si>
    <t>YN22800408</t>
  </si>
  <si>
    <t>YN22017822</t>
  </si>
  <si>
    <t>2025/03/26 14:31:09</t>
  </si>
  <si>
    <t>2025/02/24 12:18:19</t>
  </si>
  <si>
    <t>YD22800457</t>
  </si>
  <si>
    <t>YD22025013</t>
  </si>
  <si>
    <t>2025/03/26 14:29:09</t>
  </si>
  <si>
    <t>2025/02/24 13:17:15</t>
  </si>
  <si>
    <t>Y623006252</t>
  </si>
  <si>
    <t>2025/03/05 08:33:20</t>
  </si>
  <si>
    <t>2025/02/24 14:48:31</t>
  </si>
  <si>
    <t>Y323008179</t>
  </si>
  <si>
    <t>2025/03/05 08:31:01</t>
  </si>
  <si>
    <t>2025/02/24 15:18:30</t>
  </si>
  <si>
    <t>YD22025196</t>
  </si>
  <si>
    <t>2025/03/07 08:34:05</t>
  </si>
  <si>
    <t>PCB 燒板 U30</t>
  </si>
  <si>
    <t>2025/02/24 15:23:55</t>
  </si>
  <si>
    <t>Y823800482</t>
  </si>
  <si>
    <t>Y823501327</t>
  </si>
  <si>
    <t>2025/03/26 14:34:00</t>
  </si>
  <si>
    <t>2025/02/24 15:32:27</t>
  </si>
  <si>
    <t>Y423800445</t>
  </si>
  <si>
    <t>Y423010415</t>
  </si>
  <si>
    <t>2025/03/26 14:28:06</t>
  </si>
  <si>
    <t>2025/02/24 15:42:47</t>
  </si>
  <si>
    <t>Y323800496</t>
  </si>
  <si>
    <t>Y323002221</t>
  </si>
  <si>
    <t>2025/03/26 14:35:15</t>
  </si>
  <si>
    <t>2025/02/24 15:46:40</t>
  </si>
  <si>
    <t>Y323800448</t>
  </si>
  <si>
    <t>Y323000883</t>
  </si>
  <si>
    <t>2025/03/13 09:23:30</t>
  </si>
  <si>
    <t>2025/02/24 15:52:04</t>
  </si>
  <si>
    <t>Y323800444</t>
  </si>
  <si>
    <t>Y323000657</t>
  </si>
  <si>
    <t>2025/03/13 09:02:45</t>
  </si>
  <si>
    <t>2025/02/24 15:55:42</t>
  </si>
  <si>
    <t>Y123800402</t>
  </si>
  <si>
    <t>Y123015047</t>
  </si>
  <si>
    <t>2025/03/26 14:31:28</t>
  </si>
  <si>
    <t>2025/02/24 11:19:16</t>
  </si>
  <si>
    <t>Y623035163</t>
  </si>
  <si>
    <t>2025/03/04 09:52:31</t>
  </si>
  <si>
    <t>PCB燒板 U7燒板</t>
  </si>
  <si>
    <t>2025/02/19 15:26:45</t>
  </si>
  <si>
    <t>Y323800438</t>
  </si>
  <si>
    <t>Y323008211</t>
  </si>
  <si>
    <t>2025/03/26 14:29:24</t>
  </si>
  <si>
    <t>2025/02/19 16:17:37</t>
  </si>
  <si>
    <t>YO23800390</t>
  </si>
  <si>
    <t>YO23505858</t>
  </si>
  <si>
    <t>2025/03/26 14:30:34</t>
  </si>
  <si>
    <t>2025/02/20 14:45:40</t>
  </si>
  <si>
    <t>YD22800455</t>
  </si>
  <si>
    <t>YD22020441</t>
  </si>
  <si>
    <t>2025/03/14 10:50:45</t>
  </si>
  <si>
    <t>2025/02/24 15:03:10</t>
  </si>
  <si>
    <t>Y323800431</t>
  </si>
  <si>
    <t>Y323800101</t>
  </si>
  <si>
    <t>2025/02/25 09:06:14</t>
  </si>
  <si>
    <t>2025/03/26 14:33:25</t>
  </si>
  <si>
    <t>2025/02/25 08:58:23</t>
  </si>
  <si>
    <t>Y823800389</t>
  </si>
  <si>
    <t>Y823502091</t>
  </si>
  <si>
    <t>2025/05/05 12:47:35</t>
  </si>
  <si>
    <t>2025/02/20 14:49:19</t>
  </si>
  <si>
    <t>Y823800383</t>
  </si>
  <si>
    <t>Y823501208</t>
  </si>
  <si>
    <t>2025/05/05 12:45:10</t>
  </si>
  <si>
    <t>2025/02/20 15:22:30</t>
  </si>
  <si>
    <t>Y323800392</t>
  </si>
  <si>
    <t>Y323001315</t>
  </si>
  <si>
    <t>2025/02/26 17:16:17</t>
  </si>
  <si>
    <t>2025/02/20 15:46:38</t>
  </si>
  <si>
    <t>Y323800380</t>
  </si>
  <si>
    <t>Y323008503</t>
  </si>
  <si>
    <t>2025/02/26 13:00:10</t>
  </si>
  <si>
    <t>2025/02/20 15:55:56</t>
  </si>
  <si>
    <t>YN23516515</t>
  </si>
  <si>
    <t>2025/02/26 14:09:45</t>
  </si>
  <si>
    <t>PCB燒板 U96</t>
  </si>
  <si>
    <t>2025/02/18 16:06:35</t>
  </si>
  <si>
    <t>YD22800393</t>
  </si>
  <si>
    <t>YD22023219</t>
  </si>
  <si>
    <t>2025/02/27 09:41:33</t>
  </si>
  <si>
    <t>2025/02/20 15:42:19</t>
  </si>
  <si>
    <t>YN23800409</t>
  </si>
  <si>
    <t>YN23509577</t>
  </si>
  <si>
    <t>2025/03/26 14:32:52</t>
  </si>
  <si>
    <t>2025/02/20 16:41:04</t>
  </si>
  <si>
    <t>YN23800607</t>
  </si>
  <si>
    <t>YN23516171</t>
  </si>
  <si>
    <t>2025/06/19 16:07:11</t>
  </si>
  <si>
    <t>2025/06/23 11:07:27</t>
  </si>
  <si>
    <t>2025/02/20 16:56:02</t>
  </si>
  <si>
    <t>2025/06/23 11:07:02</t>
  </si>
  <si>
    <t>Y223012672</t>
  </si>
  <si>
    <t>2025/05/05 13:11:49</t>
  </si>
  <si>
    <t>2025/02/24 13:09:32</t>
  </si>
  <si>
    <t>Y223025272</t>
  </si>
  <si>
    <t>2025/03/05 08:35:20</t>
  </si>
  <si>
    <t>2025/02/24 14:39:45</t>
  </si>
  <si>
    <t>YD22020156</t>
  </si>
  <si>
    <t>2025/03/26 14:28:21</t>
  </si>
  <si>
    <t>2025/02/24 16:25:38</t>
  </si>
  <si>
    <t>YD22800425</t>
  </si>
  <si>
    <t>YD22019883</t>
  </si>
  <si>
    <t>2025/03/26 14:36:02</t>
  </si>
  <si>
    <t>2025/02/24 16:35:55</t>
  </si>
  <si>
    <t>Y323800420</t>
  </si>
  <si>
    <t>Y323002000</t>
  </si>
  <si>
    <t>2025/05/05 13:06:17</t>
  </si>
  <si>
    <t>2025/02/25 08:13:13</t>
  </si>
  <si>
    <t>Y623800395</t>
  </si>
  <si>
    <t>Y623009226</t>
  </si>
  <si>
    <t>2025/05/05 13:03:06</t>
  </si>
  <si>
    <t>2025/02/20 15:51:59</t>
  </si>
  <si>
    <t>S223012233</t>
  </si>
  <si>
    <t>2025/03/26 14:28:54</t>
  </si>
  <si>
    <t>2025/02/24 15:12:59</t>
  </si>
  <si>
    <t>YD22024530</t>
  </si>
  <si>
    <t>2025/03/07 08:32:56</t>
  </si>
  <si>
    <t>PCB 燒板 U97</t>
  </si>
  <si>
    <t>2025/02/24 15:26:44</t>
  </si>
  <si>
    <t>Y223012631</t>
  </si>
  <si>
    <t>2025/03/10 09:02:19</t>
  </si>
  <si>
    <t>2025/02/24 15:29:50</t>
  </si>
  <si>
    <t>YD22800414</t>
  </si>
  <si>
    <t>YD22019561</t>
  </si>
  <si>
    <t>2025/05/05 12:54:39</t>
  </si>
  <si>
    <t>2025/02/25 08:54:38</t>
  </si>
  <si>
    <t>Y323002941</t>
  </si>
  <si>
    <t>2025/02/27 08:40:46</t>
  </si>
  <si>
    <t>2025/02/24 16:10:40</t>
  </si>
  <si>
    <t>Y323800432</t>
  </si>
  <si>
    <t>Y323000322</t>
  </si>
  <si>
    <t>2025/05/05 13:02:33</t>
  </si>
  <si>
    <t>2025/02/24 16:57:38</t>
  </si>
  <si>
    <t>YD22800417</t>
  </si>
  <si>
    <t>YD22019476</t>
  </si>
  <si>
    <t>2025/03/26 14:34:45</t>
  </si>
  <si>
    <t>2025/02/25 08:26:06</t>
  </si>
  <si>
    <t>Y423800416</t>
  </si>
  <si>
    <t>Y423005261</t>
  </si>
  <si>
    <t>2025/03/26 14:35:00</t>
  </si>
  <si>
    <t>2025/02/25 08:29:50</t>
  </si>
  <si>
    <t>TO253000001</t>
  </si>
  <si>
    <t>2025/03/17 12:15:04</t>
  </si>
  <si>
    <t>2025/03/01 00:27:37</t>
  </si>
  <si>
    <t>YD22800513</t>
  </si>
  <si>
    <t>YD22021054</t>
  </si>
  <si>
    <t>2025/03/17 15:01:41</t>
  </si>
  <si>
    <t>2025/05/05 12:57:28</t>
  </si>
  <si>
    <t>2025/03/17 14:52:13</t>
  </si>
  <si>
    <t>2025/05/16 08:28:59</t>
  </si>
  <si>
    <t>Y223800518</t>
  </si>
  <si>
    <t>Y223024767</t>
  </si>
  <si>
    <t>2025/05/05 13:00:17</t>
  </si>
  <si>
    <t>2025/03/17 14:45:38</t>
  </si>
  <si>
    <t>YD22800517</t>
  </si>
  <si>
    <t>YD22020459</t>
  </si>
  <si>
    <t>2025/05/05 12:59:38</t>
  </si>
  <si>
    <t>2025/03/17 14:55:24</t>
  </si>
  <si>
    <t>Y823800516</t>
  </si>
  <si>
    <t>Y823502040</t>
  </si>
  <si>
    <t>2025/03/17 12:32:02</t>
  </si>
  <si>
    <t>2025/05/05 12:59:09</t>
  </si>
  <si>
    <t>2025/03/17 12:19:57</t>
  </si>
  <si>
    <t>YN23512517</t>
  </si>
  <si>
    <t>2025/03/24 08:48:44</t>
  </si>
  <si>
    <t>2025/03/17 12:23:43</t>
  </si>
  <si>
    <t>YO22001038</t>
  </si>
  <si>
    <t>2025/03/17 13:25:55</t>
  </si>
  <si>
    <t>2025/03/24 08:48:52</t>
  </si>
  <si>
    <t>2025/03/17 12:45:07</t>
  </si>
  <si>
    <t>Y922037033</t>
  </si>
  <si>
    <t>2025/03/24 08:48:36</t>
  </si>
  <si>
    <t>2025/03/17 12:49:48</t>
  </si>
  <si>
    <t>YD22800515</t>
  </si>
  <si>
    <t>YD22025334</t>
  </si>
  <si>
    <t>2025/03/26 14:30:17</t>
  </si>
  <si>
    <t>2025/03/17 13:18:36</t>
  </si>
  <si>
    <t>YN23800509</t>
  </si>
  <si>
    <t>YN23512433</t>
  </si>
  <si>
    <t>2025/03/26 14:29:58</t>
  </si>
  <si>
    <t>2025/03/17 12:15:49</t>
  </si>
  <si>
    <t>YD22800511</t>
  </si>
  <si>
    <t>YD22025997</t>
  </si>
  <si>
    <t>2025/03/26 14:29:42</t>
  </si>
  <si>
    <t>2025/03/17 12:28:43</t>
  </si>
  <si>
    <t>YD22800512</t>
  </si>
  <si>
    <t>YD22020230</t>
  </si>
  <si>
    <t>2025/05/05 13:06:47</t>
  </si>
  <si>
    <t>2025/03/17 14:38:30</t>
  </si>
  <si>
    <t>Y323800514</t>
  </si>
  <si>
    <t>Y323002352</t>
  </si>
  <si>
    <t>2025/05/05 12:58:10</t>
  </si>
  <si>
    <t>2025/03/17 14:49:25</t>
  </si>
  <si>
    <t>TO254000007</t>
  </si>
  <si>
    <t>2025/05/07 15:38:35</t>
  </si>
  <si>
    <t>2025/04/29 22:42:47</t>
  </si>
  <si>
    <t>YD22800575</t>
  </si>
  <si>
    <t>YD22022520</t>
  </si>
  <si>
    <t>2025/05/12 14:24:10</t>
  </si>
  <si>
    <t>2025/06/19 16:05:43</t>
  </si>
  <si>
    <t>2025/05/12 13:15:47</t>
  </si>
  <si>
    <t>YD22800578</t>
  </si>
  <si>
    <t>YD22024437</t>
  </si>
  <si>
    <t>2025/06/19 15:58:49</t>
  </si>
  <si>
    <t>2025/05/12 13:50:46</t>
  </si>
  <si>
    <t>YN23800576</t>
  </si>
  <si>
    <t>YN23514727</t>
  </si>
  <si>
    <t>2025/06/19 16:02:26</t>
  </si>
  <si>
    <t>2025/06/23 11:07:28</t>
  </si>
  <si>
    <t>2025/05/12 14:02:00</t>
  </si>
  <si>
    <t>N02</t>
  </si>
  <si>
    <t>YN23800577</t>
  </si>
  <si>
    <t>YN23514829</t>
  </si>
  <si>
    <t>2025/06/19 16:00:41</t>
  </si>
  <si>
    <t>2025/05/12 13:54:36</t>
  </si>
  <si>
    <t>YD22800574</t>
  </si>
  <si>
    <t>YD22021368</t>
  </si>
  <si>
    <t>2025/06/19 16:04:01</t>
  </si>
  <si>
    <t>2025/05/12 13:34:37</t>
  </si>
  <si>
    <t>Y323800585</t>
  </si>
  <si>
    <t>Y323007916</t>
  </si>
  <si>
    <t>2025/06/19 16:08:52</t>
  </si>
  <si>
    <t>2025/05/12 13:58:32</t>
  </si>
  <si>
    <t>YD22800579</t>
  </si>
  <si>
    <t>YD22024119</t>
  </si>
  <si>
    <t>2025/06/19 15:56:26</t>
  </si>
  <si>
    <t>2025/05/12 13:21:02</t>
  </si>
  <si>
    <t>TO256000009</t>
  </si>
  <si>
    <t>2025/07/02 09:30:42</t>
  </si>
  <si>
    <t>2025/06/26 12:42:23</t>
  </si>
  <si>
    <t>Y823005932</t>
  </si>
  <si>
    <t>2025/07/02 10:15:37</t>
  </si>
  <si>
    <t>2025/07/14 09:26:08</t>
  </si>
  <si>
    <t>PCB Damaged/板斷(裂)無法維修(金手指)</t>
  </si>
  <si>
    <t>2025/07/02 09:37:56</t>
  </si>
  <si>
    <t>YO23505842</t>
  </si>
  <si>
    <t>2025/07/14 09:25:57</t>
  </si>
  <si>
    <t>2025/07/02 09:45:03</t>
  </si>
  <si>
    <t>Y723800622</t>
  </si>
  <si>
    <t>Y723021839</t>
  </si>
  <si>
    <t>2025/10/15 16:53:05</t>
  </si>
  <si>
    <t>2025/10/21 12:39:10</t>
  </si>
  <si>
    <t>2025/07/02 09:49:00</t>
  </si>
  <si>
    <t>2025/10/21 12:37:16</t>
  </si>
  <si>
    <t>YO23520782</t>
  </si>
  <si>
    <t>2025/07/14 09:25:45</t>
  </si>
  <si>
    <t>2025/07/02 10:10:56</t>
  </si>
  <si>
    <t>TO266000007</t>
  </si>
  <si>
    <t>PNY_Asia_GE</t>
  </si>
  <si>
    <t>2026/06/29 09:21:19</t>
  </si>
  <si>
    <t>2026/06/13 16:31:14</t>
  </si>
  <si>
    <t>T325801821</t>
  </si>
  <si>
    <t>T325000091</t>
  </si>
  <si>
    <t>2026/07/01 09:09:34</t>
  </si>
  <si>
    <t>2026/07/14 16:33:10</t>
  </si>
  <si>
    <t>2026/07/27 10:14:21</t>
  </si>
  <si>
    <t>2026/07/01 09:07:27</t>
  </si>
  <si>
    <t>2026/07/23 15:56:38</t>
  </si>
  <si>
    <t>M425801822</t>
  </si>
  <si>
    <t>2026/07/14 15:55:40</t>
  </si>
  <si>
    <t>2026/07/01 09:08:47</t>
  </si>
  <si>
    <t>TO266000006</t>
  </si>
  <si>
    <t>PNY_Asia_FINE</t>
  </si>
  <si>
    <t>2026/06/29 09:14:04</t>
  </si>
  <si>
    <t>2026/06/13 16:22:27</t>
  </si>
  <si>
    <t>HO24801820</t>
  </si>
  <si>
    <t>90CV07P20080</t>
  </si>
  <si>
    <t>HO24015238</t>
  </si>
  <si>
    <t>2026/07/01 10:07:36</t>
  </si>
  <si>
    <t>2026/07/14 17:06:00</t>
  </si>
  <si>
    <t>2026/07/27 10:14:14</t>
  </si>
  <si>
    <t>2026/07/01 09:58:46</t>
  </si>
  <si>
    <t>2026/07/23 15:56:26</t>
  </si>
  <si>
    <t>H525801806</t>
  </si>
  <si>
    <t>H525004731</t>
  </si>
  <si>
    <t>2026/07/01 10:07:37</t>
  </si>
  <si>
    <t>2026/07/27 16:49:58</t>
  </si>
  <si>
    <t>2026/07/30 11:18:56</t>
  </si>
  <si>
    <t>2026/07/01 09:50:51</t>
  </si>
  <si>
    <t>2026/07/29 15:09:10</t>
  </si>
  <si>
    <t>HO24801808</t>
  </si>
  <si>
    <t>HO24004261</t>
  </si>
  <si>
    <t>2026/07/17 10:50:34</t>
  </si>
  <si>
    <t>2026/07/01 09:51:33</t>
  </si>
  <si>
    <t>MD25801819</t>
  </si>
  <si>
    <t>MD25010874</t>
  </si>
  <si>
    <t>2026/07/23 16:05:48</t>
  </si>
  <si>
    <t>2026/07/30 11:18:57</t>
  </si>
  <si>
    <t>2026/07/01 09:53:46</t>
  </si>
  <si>
    <t>H625801825</t>
  </si>
  <si>
    <t>H625011560</t>
  </si>
  <si>
    <t>2026/07/27 17:02:21</t>
  </si>
  <si>
    <t>2026/07/01 09:54:48</t>
  </si>
  <si>
    <t>H525801812</t>
  </si>
  <si>
    <t>H525004802</t>
  </si>
  <si>
    <t>2026/07/09 14:21:36</t>
  </si>
  <si>
    <t>2026/07/01 09:34:29</t>
  </si>
  <si>
    <t>H925801832</t>
  </si>
  <si>
    <t>H925001312</t>
  </si>
  <si>
    <t>2026/07/15 13:17:12</t>
  </si>
  <si>
    <t>2026/07/01 09:30:09</t>
  </si>
  <si>
    <t>MN25801817</t>
  </si>
  <si>
    <t>MN25033570</t>
  </si>
  <si>
    <t>2026/07/23 16:37:35</t>
  </si>
  <si>
    <t>2026/07/01 09:32:55</t>
  </si>
  <si>
    <t>H525801809</t>
  </si>
  <si>
    <t>H525006399</t>
  </si>
  <si>
    <t>2026/07/09 14:18:33</t>
  </si>
  <si>
    <t>2026/07/01 09:41:17</t>
  </si>
  <si>
    <t>H625801805</t>
  </si>
  <si>
    <t>H625011545</t>
  </si>
  <si>
    <t>2026/07/27 16:42:08</t>
  </si>
  <si>
    <t>2026/07/01 09:43:22</t>
  </si>
  <si>
    <t>2026/07/29 15:09:11</t>
  </si>
  <si>
    <t>H625801815</t>
  </si>
  <si>
    <t>H625011662</t>
  </si>
  <si>
    <t>2026/07/27 16:55:27</t>
  </si>
  <si>
    <t>2026/07/01 09:46:44</t>
  </si>
  <si>
    <t>H525801813</t>
  </si>
  <si>
    <t>H525003751</t>
  </si>
  <si>
    <t>2026/07/27 17:04:21</t>
  </si>
  <si>
    <t>2026/07/01 09:55:38</t>
  </si>
  <si>
    <t>H625801823</t>
  </si>
  <si>
    <t>H625011542</t>
  </si>
  <si>
    <t>2026/07/27 16:23:57</t>
  </si>
  <si>
    <t>2026/07/01 09:56:22</t>
  </si>
  <si>
    <t>H525801824</t>
  </si>
  <si>
    <t>H525005757</t>
  </si>
  <si>
    <t>2026/07/27 17:00:55</t>
  </si>
  <si>
    <t>2026/07/01 09:57:11</t>
  </si>
  <si>
    <t>MO25801838</t>
  </si>
  <si>
    <t>MO25012985</t>
  </si>
  <si>
    <t>2026/07/16 14:25:28</t>
  </si>
  <si>
    <t>2026/07/01 10:02:27</t>
  </si>
  <si>
    <t>H525801826</t>
  </si>
  <si>
    <t>H525005832</t>
  </si>
  <si>
    <t>2026/07/27 16:32:20</t>
  </si>
  <si>
    <t>2026/07/01 10:03:17</t>
  </si>
  <si>
    <t>H525801807</t>
  </si>
  <si>
    <t>H525004705</t>
  </si>
  <si>
    <t>2026/07/27 16:52:20</t>
  </si>
  <si>
    <t>2026/07/01 10:03:57</t>
  </si>
  <si>
    <t>H525801814</t>
  </si>
  <si>
    <t>H525004783</t>
  </si>
  <si>
    <t>2026/07/27 17:06:31</t>
  </si>
  <si>
    <t>2026/07/01 10:04:41</t>
  </si>
  <si>
    <t>H625801811</t>
  </si>
  <si>
    <t>H625011686</t>
  </si>
  <si>
    <t>2026/07/27 16:39:01</t>
  </si>
  <si>
    <t>2026/07/01 10:05:19</t>
  </si>
  <si>
    <t>H525801810</t>
  </si>
  <si>
    <t>VCG4060T8DFXPB1-O</t>
  </si>
  <si>
    <t>H525700394</t>
  </si>
  <si>
    <t>2026/07/27 16:44:30</t>
  </si>
  <si>
    <t>2026/07/01 10:06:24</t>
  </si>
  <si>
    <t>H525801827</t>
  </si>
  <si>
    <t>H525006236</t>
  </si>
  <si>
    <t>2026/07/27 16:02:57</t>
  </si>
  <si>
    <t>2026/07/01 09:52:17</t>
  </si>
  <si>
    <t>MN25801818</t>
  </si>
  <si>
    <t>MN25033573</t>
  </si>
  <si>
    <t>2026/07/23 16:20:39</t>
  </si>
  <si>
    <t>2026/07/01 09:53:04</t>
  </si>
  <si>
    <t>TO266000008</t>
  </si>
  <si>
    <t>2026/06/29 09:28:03</t>
  </si>
  <si>
    <t>2026/06/13 16:41:11</t>
  </si>
  <si>
    <t>H725007951</t>
  </si>
  <si>
    <t>2026/07/01 09:29:37</t>
  </si>
  <si>
    <t>2026/07/14 13:41:30</t>
  </si>
  <si>
    <t>2026/07/01 09:28:59</t>
  </si>
  <si>
    <t>KGB/KBB</t>
    <phoneticPr fontId="2" type="noConversion"/>
  </si>
  <si>
    <t>Sort</t>
    <phoneticPr fontId="2" type="noConversion"/>
  </si>
  <si>
    <t>SN</t>
  </si>
  <si>
    <t>Local Scrap</t>
  </si>
  <si>
    <t>SBF to be notified</t>
  </si>
  <si>
    <t>VRAM is pending RTV</t>
  </si>
  <si>
    <t>SCR4090-24</t>
  </si>
  <si>
    <t>SCR4070TS-16</t>
  </si>
  <si>
    <t>SCR4080S-16</t>
  </si>
  <si>
    <t>SCR4070S-12</t>
  </si>
  <si>
    <t>SCR4060-8</t>
  </si>
  <si>
    <t>SCR4070-12</t>
  </si>
  <si>
    <t>SCR4060T-8</t>
  </si>
  <si>
    <t>SCR5090-32</t>
  </si>
  <si>
    <t>SCR5080-16</t>
  </si>
  <si>
    <t>SCR5070T-16</t>
  </si>
  <si>
    <t>SCR5070-12</t>
  </si>
  <si>
    <t>SCR5060-8</t>
  </si>
  <si>
    <t>SCR5060T-8</t>
  </si>
  <si>
    <t>SCR5060T-16</t>
  </si>
  <si>
    <t>Return Customer Date</t>
    <phoneticPr fontId="2" type="noConversion"/>
  </si>
  <si>
    <t>列標籤</t>
  </si>
  <si>
    <t>總計</t>
  </si>
  <si>
    <t>Return Customer Q</t>
    <phoneticPr fontId="2" type="noConversion"/>
  </si>
  <si>
    <t>欄標籤</t>
  </si>
  <si>
    <t>2024Q2</t>
  </si>
  <si>
    <t>2024Q3</t>
  </si>
  <si>
    <t>2024Q4</t>
  </si>
  <si>
    <t>2025Q1</t>
  </si>
  <si>
    <t>2025Q2</t>
  </si>
  <si>
    <t>2025Q3</t>
  </si>
  <si>
    <t>2025Q4</t>
  </si>
  <si>
    <t>2026Q2</t>
  </si>
  <si>
    <t>2026Q3</t>
  </si>
  <si>
    <t>2026Q4</t>
  </si>
  <si>
    <t>Renew</t>
  </si>
  <si>
    <t>BU未結案</t>
  </si>
  <si>
    <t>Old</t>
    <phoneticPr fontId="2" type="noConversion"/>
  </si>
  <si>
    <t>wait for return customer</t>
  </si>
  <si>
    <t>計數 - P/N</t>
  </si>
  <si>
    <t>CND Sceond Pass</t>
    <phoneticPr fontId="2" type="noConversion"/>
  </si>
  <si>
    <t>CUSTOMER PROFILE</t>
  </si>
  <si>
    <t>CUSTOMER PO</t>
  </si>
  <si>
    <t>CUSTOMER TYPE</t>
  </si>
  <si>
    <t>ENGINEER NAME</t>
  </si>
  <si>
    <t>ORDER KEYIN NO</t>
  </si>
  <si>
    <t>OEM P/N DESC</t>
  </si>
  <si>
    <t>Human Damage</t>
  </si>
  <si>
    <t>RETURN TIMES</t>
  </si>
  <si>
    <t>ORDER NR</t>
  </si>
  <si>
    <t>SERIAL NO</t>
  </si>
  <si>
    <t>Material OnHold</t>
  </si>
  <si>
    <t>Last Track Date</t>
  </si>
  <si>
    <t>KEYIN DATE</t>
  </si>
  <si>
    <t>PREVIOUS STATUS</t>
  </si>
  <si>
    <t>IDLE TAT</t>
  </si>
  <si>
    <t>TOTAL TAT</t>
  </si>
  <si>
    <t>N</t>
  </si>
  <si>
    <t>Y</t>
  </si>
  <si>
    <t>2025/11/28 14:10:09</t>
  </si>
  <si>
    <t>2026/04/01 14:24:09</t>
  </si>
  <si>
    <t>2026/04/08 11:20:05</t>
  </si>
  <si>
    <t>2026/06/15 11:05:44</t>
  </si>
  <si>
    <t>2026/05/18 14:00:29</t>
  </si>
  <si>
    <t>2026/04/23 15:59:38</t>
  </si>
  <si>
    <t>2026/06/05 09:50:54</t>
  </si>
  <si>
    <t>2026/04/23 16:03:58</t>
  </si>
  <si>
    <t>2026/08/03 16:56:38</t>
  </si>
  <si>
    <t>2026/05/13 10:35:06</t>
  </si>
  <si>
    <t>2026/05/21 16:36:30</t>
  </si>
  <si>
    <t>2026/06/05 13:18:23</t>
  </si>
  <si>
    <t>2026/06/11 16:07:49</t>
  </si>
  <si>
    <t>2026/05/14 09:59:29</t>
  </si>
  <si>
    <t>2026/06/01 12:44:08</t>
  </si>
  <si>
    <t>2026/06/05 13:43:18</t>
  </si>
  <si>
    <t>2026/06/05 16:11:28</t>
  </si>
  <si>
    <t>2026/05/07 08:40:30</t>
  </si>
  <si>
    <t>2026/06/01 16:02:38</t>
  </si>
  <si>
    <t>2026/05/19 13:17:54</t>
  </si>
  <si>
    <t>2026/06/03 12:57:03</t>
  </si>
  <si>
    <t>2026/06/05 13:38:22</t>
  </si>
  <si>
    <t>2026/05/28 14:55:48</t>
  </si>
  <si>
    <t>2026/06/08 10:01:51</t>
  </si>
  <si>
    <t>2026/06/15 14:35:38</t>
  </si>
  <si>
    <t>2026/06/08 10:59:18</t>
  </si>
  <si>
    <t>2026/05/28 09:16:21</t>
  </si>
  <si>
    <t>2026/06/01 11:02:03</t>
  </si>
  <si>
    <t>2026/09/07 16:29:42</t>
  </si>
  <si>
    <t>2026/06/10 09:54:04</t>
  </si>
  <si>
    <t>2026/06/10 09:50:00</t>
  </si>
  <si>
    <t>2026/06/10 10:34:37</t>
  </si>
  <si>
    <t>2026/06/15 16:51:52</t>
  </si>
  <si>
    <t>2026/06/16 14:52:25</t>
  </si>
  <si>
    <t>2026/06/23 13:03:20</t>
  </si>
  <si>
    <t>2026/06/23 13:15:44</t>
  </si>
  <si>
    <t>2026/06/23 13:07:08</t>
  </si>
  <si>
    <t>2026/06/23 13:41:34</t>
  </si>
  <si>
    <t>2026/07/06 10:50:08</t>
  </si>
  <si>
    <t>2026/07/06 10:53:22</t>
  </si>
  <si>
    <t>2026/07/31 14:11:09</t>
  </si>
  <si>
    <t>2026/08/03 12:42:59</t>
  </si>
  <si>
    <t>2026/07/22 09:20:56</t>
  </si>
  <si>
    <t>2026/07/31 14:21:15</t>
  </si>
  <si>
    <t>2026/07/24 16:44:27</t>
  </si>
  <si>
    <t>2026/07/23 11:22:17</t>
  </si>
  <si>
    <t>2026/08/03 16:52:10</t>
  </si>
  <si>
    <t>2026/07/22 10:27:02</t>
  </si>
  <si>
    <t>2026/07/23 16:50:58</t>
  </si>
  <si>
    <t>2026/07/22 09:08:48</t>
  </si>
  <si>
    <t>2026/07/27 12:44:18</t>
  </si>
  <si>
    <t>2026/08/21 14:22:09</t>
  </si>
  <si>
    <t>2026/07/23 10:38:48</t>
  </si>
  <si>
    <t>2026/07/22 09:14:44</t>
  </si>
  <si>
    <t>2026/07/27 12:40:31</t>
  </si>
  <si>
    <t>2026/07/27 13:25:39</t>
  </si>
  <si>
    <t>2026/08/06 09:34:08</t>
  </si>
  <si>
    <t>2026/07/31 12:49:16</t>
  </si>
  <si>
    <t>2026/07/31 10:36:57</t>
  </si>
  <si>
    <t>2026/08/03 08:57:42</t>
  </si>
  <si>
    <t>2026/07/30 13:56:25</t>
  </si>
  <si>
    <t>2026/08/04 16:38:48</t>
  </si>
  <si>
    <t>2026/07/30 16:19:35</t>
  </si>
  <si>
    <t>2026/07/31 14:27:09</t>
  </si>
  <si>
    <t>2026/09/30 17:16:47</t>
  </si>
  <si>
    <t>L1KEYIN</t>
  </si>
  <si>
    <t>2026/09/30 17:17:10</t>
  </si>
  <si>
    <t>2026/09/30 17:16:33</t>
  </si>
  <si>
    <t>2026/09/30 17:16:57</t>
  </si>
  <si>
    <t>2026/09/30 17:16:21</t>
  </si>
  <si>
    <t>2026/09/30 17:15:54</t>
  </si>
  <si>
    <t>2026/08/12 12:46:30</t>
  </si>
  <si>
    <t>2026/08/20 16:28:07</t>
  </si>
  <si>
    <t>2026/09/03 10:41:29</t>
  </si>
  <si>
    <t>2026/08/17 13:28:33</t>
  </si>
  <si>
    <t>2026/08/17 13:23:39</t>
  </si>
  <si>
    <t>2026/08/14 15:30:19</t>
  </si>
  <si>
    <t>2026/08/14 08:19:21</t>
  </si>
  <si>
    <t>2026/10/12 08:52:00</t>
  </si>
  <si>
    <t>2026/09/03 10:32:33</t>
  </si>
  <si>
    <t>2026/09/21 13:08:15</t>
  </si>
  <si>
    <t>2026/10/05 16:40:19</t>
  </si>
  <si>
    <t>2026/10/06 08:38:31</t>
  </si>
  <si>
    <t>2026/10/05 12:59:38</t>
  </si>
  <si>
    <t>2026/10/05 13:34:12</t>
  </si>
  <si>
    <t>2026/10/05 16:36:34</t>
  </si>
  <si>
    <t>2026/10/05 10:00:46</t>
  </si>
  <si>
    <t>2026/10/06 08:37:23</t>
  </si>
  <si>
    <t>2026/10/06 08:35:42</t>
  </si>
  <si>
    <t>2026/09/21 16:34:08</t>
  </si>
  <si>
    <t>2026/09/09 10:24:35</t>
  </si>
  <si>
    <t>VI2</t>
  </si>
  <si>
    <t>2026/09/09 10:26:42</t>
  </si>
  <si>
    <t>2026/09/10 16:31:33</t>
  </si>
  <si>
    <t>2026/09/15 10:49:09</t>
  </si>
  <si>
    <t>2026/09/17 08:46:51</t>
  </si>
  <si>
    <t>GeForce RTX 4090 OC 24GB GDDR6X PCIe 4.0</t>
  </si>
  <si>
    <t>2026/09/10 16:22:31</t>
  </si>
  <si>
    <t>2026/09/10 10:48:47</t>
  </si>
  <si>
    <t>2026/09/21 09:06:51</t>
  </si>
  <si>
    <t>2026/09/17 08:58:24</t>
  </si>
  <si>
    <t>2026/10/13 13:46:58</t>
  </si>
  <si>
    <t>2026/10/13 13:27:52</t>
  </si>
  <si>
    <t>2026/10/13 13:39:51</t>
  </si>
  <si>
    <t>2026/10/13 13:54:20</t>
  </si>
  <si>
    <t>2026/10/13 13:32:09</t>
  </si>
  <si>
    <t>2026/10/01 08:36:27</t>
  </si>
  <si>
    <t>2026/10/13 12:37:39</t>
  </si>
  <si>
    <t>2026/09/21 13:15:17</t>
  </si>
  <si>
    <t>2026/09/22 08:50:54</t>
  </si>
  <si>
    <t>2026/10/06 14:56:51</t>
  </si>
  <si>
    <t>2026/10/12 15:01:34</t>
  </si>
  <si>
    <t>2026/09/24 13:30:57</t>
  </si>
  <si>
    <t>2026/10/13 12:40:48</t>
  </si>
  <si>
    <t>2026/10/05 14:48:52</t>
  </si>
  <si>
    <t>2026/10/01 09:35:24</t>
  </si>
  <si>
    <t>2026/10/16 14:03:26</t>
  </si>
  <si>
    <t>2026/10/16 14:00:58</t>
  </si>
  <si>
    <t>2026/09/24 15:49:19</t>
  </si>
  <si>
    <t>2026/10/08 11:36:42</t>
  </si>
  <si>
    <t>2026/10/19 09:57:59</t>
  </si>
  <si>
    <t>2026/10/02 16:44:03</t>
  </si>
  <si>
    <t>2026/10/01 14:53:18</t>
  </si>
  <si>
    <t>2026/09/30 14:31:26</t>
  </si>
  <si>
    <t>2026/10/05 14:07:05</t>
  </si>
  <si>
    <t>2026/10/05 15:54:05</t>
  </si>
  <si>
    <t>2026/10/05 14:23:21</t>
  </si>
  <si>
    <t>2026/10/05 14:26:14</t>
  </si>
  <si>
    <t>2026/10/19 10:20:55</t>
  </si>
  <si>
    <t>GeForce RTX 5080 OC 16GB GDDR7 PCIe 5.0</t>
  </si>
  <si>
    <t>2026/10/21 10:39:44</t>
  </si>
  <si>
    <t>2026/10/14 14:30:38</t>
  </si>
  <si>
    <t>2026/10/21 10:33:55</t>
  </si>
  <si>
    <t>2026/10/21 10:41:19</t>
  </si>
  <si>
    <t>2026/10/14 14:19:48</t>
  </si>
  <si>
    <t>GeForce RTX 5070Ti OC 16GB GDDR7 PCIe 5.0</t>
  </si>
  <si>
    <t>2026/10/21 11:10:08</t>
  </si>
  <si>
    <t>2026/10/19 15:03:24</t>
  </si>
  <si>
    <t>2026/10/21 10:30:01</t>
  </si>
  <si>
    <t>2026/10/16 13:59:34</t>
  </si>
  <si>
    <t>2026/10/21 10:51:46</t>
  </si>
  <si>
    <t>2026/10/21 09:52:52</t>
  </si>
  <si>
    <t>2026/10/16 10:44:42</t>
  </si>
  <si>
    <t>GeForce RTX 5060Ti OC 8GB GDDR7 PCIe 5.0</t>
  </si>
  <si>
    <t>2026/10/21 10:55:18</t>
  </si>
  <si>
    <t>GeForce RTX 5070 OC 12GB GDDR7 PCIe 5.0</t>
  </si>
  <si>
    <t>2026/10/14 13:23:00</t>
  </si>
  <si>
    <t>2026/10/14 13:09:37</t>
  </si>
  <si>
    <t>2026/10/21 10:38:03</t>
  </si>
  <si>
    <t>2026/10/21 10:56:36</t>
  </si>
  <si>
    <t>2026/10/21 09:41:36</t>
  </si>
  <si>
    <t>2026/10/21 09:51:24</t>
  </si>
  <si>
    <t>GeForce RTX 5070 12GB GDDR7 PCIe 5.0</t>
  </si>
  <si>
    <t>2026/10/21 09:43:28</t>
  </si>
  <si>
    <t>2026/10/14 11:07:30</t>
  </si>
  <si>
    <t>GeForce RTX 5070Ti 16GB GDDR7 PCIe 5.0</t>
  </si>
  <si>
    <t>2026/10/21 10:23:04</t>
  </si>
  <si>
    <t>2026/10/21 09:54:20</t>
  </si>
  <si>
    <t>GeForce RTX 5080 16GB GDDR7 PCIe 5.0</t>
  </si>
  <si>
    <t>2026/10/21 10:26:19</t>
  </si>
  <si>
    <t>2026/10/19 09:48:44</t>
  </si>
  <si>
    <t>GeForce RTX 5060 8GB GDDR7 PCIe 5.0</t>
  </si>
  <si>
    <t>2026/10/16 12:34:32</t>
  </si>
  <si>
    <t>2026/10/21 09:46:57</t>
  </si>
  <si>
    <t>2026/10/21 09:56:09</t>
  </si>
  <si>
    <t>2026/10/21 09:50:17</t>
  </si>
  <si>
    <t>2026/10/21 09:44:43</t>
  </si>
  <si>
    <t>GeForce RTX 5090 32GB GDDR7 PCIe 5.0</t>
  </si>
  <si>
    <t>2026/10/21 10:47:06</t>
  </si>
  <si>
    <t>2026/10/21 10:49:22</t>
  </si>
  <si>
    <t>2026/10/21 11:02:45</t>
  </si>
  <si>
    <t>2026/10/21 11:12:32</t>
  </si>
  <si>
    <t>2026/10/21 10:53:31</t>
  </si>
  <si>
    <t>2026/10/21 10:24:42</t>
  </si>
  <si>
    <t>2026/10/16 14:11:44</t>
  </si>
  <si>
    <t>GeForce RTX 4070 Super OC 12GB GDDR6X PCIe 4.0</t>
  </si>
  <si>
    <t>2026/10/21 09:48:29</t>
  </si>
  <si>
    <t>2026/10/21 10:28:30</t>
  </si>
  <si>
    <t>2026/10/21 11:04:03</t>
  </si>
  <si>
    <t>2026/10/21 11:08:22</t>
  </si>
  <si>
    <t>GeForce RTX 5090 OC 32GB GDDR7 PCIe 5.0</t>
  </si>
  <si>
    <t>2026/10/21 09:33:20</t>
  </si>
  <si>
    <t>2026/10/21 10:45:12</t>
  </si>
  <si>
    <t>2026/10/21 10:42:55</t>
  </si>
  <si>
    <t>GeForce RTX 5060 OC 8GB GDDR7 PCIe 5.0</t>
  </si>
  <si>
    <t>2026/10/21 11:00:46</t>
  </si>
  <si>
    <t>2026/10/21 10:59:23</t>
  </si>
  <si>
    <t>2026/10/15 13:01:59</t>
  </si>
  <si>
    <t>2026/10/21 10:32:06</t>
  </si>
  <si>
    <t>2026/10/20 08:17:37</t>
  </si>
  <si>
    <t>2026/10/21 11:05:28</t>
  </si>
  <si>
    <t>2026/10/21 09:39:28</t>
  </si>
  <si>
    <t>2026/10/21 09:18:48</t>
  </si>
  <si>
    <t>FIT-Field</t>
  </si>
  <si>
    <t>FUJITSU</t>
  </si>
  <si>
    <t>TO269000008</t>
  </si>
  <si>
    <t>P201800818</t>
  </si>
  <si>
    <t>2026/10/20 16:43:36</t>
  </si>
  <si>
    <t>2026/10/20 08:39:12</t>
  </si>
  <si>
    <t>CX400M5_A_MB</t>
  </si>
  <si>
    <t>P201800650</t>
  </si>
  <si>
    <t>2026/10/21 08:38:49</t>
  </si>
  <si>
    <t>2026/10/20 08:49:21</t>
  </si>
  <si>
    <t>P214800063</t>
  </si>
  <si>
    <t>FT</t>
  </si>
  <si>
    <t>2026/10/20 17:10:29</t>
  </si>
  <si>
    <t>2026/10/20 08:59:13</t>
  </si>
  <si>
    <t>Closed</t>
  </si>
  <si>
    <t>365天以上</t>
  </si>
  <si>
    <t>181-365天</t>
  </si>
  <si>
    <t>91-180天</t>
  </si>
  <si>
    <t>0-30天</t>
  </si>
  <si>
    <t>31-90天</t>
  </si>
  <si>
    <t>Check</t>
  </si>
  <si>
    <t>Check</t>
    <phoneticPr fontId="2" type="noConversion"/>
  </si>
  <si>
    <t xml:space="preserve">Item </t>
  </si>
  <si>
    <t>RMA</t>
  </si>
  <si>
    <t>CUST</t>
  </si>
  <si>
    <t>易碎貼紙損毀(Y or N)</t>
  </si>
  <si>
    <t xml:space="preserve">CID Loc/Description </t>
  </si>
  <si>
    <t>Picture Date</t>
  </si>
  <si>
    <t>責任</t>
  </si>
  <si>
    <t>Return CUST(Y or N)</t>
  </si>
  <si>
    <t>Return CUST Date</t>
  </si>
  <si>
    <t>備註</t>
  </si>
  <si>
    <t>Return SCR code</t>
  </si>
  <si>
    <t>90 P/N</t>
  </si>
  <si>
    <t>CID location</t>
  </si>
  <si>
    <t xml:space="preserve">Example </t>
  </si>
  <si>
    <t>H123456789</t>
  </si>
  <si>
    <t>泡水</t>
  </si>
  <si>
    <t>Customer or HTR</t>
  </si>
  <si>
    <t>A21</t>
  </si>
  <si>
    <t>A22</t>
  </si>
  <si>
    <t>A23</t>
  </si>
  <si>
    <t>A24</t>
  </si>
  <si>
    <t>E5</t>
  </si>
  <si>
    <t xml:space="preserve">1.G1維修痕跡，VRAM維修痕跡.
2.1V8_MISC、FBVDDQ對地短路。
拆除相關零件1V8_MISC、FBVDDQ依舊對地短路。
</t>
  </si>
  <si>
    <t xml:space="preserve">Customer </t>
  </si>
  <si>
    <t xml:space="preserve">1.G1破損，VRAM維修痕跡，多數電容損壞.
2.嘗試維修, 回焊G1 and VRAM 問題一樣不開機 
</t>
  </si>
  <si>
    <t>PCB Damage/板裂</t>
  </si>
  <si>
    <t xml:space="preserve">1.G1 &amp; VRAM 維修痕跡
2.NVDD 電壓short &amp; PS_NVVDD_DRVON 訊號短路.
3.經拆解相關零件依然短路,判定G1 or VRAM Short.
</t>
  </si>
  <si>
    <t>PCB burned/U30</t>
  </si>
  <si>
    <t>1.G1 &amp;VRAM 維修痕跡, 多數電容損壞
2.PCB 板有刮傷痕跡, 導致斷線問題.</t>
  </si>
  <si>
    <t>PCB burned/U97</t>
  </si>
  <si>
    <t xml:space="preserve">1.G1破損，VRAM維修痕跡.
2.嘗試維修, 回焊G1 and VRAM 問題一樣不開機 
</t>
  </si>
  <si>
    <t>PCB burned/C2921,C3100,C3105</t>
  </si>
  <si>
    <t>PCB burned/U97,U7</t>
  </si>
  <si>
    <t>G1、VRAM 被移除</t>
  </si>
  <si>
    <t>申請的Model與實物不符
1.GPU規格：AD103-275-A1，實物：AD104-400-A1
2.Memory Size：16GB，實物：12GB</t>
  </si>
  <si>
    <t>維修痕跡，多處短路
1.GPU刮傷、塌陷、內部爆錫
2.VRAM歪斜
3.多處電容電阻位移、缺件
4.PCB板損</t>
  </si>
  <si>
    <t>A26</t>
  </si>
  <si>
    <t>PCB板裂</t>
  </si>
  <si>
    <t>維修痕跡(GPU底部)
PCB爆板、祼銅</t>
  </si>
  <si>
    <t>A25</t>
  </si>
  <si>
    <t>PCB燒毀,LOC:U9</t>
  </si>
  <si>
    <t>1.申請的Model與實物不符-
申請之SKU330對應GPU規格：
AD102-300-A1
但實物之SKU332對應GPU規格：
AD102-301-A1
DC:U2F179.MOW
2.維修痕跡-GPU本體爆板</t>
  </si>
  <si>
    <t>A16</t>
  </si>
  <si>
    <t>泡水，燒板</t>
  </si>
  <si>
    <t>PCB板損-金手指PAD斷裂</t>
  </si>
  <si>
    <t>金手指損毀，內部pin針斷裂,無法修復</t>
  </si>
  <si>
    <t>R110 P:2 TO J9 P:3 PCB OPEN
(線路時好時壞，測試中直接OPEN)</t>
  </si>
  <si>
    <t>PCB燒毀,LOC:U29</t>
  </si>
  <si>
    <t>PCB燒毀,LOC:U34</t>
  </si>
  <si>
    <t xml:space="preserve">1.G1 &amp; VRAM 維修痕跡
2.PS_FBVDD_OP10_OVR4此訊號短路已修復；但1V8_MISC 電壓 、 FBVDD 電壓、NVVDD 電壓相互短路。
3.經拆解相關零件依然短路,判定G1 or VRAM Short.
</t>
  </si>
  <si>
    <t>E12</t>
  </si>
  <si>
    <t>PCB燒毀,LOC:U928</t>
  </si>
  <si>
    <t>A14</t>
  </si>
  <si>
    <t>PCB燒毀,LOC:U927</t>
  </si>
  <si>
    <t>A13</t>
  </si>
  <si>
    <t>A15</t>
  </si>
  <si>
    <t>多零件泡水</t>
  </si>
  <si>
    <t>A19</t>
  </si>
  <si>
    <t>多處短路3V 5V 1V8
Q509燒毀掉PAD</t>
  </si>
  <si>
    <t>A20</t>
  </si>
  <si>
    <t>PCB燒毀,LOC:U30</t>
  </si>
  <si>
    <t>E8</t>
  </si>
  <si>
    <t xml:space="preserve">1.G1，VRAM維修痕跡，多數電容損壞.
2.嘗試維修, 回焊G1 and VRAM 問題一樣不開機 
</t>
  </si>
  <si>
    <t>PCB板損</t>
  </si>
  <si>
    <t>PCB板彎</t>
  </si>
  <si>
    <t>2026/10/2 Return to HQ for chance</t>
  </si>
  <si>
    <t>PCB燒毀,LOC:U97</t>
  </si>
  <si>
    <t>PCB燒毀,LOC:U5</t>
  </si>
  <si>
    <t>PCB燒毀,LOC:U19/U506</t>
  </si>
  <si>
    <t>PCB掉PAD,LOC:C905/C906</t>
  </si>
  <si>
    <t>Wrong SN (PNY SN &amp; ISN 系統無法匹配) - 客戶同意Scrap,等待回退地址</t>
  </si>
  <si>
    <t>E42</t>
  </si>
  <si>
    <t>NO BOOT
目檢正常
量測所有工作電壓都正常
量測PCI-E值正常
量測BIOS值正常
量測I2C值正常
重燒BIOS無效
回焊G1,M1,M2,M3,M4,M5,M6,M7,M8無效
無維修方向，故判定為難修板。</t>
  </si>
  <si>
    <t>HTR</t>
  </si>
  <si>
    <t>A2</t>
  </si>
  <si>
    <t>PCB燒毀,LOC:C271</t>
  </si>
  <si>
    <t>A9</t>
  </si>
  <si>
    <t>泡水,LOC:J7,U18,C302鏽蝕</t>
  </si>
  <si>
    <t>A7</t>
  </si>
  <si>
    <t>A10</t>
  </si>
  <si>
    <t>PCB燒毀,LOC:U25,U28</t>
  </si>
  <si>
    <t>A11</t>
  </si>
  <si>
    <t xml:space="preserve">1.G1，VRAM維修痕跡，電容損壞.
2.嘗試維修, 回焊G1 and VRAM 問題一樣不開機 </t>
  </si>
  <si>
    <t>A12</t>
  </si>
  <si>
    <t>大範圍泡水，多處鏽蝕</t>
  </si>
  <si>
    <t>PCB燒毀,LOC:R95</t>
  </si>
  <si>
    <t>PCB燒毀,LOC:U8</t>
  </si>
  <si>
    <t>A8</t>
  </si>
  <si>
    <t>PCB板裂，NO BOOT，無ISN貼紙，無BIOS貼紙</t>
  </si>
  <si>
    <t>測試程式Error Code : 582 (GPU issue)
目檢正常
量測所有工作電壓都正常
更換G1(植球)後，測試程式一樣Error Code : 582 (GPU issue)
重燒BIOS一樣
回焊M1,M2,M3,M4,M5,M6,M7,M8一樣
無維修方向，故判定為難修板。</t>
  </si>
  <si>
    <t>A1</t>
  </si>
  <si>
    <t>PCB燒毀,LOC:U18</t>
  </si>
  <si>
    <t>PCB板裂，NO BOOT</t>
  </si>
  <si>
    <t>PCB燒毀,LOC:U2</t>
  </si>
  <si>
    <t>G1、VRAM 被移除，無ISN貼紙，無BIOS貼紙</t>
  </si>
  <si>
    <t>PCB燒毀,LOC:U7</t>
  </si>
  <si>
    <t>E39</t>
  </si>
  <si>
    <t>E38</t>
  </si>
  <si>
    <t>PCB LOSE PAD</t>
  </si>
  <si>
    <t>NO POWER
目檢正常
1V2短路(0.006)，拆除G1後量測正常
更換G1後再次量測無任何短路
但PS_VMON_PGOOD電壓不正常
重燒BIOS一樣
更換J6、Q34、Q35、Q36、U29、U54一樣
回焊G1二次一樣
無維修方向，故判定為難修板。</t>
  </si>
  <si>
    <t>E18</t>
  </si>
  <si>
    <t>E33</t>
  </si>
  <si>
    <t>E34</t>
  </si>
  <si>
    <t>E27</t>
  </si>
  <si>
    <t>E19</t>
  </si>
  <si>
    <t>PCB燒毀,LOC:L3</t>
  </si>
  <si>
    <t>A3</t>
  </si>
  <si>
    <t>E21</t>
  </si>
  <si>
    <t>PCIE 多處PIN裂</t>
  </si>
  <si>
    <t>R412.R421撞件掉PAD</t>
  </si>
  <si>
    <t>PCB燒毀,LOC:Q11</t>
  </si>
  <si>
    <t>E23</t>
  </si>
  <si>
    <t>PCB燒毀,LOC:Q28</t>
  </si>
  <si>
    <t>E22</t>
  </si>
  <si>
    <t>泡水,LOC:U58,Q15鏽蝕</t>
  </si>
  <si>
    <t xml:space="preserve">1.G1、VRAM維修痕跡.
2.嘗試維修, 回焊G1 and VRAM 問題一樣不開機 </t>
  </si>
  <si>
    <t>A4</t>
  </si>
  <si>
    <t>PCB燒毀,LOC:U4</t>
  </si>
  <si>
    <t xml:space="preserve">G1損傷,嘗試維修 回焊G1 and VRAM 問題一樣不開機 </t>
  </si>
  <si>
    <t>SCRAP</t>
  </si>
  <si>
    <t>G1、VRAM 被移除.點收前就發現ISN與系統不符</t>
  </si>
  <si>
    <t>E24</t>
  </si>
  <si>
    <t>E25</t>
  </si>
  <si>
    <t>NO BOOT,
目檢正常,量測所有工作電壓都正常,量測I2C值正常
量測PCI-E值正常,量測BIOS值正常,重燒BIOS無效
更換GPU並回焊過2次,更換VRAM無效
無維修方向，故判定為難修板。</t>
  </si>
  <si>
    <t>E26</t>
  </si>
  <si>
    <t>PCB掉PAD,LOC:J5外觀損件,Pin1.6.7掉Pad</t>
  </si>
  <si>
    <t>PCB燒毀,LOC:C3050</t>
  </si>
  <si>
    <t>大範圍膏狀液體.I/O PORT多處腐蝕</t>
  </si>
  <si>
    <t>J5.Q18撞件掉PAD</t>
  </si>
  <si>
    <t>J5撞件,PAD歪斜、脫落</t>
  </si>
  <si>
    <t>PCB及PCIE損傷</t>
  </si>
  <si>
    <t>泡水,LOC:U21</t>
  </si>
  <si>
    <t>PCB燒毀</t>
  </si>
  <si>
    <t>PCB燒毀,LOC:J4</t>
  </si>
  <si>
    <t>A17</t>
  </si>
  <si>
    <t>E52</t>
  </si>
  <si>
    <t>U20 pin 4  to J10 pin 1 PCB open</t>
  </si>
  <si>
    <t>PCB燒毀,LOC:U26</t>
  </si>
  <si>
    <t>T025C00005</t>
  </si>
  <si>
    <t>NO BOOT,目檢正常,量測所有工作電壓都正常,量測I2C值正常
量測PCI-E值正常,量測BIOS值正常,重燒BIOS無效
更換GPU並回焊過,無維修方向，故判定為難修板。</t>
  </si>
  <si>
    <t>A5</t>
  </si>
  <si>
    <t>T025C00001</t>
  </si>
  <si>
    <t>泡水,LOC:Q18 ,多處PAD腐蝕不見</t>
  </si>
  <si>
    <t>E46</t>
  </si>
  <si>
    <t>E49</t>
  </si>
  <si>
    <t>E47</t>
  </si>
  <si>
    <t>E48</t>
  </si>
  <si>
    <t>A6</t>
  </si>
  <si>
    <t>PCB板彎,NO BOOT,嘗試維修GPU,VRAM,BIOS一樣</t>
  </si>
  <si>
    <t>NO POWER,多處短路
5V (0.008)
1V8_MISC (0.002)
FBVDDQ (0.002)
PEX_DVDD (0.010)
無維修方向，故判定為難修板。</t>
  </si>
  <si>
    <t>NO POWER,多處短路
5V (0.003)
DRMOS_VCC (0.003)
PS_FBVDD_OVR3_VCC (0.001)
PS_PEX_AIN_RC (0.001)
1V8_HV_AIN_RC (0.001)
OVR8_VCC (0.001)
無維修方向，故判定為難修板。</t>
  </si>
  <si>
    <t>E45</t>
  </si>
  <si>
    <t>NO BOOT,目檢正常,量測所有工作電壓都正常,量測I2C值正常
量測PCI-E值正常,量測BIOS值正常,重燒BIOS無效
更換GPU,回焊VRAM一樣
無維修方向，故判定為難修板。</t>
  </si>
  <si>
    <t>NO BOOT,目檢正常,量測所有工作電壓都正常,量測I2C值正常
量測PCI-E值正常,量測BIOS值正常,重燒BIOS無效
更換GPU,更換VRAM一樣
無維修方向，故判定為難修板。</t>
  </si>
  <si>
    <t>CN1 pin A11  to U501 pin 1 PCB open</t>
  </si>
  <si>
    <t>E50</t>
  </si>
  <si>
    <t>R400 pin 1  to R1654 pin 2 PCB open</t>
  </si>
  <si>
    <t>PCB板裂造成內層線路斷裂,無法維復.</t>
  </si>
  <si>
    <t>U4</t>
  </si>
  <si>
    <t xml:space="preserve">R95 pin 2  to C1378 pin 1 PCB open
BU同意SCARP 結案, 送至廠商分析
收件人：劉偉
電話：15013419605 
地址：廣東省深圳市寶安區 沙井鎮南環路1號興英科技(深圳)有限公司
</t>
  </si>
  <si>
    <t>背面PEX_RSVD8腳位因PAD Off 無法維修
 受損腳位和客戶Failure issue有相關, Pcie Gen5功能無法正確執行，會直接影響訊號完整性與系統的穩定性有可能造成顯卡在高壓環境下無法進入Gen5高速模式而降速運行,以至於可能造成黑屏、閃退..等現象</t>
  </si>
  <si>
    <t xml:space="preserve">PCB燒毀,LOC:Q28 </t>
  </si>
  <si>
    <t>A18</t>
  </si>
  <si>
    <t>PCB燒毀,LOC:U79</t>
  </si>
  <si>
    <t>A27</t>
  </si>
  <si>
    <t xml:space="preserve">PCB燒毀,LOC:U6 </t>
  </si>
  <si>
    <t>A29</t>
  </si>
  <si>
    <t>A28</t>
  </si>
  <si>
    <t>R400 pin 1  to R1655 pin 1 PCB open</t>
  </si>
  <si>
    <t>A68</t>
  </si>
  <si>
    <t>E56</t>
  </si>
  <si>
    <t xml:space="preserve">PCB Damaged/C21471掉PAD無法維修 </t>
  </si>
  <si>
    <t>A30</t>
  </si>
  <si>
    <t xml:space="preserve">PCB Damaged/C1039掉PAD無法維修 </t>
  </si>
  <si>
    <t>PCB燒毀,LOC:U14</t>
  </si>
  <si>
    <t>E53</t>
  </si>
  <si>
    <t>泡水,LOC:U48</t>
  </si>
  <si>
    <t xml:space="preserve">G1、VRAM 被移除 </t>
  </si>
  <si>
    <t>E55</t>
  </si>
  <si>
    <t>1.開機畫面有背光但無畫面顯示.
2.經拆解機構後, 檢視零件發現有微浮高的現象.
3.移除M2 VRAM 發現內部3 PIN 腳位PAD Loss.</t>
  </si>
  <si>
    <t>customer</t>
  </si>
  <si>
    <t>U24</t>
  </si>
  <si>
    <t>1.開機畫面有背光但無畫面顯示.
2.經拆解機構後, 檢視零件發現有微幅浮高的現象.
3.移除M2 VRAM 發現內部4 PIN 腳位PAD Loss.</t>
  </si>
  <si>
    <t>U26</t>
  </si>
  <si>
    <t>PCB燒毀,LOC:C77478</t>
  </si>
  <si>
    <t>E54</t>
  </si>
  <si>
    <t>1.開機畫面有背光但無畫面顯示.
2.經拆解機構後, 檢視零件發現有微浮高的現象.
3.移除M2 VRAM 發現內部W12 PIN 腳位PAD Loss.</t>
  </si>
  <si>
    <t>U17</t>
  </si>
  <si>
    <t>PCB Damaged/R677 Pin2、C1730 Pin1掉PAD無法維修</t>
  </si>
  <si>
    <t>1.開機畫面有背光但無畫面顯示.
2.經拆解機構後, 檢視零件發現有微浮高的現象.
3.移除M2 VRAM 發現內部W12.V14 PIN 腳位PAD Loss.</t>
  </si>
  <si>
    <t>U19</t>
  </si>
  <si>
    <t>NO BOOT,目檢正常,量測所有工作電壓都正常,量測I2C值正常
量測PCI-E值正常,量測BIOS值正常,重燒BIOS無效,更換GPU並回焊過,再回焊All VRAM無效,無維修方向故判定為難修板。</t>
  </si>
  <si>
    <t>A73</t>
  </si>
  <si>
    <t>NO BOOT.1V8_MSIC、5V、3V3_F全短路,&lt;3V3_F&gt;R992219 pin 1 short GND</t>
  </si>
  <si>
    <t>A72</t>
  </si>
  <si>
    <t>12V短路,更換短路零件後再上電會造成不同的零件再反覆燒短路,難修板報廢</t>
  </si>
  <si>
    <t>A70</t>
  </si>
  <si>
    <t>U84</t>
  </si>
  <si>
    <t>U93</t>
  </si>
  <si>
    <t>PCB板損,C1973旁的鎖孔處</t>
  </si>
  <si>
    <t>U89</t>
  </si>
  <si>
    <t>U86</t>
  </si>
  <si>
    <t>U85</t>
  </si>
  <si>
    <t>A71</t>
  </si>
  <si>
    <t>PCB線路燒毀造成內層線路短路,無法修復</t>
  </si>
  <si>
    <t>A69</t>
  </si>
  <si>
    <t>PCB燒毀,LOC:U39 (嚐試更換U39,但會一直燒掉變短路)</t>
  </si>
  <si>
    <t>U96</t>
  </si>
  <si>
    <t>1.開機畫面有背光但無畫面顯示.
2.移除M2 VRAM 發現內部多處腳位PAD Loss.</t>
  </si>
  <si>
    <t>U92</t>
  </si>
  <si>
    <t>U95</t>
  </si>
  <si>
    <t>PCB燒毀,LOC:U11 loss PAD</t>
  </si>
  <si>
    <t>U94</t>
  </si>
  <si>
    <t>PCB燒毀,LOC:C80</t>
  </si>
  <si>
    <t>U90</t>
  </si>
  <si>
    <t>PCB燒毀,LOC:U39</t>
  </si>
  <si>
    <t>A74</t>
  </si>
  <si>
    <t>A32</t>
  </si>
  <si>
    <t>A33</t>
  </si>
  <si>
    <t>9/21 Local SCRAP</t>
  </si>
  <si>
    <t>A36</t>
  </si>
  <si>
    <t>A37</t>
  </si>
  <si>
    <t>A38</t>
  </si>
  <si>
    <t>A39</t>
  </si>
  <si>
    <t>A40</t>
  </si>
  <si>
    <t>A41</t>
  </si>
  <si>
    <t>A43</t>
  </si>
  <si>
    <t>A44</t>
  </si>
  <si>
    <t>A45</t>
  </si>
  <si>
    <t>A47</t>
  </si>
  <si>
    <t>A48</t>
  </si>
  <si>
    <t>A49</t>
  </si>
  <si>
    <t>A50</t>
  </si>
  <si>
    <t>A61</t>
  </si>
  <si>
    <t>A62</t>
  </si>
  <si>
    <t>E57</t>
  </si>
  <si>
    <t>E59</t>
  </si>
  <si>
    <t>E60</t>
  </si>
  <si>
    <t>E61</t>
  </si>
  <si>
    <t>E62</t>
  </si>
  <si>
    <t>E63</t>
  </si>
  <si>
    <t>E64</t>
  </si>
  <si>
    <t>E66</t>
  </si>
  <si>
    <t>E67</t>
  </si>
  <si>
    <t>E68</t>
  </si>
  <si>
    <t>E70</t>
  </si>
  <si>
    <t>E71</t>
  </si>
  <si>
    <t>E72</t>
  </si>
  <si>
    <t>E73</t>
  </si>
  <si>
    <t>E74</t>
  </si>
  <si>
    <t>E75</t>
  </si>
  <si>
    <t>E76</t>
  </si>
  <si>
    <t>E78</t>
  </si>
  <si>
    <t>E79</t>
  </si>
  <si>
    <t>E80</t>
  </si>
  <si>
    <t>E81</t>
  </si>
  <si>
    <t>U31</t>
  </si>
  <si>
    <t>U37</t>
  </si>
  <si>
    <t>U38</t>
  </si>
  <si>
    <t>U39</t>
  </si>
  <si>
    <t>U40</t>
  </si>
  <si>
    <t>U43</t>
  </si>
  <si>
    <t>U44</t>
  </si>
  <si>
    <t>U48</t>
  </si>
  <si>
    <t>U49</t>
  </si>
  <si>
    <t>U50</t>
  </si>
  <si>
    <t>U51</t>
  </si>
  <si>
    <t>U53</t>
  </si>
  <si>
    <t>U54</t>
  </si>
  <si>
    <t>U55</t>
  </si>
  <si>
    <t>U56</t>
  </si>
  <si>
    <t>U57</t>
  </si>
  <si>
    <t>U58</t>
  </si>
  <si>
    <t>U59</t>
  </si>
  <si>
    <t>U60</t>
  </si>
  <si>
    <t>U61</t>
  </si>
  <si>
    <t>U62</t>
  </si>
  <si>
    <t>U63</t>
  </si>
  <si>
    <t>U64</t>
  </si>
  <si>
    <t>U65</t>
  </si>
  <si>
    <t>U66</t>
  </si>
  <si>
    <t>U67</t>
  </si>
  <si>
    <t>U68</t>
  </si>
  <si>
    <t>U69</t>
  </si>
  <si>
    <t>U70</t>
  </si>
  <si>
    <t>U71</t>
  </si>
  <si>
    <t>U72</t>
  </si>
  <si>
    <t>U73</t>
  </si>
  <si>
    <t>U74</t>
  </si>
  <si>
    <t>U75</t>
  </si>
  <si>
    <t>U76</t>
  </si>
  <si>
    <t>TO25C0000012</t>
  </si>
  <si>
    <t>U77</t>
  </si>
  <si>
    <t>U78</t>
  </si>
  <si>
    <t>U79</t>
  </si>
  <si>
    <t>U81</t>
  </si>
  <si>
    <t>A64</t>
  </si>
  <si>
    <t>A65</t>
  </si>
  <si>
    <t>A66</t>
  </si>
  <si>
    <t>A67</t>
  </si>
  <si>
    <t>E82</t>
  </si>
  <si>
    <t>E83</t>
  </si>
  <si>
    <t>10/7 Local SCRAP</t>
  </si>
  <si>
    <t>ken</t>
  </si>
  <si>
    <t>E85</t>
  </si>
  <si>
    <t>A31</t>
  </si>
  <si>
    <t>SCRAP(未歸位)</t>
  </si>
  <si>
    <t>PCB Damaged,PCB及PCIE金手指損傷</t>
  </si>
  <si>
    <t>1.開機畫面有背光但無畫面顯示.
2.移除M806 VRAM 發現內部5個PIN 腳位PAD Loss.</t>
  </si>
  <si>
    <t>1.開機畫面有背光但無畫面顯示.
2.移除M2 VRAM 發現內部4個PIN 腳位PAD Loss.</t>
  </si>
  <si>
    <t>1.開機畫面有背光但無畫面顯示.
2.移除M2 VRAM 發現內部8個PIN 腳位PAD Loss.</t>
  </si>
  <si>
    <t>1.開機畫面有背光但無畫面顯示.
2.移除M2 VRAM 發現內部6個PIN 腳位PAD Loss.</t>
  </si>
  <si>
    <t>1.開機畫面有背光但無畫面顯示.
2.移除M2 VRAM 發現內部3個PIN 腳位PAD Loss.</t>
  </si>
  <si>
    <t>1.開機畫面有背光但無畫面顯示.
2.移除M2 VRAM 發現內部5個PIN 腳位PAD Loss.</t>
  </si>
  <si>
    <t>PCB Damaged / J5撞件Pad Lose,無法維修</t>
  </si>
  <si>
    <t>Serial Nr</t>
  </si>
  <si>
    <t>Item Close Date</t>
  </si>
  <si>
    <t>2026/10/21 15:34:45</t>
  </si>
  <si>
    <t>on hold</t>
  </si>
  <si>
    <t>(多重項目)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</si>
</sst>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4">
    <font>
      <sz val="11"/>
      <color indexed="8"/>
      <name val="新細明體"/>
      <family val="2"/>
      <scheme val="minor"/>
    </font>
    <font>
      <b/>
      <sz val="12"/>
      <color indexed="10"/>
      <name val="Calibri"/>
      <family val="2"/>
    </font>
    <font>
      <sz val="9"/>
      <name val="新細明體"/>
      <family val="3"/>
      <charset val="136"/>
      <scheme val="minor"/>
    </font>
    <font>
      <b/>
      <sz val="12"/>
      <color indexed="10"/>
      <name val="Calibri"/>
      <family val="2"/>
    </font>
    <font>
      <sz val="14"/>
      <color theme="1"/>
      <name val="Arial Unicode MS"/>
      <family val="2"/>
      <charset val="136"/>
    </font>
    <font>
      <b/>
      <sz val="14"/>
      <color theme="1"/>
      <name val="Calibri"/>
      <family val="2"/>
    </font>
    <font>
      <b/>
      <sz val="14"/>
      <color theme="1"/>
      <name val="細明體"/>
      <family val="3"/>
      <charset val="136"/>
    </font>
    <font>
      <sz val="14"/>
      <color theme="1"/>
      <name val="Calibri"/>
      <family val="2"/>
    </font>
    <font>
      <sz val="12"/>
      <color rgb="FF000000"/>
      <name val="Calibri"/>
      <family val="2"/>
    </font>
    <font>
      <sz val="14"/>
      <color rgb="FF000000"/>
      <name val="Calibri"/>
      <family val="2"/>
    </font>
    <font>
      <sz val="14"/>
      <color theme="1"/>
      <name val="細明體"/>
      <family val="3"/>
      <charset val="136"/>
    </font>
    <font>
      <b/>
      <sz val="12"/>
      <color rgb="FFFF0000"/>
      <name val="Calibri"/>
      <family val="2"/>
    </font>
    <font>
      <b/>
      <sz val="12"/>
      <color rgb="FFFF0000"/>
      <name val="Microsoft JhengHei"/>
      <family val="2"/>
    </font>
    <font>
      <sz val="11"/>
      <color theme="1"/>
      <name val="Calibri"/>
      <family val="2"/>
    </font>
    <font>
      <sz val="14"/>
      <name val="Calibri"/>
      <family val="2"/>
    </font>
    <font>
      <sz val="14"/>
      <color rgb="FFFF0000"/>
      <name val="細明體"/>
      <family val="3"/>
      <charset val="136"/>
    </font>
    <font>
      <sz val="14"/>
      <color rgb="FFFF0000"/>
      <name val="Calibri"/>
      <family val="2"/>
    </font>
    <font>
      <sz val="14"/>
      <color theme="1"/>
      <name val="Microsoft JhengHei"/>
      <family val="2"/>
    </font>
    <font>
      <sz val="14"/>
      <color theme="1"/>
      <name val="Calibri"/>
      <family val="3"/>
      <charset val="136"/>
    </font>
    <font>
      <b/>
      <sz val="14"/>
      <name val="Calibri"/>
      <family val="2"/>
    </font>
    <font>
      <b/>
      <sz val="12"/>
      <name val="Calibri"/>
      <family val="2"/>
    </font>
    <font>
      <sz val="14"/>
      <name val="細明體"/>
      <family val="3"/>
      <charset val="136"/>
    </font>
    <font>
      <sz val="11"/>
      <color indexed="8"/>
      <name val="Calibri"/>
      <family val="2"/>
    </font>
    <font>
      <sz val="14"/>
      <color theme="1"/>
      <name val="Microsoft JhengHei UI"/>
      <family val="2"/>
      <charset val="136"/>
    </font>
  </fonts>
  <fills count="11">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rgb="FF00B050"/>
        <bgColor indexed="64"/>
      </patternFill>
    </fill>
    <fill>
      <patternFill patternType="solid">
        <fgColor theme="0"/>
        <bgColor indexed="64"/>
      </patternFill>
    </fill>
    <fill>
      <patternFill patternType="solid">
        <fgColor theme="8" tint="0.59999389629810485"/>
        <bgColor indexed="64"/>
      </patternFill>
    </fill>
    <fill>
      <patternFill patternType="solid">
        <fgColor rgb="FF92D050"/>
        <bgColor indexed="64"/>
      </patternFill>
    </fill>
    <fill>
      <patternFill patternType="solid">
        <fgColor rgb="FFFFFFCC"/>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70">
    <xf numFmtId="0" fontId="0" fillId="0" borderId="0" xfId="0">
      <alignment vertical="center"/>
    </xf>
    <xf numFmtId="0" fontId="1" fillId="0" borderId="0" xfId="0" applyFont="1" applyAlignment="1"/>
    <xf numFmtId="14" fontId="0" fillId="0" borderId="0" xfId="0" applyNumberFormat="1">
      <alignment vertical="center"/>
    </xf>
    <xf numFmtId="0" fontId="3" fillId="0" borderId="0" xfId="0" applyFont="1" applyAlignment="1"/>
    <xf numFmtId="0" fontId="5" fillId="0" borderId="1" xfId="0" applyFont="1" applyBorder="1" applyAlignment="1">
      <alignment horizontal="center" vertical="center"/>
    </xf>
    <xf numFmtId="14" fontId="5" fillId="0" borderId="1" xfId="0" applyNumberFormat="1" applyFont="1" applyBorder="1" applyAlignment="1">
      <alignment horizontal="center" vertical="center"/>
    </xf>
    <xf numFmtId="0" fontId="6" fillId="0" borderId="1" xfId="0" applyFont="1" applyBorder="1" applyAlignment="1">
      <alignment horizontal="center" vertical="center"/>
    </xf>
    <xf numFmtId="0" fontId="7" fillId="0" borderId="0" xfId="0" applyFont="1" applyAlignment="1">
      <alignment horizontal="center" vertical="center"/>
    </xf>
    <xf numFmtId="176" fontId="5" fillId="0" borderId="1" xfId="0" applyNumberFormat="1"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7" fillId="0" borderId="1" xfId="0" applyFont="1" applyBorder="1" applyAlignment="1">
      <alignment horizontal="left" vertical="center" wrapText="1"/>
    </xf>
    <xf numFmtId="14" fontId="7" fillId="0" borderId="1" xfId="0" applyNumberFormat="1" applyFont="1" applyBorder="1" applyAlignment="1">
      <alignment horizontal="center" vertical="center"/>
    </xf>
    <xf numFmtId="0" fontId="7" fillId="0" borderId="1" xfId="0" applyFont="1" applyBorder="1" applyAlignment="1">
      <alignment horizontal="left" vertical="center"/>
    </xf>
    <xf numFmtId="0" fontId="11" fillId="0" borderId="1" xfId="0" applyFont="1" applyBorder="1" applyAlignment="1">
      <alignment horizontal="center" vertical="center"/>
    </xf>
    <xf numFmtId="14" fontId="8" fillId="0" borderId="1" xfId="0" applyNumberFormat="1" applyFont="1" applyBorder="1" applyAlignment="1">
      <alignment horizontal="center" vertical="center"/>
    </xf>
    <xf numFmtId="0" fontId="10" fillId="0" borderId="1" xfId="0" applyFont="1" applyBorder="1">
      <alignment vertical="center"/>
    </xf>
    <xf numFmtId="0" fontId="7" fillId="0" borderId="2" xfId="0" applyFont="1" applyBorder="1">
      <alignment vertical="center"/>
    </xf>
    <xf numFmtId="0" fontId="7" fillId="0" borderId="1" xfId="0" applyFont="1" applyBorder="1" applyAlignment="1">
      <alignment vertical="center" wrapText="1"/>
    </xf>
    <xf numFmtId="0" fontId="10" fillId="0" borderId="1" xfId="0" applyFont="1" applyBorder="1" applyAlignment="1">
      <alignment vertical="center" wrapText="1"/>
    </xf>
    <xf numFmtId="0" fontId="7" fillId="0" borderId="1" xfId="0" applyFont="1" applyBorder="1">
      <alignment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0" fillId="0" borderId="0" xfId="0" applyFont="1" applyAlignment="1">
      <alignment horizontal="center" vertical="center"/>
    </xf>
    <xf numFmtId="0" fontId="14" fillId="0" borderId="1" xfId="0" applyFont="1" applyBorder="1" applyAlignment="1">
      <alignment horizontal="center" vertical="center"/>
    </xf>
    <xf numFmtId="0" fontId="15" fillId="0" borderId="0" xfId="0" applyFont="1" applyAlignment="1">
      <alignment horizontal="center" vertical="center"/>
    </xf>
    <xf numFmtId="14" fontId="16" fillId="0" borderId="1" xfId="0" applyNumberFormat="1" applyFont="1" applyBorder="1" applyAlignment="1">
      <alignment horizontal="center" vertical="center"/>
    </xf>
    <xf numFmtId="0" fontId="17" fillId="0" borderId="0" xfId="0" applyFont="1" applyAlignment="1">
      <alignment horizontal="center" vertical="center"/>
    </xf>
    <xf numFmtId="0" fontId="18" fillId="0" borderId="1" xfId="0" applyFont="1" applyBorder="1" applyAlignment="1">
      <alignment vertical="center" wrapText="1"/>
    </xf>
    <xf numFmtId="0" fontId="8" fillId="7" borderId="1" xfId="0" applyFont="1" applyFill="1" applyBorder="1" applyAlignment="1">
      <alignment horizontal="center" vertical="center"/>
    </xf>
    <xf numFmtId="0" fontId="7" fillId="7" borderId="1" xfId="0" applyFont="1" applyFill="1" applyBorder="1">
      <alignment vertical="center"/>
    </xf>
    <xf numFmtId="0" fontId="19" fillId="0" borderId="1" xfId="0" applyFont="1" applyBorder="1" applyAlignment="1">
      <alignment horizontal="center" vertical="center"/>
    </xf>
    <xf numFmtId="0" fontId="20" fillId="0" borderId="1" xfId="0" applyFont="1" applyBorder="1" applyAlignment="1">
      <alignment horizontal="center" vertical="center"/>
    </xf>
    <xf numFmtId="176" fontId="7" fillId="0" borderId="1" xfId="0" applyNumberFormat="1" applyFont="1" applyBorder="1" applyAlignment="1">
      <alignment horizontal="center"/>
    </xf>
    <xf numFmtId="0" fontId="7" fillId="8" borderId="1" xfId="0" applyFont="1" applyFill="1" applyBorder="1" applyAlignment="1">
      <alignment horizontal="center" vertical="center"/>
    </xf>
    <xf numFmtId="0" fontId="7" fillId="8" borderId="1" xfId="0" applyFont="1" applyFill="1" applyBorder="1">
      <alignment vertical="center"/>
    </xf>
    <xf numFmtId="0" fontId="7" fillId="8" borderId="0" xfId="0" applyFont="1" applyFill="1" applyAlignment="1">
      <alignment horizontal="center" vertical="center"/>
    </xf>
    <xf numFmtId="176" fontId="14" fillId="0" borderId="1" xfId="0" applyNumberFormat="1" applyFont="1" applyBorder="1" applyAlignment="1">
      <alignment horizontal="center"/>
    </xf>
    <xf numFmtId="0" fontId="21" fillId="0" borderId="0" xfId="0" applyFont="1" applyAlignment="1">
      <alignment horizontal="center" vertical="center"/>
    </xf>
    <xf numFmtId="176" fontId="7" fillId="0" borderId="0" xfId="0" applyNumberFormat="1" applyFont="1" applyAlignment="1">
      <alignment horizontal="center" vertical="center"/>
    </xf>
    <xf numFmtId="176" fontId="7" fillId="0" borderId="1" xfId="0" applyNumberFormat="1" applyFont="1" applyBorder="1" applyAlignment="1">
      <alignment horizontal="center" vertical="center"/>
    </xf>
    <xf numFmtId="176" fontId="7" fillId="7" borderId="1" xfId="0" applyNumberFormat="1" applyFont="1" applyFill="1" applyBorder="1" applyAlignment="1">
      <alignment horizontal="center"/>
    </xf>
    <xf numFmtId="14" fontId="7" fillId="0" borderId="1" xfId="0" applyNumberFormat="1" applyFont="1" applyBorder="1">
      <alignment vertical="center"/>
    </xf>
    <xf numFmtId="14" fontId="7" fillId="0" borderId="0" xfId="0" applyNumberFormat="1" applyFont="1" applyAlignment="1">
      <alignment horizontal="center" vertical="center"/>
    </xf>
    <xf numFmtId="0" fontId="4" fillId="2" borderId="1" xfId="0" applyFont="1" applyFill="1" applyBorder="1">
      <alignment vertical="center"/>
    </xf>
    <xf numFmtId="0" fontId="4" fillId="0" borderId="1" xfId="0" applyFont="1" applyBorder="1" applyAlignment="1">
      <alignment horizontal="center" vertical="center"/>
    </xf>
    <xf numFmtId="0" fontId="4" fillId="9" borderId="1" xfId="0" applyFont="1" applyFill="1" applyBorder="1">
      <alignment vertical="center"/>
    </xf>
    <xf numFmtId="0" fontId="4" fillId="0" borderId="1" xfId="0" applyFont="1" applyBorder="1">
      <alignment vertical="center"/>
    </xf>
    <xf numFmtId="0" fontId="0" fillId="0" borderId="0" xfId="0" applyAlignment="1">
      <alignment vertical="center" wrapText="1"/>
    </xf>
    <xf numFmtId="0" fontId="22" fillId="0" borderId="0" xfId="0" pivotButton="1" applyFont="1" applyAlignment="1">
      <alignment horizontal="center" vertical="center"/>
    </xf>
    <xf numFmtId="0" fontId="22" fillId="0" borderId="0" xfId="0" applyFont="1" applyAlignment="1">
      <alignment horizontal="center" vertical="center"/>
    </xf>
    <xf numFmtId="0" fontId="22" fillId="10" borderId="0" xfId="0" applyFont="1" applyFill="1" applyAlignment="1">
      <alignment horizontal="center" vertical="center"/>
    </xf>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7" fillId="2" borderId="1" xfId="0" applyFont="1" applyFill="1" applyBorder="1" applyAlignment="1">
      <alignment horizontal="center" vertical="center"/>
    </xf>
    <xf numFmtId="0" fontId="23" fillId="2" borderId="1" xfId="0" applyFont="1" applyFill="1" applyBorder="1" applyAlignment="1">
      <alignment horizontal="center" vertical="center"/>
    </xf>
    <xf numFmtId="14" fontId="7" fillId="2" borderId="1" xfId="0" applyNumberFormat="1" applyFont="1" applyFill="1" applyBorder="1" applyAlignment="1">
      <alignment horizontal="center" vertical="center"/>
    </xf>
    <xf numFmtId="0" fontId="7" fillId="0" borderId="0" xfId="0" applyFont="1">
      <alignment vertical="center"/>
    </xf>
    <xf numFmtId="14" fontId="7" fillId="0" borderId="0" xfId="0" applyNumberFormat="1" applyFont="1">
      <alignment vertical="center"/>
    </xf>
    <xf numFmtId="0" fontId="7" fillId="8" borderId="0" xfId="0" applyFont="1" applyFill="1">
      <alignment vertical="center"/>
    </xf>
    <xf numFmtId="14" fontId="3" fillId="10" borderId="0" xfId="0" applyNumberFormat="1" applyFont="1" applyFill="1" applyAlignment="1">
      <alignment horizontal="center"/>
    </xf>
    <xf numFmtId="14" fontId="0" fillId="10" borderId="0" xfId="0" applyNumberFormat="1" applyFill="1">
      <alignment vertical="center"/>
    </xf>
    <xf numFmtId="14" fontId="0" fillId="10" borderId="0" xfId="0" applyNumberFormat="1" applyFill="1" applyAlignment="1">
      <alignment horizontal="center" vertical="center"/>
    </xf>
    <xf numFmtId="1" fontId="0" fillId="10" borderId="0" xfId="0" applyNumberFormat="1" applyFill="1">
      <alignment vertical="center"/>
    </xf>
    <xf numFmtId="0" fontId="22" fillId="0" borderId="0" xfId="0" applyNumberFormat="1" applyFont="1" applyAlignment="1">
      <alignment horizontal="center" vertical="center"/>
    </xf>
    <xf numFmtId="0" fontId="22" fillId="10" borderId="0" xfId="0" applyNumberFormat="1" applyFont="1" applyFill="1" applyAlignment="1">
      <alignment horizontal="center" vertical="center"/>
    </xf>
  </cellXfs>
  <cellStyles count="1">
    <cellStyle name="一般" xfId="0" builtinId="0"/>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rgb="FFFFFFCC"/>
        </patternFill>
      </fill>
    </dxf>
    <dxf>
      <fill>
        <patternFill patternType="solid">
          <bgColor rgb="FFFFFFCC"/>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 refreshedDate="46317.38100671296" createdVersion="8" refreshedVersion="8" minRefreshableVersion="3" recordCount="3002" xr:uid="{14B83113-684F-41DE-A157-CE8357DDF4D4}">
  <cacheSource type="worksheet">
    <worksheetSource ref="A1:AI5000" sheet="Search Result"/>
  </cacheSource>
  <cacheFields count="35">
    <cacheField name="KGB/KBB" numFmtId="14">
      <sharedItems containsBlank="1"/>
    </cacheField>
    <cacheField name="Return Customer Date" numFmtId="14">
      <sharedItems containsDate="1" containsBlank="1" containsMixedTypes="1" minDate="2024-04-02T00:00:00" maxDate="2026-10-03T00:00:00"/>
    </cacheField>
    <cacheField name="Return Customer Q" numFmtId="14">
      <sharedItems containsBlank="1" count="18">
        <s v="Standard Shipment"/>
        <s v="2024Q2"/>
        <s v="Local Scrap"/>
        <s v="2024Q4"/>
        <s v="2025Q3"/>
        <s v="wait for return customer"/>
        <s v="2025Q1"/>
        <s v="2025Q2"/>
        <s v="2026Q2"/>
        <s v="on hold"/>
        <s v="SBF to be notified"/>
        <s v="2026Q4"/>
        <s v="2026Q3"/>
        <s v="2024Q3"/>
        <s v="VRAM is pending RTV"/>
        <s v="BU未結案"/>
        <s v="2025Q4"/>
        <m/>
      </sharedItems>
    </cacheField>
    <cacheField name="Sort" numFmtId="0">
      <sharedItems containsBlank="1" count="7">
        <s v="Closed"/>
        <s v="365天以上"/>
        <s v="181-365天"/>
        <s v="91-180天"/>
        <s v="31-90天"/>
        <s v="0-30天"/>
        <m/>
      </sharedItems>
    </cacheField>
    <cacheField name="Check" numFmtId="0">
      <sharedItems containsBlank="1" count="4">
        <s v=""/>
        <s v="最新"/>
        <s v="歷史重複"/>
        <m/>
      </sharedItems>
    </cacheField>
    <cacheField name="Order Nr" numFmtId="0">
      <sharedItems containsBlank="1"/>
    </cacheField>
    <cacheField name="Order Type" numFmtId="0">
      <sharedItems containsBlank="1"/>
    </cacheField>
    <cacheField name="Customer Type" numFmtId="0">
      <sharedItems containsBlank="1"/>
    </cacheField>
    <cacheField name="Customer Name" numFmtId="0">
      <sharedItems containsBlank="1"/>
    </cacheField>
    <cacheField name="Order Receive Date" numFmtId="0">
      <sharedItems containsBlank="1"/>
    </cacheField>
    <cacheField name="Order Apply Date" numFmtId="0">
      <sharedItems containsBlank="1"/>
    </cacheField>
    <cacheField name="Serial Nr" numFmtId="0">
      <sharedItems containsBlank="1"/>
    </cacheField>
    <cacheField name="P/N" numFmtId="0">
      <sharedItems containsBlank="1"/>
    </cacheField>
    <cacheField name="Part Desc" numFmtId="0">
      <sharedItems containsBlank="1"/>
    </cacheField>
    <cacheField name="OEM P/N" numFmtId="0">
      <sharedItems containsBlank="1"/>
    </cacheField>
    <cacheField name="Original S/N" numFmtId="0">
      <sharedItems containsBlank="1"/>
    </cacheField>
    <cacheField name="Item Status" numFmtId="0">
      <sharedItems containsBlank="1"/>
    </cacheField>
    <cacheField name="Engineer Name" numFmtId="0">
      <sharedItems containsBlank="1"/>
    </cacheField>
    <cacheField name="Keyin Submit Date" numFmtId="0">
      <sharedItems containsBlank="1"/>
    </cacheField>
    <cacheField name="VI2 Date" numFmtId="0">
      <sharedItems containsBlank="1"/>
    </cacheField>
    <cacheField name="Ship Date" numFmtId="0">
      <sharedItems containsBlank="1"/>
    </cacheField>
    <cacheField name="Item Close Date" numFmtId="0">
      <sharedItems containsBlank="1"/>
    </cacheField>
    <cacheField name="Scrap Code" numFmtId="0">
      <sharedItems containsBlank="1"/>
    </cacheField>
    <cacheField name="Scrap Duty" numFmtId="0">
      <sharedItems containsBlank="1"/>
    </cacheField>
    <cacheField name="Scrap Memo" numFmtId="0">
      <sharedItems containsBlank="1"/>
    </cacheField>
    <cacheField name="Item Track Date" numFmtId="0">
      <sharedItems containsBlank="1"/>
    </cacheField>
    <cacheField name="From Status" numFmtId="0">
      <sharedItems containsBlank="1"/>
    </cacheField>
    <cacheField name="To Status" numFmtId="0">
      <sharedItems containsBlank="1"/>
    </cacheField>
    <cacheField name="Last Reason Code" numFmtId="0">
      <sharedItems containsBlank="1"/>
    </cacheField>
    <cacheField name="Model" numFmtId="0">
      <sharedItems containsBlank="1"/>
    </cacheField>
    <cacheField name="Pack Date" numFmtId="0">
      <sharedItems containsBlank="1"/>
    </cacheField>
    <cacheField name="BOX_ID" numFmtId="0">
      <sharedItems containsBlank="1"/>
    </cacheField>
    <cacheField name="PACK_NO" numFmtId="0">
      <sharedItems containsBlank="1" containsMixedTypes="1" containsNumber="1" containsInteger="1" minValue="612070" maxValue="622648"/>
    </cacheField>
    <cacheField name="GW" numFmtId="0">
      <sharedItems containsBlank="1" containsMixedTypes="1" containsNumber="1" minValue="1" maxValue="11.4"/>
    </cacheField>
    <cacheField name="NW" numFmtId="0">
      <sharedItems containsBlank="1" containsMixedTypes="1" containsNumber="1" minValue="0.1" maxValue="1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2">
  <r>
    <s v="KGB"/>
    <s v="Standard Shipment"/>
    <x v="0"/>
    <x v="0"/>
    <x v="0"/>
    <s v="TO241000007"/>
    <s v="R"/>
    <s v="PNY"/>
    <s v="PNY_Asia"/>
    <s v="2024/01/29 10:44:46"/>
    <s v="2024/01/25 16:21:31"/>
    <s v="H723001218"/>
    <s v="90CV07T10010"/>
    <s v="RTX4060/PG173-SKU371/GB/PNY"/>
    <s v=""/>
    <s v="H723001218"/>
    <s v="CLOSED"/>
    <s v="李景福"/>
    <s v="2024/01/29 12:23:29"/>
    <s v="2024/02/01 17:39:15"/>
    <s v="2024/03/15 15:07:19"/>
    <s v="2024/03/15 15:07:19"/>
    <s v=""/>
    <s v=""/>
    <s v=""/>
    <s v="2024/01/29 12:17:21"/>
    <s v="KEYIN"/>
    <s v="KEYIN"/>
    <s v="R10"/>
    <s v="RTX4060"/>
    <s v="2024/03/15 15:07:05"/>
    <s v="001"/>
    <n v="612070"/>
    <n v="1"/>
    <n v="1"/>
  </r>
  <r>
    <s v="KGB"/>
    <s v="Standard Shipment"/>
    <x v="0"/>
    <x v="0"/>
    <x v="0"/>
    <s v="TO241000008"/>
    <s v="R"/>
    <s v="PNY"/>
    <s v="PNY_Asia"/>
    <s v="2024/01/29 12:39:25"/>
    <s v="2024/01/29 12:36:22"/>
    <s v="H723000046"/>
    <s v="90CV07T10010"/>
    <s v="RTX4060/PG173-SKU371/GB/PNY"/>
    <s v=""/>
    <s v="H723000046"/>
    <s v="CLOSED"/>
    <s v="吳崇源"/>
    <s v="2024/01/29 13:58:28"/>
    <s v="2024/02/01 17:40:21"/>
    <s v="2024/03/15 15:07:20"/>
    <s v="2024/03/15 15:07:20"/>
    <s v=""/>
    <s v=""/>
    <s v=""/>
    <s v="2024/01/29 13:45:40"/>
    <s v="KEYIN"/>
    <s v="KEYIN"/>
    <s v="R10"/>
    <s v="RTX4060"/>
    <s v="2024/03/15 15:07:05"/>
    <s v="001"/>
    <n v="612070"/>
    <n v="1"/>
    <n v="1"/>
  </r>
  <r>
    <s v="KGB"/>
    <s v="Standard Shipment"/>
    <x v="0"/>
    <x v="0"/>
    <x v="0"/>
    <s v="TO241000008"/>
    <s v="R"/>
    <s v="PNY"/>
    <s v="PNY_Asia"/>
    <s v="2024/01/29 12:39:25"/>
    <s v="2024/01/29 12:36:22"/>
    <s v="H723001022"/>
    <s v="90CV07T10010"/>
    <s v="RTX4060/PG173-SKU371/GB/PNY"/>
    <s v=""/>
    <s v="H723001022"/>
    <s v="CLOSED"/>
    <s v="吳崇源"/>
    <s v="2024/01/29 13:58:28"/>
    <s v="2024/04/25 12:35:15"/>
    <s v="2024/04/30 16:55:57"/>
    <s v="2024/04/30 16:55:58"/>
    <s v=""/>
    <s v=""/>
    <s v=""/>
    <s v="2024/01/29 13:40:53"/>
    <s v="KEYIN"/>
    <s v="KEYIN"/>
    <s v="R10"/>
    <s v="RTX4060"/>
    <s v="2024/04/30 16:55:37"/>
    <s v="001"/>
    <n v="613632"/>
    <n v="1"/>
    <n v="1"/>
  </r>
  <r>
    <s v="KGB"/>
    <s v="Standard Shipment"/>
    <x v="0"/>
    <x v="0"/>
    <x v="0"/>
    <s v="TO241000008"/>
    <s v="R"/>
    <s v="PNY"/>
    <s v="PNY_Asia"/>
    <s v="2024/01/29 12:39:25"/>
    <s v="2024/01/29 12:36:22"/>
    <s v="H723001037"/>
    <s v="90CV07T10010"/>
    <s v="RTX4060/PG173-SKU371/GB/PNY"/>
    <s v=""/>
    <s v="H723001037"/>
    <s v="CLOSED"/>
    <s v="吳崇源"/>
    <s v="2024/01/29 13:58:28"/>
    <s v="2024/02/01 17:39:54"/>
    <s v="2024/03/15 15:07:20"/>
    <s v="2024/03/15 15:07:20"/>
    <s v=""/>
    <s v=""/>
    <s v=""/>
    <s v="2024/01/29 13:42:07"/>
    <s v="KEYIN"/>
    <s v="KEYIN"/>
    <s v="R10"/>
    <s v="RTX4060"/>
    <s v="2024/03/15 15:07:05"/>
    <s v="001"/>
    <n v="612070"/>
    <n v="1"/>
    <n v="1"/>
  </r>
  <r>
    <s v="KGB"/>
    <s v="Standard Shipment"/>
    <x v="0"/>
    <x v="0"/>
    <x v="0"/>
    <s v="TO241000008"/>
    <s v="R"/>
    <s v="PNY"/>
    <s v="PNY_Asia"/>
    <s v="2024/01/29 12:39:25"/>
    <s v="2024/01/29 12:36:22"/>
    <s v="H723004437"/>
    <s v="90CV07T10090"/>
    <s v="RTX4060/PG173-SKU371/GB/PNY"/>
    <s v=""/>
    <s v="H723004437"/>
    <s v="CLOSED"/>
    <s v="吳崇源"/>
    <s v="2024/01/29 13:58:28"/>
    <s v="2024/02/01 17:40:37"/>
    <s v="2024/03/15 15:07:20"/>
    <s v="2024/03/15 15:07:20"/>
    <s v=""/>
    <s v=""/>
    <s v=""/>
    <s v="2024/01/29 13:43:16"/>
    <s v="KEYIN"/>
    <s v="KEYIN"/>
    <s v="R10"/>
    <s v="RTX4060"/>
    <s v="2024/03/15 15:07:05"/>
    <s v="001"/>
    <n v="612070"/>
    <n v="1"/>
    <n v="1"/>
  </r>
  <r>
    <s v="KGB"/>
    <s v="Standard Shipment"/>
    <x v="0"/>
    <x v="0"/>
    <x v="0"/>
    <s v="TO241000008"/>
    <s v="R"/>
    <s v="PNY"/>
    <s v="PNY_Asia"/>
    <s v="2024/01/29 12:39:25"/>
    <s v="2024/01/29 12:36:22"/>
    <s v="H723000600"/>
    <s v="90CV07T10010"/>
    <s v="RTX4060/PG173-SKU371/GB/PNY"/>
    <s v=""/>
    <s v="H723000600"/>
    <s v="CLOSED"/>
    <s v="李景福"/>
    <s v="2024/01/29 13:58:28"/>
    <s v="2024/02/01 17:39:32"/>
    <s v="2024/03/15 15:07:20"/>
    <s v="2024/03/15 15:07:20"/>
    <s v=""/>
    <s v=""/>
    <s v=""/>
    <s v="2024/01/29 13:47:31"/>
    <s v="KEYIN"/>
    <s v="KEYIN"/>
    <s v="R10"/>
    <s v="RTX4060"/>
    <s v="2024/03/15 15:07:05"/>
    <s v="001"/>
    <n v="612070"/>
    <n v="1"/>
    <n v="1"/>
  </r>
  <r>
    <s v="KGB"/>
    <s v="Standard Shipment"/>
    <x v="0"/>
    <x v="0"/>
    <x v="0"/>
    <s v="TO241000008"/>
    <s v="R"/>
    <s v="PNY"/>
    <s v="PNY_Asia"/>
    <s v="2024/01/29 12:39:25"/>
    <s v="2024/01/29 12:36:22"/>
    <s v="H723001224"/>
    <s v="90CV07T10010"/>
    <s v="RTX4060/PG173-SKU371/GB/PNY"/>
    <s v=""/>
    <s v="H723001224"/>
    <s v="CLOSED"/>
    <s v="吳崇源"/>
    <s v="2024/01/29 13:58:28"/>
    <s v="2024/04/25 12:35:26"/>
    <s v="2024/04/30 16:55:57"/>
    <s v="2024/04/30 16:55:58"/>
    <s v=""/>
    <s v=""/>
    <s v=""/>
    <s v="2024/01/29 13:37:01"/>
    <s v="KEYIN"/>
    <s v="KEYIN"/>
    <s v="R10"/>
    <s v="RTX4060"/>
    <s v="2024/04/30 16:55:37"/>
    <s v="001"/>
    <n v="613632"/>
    <n v="1"/>
    <n v="1"/>
  </r>
  <r>
    <s v="KGB"/>
    <s v="Standard Shipment"/>
    <x v="0"/>
    <x v="0"/>
    <x v="0"/>
    <s v="TO243000002"/>
    <s v="R"/>
    <s v="PNY"/>
    <s v="PNY_Asia"/>
    <s v="2024/03/05 16:35:59"/>
    <s v="2024/03/04 11:16:54"/>
    <s v="HO23004543"/>
    <s v="90CV07U100A0"/>
    <s v="RTX4060TI/PG190SKU361/GB/PNY"/>
    <s v=""/>
    <s v="HO23004543"/>
    <s v="CLOSED"/>
    <s v="李景福"/>
    <s v="2024/03/08 10:44:06"/>
    <s v="2024/04/02 10:52:33"/>
    <s v="2024/04/02 12:27:02"/>
    <s v="2024/04/02 12:27:02"/>
    <s v=""/>
    <s v=""/>
    <s v=""/>
    <s v="2024/03/08 10:37:50"/>
    <s v="KEYIN"/>
    <s v="KEYIN"/>
    <s v="R10"/>
    <s v="RTX4060TI"/>
    <s v="2024/04/02 12:22:23"/>
    <s v="001"/>
    <n v="612776"/>
    <n v="1"/>
    <n v="1"/>
  </r>
  <r>
    <s v="KGB"/>
    <s v="Standard Shipment"/>
    <x v="0"/>
    <x v="0"/>
    <x v="0"/>
    <s v="TO243000002"/>
    <s v="R"/>
    <s v="PNY"/>
    <s v="PNY_Asia"/>
    <s v="2024/03/05 16:35:59"/>
    <s v="2024/03/04 11:16:54"/>
    <s v="HN23008369"/>
    <s v="90CV07T10050"/>
    <s v="RTX4060/PG173-SKU371/GB/PNY"/>
    <s v=""/>
    <s v="HN23008369"/>
    <s v="CLOSED"/>
    <s v="李景福"/>
    <s v="2024/03/08 10:44:06"/>
    <s v="2024/04/25 12:34:05"/>
    <s v="2024/04/30 16:55:57"/>
    <s v="2024/04/30 16:55:58"/>
    <s v=""/>
    <s v=""/>
    <s v=""/>
    <s v="2024/03/08 10:33:31"/>
    <s v="KEYIN"/>
    <s v="KEYIN"/>
    <s v="R10"/>
    <s v="RTX4060"/>
    <s v="2024/04/30 16:55:37"/>
    <s v="001"/>
    <n v="613632"/>
    <n v="1"/>
    <n v="1"/>
  </r>
  <r>
    <s v="KGB"/>
    <s v="Standard Shipment"/>
    <x v="0"/>
    <x v="0"/>
    <x v="0"/>
    <s v="TO243000002"/>
    <s v="R"/>
    <s v="PNY"/>
    <s v="PNY_Asia"/>
    <s v="2024/03/05 16:35:59"/>
    <s v="2024/03/04 11:16:54"/>
    <s v="HN23008489"/>
    <s v="90CV07T10050"/>
    <s v="RTX4060/PG173-SKU371/GB/PNY"/>
    <s v=""/>
    <s v="HN23008489"/>
    <s v="CLOSED"/>
    <s v="李景福"/>
    <s v="2024/03/08 10:44:06"/>
    <s v="2024/04/25 12:34:16"/>
    <s v="2024/04/30 16:55:57"/>
    <s v="2024/04/30 16:55:58"/>
    <s v=""/>
    <s v=""/>
    <s v=""/>
    <s v="2024/03/08 10:29:21"/>
    <s v="KEYIN"/>
    <s v="KEYIN"/>
    <s v="R10"/>
    <s v="RTX4060"/>
    <s v="2024/04/30 16:55:37"/>
    <s v="001"/>
    <n v="613632"/>
    <n v="1"/>
    <n v="1"/>
  </r>
  <r>
    <s v="KGB"/>
    <s v="Standard Shipment"/>
    <x v="0"/>
    <x v="0"/>
    <x v="0"/>
    <s v="TO243000002"/>
    <s v="R"/>
    <s v="PNY"/>
    <s v="PNY_Asia"/>
    <s v="2024/03/05 16:35:59"/>
    <s v="2024/03/04 11:16:54"/>
    <s v="HO23003390"/>
    <s v="90CV07U100A0"/>
    <s v="RTX4060TI/PG190SKU361/GB/PNY"/>
    <s v=""/>
    <s v="HO23003390"/>
    <s v="CLOSED"/>
    <s v="李景福"/>
    <s v="2024/03/08 10:44:06"/>
    <s v="2024/04/02 10:52:40"/>
    <s v="2024/04/02 12:27:02"/>
    <s v="2024/04/02 12:27:02"/>
    <s v=""/>
    <s v=""/>
    <s v=""/>
    <s v="2024/03/08 10:28:09"/>
    <s v="KEYIN"/>
    <s v="KEYIN"/>
    <s v="R10"/>
    <s v="RTX4060TI"/>
    <s v="2024/04/02 12:22:23"/>
    <s v="001"/>
    <n v="612776"/>
    <n v="1"/>
    <n v="1"/>
  </r>
  <r>
    <s v="KGB"/>
    <s v="Standard Shipment"/>
    <x v="0"/>
    <x v="0"/>
    <x v="0"/>
    <s v="TO243000002"/>
    <s v="R"/>
    <s v="PNY"/>
    <s v="PNY_Asia"/>
    <s v="2024/03/05 16:35:59"/>
    <s v="2024/03/04 11:16:54"/>
    <s v="HO23004593"/>
    <s v="90CV07U100A0"/>
    <s v="RTX4060TI/PG190SKU361/GB/PNY"/>
    <s v=""/>
    <s v="HO23004593"/>
    <s v="CLOSED"/>
    <s v="李景福"/>
    <s v="2024/03/08 10:44:06"/>
    <s v="2024/04/02 10:52:09"/>
    <s v="2024/04/02 12:27:02"/>
    <s v="2024/04/02 12:27:02"/>
    <s v=""/>
    <s v=""/>
    <s v=""/>
    <s v="2024/03/08 10:25:31"/>
    <s v="KEYIN"/>
    <s v="KEYIN"/>
    <s v="R10"/>
    <s v="RTX4060TI"/>
    <s v="2024/04/02 12:22:23"/>
    <s v="001"/>
    <n v="612776"/>
    <n v="1"/>
    <n v="1"/>
  </r>
  <r>
    <s v="KGB"/>
    <s v="Standard Shipment"/>
    <x v="0"/>
    <x v="0"/>
    <x v="0"/>
    <s v="TO243000002"/>
    <s v="R"/>
    <s v="PNY"/>
    <s v="PNY_Asia"/>
    <s v="2024/03/05 16:35:59"/>
    <s v="2024/03/04 11:16:54"/>
    <s v="H823000537"/>
    <s v="90CV07T10050"/>
    <s v="RTX4060/PG173-SKU371/GB/PNY"/>
    <s v=""/>
    <s v="H823000537"/>
    <s v="CLOSED"/>
    <s v="李景福"/>
    <s v="2024/03/08 10:44:06"/>
    <s v="2024/04/25 12:34:28"/>
    <s v="2024/04/30 16:55:58"/>
    <s v="2024/04/30 16:55:58"/>
    <s v=""/>
    <s v=""/>
    <s v=""/>
    <s v="2024/03/08 10:36:05"/>
    <s v="KEYIN"/>
    <s v="KEYIN"/>
    <s v="R10"/>
    <s v="RTX4060"/>
    <s v="2024/04/30 16:55:37"/>
    <s v="001"/>
    <n v="613632"/>
    <n v="1"/>
    <n v="1"/>
  </r>
  <r>
    <s v="KBB"/>
    <d v="2024-04-02T00:00:00"/>
    <x v="1"/>
    <x v="0"/>
    <x v="1"/>
    <s v="TO243000011"/>
    <s v="R"/>
    <s v="PNY"/>
    <s v="PNY_Asia"/>
    <s v="2024/03/25 13:07:38"/>
    <s v="2024/03/21 16:49:30"/>
    <s v="H723004429"/>
    <s v="69CV07T10A11"/>
    <s v="RTX4060/PG173-SKU371/STD/PNY"/>
    <s v=""/>
    <s v="H723004429"/>
    <s v="CLOSED"/>
    <s v="李景福"/>
    <s v="2024/04/02 11:14:42"/>
    <s v=""/>
    <s v=""/>
    <s v="2024/04/02 11:22:18"/>
    <s v="[A3SC0030]Burnt Component"/>
    <s v="Customer"/>
    <s v="PCB Burned/Q28"/>
    <s v="2024/04/02 11:04:52"/>
    <s v="KEYIN"/>
    <s v="KEYIN"/>
    <s v="C01"/>
    <s v="RTX4060"/>
    <s v=""/>
    <s v=""/>
    <s v=""/>
    <s v=""/>
    <s v=""/>
  </r>
  <r>
    <s v="KGB"/>
    <s v="Standard Shipment"/>
    <x v="0"/>
    <x v="0"/>
    <x v="0"/>
    <s v="TO243000011"/>
    <s v="R"/>
    <s v="PNY"/>
    <s v="PNY_Asia"/>
    <s v="2024/03/25 13:07:38"/>
    <s v="2024/03/21 16:49:30"/>
    <s v="HO23004530"/>
    <s v="69CV07U10A11"/>
    <s v="RTX4060TI/PG190SKU361/STD/PNY"/>
    <s v=""/>
    <s v="HO23004530"/>
    <s v="CLOSED"/>
    <s v="李景福"/>
    <s v="2024/04/01 16:01:33"/>
    <s v="2024/05/02 12:15:22"/>
    <s v="2024/05/09 08:18:09"/>
    <s v="2024/05/09 08:18:09"/>
    <s v=""/>
    <s v=""/>
    <s v=""/>
    <s v="2024/04/01 15:49:32"/>
    <s v="KEYIN"/>
    <s v="KEYIN"/>
    <s v="R10"/>
    <s v="RTX4060TI"/>
    <s v="2024/05/09 08:17:50"/>
    <s v="001"/>
    <n v="613861"/>
    <n v="1"/>
    <n v="1"/>
  </r>
  <r>
    <s v="KGB"/>
    <s v="Standard Shipment"/>
    <x v="0"/>
    <x v="0"/>
    <x v="0"/>
    <s v="TO243000011"/>
    <s v="R"/>
    <s v="PNY"/>
    <s v="PNY_Asia"/>
    <s v="2024/03/25 13:07:38"/>
    <s v="2024/03/21 16:49:30"/>
    <s v="HO23004468"/>
    <s v="69CV07U10A11"/>
    <s v="RTX4060TI/PG190SKU361/STD/PNY"/>
    <s v=""/>
    <s v="HO23004468"/>
    <s v="CLOSED"/>
    <s v="李景福"/>
    <s v="2024/04/01 16:01:33"/>
    <s v="2024/05/02 12:15:07"/>
    <s v="2024/05/09 08:18:09"/>
    <s v="2024/05/09 08:18:09"/>
    <s v=""/>
    <s v=""/>
    <s v=""/>
    <s v="2024/04/01 15:47:22"/>
    <s v="KEYIN"/>
    <s v="KEYIN"/>
    <s v="R10"/>
    <s v="RTX4060TI"/>
    <s v="2024/05/09 08:17:50"/>
    <s v="001"/>
    <n v="613861"/>
    <n v="1"/>
    <n v="1"/>
  </r>
  <r>
    <s v="KGB"/>
    <s v="Standard Shipment"/>
    <x v="0"/>
    <x v="0"/>
    <x v="0"/>
    <s v="TO243000011"/>
    <s v="R"/>
    <s v="PNY"/>
    <s v="PNY_Asia"/>
    <s v="2024/03/25 13:07:38"/>
    <s v="2024/03/21 16:49:30"/>
    <s v="H723001173"/>
    <s v="69CV07T10A01"/>
    <s v="RTX4060/PG173-SKU371/STD/PNY"/>
    <s v=""/>
    <s v="H723001173"/>
    <s v="CLOSED"/>
    <s v="李景福"/>
    <s v="2024/04/01 16:01:33"/>
    <s v="2024/04/25 12:33:54"/>
    <s v="2024/04/30 16:55:58"/>
    <s v="2024/04/30 16:55:58"/>
    <s v=""/>
    <s v=""/>
    <s v=""/>
    <s v="2024/04/01 15:50:14"/>
    <s v="KEYIN"/>
    <s v="KEYIN"/>
    <s v="R10"/>
    <s v="RTX4060"/>
    <s v="2024/04/30 16:55:36"/>
    <s v="001"/>
    <n v="613632"/>
    <n v="1"/>
    <n v="1"/>
  </r>
  <r>
    <s v="KGB"/>
    <s v="Standard Shipment"/>
    <x v="0"/>
    <x v="0"/>
    <x v="0"/>
    <s v="TO244000002"/>
    <s v="R"/>
    <s v="PNY"/>
    <s v="PNY_Asia"/>
    <s v="2024/04/15 15:54:05"/>
    <s v="2024/04/10 15:24:59"/>
    <s v="242049769000676"/>
    <s v="90CV07T10090"/>
    <s v="RTX4060/PG173-SKU371/GB/PNY"/>
    <s v=""/>
    <s v="242049769000676"/>
    <s v="CLOSED"/>
    <s v="李景福"/>
    <s v="2024/04/18 14:00:22"/>
    <s v="2024/04/25 12:36:16"/>
    <s v="2024/04/30 16:55:58"/>
    <s v="2024/04/30 16:55:58"/>
    <s v=""/>
    <s v=""/>
    <s v=""/>
    <s v="2024/04/18 13:54:24"/>
    <s v="KEYIN"/>
    <s v="KEYIN"/>
    <s v="R10"/>
    <s v="RTX4060"/>
    <s v="2024/04/30 16:55:37"/>
    <s v="001"/>
    <n v="613632"/>
    <n v="1"/>
    <n v="1"/>
  </r>
  <r>
    <s v="KGB"/>
    <s v="Standard Shipment"/>
    <x v="0"/>
    <x v="0"/>
    <x v="0"/>
    <s v="TO244000002"/>
    <s v="R"/>
    <s v="PNY"/>
    <s v="PNY_Asia"/>
    <s v="2024/04/15 15:54:05"/>
    <s v="2024/04/10 15:24:59"/>
    <s v="242125079000196"/>
    <s v="90CV07U10010"/>
    <s v="RTX4060TI/PG190SKU361/GB/PNY"/>
    <s v=""/>
    <s v="242125079000196"/>
    <s v="CLOSED"/>
    <s v="吳崇源"/>
    <s v="2024/04/18 14:00:22"/>
    <s v="2024/05/02 11:07:52"/>
    <s v="2024/06/05 17:02:43"/>
    <s v="2024/06/05 17:02:43"/>
    <s v=""/>
    <s v=""/>
    <s v=""/>
    <s v="2024/04/18 13:56:13"/>
    <s v="KEYIN"/>
    <s v="KEYIN"/>
    <s v="R10"/>
    <s v="RTX4060TI"/>
    <s v="2024/06/05 17:02:31"/>
    <s v="001"/>
    <n v="614670"/>
    <n v="1"/>
    <n v="1"/>
  </r>
  <r>
    <s v="KGB"/>
    <s v="Standard Shipment"/>
    <x v="0"/>
    <x v="0"/>
    <x v="0"/>
    <s v="TO244000002"/>
    <s v="R"/>
    <s v="PNY"/>
    <s v="PNY_Asia"/>
    <s v="2024/04/15 15:54:05"/>
    <s v="2024/04/10 15:24:59"/>
    <s v="242125079000973"/>
    <s v="90CV07U10010"/>
    <s v="RTX4060TI/PG190SKU361/GB/PNY"/>
    <s v=""/>
    <s v="242125079000973"/>
    <s v="CLOSED"/>
    <s v="李景福"/>
    <s v="2024/04/18 14:00:22"/>
    <s v="2024/05/02 12:15:43"/>
    <s v="2024/05/09 08:18:09"/>
    <s v="2024/05/09 08:18:09"/>
    <s v=""/>
    <s v=""/>
    <s v=""/>
    <s v="2024/04/18 13:59:02"/>
    <s v="KEYIN"/>
    <s v="KEYIN"/>
    <s v="R10"/>
    <s v="RTX4060TI"/>
    <s v="2024/05/09 08:17:50"/>
    <s v="001"/>
    <n v="613861"/>
    <n v="1"/>
    <n v="1"/>
  </r>
  <r>
    <s v="KGB"/>
    <s v="Standard Shipment"/>
    <x v="0"/>
    <x v="0"/>
    <x v="0"/>
    <s v="TO244000002"/>
    <s v="R"/>
    <s v="PNY"/>
    <s v="PNY_Asia"/>
    <s v="2024/04/15 15:54:05"/>
    <s v="2024/04/10 15:24:59"/>
    <s v="242049759001691"/>
    <s v="90CV07T10090"/>
    <s v="RTX4060/PG173-SKU371/GB/PNY"/>
    <s v=""/>
    <s v="242049759001691"/>
    <s v="CLOSED"/>
    <s v="李景福"/>
    <s v="2024/04/18 14:00:22"/>
    <s v="2024/04/25 12:36:26"/>
    <s v="2024/04/30 16:55:58"/>
    <s v="2024/04/30 16:55:58"/>
    <s v=""/>
    <s v=""/>
    <s v=""/>
    <s v="2024/04/18 13:55:29"/>
    <s v="KEYIN"/>
    <s v="KEYIN"/>
    <s v="R10"/>
    <s v="RTX4060"/>
    <s v="2024/04/30 16:55:37"/>
    <s v="001"/>
    <n v="613632"/>
    <n v="1"/>
    <n v="1"/>
  </r>
  <r>
    <s v="KGB"/>
    <s v="Standard Shipment"/>
    <x v="0"/>
    <x v="0"/>
    <x v="0"/>
    <s v="TO244000002"/>
    <s v="R"/>
    <s v="PNY"/>
    <s v="PNY_Asia"/>
    <s v="2024/04/15 15:54:05"/>
    <s v="2024/04/10 15:24:59"/>
    <s v="244113879001377"/>
    <s v="90CV07T10010"/>
    <s v="RTX4060/PG173-SKU371/GB/PNY"/>
    <s v=""/>
    <s v="244113879001377"/>
    <s v="CLOSED"/>
    <s v="李景福"/>
    <s v="2024/04/18 14:00:22"/>
    <s v="2024/04/25 12:36:06"/>
    <s v="2024/04/30 16:55:58"/>
    <s v="2024/04/30 16:55:58"/>
    <s v=""/>
    <s v=""/>
    <s v=""/>
    <s v="2024/04/18 13:59:59"/>
    <s v="KEYIN"/>
    <s v="KEYIN"/>
    <s v="R10"/>
    <s v="RTX4060"/>
    <s v="2024/04/30 16:55:37"/>
    <s v="001"/>
    <n v="613632"/>
    <n v="1"/>
    <n v="1"/>
  </r>
  <r>
    <s v="KGB"/>
    <s v="Standard Shipment"/>
    <x v="0"/>
    <x v="0"/>
    <x v="0"/>
    <s v="TO244000010"/>
    <s v="R"/>
    <s v="PNY"/>
    <s v="PNY_Asia"/>
    <s v="2024/05/06 14:51:25"/>
    <s v="2024/04/30 12:44:09"/>
    <s v="237968999000863"/>
    <s v="69CV07T10A11"/>
    <s v="RTX4060/PG173-SKU371/STD/PNY"/>
    <s v=""/>
    <s v="237968999000863"/>
    <s v="CLOSED"/>
    <s v="吳崇源"/>
    <s v="2024/05/07 16:16:18"/>
    <s v="2024/05/08 17:48:50"/>
    <s v="2024/05/21 08:25:08"/>
    <s v="2024/05/21 08:25:08"/>
    <s v=""/>
    <s v=""/>
    <s v=""/>
    <s v="2024/05/07 15:45:11"/>
    <s v="KEYIN"/>
    <s v="KEYIN"/>
    <s v="R10"/>
    <s v="RTX4060"/>
    <s v="2024/05/21 08:24:50"/>
    <s v="001"/>
    <n v="614205"/>
    <n v="1"/>
    <n v="1"/>
  </r>
  <r>
    <s v="KGB"/>
    <s v="Standard Shipment"/>
    <x v="0"/>
    <x v="0"/>
    <x v="0"/>
    <s v="TO244000010"/>
    <s v="R"/>
    <s v="PNY"/>
    <s v="PNY_Asia"/>
    <s v="2024/05/06 14:51:25"/>
    <s v="2024/04/30 12:44:09"/>
    <s v="245434689001791"/>
    <s v="69CV07T10A12"/>
    <s v="RTX4060/PG173-SKU371/STD/PNY"/>
    <s v=""/>
    <s v="245434689001791"/>
    <s v="CLOSED"/>
    <s v="吳崇源"/>
    <s v="2024/05/07 16:16:18"/>
    <s v="2024/05/08 17:28:38"/>
    <s v="2024/05/21 08:25:08"/>
    <s v="2024/05/21 08:25:08"/>
    <s v=""/>
    <s v=""/>
    <s v=""/>
    <s v="2024/05/07 16:11:51"/>
    <s v="KEYIN"/>
    <s v="KEYIN"/>
    <s v="R10"/>
    <s v="RTX4060"/>
    <s v="2024/05/21 08:24:50"/>
    <s v="001"/>
    <n v="614205"/>
    <n v="1"/>
    <n v="1"/>
  </r>
  <r>
    <s v="KGB"/>
    <s v="Standard Shipment"/>
    <x v="0"/>
    <x v="0"/>
    <x v="0"/>
    <s v="TO244000010"/>
    <s v="R"/>
    <s v="PNY"/>
    <s v="PNY_Asia"/>
    <s v="2024/05/06 14:51:25"/>
    <s v="2024/04/30 12:44:09"/>
    <s v="241139679000037"/>
    <s v="69CV07U10A11"/>
    <s v="RTX4060TI/PG190SKU361/STD/PNY"/>
    <s v=""/>
    <s v="241139679000037"/>
    <s v="CLOSED"/>
    <s v="吳崇源"/>
    <s v="2024/05/07 16:16:18"/>
    <s v="2024/06/05 09:44:34"/>
    <s v="2024/06/05 17:02:48"/>
    <s v="2024/06/05 17:02:48"/>
    <s v=""/>
    <s v=""/>
    <s v=""/>
    <s v="2024/05/07 16:02:39"/>
    <s v="KEYIN"/>
    <s v="KEYIN"/>
    <s v="R10"/>
    <s v="RTX4060TI"/>
    <s v="2024/06/05 17:02:17"/>
    <s v="001"/>
    <n v="614671"/>
    <n v="1"/>
    <n v="1"/>
  </r>
  <r>
    <s v="KGB"/>
    <s v="Standard Shipment"/>
    <x v="0"/>
    <x v="0"/>
    <x v="0"/>
    <s v="TO244000010"/>
    <s v="R"/>
    <s v="PNY"/>
    <s v="PNY_Asia"/>
    <s v="2024/05/06 14:51:25"/>
    <s v="2024/04/30 12:44:09"/>
    <s v="239279689000011"/>
    <s v="69CV07R10A01"/>
    <s v="RTX4070/PG141-SKU345/STD/PNY"/>
    <s v=""/>
    <s v="239279689000011"/>
    <s v="CLOSED"/>
    <s v="吳崇源"/>
    <s v="2024/05/07 16:16:18"/>
    <s v="2024/06/05 09:43:25"/>
    <s v="2024/06/05 17:02:48"/>
    <s v="2024/06/05 17:02:48"/>
    <s v=""/>
    <s v=""/>
    <s v=""/>
    <s v="2024/05/07 16:04:49"/>
    <s v="KEYIN"/>
    <s v="KEYIN"/>
    <s v="R10"/>
    <s v="RTX4070"/>
    <s v="2024/06/05 17:02:17"/>
    <s v="001"/>
    <n v="614671"/>
    <n v="1"/>
    <n v="1"/>
  </r>
  <r>
    <s v="KGB"/>
    <s v="Standard Shipment"/>
    <x v="0"/>
    <x v="0"/>
    <x v="0"/>
    <s v="TO244000010"/>
    <s v="R"/>
    <s v="PNY"/>
    <s v="PNY_Asia"/>
    <s v="2024/05/06 14:51:25"/>
    <s v="2024/04/30 12:44:09"/>
    <s v="242125079000064"/>
    <s v="69CV07U10A02"/>
    <s v="RTX4060TI/PG190SKU361/STD/PNY"/>
    <s v=""/>
    <s v="242125079000064"/>
    <s v="CLOSED"/>
    <s v="吳崇源"/>
    <s v="2024/05/07 16:16:18"/>
    <s v="2024/06/05 09:45:34"/>
    <s v="2024/06/05 17:02:48"/>
    <s v="2024/06/05 17:02:48"/>
    <s v=""/>
    <s v=""/>
    <s v=""/>
    <s v="2024/05/07 16:08:38"/>
    <s v="KEYIN"/>
    <s v="KEYIN"/>
    <s v="R10"/>
    <s v="RTX4060TI"/>
    <s v="2024/06/05 17:02:17"/>
    <s v="001"/>
    <n v="614671"/>
    <n v="1"/>
    <n v="1"/>
  </r>
  <r>
    <s v="KGB"/>
    <s v="Standard Shipment"/>
    <x v="0"/>
    <x v="0"/>
    <x v="0"/>
    <s v="TO244000010"/>
    <s v="R"/>
    <s v="PNY"/>
    <s v="PNY_Asia"/>
    <s v="2024/05/06 14:51:25"/>
    <s v="2024/04/30 12:44:09"/>
    <s v="243481599001509"/>
    <s v="69CV07S10A01"/>
    <s v="RTX4090/PG139-SKU332/LED/PNY"/>
    <s v=""/>
    <s v="243481599001509"/>
    <s v="CLOSED"/>
    <s v="吳崇源"/>
    <s v="2024/05/07 16:16:18"/>
    <s v="2024/08/08 10:47:51"/>
    <s v="2024/08/08 13:26:34"/>
    <s v="2024/08/08 13:26:34"/>
    <s v=""/>
    <s v=""/>
    <s v=""/>
    <s v="2024/05/07 16:13:20"/>
    <s v="KEYIN"/>
    <s v="KEYIN"/>
    <s v="R10"/>
    <s v="RTX4090"/>
    <s v="2024/08/08 13:25:59"/>
    <s v="001"/>
    <n v="616059"/>
    <n v="1"/>
    <n v="1"/>
  </r>
  <r>
    <s v="KGB"/>
    <s v="Standard Shipment"/>
    <x v="0"/>
    <x v="0"/>
    <x v="0"/>
    <s v="TO244000010"/>
    <s v="R"/>
    <s v="PNY"/>
    <s v="PNY_Asia"/>
    <s v="2024/05/06 14:51:25"/>
    <s v="2024/04/30 12:44:09"/>
    <s v="242049769000678"/>
    <s v="69CV07T10A11"/>
    <s v="RTX4060/PG173-SKU371/STD/PNY"/>
    <s v=""/>
    <s v="242049769000678"/>
    <s v="CLOSED"/>
    <s v="吳崇源"/>
    <s v="2024/05/07 16:16:18"/>
    <s v="2024/05/08 17:14:17"/>
    <s v="2024/05/21 08:25:08"/>
    <s v="2024/05/21 08:25:08"/>
    <s v=""/>
    <s v=""/>
    <s v=""/>
    <s v="2024/05/07 16:09:56"/>
    <s v="KEYIN"/>
    <s v="KEYIN"/>
    <s v="R10"/>
    <s v="RTX4060"/>
    <s v="2024/05/21 08:24:50"/>
    <s v="001"/>
    <n v="614205"/>
    <n v="1"/>
    <n v="1"/>
  </r>
  <r>
    <s v="KGB"/>
    <s v="Standard Shipment"/>
    <x v="0"/>
    <x v="0"/>
    <x v="0"/>
    <s v="TO246000003"/>
    <s v="R"/>
    <s v="PNY"/>
    <s v="PNY_Asia"/>
    <s v="2024/06/11 09:22:33"/>
    <s v="2024/06/04 15:42:26"/>
    <s v="242358229000796"/>
    <s v="90CV07T10090"/>
    <s v="RTX4060/PG173-SKU371/GB/PNY"/>
    <s v=""/>
    <s v="242358229000796"/>
    <s v="CLOSED"/>
    <s v="吳崇源"/>
    <s v="2024/06/11 10:12:11"/>
    <s v="2024/06/21 12:52:53"/>
    <s v="2024/06/21 16:20:54"/>
    <s v="2024/06/21 16:20:54"/>
    <s v=""/>
    <s v=""/>
    <s v=""/>
    <s v="2024/06/11 09:47:05"/>
    <s v="KEYIN"/>
    <s v="KEYIN"/>
    <s v="R10"/>
    <s v="RTX4060"/>
    <s v="2024/06/21 16:20:35"/>
    <s v="001"/>
    <n v="615072"/>
    <n v="1"/>
    <n v="1"/>
  </r>
  <r>
    <s v="KGB"/>
    <s v="Standard Shipment"/>
    <x v="0"/>
    <x v="0"/>
    <x v="0"/>
    <s v="TO246000003"/>
    <s v="R"/>
    <s v="PNY"/>
    <s v="PNY_Asia"/>
    <s v="2024/06/11 09:22:33"/>
    <s v="2024/06/04 15:42:26"/>
    <s v="244593039000456"/>
    <s v="90CV07S10050"/>
    <s v="RTX4090/PG139-SKU332/GB/PNY"/>
    <s v=""/>
    <s v="244593039000456"/>
    <s v="CLOSED"/>
    <s v="吳崇源"/>
    <s v="2024/06/11 10:12:10"/>
    <s v="2024/07/03 17:57:07"/>
    <s v="2024/07/04 15:30:16"/>
    <s v="2024/07/04 15:30:16"/>
    <s v=""/>
    <s v=""/>
    <s v=""/>
    <s v="2024/06/11 10:09:19"/>
    <s v="KEYIN"/>
    <s v="KEYIN"/>
    <s v="R10"/>
    <s v="RTX4090"/>
    <s v="2024/07/04 15:29:35"/>
    <s v="001"/>
    <n v="615315"/>
    <n v="1"/>
    <n v="1"/>
  </r>
  <r>
    <s v="KGB"/>
    <s v="Standard Shipment"/>
    <x v="0"/>
    <x v="0"/>
    <x v="0"/>
    <s v="TO246000003"/>
    <s v="R"/>
    <s v="PNY"/>
    <s v="PNY_Asia"/>
    <s v="2024/06/11 09:22:33"/>
    <s v="2024/06/04 15:42:26"/>
    <s v="241139679000017"/>
    <s v="90CV07U100A0"/>
    <s v="RTX4060TI/PG190SKU361/GB/PNY"/>
    <s v=""/>
    <s v="241139679000017"/>
    <s v="CLOSED"/>
    <s v="吳崇源"/>
    <s v="2024/06/11 10:12:11"/>
    <s v="2024/06/25 08:37:49"/>
    <s v="2024/06/27 13:19:46"/>
    <s v="2024/06/27 13:19:46"/>
    <s v=""/>
    <s v=""/>
    <s v=""/>
    <s v="2024/06/11 09:37:17"/>
    <s v="KEYIN"/>
    <s v="KEYIN"/>
    <s v="R10"/>
    <s v="RTX4060TI"/>
    <s v="2024/06/27 13:18:35"/>
    <s v="001"/>
    <n v="615136"/>
    <n v="1"/>
    <n v="1"/>
  </r>
  <r>
    <s v="KGB"/>
    <s v="Standard Shipment"/>
    <x v="0"/>
    <x v="0"/>
    <x v="0"/>
    <s v="TO246000003"/>
    <s v="R"/>
    <s v="PNY"/>
    <s v="PNY_Asia"/>
    <s v="2024/06/11 09:22:33"/>
    <s v="2024/06/04 15:42:26"/>
    <s v="246889579000400"/>
    <s v="90CV07R60010"/>
    <s v="RTX4070/PG141SKU335/GB/PNY"/>
    <s v=""/>
    <s v="246889579000400"/>
    <s v="CLOSED"/>
    <s v="吳崇源"/>
    <s v="2024/06/11 10:12:11"/>
    <s v="2024/06/25 08:38:48"/>
    <s v="2024/06/27 13:19:46"/>
    <s v="2024/06/27 13:19:46"/>
    <s v=""/>
    <s v=""/>
    <s v=""/>
    <s v="2024/06/11 09:32:28"/>
    <s v="KEYIN"/>
    <s v="KEYIN"/>
    <s v="R10"/>
    <s v="RTX4070"/>
    <s v="2024/06/27 13:18:35"/>
    <s v="001"/>
    <n v="615136"/>
    <n v="1"/>
    <n v="1"/>
  </r>
  <r>
    <s v="KGB"/>
    <s v="Standard Shipment"/>
    <x v="0"/>
    <x v="0"/>
    <x v="0"/>
    <s v="TO246000003"/>
    <s v="R"/>
    <s v="PNY"/>
    <s v="PNY_Asia"/>
    <s v="2024/06/11 09:22:33"/>
    <s v="2024/06/04 15:42:26"/>
    <s v="241139679000870"/>
    <s v="90CV07U100A0"/>
    <s v="RTX4060TI/PG190SKU361/GB/PNY"/>
    <s v=""/>
    <s v="241139679000870"/>
    <s v="CLOSED"/>
    <s v="吳崇源"/>
    <s v="2024/06/11 10:12:11"/>
    <s v="2024/06/25 08:37:05"/>
    <s v="2024/06/27 13:19:46"/>
    <s v="2024/06/27 13:19:46"/>
    <s v=""/>
    <s v=""/>
    <s v=""/>
    <s v="2024/06/11 09:25:44"/>
    <s v="KEYIN"/>
    <s v="KEYIN"/>
    <s v="R10"/>
    <s v="RTX4060TI"/>
    <s v="2024/06/27 13:18:35"/>
    <s v="001"/>
    <n v="615136"/>
    <n v="1"/>
    <n v="1"/>
  </r>
  <r>
    <s v="KGB"/>
    <s v="Standard Shipment"/>
    <x v="0"/>
    <x v="0"/>
    <x v="0"/>
    <s v="TO246000003"/>
    <s v="R"/>
    <s v="PNY"/>
    <s v="PNY_Asia"/>
    <s v="2024/06/11 09:22:33"/>
    <s v="2024/06/04 15:42:26"/>
    <s v="244969449000644"/>
    <s v="90CV07T100G0"/>
    <s v="RTX4060/PG173-SKU371/GB/PNY"/>
    <s v=""/>
    <s v="244969449000644"/>
    <s v="CLOSED"/>
    <s v="吳崇源"/>
    <s v="2024/06/11 10:12:11"/>
    <s v="2024/06/21 12:53:06"/>
    <s v="2024/06/21 16:20:53"/>
    <s v="2024/06/21 16:20:53"/>
    <s v=""/>
    <s v=""/>
    <s v=""/>
    <s v="2024/06/11 09:42:40"/>
    <s v="KEYIN"/>
    <s v="KEYIN"/>
    <s v="R10"/>
    <s v="RTX4060"/>
    <s v="2024/06/21 16:20:35"/>
    <s v="001"/>
    <n v="615072"/>
    <n v="1"/>
    <n v="1"/>
  </r>
  <r>
    <s v="KGB"/>
    <s v="Standard Shipment"/>
    <x v="0"/>
    <x v="0"/>
    <x v="0"/>
    <s v="TO246000003"/>
    <s v="R"/>
    <s v="PNY"/>
    <s v="PNY_Asia"/>
    <s v="2024/06/11 09:22:33"/>
    <s v="2024/06/04 15:42:26"/>
    <s v="243483819001030"/>
    <s v="90CV07T10010"/>
    <s v="RTX4060/PG173-SKU371/GB/PNY"/>
    <s v=""/>
    <s v="243483819001030"/>
    <s v="CLOSED"/>
    <s v="吳崇源"/>
    <s v="2024/06/11 10:12:11"/>
    <s v="2024/10/04 13:12:47"/>
    <s v="2024/10/07 17:03:30"/>
    <s v="2024/10/07 17:03:30"/>
    <s v=""/>
    <s v=""/>
    <s v=""/>
    <s v="2024/06/11 09:41:07"/>
    <s v="KEYIN"/>
    <s v="KEYIN"/>
    <s v="R10"/>
    <s v="RTX4060"/>
    <s v="2024/10/07 17:03:10"/>
    <s v="001"/>
    <n v="617416"/>
    <n v="1"/>
    <n v="1"/>
  </r>
  <r>
    <s v="KGB"/>
    <s v="Standard Shipment"/>
    <x v="0"/>
    <x v="0"/>
    <x v="0"/>
    <s v="TO246000008"/>
    <s v="R"/>
    <s v="PNY"/>
    <s v="PNY_Asia"/>
    <s v="2024/06/17 09:04:30"/>
    <s v="2024/06/17 08:48:47"/>
    <s v="242505869001478"/>
    <s v="90CV07T30010"/>
    <s v="RTX4060/PG173-SKU371/GB/PNY"/>
    <s v=""/>
    <s v="242505869001478"/>
    <s v="CLOSED"/>
    <s v="吳崇源"/>
    <s v="2024/06/17 10:53:01"/>
    <s v="2024/06/17 11:17:10"/>
    <s v="2024/06/20 10:30:30"/>
    <s v="2024/06/20 10:30:30"/>
    <s v=""/>
    <s v=""/>
    <s v=""/>
    <s v="2024/06/17 10:33:16"/>
    <s v="KEYIN"/>
    <s v="KEYIN"/>
    <s v="R06"/>
    <s v="RTX4060"/>
    <s v="2024/06/20 10:29:34"/>
    <s v="001"/>
    <n v="615029"/>
    <n v="1"/>
    <n v="1"/>
  </r>
  <r>
    <s v="KGB"/>
    <s v="Standard Shipment"/>
    <x v="0"/>
    <x v="0"/>
    <x v="0"/>
    <s v="TO246000008"/>
    <s v="R"/>
    <s v="PNY"/>
    <s v="PNY_Asia"/>
    <s v="2024/06/17 09:04:30"/>
    <s v="2024/06/17 08:48:47"/>
    <s v="242505869001375"/>
    <s v="90CV07T30010"/>
    <s v="RTX4060/PG173-SKU371/GB/PNY"/>
    <s v=""/>
    <s v="242505869001375"/>
    <s v="CLOSED"/>
    <s v="吳崇源"/>
    <s v="2024/06/17 10:53:00"/>
    <s v="2024/06/17 11:18:47"/>
    <s v="2024/06/20 10:30:31"/>
    <s v="2024/06/20 10:30:31"/>
    <s v=""/>
    <s v=""/>
    <s v=""/>
    <s v="2024/06/17 10:41:17"/>
    <s v="KEYIN"/>
    <s v="KEYIN"/>
    <s v="R06"/>
    <s v="RTX4060"/>
    <s v="2024/06/20 10:29:33"/>
    <s v="001"/>
    <n v="615029"/>
    <n v="1"/>
    <n v="1"/>
  </r>
  <r>
    <s v="KGB"/>
    <s v="Standard Shipment"/>
    <x v="0"/>
    <x v="0"/>
    <x v="0"/>
    <s v="TO246000008"/>
    <s v="R"/>
    <s v="PNY"/>
    <s v="PNY_Asia"/>
    <s v="2024/06/17 09:04:30"/>
    <s v="2024/06/17 08:48:47"/>
    <s v="242505869001382"/>
    <s v="90CV07T30010"/>
    <s v="RTX4060/PG173-SKU371/GB/PNY"/>
    <s v=""/>
    <s v="242505869001382"/>
    <s v="CLOSED"/>
    <s v="吳崇源"/>
    <s v="2024/06/17 10:53:00"/>
    <s v="2024/06/17 11:18:58"/>
    <s v="2024/06/20 10:30:31"/>
    <s v="2024/06/20 10:30:31"/>
    <s v=""/>
    <s v=""/>
    <s v=""/>
    <s v="2024/06/17 10:42:18"/>
    <s v="KEYIN"/>
    <s v="KEYIN"/>
    <s v="R06"/>
    <s v="RTX4060"/>
    <s v="2024/06/20 10:29:33"/>
    <s v="001"/>
    <n v="615029"/>
    <n v="1"/>
    <n v="1"/>
  </r>
  <r>
    <s v="KGB"/>
    <s v="Standard Shipment"/>
    <x v="0"/>
    <x v="0"/>
    <x v="0"/>
    <s v="TO246000008"/>
    <s v="R"/>
    <s v="PNY"/>
    <s v="PNY_Asia"/>
    <s v="2024/06/17 09:04:30"/>
    <s v="2024/06/17 08:48:47"/>
    <s v="242505869001442"/>
    <s v="90CV07T30010"/>
    <s v="RTX4060/PG173-SKU371/GB/PNY"/>
    <s v=""/>
    <s v="242505869001442"/>
    <s v="CLOSED"/>
    <s v="吳崇源"/>
    <s v="2024/06/17 10:53:00"/>
    <s v="2024/06/17 11:19:11"/>
    <s v="2024/06/20 10:30:31"/>
    <s v="2024/06/20 10:30:31"/>
    <s v=""/>
    <s v=""/>
    <s v=""/>
    <s v="2024/06/17 10:43:24"/>
    <s v="KEYIN"/>
    <s v="KEYIN"/>
    <s v="R06"/>
    <s v="RTX4060"/>
    <s v="2024/06/20 10:29:34"/>
    <s v="001"/>
    <n v="615029"/>
    <n v="1"/>
    <n v="1"/>
  </r>
  <r>
    <s v="KGB"/>
    <s v="Standard Shipment"/>
    <x v="0"/>
    <x v="0"/>
    <x v="0"/>
    <s v="TO246000008"/>
    <s v="R"/>
    <s v="PNY"/>
    <s v="PNY_Asia"/>
    <s v="2024/06/17 09:04:30"/>
    <s v="2024/06/17 08:48:47"/>
    <s v="242505869000183"/>
    <s v="90CV07T30010"/>
    <s v="RTX4060/PG173-SKU371/GB/PNY"/>
    <s v=""/>
    <s v="242505869000183"/>
    <s v="CLOSED"/>
    <s v="吳崇源"/>
    <s v="2024/06/17 10:53:00"/>
    <s v="2024/06/17 11:19:23"/>
    <s v="2024/06/20 10:30:31"/>
    <s v="2024/06/20 10:30:31"/>
    <s v=""/>
    <s v=""/>
    <s v=""/>
    <s v="2024/06/17 10:44:13"/>
    <s v="KEYIN"/>
    <s v="KEYIN"/>
    <s v="R06"/>
    <s v="RTX4060"/>
    <s v="2024/06/20 10:29:34"/>
    <s v="001"/>
    <n v="615029"/>
    <n v="1"/>
    <n v="1"/>
  </r>
  <r>
    <s v="KGB"/>
    <s v="Standard Shipment"/>
    <x v="0"/>
    <x v="0"/>
    <x v="0"/>
    <s v="TO246000008"/>
    <s v="R"/>
    <s v="PNY"/>
    <s v="PNY_Asia"/>
    <s v="2024/06/17 09:04:30"/>
    <s v="2024/06/17 08:48:47"/>
    <s v="242505869000486"/>
    <s v="90CV07T30010"/>
    <s v="RTX4060/PG173-SKU371/GB/PNY"/>
    <s v=""/>
    <s v="242505869000486"/>
    <s v="CLOSED"/>
    <s v="吳崇源"/>
    <s v="2024/06/17 10:53:00"/>
    <s v="2024/06/17 11:19:46"/>
    <s v="2024/06/20 10:30:31"/>
    <s v="2024/06/20 10:30:31"/>
    <s v=""/>
    <s v=""/>
    <s v=""/>
    <s v="2024/06/17 10:46:40"/>
    <s v="KEYIN"/>
    <s v="KEYIN"/>
    <s v="R06"/>
    <s v="RTX4060"/>
    <s v="2024/06/20 10:29:34"/>
    <s v="001"/>
    <n v="615029"/>
    <n v="1"/>
    <n v="1"/>
  </r>
  <r>
    <s v="KGB"/>
    <s v="Standard Shipment"/>
    <x v="0"/>
    <x v="0"/>
    <x v="0"/>
    <s v="TO246000008"/>
    <s v="R"/>
    <s v="PNY"/>
    <s v="PNY_Asia"/>
    <s v="2024/06/17 09:04:30"/>
    <s v="2024/06/17 08:48:47"/>
    <s v="243408709000054"/>
    <s v="90CV07T30020"/>
    <s v="RTX4060/PG173-SKU371/GB/PNY"/>
    <s v=""/>
    <s v="243408709000054"/>
    <s v="CLOSED"/>
    <s v="吳崇源"/>
    <s v="2024/06/17 10:52:59"/>
    <s v="2024/06/17 11:20:24"/>
    <s v="2024/06/20 10:30:31"/>
    <s v="2024/06/20 10:30:31"/>
    <s v=""/>
    <s v=""/>
    <s v=""/>
    <s v="2024/06/17 10:49:22"/>
    <s v="KEYIN"/>
    <s v="KEYIN"/>
    <s v="R06"/>
    <s v="RTX4060"/>
    <s v="2024/06/20 10:29:34"/>
    <s v="001"/>
    <n v="615029"/>
    <n v="1"/>
    <n v="1"/>
  </r>
  <r>
    <s v="KGB"/>
    <s v="Standard Shipment"/>
    <x v="0"/>
    <x v="0"/>
    <x v="0"/>
    <s v="TO246000008"/>
    <s v="R"/>
    <s v="PNY"/>
    <s v="PNY_Asia"/>
    <s v="2024/06/17 09:04:30"/>
    <s v="2024/06/17 08:48:47"/>
    <s v="242505869000945"/>
    <s v="90CV07T30010"/>
    <s v="RTX4060/PG173-SKU371/GB/PNY"/>
    <s v=""/>
    <s v="242505869000945"/>
    <s v="CLOSED"/>
    <s v="吳崇源"/>
    <s v="2024/06/17 10:53:00"/>
    <s v="2024/06/17 11:18:15"/>
    <s v="2024/06/20 10:30:30"/>
    <s v="2024/06/20 10:30:30"/>
    <s v=""/>
    <s v=""/>
    <s v=""/>
    <s v="2024/06/17 10:39:10"/>
    <s v="KEYIN"/>
    <s v="KEYIN"/>
    <s v="R06"/>
    <s v="RTX4060"/>
    <s v="2024/06/20 10:29:33"/>
    <s v="001"/>
    <n v="615029"/>
    <n v="1"/>
    <n v="1"/>
  </r>
  <r>
    <s v="KGB"/>
    <s v="Standard Shipment"/>
    <x v="0"/>
    <x v="0"/>
    <x v="0"/>
    <s v="TO246000008"/>
    <s v="R"/>
    <s v="PNY"/>
    <s v="PNY_Asia"/>
    <s v="2024/06/17 09:04:30"/>
    <s v="2024/06/17 08:48:47"/>
    <s v="242505869000567"/>
    <s v="90CV07T30010"/>
    <s v="RTX4060/PG173-SKU371/GB/PNY"/>
    <s v=""/>
    <s v="242505869000567"/>
    <s v="CLOSED"/>
    <s v="吳崇源"/>
    <s v="2024/06/17 10:53:00"/>
    <s v="2024/06/17 11:18:40"/>
    <s v="2024/06/20 10:30:31"/>
    <s v="2024/06/20 10:30:31"/>
    <s v=""/>
    <s v=""/>
    <s v=""/>
    <s v="2024/06/17 10:40:52"/>
    <s v="KEYIN"/>
    <s v="KEYIN"/>
    <s v="R06"/>
    <s v="RTX4060"/>
    <s v="2024/06/20 10:29:33"/>
    <s v="001"/>
    <n v="615029"/>
    <n v="1"/>
    <n v="1"/>
  </r>
  <r>
    <s v="KGB"/>
    <s v="Standard Shipment"/>
    <x v="0"/>
    <x v="0"/>
    <x v="0"/>
    <s v="TO246000008"/>
    <s v="R"/>
    <s v="PNY"/>
    <s v="PNY_Asia"/>
    <s v="2024/06/17 09:04:30"/>
    <s v="2024/06/17 08:48:47"/>
    <s v="242505869000136"/>
    <s v="90CV07T30010"/>
    <s v="RTX4060/PG173-SKU371/GB/PNY"/>
    <s v=""/>
    <s v="242505869000136"/>
    <s v="CLOSED"/>
    <s v="吳崇源"/>
    <s v="2024/06/17 10:53:01"/>
    <s v="2024/06/17 11:16:40"/>
    <s v="2024/06/20 10:30:30"/>
    <s v="2024/06/20 10:30:30"/>
    <s v=""/>
    <s v=""/>
    <s v=""/>
    <s v="2024/06/17 10:25:33"/>
    <s v="KEYIN"/>
    <s v="KEYIN"/>
    <s v="R06"/>
    <s v="RTX4060"/>
    <s v="2024/06/20 10:29:33"/>
    <s v="001"/>
    <n v="615029"/>
    <n v="1"/>
    <n v="1"/>
  </r>
  <r>
    <s v="KGB"/>
    <s v="Standard Shipment"/>
    <x v="0"/>
    <x v="0"/>
    <x v="0"/>
    <s v="TO246000008"/>
    <s v="R"/>
    <s v="PNY"/>
    <s v="PNY_Asia"/>
    <s v="2024/06/17 09:04:30"/>
    <s v="2024/06/17 08:48:47"/>
    <s v="242505869001486"/>
    <s v="90CV07T30010"/>
    <s v="RTX4060/PG173-SKU371/GB/PNY"/>
    <s v=""/>
    <s v="242505869001486"/>
    <s v="CLOSED"/>
    <s v="吳崇源"/>
    <s v="2024/06/17 10:53:01"/>
    <s v="2024/06/17 11:16:56"/>
    <s v="2024/06/20 10:30:30"/>
    <s v="2024/06/20 10:30:30"/>
    <s v=""/>
    <s v=""/>
    <s v=""/>
    <s v="2024/06/17 10:26:45"/>
    <s v="KEYIN"/>
    <s v="KEYIN"/>
    <s v="R06"/>
    <s v="RTX4060"/>
    <s v="2024/06/20 10:29:34"/>
    <s v="001"/>
    <n v="615029"/>
    <n v="1"/>
    <n v="1"/>
  </r>
  <r>
    <s v="KGB"/>
    <s v="Standard Shipment"/>
    <x v="0"/>
    <x v="0"/>
    <x v="0"/>
    <s v="TO246000008"/>
    <s v="R"/>
    <s v="PNY"/>
    <s v="PNY_Asia"/>
    <s v="2024/06/17 09:04:30"/>
    <s v="2024/06/17 08:48:47"/>
    <s v="242505869000225"/>
    <s v="90CV07T30010"/>
    <s v="RTX4060/PG173-SKU371/GB/PNY"/>
    <s v=""/>
    <s v="242505869000225"/>
    <s v="CLOSED"/>
    <s v="吳崇源"/>
    <s v="2024/06/17 10:53:01"/>
    <s v="2024/06/17 11:17:18"/>
    <s v="2024/06/20 10:30:30"/>
    <s v="2024/06/20 10:30:30"/>
    <s v=""/>
    <s v=""/>
    <s v=""/>
    <s v="2024/06/17 10:33:50"/>
    <s v="KEYIN"/>
    <s v="KEYIN"/>
    <s v="R06"/>
    <s v="RTX4060"/>
    <s v="2024/06/20 10:29:33"/>
    <s v="001"/>
    <n v="615029"/>
    <n v="1"/>
    <n v="1"/>
  </r>
  <r>
    <s v="KGB"/>
    <s v="Standard Shipment"/>
    <x v="0"/>
    <x v="0"/>
    <x v="0"/>
    <s v="TO246000008"/>
    <s v="R"/>
    <s v="PNY"/>
    <s v="PNY_Asia"/>
    <s v="2024/06/17 09:04:30"/>
    <s v="2024/06/17 08:48:47"/>
    <s v="242505869000627"/>
    <s v="90CV07T30010"/>
    <s v="RTX4060/PG173-SKU371/GB/PNY"/>
    <s v=""/>
    <s v="242505869000627"/>
    <s v="CLOSED"/>
    <s v="吳崇源"/>
    <s v="2024/06/17 10:53:00"/>
    <s v="2024/06/17 11:18:52"/>
    <s v="2024/06/20 10:30:31"/>
    <s v="2024/06/20 10:30:31"/>
    <s v=""/>
    <s v=""/>
    <s v=""/>
    <s v="2024/06/17 10:41:45"/>
    <s v="KEYIN"/>
    <s v="KEYIN"/>
    <s v="R06"/>
    <s v="RTX4060"/>
    <s v="2024/06/20 10:29:34"/>
    <s v="001"/>
    <n v="615029"/>
    <n v="1"/>
    <n v="1"/>
  </r>
  <r>
    <s v="KGB"/>
    <s v="Standard Shipment"/>
    <x v="0"/>
    <x v="0"/>
    <x v="0"/>
    <s v="TO246000008"/>
    <s v="R"/>
    <s v="PNY"/>
    <s v="PNY_Asia"/>
    <s v="2024/06/17 09:04:30"/>
    <s v="2024/06/17 08:48:47"/>
    <s v="242505869001233"/>
    <s v="90CV07T30010"/>
    <s v="RTX4060/PG173-SKU371/GB/PNY"/>
    <s v=""/>
    <s v="242505869001233"/>
    <s v="CLOSED"/>
    <s v="吳崇源"/>
    <s v="2024/06/17 10:52:59"/>
    <s v="2024/06/17 11:19:58"/>
    <s v="2024/06/20 10:30:31"/>
    <s v="2024/06/20 10:30:31"/>
    <s v=""/>
    <s v=""/>
    <s v=""/>
    <s v="2024/06/17 10:47:37"/>
    <s v="KEYIN"/>
    <s v="KEYIN"/>
    <s v="R06"/>
    <s v="RTX4060"/>
    <s v="2024/06/20 10:29:33"/>
    <s v="001"/>
    <n v="615029"/>
    <n v="1"/>
    <n v="1"/>
  </r>
  <r>
    <s v="KGB"/>
    <s v="Standard Shipment"/>
    <x v="0"/>
    <x v="0"/>
    <x v="0"/>
    <s v="TO246000008"/>
    <s v="R"/>
    <s v="PNY"/>
    <s v="PNY_Asia"/>
    <s v="2024/06/17 09:04:30"/>
    <s v="2024/06/17 08:48:47"/>
    <s v="244113899000232"/>
    <s v="90CV07T30020"/>
    <s v="RTX4060/PG173-SKU371/GB/PNY"/>
    <s v=""/>
    <s v="244113899000232"/>
    <s v="CLOSED"/>
    <s v="吳崇源"/>
    <s v="2024/06/17 10:52:59"/>
    <s v="2024/06/17 11:20:10"/>
    <s v="2024/06/20 10:30:31"/>
    <s v="2024/06/20 10:30:31"/>
    <s v=""/>
    <s v=""/>
    <s v=""/>
    <s v="2024/06/17 10:48:33"/>
    <s v="KEYIN"/>
    <s v="KEYIN"/>
    <s v="R06"/>
    <s v="RTX4060"/>
    <s v="2024/06/20 10:29:33"/>
    <s v="001"/>
    <n v="615029"/>
    <n v="1"/>
    <n v="1"/>
  </r>
  <r>
    <s v="KGB"/>
    <s v="Standard Shipment"/>
    <x v="0"/>
    <x v="0"/>
    <x v="0"/>
    <s v="TO246000008"/>
    <s v="R"/>
    <s v="PNY"/>
    <s v="PNY_Asia"/>
    <s v="2024/06/17 09:04:30"/>
    <s v="2024/06/17 08:48:47"/>
    <s v="236601470000034"/>
    <s v="90CV07U00010"/>
    <s v="RTX4060TI/PG190SKU361/GB/PNY"/>
    <s v=""/>
    <s v="236601470000034"/>
    <s v="CLOSED"/>
    <s v="吳崇源"/>
    <s v="2024/06/17 10:52:59"/>
    <s v="2024/06/17 11:20:36"/>
    <s v="2024/06/20 10:30:31"/>
    <s v="2024/06/20 10:30:31"/>
    <s v=""/>
    <s v=""/>
    <s v=""/>
    <s v="2024/06/17 10:50:31"/>
    <s v="KEYIN"/>
    <s v="KEYIN"/>
    <s v="R06"/>
    <s v="RTX4060TI"/>
    <s v="2024/06/20 10:29:33"/>
    <s v="001"/>
    <n v="615029"/>
    <n v="1"/>
    <n v="1"/>
  </r>
  <r>
    <s v="KGB"/>
    <s v="Standard Shipment"/>
    <x v="0"/>
    <x v="0"/>
    <x v="0"/>
    <s v="TO246000008"/>
    <s v="R"/>
    <s v="PNY"/>
    <s v="PNY_Asia"/>
    <s v="2024/06/17 09:04:30"/>
    <s v="2024/06/17 08:48:47"/>
    <s v="243022199000160"/>
    <s v="90CV07T00010"/>
    <s v="RTX4060/PG173-SKU371/GB/PNY"/>
    <s v=""/>
    <s v="243022199000160"/>
    <s v="CLOSED"/>
    <s v="吳崇源"/>
    <s v="2024/06/17 10:52:59"/>
    <s v="2024/06/17 11:20:50"/>
    <s v="2024/06/20 10:30:32"/>
    <s v="2024/06/20 10:30:32"/>
    <s v=""/>
    <s v=""/>
    <s v=""/>
    <s v="2024/06/17 10:51:52"/>
    <s v="KEYIN"/>
    <s v="KEYIN"/>
    <s v="R06"/>
    <s v="RTX4060"/>
    <s v="2024/06/20 10:29:33"/>
    <s v="001"/>
    <n v="615029"/>
    <n v="1"/>
    <n v="1"/>
  </r>
  <r>
    <s v="KGB"/>
    <s v="Standard Shipment"/>
    <x v="0"/>
    <x v="0"/>
    <x v="0"/>
    <s v="TO246000008"/>
    <s v="R"/>
    <s v="PNY"/>
    <s v="PNY_Asia"/>
    <s v="2024/06/17 09:04:30"/>
    <s v="2024/06/17 08:48:47"/>
    <s v="242505869000648"/>
    <s v="90CV07T30010"/>
    <s v="RTX4060/PG173-SKU371/GB/PNY"/>
    <s v=""/>
    <s v="242505869000648"/>
    <s v="CLOSED"/>
    <s v="吳崇源"/>
    <s v="2024/06/17 10:53:00"/>
    <s v="2024/06/17 11:17:51"/>
    <s v="2024/06/20 10:30:30"/>
    <s v="2024/06/20 10:30:30"/>
    <s v=""/>
    <s v=""/>
    <s v=""/>
    <s v="2024/06/17 10:36:57"/>
    <s v="KEYIN"/>
    <s v="KEYIN"/>
    <s v="R06"/>
    <s v="RTX4060"/>
    <s v="2024/06/20 10:29:34"/>
    <s v="001"/>
    <n v="615029"/>
    <n v="1"/>
    <n v="1"/>
  </r>
  <r>
    <s v="KGB"/>
    <s v="Standard Shipment"/>
    <x v="0"/>
    <x v="0"/>
    <x v="0"/>
    <s v="TO246000008"/>
    <s v="R"/>
    <s v="PNY"/>
    <s v="PNY_Asia"/>
    <s v="2024/06/17 09:04:30"/>
    <s v="2024/06/17 08:48:47"/>
    <s v="242505869000793"/>
    <s v="90CV07T30010"/>
    <s v="RTX4060/PG173-SKU371/GB/PNY"/>
    <s v=""/>
    <s v="242505869000793"/>
    <s v="CLOSED"/>
    <s v="吳崇源"/>
    <s v="2024/06/17 10:53:00"/>
    <s v="2024/06/17 11:18:03"/>
    <s v="2024/06/20 10:30:30"/>
    <s v="2024/06/20 10:30:30"/>
    <s v=""/>
    <s v=""/>
    <s v=""/>
    <s v="2024/06/17 10:37:56"/>
    <s v="KEYIN"/>
    <s v="KEYIN"/>
    <s v="R06"/>
    <s v="RTX4060"/>
    <s v="2024/06/20 10:29:34"/>
    <s v="001"/>
    <n v="615029"/>
    <n v="1"/>
    <n v="1"/>
  </r>
  <r>
    <s v="KGB"/>
    <s v="Standard Shipment"/>
    <x v="0"/>
    <x v="0"/>
    <x v="0"/>
    <s v="TO246000008"/>
    <s v="R"/>
    <s v="PNY"/>
    <s v="PNY_Asia"/>
    <s v="2024/06/17 09:04:30"/>
    <s v="2024/06/17 08:48:47"/>
    <s v="242505869000607"/>
    <s v="90CV07T30010"/>
    <s v="RTX4060/PG173-SKU371/GB/PNY"/>
    <s v=""/>
    <s v="242505869000607"/>
    <s v="CLOSED"/>
    <s v="吳崇源"/>
    <s v="2024/06/17 10:53:00"/>
    <s v="2024/06/17 11:18:27"/>
    <s v="2024/06/20 10:30:30"/>
    <s v="2024/06/20 10:30:30"/>
    <s v=""/>
    <s v=""/>
    <s v=""/>
    <s v="2024/06/17 10:40:01"/>
    <s v="KEYIN"/>
    <s v="KEYIN"/>
    <s v="R06"/>
    <s v="RTX4060"/>
    <s v="2024/06/20 10:29:34"/>
    <s v="001"/>
    <n v="615029"/>
    <n v="1"/>
    <n v="1"/>
  </r>
  <r>
    <s v="KGB"/>
    <s v="Standard Shipment"/>
    <x v="0"/>
    <x v="0"/>
    <x v="0"/>
    <s v="TO246000008"/>
    <s v="R"/>
    <s v="PNY"/>
    <s v="PNY_Asia"/>
    <s v="2024/06/17 09:04:30"/>
    <s v="2024/06/17 08:48:47"/>
    <s v="242505869000970"/>
    <s v="90CV07T30010"/>
    <s v="RTX4060/PG173-SKU371/GB/PNY"/>
    <s v=""/>
    <s v="242505869000970"/>
    <s v="CLOSED"/>
    <s v="吳崇源"/>
    <s v="2024/06/17 10:53:00"/>
    <s v="2024/06/17 11:19:05"/>
    <s v="2024/06/20 10:30:31"/>
    <s v="2024/06/20 10:30:31"/>
    <s v=""/>
    <s v=""/>
    <s v=""/>
    <s v="2024/06/17 10:42:55"/>
    <s v="KEYIN"/>
    <s v="KEYIN"/>
    <s v="R06"/>
    <s v="RTX4060"/>
    <s v="2024/06/20 10:29:34"/>
    <s v="001"/>
    <n v="615029"/>
    <n v="1"/>
    <n v="1"/>
  </r>
  <r>
    <s v="KGB"/>
    <s v="Standard Shipment"/>
    <x v="0"/>
    <x v="0"/>
    <x v="0"/>
    <s v="TO246000008"/>
    <s v="R"/>
    <s v="PNY"/>
    <s v="PNY_Asia"/>
    <s v="2024/06/17 09:04:30"/>
    <s v="2024/06/17 08:48:47"/>
    <s v="242505869000965"/>
    <s v="90CV07T30010"/>
    <s v="RTX4060/PG173-SKU371/GB/PNY"/>
    <s v=""/>
    <s v="242505869000965"/>
    <s v="CLOSED"/>
    <s v="吳崇源"/>
    <s v="2024/06/17 10:53:00"/>
    <s v="2024/06/17 11:19:17"/>
    <s v="2024/06/20 10:30:31"/>
    <s v="2024/06/20 10:30:31"/>
    <s v=""/>
    <s v=""/>
    <s v=""/>
    <s v="2024/06/17 10:43:49"/>
    <s v="KEYIN"/>
    <s v="KEYIN"/>
    <s v="R06"/>
    <s v="RTX4060"/>
    <s v="2024/06/20 10:29:34"/>
    <s v="001"/>
    <n v="615029"/>
    <n v="1"/>
    <n v="1"/>
  </r>
  <r>
    <s v="KGB"/>
    <s v="Standard Shipment"/>
    <x v="0"/>
    <x v="0"/>
    <x v="0"/>
    <s v="TO246000008"/>
    <s v="R"/>
    <s v="PNY"/>
    <s v="PNY_Asia"/>
    <s v="2024/06/17 09:04:30"/>
    <s v="2024/06/17 08:48:47"/>
    <s v="242505869000528"/>
    <s v="90CV07T30010"/>
    <s v="RTX4060/PG173-SKU371/GB/PNY"/>
    <s v=""/>
    <s v="242505869000528"/>
    <s v="CLOSED"/>
    <s v="吳崇源"/>
    <s v="2024/06/17 10:53:00"/>
    <s v="2024/06/17 11:19:35"/>
    <s v="2024/06/20 10:30:31"/>
    <s v="2024/06/20 10:30:31"/>
    <s v=""/>
    <s v=""/>
    <s v=""/>
    <s v="2024/06/17 10:45:27"/>
    <s v="KEYIN"/>
    <s v="KEYIN"/>
    <s v="R06"/>
    <s v="RTX4060"/>
    <s v="2024/06/20 10:29:34"/>
    <s v="001"/>
    <n v="615029"/>
    <n v="1"/>
    <n v="1"/>
  </r>
  <r>
    <s v="KGB"/>
    <s v="Standard Shipment"/>
    <x v="0"/>
    <x v="0"/>
    <x v="0"/>
    <s v="TO246000008"/>
    <s v="R"/>
    <s v="PNY"/>
    <s v="PNY_Asia"/>
    <s v="2024/06/17 09:04:30"/>
    <s v="2024/06/17 08:48:47"/>
    <s v="242505869000531"/>
    <s v="90CV07T30010"/>
    <s v="RTX4060/PG173-SKU371/GB/PNY"/>
    <s v=""/>
    <s v="242505869000531"/>
    <s v="CLOSED"/>
    <s v="吳崇源"/>
    <s v="2024/06/17 10:53:00"/>
    <s v="2024/06/17 11:19:40"/>
    <s v="2024/06/20 10:30:31"/>
    <s v="2024/06/20 10:30:31"/>
    <s v=""/>
    <s v=""/>
    <s v=""/>
    <s v="2024/06/17 10:46:08"/>
    <s v="KEYIN"/>
    <s v="KEYIN"/>
    <s v="R06"/>
    <s v="RTX4060"/>
    <s v="2024/06/20 10:29:34"/>
    <s v="001"/>
    <n v="615029"/>
    <n v="1"/>
    <n v="1"/>
  </r>
  <r>
    <s v="KGB"/>
    <s v="Standard Shipment"/>
    <x v="0"/>
    <x v="0"/>
    <x v="0"/>
    <s v="TO246000008"/>
    <s v="R"/>
    <s v="PNY"/>
    <s v="PNY_Asia"/>
    <s v="2024/06/17 09:04:30"/>
    <s v="2024/06/17 08:48:47"/>
    <s v="242505869000071"/>
    <s v="90CV07T30010"/>
    <s v="RTX4060/PG173-SKU371/GB/PNY"/>
    <s v=""/>
    <s v="242505869000071"/>
    <s v="CLOSED"/>
    <s v="吳崇源"/>
    <s v="2024/06/17 10:52:59"/>
    <s v="2024/06/17 11:19:53"/>
    <s v="2024/06/20 10:30:31"/>
    <s v="2024/06/20 10:30:31"/>
    <s v=""/>
    <s v=""/>
    <s v=""/>
    <s v="2024/06/17 10:47:12"/>
    <s v="KEYIN"/>
    <s v="KEYIN"/>
    <s v="R06"/>
    <s v="RTX4060"/>
    <s v="2024/06/20 10:29:34"/>
    <s v="001"/>
    <n v="615029"/>
    <n v="1"/>
    <n v="1"/>
  </r>
  <r>
    <s v="KGB"/>
    <s v="Standard Shipment"/>
    <x v="0"/>
    <x v="0"/>
    <x v="0"/>
    <s v="TO246000008"/>
    <s v="R"/>
    <s v="PNY"/>
    <s v="PNY_Asia"/>
    <s v="2024/06/17 09:04:30"/>
    <s v="2024/06/17 08:48:47"/>
    <s v="243721389000177"/>
    <s v="90CV07T30020"/>
    <s v="RTX4060/PG173-SKU371/GB/PNY"/>
    <s v=""/>
    <s v="243721389000177"/>
    <s v="CLOSED"/>
    <s v="吳崇源"/>
    <s v="2024/06/17 10:52:59"/>
    <s v="2024/06/17 11:20:05"/>
    <s v="2024/06/20 10:30:31"/>
    <s v="2024/06/20 10:30:31"/>
    <s v=""/>
    <s v=""/>
    <s v=""/>
    <s v="2024/06/17 10:48:01"/>
    <s v="KEYIN"/>
    <s v="KEYIN"/>
    <s v="R06"/>
    <s v="RTX4060"/>
    <s v="2024/06/20 10:29:34"/>
    <s v="001"/>
    <n v="615029"/>
    <n v="1"/>
    <n v="1"/>
  </r>
  <r>
    <s v="KGB"/>
    <s v="Standard Shipment"/>
    <x v="0"/>
    <x v="0"/>
    <x v="0"/>
    <s v="TO246000008"/>
    <s v="R"/>
    <s v="PNY"/>
    <s v="PNY_Asia"/>
    <s v="2024/06/17 09:04:30"/>
    <s v="2024/06/17 08:48:47"/>
    <s v="243721389000127"/>
    <s v="90CV07T30020"/>
    <s v="RTX4060/PG173-SKU371/GB/PNY"/>
    <s v=""/>
    <s v="243721389000127"/>
    <s v="CLOSED"/>
    <s v="吳崇源"/>
    <s v="2024/06/17 10:52:59"/>
    <s v="2024/06/17 11:20:15"/>
    <s v="2024/06/20 10:30:31"/>
    <s v="2024/06/20 10:30:31"/>
    <s v=""/>
    <s v=""/>
    <s v=""/>
    <s v="2024/06/17 10:48:55"/>
    <s v="KEYIN"/>
    <s v="KEYIN"/>
    <s v="R06"/>
    <s v="RTX4060"/>
    <s v="2024/06/20 10:29:34"/>
    <s v="001"/>
    <n v="615029"/>
    <n v="1"/>
    <n v="1"/>
  </r>
  <r>
    <s v="KGB"/>
    <s v="Standard Shipment"/>
    <x v="0"/>
    <x v="0"/>
    <x v="0"/>
    <s v="TO246000008"/>
    <s v="R"/>
    <s v="PNY"/>
    <s v="PNY_Asia"/>
    <s v="2024/06/17 09:04:30"/>
    <s v="2024/06/17 08:48:47"/>
    <s v="244113899000385"/>
    <s v="90CV07T30020"/>
    <s v="RTX4060/PG173-SKU371/GB/PNY"/>
    <s v=""/>
    <s v="244113899000385"/>
    <s v="CLOSED"/>
    <s v="吳崇源"/>
    <s v="2024/06/17 10:52:59"/>
    <s v="2024/06/17 11:20:31"/>
    <s v="2024/06/20 10:30:31"/>
    <s v="2024/06/20 10:30:31"/>
    <s v=""/>
    <s v=""/>
    <s v=""/>
    <s v="2024/06/17 10:49:45"/>
    <s v="KEYIN"/>
    <s v="KEYIN"/>
    <s v="R06"/>
    <s v="RTX4060"/>
    <s v="2024/06/20 10:29:34"/>
    <s v="001"/>
    <n v="615029"/>
    <n v="1"/>
    <n v="1"/>
  </r>
  <r>
    <s v="KGB"/>
    <s v="Standard Shipment"/>
    <x v="0"/>
    <x v="0"/>
    <x v="0"/>
    <s v="TO246000008"/>
    <s v="R"/>
    <s v="PNY"/>
    <s v="PNY_Asia"/>
    <s v="2024/06/17 09:04:30"/>
    <s v="2024/06/17 08:48:47"/>
    <s v="237865449000017"/>
    <s v="90CV07U30010"/>
    <s v="RTX4060TI/PG190-364/GB/PNY"/>
    <s v=""/>
    <s v="237865449000017"/>
    <s v="CLOSED"/>
    <s v="吳崇源"/>
    <s v="2024/06/17 10:52:59"/>
    <s v="2024/06/17 11:20:43"/>
    <s v="2024/06/20 10:30:31"/>
    <s v="2024/06/20 10:30:31"/>
    <s v=""/>
    <s v=""/>
    <s v=""/>
    <s v="2024/06/17 10:51:13"/>
    <s v="KEYIN"/>
    <s v="KEYIN"/>
    <s v="R06"/>
    <s v="RTX4060TI"/>
    <s v="2024/06/20 10:29:34"/>
    <s v="001"/>
    <n v="615029"/>
    <n v="1"/>
    <n v="1"/>
  </r>
  <r>
    <s v="KGB"/>
    <s v="Standard Shipment"/>
    <x v="0"/>
    <x v="0"/>
    <x v="0"/>
    <s v="TO246000008"/>
    <s v="R"/>
    <s v="PNY"/>
    <s v="PNY_Asia"/>
    <s v="2024/06/17 09:04:30"/>
    <s v="2024/06/17 08:48:47"/>
    <s v="242505869000774"/>
    <s v="90CV07T30010"/>
    <s v="RTX4060/PG173-SKU371/GB/PNY"/>
    <s v=""/>
    <s v="242505869000774"/>
    <s v="CLOSED"/>
    <s v="吳崇源"/>
    <s v="2024/06/17 10:53:01"/>
    <s v="2024/06/17 11:17:37"/>
    <s v="2024/06/20 10:30:30"/>
    <s v="2024/06/20 10:30:30"/>
    <s v=""/>
    <s v=""/>
    <s v=""/>
    <s v="2024/06/17 10:35:51"/>
    <s v="KEYIN"/>
    <s v="KEYIN"/>
    <s v="R06"/>
    <s v="RTX4060"/>
    <s v="2024/06/20 10:29:34"/>
    <s v="001"/>
    <n v="615029"/>
    <n v="1"/>
    <n v="1"/>
  </r>
  <r>
    <s v="KGB"/>
    <s v="Standard Shipment"/>
    <x v="0"/>
    <x v="0"/>
    <x v="0"/>
    <s v="TO246000008"/>
    <s v="R"/>
    <s v="PNY"/>
    <s v="PNY_Asia"/>
    <s v="2024/06/17 09:04:30"/>
    <s v="2024/06/17 08:48:47"/>
    <s v="242505869000850"/>
    <s v="90CV07T30010"/>
    <s v="RTX4060/PG173-SKU371/GB/PNY"/>
    <s v=""/>
    <s v="242505869000850"/>
    <s v="CLOSED"/>
    <s v="吳崇源"/>
    <s v="2024/06/17 10:53:01"/>
    <s v="2024/06/17 11:17:24"/>
    <s v="2024/06/20 10:30:30"/>
    <s v="2024/06/20 10:30:30"/>
    <s v=""/>
    <s v=""/>
    <s v=""/>
    <s v="2024/06/17 10:34:46"/>
    <s v="KEYIN"/>
    <s v="KEYIN"/>
    <s v="R06"/>
    <s v="RTX4060"/>
    <s v="2024/06/20 10:29:34"/>
    <s v="001"/>
    <n v="615029"/>
    <n v="1"/>
    <n v="1"/>
  </r>
  <r>
    <s v="KGB"/>
    <s v="Standard Shipment"/>
    <x v="0"/>
    <x v="0"/>
    <x v="0"/>
    <s v="TO246000008"/>
    <s v="R"/>
    <s v="PNY"/>
    <s v="PNY_Asia"/>
    <s v="2024/06/17 09:04:30"/>
    <s v="2024/06/17 08:48:47"/>
    <s v="242505869001189"/>
    <s v="90CV07T30010"/>
    <s v="RTX4060/PG173-SKU371/GB/PNY"/>
    <s v=""/>
    <s v="242505869001189"/>
    <s v="CLOSED"/>
    <s v="吳崇源"/>
    <s v="2024/06/17 10:53:01"/>
    <s v="2024/06/17 11:16:31"/>
    <s v="2024/06/20 10:30:30"/>
    <s v="2024/06/20 10:30:30"/>
    <s v=""/>
    <s v=""/>
    <s v=""/>
    <s v="2024/06/17 10:23:54"/>
    <s v="KEYIN"/>
    <s v="KEYIN"/>
    <s v="R06"/>
    <s v="RTX4060"/>
    <s v="2024/06/20 10:29:34"/>
    <s v="001"/>
    <n v="615029"/>
    <n v="1"/>
    <n v="1"/>
  </r>
  <r>
    <s v="KGB"/>
    <s v="Standard Shipment"/>
    <x v="0"/>
    <x v="0"/>
    <x v="0"/>
    <s v="TO246000008"/>
    <s v="R"/>
    <s v="PNY"/>
    <s v="PNY_Asia"/>
    <s v="2024/06/17 09:04:30"/>
    <s v="2024/06/17 08:48:47"/>
    <s v="242505869000396"/>
    <s v="90CV07T30010"/>
    <s v="RTX4060/PG173-SKU371/GB/PNY"/>
    <s v=""/>
    <s v="242505869000396"/>
    <s v="CLOSED"/>
    <s v="吳崇源"/>
    <s v="2024/06/17 10:53:01"/>
    <s v="2024/06/17 11:16:47"/>
    <s v="2024/06/20 10:30:30"/>
    <s v="2024/06/20 10:30:30"/>
    <s v=""/>
    <s v=""/>
    <s v=""/>
    <s v="2024/06/17 10:26:09"/>
    <s v="KEYIN"/>
    <s v="KEYIN"/>
    <s v="R06"/>
    <s v="RTX4060"/>
    <s v="2024/06/20 10:29:34"/>
    <s v="001"/>
    <n v="615029"/>
    <n v="1"/>
    <n v="1"/>
  </r>
  <r>
    <s v="KGB"/>
    <s v="Standard Shipment"/>
    <x v="0"/>
    <x v="0"/>
    <x v="0"/>
    <s v="TO246000008"/>
    <s v="R"/>
    <s v="PNY"/>
    <s v="PNY_Asia"/>
    <s v="2024/06/17 09:04:30"/>
    <s v="2024/06/17 08:48:47"/>
    <s v="242505869000226"/>
    <s v="90CV07T30010"/>
    <s v="RTX4060/PG173-SKU371/GB/PNY"/>
    <s v=""/>
    <s v="242505869000226"/>
    <s v="CLOSED"/>
    <s v="吳崇源"/>
    <s v="2024/06/17 10:53:01"/>
    <s v="2024/06/17 11:17:03"/>
    <s v="2024/06/20 10:30:30"/>
    <s v="2024/06/20 10:30:30"/>
    <s v=""/>
    <s v=""/>
    <s v=""/>
    <s v="2024/06/17 10:27:18"/>
    <s v="KEYIN"/>
    <s v="KEYIN"/>
    <s v="R06"/>
    <s v="RTX4060"/>
    <s v="2024/06/20 10:29:34"/>
    <s v="001"/>
    <n v="615029"/>
    <n v="1"/>
    <n v="1"/>
  </r>
  <r>
    <s v="KGB"/>
    <s v="Standard Shipment"/>
    <x v="0"/>
    <x v="0"/>
    <x v="0"/>
    <s v="TO246000008"/>
    <s v="R"/>
    <s v="PNY"/>
    <s v="PNY_Asia"/>
    <s v="2024/06/17 09:04:30"/>
    <s v="2024/06/17 08:48:47"/>
    <s v="242505869000234"/>
    <s v="90CV07T30010"/>
    <s v="RTX4060/PG173-SKU371/GB/PNY"/>
    <s v=""/>
    <s v="242505869000234"/>
    <s v="CLOSED"/>
    <s v="吳崇源"/>
    <s v="2024/06/17 10:53:01"/>
    <s v="2024/06/17 11:17:30"/>
    <s v="2024/06/20 10:30:30"/>
    <s v="2024/06/20 10:30:30"/>
    <s v=""/>
    <s v=""/>
    <s v=""/>
    <s v="2024/06/17 10:35:20"/>
    <s v="KEYIN"/>
    <s v="KEYIN"/>
    <s v="R06"/>
    <s v="RTX4060"/>
    <s v="2024/06/20 10:29:34"/>
    <s v="001"/>
    <n v="615029"/>
    <n v="1"/>
    <n v="1"/>
  </r>
  <r>
    <s v="KGB"/>
    <s v="Standard Shipment"/>
    <x v="0"/>
    <x v="0"/>
    <x v="0"/>
    <s v="TO246000008"/>
    <s v="R"/>
    <s v="PNY"/>
    <s v="PNY_Asia"/>
    <s v="2024/06/17 09:04:30"/>
    <s v="2024/06/17 08:48:47"/>
    <s v="242505869000604"/>
    <s v="90CV07T30010"/>
    <s v="RTX4060/PG173-SKU371/GB/PNY"/>
    <s v=""/>
    <s v="242505869000604"/>
    <s v="CLOSED"/>
    <s v="吳崇源"/>
    <s v="2024/06/17 10:53:00"/>
    <s v="2024/06/17 11:17:44"/>
    <s v="2024/06/20 10:30:30"/>
    <s v="2024/06/20 10:30:30"/>
    <s v=""/>
    <s v=""/>
    <s v=""/>
    <s v="2024/06/17 10:36:24"/>
    <s v="KEYIN"/>
    <s v="KEYIN"/>
    <s v="R06"/>
    <s v="RTX4060"/>
    <s v="2024/06/20 10:29:34"/>
    <s v="001"/>
    <n v="615029"/>
    <n v="1"/>
    <n v="1"/>
  </r>
  <r>
    <s v="KGB"/>
    <s v="Standard Shipment"/>
    <x v="0"/>
    <x v="0"/>
    <x v="0"/>
    <s v="TO246000008"/>
    <s v="R"/>
    <s v="PNY"/>
    <s v="PNY_Asia"/>
    <s v="2024/06/17 09:04:30"/>
    <s v="2024/06/17 08:48:47"/>
    <s v="242505869000279"/>
    <s v="90CV07T30010"/>
    <s v="RTX4060/PG173-SKU371/GB/PNY"/>
    <s v=""/>
    <s v="242505869000279"/>
    <s v="CLOSED"/>
    <s v="吳崇源"/>
    <s v="2024/06/17 10:53:00"/>
    <s v="2024/06/17 11:18:10"/>
    <s v="2024/06/20 10:30:30"/>
    <s v="2024/06/20 10:30:30"/>
    <s v=""/>
    <s v=""/>
    <s v=""/>
    <s v="2024/06/17 10:38:34"/>
    <s v="KEYIN"/>
    <s v="KEYIN"/>
    <s v="R06"/>
    <s v="RTX4060"/>
    <s v="2024/06/20 10:29:34"/>
    <s v="001"/>
    <n v="615029"/>
    <n v="1"/>
    <n v="1"/>
  </r>
  <r>
    <s v="KGB"/>
    <s v="Standard Shipment"/>
    <x v="0"/>
    <x v="0"/>
    <x v="0"/>
    <s v="TO246000008"/>
    <s v="R"/>
    <s v="PNY"/>
    <s v="PNY_Asia"/>
    <s v="2024/06/17 09:04:30"/>
    <s v="2024/06/17 08:48:47"/>
    <s v="242505869001201"/>
    <s v="90CV07T30010"/>
    <s v="RTX4060/PG173-SKU371/GB/PNY"/>
    <s v=""/>
    <s v="242505869001201"/>
    <s v="CLOSED"/>
    <s v="吳崇源"/>
    <s v="2024/06/17 10:53:00"/>
    <s v="2024/06/17 11:18:21"/>
    <s v="2024/06/20 10:30:30"/>
    <s v="2024/06/20 10:30:30"/>
    <s v=""/>
    <s v=""/>
    <s v=""/>
    <s v="2024/06/17 10:39:33"/>
    <s v="KEYIN"/>
    <s v="KEYIN"/>
    <s v="R06"/>
    <s v="RTX4060"/>
    <s v="2024/06/20 10:29:34"/>
    <s v="001"/>
    <n v="615029"/>
    <n v="1"/>
    <n v="1"/>
  </r>
  <r>
    <s v="KGB"/>
    <s v="Standard Shipment"/>
    <x v="0"/>
    <x v="0"/>
    <x v="0"/>
    <s v="TO246000008"/>
    <s v="R"/>
    <s v="PNY"/>
    <s v="PNY_Asia"/>
    <s v="2024/06/17 09:04:30"/>
    <s v="2024/06/17 08:48:47"/>
    <s v="242505869000282"/>
    <s v="90CV07T30010"/>
    <s v="RTX4060/PG173-SKU371/GB/PNY"/>
    <s v=""/>
    <s v="242505869000282"/>
    <s v="CLOSED"/>
    <s v="吳崇源"/>
    <s v="2024/06/17 10:53:00"/>
    <s v="2024/06/17 11:18:34"/>
    <s v="2024/06/20 10:30:30"/>
    <s v="2024/06/20 10:30:30"/>
    <s v=""/>
    <s v=""/>
    <s v=""/>
    <s v="2024/06/17 10:40:29"/>
    <s v="KEYIN"/>
    <s v="KEYIN"/>
    <s v="R06"/>
    <s v="RTX4060"/>
    <s v="2024/06/20 10:29:34"/>
    <s v="001"/>
    <n v="615029"/>
    <n v="1"/>
    <n v="1"/>
  </r>
  <r>
    <s v="KGB"/>
    <s v="Standard Shipment"/>
    <x v="0"/>
    <x v="0"/>
    <x v="0"/>
    <s v="TO246000008"/>
    <s v="R"/>
    <s v="PNY"/>
    <s v="PNY_Asia"/>
    <s v="2024/06/17 09:04:30"/>
    <s v="2024/06/17 08:48:47"/>
    <s v="242505869000883"/>
    <s v="90CV07T30010"/>
    <s v="RTX4060/PG173-SKU371/GB/PNY"/>
    <s v=""/>
    <s v="242505869000883"/>
    <s v="CLOSED"/>
    <s v="吳崇源"/>
    <s v="2024/06/17 10:53:00"/>
    <s v="2024/06/17 11:17:57"/>
    <s v="2024/06/20 10:30:30"/>
    <s v="2024/06/20 10:30:30"/>
    <s v=""/>
    <s v=""/>
    <s v=""/>
    <s v="2024/06/17 10:37:26"/>
    <s v="KEYIN"/>
    <s v="KEYIN"/>
    <s v="R06"/>
    <s v="RTX4060"/>
    <s v="2024/06/20 10:29:34"/>
    <s v="001"/>
    <n v="615029"/>
    <n v="1"/>
    <n v="1"/>
  </r>
  <r>
    <s v="KGB"/>
    <s v="Standard Shipment"/>
    <x v="0"/>
    <x v="0"/>
    <x v="0"/>
    <s v="TO246000008"/>
    <s v="R"/>
    <s v="PNY"/>
    <s v="PNY_Asia"/>
    <s v="2024/06/17 09:04:30"/>
    <s v="2024/06/17 08:48:47"/>
    <s v="242505869000672"/>
    <s v="90CV07T30010"/>
    <s v="RTX4060/PG173-SKU371/GB/PNY"/>
    <s v=""/>
    <s v="242505869000672"/>
    <s v="CLOSED"/>
    <s v="吳崇源"/>
    <s v="2024/06/17 10:53:00"/>
    <s v="2024/06/17 11:19:29"/>
    <s v="2024/06/20 10:30:31"/>
    <s v="2024/06/20 10:30:31"/>
    <s v=""/>
    <s v=""/>
    <s v=""/>
    <s v="2024/06/17 10:44:59"/>
    <s v="KEYIN"/>
    <s v="KEYIN"/>
    <s v="R06"/>
    <s v="RTX4060"/>
    <s v="2024/06/20 10:29:34"/>
    <s v="001"/>
    <n v="615029"/>
    <n v="1"/>
    <n v="1"/>
  </r>
  <r>
    <s v="KGB"/>
    <s v="Standard Shipment"/>
    <x v="0"/>
    <x v="0"/>
    <x v="0"/>
    <s v="TO246000010"/>
    <s v="R"/>
    <s v="PNY"/>
    <s v="PNY_Asia"/>
    <s v="2024/06/19 09:46:07"/>
    <s v="2024/06/17 15:01:24"/>
    <s v="243481419001453"/>
    <s v="90CV07S10050"/>
    <s v="RTX4090/PG139-SKU332/GB/PNY"/>
    <s v=""/>
    <s v="243481419001453"/>
    <s v="CLOSED"/>
    <s v="吳崇源"/>
    <s v="2024/06/20 17:02:30"/>
    <s v="2024/08/08 10:47:09"/>
    <s v="2024/08/08 13:26:34"/>
    <s v="2024/08/08 13:26:34"/>
    <s v=""/>
    <s v=""/>
    <s v=""/>
    <s v="2024/06/19 13:41:51"/>
    <s v="KEYIN"/>
    <s v="KEYIN"/>
    <s v="R10"/>
    <s v="RTX4090"/>
    <s v="2024/08/08 13:25:59"/>
    <s v="001"/>
    <n v="616059"/>
    <n v="1"/>
    <n v="1"/>
  </r>
  <r>
    <s v="KGB"/>
    <s v="Standard Shipment"/>
    <x v="0"/>
    <x v="0"/>
    <x v="0"/>
    <s v="TO246000010"/>
    <s v="R"/>
    <s v="PNY"/>
    <s v="PNY_Asia"/>
    <s v="2024/06/19 09:46:07"/>
    <s v="2024/06/17 15:01:24"/>
    <s v="245676699001806"/>
    <s v="90CV07W10010"/>
    <s v="RTX3050/PG173-SKU16/GB/PNY"/>
    <s v=""/>
    <s v="245676699001806"/>
    <s v="CLOSED"/>
    <s v="吳崇源"/>
    <s v="2024/06/19 13:37:47"/>
    <s v="2024/07/23 11:23:11"/>
    <s v="2024/07/23 17:06:59"/>
    <s v="2024/07/23 17:06:59"/>
    <s v=""/>
    <s v=""/>
    <s v=""/>
    <s v="2024/06/19 13:00:33"/>
    <s v="KEYIN"/>
    <s v="KEYIN"/>
    <s v="R10"/>
    <s v="RTX3050"/>
    <s v="2024/07/23 17:06:20"/>
    <s v="001"/>
    <n v="615782"/>
    <n v="1"/>
    <n v="1"/>
  </r>
  <r>
    <s v="KGB"/>
    <s v="Standard Shipment"/>
    <x v="0"/>
    <x v="0"/>
    <x v="0"/>
    <s v="TO246000012"/>
    <s v="R"/>
    <s v="PNY"/>
    <s v="PNY_Asia"/>
    <s v="2024/07/01 14:34:44"/>
    <s v="2024/06/26 10:37:05"/>
    <s v="245913909000955"/>
    <s v="90CV07R60010"/>
    <s v="RTX4070/PG141SKU335/GB/PNY"/>
    <s v=""/>
    <s v="245913909000955"/>
    <s v="CLOSED"/>
    <s v="吳崇源"/>
    <s v="2024/07/04 11:18:29"/>
    <s v="2024/07/23 11:21:06"/>
    <s v="2024/07/23 17:06:59"/>
    <s v="2024/07/23 17:06:59"/>
    <s v=""/>
    <s v=""/>
    <s v=""/>
    <s v="2024/07/04 10:39:05"/>
    <s v="KEYIN"/>
    <s v="KEYIN"/>
    <s v="R10"/>
    <s v="RTX4070"/>
    <s v="2024/07/23 17:06:20"/>
    <s v="001"/>
    <n v="615782"/>
    <n v="1"/>
    <n v="1"/>
  </r>
  <r>
    <s v="KGB"/>
    <s v="Standard Shipment"/>
    <x v="0"/>
    <x v="0"/>
    <x v="0"/>
    <s v="TO246000012"/>
    <s v="R"/>
    <s v="PNY"/>
    <s v="PNY_Asia"/>
    <s v="2024/07/01 14:34:44"/>
    <s v="2024/06/26 10:37:05"/>
    <s v="247246729002548"/>
    <s v="90CV07T100H0"/>
    <s v="RTX4060/PG173-SKU371/GB/PNY"/>
    <s v=""/>
    <s v="247246729002548"/>
    <s v="CLOSED"/>
    <s v="吳崇源"/>
    <s v="2024/07/04 11:18:29"/>
    <s v="2024/07/08 16:15:14"/>
    <s v="2024/07/09 08:12:59"/>
    <s v="2024/07/09 08:12:59"/>
    <s v=""/>
    <s v=""/>
    <s v=""/>
    <s v="2024/07/04 10:51:26"/>
    <s v="KEYIN"/>
    <s v="KEYIN"/>
    <s v="R10"/>
    <s v="RTX4060"/>
    <s v="2024/07/09 08:12:10"/>
    <s v="001"/>
    <n v="615410"/>
    <n v="1"/>
    <n v="1"/>
  </r>
  <r>
    <s v="KGB"/>
    <s v="Standard Shipment"/>
    <x v="0"/>
    <x v="0"/>
    <x v="0"/>
    <s v="TO246000012"/>
    <s v="R"/>
    <s v="PNY"/>
    <s v="PNY_Asia"/>
    <s v="2024/07/01 14:34:44"/>
    <s v="2024/06/26 10:37:05"/>
    <s v="246025519002351"/>
    <s v="90CV07T100H0"/>
    <s v="RTX4060/PG173-SKU371/GB/PNY"/>
    <s v=""/>
    <s v="246025519002351"/>
    <s v="CLOSED"/>
    <s v="吳崇源"/>
    <s v="2024/07/04 11:18:29"/>
    <s v="2024/07/08 16:00:03"/>
    <s v="2024/07/09 08:13:00"/>
    <s v="2024/07/09 08:13:00"/>
    <s v=""/>
    <s v=""/>
    <s v=""/>
    <s v="2024/07/04 10:56:57"/>
    <s v="KEYIN"/>
    <s v="KEYIN"/>
    <s v="R10"/>
    <s v="RTX4060"/>
    <s v="2024/07/09 08:12:10"/>
    <s v="001"/>
    <n v="615410"/>
    <n v="1"/>
    <n v="1"/>
  </r>
  <r>
    <s v="KGB"/>
    <s v="Standard Shipment"/>
    <x v="0"/>
    <x v="0"/>
    <x v="0"/>
    <s v="TO246000012"/>
    <s v="R"/>
    <s v="PNY"/>
    <s v="PNY_Asia"/>
    <s v="2024/07/01 14:34:44"/>
    <s v="2024/06/26 10:37:05"/>
    <s v="245913849000167"/>
    <s v="90CV07T100H0"/>
    <s v="RTX4060/PG173-SKU371/GB/PNY"/>
    <s v=""/>
    <s v="245913849000167"/>
    <s v="CLOSED"/>
    <s v="吳崇源"/>
    <s v="2024/07/04 11:18:29"/>
    <s v="2024/07/08 16:16:08"/>
    <s v="2024/07/09 08:13:00"/>
    <s v="2024/07/09 08:13:00"/>
    <s v=""/>
    <s v=""/>
    <s v=""/>
    <s v="2024/07/04 11:01:41"/>
    <s v="KEYIN"/>
    <s v="KEYIN"/>
    <s v="R10"/>
    <s v="RTX4060"/>
    <s v="2024/07/09 08:12:10"/>
    <s v="001"/>
    <n v="615410"/>
    <n v="1"/>
    <n v="1"/>
  </r>
  <r>
    <s v="KGB"/>
    <s v="Standard Shipment"/>
    <x v="0"/>
    <x v="0"/>
    <x v="0"/>
    <s v="TO246000012"/>
    <s v="R"/>
    <s v="PNY"/>
    <s v="PNY_Asia"/>
    <s v="2024/07/01 14:34:44"/>
    <s v="2024/06/26 10:37:05"/>
    <s v="246025519001299"/>
    <s v="90CV07T100H0"/>
    <s v="RTX4060/PG173-SKU371/GB/PNY"/>
    <s v=""/>
    <s v="246025519001299"/>
    <s v="CLOSED"/>
    <s v="吳崇源"/>
    <s v="2024/07/04 11:18:29"/>
    <s v="2024/10/04 13:12:41"/>
    <s v="2024/10/07 17:03:30"/>
    <s v="2024/10/07 17:03:30"/>
    <s v=""/>
    <s v=""/>
    <s v=""/>
    <s v="2024/07/04 11:08:19"/>
    <s v="KEYIN"/>
    <s v="KEYIN"/>
    <s v="R10"/>
    <s v="RTX4060"/>
    <s v="2024/10/07 17:03:10"/>
    <s v="001"/>
    <n v="617416"/>
    <n v="1"/>
    <n v="1"/>
  </r>
  <r>
    <s v="KGB"/>
    <s v="Standard Shipment"/>
    <x v="0"/>
    <x v="0"/>
    <x v="0"/>
    <s v="TO246000012"/>
    <s v="R"/>
    <s v="PNY"/>
    <s v="PNY_Asia"/>
    <s v="2024/07/01 14:34:44"/>
    <s v="2024/06/26 10:37:05"/>
    <s v="246147309001406"/>
    <s v="90CV07T100H0"/>
    <s v="RTX4060/PG173-SKU371/GB/PNY"/>
    <s v=""/>
    <s v="246147309001406"/>
    <s v="CLOSED"/>
    <s v="吳崇源"/>
    <s v="2024/07/04 11:18:28"/>
    <s v="2024/07/19 16:38:47"/>
    <s v="2024/07/23 17:06:59"/>
    <s v="2024/07/23 17:06:59"/>
    <s v=""/>
    <s v=""/>
    <s v=""/>
    <s v="2024/07/04 11:13:40"/>
    <s v="KEYIN"/>
    <s v="KEYIN"/>
    <s v="R10"/>
    <s v="RTX4060"/>
    <s v="2024/07/23 17:06:21"/>
    <s v="001"/>
    <n v="615782"/>
    <n v="1"/>
    <n v="1"/>
  </r>
  <r>
    <s v="KGB"/>
    <s v="Standard Shipment"/>
    <x v="0"/>
    <x v="0"/>
    <x v="0"/>
    <s v="TO247000001"/>
    <s v="R"/>
    <s v="PNY"/>
    <s v="PNY_Asia"/>
    <s v="2024/07/03 08:28:56"/>
    <s v="2024/07/01 11:13:16"/>
    <s v="246890089000005"/>
    <s v="90CV07R50010"/>
    <s v="RTX4070/PG141SKU335/GB/PNY"/>
    <s v=""/>
    <s v="246890089000005"/>
    <s v="CLOSED"/>
    <s v="吳崇源"/>
    <s v="2024/07/04 12:14:33"/>
    <s v="2024/07/22 11:19:12"/>
    <s v="2024/07/23 17:06:59"/>
    <s v="2024/07/23 17:06:59"/>
    <s v=""/>
    <s v=""/>
    <s v=""/>
    <s v="2024/07/04 12:04:15"/>
    <s v="KEYIN"/>
    <s v="KEYIN"/>
    <s v="R10"/>
    <s v="RTX4070"/>
    <s v="2024/07/23 17:06:20"/>
    <s v="001"/>
    <n v="615782"/>
    <n v="1"/>
    <n v="1"/>
  </r>
  <r>
    <s v="KGB"/>
    <s v="Standard Shipment"/>
    <x v="0"/>
    <x v="0"/>
    <x v="0"/>
    <s v="TO247000001"/>
    <s v="R"/>
    <s v="PNY"/>
    <s v="PNY_Asia"/>
    <s v="2024/07/03 08:28:56"/>
    <s v="2024/07/01 11:13:16"/>
    <s v="246025599000019"/>
    <s v="90CV07T40010"/>
    <s v="RTX4060/PG173-SKU371/GB/PNY"/>
    <s v=""/>
    <s v="246025599000019"/>
    <s v="CLOSED"/>
    <s v="吳崇源"/>
    <s v="2024/07/04 12:14:33"/>
    <s v="2024/08/02 17:00:16"/>
    <s v="2024/08/06 16:43:19"/>
    <s v="2024/08/06 16:43:19"/>
    <s v=""/>
    <s v=""/>
    <s v=""/>
    <s v="2024/07/04 12:08:17"/>
    <s v="KEYIN"/>
    <s v="KEYIN"/>
    <s v="R10"/>
    <s v="RTX4060"/>
    <s v="2024/08/06 16:40:05"/>
    <s v="001"/>
    <n v="616040"/>
    <n v="1"/>
    <n v="1"/>
  </r>
  <r>
    <s v="KGB"/>
    <s v="Standard Shipment"/>
    <x v="0"/>
    <x v="0"/>
    <x v="0"/>
    <s v="TO247000003"/>
    <s v="R"/>
    <s v="PNY"/>
    <s v="PNY_Asia"/>
    <s v="2024/07/04 16:45:11"/>
    <s v="2024/07/04 16:40:46"/>
    <s v="246147389000580"/>
    <s v="90CV07P30010"/>
    <s v="RTX4070TI/P141S323/GB/PNY"/>
    <s v=""/>
    <s v="246147389000580"/>
    <s v="CLOSED"/>
    <s v="吳崇源"/>
    <s v="2024/07/04 17:00:30"/>
    <s v="2024/07/19 17:04:17"/>
    <s v="2024/07/23 17:06:59"/>
    <s v="2024/07/23 17:06:59"/>
    <s v=""/>
    <s v=""/>
    <s v=""/>
    <s v="2024/07/04 16:51:36"/>
    <s v="KEYIN"/>
    <s v="KEYIN"/>
    <s v="R10"/>
    <s v="RTX4070TI"/>
    <s v="2024/07/23 17:06:21"/>
    <s v="001"/>
    <n v="615782"/>
    <n v="1"/>
    <n v="1"/>
  </r>
  <r>
    <s v="KGB"/>
    <s v="Standard Shipment"/>
    <x v="0"/>
    <x v="0"/>
    <x v="0"/>
    <s v="TO247000003"/>
    <s v="R"/>
    <s v="PNY"/>
    <s v="PNY_Asia"/>
    <s v="2024/07/04 16:45:11"/>
    <s v="2024/07/04 16:40:46"/>
    <s v="241139679000582"/>
    <s v="90CV07U100A0"/>
    <s v="RTX4060TI/PG190SKU361/GB/PNY"/>
    <s v=""/>
    <s v="241139679000582"/>
    <s v="CLOSED"/>
    <s v="吳崇源"/>
    <s v="2024/07/04 17:00:30"/>
    <s v="2024/07/23 11:20:07"/>
    <s v="2024/07/23 17:06:59"/>
    <s v="2024/07/23 17:06:59"/>
    <s v=""/>
    <s v=""/>
    <s v=""/>
    <s v="2024/07/04 16:58:04"/>
    <s v="KEYIN"/>
    <s v="KEYIN"/>
    <s v="R10"/>
    <s v="RTX4060TI"/>
    <s v="2024/07/23 17:06:21"/>
    <s v="001"/>
    <n v="615782"/>
    <n v="1"/>
    <n v="1"/>
  </r>
  <r>
    <s v="KGB"/>
    <s v="Standard Shipment"/>
    <x v="0"/>
    <x v="0"/>
    <x v="0"/>
    <s v="TO247000003"/>
    <s v="R"/>
    <s v="PNY"/>
    <s v="PNY_Asia"/>
    <s v="2024/07/04 16:45:11"/>
    <s v="2024/07/04 16:40:46"/>
    <s v="TI244S169000001"/>
    <s v="90CV07T00080"/>
    <s v="RTX4060/PG173-SKU371/GB/PNY"/>
    <s v=""/>
    <s v="TI244S169000001"/>
    <s v="CLOSED"/>
    <s v="吳崇源"/>
    <s v="2024/07/04 17:00:30"/>
    <s v="2024/07/19 16:53:33"/>
    <s v="2024/07/23 17:06:59"/>
    <s v="2024/07/23 17:06:59"/>
    <s v=""/>
    <s v=""/>
    <s v=""/>
    <s v="2024/07/04 16:55:23"/>
    <s v="KEYIN"/>
    <s v="KEYIN"/>
    <s v="R10"/>
    <s v="RTX4060"/>
    <s v="2024/07/23 17:06:21"/>
    <s v="001"/>
    <n v="615782"/>
    <n v="1"/>
    <n v="1"/>
  </r>
  <r>
    <s v="KGB"/>
    <s v="Standard Shipment"/>
    <x v="0"/>
    <x v="0"/>
    <x v="0"/>
    <s v="TO247000009"/>
    <s v="R"/>
    <s v="PNY"/>
    <s v="PNY_Asia"/>
    <s v="2024/07/19 16:10:12"/>
    <s v="2024/07/17 13:51:26"/>
    <s v="244592339000663"/>
    <s v="90CV07X20010"/>
    <s v="RTX4080/PG139SKU355/GB/PNY"/>
    <s v=""/>
    <s v="244592339000663"/>
    <s v="CLOSED"/>
    <s v="吳崇源"/>
    <s v="2024/07/22 14:32:16"/>
    <s v="2024/08/06 12:58:58"/>
    <s v="2024/08/06 16:43:19"/>
    <s v="2024/08/06 16:43:19"/>
    <s v=""/>
    <s v=""/>
    <s v=""/>
    <s v="2024/07/22 14:10:22"/>
    <s v="KEYIN"/>
    <s v="KEYIN"/>
    <s v="R10"/>
    <s v="RTX4080"/>
    <s v="2024/08/06 16:40:05"/>
    <s v="001"/>
    <n v="616040"/>
    <n v="1"/>
    <n v="1"/>
  </r>
  <r>
    <s v="KGB"/>
    <s v="Standard Shipment"/>
    <x v="0"/>
    <x v="0"/>
    <x v="0"/>
    <s v="TO247000009"/>
    <s v="R"/>
    <s v="PNY"/>
    <s v="PNY_Asia"/>
    <s v="2024/07/19 16:10:12"/>
    <s v="2024/07/17 13:51:26"/>
    <s v="246889579000066"/>
    <s v="90CV07R60010"/>
    <s v="RTX4070/PG141SKU335/GB/PNY"/>
    <s v=""/>
    <s v="246889579000066"/>
    <s v="CLOSED"/>
    <s v="吳崇源"/>
    <s v="2024/07/22 14:32:16"/>
    <s v="2024/08/02 13:07:38"/>
    <s v="2024/08/06 16:43:19"/>
    <s v="2024/08/06 16:43:19"/>
    <s v=""/>
    <s v=""/>
    <s v=""/>
    <s v="2024/07/22 14:20:51"/>
    <s v="KEYIN"/>
    <s v="KEYIN"/>
    <s v="R10"/>
    <s v="RTX4070"/>
    <s v="2024/08/06 16:40:05"/>
    <s v="001"/>
    <n v="616040"/>
    <n v="1"/>
    <n v="1"/>
  </r>
  <r>
    <s v="KGB"/>
    <s v="Standard Shipment"/>
    <x v="0"/>
    <x v="0"/>
    <x v="0"/>
    <s v="TO247000009"/>
    <s v="R"/>
    <s v="PNY"/>
    <s v="PNY_Asia"/>
    <s v="2024/07/19 16:10:12"/>
    <s v="2024/07/17 13:51:26"/>
    <s v="246147389000513"/>
    <s v="90CV07P30010"/>
    <s v="RTX4070TI/P141S323/GB/PNY"/>
    <s v=""/>
    <s v="246147389000513"/>
    <s v="CLOSED"/>
    <s v="吳崇源"/>
    <s v="2024/07/22 14:32:16"/>
    <s v="2024/08/02 13:09:30"/>
    <s v="2024/08/06 16:43:19"/>
    <s v="2024/08/06 16:43:19"/>
    <s v=""/>
    <s v=""/>
    <s v=""/>
    <s v="2024/07/22 14:16:28"/>
    <s v="KEYIN"/>
    <s v="KEYIN"/>
    <s v="R10"/>
    <s v="RTX4070TI"/>
    <s v="2024/08/06 16:40:05"/>
    <s v="001"/>
    <n v="616040"/>
    <n v="1"/>
    <n v="1"/>
  </r>
  <r>
    <s v="KGB"/>
    <s v="Standard Shipment"/>
    <x v="0"/>
    <x v="0"/>
    <x v="0"/>
    <s v="TO247000009"/>
    <s v="R"/>
    <s v="PNY"/>
    <s v="PNY_Asia"/>
    <s v="2024/07/19 16:10:12"/>
    <s v="2024/07/17 13:51:26"/>
    <s v="241139679000508"/>
    <s v="90CV07U100A0"/>
    <s v="RTX4060TI/PG190SKU361/GB/PNY"/>
    <s v=""/>
    <s v="241139679000508"/>
    <s v="CLOSED"/>
    <s v="吳崇源"/>
    <s v="2024/07/22 14:32:15"/>
    <s v="2024/08/02 16:50:12"/>
    <s v="2024/08/06 16:43:19"/>
    <s v="2024/08/06 16:43:19"/>
    <s v=""/>
    <s v=""/>
    <s v=""/>
    <s v="2024/07/22 14:25:32"/>
    <s v="KEYIN"/>
    <s v="KEYIN"/>
    <s v="R10"/>
    <s v="RTX4060TI"/>
    <s v="2024/08/06 16:40:05"/>
    <s v="001"/>
    <n v="616040"/>
    <n v="1"/>
    <n v="1"/>
  </r>
  <r>
    <s v="KGB"/>
    <s v="Standard Shipment"/>
    <x v="0"/>
    <x v="0"/>
    <x v="0"/>
    <s v="TO247000013"/>
    <s v="R"/>
    <s v="PNY"/>
    <s v="PNY_Asia"/>
    <s v="2024/07/30 17:17:46"/>
    <s v="2024/07/29 12:37:11"/>
    <s v="245913849000836"/>
    <s v="90CV07T100H0"/>
    <s v="RTX4060/PG173-SKU371/GB/PNY"/>
    <s v=""/>
    <s v="245913849000836"/>
    <s v="CLOSED"/>
    <s v="吳崇源"/>
    <s v="2024/07/31 12:26:19"/>
    <s v="2024/08/05 16:57:45"/>
    <s v="2024/08/06 16:43:19"/>
    <s v="2024/08/06 16:43:19"/>
    <s v=""/>
    <s v=""/>
    <s v=""/>
    <s v="2024/07/31 12:19:39"/>
    <s v="KEYIN"/>
    <s v="KEYIN"/>
    <s v="R10"/>
    <s v="RTX4060"/>
    <s v="2024/08/06 16:40:05"/>
    <s v="001"/>
    <n v="616040"/>
    <n v="1"/>
    <n v="1"/>
  </r>
  <r>
    <s v="KGB"/>
    <s v="Standard Shipment"/>
    <x v="0"/>
    <x v="0"/>
    <x v="0"/>
    <s v="TO247000013"/>
    <s v="R"/>
    <s v="PNY"/>
    <s v="PNY_Asia"/>
    <s v="2024/07/30 17:17:46"/>
    <s v="2024/07/29 12:37:11"/>
    <s v="246151809001169"/>
    <s v="90CV07W10010"/>
    <s v="RTX3050/PG173-SKU16/GB/PNY"/>
    <s v=""/>
    <s v="246151809001169"/>
    <s v="CLOSED"/>
    <s v="吳崇源"/>
    <s v="2024/07/31 12:26:18"/>
    <s v="2024/08/05 17:48:40"/>
    <s v="2024/08/06 16:43:19"/>
    <s v="2024/08/06 16:43:19"/>
    <s v=""/>
    <s v=""/>
    <s v=""/>
    <s v="2024/07/31 12:22:20"/>
    <s v="KEYIN"/>
    <s v="KEYIN"/>
    <s v="R10"/>
    <s v="RTX3050"/>
    <s v="2024/08/06 16:40:05"/>
    <s v="001"/>
    <n v="616040"/>
    <n v="1"/>
    <n v="1"/>
  </r>
  <r>
    <s v="KGB"/>
    <s v="Standard Shipment"/>
    <x v="0"/>
    <x v="0"/>
    <x v="0"/>
    <s v="TO247000013"/>
    <s v="R"/>
    <s v="PNY"/>
    <s v="PNY_Asia"/>
    <s v="2024/07/30 17:17:46"/>
    <s v="2024/07/29 12:37:11"/>
    <s v="246147389000649"/>
    <s v="90CV07P30010"/>
    <s v="RTX4070TI/P141S323/GB/PNY"/>
    <s v=""/>
    <s v="246147389000649"/>
    <s v="CLOSED"/>
    <s v="吳崇源"/>
    <s v="2024/07/31 12:26:19"/>
    <s v="2024/08/06 13:11:17"/>
    <s v="2024/08/06 16:43:19"/>
    <s v="2024/08/06 16:43:19"/>
    <s v=""/>
    <s v=""/>
    <s v=""/>
    <s v="2024/07/31 11:04:12"/>
    <s v="KEYIN"/>
    <s v="KEYIN"/>
    <s v="R10"/>
    <s v="RTX4070TI"/>
    <s v="2024/08/06 16:40:05"/>
    <s v="001"/>
    <n v="616040"/>
    <n v="1"/>
    <n v="1"/>
  </r>
  <r>
    <s v="KGB"/>
    <s v="Standard Shipment"/>
    <x v="0"/>
    <x v="0"/>
    <x v="0"/>
    <s v="TO247000013"/>
    <s v="R"/>
    <s v="PNY"/>
    <s v="PNY_Asia"/>
    <s v="2024/07/30 17:17:46"/>
    <s v="2024/07/29 12:37:11"/>
    <s v="247160969000557"/>
    <s v="90CV07R60050"/>
    <s v="RTX4070/PG141SKU335/GB/PNY"/>
    <s v=""/>
    <s v="247160969000557"/>
    <s v="CLOSED"/>
    <s v="吳崇源"/>
    <s v="2024/07/31 12:26:19"/>
    <s v="2024/08/06 12:45:27"/>
    <s v="2024/08/06 16:43:19"/>
    <s v="2024/08/06 16:43:19"/>
    <s v=""/>
    <s v=""/>
    <s v=""/>
    <s v="2024/07/31 12:10:18"/>
    <s v="KEYIN"/>
    <s v="KEYIN"/>
    <s v="R10"/>
    <s v="RTX4070"/>
    <s v="2024/08/06 16:40:05"/>
    <s v="001"/>
    <n v="616040"/>
    <n v="1"/>
    <n v="1"/>
  </r>
  <r>
    <s v="KGB"/>
    <s v="Standard Shipment"/>
    <x v="0"/>
    <x v="0"/>
    <x v="0"/>
    <s v="TO247000013"/>
    <s v="R"/>
    <s v="PNY"/>
    <s v="PNY_Asia"/>
    <s v="2024/07/30 17:17:46"/>
    <s v="2024/07/29 12:37:11"/>
    <s v="246025519002693"/>
    <s v="90CV07T100H0"/>
    <s v="RTX4060/PG173-SKU371/GB/PNY"/>
    <s v=""/>
    <s v="246025519002693"/>
    <s v="CLOSED"/>
    <s v="吳崇源"/>
    <s v="2024/07/31 12:26:19"/>
    <s v="2024/08/05 17:11:23"/>
    <s v="2024/08/06 16:43:19"/>
    <s v="2024/08/06 16:43:19"/>
    <s v=""/>
    <s v=""/>
    <s v=""/>
    <s v="2024/07/31 12:16:28"/>
    <s v="KEYIN"/>
    <s v="KEYIN"/>
    <s v="R10"/>
    <s v="RTX4060"/>
    <s v="2024/08/06 16:40:05"/>
    <s v="001"/>
    <n v="616040"/>
    <n v="1"/>
    <n v="1"/>
  </r>
  <r>
    <s v="KGB"/>
    <s v="Standard Shipment"/>
    <x v="0"/>
    <x v="0"/>
    <x v="0"/>
    <s v="TO247000013"/>
    <s v="R"/>
    <s v="PNY"/>
    <s v="PNY_Asia"/>
    <s v="2024/07/30 17:17:46"/>
    <s v="2024/07/29 12:37:11"/>
    <s v="247638279000055"/>
    <s v="90CV07T100E0"/>
    <s v="RTX4060/PG173-SKU371/GB/PNY"/>
    <s v=""/>
    <s v="247638279000055"/>
    <s v="CLOSED"/>
    <s v="吳崇源"/>
    <s v="2024/07/31 12:26:19"/>
    <s v="2024/08/05 17:23:31"/>
    <s v="2024/08/06 16:43:19"/>
    <s v="2024/08/06 16:43:19"/>
    <s v=""/>
    <s v=""/>
    <s v=""/>
    <s v="2024/07/31 12:06:09"/>
    <s v="KEYIN"/>
    <s v="KEYIN"/>
    <s v="R10"/>
    <s v="RTX4060"/>
    <s v="2024/08/06 16:40:05"/>
    <s v="001"/>
    <n v="616040"/>
    <n v="1"/>
    <n v="1"/>
  </r>
  <r>
    <s v="KGB"/>
    <s v="Standard Shipment"/>
    <x v="0"/>
    <x v="0"/>
    <x v="0"/>
    <s v="TO247000013"/>
    <s v="R"/>
    <s v="PNY"/>
    <s v="PNY_Asia"/>
    <s v="2024/07/30 17:17:46"/>
    <s v="2024/07/29 12:37:11"/>
    <s v="247246729001610"/>
    <s v="90CV07T100H0"/>
    <s v="RTX4060/PG173-SKU371/GB/PNY"/>
    <s v=""/>
    <s v="247246729001610"/>
    <s v="CLOSED"/>
    <s v="吳崇源"/>
    <s v="2024/07/31 12:26:19"/>
    <s v="2024/08/05 17:30:13"/>
    <s v="2024/08/06 16:43:19"/>
    <s v="2024/08/06 16:43:19"/>
    <s v=""/>
    <s v=""/>
    <s v=""/>
    <s v="2024/07/31 12:13:13"/>
    <s v="KEYIN"/>
    <s v="KEYIN"/>
    <s v="R10"/>
    <s v="RTX4060"/>
    <s v="2024/08/06 16:40:05"/>
    <s v="001"/>
    <n v="616040"/>
    <n v="1"/>
    <n v="1"/>
  </r>
  <r>
    <s v="KGB"/>
    <s v="Standard Shipment"/>
    <x v="0"/>
    <x v="0"/>
    <x v="0"/>
    <s v="TO247000013"/>
    <s v="R"/>
    <s v="PNY"/>
    <s v="PNY_Asia"/>
    <s v="2024/07/30 17:17:46"/>
    <s v="2024/07/29 12:37:11"/>
    <s v="246147329001940"/>
    <s v="90CV07S10050"/>
    <s v="RTX4090/PG139-SKU332/GB/PNY"/>
    <s v=""/>
    <s v="246147329001940"/>
    <s v="CLOSED"/>
    <s v="吳崇源"/>
    <s v="2024/07/31 12:26:19"/>
    <s v="2024/08/08 10:48:48"/>
    <s v="2024/08/08 13:26:34"/>
    <s v="2024/08/08 13:26:34"/>
    <s v=""/>
    <s v=""/>
    <s v=""/>
    <s v="2024/07/31 11:08:52"/>
    <s v="KEYIN"/>
    <s v="KEYIN"/>
    <s v="R10"/>
    <s v="RTX4090"/>
    <s v="2024/08/08 13:25:59"/>
    <s v="001"/>
    <n v="616059"/>
    <n v="1"/>
    <n v="1"/>
  </r>
  <r>
    <s v="KGB"/>
    <s v="Standard Shipment"/>
    <x v="0"/>
    <x v="0"/>
    <x v="0"/>
    <s v="TO247000013"/>
    <s v="R"/>
    <s v="PNY"/>
    <s v="PNY_Asia"/>
    <s v="2024/07/30 17:17:46"/>
    <s v="2024/07/29 12:37:11"/>
    <s v="244113879000263"/>
    <s v="90CV07T10010"/>
    <s v="RTX4060/PG173-SKU371/GB/PNY"/>
    <s v=""/>
    <s v="244113879000263"/>
    <s v="CLOSED"/>
    <s v="吳崇源"/>
    <s v="2024/07/31 12:26:19"/>
    <s v="2024/08/05 17:17:03"/>
    <s v="2024/08/06 16:43:19"/>
    <s v="2024/08/06 16:43:19"/>
    <s v=""/>
    <s v=""/>
    <s v=""/>
    <s v="2024/07/31 11:13:02"/>
    <s v="KEYIN"/>
    <s v="KEYIN"/>
    <s v="R10"/>
    <s v="RTX4060"/>
    <s v="2024/08/06 16:40:05"/>
    <s v="001"/>
    <n v="616040"/>
    <n v="1"/>
    <n v="1"/>
  </r>
  <r>
    <s v="KGB"/>
    <s v="Standard Shipment"/>
    <x v="0"/>
    <x v="0"/>
    <x v="0"/>
    <s v="TO247000013"/>
    <s v="R"/>
    <s v="PNY"/>
    <s v="PNY_Asia"/>
    <s v="2024/07/30 17:17:46"/>
    <s v="2024/07/29 12:37:11"/>
    <s v="247638279001227"/>
    <s v="90CV07T100E0"/>
    <s v="RTX4060/PG173-SKU371/GB/PNY"/>
    <s v=""/>
    <s v="247638279001227"/>
    <s v="CLOSED"/>
    <s v="吳崇源"/>
    <s v="2024/07/31 12:26:19"/>
    <s v="2024/08/05 17:35:53"/>
    <s v="2024/08/06 16:43:19"/>
    <s v="2024/08/06 16:43:19"/>
    <s v=""/>
    <s v=""/>
    <s v=""/>
    <s v="2024/07/31 11:16:21"/>
    <s v="KEYIN"/>
    <s v="KEYIN"/>
    <s v="R10"/>
    <s v="RTX4060"/>
    <s v="2024/08/06 16:40:05"/>
    <s v="001"/>
    <n v="616040"/>
    <n v="1"/>
    <n v="1"/>
  </r>
  <r>
    <s v="KGB"/>
    <s v="Standard Shipment"/>
    <x v="0"/>
    <x v="0"/>
    <x v="0"/>
    <s v="TO247000013"/>
    <s v="R"/>
    <s v="PNY"/>
    <s v="PNY_Asia"/>
    <s v="2024/07/30 17:17:46"/>
    <s v="2024/07/29 12:37:11"/>
    <s v="243022189000034"/>
    <s v="90CV07T10010"/>
    <s v="RTX4060/PG173-SKU371/GB/PNY"/>
    <s v=""/>
    <s v="243022189000034"/>
    <s v="CLOSED"/>
    <s v="吳崇源"/>
    <s v="2024/07/31 12:26:19"/>
    <s v="2024/08/05 17:03:33"/>
    <s v="2024/08/06 16:43:19"/>
    <s v="2024/08/06 16:43:19"/>
    <s v=""/>
    <s v=""/>
    <s v=""/>
    <s v="2024/07/31 12:03:29"/>
    <s v="KEYIN"/>
    <s v="KEYIN"/>
    <s v="R10"/>
    <s v="RTX4060"/>
    <s v="2024/08/06 16:40:05"/>
    <s v="001"/>
    <n v="616040"/>
    <n v="1"/>
    <n v="1"/>
  </r>
  <r>
    <s v="KBB"/>
    <s v="Local Scrap"/>
    <x v="2"/>
    <x v="0"/>
    <x v="1"/>
    <s v="TO248000003"/>
    <s v="R"/>
    <s v="PNY"/>
    <s v="PNY_Asia"/>
    <s v="2024/08/09 16:24:26"/>
    <s v="2024/08/08 08:53:52"/>
    <s v="246147389001342"/>
    <s v="90CV07P30010"/>
    <s v="RTX4070TI/P141S323/GB/PNY"/>
    <s v=""/>
    <s v="246147389001342"/>
    <s v="CLOSED"/>
    <s v="吳崇源"/>
    <s v="2024/08/12 12:37:56"/>
    <s v=""/>
    <s v=""/>
    <s v="2024/11/11 12:22:02"/>
    <s v="[A3SC0020]Scrap cause by Parts shortage"/>
    <s v="Customer"/>
    <s v="Consigned Part Shortage - Close"/>
    <s v="2024/08/12 11:12:17"/>
    <s v="KEYIN"/>
    <s v="KEYIN"/>
    <s v="C01"/>
    <s v="RTX4070TI"/>
    <s v=""/>
    <s v=""/>
    <s v=""/>
    <s v=""/>
    <s v=""/>
  </r>
  <r>
    <s v="KGB"/>
    <s v="Standard Shipment"/>
    <x v="0"/>
    <x v="0"/>
    <x v="0"/>
    <s v="TO248000003"/>
    <s v="R"/>
    <s v="PNY"/>
    <s v="PNY_Asia"/>
    <s v="2024/08/09 16:24:26"/>
    <s v="2024/08/08 08:53:52"/>
    <s v="246889569000240"/>
    <s v="90CV07T40010"/>
    <s v="RTX4060/PG173-SKU371/GB/PNY"/>
    <s v=""/>
    <s v="246889569000240"/>
    <s v="CLOSED"/>
    <s v="吳崇源"/>
    <s v="2024/08/12 12:37:56"/>
    <s v="2024/09/04 17:51:47"/>
    <s v="2024/09/05 15:57:17"/>
    <s v="2024/09/05 15:57:17"/>
    <s v=""/>
    <s v=""/>
    <s v=""/>
    <s v="2024/08/12 12:21:19"/>
    <s v="KEYIN"/>
    <s v="KEYIN"/>
    <s v="R10"/>
    <s v="RTX4060"/>
    <s v="2024/09/05 15:56:10"/>
    <s v="001"/>
    <n v="616790"/>
    <n v="1"/>
    <n v="1"/>
  </r>
  <r>
    <s v="KGB"/>
    <s v="Standard Shipment"/>
    <x v="0"/>
    <x v="0"/>
    <x v="0"/>
    <s v="TO248000003"/>
    <s v="R"/>
    <s v="PNY"/>
    <s v="PNY_Asia"/>
    <s v="2024/08/09 16:24:26"/>
    <s v="2024/08/08 08:53:52"/>
    <s v="237968980000091"/>
    <s v="90CV07T10050"/>
    <s v="RTX4060/PG173-SKU371/GB/PNY"/>
    <s v=""/>
    <s v="237968980000091"/>
    <s v="CLOSED"/>
    <s v="吳崇源"/>
    <s v="2024/08/12 12:37:56"/>
    <s v="2024/08/14 09:47:25"/>
    <s v="2024/08/14 16:41:39"/>
    <s v="2024/08/14 16:41:38"/>
    <s v=""/>
    <s v=""/>
    <s v=""/>
    <s v="2024/08/12 12:33:49"/>
    <s v="KEYIN"/>
    <s v="KEYIN"/>
    <s v="R10"/>
    <s v="RTX4060"/>
    <s v="2024/08/14 16:41:30"/>
    <s v="001"/>
    <n v="616138"/>
    <n v="1"/>
    <n v="1"/>
  </r>
  <r>
    <s v="KBB"/>
    <s v="Local Scrap"/>
    <x v="2"/>
    <x v="0"/>
    <x v="1"/>
    <s v="TO248000003"/>
    <s v="R"/>
    <s v="PNY"/>
    <s v="PNY_Asia"/>
    <s v="2024/08/09 16:24:26"/>
    <s v="2024/08/08 08:53:52"/>
    <s v="246147389000793"/>
    <s v="90CV07P30010"/>
    <s v="RTX4070TI/P141S323/GB/PNY"/>
    <s v=""/>
    <s v="246147389000793"/>
    <s v="CLOSED"/>
    <s v="吳崇源"/>
    <s v="2024/08/12 12:37:56"/>
    <s v=""/>
    <s v=""/>
    <s v="2024/11/11 12:26:07"/>
    <s v="[A3SC0020]Scrap cause by Parts shortage"/>
    <s v="Customer"/>
    <s v="Consigned Part Shortage - Close"/>
    <s v="2024/08/12 12:07:39"/>
    <s v="KEYIN"/>
    <s v="KEYIN"/>
    <s v="C01"/>
    <s v="RTX4070TI"/>
    <s v=""/>
    <s v=""/>
    <s v=""/>
    <s v=""/>
    <s v=""/>
  </r>
  <r>
    <s v="KGB"/>
    <s v="Standard Shipment"/>
    <x v="0"/>
    <x v="0"/>
    <x v="0"/>
    <s v="TO248000003"/>
    <s v="R"/>
    <s v="PNY"/>
    <s v="PNY_Asia"/>
    <s v="2024/08/09 16:24:26"/>
    <s v="2024/08/08 08:53:52"/>
    <s v="237968999000599"/>
    <s v="90CV07T10090"/>
    <s v="RTX4060/PG173-SKU371/GB/PNY"/>
    <s v=""/>
    <s v="237968999000599"/>
    <s v="CLOSED"/>
    <s v="吳崇源"/>
    <s v="2024/08/12 12:37:56"/>
    <s v="2024/08/14 10:24:46"/>
    <s v="2024/08/14 16:41:38"/>
    <s v="2024/08/14 16:41:38"/>
    <s v=""/>
    <s v=""/>
    <s v=""/>
    <s v="2024/08/12 12:18:24"/>
    <s v="KEYIN"/>
    <s v="KEYIN"/>
    <s v="R10"/>
    <s v="RTX4060"/>
    <s v="2024/08/14 16:41:30"/>
    <s v="001"/>
    <n v="616138"/>
    <n v="1"/>
    <n v="1"/>
  </r>
  <r>
    <s v="KGB"/>
    <s v="Standard Shipment"/>
    <x v="0"/>
    <x v="0"/>
    <x v="0"/>
    <s v="TO248000003"/>
    <s v="R"/>
    <s v="PNY"/>
    <s v="PNY_Asia"/>
    <s v="2024/08/09 16:24:26"/>
    <s v="2024/08/08 08:53:52"/>
    <s v="244356619000411"/>
    <s v="90CV07X20030"/>
    <s v="RTX4080/PG139SKU355/GB/PNY"/>
    <s v=""/>
    <s v="244356619000411"/>
    <s v="CLOSED"/>
    <s v="吳崇源"/>
    <s v="2024/08/12 12:37:56"/>
    <s v="2024/08/14 11:05:41"/>
    <s v="2024/08/14 16:41:38"/>
    <s v="2024/08/14 16:41:38"/>
    <s v=""/>
    <s v=""/>
    <s v=""/>
    <s v="2024/08/12 11:18:12"/>
    <s v="KEYIN"/>
    <s v="KEYIN"/>
    <s v="R10"/>
    <s v="RTX4080"/>
    <s v="2024/08/14 16:41:30"/>
    <s v="001"/>
    <n v="616138"/>
    <n v="1"/>
    <n v="1"/>
  </r>
  <r>
    <s v="KGB"/>
    <s v="Standard Shipment"/>
    <x v="0"/>
    <x v="0"/>
    <x v="0"/>
    <s v="TO248000003"/>
    <s v="R"/>
    <s v="PNY"/>
    <s v="PNY_Asia"/>
    <s v="2024/08/09 16:24:26"/>
    <s v="2024/08/08 08:53:52"/>
    <s v="237756020000866"/>
    <s v="90CV07T10010"/>
    <s v="RTX4060/PG173-SKU371/GB/PNY"/>
    <s v=""/>
    <s v="237756020000866"/>
    <s v="CLOSED"/>
    <s v="吳崇源"/>
    <s v="2024/08/12 12:37:56"/>
    <s v="2024/08/14 09:52:57"/>
    <s v="2024/08/14 16:41:38"/>
    <s v="2024/08/14 16:41:38"/>
    <s v=""/>
    <s v=""/>
    <s v=""/>
    <s v="2024/08/12 12:25:03"/>
    <s v="KEYIN"/>
    <s v="KEYIN"/>
    <s v="R10"/>
    <s v="RTX4060"/>
    <s v="2024/08/14 16:41:30"/>
    <s v="001"/>
    <n v="616138"/>
    <n v="1"/>
    <n v="1"/>
  </r>
  <r>
    <s v="KGB"/>
    <s v="Standard Shipment"/>
    <x v="0"/>
    <x v="0"/>
    <x v="0"/>
    <s v="TO248000003"/>
    <s v="R"/>
    <s v="PNY"/>
    <s v="PNY_Asia"/>
    <s v="2024/08/09 16:24:26"/>
    <s v="2024/08/08 08:53:52"/>
    <s v="243483819000085"/>
    <s v="90CV07T10060"/>
    <s v="RTX4060/PG173-SKU371/GB/PNY"/>
    <s v=""/>
    <s v="243483819000085"/>
    <s v="CLOSED"/>
    <s v="吳崇源"/>
    <s v="2024/08/12 12:37:56"/>
    <s v="2024/08/14 09:46:26"/>
    <s v="2024/08/14 16:41:39"/>
    <s v="2024/08/14 16:41:38"/>
    <s v=""/>
    <s v=""/>
    <s v=""/>
    <s v="2024/08/12 12:30:51"/>
    <s v="KEYIN"/>
    <s v="KEYIN"/>
    <s v="R10"/>
    <s v="RTX4060"/>
    <s v="2024/08/14 16:41:30"/>
    <s v="001"/>
    <n v="616138"/>
    <n v="1"/>
    <n v="1"/>
  </r>
  <r>
    <s v="KGB"/>
    <s v="Standard Shipment"/>
    <x v="0"/>
    <x v="0"/>
    <x v="0"/>
    <s v="TO248000003"/>
    <s v="R"/>
    <s v="PNY"/>
    <s v="PNY_Asia"/>
    <s v="2024/08/09 16:24:26"/>
    <s v="2024/08/08 08:53:52"/>
    <s v="246147389000934"/>
    <s v="90CV07P30010"/>
    <s v="RTX4070TI/P141S323/GB/PNY"/>
    <s v=""/>
    <s v="246147389000934"/>
    <s v="CLOSED"/>
    <s v="吳崇源"/>
    <s v="2024/08/12 12:37:56"/>
    <s v="2024/08/14 10:49:36"/>
    <s v="2024/08/14 16:41:38"/>
    <s v="2024/08/14 16:41:38"/>
    <s v=""/>
    <s v=""/>
    <s v=""/>
    <s v="2024/08/12 12:13:19"/>
    <s v="KEYIN"/>
    <s v="KEYIN"/>
    <s v="R10"/>
    <s v="RTX4070TI"/>
    <s v="2024/08/14 16:41:30"/>
    <s v="001"/>
    <n v="616138"/>
    <n v="1"/>
    <n v="1"/>
  </r>
  <r>
    <s v="KGB"/>
    <s v="Standard Shipment"/>
    <x v="0"/>
    <x v="0"/>
    <x v="0"/>
    <s v="TO248000009"/>
    <s v="R"/>
    <s v="PNY"/>
    <s v="PNY_Asia"/>
    <s v="2024/08/23 14:43:19"/>
    <s v="2024/08/21 14:53:07"/>
    <s v="PNY221208002469"/>
    <s v="90CV-07S0010"/>
    <s v="RTX4090/PG139-SKU330/GB/PNY"/>
    <s v=""/>
    <s v="PNY221208002469"/>
    <s v="CLOSED"/>
    <s v="吳崇源"/>
    <s v="2024/08/29 16:15:43"/>
    <s v="2024/09/04 17:51:01"/>
    <s v="2024/09/05 15:57:17"/>
    <s v="2024/09/05 15:57:17"/>
    <s v=""/>
    <s v=""/>
    <s v=""/>
    <s v="2024/08/29 16:10:57"/>
    <s v="KEYIN"/>
    <s v="KEYIN"/>
    <s v="R10"/>
    <s v="RTX4090"/>
    <s v="2024/09/05 15:56:10"/>
    <s v="001"/>
    <n v="616790"/>
    <n v="1"/>
    <n v="1"/>
  </r>
  <r>
    <s v="KGB"/>
    <s v="Standard Shipment"/>
    <x v="0"/>
    <x v="0"/>
    <x v="0"/>
    <s v="TO248000009"/>
    <s v="R"/>
    <s v="PNY"/>
    <s v="PNY_Asia"/>
    <s v="2024/08/23 14:43:19"/>
    <s v="2024/08/21 14:53:07"/>
    <s v="PNY230816000416"/>
    <s v="90CV07S10050"/>
    <s v="RTX4090/PG139-SKU332/GB/PNY"/>
    <s v=""/>
    <s v="PNY230816000416"/>
    <s v="CLOSED"/>
    <s v="吳崇源"/>
    <s v="2024/08/29 16:15:44"/>
    <s v="2024/09/04 17:50:45"/>
    <s v="2024/09/05 15:57:17"/>
    <s v="2024/09/05 15:57:17"/>
    <s v=""/>
    <s v=""/>
    <s v=""/>
    <s v="2024/08/29 16:02:40"/>
    <s v="KEYIN"/>
    <s v="KEYIN"/>
    <s v="R10"/>
    <s v="RTX4090"/>
    <s v="2024/09/05 15:56:10"/>
    <s v="001"/>
    <n v="616790"/>
    <n v="1"/>
    <n v="1"/>
  </r>
  <r>
    <s v="KGB"/>
    <s v="Standard Shipment"/>
    <x v="0"/>
    <x v="0"/>
    <x v="0"/>
    <s v="TO248000009"/>
    <s v="R"/>
    <s v="PNY"/>
    <s v="PNY_Asia"/>
    <s v="2024/08/23 14:43:19"/>
    <s v="2024/08/21 14:53:07"/>
    <s v="PNY221209002057"/>
    <s v="90CV-07S0010"/>
    <s v="RTX4090/PG139-SKU330/GB/PNY"/>
    <s v=""/>
    <s v="PNY221209002057"/>
    <s v="CLOSED"/>
    <s v="吳崇源"/>
    <s v="2024/08/29 16:15:43"/>
    <s v="2024/09/04 17:51:05"/>
    <s v="2024/09/05 15:57:17"/>
    <s v="2024/09/05 15:57:17"/>
    <s v=""/>
    <s v=""/>
    <s v=""/>
    <s v="2024/08/29 16:07:09"/>
    <s v="KEYIN"/>
    <s v="KEYIN"/>
    <s v="R10"/>
    <s v="RTX4090"/>
    <s v="2024/09/05 15:56:10"/>
    <s v="001"/>
    <n v="616790"/>
    <n v="1"/>
    <n v="1"/>
  </r>
  <r>
    <s v="KGB"/>
    <s v="Standard Shipment"/>
    <x v="0"/>
    <x v="0"/>
    <x v="0"/>
    <s v="TO248000011"/>
    <s v="R"/>
    <s v="PNY"/>
    <s v="PNY_Asia"/>
    <s v="2024/08/27 15:40:31"/>
    <s v="2024/08/23 15:06:24"/>
    <s v="247698399000555"/>
    <s v="90CV07R60050"/>
    <s v="RTX4070/PG141SKU335/GB/PNY"/>
    <s v=""/>
    <s v="247698399000555"/>
    <s v="CLOSED"/>
    <s v="吳崇源"/>
    <s v="2024/08/29 16:01:15"/>
    <s v="2024/09/03 11:14:02"/>
    <s v="2024/09/03 14:26:55"/>
    <s v="2024/09/03 14:26:55"/>
    <s v=""/>
    <s v=""/>
    <s v=""/>
    <s v="2024/08/29 15:56:01"/>
    <s v="KEYIN"/>
    <s v="KEYIN"/>
    <s v="R10"/>
    <s v="RTX4070"/>
    <s v="2024/09/03 14:26:43"/>
    <s v="001"/>
    <n v="616685"/>
    <n v="1"/>
    <n v="1"/>
  </r>
  <r>
    <s v="KGB"/>
    <s v="Standard Shipment"/>
    <x v="0"/>
    <x v="0"/>
    <x v="0"/>
    <s v="TO248000011"/>
    <s v="R"/>
    <s v="PNY"/>
    <s v="PNY_Asia"/>
    <s v="2024/08/27 15:40:31"/>
    <s v="2024/08/23 15:06:24"/>
    <s v="241139679000214"/>
    <s v="90CV07U100A0"/>
    <s v="RTX4060TI/PG190SKU361/GB/PNY"/>
    <s v=""/>
    <s v="241139679000214"/>
    <s v="CLOSED"/>
    <s v="吳崇源"/>
    <s v="2024/08/29 16:01:15"/>
    <s v="2024/09/03 11:13:55"/>
    <s v="2024/09/03 14:26:55"/>
    <s v="2024/09/03 14:26:55"/>
    <s v=""/>
    <s v=""/>
    <s v=""/>
    <s v="2024/08/29 15:52:45"/>
    <s v="KEYIN"/>
    <s v="KEYIN"/>
    <s v="R10"/>
    <s v="RTX4060TI"/>
    <s v="2024/09/03 14:26:43"/>
    <s v="001"/>
    <n v="616685"/>
    <n v="1"/>
    <n v="1"/>
  </r>
  <r>
    <s v="KBB"/>
    <s v="Local Scrap"/>
    <x v="2"/>
    <x v="0"/>
    <x v="1"/>
    <s v="TO248000011"/>
    <s v="R"/>
    <s v="PNY"/>
    <s v="PNY_Asia"/>
    <s v="2024/08/27 15:40:31"/>
    <s v="2024/08/23 15:06:24"/>
    <s v="243481479001142"/>
    <s v="90CV07T10010"/>
    <s v="RTX4060/PG173-SKU371/GB/PNY"/>
    <s v=""/>
    <s v="243481479001142"/>
    <s v="CLOSED"/>
    <s v="吳崇源"/>
    <s v="2024/08/29 16:01:15"/>
    <s v=""/>
    <s v=""/>
    <s v="2024/11/11 12:19:11"/>
    <s v="[A3SC0020]Scrap cause by Parts shortage"/>
    <s v="Customer"/>
    <s v="Consigned Part Shortage - Close"/>
    <s v="2024/08/29 15:44:34"/>
    <s v="KEYIN"/>
    <s v="KEYIN"/>
    <s v="C01"/>
    <s v="RTX4060"/>
    <s v=""/>
    <s v=""/>
    <s v=""/>
    <s v=""/>
    <s v=""/>
  </r>
  <r>
    <s v="KGB"/>
    <s v="Standard Shipment"/>
    <x v="0"/>
    <x v="0"/>
    <x v="0"/>
    <s v="TO248000011"/>
    <s v="R"/>
    <s v="PNY"/>
    <s v="PNY_Asia"/>
    <s v="2024/08/27 15:40:31"/>
    <s v="2024/08/23 15:06:24"/>
    <s v="246889569000227"/>
    <s v="90CV07T40010"/>
    <s v="RTX4060/PG173-SKU371/GB/PNY"/>
    <s v=""/>
    <s v="246889569000227"/>
    <s v="CLOSED"/>
    <s v="吳崇源"/>
    <s v="2024/08/29 16:01:15"/>
    <s v="2024/09/27 12:52:18"/>
    <s v="2024/10/07 17:03:33"/>
    <s v="2024/10/07 17:03:33"/>
    <s v=""/>
    <s v=""/>
    <s v=""/>
    <s v="2024/08/29 15:50:15"/>
    <s v="KEYIN"/>
    <s v="KEYIN"/>
    <s v="R10"/>
    <s v="RTX4060"/>
    <s v="2024/10/07 17:02:17"/>
    <s v="001"/>
    <n v="617414"/>
    <n v="1"/>
    <n v="1"/>
  </r>
  <r>
    <s v="KGB"/>
    <s v="Standard Shipment"/>
    <x v="0"/>
    <x v="0"/>
    <x v="0"/>
    <s v="TO248000011"/>
    <s v="R"/>
    <s v="PNY"/>
    <s v="PNY_Asia"/>
    <s v="2024/08/27 15:40:31"/>
    <s v="2024/08/23 15:06:24"/>
    <s v="246025599000118"/>
    <s v="90CV07T40010"/>
    <s v="RTX4060/PG173-SKU371/GB/PNY"/>
    <s v=""/>
    <s v="246025599000118"/>
    <s v="CLOSED"/>
    <s v="吳崇源"/>
    <s v="2024/08/29 16:01:15"/>
    <s v="2024/09/04 17:51:42"/>
    <s v="2024/09/05 15:57:17"/>
    <s v="2024/09/05 15:57:17"/>
    <s v=""/>
    <s v=""/>
    <s v=""/>
    <s v="2024/08/29 15:47:22"/>
    <s v="KEYIN"/>
    <s v="KEYIN"/>
    <s v="R10"/>
    <s v="RTX4060"/>
    <s v="2024/09/05 15:56:10"/>
    <s v="001"/>
    <n v="616790"/>
    <n v="1"/>
    <n v="1"/>
  </r>
  <r>
    <s v="KGB"/>
    <s v="Standard Shipment"/>
    <x v="0"/>
    <x v="0"/>
    <x v="0"/>
    <s v="TO248000011"/>
    <s v="R"/>
    <s v="PNY"/>
    <s v="PNY_Asia"/>
    <s v="2024/08/27 15:40:31"/>
    <s v="2024/08/23 15:06:24"/>
    <s v="247698399000044"/>
    <s v="90CV07R60050"/>
    <s v="RTX4070/PG141SKU335/GB/PNY"/>
    <s v=""/>
    <s v="247698399000044"/>
    <s v="CLOSED"/>
    <s v="吳崇源"/>
    <s v="2024/08/29 16:01:15"/>
    <s v="2024/09/03 11:14:08"/>
    <s v="2024/09/03 14:26:55"/>
    <s v="2024/09/03 14:26:55"/>
    <s v=""/>
    <s v=""/>
    <s v=""/>
    <s v="2024/08/29 15:58:08"/>
    <s v="KEYIN"/>
    <s v="KEYIN"/>
    <s v="R10"/>
    <s v="RTX4070"/>
    <s v="2024/09/03 14:26:43"/>
    <s v="001"/>
    <n v="616685"/>
    <n v="1"/>
    <n v="1"/>
  </r>
  <r>
    <s v="KGB"/>
    <s v="Standard Shipment"/>
    <x v="0"/>
    <x v="0"/>
    <x v="0"/>
    <s v="TO249000004"/>
    <s v="R"/>
    <s v="PNY"/>
    <s v="PNY_Asia"/>
    <s v="2024/09/11 17:20:13"/>
    <s v="2024/09/09 15:59:18"/>
    <s v="248972559000259"/>
    <s v="90CV07R60050"/>
    <s v="RTX4070/PG141SKU335/GB/PNY"/>
    <s v=""/>
    <s v="248972559000259"/>
    <s v="CLOSED"/>
    <s v="吳崇源"/>
    <s v="2024/09/12 11:15:32"/>
    <s v="2024/09/13 16:12:09"/>
    <s v="2024/09/18 16:51:35"/>
    <s v="2024/09/18 16:51:35"/>
    <s v=""/>
    <s v=""/>
    <s v=""/>
    <s v="2024/09/12 11:04:24"/>
    <s v="KEYIN"/>
    <s v="KEYIN"/>
    <s v="R10"/>
    <s v="RTX4070"/>
    <s v="2024/09/18 16:51:24"/>
    <s v="001"/>
    <n v="617029"/>
    <n v="5"/>
    <n v="5"/>
  </r>
  <r>
    <s v="KGB"/>
    <s v="Standard Shipment"/>
    <x v="0"/>
    <x v="0"/>
    <x v="0"/>
    <s v="TO249000004"/>
    <s v="R"/>
    <s v="PNY"/>
    <s v="PNY_Asia"/>
    <s v="2024/09/11 17:20:13"/>
    <s v="2024/09/09 15:59:18"/>
    <s v="247904499000854"/>
    <s v="90CV07T100E0"/>
    <s v="RTX4060/PG173-SKU371/GB/PNY"/>
    <s v=""/>
    <s v="247904499000854"/>
    <s v="CLOSED"/>
    <s v="吳崇源"/>
    <s v="2024/09/12 11:15:32"/>
    <s v="2024/09/13 16:13:51"/>
    <s v="2024/09/18 16:51:35"/>
    <s v="2024/09/18 16:51:35"/>
    <s v=""/>
    <s v=""/>
    <s v=""/>
    <s v="2024/09/12 11:07:29"/>
    <s v="KEYIN"/>
    <s v="KEYIN"/>
    <s v="R10"/>
    <s v="RTX4060"/>
    <s v="2024/09/18 16:51:24"/>
    <s v="001"/>
    <n v="617029"/>
    <n v="5"/>
    <n v="5"/>
  </r>
  <r>
    <s v="KGB"/>
    <s v="Standard Shipment"/>
    <x v="0"/>
    <x v="0"/>
    <x v="0"/>
    <s v="TO249000004"/>
    <s v="R"/>
    <s v="PNY"/>
    <s v="PNY_Asia"/>
    <s v="2024/09/11 17:20:13"/>
    <s v="2024/09/09 15:59:18"/>
    <s v="237756020001889"/>
    <s v="90CV07T10010"/>
    <s v="RTX4060/PG173-SKU371/GB/PNY"/>
    <s v=""/>
    <s v="237756020001889"/>
    <s v="CLOSED"/>
    <s v="吳崇源"/>
    <s v="2024/09/12 11:15:32"/>
    <s v="2024/09/13 16:14:09"/>
    <s v="2024/09/18 16:51:35"/>
    <s v="2024/09/18 16:51:35"/>
    <s v=""/>
    <s v=""/>
    <s v=""/>
    <s v="2024/09/12 10:52:55"/>
    <s v="KEYIN"/>
    <s v="KEYIN"/>
    <s v="R10"/>
    <s v="RTX4060"/>
    <s v="2024/09/18 16:51:23"/>
    <s v="001"/>
    <n v="617029"/>
    <n v="5"/>
    <n v="5"/>
  </r>
  <r>
    <s v="KGB"/>
    <s v="Standard Shipment"/>
    <x v="0"/>
    <x v="0"/>
    <x v="0"/>
    <s v="TO249000004"/>
    <s v="R"/>
    <s v="PNY"/>
    <s v="PNY_Asia"/>
    <s v="2024/09/11 17:20:13"/>
    <s v="2024/09/09 15:59:18"/>
    <s v="245870439000438"/>
    <s v="90CV07T100H0"/>
    <s v="RTX4060/PG173-SKU371/GB/PNY"/>
    <s v=""/>
    <s v="245870439000438"/>
    <s v="CLOSED"/>
    <s v="吳崇源"/>
    <s v="2024/09/12 11:15:32"/>
    <s v="2024/09/13 16:14:25"/>
    <s v="2024/09/18 16:51:35"/>
    <s v="2024/09/18 16:51:35"/>
    <s v=""/>
    <s v=""/>
    <s v=""/>
    <s v="2024/09/12 10:57:00"/>
    <s v="KEYIN"/>
    <s v="KEYIN"/>
    <s v="R10"/>
    <s v="RTX4060"/>
    <s v="2024/09/18 16:51:23"/>
    <s v="001"/>
    <n v="617029"/>
    <n v="5"/>
    <n v="5"/>
  </r>
  <r>
    <s v="KGB"/>
    <s v="Standard Shipment"/>
    <x v="0"/>
    <x v="0"/>
    <x v="0"/>
    <s v="TO249000004"/>
    <s v="R"/>
    <s v="PNY"/>
    <s v="PNY_Asia"/>
    <s v="2024/09/11 17:20:13"/>
    <s v="2024/09/09 15:59:18"/>
    <s v="248972559000220"/>
    <s v="90CV07R60050"/>
    <s v="RTX4070/PG141SKU335/GB/PNY"/>
    <s v=""/>
    <s v="248972559000220"/>
    <s v="CLOSED"/>
    <s v="吳崇源"/>
    <s v="2024/09/12 11:15:32"/>
    <s v="2024/09/27 13:08:30"/>
    <s v="2024/10/07 17:03:30"/>
    <s v="2024/10/07 17:03:30"/>
    <s v=""/>
    <s v=""/>
    <s v=""/>
    <s v="2024/09/12 11:10:16"/>
    <s v="KEYIN"/>
    <s v="KEYIN"/>
    <s v="R10"/>
    <s v="RTX4070"/>
    <s v="2024/10/07 17:03:10"/>
    <s v="001"/>
    <n v="617416"/>
    <n v="1"/>
    <n v="1"/>
  </r>
  <r>
    <s v="KGB"/>
    <s v="Standard Shipment"/>
    <x v="0"/>
    <x v="0"/>
    <x v="0"/>
    <s v="TO249000004"/>
    <s v="R"/>
    <s v="PNY"/>
    <s v="PNY_Asia"/>
    <s v="2024/09/11 17:20:13"/>
    <s v="2024/09/09 15:59:18"/>
    <s v="243483819000098"/>
    <s v="90CV07T10060"/>
    <s v="RTX4060/PG173-SKU371/GB/PNY"/>
    <s v=""/>
    <s v="243483819000098"/>
    <s v="CLOSED"/>
    <s v="吳崇源"/>
    <s v="2024/09/12 11:15:32"/>
    <s v="2024/09/13 16:13:17"/>
    <s v="2024/09/18 16:51:35"/>
    <s v="2024/09/18 16:51:35"/>
    <s v=""/>
    <s v=""/>
    <s v=""/>
    <s v="2024/09/12 11:01:19"/>
    <s v="KEYIN"/>
    <s v="KEYIN"/>
    <s v="R10"/>
    <s v="RTX4060"/>
    <s v="2024/09/18 16:51:24"/>
    <s v="001"/>
    <n v="617029"/>
    <n v="5"/>
    <n v="5"/>
  </r>
  <r>
    <s v="KGB"/>
    <s v="Standard Shipment"/>
    <x v="0"/>
    <x v="0"/>
    <x v="0"/>
    <s v="TO249000011"/>
    <s v="R"/>
    <s v="PNY"/>
    <s v="PNY_Asia"/>
    <s v="2024/09/27 15:51:41"/>
    <s v="2024/09/26 13:10:20"/>
    <s v="246025599000350"/>
    <s v="90CV07T40010"/>
    <s v="RTX4060/PG173-SKU371/GB/PNY"/>
    <s v=""/>
    <s v="246025599000350"/>
    <s v="CLOSED"/>
    <s v="吳崇源"/>
    <s v="2024/10/04 14:22:34"/>
    <s v="2024/12/12 11:12:40"/>
    <s v="2024/12/16 08:25:42"/>
    <s v="2024/12/16 08:25:42"/>
    <s v=""/>
    <s v=""/>
    <s v=""/>
    <s v="2024/10/04 13:48:43"/>
    <s v="KEYIN"/>
    <s v="KEYIN"/>
    <s v="R10"/>
    <s v="RTX4060"/>
    <s v="2024/12/16 08:25:15"/>
    <s v="001"/>
    <n v="619094"/>
    <n v="1"/>
    <n v="1"/>
  </r>
  <r>
    <s v="KGB"/>
    <s v="Standard Shipment"/>
    <x v="0"/>
    <x v="0"/>
    <x v="0"/>
    <s v="TO249000011"/>
    <s v="R"/>
    <s v="PNY"/>
    <s v="PNY_Asia"/>
    <s v="2024/09/27 15:51:41"/>
    <s v="2024/09/26 13:10:20"/>
    <s v="248777579000189"/>
    <s v="90CV07X20010"/>
    <s v="RTX4080/PG139SKU355/GB/PNY"/>
    <s v=""/>
    <s v="248777579000189"/>
    <s v="CLOSED"/>
    <s v="吳崇源"/>
    <s v="2024/10/04 14:22:33"/>
    <s v="2024/10/17 13:04:47"/>
    <s v="2024/10/18 15:17:16"/>
    <s v="2024/10/18 15:17:16"/>
    <s v=""/>
    <s v=""/>
    <s v=""/>
    <s v="2024/10/04 14:04:47"/>
    <s v="KEYIN"/>
    <s v="KEYIN"/>
    <s v="R10"/>
    <s v="RTX4080"/>
    <s v="2024/10/18 15:16:57"/>
    <s v="001"/>
    <n v="617708"/>
    <n v="1"/>
    <n v="1"/>
  </r>
  <r>
    <s v="KGB"/>
    <s v="Standard Shipment"/>
    <x v="0"/>
    <x v="0"/>
    <x v="0"/>
    <s v="TO249000011"/>
    <s v="R"/>
    <s v="PNY"/>
    <s v="PNY_Asia"/>
    <s v="2024/09/27 15:51:41"/>
    <s v="2024/09/26 13:10:20"/>
    <s v="247904499002045"/>
    <s v="90CV07T100E0"/>
    <s v="RTX4060/PG173-SKU371/GB/PNY"/>
    <s v=""/>
    <s v="247904499002045"/>
    <s v="CLOSED"/>
    <s v="吳崇源"/>
    <s v="2024/10/04 14:22:34"/>
    <s v="2024/10/17 12:24:27"/>
    <s v="2024/10/18 15:17:16"/>
    <s v="2024/10/18 15:17:16"/>
    <s v=""/>
    <s v=""/>
    <s v=""/>
    <s v="2024/10/04 13:43:10"/>
    <s v="KEYIN"/>
    <s v="KEYIN"/>
    <s v="R10"/>
    <s v="RTX4060"/>
    <s v="2024/10/18 15:16:57"/>
    <s v="001"/>
    <n v="617708"/>
    <n v="1"/>
    <n v="1"/>
  </r>
  <r>
    <s v="KGB"/>
    <s v="Standard Shipment"/>
    <x v="0"/>
    <x v="0"/>
    <x v="0"/>
    <s v="TO249000011"/>
    <s v="R"/>
    <s v="PNY"/>
    <s v="PNY_Asia"/>
    <s v="2024/09/27 15:51:41"/>
    <s v="2024/09/26 13:10:20"/>
    <s v="246063829000011"/>
    <s v="90CV07T40010"/>
    <s v="RTX4060/PG173-SKU371/GB/PNY"/>
    <s v=""/>
    <s v="246063829000011"/>
    <s v="CLOSED"/>
    <s v="吳崇源"/>
    <s v="2024/10/04 14:22:34"/>
    <s v="2024/11/22 16:37:04"/>
    <s v="2024/11/25 10:22:40"/>
    <s v="2024/11/25 10:22:40"/>
    <s v=""/>
    <s v=""/>
    <s v=""/>
    <s v="2024/10/04 13:53:06"/>
    <s v="KEYIN"/>
    <s v="KEYIN"/>
    <s v="R10"/>
    <s v="RTX4060"/>
    <s v="2024/11/25 10:21:42"/>
    <s v="001"/>
    <n v="618509"/>
    <n v="1"/>
    <n v="1"/>
  </r>
  <r>
    <s v="KGB"/>
    <s v="Standard Shipment"/>
    <x v="0"/>
    <x v="0"/>
    <x v="0"/>
    <s v="TO249000011"/>
    <s v="R"/>
    <s v="PNY"/>
    <s v="PNY_Asia"/>
    <s v="2024/09/27 15:51:41"/>
    <s v="2024/09/26 13:10:20"/>
    <s v="246147389001240"/>
    <s v="90CV07P30010"/>
    <s v="RTX4070TI/P141S323/GB/PNY"/>
    <s v=""/>
    <s v="246147389001240"/>
    <s v="CLOSED"/>
    <s v="吳崇源"/>
    <s v="2024/10/04 14:22:33"/>
    <s v="2024/11/12 13:04:20"/>
    <s v="2024/11/15 11:25:37"/>
    <s v="2024/11/15 11:25:37"/>
    <s v=""/>
    <s v=""/>
    <s v=""/>
    <s v="2024/10/04 13:57:30"/>
    <s v="KEYIN"/>
    <s v="KEYIN"/>
    <s v="R10"/>
    <s v="RTX4070TI"/>
    <s v="2024/11/15 11:23:12"/>
    <s v="001"/>
    <n v="618305"/>
    <n v="1"/>
    <n v="1"/>
  </r>
  <r>
    <s v="KGB"/>
    <s v="Standard Shipment"/>
    <x v="0"/>
    <x v="0"/>
    <x v="0"/>
    <s v="TO249000011"/>
    <s v="R"/>
    <s v="PNY"/>
    <s v="PNY_Asia"/>
    <s v="2024/09/27 15:51:41"/>
    <s v="2024/09/26 13:10:20"/>
    <s v="246147389001382"/>
    <s v="90CV07P30010"/>
    <s v="RTX4070TI/P141S323/GB/PNY"/>
    <s v=""/>
    <s v="246147389001382"/>
    <s v="CLOSED"/>
    <s v="吳崇源"/>
    <s v="2024/10/04 14:22:33"/>
    <s v="2024/11/12 13:03:10"/>
    <s v="2024/11/15 11:25:37"/>
    <s v="2024/11/15 11:25:37"/>
    <s v=""/>
    <s v=""/>
    <s v=""/>
    <s v="2024/10/04 14:01:34"/>
    <s v="KEYIN"/>
    <s v="KEYIN"/>
    <s v="R10"/>
    <s v="RTX4070TI"/>
    <s v="2024/11/15 11:23:12"/>
    <s v="001"/>
    <n v="618305"/>
    <n v="1"/>
    <n v="1"/>
  </r>
  <r>
    <s v="KGB"/>
    <s v="Standard Shipment"/>
    <x v="0"/>
    <x v="0"/>
    <x v="0"/>
    <s v="TO249000011"/>
    <s v="R"/>
    <s v="PNY"/>
    <s v="PNY_Asia"/>
    <s v="2024/09/27 15:51:41"/>
    <s v="2024/09/26 13:10:20"/>
    <s v="248970669000828"/>
    <s v="90CV07X20010"/>
    <s v="RTX4080/PG139SKU355/GB/PNY"/>
    <s v=""/>
    <s v="248970669000828"/>
    <s v="CLOSED"/>
    <s v="吳崇源"/>
    <s v="2024/10/04 14:22:33"/>
    <s v="2024/10/17 13:17:14"/>
    <s v="2024/10/18 15:17:16"/>
    <s v="2024/10/18 15:17:16"/>
    <s v=""/>
    <s v=""/>
    <s v=""/>
    <s v="2024/10/04 14:08:58"/>
    <s v="KEYIN"/>
    <s v="KEYIN"/>
    <s v="R10"/>
    <s v="RTX4080"/>
    <s v="2024/10/18 15:16:57"/>
    <s v="001"/>
    <n v="617708"/>
    <n v="1"/>
    <n v="1"/>
  </r>
  <r>
    <s v="KBB"/>
    <d v="2024-10-18T00:00:00"/>
    <x v="3"/>
    <x v="0"/>
    <x v="1"/>
    <s v="TO249000011"/>
    <s v="R"/>
    <s v="PNY"/>
    <s v="PNY_Asia"/>
    <s v="2024/09/27 15:51:41"/>
    <s v="2024/09/26 13:10:20"/>
    <s v="243025219000106"/>
    <s v="90CV07S10050"/>
    <s v="RTX4090/PG139-SKU332/GB/PNY"/>
    <s v=""/>
    <s v="243025219000106"/>
    <s v="CLOSED"/>
    <s v="吳崇源"/>
    <s v="2024/10/04 14:22:33"/>
    <s v=""/>
    <s v=""/>
    <s v="2024/10/09 17:12:46"/>
    <s v="[A3SC0030]Burnt Component"/>
    <s v="Customer"/>
    <s v="PCB Burned/U5"/>
    <s v="2024/10/04 14:15:17"/>
    <s v="KEYIN"/>
    <s v="KEYIN"/>
    <s v="C01"/>
    <s v="RTX4090"/>
    <s v=""/>
    <s v=""/>
    <s v=""/>
    <s v=""/>
    <s v=""/>
  </r>
  <r>
    <s v="KGB"/>
    <s v="Standard Shipment"/>
    <x v="0"/>
    <x v="0"/>
    <x v="0"/>
    <s v="TO24A000006"/>
    <s v="R"/>
    <s v="PNY"/>
    <s v="PNY_Asia"/>
    <s v="2024/10/08 16:18:37"/>
    <s v="2024/10/04 17:13:24"/>
    <s v="250347489000816"/>
    <s v="90CV07P30010"/>
    <s v="RTX4070TI/P141S323/GB/PNY"/>
    <s v=""/>
    <s v="250347489000816"/>
    <s v="CLOSED"/>
    <s v="吳崇源"/>
    <s v="2024/10/15 12:35:51"/>
    <s v="2024/11/12 13:03:43"/>
    <s v="2024/11/15 11:25:37"/>
    <s v="2024/11/15 11:25:37"/>
    <s v=""/>
    <s v=""/>
    <s v=""/>
    <s v="2024/10/15 12:21:17"/>
    <s v="KEYIN"/>
    <s v="KEYIN"/>
    <s v="R10"/>
    <s v="RTX4070TI"/>
    <s v="2024/11/15 11:23:13"/>
    <s v="001"/>
    <n v="618305"/>
    <n v="1"/>
    <n v="1"/>
  </r>
  <r>
    <s v="KGB"/>
    <s v="Standard Shipment"/>
    <x v="0"/>
    <x v="0"/>
    <x v="0"/>
    <s v="TO24A000006"/>
    <s v="R"/>
    <s v="PNY"/>
    <s v="PNY_Asia"/>
    <s v="2024/10/08 16:18:37"/>
    <s v="2024/10/04 17:13:24"/>
    <s v="247904529000028"/>
    <s v="90CV07X20010"/>
    <s v="RTX4080/PG139SKU355/GB/PNY"/>
    <s v=""/>
    <s v="247904529000028"/>
    <s v="CLOSED"/>
    <s v="吳崇源"/>
    <s v="2024/10/15 12:35:51"/>
    <s v="2024/10/17 12:49:08"/>
    <s v="2024/10/18 15:17:16"/>
    <s v="2024/10/18 15:17:16"/>
    <s v=""/>
    <s v=""/>
    <s v=""/>
    <s v="2024/10/15 12:24:39"/>
    <s v="KEYIN"/>
    <s v="KEYIN"/>
    <s v="R10"/>
    <s v="RTX4080"/>
    <s v="2024/10/18 15:16:57"/>
    <s v="001"/>
    <n v="617708"/>
    <n v="1"/>
    <n v="1"/>
  </r>
  <r>
    <s v="KGB"/>
    <s v="Standard Shipment"/>
    <x v="0"/>
    <x v="0"/>
    <x v="0"/>
    <s v="TO24A000006"/>
    <s v="R"/>
    <s v="PNY"/>
    <s v="PNY_Asia"/>
    <s v="2024/10/08 16:18:37"/>
    <s v="2024/10/04 17:13:24"/>
    <s v="247246709001129"/>
    <s v="90CV07R60050"/>
    <s v="RTX4070/PG141SKU335/GB/PNY"/>
    <s v=""/>
    <s v="247246709001129"/>
    <s v="CLOSED"/>
    <s v="吳崇源"/>
    <s v="2024/10/15 12:35:51"/>
    <s v="2024/11/06 12:24:32"/>
    <s v="2024/11/15 11:25:37"/>
    <s v="2024/11/15 11:25:37"/>
    <s v=""/>
    <s v=""/>
    <s v=""/>
    <s v="2024/10/15 12:11:52"/>
    <s v="KEYIN"/>
    <s v="KEYIN"/>
    <s v="R10"/>
    <s v="RTX4070"/>
    <s v="2024/11/15 11:23:12"/>
    <s v="001"/>
    <n v="618305"/>
    <n v="1"/>
    <n v="1"/>
  </r>
  <r>
    <s v="KGB"/>
    <s v="Standard Shipment"/>
    <x v="0"/>
    <x v="0"/>
    <x v="0"/>
    <s v="TO24A000006"/>
    <s v="R"/>
    <s v="PNY"/>
    <s v="PNY_Asia"/>
    <s v="2024/10/08 16:18:37"/>
    <s v="2024/10/04 17:13:24"/>
    <s v="248972559000132"/>
    <s v="90CV07R60050"/>
    <s v="RTX4070/PG141SKU335/GB/PNY"/>
    <s v=""/>
    <s v="248972559000132"/>
    <s v="CLOSED"/>
    <s v="吳崇源"/>
    <s v="2024/10/15 12:35:51"/>
    <s v="2024/10/17 12:34:19"/>
    <s v="2024/10/18 15:17:16"/>
    <s v="2024/10/18 15:17:16"/>
    <s v=""/>
    <s v=""/>
    <s v=""/>
    <s v="2024/10/15 12:17:17"/>
    <s v="KEYIN"/>
    <s v="KEYIN"/>
    <s v="R10"/>
    <s v="RTX4070"/>
    <s v="2024/10/18 15:16:57"/>
    <s v="001"/>
    <n v="617708"/>
    <n v="1"/>
    <n v="1"/>
  </r>
  <r>
    <s v="KGB"/>
    <s v="Standard Shipment"/>
    <x v="0"/>
    <x v="0"/>
    <x v="0"/>
    <s v="TO24A000018"/>
    <s v="R"/>
    <s v="PNY"/>
    <s v="PNY_Asia"/>
    <s v="2024/10/24 14:40:15"/>
    <s v="2024/10/22 17:08:09"/>
    <s v="245676699002134"/>
    <s v="90CV07W10010"/>
    <s v="RTX3050/PG173-SKU16/GB/PNY"/>
    <s v=""/>
    <s v="245676699002134"/>
    <s v="CLOSED"/>
    <s v="吳崇源"/>
    <s v="2024/10/28 14:17:31"/>
    <s v="2024/11/06 09:45:57"/>
    <s v="2024/11/15 11:25:37"/>
    <s v="2024/11/15 11:25:37"/>
    <s v=""/>
    <s v=""/>
    <s v=""/>
    <s v="2024/10/28 13:06:26"/>
    <s v="KEYIN"/>
    <s v="KEYIN"/>
    <s v="R10"/>
    <s v="RTX3050"/>
    <s v="2024/11/15 11:23:13"/>
    <s v="001"/>
    <n v="618305"/>
    <n v="1"/>
    <n v="1"/>
  </r>
  <r>
    <s v="KGB"/>
    <s v="Standard Shipment"/>
    <x v="0"/>
    <x v="0"/>
    <x v="0"/>
    <s v="TO24A000018"/>
    <s v="R"/>
    <s v="PNY"/>
    <s v="PNY_Asia"/>
    <s v="2024/10/24 14:40:15"/>
    <s v="2024/10/22 17:08:09"/>
    <s v="245870439001283"/>
    <s v="90CV07T100H0"/>
    <s v="RTX4060/PG173-SKU371/GB/PNY"/>
    <s v=""/>
    <s v="245870439001283"/>
    <s v="CLOSED"/>
    <s v="吳崇源"/>
    <s v="2024/10/28 14:17:31"/>
    <s v="2024/11/06 10:49:14"/>
    <s v="2024/11/15 11:25:37"/>
    <s v="2024/11/15 11:25:37"/>
    <s v=""/>
    <s v=""/>
    <s v=""/>
    <s v="2024/10/28 13:42:04"/>
    <s v="KEYIN"/>
    <s v="KEYIN"/>
    <s v="R10"/>
    <s v="RTX4060"/>
    <s v="2024/11/15 11:23:12"/>
    <s v="001"/>
    <n v="618305"/>
    <n v="1"/>
    <n v="1"/>
  </r>
  <r>
    <s v="KGB"/>
    <s v="Standard Shipment"/>
    <x v="0"/>
    <x v="0"/>
    <x v="0"/>
    <s v="TO24A000018"/>
    <s v="R"/>
    <s v="PNY"/>
    <s v="PNY_Asia"/>
    <s v="2024/10/24 14:40:15"/>
    <s v="2024/10/22 17:08:09"/>
    <s v="248972559000094"/>
    <s v="90CV07R60050"/>
    <s v="RTX4070/PG141SKU335/GB/PNY"/>
    <s v=""/>
    <s v="248972559000094"/>
    <s v="CLOSED"/>
    <s v="吳崇源"/>
    <s v="2024/10/28 14:17:31"/>
    <s v="2024/11/06 11:06:20"/>
    <s v="2024/11/15 11:25:37"/>
    <s v="2024/11/15 11:25:37"/>
    <s v=""/>
    <s v=""/>
    <s v=""/>
    <s v="2024/10/28 13:58:41"/>
    <s v="KEYIN"/>
    <s v="KEYIN"/>
    <s v="R10"/>
    <s v="RTX4070"/>
    <s v="2024/11/15 11:23:12"/>
    <s v="001"/>
    <n v="618305"/>
    <n v="1"/>
    <n v="1"/>
  </r>
  <r>
    <s v="KGB"/>
    <s v="Standard Shipment"/>
    <x v="0"/>
    <x v="0"/>
    <x v="0"/>
    <s v="TO24A000018"/>
    <s v="R"/>
    <s v="PNY"/>
    <s v="PNY_Asia"/>
    <s v="2024/10/24 14:40:15"/>
    <s v="2024/10/22 17:08:09"/>
    <s v="249297609000073"/>
    <s v="90CV07X20010"/>
    <s v="RTX4080/PG139SKU355/GB/PNY"/>
    <s v=""/>
    <s v="249297609000073"/>
    <s v="CLOSED"/>
    <s v="吳崇源"/>
    <s v="2024/10/28 14:17:31"/>
    <s v="2024/11/12 13:01:54"/>
    <s v="2024/11/15 11:25:37"/>
    <s v="2024/11/15 11:25:37"/>
    <s v=""/>
    <s v=""/>
    <s v=""/>
    <s v="2024/10/28 14:02:57"/>
    <s v="KEYIN"/>
    <s v="KEYIN"/>
    <s v="R10"/>
    <s v="RTX4080"/>
    <s v="2024/11/15 11:23:12"/>
    <s v="001"/>
    <n v="618305"/>
    <n v="1"/>
    <n v="1"/>
  </r>
  <r>
    <s v="KBB"/>
    <s v="Local Scrap"/>
    <x v="2"/>
    <x v="0"/>
    <x v="1"/>
    <s v="TO24A000018"/>
    <s v="R"/>
    <s v="PNY"/>
    <s v="PNY_Asia"/>
    <s v="2024/10/24 14:40:15"/>
    <s v="2024/10/22 17:08:09"/>
    <s v="250848519000421"/>
    <s v="90CV07S10050"/>
    <s v="RTX4090/PG139-SKU332/GB/PNY"/>
    <s v=""/>
    <s v="250848519000421"/>
    <s v="CLOSED"/>
    <s v="吳崇源"/>
    <s v="2024/10/28 14:43:24"/>
    <s v=""/>
    <s v=""/>
    <s v="2024/11/01 18:19:59"/>
    <s v="[A3SC0022]Scrap caused by service terms"/>
    <s v="Customer"/>
    <s v="客戶未經授權維修/G1/VRAM"/>
    <s v="2024/10/28 14:30:10"/>
    <s v="KEYIN"/>
    <s v="KEYIN"/>
    <s v="C01"/>
    <s v="RTX4090"/>
    <s v=""/>
    <s v=""/>
    <s v=""/>
    <s v=""/>
    <s v=""/>
  </r>
  <r>
    <s v="KGB"/>
    <s v="Standard Shipment"/>
    <x v="0"/>
    <x v="0"/>
    <x v="0"/>
    <s v="TO24A000018"/>
    <s v="R"/>
    <s v="PNY"/>
    <s v="PNY_Asia"/>
    <s v="2024/10/24 14:40:15"/>
    <s v="2024/10/22 17:08:09"/>
    <s v="249857669000104"/>
    <s v="90CV07S00020"/>
    <s v="RTX4090/PG139-SKU332/GB/PNY"/>
    <s v=""/>
    <s v="249857669000104"/>
    <s v="CLOSED"/>
    <s v="吳崇源"/>
    <s v="2024/10/28 14:43:24"/>
    <s v="2024/11/12 14:16:40"/>
    <s v="2024/11/15 11:25:38"/>
    <s v="2024/11/15 11:25:38"/>
    <s v=""/>
    <s v=""/>
    <s v=""/>
    <s v="2024/10/28 14:38:29"/>
    <s v="KEYIN"/>
    <s v="KEYIN"/>
    <s v="R10"/>
    <s v="RTX4090"/>
    <s v="2024/11/15 11:23:12"/>
    <s v="001"/>
    <n v="618305"/>
    <n v="1"/>
    <n v="1"/>
  </r>
  <r>
    <s v="KGB"/>
    <s v="Standard Shipment"/>
    <x v="0"/>
    <x v="0"/>
    <x v="0"/>
    <s v="TO24A000018"/>
    <s v="R"/>
    <s v="PNY"/>
    <s v="PNY_Asia"/>
    <s v="2024/10/24 14:40:15"/>
    <s v="2024/10/22 17:08:09"/>
    <s v="244749229000040"/>
    <s v="90CV07X30010"/>
    <s v="RTX4080/PG139SKU355/GB/PNY"/>
    <s v=""/>
    <s v="244749229000040"/>
    <s v="CLOSED"/>
    <s v="吳崇源"/>
    <s v="2024/10/28 14:17:31"/>
    <s v="2024/11/12 14:17:21"/>
    <s v="2024/11/15 11:25:37"/>
    <s v="2024/11/15 11:25:37"/>
    <s v=""/>
    <s v=""/>
    <s v=""/>
    <s v="2024/10/28 14:12:06"/>
    <s v="KEYIN"/>
    <s v="KEYIN"/>
    <s v="R10"/>
    <s v="RTX4080"/>
    <s v="2024/11/15 11:23:12"/>
    <s v="001"/>
    <n v="618305"/>
    <n v="1"/>
    <n v="1"/>
  </r>
  <r>
    <s v="KGB"/>
    <s v="Standard Shipment"/>
    <x v="0"/>
    <x v="0"/>
    <x v="0"/>
    <s v="TO24A000018"/>
    <s v="R"/>
    <s v="PNY"/>
    <s v="PNY_Asia"/>
    <s v="2024/10/24 14:40:15"/>
    <s v="2024/10/22 17:08:09"/>
    <s v="245676699000519"/>
    <s v="90CV07W10010"/>
    <s v="RTX3050/PG173-SKU16/GB/PNY"/>
    <s v=""/>
    <s v="245676699000519"/>
    <s v="CLOSED"/>
    <s v="吳崇源"/>
    <s v="2024/10/28 14:17:31"/>
    <s v="2024/11/06 09:45:11"/>
    <s v="2024/11/15 11:25:37"/>
    <s v="2024/11/15 11:25:37"/>
    <s v=""/>
    <s v=""/>
    <s v=""/>
    <s v="2024/10/28 13:09:37"/>
    <s v="KEYIN"/>
    <s v="KEYIN"/>
    <s v="R10"/>
    <s v="RTX3050"/>
    <s v="2024/11/15 11:23:12"/>
    <s v="001"/>
    <n v="618305"/>
    <n v="1"/>
    <n v="1"/>
  </r>
  <r>
    <s v="KGB"/>
    <s v="Standard Shipment"/>
    <x v="0"/>
    <x v="0"/>
    <x v="0"/>
    <s v="TO24A000018"/>
    <s v="R"/>
    <s v="PNY"/>
    <s v="PNY_Asia"/>
    <s v="2024/10/24 14:40:15"/>
    <s v="2024/10/22 17:08:09"/>
    <s v="242049769001099"/>
    <s v="90CV07T10090"/>
    <s v="RTX4060/PG173-SKU371/GB/PNY"/>
    <s v=""/>
    <s v="242049769001099"/>
    <s v="CLOSED"/>
    <s v="吳崇源"/>
    <s v="2024/10/28 14:17:31"/>
    <s v="2024/11/06 10:20:45"/>
    <s v="2024/11/15 11:25:37"/>
    <s v="2024/11/15 11:25:37"/>
    <s v=""/>
    <s v=""/>
    <s v=""/>
    <s v="2024/10/28 13:15:17"/>
    <s v="KEYIN"/>
    <s v="KEYIN"/>
    <s v="R10"/>
    <s v="RTX4060"/>
    <s v="2024/11/15 11:23:12"/>
    <s v="001"/>
    <n v="618305"/>
    <n v="1"/>
    <n v="1"/>
  </r>
  <r>
    <s v="KGB"/>
    <s v="Standard Shipment"/>
    <x v="0"/>
    <x v="0"/>
    <x v="0"/>
    <s v="TO24A000018"/>
    <s v="R"/>
    <s v="PNY"/>
    <s v="PNY_Asia"/>
    <s v="2024/10/24 14:40:15"/>
    <s v="2024/10/22 17:08:09"/>
    <s v="246025569001478"/>
    <s v="90CV07X20030"/>
    <s v="RTX4080/PG139SKU355/GB/PNY"/>
    <s v=""/>
    <s v="246025569001478"/>
    <s v="CLOSED"/>
    <s v="吳崇源"/>
    <s v="2024/10/28 14:17:31"/>
    <s v="2024/11/12 13:02:30"/>
    <s v="2024/11/15 11:25:37"/>
    <s v="2024/11/15 11:25:37"/>
    <s v=""/>
    <s v=""/>
    <s v=""/>
    <s v="2024/10/28 14:06:32"/>
    <s v="KEYIN"/>
    <s v="KEYIN"/>
    <s v="R10"/>
    <s v="RTX4080"/>
    <s v="2024/11/15 11:23:12"/>
    <s v="001"/>
    <n v="618305"/>
    <n v="1"/>
    <n v="1"/>
  </r>
  <r>
    <s v="KBB"/>
    <s v="Local Scrap"/>
    <x v="2"/>
    <x v="0"/>
    <x v="1"/>
    <s v="TO24A000018"/>
    <s v="R"/>
    <s v="PNY"/>
    <s v="PNY_Asia"/>
    <s v="2024/10/24 14:40:15"/>
    <s v="2024/10/22 17:08:09"/>
    <s v="250848519000141"/>
    <s v="90CV07S10050"/>
    <s v="RTX4090/PG139-SKU332/GB/PNY"/>
    <s v=""/>
    <s v="250848519000141"/>
    <s v="CLOSED"/>
    <s v="吳崇源"/>
    <s v="2024/10/28 14:17:31"/>
    <s v=""/>
    <s v=""/>
    <s v="2024/11/01 18:19:06"/>
    <s v="[A3SC0022]Scrap caused by service terms"/>
    <s v="Customer"/>
    <s v="客戶未經授權維修/G1/VRAM"/>
    <s v="2024/10/28 14:16:38"/>
    <s v="KEYIN"/>
    <s v="KEYIN"/>
    <s v="C01"/>
    <s v="RTX4090"/>
    <s v=""/>
    <s v=""/>
    <s v=""/>
    <s v=""/>
    <s v=""/>
  </r>
  <r>
    <s v="KGB"/>
    <s v="Standard Shipment"/>
    <x v="0"/>
    <x v="0"/>
    <x v="0"/>
    <s v="TO24A000018"/>
    <s v="R"/>
    <s v="PNY"/>
    <s v="PNY_Asia"/>
    <s v="2024/10/24 14:40:15"/>
    <s v="2024/10/22 17:08:09"/>
    <s v="244969449000775"/>
    <s v="90CV07T100G0"/>
    <s v="RTX4060/PG173-SKU371/GB/PNY"/>
    <s v=""/>
    <s v="244969449000775"/>
    <s v="CLOSED"/>
    <s v="吳崇源"/>
    <s v="2024/10/28 14:17:31"/>
    <s v="2024/11/06 10:44:51"/>
    <s v="2024/11/15 11:25:37"/>
    <s v="2024/11/15 11:25:37"/>
    <s v=""/>
    <s v=""/>
    <s v=""/>
    <s v="2024/10/28 13:37:59"/>
    <s v="KEYIN"/>
    <s v="KEYIN"/>
    <s v="R10"/>
    <s v="RTX4060"/>
    <s v="2024/11/15 11:23:12"/>
    <s v="001"/>
    <n v="618305"/>
    <n v="1"/>
    <n v="1"/>
  </r>
  <r>
    <s v="KGB"/>
    <s v="Standard Shipment"/>
    <x v="0"/>
    <x v="0"/>
    <x v="0"/>
    <s v="TO24A000018"/>
    <s v="R"/>
    <s v="PNY"/>
    <s v="PNY_Asia"/>
    <s v="2024/10/24 14:40:15"/>
    <s v="2024/10/22 17:08:09"/>
    <s v="248972559000091"/>
    <s v="90CV07R60050"/>
    <s v="RTX4070/PG141SKU335/GB/PNY"/>
    <s v=""/>
    <s v="248972559000091"/>
    <s v="CLOSED"/>
    <s v="吳崇源"/>
    <s v="2024/10/28 14:17:31"/>
    <s v="2024/11/12 13:24:16"/>
    <s v="2024/11/15 11:25:37"/>
    <s v="2024/11/15 11:25:37"/>
    <s v=""/>
    <s v=""/>
    <s v=""/>
    <s v="2024/10/28 13:54:35"/>
    <s v="KEYIN"/>
    <s v="KEYIN"/>
    <s v="R10"/>
    <s v="RTX4070"/>
    <s v="2024/11/15 11:23:13"/>
    <s v="001"/>
    <n v="618305"/>
    <n v="1"/>
    <n v="1"/>
  </r>
  <r>
    <s v="KGB"/>
    <s v="Standard Shipment"/>
    <x v="0"/>
    <x v="0"/>
    <x v="0"/>
    <s v="TO24A000018"/>
    <s v="R"/>
    <s v="PNY"/>
    <s v="PNY_Asia"/>
    <s v="2024/10/24 14:40:15"/>
    <s v="2024/10/22 17:08:09"/>
    <s v="248970769000594"/>
    <s v="90CV07T100H0"/>
    <s v="RTX4060/PG173-SKU371/GB/PNY"/>
    <s v=""/>
    <s v="248970769000594"/>
    <s v="CLOSED"/>
    <s v="吳崇源"/>
    <s v="2024/10/28 14:17:31"/>
    <s v="2024/11/06 10:34:09"/>
    <s v="2024/11/15 11:25:37"/>
    <s v="2024/11/15 11:25:37"/>
    <s v=""/>
    <s v=""/>
    <s v=""/>
    <s v="2024/10/28 13:26:14"/>
    <s v="KEYIN"/>
    <s v="KEYIN"/>
    <s v="R10"/>
    <s v="RTX4060"/>
    <s v="2024/11/15 11:23:12"/>
    <s v="001"/>
    <n v="618305"/>
    <n v="1"/>
    <n v="1"/>
  </r>
  <r>
    <s v="KGB"/>
    <s v="Standard Shipment"/>
    <x v="0"/>
    <x v="0"/>
    <x v="0"/>
    <s v="TO24A000018"/>
    <s v="R"/>
    <s v="PNY"/>
    <s v="PNY_Asia"/>
    <s v="2024/10/24 14:40:15"/>
    <s v="2024/10/22 17:08:09"/>
    <s v="246890519000037"/>
    <s v="90CV07T100H0"/>
    <s v="RTX4060/PG173-SKU371/GB/PNY"/>
    <s v=""/>
    <s v="246890519000037"/>
    <s v="CLOSED"/>
    <s v="吳崇源"/>
    <s v="2024/10/28 14:17:31"/>
    <s v="2024/11/06 10:39:39"/>
    <s v="2024/11/15 11:25:37"/>
    <s v="2024/11/15 11:25:37"/>
    <s v=""/>
    <s v=""/>
    <s v=""/>
    <s v="2024/10/28 13:30:50"/>
    <s v="KEYIN"/>
    <s v="KEYIN"/>
    <s v="R10"/>
    <s v="RTX4060"/>
    <s v="2024/11/15 11:23:12"/>
    <s v="001"/>
    <n v="618305"/>
    <n v="1"/>
    <n v="1"/>
  </r>
  <r>
    <s v="KBB"/>
    <s v="Local Scrap"/>
    <x v="2"/>
    <x v="0"/>
    <x v="1"/>
    <s v="TO24A000018"/>
    <s v="R"/>
    <s v="PNY"/>
    <s v="PNY_Asia"/>
    <s v="2024/10/24 14:40:15"/>
    <s v="2024/10/22 17:08:09"/>
    <s v="250712309000484"/>
    <s v="90CV07U500A0"/>
    <s v="RTX4060TI/P190SKU361/GB/PNY"/>
    <s v=""/>
    <s v="250712309000484"/>
    <s v="CLOSED"/>
    <s v="吳崇源"/>
    <s v="2024/10/28 14:17:31"/>
    <s v=""/>
    <s v=""/>
    <s v="2024/11/01 18:17:58"/>
    <s v="[A3SC0030]Burnt Component"/>
    <s v="Customer"/>
    <s v="PCB Burned/U13"/>
    <s v="2024/10/28 13:50:12"/>
    <s v="KEYIN"/>
    <s v="KEYIN"/>
    <s v="C01"/>
    <s v="RTX4060TI"/>
    <s v=""/>
    <s v=""/>
    <s v=""/>
    <s v=""/>
    <s v=""/>
  </r>
  <r>
    <s v="KGB"/>
    <s v="Standard Shipment"/>
    <x v="0"/>
    <x v="0"/>
    <x v="0"/>
    <s v="TO24A000018"/>
    <s v="R"/>
    <s v="PNY"/>
    <s v="PNY_Asia"/>
    <s v="2024/10/24 14:40:15"/>
    <s v="2024/10/22 17:08:09"/>
    <s v="241139679000037"/>
    <s v="69CV07U10A11"/>
    <s v="RTX4060TI/PG190SKU361/STD/PNY"/>
    <s v=""/>
    <s v="241139679000037"/>
    <s v="CLOSED"/>
    <s v="吳崇源"/>
    <s v="2024/10/28 14:17:31"/>
    <s v="2024/11/06 10:58:05"/>
    <s v="2024/11/15 11:25:37"/>
    <s v="2024/11/15 11:25:37"/>
    <s v=""/>
    <s v=""/>
    <s v=""/>
    <s v="2024/10/28 13:45:20"/>
    <s v="KEYIN"/>
    <s v="KEYIN"/>
    <s v="R10"/>
    <s v="RTX4060TI"/>
    <s v="2024/11/15 11:23:12"/>
    <s v="001"/>
    <n v="618305"/>
    <n v="1"/>
    <n v="1"/>
  </r>
  <r>
    <s v="KGB"/>
    <s v="Standard Shipment"/>
    <x v="0"/>
    <x v="0"/>
    <x v="0"/>
    <s v="TO24A000018"/>
    <s v="R"/>
    <s v="PNY"/>
    <s v="PNY_Asia"/>
    <s v="2024/10/24 14:40:15"/>
    <s v="2024/10/22 17:08:09"/>
    <s v="243481479000261"/>
    <s v="90CV07T10010"/>
    <s v="RTX4060/PG173-SKU371/GB/PNY"/>
    <s v=""/>
    <s v="243481479000261"/>
    <s v="CLOSED"/>
    <s v="吳崇源"/>
    <s v="2024/10/28 14:17:31"/>
    <s v="2024/11/06 10:28:16"/>
    <s v="2024/11/15 11:25:37"/>
    <s v="2024/11/15 11:25:37"/>
    <s v=""/>
    <s v=""/>
    <s v=""/>
    <s v="2024/10/28 13:21:54"/>
    <s v="KEYIN"/>
    <s v="KEYIN"/>
    <s v="R10"/>
    <s v="RTX4060"/>
    <s v="2024/11/15 11:23:12"/>
    <s v="001"/>
    <n v="618305"/>
    <n v="1"/>
    <n v="1"/>
  </r>
  <r>
    <s v="KGB"/>
    <s v="Standard Shipment"/>
    <x v="0"/>
    <x v="0"/>
    <x v="0"/>
    <s v="TO24B000003"/>
    <s v="R"/>
    <s v="PNY"/>
    <s v="PNY_Asia"/>
    <s v="2024/11/13 14:47:54"/>
    <s v="2024/11/08 15:48:29"/>
    <s v="241139679000181"/>
    <s v="90CV07U100A0"/>
    <s v="RTX4060TI/PG190SKU361/GB/PNY"/>
    <s v=""/>
    <s v="241139679000181"/>
    <s v="CLOSED"/>
    <s v="廖振廷"/>
    <s v="2024/11/18 15:36:01"/>
    <s v="2024/11/22 16:37:15"/>
    <s v="2024/11/25 10:22:40"/>
    <s v="2024/11/25 10:22:40"/>
    <s v=""/>
    <s v=""/>
    <s v=""/>
    <s v="2024/11/18 13:54:38"/>
    <s v="KEYIN"/>
    <s v="KEYIN"/>
    <s v="R10"/>
    <s v="RTX4060TI"/>
    <s v="2024/11/25 10:21:43"/>
    <s v="001"/>
    <n v="618509"/>
    <n v="1"/>
    <n v="1"/>
  </r>
  <r>
    <s v="KGB"/>
    <s v="Standard Shipment"/>
    <x v="0"/>
    <x v="0"/>
    <x v="0"/>
    <s v="TO24B000003"/>
    <s v="R"/>
    <s v="PNY"/>
    <s v="PNY_Asia"/>
    <s v="2024/11/13 14:47:54"/>
    <s v="2024/11/08 15:48:29"/>
    <s v="244593039000659"/>
    <s v="90CV07S10050"/>
    <s v="RTX4090/PG139-SKU332/GB/PNY"/>
    <s v=""/>
    <s v="244593039000659"/>
    <s v="CLOSED"/>
    <s v="廖振廷"/>
    <s v="2024/11/18 15:36:01"/>
    <s v="2024/11/22 16:37:43"/>
    <s v="2024/11/25 10:22:41"/>
    <s v="2024/11/25 10:22:41"/>
    <s v=""/>
    <s v=""/>
    <s v=""/>
    <s v="2024/11/18 14:11:31"/>
    <s v="KEYIN"/>
    <s v="KEYIN"/>
    <s v="R10"/>
    <s v="RTX4090"/>
    <s v="2024/11/25 10:21:43"/>
    <s v="001"/>
    <n v="618509"/>
    <n v="1"/>
    <n v="1"/>
  </r>
  <r>
    <s v="KGB"/>
    <s v="Standard Shipment"/>
    <x v="0"/>
    <x v="0"/>
    <x v="0"/>
    <s v="TO24B000003"/>
    <s v="R"/>
    <s v="PNY"/>
    <s v="PNY_Asia"/>
    <s v="2024/11/13 14:47:54"/>
    <s v="2024/11/08 15:48:29"/>
    <s v="247022439000572"/>
    <s v="90CV07X30010"/>
    <s v="RTX4080/PG139SKU355/GB/PNY"/>
    <s v=""/>
    <s v="247022439000572"/>
    <s v="CLOSED"/>
    <s v="廖振廷"/>
    <s v="2024/11/18 15:36:01"/>
    <s v="2024/11/22 16:37:33"/>
    <s v="2024/11/25 10:22:40"/>
    <s v="2024/11/25 10:22:40"/>
    <s v=""/>
    <s v=""/>
    <s v=""/>
    <s v="2024/11/18 13:58:44"/>
    <s v="KEYIN"/>
    <s v="KEYIN"/>
    <s v="R10"/>
    <s v="RTX4080"/>
    <s v="2024/11/25 10:21:43"/>
    <s v="001"/>
    <n v="618509"/>
    <n v="1"/>
    <n v="1"/>
  </r>
  <r>
    <s v="KGB"/>
    <s v="Standard Shipment"/>
    <x v="0"/>
    <x v="0"/>
    <x v="0"/>
    <s v="TO24B000003"/>
    <s v="R"/>
    <s v="PNY"/>
    <s v="PNY_Asia"/>
    <s v="2024/11/13 14:47:54"/>
    <s v="2024/11/08 15:48:29"/>
    <s v="246889569000246"/>
    <s v="90CV07T40010"/>
    <s v="RTX4060/PG173-SKU371/GB/PNY"/>
    <s v=""/>
    <s v="246889569000246"/>
    <s v="CLOSED"/>
    <s v="廖振廷"/>
    <s v="2024/11/18 15:36:01"/>
    <s v="2024/12/12 11:02:38"/>
    <s v="2024/12/16 08:25:42"/>
    <s v="2024/12/16 08:25:42"/>
    <s v=""/>
    <s v=""/>
    <s v=""/>
    <s v="2024/11/18 13:43:22"/>
    <s v="KEYIN"/>
    <s v="KEYIN"/>
    <s v="R10"/>
    <s v="RTX4060"/>
    <s v="2024/12/16 08:25:15"/>
    <s v="001"/>
    <n v="619094"/>
    <n v="1"/>
    <n v="1"/>
  </r>
  <r>
    <s v="KGB"/>
    <s v="Standard Shipment"/>
    <x v="0"/>
    <x v="0"/>
    <x v="0"/>
    <s v="TO24B000003"/>
    <s v="R"/>
    <s v="PNY"/>
    <s v="PNY_Asia"/>
    <s v="2024/11/13 14:47:54"/>
    <s v="2024/11/08 15:48:29"/>
    <s v="246147389001391"/>
    <s v="90CV07P30010"/>
    <s v="RTX4070TI/P141S323/GB/PNY"/>
    <s v=""/>
    <s v="246147389001391"/>
    <s v="CLOSED"/>
    <s v="廖振廷"/>
    <s v="2024/11/18 15:36:01"/>
    <s v="2024/11/22 16:37:24"/>
    <s v="2024/11/25 10:22:40"/>
    <s v="2024/11/25 10:22:40"/>
    <s v=""/>
    <s v=""/>
    <s v=""/>
    <s v="2024/11/18 14:03:44"/>
    <s v="KEYIN"/>
    <s v="KEYIN"/>
    <s v="R10"/>
    <s v="RTX4070TI"/>
    <s v="2024/11/25 10:21:43"/>
    <s v="001"/>
    <n v="618509"/>
    <n v="1"/>
    <n v="1"/>
  </r>
  <r>
    <s v="KGB"/>
    <s v="Standard Shipment"/>
    <x v="0"/>
    <x v="0"/>
    <x v="0"/>
    <s v="TO24B000014"/>
    <s v="R"/>
    <s v="PNY"/>
    <s v="PNY_Asia"/>
    <s v="2024/12/02 14:33:11"/>
    <s v="2024/11/27 14:37:33"/>
    <s v="H824007038"/>
    <s v="90CV07S10050"/>
    <s v="RTX4090/PG139-SKU332/GB/PNY"/>
    <s v=""/>
    <s v="H824007038"/>
    <s v="CLOSED"/>
    <s v="廖振廷"/>
    <s v="2024/12/04 16:59:04"/>
    <s v="2024/12/12 16:13:29"/>
    <s v="2024/12/17 08:29:08"/>
    <s v="2024/12/17 08:29:08"/>
    <s v=""/>
    <s v=""/>
    <s v=""/>
    <s v="2024/12/04 15:59:44"/>
    <s v="KEYIN"/>
    <s v="KEYIN"/>
    <s v="R07"/>
    <s v="RTX4090"/>
    <s v="2024/12/17 08:28:54"/>
    <s v="001"/>
    <n v="619107"/>
    <n v="1"/>
    <n v="1"/>
  </r>
  <r>
    <s v="KGB"/>
    <s v="Standard Shipment"/>
    <x v="0"/>
    <x v="0"/>
    <x v="0"/>
    <s v="TO24B000014"/>
    <s v="R"/>
    <s v="PNY"/>
    <s v="PNY_Asia"/>
    <s v="2024/12/02 14:33:11"/>
    <s v="2024/11/27 14:37:33"/>
    <s v="H924800257"/>
    <s v="90CV07X30010"/>
    <s v="RTX4080/PG139SKU355/GB/PNY"/>
    <s v=""/>
    <s v="H924003235"/>
    <s v="CLOSED"/>
    <s v="廖振廷"/>
    <s v="2024/12/04 16:59:04"/>
    <s v="2025/01/07 09:34:37"/>
    <s v="2025/01/10 16:58:11"/>
    <s v="2025/01/10 16:58:11"/>
    <s v=""/>
    <s v=""/>
    <s v=""/>
    <s v="2024/12/04 16:00:58"/>
    <s v="KEYIN"/>
    <s v="KEYIN"/>
    <s v="R07"/>
    <s v="RTX4080"/>
    <s v="2025/01/10 16:53:44"/>
    <s v="001"/>
    <n v="619409"/>
    <n v="1"/>
    <n v="1"/>
  </r>
  <r>
    <s v="KGB"/>
    <s v="Standard Shipment"/>
    <x v="0"/>
    <x v="0"/>
    <x v="0"/>
    <s v="TO24B000014"/>
    <s v="R"/>
    <s v="PNY"/>
    <s v="PNY_Asia"/>
    <s v="2024/12/02 14:33:11"/>
    <s v="2024/11/27 14:37:33"/>
    <s v="H924800263"/>
    <s v="90CV07R60010"/>
    <s v="RTX4070/PG141SKU335/GB/PNY"/>
    <s v=""/>
    <s v="H924000041"/>
    <s v="CLOSED"/>
    <s v="廖振廷"/>
    <s v="2024/12/04 16:59:04"/>
    <s v="2025/01/07 09:16:45"/>
    <s v="2025/01/10 16:58:19"/>
    <s v="2025/01/10 16:58:19"/>
    <s v=""/>
    <s v=""/>
    <s v=""/>
    <s v="2024/12/04 15:39:55"/>
    <s v="KEYIN"/>
    <s v="KEYIN"/>
    <s v="R10"/>
    <s v="RTX4070"/>
    <s v="2025/01/10 16:54:58"/>
    <s v="001"/>
    <n v="619411"/>
    <n v="1"/>
    <n v="1"/>
  </r>
  <r>
    <s v="KGB"/>
    <s v="Standard Shipment"/>
    <x v="0"/>
    <x v="0"/>
    <x v="0"/>
    <s v="TO24B000014"/>
    <s v="R"/>
    <s v="PNY"/>
    <s v="PNY_Asia"/>
    <s v="2024/12/02 14:33:11"/>
    <s v="2024/11/27 14:37:33"/>
    <s v="H723004362"/>
    <s v="90CV07T10090"/>
    <s v="RTX4060/PG173-SKU371/GB/PNY"/>
    <s v=""/>
    <s v="H723004362"/>
    <s v="CLOSED"/>
    <s v="廖振廷"/>
    <s v="2024/12/04 16:59:05"/>
    <s v="2024/12/12 14:19:50"/>
    <s v="2024/12/16 08:25:45"/>
    <s v="2024/12/16 08:25:45"/>
    <s v=""/>
    <s v=""/>
    <s v=""/>
    <s v="2024/12/04 15:24:45"/>
    <s v="KEYIN"/>
    <s v="KEYIN"/>
    <s v="R10"/>
    <s v="RTX4060"/>
    <s v="2024/12/16 08:24:15"/>
    <s v="001"/>
    <n v="619093"/>
    <n v="1"/>
    <n v="1"/>
  </r>
  <r>
    <s v="KGB"/>
    <s v="Standard Shipment"/>
    <x v="0"/>
    <x v="0"/>
    <x v="0"/>
    <s v="TO24B000014"/>
    <s v="R"/>
    <s v="PNY"/>
    <s v="PNY_Asia"/>
    <s v="2024/12/02 14:33:11"/>
    <s v="2024/11/27 14:37:33"/>
    <s v="H723001260"/>
    <s v="90CV07T10010"/>
    <s v="RTX4060/PG173-SKU371/GB/PNY"/>
    <s v=""/>
    <s v="H723001260"/>
    <s v="CLOSED"/>
    <s v="廖振廷"/>
    <s v="2024/12/04 16:59:05"/>
    <s v="2024/12/12 14:19:01"/>
    <s v="2024/12/16 08:25:45"/>
    <s v="2024/12/16 08:25:45"/>
    <s v=""/>
    <s v=""/>
    <s v=""/>
    <s v="2024/12/04 15:31:31"/>
    <s v="KEYIN"/>
    <s v="KEYIN"/>
    <s v="R10"/>
    <s v="RTX4060"/>
    <s v="2024/12/16 08:24:16"/>
    <s v="001"/>
    <n v="619093"/>
    <n v="1"/>
    <n v="1"/>
  </r>
  <r>
    <s v="KBB"/>
    <d v="2025-07-14T00:00:00"/>
    <x v="4"/>
    <x v="0"/>
    <x v="1"/>
    <s v="TO24B000014"/>
    <s v="R"/>
    <s v="PNY"/>
    <s v="PNY_Asia"/>
    <s v="2024/12/02 14:33:11"/>
    <s v="2024/11/27 14:37:33"/>
    <s v="H824003214"/>
    <s v="90CV07T100H0"/>
    <s v="RTX4060/PG173-SKU371/GB/PNY"/>
    <s v=""/>
    <s v="H824003214"/>
    <s v="CLOSED"/>
    <s v="廖振廷"/>
    <s v="2024/12/04 16:59:04"/>
    <s v=""/>
    <s v=""/>
    <s v="2025/04/28 09:05:00"/>
    <s v="[A3SC0020]Scrap cause by Parts shortage"/>
    <s v="Customer"/>
    <s v="GPU無料可修"/>
    <s v="2024/12/04 16:03:24"/>
    <s v="KEYIN"/>
    <s v="KEYIN"/>
    <s v="C01"/>
    <s v="RTX4060"/>
    <s v=""/>
    <s v=""/>
    <s v=""/>
    <s v=""/>
    <s v=""/>
  </r>
  <r>
    <s v="KGB"/>
    <s v="Standard Shipment"/>
    <x v="0"/>
    <x v="0"/>
    <x v="0"/>
    <s v="TO24B000014"/>
    <s v="R"/>
    <s v="PNY"/>
    <s v="PNY_Asia"/>
    <s v="2024/12/02 14:33:11"/>
    <s v="2024/11/27 14:37:33"/>
    <s v="H924800262"/>
    <s v="90CV07R60010"/>
    <s v="RTX4070/PG141SKU335/GB/PNY"/>
    <s v=""/>
    <s v="H924003158"/>
    <s v="CLOSED"/>
    <s v="廖振廷"/>
    <s v="2024/12/04 16:59:04"/>
    <s v="2025/01/07 09:06:24"/>
    <s v="2025/01/10 16:58:19"/>
    <s v="2025/01/10 16:58:19"/>
    <s v=""/>
    <s v=""/>
    <s v=""/>
    <s v="2024/12/04 15:45:32"/>
    <s v="KEYIN"/>
    <s v="KEYIN"/>
    <s v="R10"/>
    <s v="RTX4070"/>
    <s v="2025/01/10 16:54:58"/>
    <s v="001"/>
    <n v="619411"/>
    <n v="1"/>
    <n v="1"/>
  </r>
  <r>
    <s v="KGB"/>
    <s v="Standard Shipment"/>
    <x v="0"/>
    <x v="0"/>
    <x v="0"/>
    <s v="TO24B000014"/>
    <s v="R"/>
    <s v="PNY"/>
    <s v="PNY_Asia"/>
    <s v="2024/12/02 14:33:11"/>
    <s v="2024/11/27 14:37:33"/>
    <s v="H224003753"/>
    <s v="90CV07T100G0"/>
    <s v="RTX4060/PG173-SKU371/GB/PNY"/>
    <s v=""/>
    <s v="H224003753"/>
    <s v="CLOSED"/>
    <s v="廖振廷"/>
    <s v="2024/12/04 16:59:04"/>
    <s v="2024/12/12 13:07:24"/>
    <s v="2024/12/16 08:25:45"/>
    <s v="2024/12/16 08:25:45"/>
    <s v=""/>
    <s v=""/>
    <s v=""/>
    <s v="2024/12/04 15:47:55"/>
    <s v="KEYIN"/>
    <s v="KEYIN"/>
    <s v="R10"/>
    <s v="RTX4060"/>
    <s v="2024/12/16 08:24:15"/>
    <s v="001"/>
    <n v="619093"/>
    <n v="1"/>
    <n v="1"/>
  </r>
  <r>
    <s v="KGB"/>
    <s v="Standard Shipment"/>
    <x v="0"/>
    <x v="0"/>
    <x v="0"/>
    <s v="TO24B000014"/>
    <s v="R"/>
    <s v="PNY"/>
    <s v="PNY_Asia"/>
    <s v="2024/12/02 14:33:11"/>
    <s v="2024/11/27 14:37:33"/>
    <s v="H824800265"/>
    <s v="90CV07R60010"/>
    <s v="RTX4070/PG141SKU335/GB/PNY"/>
    <s v=""/>
    <s v="H824014013"/>
    <s v="CLOSED"/>
    <s v="廖振廷"/>
    <s v="2024/12/04 16:59:04"/>
    <s v="2025/01/07 08:55:08"/>
    <s v="2025/01/10 16:58:19"/>
    <s v="2025/01/10 16:58:19"/>
    <s v=""/>
    <s v=""/>
    <s v=""/>
    <s v="2024/12/04 15:51:55"/>
    <s v="KEYIN"/>
    <s v="KEYIN"/>
    <s v="R10"/>
    <s v="RTX4070"/>
    <s v="2025/01/10 16:54:58"/>
    <s v="001"/>
    <n v="619411"/>
    <n v="1"/>
    <n v="1"/>
  </r>
  <r>
    <s v="KGB"/>
    <s v="Standard Shipment"/>
    <x v="0"/>
    <x v="0"/>
    <x v="0"/>
    <s v="TO24B000014"/>
    <s v="R"/>
    <s v="PNY"/>
    <s v="PNY_Asia"/>
    <s v="2024/12/02 14:33:11"/>
    <s v="2024/11/27 14:37:33"/>
    <s v="H624002170"/>
    <s v="90CV07R60050"/>
    <s v="RTX4070/PG141SKU335/GB/PNY"/>
    <s v=""/>
    <s v="H624002170"/>
    <s v="CLOSED"/>
    <s v="廖振廷"/>
    <s v="2024/12/04 16:59:04"/>
    <s v="2024/12/12 15:20:06"/>
    <s v="2024/12/16 08:25:45"/>
    <s v="2024/12/16 08:25:45"/>
    <s v=""/>
    <s v=""/>
    <s v=""/>
    <s v="2024/12/04 15:57:14"/>
    <s v="KEYIN"/>
    <s v="KEYIN"/>
    <s v="R10"/>
    <s v="RTX4070"/>
    <s v="2024/12/16 08:24:16"/>
    <s v="001"/>
    <n v="619093"/>
    <n v="1"/>
    <n v="1"/>
  </r>
  <r>
    <s v="KGB"/>
    <s v="Standard Shipment"/>
    <x v="0"/>
    <x v="0"/>
    <x v="0"/>
    <s v="TO24B000014"/>
    <s v="R"/>
    <s v="PNY"/>
    <s v="PNY_Asia"/>
    <s v="2024/12/02 14:33:11"/>
    <s v="2024/11/27 14:37:33"/>
    <s v="H723000007"/>
    <s v="90CV07T10010"/>
    <s v="RTX4060/PG173-SKU371/GB/PNY"/>
    <s v=""/>
    <s v="H723000007"/>
    <s v="CLOSED"/>
    <s v="廖振廷"/>
    <s v="2024/12/04 16:59:04"/>
    <s v="2024/12/12 13:32:42"/>
    <s v="2024/12/16 08:25:45"/>
    <s v="2024/12/16 08:25:45"/>
    <s v=""/>
    <s v=""/>
    <s v=""/>
    <s v="2024/12/04 15:36:59"/>
    <s v="KEYIN"/>
    <s v="KEYIN"/>
    <s v="R10"/>
    <s v="RTX4060"/>
    <s v="2024/12/16 08:24:16"/>
    <s v="001"/>
    <n v="619093"/>
    <n v="1"/>
    <n v="1"/>
  </r>
  <r>
    <s v="KBB"/>
    <s v="-"/>
    <x v="5"/>
    <x v="1"/>
    <x v="1"/>
    <s v="TO24B000014"/>
    <s v="R"/>
    <s v="PNY"/>
    <s v="PNY_Asia"/>
    <s v="2024/12/02 14:33:11"/>
    <s v="2024/11/27 14:37:33"/>
    <s v="HO24017862"/>
    <s v="90CV07R50010"/>
    <s v="RTX4070/PG141SKU335/GB/PNY"/>
    <s v=""/>
    <s v="HO24017862"/>
    <s v="CLOSED"/>
    <s v="吳崇源"/>
    <s v="2024/12/04 16:59:04"/>
    <s v=""/>
    <s v=""/>
    <s v="2025/12/03 16:18:54"/>
    <s v="[A3SC0020]Scrap cause by Parts shortage"/>
    <s v="Customer"/>
    <s v="無料可修，SA同意報廢"/>
    <s v="2024/12/04 16:05:26"/>
    <s v="KEYIN"/>
    <s v="KEYIN"/>
    <s v="C01"/>
    <s v="RTX4070"/>
    <s v=""/>
    <s v=""/>
    <s v=""/>
    <s v=""/>
    <s v=""/>
  </r>
  <r>
    <s v="KGB"/>
    <s v="Standard Shipment"/>
    <x v="0"/>
    <x v="0"/>
    <x v="0"/>
    <s v="TO24B000014"/>
    <s v="R"/>
    <s v="PNY"/>
    <s v="PNY_Asia"/>
    <s v="2024/12/02 14:33:11"/>
    <s v="2024/11/27 14:37:33"/>
    <s v="H824001417"/>
    <s v="90CV07T100H0"/>
    <s v="RTX4060/PG173-SKU371/GB/PNY"/>
    <s v=""/>
    <s v="H824001417"/>
    <s v="CLOSED"/>
    <s v="廖振廷"/>
    <s v="2024/12/04 16:59:04"/>
    <s v="2024/12/12 13:18:30"/>
    <s v="2024/12/16 08:25:45"/>
    <s v="2024/12/16 08:25:45"/>
    <s v=""/>
    <s v=""/>
    <s v=""/>
    <s v="2024/12/04 15:43:31"/>
    <s v="KEYIN"/>
    <s v="KEYIN"/>
    <s v="R10"/>
    <s v="RTX4060"/>
    <s v="2024/12/16 08:24:15"/>
    <s v="001"/>
    <n v="619093"/>
    <n v="1"/>
    <n v="1"/>
  </r>
  <r>
    <s v="KGB"/>
    <s v="Standard Shipment"/>
    <x v="0"/>
    <x v="0"/>
    <x v="0"/>
    <s v="TO24B000014"/>
    <s v="R"/>
    <s v="PNY"/>
    <s v="PNY_Asia"/>
    <s v="2024/12/02 14:33:11"/>
    <s v="2024/11/27 14:37:33"/>
    <s v="H824005145"/>
    <s v="90CV07R10010"/>
    <s v="RTX4070/PG141-SKU345/GB/PNY"/>
    <s v=""/>
    <s v="H824005145"/>
    <s v="CLOSED"/>
    <s v="廖振廷"/>
    <s v="2024/12/04 16:59:04"/>
    <s v="2024/12/12 15:23:03"/>
    <s v="2024/12/16 08:25:45"/>
    <s v="2024/12/16 08:25:45"/>
    <s v=""/>
    <s v=""/>
    <s v=""/>
    <s v="2024/12/04 15:49:44"/>
    <s v="KEYIN"/>
    <s v="KEYIN"/>
    <s v="R10"/>
    <s v="RTX4070"/>
    <s v="2024/12/16 08:24:15"/>
    <s v="001"/>
    <n v="619093"/>
    <n v="1"/>
    <n v="1"/>
  </r>
  <r>
    <s v="KGB"/>
    <s v="Standard Shipment"/>
    <x v="0"/>
    <x v="0"/>
    <x v="0"/>
    <s v="TO24B000014"/>
    <s v="R"/>
    <s v="PNY"/>
    <s v="PNY_Asia"/>
    <s v="2024/12/02 14:33:11"/>
    <s v="2024/11/27 14:37:33"/>
    <s v="H524800098"/>
    <s v="90CV07P30010"/>
    <s v="RTX4070TI/P141S323/GB/PNY"/>
    <s v=""/>
    <s v="H524800098"/>
    <s v="CLOSED"/>
    <s v="廖振廷"/>
    <s v="2024/12/04 16:59:04"/>
    <s v="2024/12/12 15:19:20"/>
    <s v="2024/12/16 08:25:45"/>
    <s v="2024/12/16 08:25:45"/>
    <s v=""/>
    <s v=""/>
    <s v=""/>
    <s v="2024/12/04 16:52:23"/>
    <s v="KEYIN"/>
    <s v="KEYIN"/>
    <s v="R07"/>
    <s v="RTX4070TI"/>
    <s v="2024/12/16 08:24:16"/>
    <s v="001"/>
    <n v="619093"/>
    <n v="1"/>
    <n v="1"/>
  </r>
  <r>
    <s v="KBB"/>
    <s v="Local Scrap"/>
    <x v="2"/>
    <x v="0"/>
    <x v="1"/>
    <s v="TO24B000014"/>
    <s v="R"/>
    <s v="PNY"/>
    <s v="PNY_Asia"/>
    <s v="2024/12/02 14:33:11"/>
    <s v="2024/11/27 14:37:33"/>
    <s v="H824014175"/>
    <s v="90CV07X20010"/>
    <s v="RTX4080/PG139SKU355/GB/PNY"/>
    <s v=""/>
    <s v="H824014175"/>
    <s v="CLOSED"/>
    <s v="廖振廷"/>
    <s v="2024/12/04 16:59:04"/>
    <s v=""/>
    <s v=""/>
    <s v="2025/03/24 08:43:50"/>
    <s v="[A3SC0020]Scrap cause by Parts shortage"/>
    <s v="Customer"/>
    <s v="Consigned Part Shortage - Close"/>
    <s v="2024/12/04 16:09:15"/>
    <s v="KEYIN"/>
    <s v="KEYIN"/>
    <s v="C01"/>
    <s v="RTX4080"/>
    <s v=""/>
    <s v=""/>
    <s v=""/>
    <s v=""/>
    <s v=""/>
  </r>
  <r>
    <s v="KGB"/>
    <s v="Standard Shipment"/>
    <x v="0"/>
    <x v="0"/>
    <x v="0"/>
    <s v="TO24B000014"/>
    <s v="R"/>
    <s v="PNY"/>
    <s v="PNY_Asia"/>
    <s v="2024/12/02 14:33:11"/>
    <s v="2024/11/27 14:37:33"/>
    <s v="H624800259"/>
    <s v="90CV07R60050"/>
    <s v="RTX4070/PG141SKU335/GB/PNY"/>
    <s v=""/>
    <s v="H624002038"/>
    <s v="CLOSED"/>
    <s v="廖振廷"/>
    <s v="2024/12/04 16:59:04"/>
    <s v="2025/01/07 08:44:14"/>
    <s v="2025/01/10 16:58:16"/>
    <s v="2025/01/10 16:58:16"/>
    <s v=""/>
    <s v=""/>
    <s v=""/>
    <s v="2024/12/04 15:53:41"/>
    <s v="KEYIN"/>
    <s v="KEYIN"/>
    <s v="R10"/>
    <s v="RTX4070"/>
    <s v="2025/01/10 16:54:13"/>
    <s v="001"/>
    <n v="619410"/>
    <n v="1"/>
    <n v="1"/>
  </r>
  <r>
    <s v="KGB"/>
    <s v="Standard Shipment"/>
    <x v="0"/>
    <x v="0"/>
    <x v="0"/>
    <s v="TO24B000014"/>
    <s v="R"/>
    <s v="PNY"/>
    <s v="PNY_Asia"/>
    <s v="2024/12/02 14:33:11"/>
    <s v="2024/11/27 14:37:33"/>
    <s v="HN23005458"/>
    <s v="90CV07T10090"/>
    <s v="RTX4060/PG173-SKU371/GB/PNY"/>
    <s v=""/>
    <s v="HN23005458"/>
    <s v="CLOSED"/>
    <s v="廖振廷"/>
    <s v="2024/12/04 16:59:04"/>
    <s v="2024/12/12 14:23:54"/>
    <s v="2024/12/16 08:25:45"/>
    <s v="2024/12/16 08:25:45"/>
    <s v=""/>
    <s v=""/>
    <s v=""/>
    <s v="2024/12/04 15:55:31"/>
    <s v="KEYIN"/>
    <s v="KEYIN"/>
    <s v="R10"/>
    <s v="RTX4060"/>
    <s v="2024/12/16 08:24:15"/>
    <s v="001"/>
    <n v="619093"/>
    <n v="1"/>
    <n v="1"/>
  </r>
  <r>
    <s v="KGB"/>
    <s v="Standard Shipment"/>
    <x v="0"/>
    <x v="0"/>
    <x v="0"/>
    <s v="TO24C000010"/>
    <s v="R"/>
    <s v="PNY"/>
    <s v="PNY_Asia"/>
    <s v="2024/12/24 14:28:14"/>
    <s v="2024/12/17 17:47:40"/>
    <s v="HN23800293"/>
    <s v="90CV07U10010"/>
    <s v="RTX4060TI/PG190SKU361/GB/PNY"/>
    <s v=""/>
    <s v="HN23011413"/>
    <s v="CLOSED"/>
    <s v="廖振廷"/>
    <s v="2024/12/24 15:19:59"/>
    <s v="2025/01/08 13:27:50"/>
    <s v="2025/01/10 16:58:19"/>
    <s v="2025/01/10 16:58:19"/>
    <s v=""/>
    <s v=""/>
    <s v=""/>
    <s v="2024/12/24 14:48:19"/>
    <s v="KEYIN"/>
    <s v="KEYIN"/>
    <s v="R10"/>
    <s v="RTX4060TI"/>
    <s v="2025/01/10 16:54:58"/>
    <s v="001"/>
    <n v="619411"/>
    <n v="1"/>
    <n v="1"/>
  </r>
  <r>
    <s v="KGB"/>
    <s v="Standard Shipment"/>
    <x v="0"/>
    <x v="0"/>
    <x v="0"/>
    <s v="TO24C000010"/>
    <s v="R"/>
    <s v="PNY"/>
    <s v="PNY_Asia"/>
    <s v="2024/12/24 14:28:14"/>
    <s v="2024/12/17 17:47:40"/>
    <s v="H324800521"/>
    <s v="90CV07W10010"/>
    <s v="RTX3050/PG173-SKU16/GB/PNY"/>
    <s v=""/>
    <s v="H324018474"/>
    <s v="CLOSED"/>
    <s v="吳崇源"/>
    <s v="2024/12/24 15:19:59"/>
    <s v="2025/04/16 12:29:57"/>
    <s v="2025/04/16 17:02:51"/>
    <s v="2025/04/16 17:02:51"/>
    <s v=""/>
    <s v=""/>
    <s v=""/>
    <s v="2024/12/24 14:50:27"/>
    <s v="KEYIN"/>
    <s v="KEYIN"/>
    <s v="R10"/>
    <s v="RTX3050"/>
    <s v="2025/04/16 17:02:04"/>
    <s v="001"/>
    <n v="620561"/>
    <n v="1"/>
    <n v="1"/>
  </r>
  <r>
    <s v="KBB"/>
    <d v="2025-01-02T00:00:00"/>
    <x v="6"/>
    <x v="0"/>
    <x v="1"/>
    <s v="TO24C000010"/>
    <s v="R"/>
    <s v="PNY"/>
    <s v="PNY_Asia"/>
    <s v="2024/12/24 14:28:14"/>
    <s v="2024/12/17 17:47:40"/>
    <s v="H124001114"/>
    <s v="90CV07S10050"/>
    <s v="RTX4090/PG139-SKU332/GB/PNY"/>
    <s v=""/>
    <s v="H124001114"/>
    <s v="CLOSED"/>
    <s v="廖振廷"/>
    <s v="2024/12/24 15:19:59"/>
    <s v=""/>
    <s v=""/>
    <s v="2025/01/02 08:41:36"/>
    <s v="[A3SC0022]Scrap caused by service terms"/>
    <s v="Customer"/>
    <s v="客戶為經授權維修"/>
    <s v="2024/12/24 15:16:13"/>
    <s v="KEYIN"/>
    <s v="KEYIN"/>
    <s v="C01"/>
    <s v="RTX4090"/>
    <s v=""/>
    <s v=""/>
    <s v=""/>
    <s v=""/>
    <s v=""/>
  </r>
  <r>
    <s v="KGB"/>
    <s v="Standard Shipment"/>
    <x v="0"/>
    <x v="0"/>
    <x v="0"/>
    <s v="TO24C000010"/>
    <s v="R"/>
    <s v="PNY"/>
    <s v="PNY_Asia"/>
    <s v="2024/12/24 14:28:14"/>
    <s v="2024/12/17 17:47:40"/>
    <s v="H824800288"/>
    <s v="90CV07X20010"/>
    <s v="RTX4080/PG139SKU355/GB/PNY"/>
    <s v=""/>
    <s v="H824011397"/>
    <s v="CLOSED"/>
    <s v="廖振廷"/>
    <s v="2024/12/24 15:19:59"/>
    <s v="2025/01/08 10:27:08"/>
    <s v="2025/01/10 16:58:19"/>
    <s v="2025/01/10 16:58:19"/>
    <s v=""/>
    <s v=""/>
    <s v=""/>
    <s v="2024/12/24 14:39:11"/>
    <s v="KEYIN"/>
    <s v="KEYIN"/>
    <s v="N01"/>
    <s v="RTX4080"/>
    <s v="2025/01/10 16:54:58"/>
    <s v="001"/>
    <n v="619411"/>
    <n v="1"/>
    <n v="1"/>
  </r>
  <r>
    <s v="KGB"/>
    <s v="Standard Shipment"/>
    <x v="0"/>
    <x v="0"/>
    <x v="0"/>
    <s v="TO24C000010"/>
    <s v="R"/>
    <s v="PNY"/>
    <s v="PNY_Asia"/>
    <s v="2024/12/24 14:28:14"/>
    <s v="2024/12/17 17:47:40"/>
    <s v="H524800292"/>
    <s v="90CV07R60050"/>
    <s v="RTX4070/PG141SKU335/GB/PNY"/>
    <s v=""/>
    <s v="H524003885"/>
    <s v="CLOSED"/>
    <s v="廖振廷"/>
    <s v="2024/12/24 15:19:59"/>
    <s v="2025/01/22 15:24:17"/>
    <s v="2025/01/23 13:13:12"/>
    <s v="2025/01/23 13:13:12"/>
    <s v=""/>
    <s v=""/>
    <s v=""/>
    <s v="2024/12/24 14:45:48"/>
    <s v="KEYIN"/>
    <s v="KEYIN"/>
    <s v="R10"/>
    <s v="RTX4070"/>
    <s v="2025/01/23 13:11:29"/>
    <s v="001"/>
    <n v="619507"/>
    <n v="1"/>
    <n v="1"/>
  </r>
  <r>
    <s v="KGB"/>
    <s v="Standard Shipment"/>
    <x v="0"/>
    <x v="0"/>
    <x v="0"/>
    <s v="TO24C000010"/>
    <s v="R"/>
    <s v="PNY"/>
    <s v="PNY_Asia"/>
    <s v="2024/12/24 14:28:14"/>
    <s v="2024/12/17 17:47:40"/>
    <s v="H424800290"/>
    <s v="90CV07P30010"/>
    <s v="RTX4070TI/P141S323/GB/PNY"/>
    <s v=""/>
    <s v="H424023966"/>
    <s v="CLOSED"/>
    <s v="廖振廷"/>
    <s v="2024/12/24 15:19:59"/>
    <s v="2025/01/08 13:15:55"/>
    <s v="2025/01/10 16:58:19"/>
    <s v="2025/01/10 16:58:19"/>
    <s v=""/>
    <s v=""/>
    <s v=""/>
    <s v="2024/12/24 15:07:18"/>
    <s v="KEYIN"/>
    <s v="KEYIN"/>
    <s v="R10"/>
    <s v="RTX4070TI"/>
    <s v="2025/01/10 16:54:58"/>
    <s v="001"/>
    <n v="619411"/>
    <n v="1"/>
    <n v="1"/>
  </r>
  <r>
    <s v="KGB"/>
    <s v="Standard Shipment"/>
    <x v="0"/>
    <x v="0"/>
    <x v="0"/>
    <s v="TO24C000010"/>
    <s v="R"/>
    <s v="PNY"/>
    <s v="PNY_Asia"/>
    <s v="2024/12/24 14:28:14"/>
    <s v="2024/12/17 17:47:40"/>
    <s v="H424800289"/>
    <s v="90CV07S20020"/>
    <s v="RTX4090/PG139-SKU332/GB/PNY"/>
    <s v=""/>
    <s v="H424005144"/>
    <s v="CLOSED"/>
    <s v="廖振廷"/>
    <s v="2024/12/24 15:19:59"/>
    <s v="2025/01/22 15:35:50"/>
    <s v="2025/01/23 13:13:12"/>
    <s v="2025/01/23 13:13:12"/>
    <s v=""/>
    <s v=""/>
    <s v=""/>
    <s v="2024/12/24 14:35:30"/>
    <s v="KEYIN"/>
    <s v="KEYIN"/>
    <s v="R10"/>
    <s v="RTX4090"/>
    <s v="2025/01/23 13:11:29"/>
    <s v="001"/>
    <n v="619507"/>
    <n v="1"/>
    <n v="1"/>
  </r>
  <r>
    <s v="KGB"/>
    <s v="Standard Shipment"/>
    <x v="0"/>
    <x v="0"/>
    <x v="0"/>
    <s v="TO24C000010"/>
    <s v="R"/>
    <s v="PNY"/>
    <s v="PNY_Asia"/>
    <s v="2024/12/24 14:28:14"/>
    <s v="2024/12/17 17:47:40"/>
    <s v="H724000716"/>
    <s v="90CV07X20010"/>
    <s v="RTX4080/PG139SKU355/GB/PNY"/>
    <s v=""/>
    <s v="H724000716"/>
    <s v="CLOSED"/>
    <s v="廖振廷"/>
    <s v="2024/12/24 15:19:59"/>
    <s v="2025/01/02 10:24:14"/>
    <s v="2025/01/10 16:58:14"/>
    <s v="2025/01/10 16:58:14"/>
    <s v=""/>
    <s v=""/>
    <s v=""/>
    <s v="2024/12/24 14:43:13"/>
    <s v="KEYIN"/>
    <s v="KEYIN"/>
    <s v="R10"/>
    <s v="RTX4080"/>
    <s v="2025/01/10 16:56:58"/>
    <s v="001"/>
    <n v="619416"/>
    <n v="1"/>
    <n v="1"/>
  </r>
  <r>
    <s v="KBB"/>
    <s v="-"/>
    <x v="5"/>
    <x v="1"/>
    <x v="1"/>
    <s v="TO24C000010"/>
    <s v="R"/>
    <s v="PNY"/>
    <s v="PNY_Asia"/>
    <s v="2024/12/24 14:28:14"/>
    <s v="2024/12/17 17:47:40"/>
    <s v="H224700154"/>
    <s v="90CV07X20010"/>
    <s v="RTX4080/PG139SKU355/GB/PNY"/>
    <s v=""/>
    <s v="H224700154"/>
    <s v="CLOSED"/>
    <s v="吳崇源"/>
    <s v="2024/12/24 15:19:59"/>
    <s v=""/>
    <s v=""/>
    <s v="2025/12/02 13:40:30"/>
    <s v="[A3SC0020]Scrap cause by Parts shortage"/>
    <s v="Customer"/>
    <s v="無料可修，SA同意報廢"/>
    <s v="2024/12/24 14:54:57"/>
    <s v="KEYIN"/>
    <s v="KEYIN"/>
    <s v="C01"/>
    <s v="RTX4080"/>
    <s v=""/>
    <s v=""/>
    <s v=""/>
    <s v=""/>
    <s v=""/>
  </r>
  <r>
    <s v="KBB"/>
    <s v="-"/>
    <x v="5"/>
    <x v="1"/>
    <x v="1"/>
    <s v="TO24C000010"/>
    <s v="R"/>
    <s v="PNY"/>
    <s v="PNY_Asia"/>
    <s v="2024/12/24 14:28:14"/>
    <s v="2024/12/17 17:47:40"/>
    <s v="H424021177"/>
    <s v="90CV07P30010"/>
    <s v="RTX4070TI/P141S323/GB/PNY"/>
    <s v=""/>
    <s v="H424021177"/>
    <s v="CLOSED"/>
    <s v="吳崇源"/>
    <s v="2024/12/24 15:19:59"/>
    <s v=""/>
    <s v=""/>
    <s v="2025/12/03 16:18:57"/>
    <s v="[A3SC0020]Scrap cause by Parts shortage"/>
    <s v="Customer"/>
    <s v="無料可修，SA同意報廢"/>
    <s v="2024/12/24 15:09:52"/>
    <s v="KEYIN"/>
    <s v="KEYIN"/>
    <s v="C01"/>
    <s v="RTX4070TI"/>
    <s v=""/>
    <s v=""/>
    <s v=""/>
    <s v=""/>
    <s v=""/>
  </r>
  <r>
    <s v="KGB"/>
    <s v="Standard Shipment"/>
    <x v="0"/>
    <x v="0"/>
    <x v="0"/>
    <s v="TO24C000010"/>
    <s v="R"/>
    <s v="PNY"/>
    <s v="PNY_Asia"/>
    <s v="2024/12/24 14:28:14"/>
    <s v="2024/12/17 17:47:40"/>
    <s v="H824800621"/>
    <s v="90CV07S10050"/>
    <s v="RTX4090/PG139-SKU332/GB/PNY"/>
    <s v=""/>
    <s v="H824005585"/>
    <s v="CLOSED"/>
    <s v="吳崇源"/>
    <s v="2024/12/24 15:19:59"/>
    <s v="2025/10/15 16:53:22"/>
    <s v="2025/10/21 12:39:13"/>
    <s v="2025/10/21 12:39:13"/>
    <s v=""/>
    <s v=""/>
    <s v=""/>
    <s v="2024/12/24 15:13:57"/>
    <s v="KEYIN"/>
    <s v="KEYIN"/>
    <s v="R10"/>
    <s v="RTX4090"/>
    <s v="2025/10/21 12:37:39"/>
    <s v="001"/>
    <n v="621792"/>
    <n v="1"/>
    <n v="1"/>
  </r>
  <r>
    <s v="KGB"/>
    <s v="Standard Shipment"/>
    <x v="0"/>
    <x v="0"/>
    <x v="0"/>
    <s v="TO251000002"/>
    <s v="R"/>
    <s v="PNY"/>
    <s v="PNY_Asia"/>
    <s v="2025/01/13 14:57:09"/>
    <s v="2025/01/03 12:35:25"/>
    <s v="H324800326"/>
    <s v="90CV07T100H0"/>
    <s v="RTX4060/PG173-SKU371/GB/PNY"/>
    <s v=""/>
    <s v="H324008675"/>
    <s v="CLOSED"/>
    <s v="廖振廷"/>
    <s v="2025/01/13 16:24:55"/>
    <s v="2025/01/15 15:38:01"/>
    <s v="2025/01/16 14:09:33"/>
    <s v="2025/01/16 14:09:33"/>
    <s v=""/>
    <s v=""/>
    <s v=""/>
    <s v="2025/01/13 15:55:29"/>
    <s v="KEYIN"/>
    <s v="KEYIN"/>
    <s v="R10"/>
    <s v="RTX4060"/>
    <s v="2025/01/16 14:09:25"/>
    <s v="001"/>
    <n v="619453"/>
    <n v="1"/>
    <n v="1"/>
  </r>
  <r>
    <s v="KGB"/>
    <s v="Standard Shipment"/>
    <x v="0"/>
    <x v="0"/>
    <x v="0"/>
    <s v="TO251000002"/>
    <s v="R"/>
    <s v="PNY"/>
    <s v="PNY_Asia"/>
    <s v="2025/01/13 14:57:09"/>
    <s v="2025/01/03 12:35:25"/>
    <s v="H924800320"/>
    <s v="90CV07T100H0"/>
    <s v="RTX4060/PG173-SKU371/GB/PNY"/>
    <s v=""/>
    <s v="H924003356"/>
    <s v="CLOSED"/>
    <s v="廖振廷"/>
    <s v="2025/01/13 16:24:55"/>
    <s v="2025/01/15 15:40:07"/>
    <s v="2025/01/16 14:09:33"/>
    <s v="2025/01/16 14:09:33"/>
    <s v=""/>
    <s v=""/>
    <s v=""/>
    <s v="2025/01/13 15:49:32"/>
    <s v="KEYIN"/>
    <s v="KEYIN"/>
    <s v="R10"/>
    <s v="RTX4060"/>
    <s v="2025/01/16 14:09:24"/>
    <s v="001"/>
    <n v="619453"/>
    <n v="1"/>
    <n v="1"/>
  </r>
  <r>
    <s v="KBB"/>
    <s v="-"/>
    <x v="5"/>
    <x v="1"/>
    <x v="1"/>
    <s v="TO251000002"/>
    <s v="R"/>
    <s v="PNY"/>
    <s v="PNY_Asia"/>
    <s v="2025/01/13 14:57:09"/>
    <s v="2025/01/03 12:35:25"/>
    <s v="H723000954"/>
    <s v="90CV07T10010"/>
    <s v="RTX4060/PG173-SKU371/GB/PNY"/>
    <s v=""/>
    <s v="H723000954"/>
    <s v="CLOSED"/>
    <s v="吳崇源"/>
    <s v="2025/01/13 16:24:55"/>
    <s v=""/>
    <s v=""/>
    <s v="2025/12/03 16:19:14"/>
    <s v="[A3SC0020]Scrap cause by Parts shortage"/>
    <s v="Customer"/>
    <s v="無料可修，SA同意報廢"/>
    <s v="2025/01/13 15:29:38"/>
    <s v="KEYIN"/>
    <s v="KEYIN"/>
    <s v="C01"/>
    <s v="RTX4060"/>
    <s v=""/>
    <s v=""/>
    <s v=""/>
    <s v=""/>
    <s v=""/>
  </r>
  <r>
    <s v="KBB"/>
    <s v="Local Scrap"/>
    <x v="2"/>
    <x v="0"/>
    <x v="1"/>
    <s v="TO251000002"/>
    <s v="R"/>
    <s v="PNY"/>
    <s v="PNY_Asia"/>
    <s v="2025/01/13 14:57:09"/>
    <s v="2025/01/03 12:35:25"/>
    <s v="H424030474"/>
    <s v="90CV07T10050"/>
    <s v="RTX4060/PG173-SKU371/GB/PNY"/>
    <s v=""/>
    <s v="H424030474"/>
    <s v="CLOSED"/>
    <s v="吳崇源"/>
    <s v="2025/01/13 16:24:55"/>
    <s v=""/>
    <s v=""/>
    <s v="2025/12/03 16:19:09"/>
    <s v="[A3SC0020]Scrap cause by Parts shortage"/>
    <s v="Customer"/>
    <s v="無料可修，SA同意報廢"/>
    <s v="2025/01/13 15:34:51"/>
    <s v="KEYIN"/>
    <s v="KEYIN"/>
    <s v="C01"/>
    <s v="RTX4060"/>
    <s v=""/>
    <s v=""/>
    <s v=""/>
    <s v=""/>
    <s v=""/>
  </r>
  <r>
    <s v="KGB"/>
    <s v="Standard Shipment"/>
    <x v="0"/>
    <x v="0"/>
    <x v="0"/>
    <s v="TO251000002"/>
    <s v="R"/>
    <s v="PNY"/>
    <s v="PNY_Asia"/>
    <s v="2025/01/13 14:57:09"/>
    <s v="2025/01/03 12:35:25"/>
    <s v="H124800324"/>
    <s v="90CV07X20010"/>
    <s v="RTX4080/PG139SKU355/GB/PNY"/>
    <s v=""/>
    <s v="H124008419"/>
    <s v="CLOSED"/>
    <s v="廖振廷"/>
    <s v="2025/01/13 16:24:55"/>
    <s v="2025/01/15 16:05:43"/>
    <s v="2025/01/16 14:09:33"/>
    <s v="2025/01/16 14:09:33"/>
    <s v=""/>
    <s v=""/>
    <s v=""/>
    <s v="2025/01/13 16:17:49"/>
    <s v="KEYIN"/>
    <s v="KEYIN"/>
    <s v="R10"/>
    <s v="RTX4080"/>
    <s v="2025/01/16 14:09:24"/>
    <s v="001"/>
    <n v="619453"/>
    <n v="1"/>
    <n v="1"/>
  </r>
  <r>
    <s v="KGB"/>
    <s v="Standard Shipment"/>
    <x v="0"/>
    <x v="0"/>
    <x v="0"/>
    <s v="TO251000002"/>
    <s v="R"/>
    <s v="PNY"/>
    <s v="PNY_Asia"/>
    <s v="2025/01/13 14:57:09"/>
    <s v="2025/01/03 12:35:25"/>
    <s v="H824800330"/>
    <s v="90CV07X30010"/>
    <s v="RTX4080/PG139SKU355/GB/PNY"/>
    <s v=""/>
    <s v="H824011745"/>
    <s v="CLOSED"/>
    <s v="廖振廷"/>
    <s v="2025/01/13 16:24:55"/>
    <s v="2025/01/15 16:36:29"/>
    <s v="2025/01/16 14:09:33"/>
    <s v="2025/01/16 14:09:33"/>
    <s v=""/>
    <s v=""/>
    <s v=""/>
    <s v="2025/01/13 16:20:17"/>
    <s v="KEYIN"/>
    <s v="KEYIN"/>
    <s v="R10"/>
    <s v="RTX4080"/>
    <s v="2025/01/16 14:09:25"/>
    <s v="001"/>
    <n v="619453"/>
    <n v="1"/>
    <n v="1"/>
  </r>
  <r>
    <s v="KGB"/>
    <s v="Standard Shipment"/>
    <x v="0"/>
    <x v="0"/>
    <x v="0"/>
    <s v="TO251000002"/>
    <s v="R"/>
    <s v="PNY"/>
    <s v="PNY_Asia"/>
    <s v="2025/01/13 14:57:09"/>
    <s v="2025/01/03 12:35:25"/>
    <s v="H324800319"/>
    <s v="90CV07T100H0"/>
    <s v="RTX4060/PG173-SKU371/GB/PNY"/>
    <s v=""/>
    <s v="H324012840"/>
    <s v="CLOSED"/>
    <s v="廖振廷"/>
    <s v="2025/01/13 16:24:55"/>
    <s v="2025/01/15 15:36:48"/>
    <s v="2025/01/16 14:09:33"/>
    <s v="2025/01/16 14:09:33"/>
    <s v=""/>
    <s v=""/>
    <s v=""/>
    <s v="2025/01/13 15:39:08"/>
    <s v="KEYIN"/>
    <s v="KEYIN"/>
    <s v="R10"/>
    <s v="RTX4060"/>
    <s v="2025/01/16 14:09:24"/>
    <s v="001"/>
    <n v="619453"/>
    <n v="1"/>
    <n v="1"/>
  </r>
  <r>
    <s v="KGB"/>
    <s v="Standard Shipment"/>
    <x v="0"/>
    <x v="0"/>
    <x v="0"/>
    <s v="TO251000002"/>
    <s v="R"/>
    <s v="PNY"/>
    <s v="PNY_Asia"/>
    <s v="2025/01/13 14:57:09"/>
    <s v="2025/01/03 12:35:25"/>
    <s v="HO24800321"/>
    <s v="90CV07R600A0"/>
    <s v="RTX4070/PG141SKU335/GB/PNY"/>
    <s v=""/>
    <s v="HO24003868"/>
    <s v="CLOSED"/>
    <s v="廖振廷"/>
    <s v="2025/01/13 16:24:55"/>
    <s v="2025/02/19 10:51:16"/>
    <s v="2025/02/21 16:09:17"/>
    <s v="2025/02/21 16:09:17"/>
    <s v=""/>
    <s v=""/>
    <s v=""/>
    <s v="2025/01/13 15:52:52"/>
    <s v="KEYIN"/>
    <s v="KEYIN"/>
    <s v="R10"/>
    <s v="RTX4070"/>
    <s v="2025/02/21 16:08:25"/>
    <s v="001"/>
    <n v="619988"/>
    <n v="1"/>
    <n v="1"/>
  </r>
  <r>
    <s v="KGB"/>
    <s v="Standard Shipment"/>
    <x v="0"/>
    <x v="0"/>
    <x v="0"/>
    <s v="TO251000002"/>
    <s v="R"/>
    <s v="PNY"/>
    <s v="PNY_Asia"/>
    <s v="2025/01/13 14:57:09"/>
    <s v="2025/01/03 12:35:25"/>
    <s v="H524800318"/>
    <s v="90CV07T40010"/>
    <s v="RTX4060/PG173-SKU371/GB/PNY"/>
    <s v=""/>
    <s v="H524005424"/>
    <s v="CLOSED"/>
    <s v="廖振廷"/>
    <s v="2025/01/13 16:24:55"/>
    <s v="2025/01/15 16:09:29"/>
    <s v="2025/01/16 14:09:33"/>
    <s v="2025/01/16 14:09:33"/>
    <s v=""/>
    <s v=""/>
    <s v=""/>
    <s v="2025/01/13 15:25:32"/>
    <s v="KEYIN"/>
    <s v="KEYIN"/>
    <s v="R10"/>
    <s v="RTX4060"/>
    <s v="2025/01/16 14:09:24"/>
    <s v="001"/>
    <n v="619453"/>
    <n v="1"/>
    <n v="1"/>
  </r>
  <r>
    <s v="KGB"/>
    <s v="Standard Shipment"/>
    <x v="0"/>
    <x v="0"/>
    <x v="0"/>
    <s v="TO251000002"/>
    <s v="R"/>
    <s v="PNY"/>
    <s v="PNY_Asia"/>
    <s v="2025/01/13 14:57:09"/>
    <s v="2025/01/03 12:35:25"/>
    <s v="H524800325"/>
    <s v="90CV07T100B0"/>
    <s v="RTX4060/PG173-SKU371/GB/PNY"/>
    <s v=""/>
    <s v="H524021813"/>
    <s v="CLOSED"/>
    <s v="廖振廷"/>
    <s v="2025/01/13 16:24:55"/>
    <s v="2025/01/15 15:41:15"/>
    <s v="2025/01/16 14:09:33"/>
    <s v="2025/01/16 14:09:33"/>
    <s v=""/>
    <s v=""/>
    <s v=""/>
    <s v="2025/01/13 15:42:43"/>
    <s v="KEYIN"/>
    <s v="KEYIN"/>
    <s v="R10"/>
    <s v="RTX4060"/>
    <s v="2025/01/16 14:09:25"/>
    <s v="001"/>
    <n v="619453"/>
    <n v="1"/>
    <n v="1"/>
  </r>
  <r>
    <s v="KBB"/>
    <s v="Local Scrap"/>
    <x v="2"/>
    <x v="0"/>
    <x v="1"/>
    <s v="TO251000002"/>
    <s v="R"/>
    <s v="PNY"/>
    <s v="PNY_Asia"/>
    <s v="2025/01/13 14:57:09"/>
    <s v="2025/01/03 12:35:25"/>
    <s v="H524021608"/>
    <s v="90CV07T100B0"/>
    <s v="RTX4060/PG173-SKU371/GB/PNY"/>
    <s v=""/>
    <s v="H524021608"/>
    <s v="CLOSED"/>
    <s v="吳崇源"/>
    <s v="2025/01/13 16:24:55"/>
    <s v=""/>
    <s v=""/>
    <s v="2025/12/03 16:19:11"/>
    <s v="[A3SC0020]Scrap cause by Parts shortage"/>
    <s v="Customer"/>
    <s v="無料可修，SA同意報廢"/>
    <s v="2025/01/13 15:46:10"/>
    <s v="KEYIN"/>
    <s v="KEYIN"/>
    <s v="C01"/>
    <s v="RTX4060"/>
    <s v=""/>
    <s v=""/>
    <s v=""/>
    <s v=""/>
    <s v=""/>
  </r>
  <r>
    <s v="KGB"/>
    <s v="Standard Shipment"/>
    <x v="0"/>
    <x v="0"/>
    <x v="0"/>
    <s v="TO251000002"/>
    <s v="R"/>
    <s v="PNY"/>
    <s v="PNY_Asia"/>
    <s v="2025/01/13 14:57:09"/>
    <s v="2025/01/03 12:35:25"/>
    <s v="HO24800328"/>
    <s v="90CV07X20050"/>
    <s v="RTX4080/PG139SKU355/GB/PNY"/>
    <s v=""/>
    <s v="HO24005653"/>
    <s v="CLOSED"/>
    <s v="廖振廷"/>
    <s v="2025/01/13 16:24:55"/>
    <s v="2025/01/15 16:03:36"/>
    <s v="2025/01/16 14:09:33"/>
    <s v="2025/01/16 14:09:33"/>
    <s v=""/>
    <s v=""/>
    <s v=""/>
    <s v="2025/01/13 16:10:44"/>
    <s v="KEYIN"/>
    <s v="KEYIN"/>
    <s v="R10"/>
    <s v="RTX4080"/>
    <s v="2025/01/16 14:09:25"/>
    <s v="001"/>
    <n v="619453"/>
    <n v="1"/>
    <n v="1"/>
  </r>
  <r>
    <s v="KGB"/>
    <s v="Standard Shipment"/>
    <x v="0"/>
    <x v="0"/>
    <x v="0"/>
    <s v="TO251000002"/>
    <s v="R"/>
    <s v="PNY"/>
    <s v="PNY_Asia"/>
    <s v="2025/01/13 14:57:09"/>
    <s v="2025/01/03 12:35:25"/>
    <s v="H724800323"/>
    <s v="90CV07X30010"/>
    <s v="RTX4080/PG139SKU355/GB/PNY"/>
    <s v=""/>
    <s v="H724015174"/>
    <s v="CLOSED"/>
    <s v="廖振廷"/>
    <s v="2025/01/13 16:24:55"/>
    <s v="2025/01/22 15:19:45"/>
    <s v="2025/01/23 13:13:04"/>
    <s v="2025/01/23 13:13:04"/>
    <s v=""/>
    <s v=""/>
    <s v=""/>
    <s v="2025/01/13 16:12:07"/>
    <s v="KEYIN"/>
    <s v="KEYIN"/>
    <s v="R10"/>
    <s v="RTX4080"/>
    <s v="2025/01/23 13:12:37"/>
    <s v="001"/>
    <n v="619510"/>
    <n v="1"/>
    <n v="1"/>
  </r>
  <r>
    <s v="KGB"/>
    <s v="Standard Shipment"/>
    <x v="0"/>
    <x v="0"/>
    <x v="0"/>
    <s v="TO251000002"/>
    <s v="R"/>
    <s v="PNY"/>
    <s v="PNY_Asia"/>
    <s v="2025/01/13 14:57:09"/>
    <s v="2025/01/03 12:35:25"/>
    <s v="HO24800329"/>
    <s v="90CV07P20060"/>
    <s v="RTX4070TI/P141S323/GB/PNY"/>
    <s v=""/>
    <s v="HO24015476"/>
    <s v="CLOSED"/>
    <s v="廖振廷"/>
    <s v="2025/01/13 16:24:55"/>
    <s v="2025/02/19 10:52:32"/>
    <s v="2025/02/21 16:09:17"/>
    <s v="2025/02/21 16:09:17"/>
    <s v=""/>
    <s v=""/>
    <s v=""/>
    <s v="2025/01/13 16:15:26"/>
    <s v="KEYIN"/>
    <s v="KEYIN"/>
    <s v="R10"/>
    <s v="RTX4070TI"/>
    <s v="2025/02/21 16:08:25"/>
    <s v="001"/>
    <n v="619988"/>
    <n v="1"/>
    <n v="1"/>
  </r>
  <r>
    <s v="KGB"/>
    <s v="Standard Shipment"/>
    <x v="0"/>
    <x v="0"/>
    <x v="0"/>
    <s v="TO251000002"/>
    <s v="R"/>
    <s v="PNY"/>
    <s v="PNY_Asia"/>
    <s v="2025/01/13 14:57:09"/>
    <s v="2025/01/03 12:35:25"/>
    <s v="HO24800322"/>
    <s v="90CV07R600A0"/>
    <s v="RTX4070/PG141SKU335/GB/PNY"/>
    <s v=""/>
    <s v="HO24004162"/>
    <s v="CLOSED"/>
    <s v="廖振廷"/>
    <s v="2025/01/13 16:24:55"/>
    <s v="2025/02/19 10:51:56"/>
    <s v="2025/02/21 16:09:17"/>
    <s v="2025/02/21 16:09:17"/>
    <s v=""/>
    <s v=""/>
    <s v=""/>
    <s v="2025/01/13 16:01:19"/>
    <s v="KEYIN"/>
    <s v="KEYIN"/>
    <s v="R10"/>
    <s v="RTX4070"/>
    <s v="2025/02/21 16:08:25"/>
    <s v="001"/>
    <n v="619988"/>
    <n v="1"/>
    <n v="1"/>
  </r>
  <r>
    <s v="KGB"/>
    <s v="Standard Shipment"/>
    <x v="0"/>
    <x v="0"/>
    <x v="0"/>
    <s v="TO251000002"/>
    <s v="R"/>
    <s v="PNY"/>
    <s v="PNY_Asia"/>
    <s v="2025/01/13 14:57:09"/>
    <s v="2025/01/03 12:35:25"/>
    <s v="H424800327"/>
    <s v="90CV07T30050"/>
    <s v="RTX4060/PG173-SKU371/GB/PNY"/>
    <s v=""/>
    <s v="H424012416"/>
    <s v="CLOSED"/>
    <s v="廖振廷"/>
    <s v="2025/01/13 16:24:55"/>
    <s v="2025/01/15 16:04:40"/>
    <s v="2025/01/16 14:09:33"/>
    <s v="2025/01/16 14:09:33"/>
    <s v=""/>
    <s v=""/>
    <s v=""/>
    <s v="2025/01/13 16:05:01"/>
    <s v="KEYIN"/>
    <s v="KEYIN"/>
    <s v="R10"/>
    <s v="RTX4060"/>
    <s v="2025/01/16 14:09:25"/>
    <s v="001"/>
    <n v="619453"/>
    <n v="1"/>
    <n v="1"/>
  </r>
  <r>
    <s v="KGB"/>
    <s v="Standard Shipment"/>
    <x v="0"/>
    <x v="0"/>
    <x v="0"/>
    <s v="TO251000002"/>
    <s v="R"/>
    <s v="PNY"/>
    <s v="PNY_Asia"/>
    <s v="2025/01/13 14:57:09"/>
    <s v="2025/01/03 12:35:25"/>
    <s v="HO24800350"/>
    <s v="90CV07P20060"/>
    <s v="RTX4070TI/P141S323/GB/PNY"/>
    <s v=""/>
    <s v="HO24015527"/>
    <s v="CLOSED"/>
    <s v="吳崇源"/>
    <s v="2025/01/13 16:24:55"/>
    <s v="2025/04/16 11:09:16"/>
    <s v="2025/04/16 17:02:51"/>
    <s v="2025/04/16 17:02:51"/>
    <s v=""/>
    <s v=""/>
    <s v=""/>
    <s v="2025/01/13 16:08:01"/>
    <s v="KEYIN"/>
    <s v="KEYIN"/>
    <s v="R10"/>
    <s v="RTX4070TI"/>
    <s v="2025/04/16 17:02:04"/>
    <s v="001"/>
    <n v="620561"/>
    <n v="1"/>
    <n v="1"/>
  </r>
  <r>
    <s v="KGB"/>
    <s v="Standard Shipment"/>
    <x v="0"/>
    <x v="0"/>
    <x v="0"/>
    <s v="TO251000003"/>
    <s v="R"/>
    <s v="PNY"/>
    <s v="PNY_Asia"/>
    <s v="2025/01/13 14:56:55"/>
    <s v="2025/01/03 12:43:47"/>
    <s v="YD22800332"/>
    <s v="90CV-07S0020"/>
    <s v="RTX4090/PG139-SKU330/GB/PNY"/>
    <s v=""/>
    <s v="YD22019319"/>
    <s v="CLOSED"/>
    <s v="廖振廷"/>
    <s v="2025/01/13 16:25:31"/>
    <s v="2025/01/15 16:31:27"/>
    <s v="2025/01/16 14:09:33"/>
    <s v="2025/01/16 14:09:33"/>
    <s v=""/>
    <s v=""/>
    <s v=""/>
    <s v="2025/01/13 15:02:16"/>
    <s v="KEYIN"/>
    <s v="KEYIN"/>
    <s v="R10"/>
    <s v="RTX4090"/>
    <s v="2025/01/16 14:09:25"/>
    <s v="001"/>
    <n v="619453"/>
    <n v="1"/>
    <n v="1"/>
  </r>
  <r>
    <s v="KGB"/>
    <s v="Standard Shipment"/>
    <x v="0"/>
    <x v="0"/>
    <x v="0"/>
    <s v="TO251000003"/>
    <s v="R"/>
    <s v="PNY"/>
    <s v="PNY_Asia"/>
    <s v="2025/01/13 14:56:55"/>
    <s v="2025/01/03 12:43:47"/>
    <s v="YN22028603"/>
    <s v="90CV-07S0010"/>
    <s v="RTX4090/PG139-SKU330/GB/PNY"/>
    <s v=""/>
    <s v="YN22028603"/>
    <s v="CLOSED"/>
    <s v="廖振廷"/>
    <s v="2025/01/13 16:25:31"/>
    <s v="2025/01/14 14:42:18"/>
    <s v="2025/01/16 14:09:33"/>
    <s v="2025/01/16 14:09:33"/>
    <s v=""/>
    <s v=""/>
    <s v=""/>
    <s v="2025/01/13 15:14:08"/>
    <s v="KEYIN"/>
    <s v="KEYIN"/>
    <s v="R10"/>
    <s v="RTX4090"/>
    <s v="2025/01/16 14:09:25"/>
    <s v="001"/>
    <n v="619453"/>
    <n v="1"/>
    <n v="1"/>
  </r>
  <r>
    <s v="KGB"/>
    <s v="Standard Shipment"/>
    <x v="0"/>
    <x v="0"/>
    <x v="0"/>
    <s v="TO251000003"/>
    <s v="R"/>
    <s v="PNY"/>
    <s v="PNY_Asia"/>
    <s v="2025/01/13 14:56:55"/>
    <s v="2025/01/03 12:43:47"/>
    <s v="YN22800333"/>
    <s v="90CV-07S0010"/>
    <s v="RTX4090/PG139-SKU330/GB/PNY"/>
    <s v=""/>
    <s v="YN22028608"/>
    <s v="CLOSED"/>
    <s v="廖振廷"/>
    <s v="2025/01/13 16:25:31"/>
    <s v="2025/01/21 12:32:15"/>
    <s v="2025/01/23 13:13:04"/>
    <s v="2025/01/23 13:13:04"/>
    <s v=""/>
    <s v=""/>
    <s v=""/>
    <s v="2025/01/13 15:18:01"/>
    <s v="KEYIN"/>
    <s v="KEYIN"/>
    <s v="R10"/>
    <s v="RTX4090"/>
    <s v="2025/01/23 13:12:37"/>
    <s v="001"/>
    <n v="619510"/>
    <n v="1"/>
    <n v="1"/>
  </r>
  <r>
    <s v="KGB"/>
    <s v="Standard Shipment"/>
    <x v="0"/>
    <x v="0"/>
    <x v="0"/>
    <s v="TO251000003"/>
    <s v="R"/>
    <s v="PNY"/>
    <s v="PNY_Asia"/>
    <s v="2025/01/13 14:56:55"/>
    <s v="2025/01/03 12:43:47"/>
    <s v="Y323800375"/>
    <s v="90CV-07S0020"/>
    <s v="RTX4090/PG139-SKU330/GB/PNY"/>
    <s v=""/>
    <s v="Y323000850"/>
    <s v="CLOSED"/>
    <s v="廖振廷"/>
    <s v="2025/01/13 16:25:31"/>
    <s v="2025/02/26 08:39:56"/>
    <s v="2025/02/27 13:00:05"/>
    <s v="2025/02/27 13:00:05"/>
    <s v=""/>
    <s v=""/>
    <s v=""/>
    <s v="2025/01/13 15:09:31"/>
    <s v="KEYIN"/>
    <s v="KEYIN"/>
    <s v="R10"/>
    <s v="RTX4090"/>
    <s v="2025/02/27 12:58:54"/>
    <s v="001"/>
    <n v="620059"/>
    <n v="1"/>
    <n v="1"/>
  </r>
  <r>
    <s v="KBB"/>
    <s v="-"/>
    <x v="5"/>
    <x v="1"/>
    <x v="1"/>
    <s v="TO251000006"/>
    <s v="R"/>
    <s v="PNY"/>
    <s v="PNY_Asia"/>
    <s v="2025/01/15 16:26:57"/>
    <s v="2025/01/14 11:03:23"/>
    <s v="H924016011"/>
    <s v="90CV07S10050"/>
    <s v="RTX4090/PG139-SKU332/GB/PNY"/>
    <s v=""/>
    <s v="H924016011"/>
    <s v="CLOSED"/>
    <s v="吳崇源"/>
    <s v="2025/01/20 10:56:49"/>
    <s v=""/>
    <s v=""/>
    <s v="2025/01/23 13:36:16"/>
    <s v="[A3SC0022]Scrap caused by service terms"/>
    <s v="Customer"/>
    <s v="客戶未經授權維修"/>
    <s v="2025/01/20 10:19:06"/>
    <s v="KEYIN"/>
    <s v="KEYIN"/>
    <s v="C01"/>
    <s v="RTX4090"/>
    <s v=""/>
    <s v=""/>
    <s v=""/>
    <s v=""/>
    <s v=""/>
  </r>
  <r>
    <s v="KBB"/>
    <s v="-"/>
    <x v="5"/>
    <x v="1"/>
    <x v="1"/>
    <s v="TO251000006"/>
    <s v="R"/>
    <s v="PNY"/>
    <s v="PNY_Asia"/>
    <s v="2025/01/15 16:26:57"/>
    <s v="2025/01/14 11:03:23"/>
    <s v="H824005578"/>
    <s v="90CV07S10050"/>
    <s v="RTX4090/PG139-SKU332/GB/PNY"/>
    <s v=""/>
    <s v="H824005578"/>
    <s v="CLOSED"/>
    <s v="吳崇源"/>
    <s v="2025/01/20 10:56:49"/>
    <s v=""/>
    <s v=""/>
    <s v="2025/01/23 13:37:06"/>
    <s v="[A3SC0022]Scrap caused by service terms"/>
    <s v="Customer"/>
    <s v="客戶未經授權維修"/>
    <s v="2025/01/20 10:21:42"/>
    <s v="KEYIN"/>
    <s v="KEYIN"/>
    <s v="C01"/>
    <s v="RTX4090"/>
    <s v=""/>
    <s v=""/>
    <s v=""/>
    <s v=""/>
    <s v=""/>
  </r>
  <r>
    <s v="KGB"/>
    <s v="Standard Shipment"/>
    <x v="0"/>
    <x v="0"/>
    <x v="0"/>
    <s v="TO252000007"/>
    <s v="R"/>
    <s v="PNY"/>
    <s v="PNY_Asia"/>
    <s v="2025/02/24 11:05:10"/>
    <s v="2025/02/19 16:28:36"/>
    <s v="HO24800478"/>
    <s v="90CV07X20050"/>
    <s v="RTX4080/PG139SKU355/GB/PNY"/>
    <s v=""/>
    <s v="HO24005710"/>
    <s v="CLOSED"/>
    <s v="廖振廷"/>
    <s v="2025/03/04 10:56:02"/>
    <s v="2025/05/05 13:15:04"/>
    <s v="2025/05/09 16:20:28"/>
    <s v="2025/05/09 16:20:28"/>
    <s v=""/>
    <s v=""/>
    <s v=""/>
    <s v="2025/03/04 09:48:42"/>
    <s v="KEYIN"/>
    <s v="KEYIN"/>
    <s v="R10"/>
    <s v="RTX4080"/>
    <s v="2025/05/09 16:18:32"/>
    <s v="001"/>
    <n v="620770"/>
    <n v="1"/>
    <n v="1"/>
  </r>
  <r>
    <s v="KGB"/>
    <s v="Standard Shipment"/>
    <x v="0"/>
    <x v="0"/>
    <x v="0"/>
    <s v="TO252000007"/>
    <s v="R"/>
    <s v="PNY"/>
    <s v="PNY_Asia"/>
    <s v="2025/02/24 11:05:10"/>
    <s v="2025/02/19 16:28:36"/>
    <s v="H723800493"/>
    <s v="90CV07T10010"/>
    <s v="RTX4060/PG173-SKU371/GB/PNY"/>
    <s v=""/>
    <s v="H723800132"/>
    <s v="CLOSED"/>
    <s v="廖振廷"/>
    <s v="2025/03/04 10:56:01"/>
    <s v="2025/03/14 10:52:47"/>
    <s v="2025/03/14 17:02:35"/>
    <s v="2025/03/14 17:02:35"/>
    <s v=""/>
    <s v=""/>
    <s v=""/>
    <s v="2025/03/04 10:38:04"/>
    <s v="KEYIN"/>
    <s v="KEYIN"/>
    <s v="R10"/>
    <s v="RTX4060"/>
    <s v="2025/03/14 16:59:07"/>
    <s v="001"/>
    <n v="620231"/>
    <n v="1"/>
    <n v="1"/>
  </r>
  <r>
    <s v="KBB"/>
    <s v="Local Scrap"/>
    <x v="2"/>
    <x v="0"/>
    <x v="1"/>
    <s v="TO252000007"/>
    <s v="R"/>
    <s v="PNY"/>
    <s v="PNY_Asia"/>
    <s v="2025/02/24 11:05:10"/>
    <s v="2025/02/19 16:28:36"/>
    <s v="H524024804"/>
    <s v="90CV07T100E0"/>
    <s v="RTX4060/PG173-SKU371/GB/PNY"/>
    <s v=""/>
    <s v="H524024804"/>
    <s v="CLOSED"/>
    <s v="吳崇源"/>
    <s v="2025/03/04 10:56:01"/>
    <s v=""/>
    <s v=""/>
    <s v="2025/12/03 16:19:19"/>
    <s v="[A3SC0020]Scrap cause by Parts shortage"/>
    <s v="Customer"/>
    <s v="無料可修，SA同意報廢"/>
    <s v="2025/03/04 10:46:00"/>
    <s v="KEYIN"/>
    <s v="KEYIN"/>
    <s v="C01"/>
    <s v="RTX4060"/>
    <s v=""/>
    <s v=""/>
    <s v=""/>
    <s v=""/>
    <s v=""/>
  </r>
  <r>
    <s v="KGB"/>
    <s v="Standard Shipment"/>
    <x v="0"/>
    <x v="0"/>
    <x v="0"/>
    <s v="TO252000007"/>
    <s v="R"/>
    <s v="PNY"/>
    <s v="PNY_Asia"/>
    <s v="2025/02/24 11:05:10"/>
    <s v="2025/02/19 16:28:36"/>
    <s v="H924800606"/>
    <s v="90CV07S10050"/>
    <s v="RTX4090/PG139-SKU332/GB/PNY"/>
    <s v=""/>
    <s v="H924018380"/>
    <s v="CLOSED"/>
    <s v="吳崇源"/>
    <s v="2025/03/04 10:56:02"/>
    <s v="2025/08/06 12:21:00"/>
    <s v="2025/08/06 14:29:22"/>
    <s v="2025/08/06 14:29:22"/>
    <s v=""/>
    <s v=""/>
    <s v=""/>
    <s v="2025/03/04 10:21:37"/>
    <s v="KEYIN"/>
    <s v="KEYIN"/>
    <s v="R10"/>
    <s v="RTX4090"/>
    <s v="2025/08/06 14:29:12"/>
    <s v="001"/>
    <n v="621432"/>
    <n v="1"/>
    <n v="1"/>
  </r>
  <r>
    <s v="KGB"/>
    <s v="Standard Shipment"/>
    <x v="0"/>
    <x v="0"/>
    <x v="0"/>
    <s v="TO252000007"/>
    <s v="R"/>
    <s v="PNY"/>
    <s v="PNY_Asia"/>
    <s v="2025/02/24 11:05:10"/>
    <s v="2025/02/19 16:28:36"/>
    <s v="H324800500"/>
    <s v="90CV07T100H0"/>
    <s v="RTX4060/PG173-SKU371/GB/PNY"/>
    <s v=""/>
    <s v="H324011006"/>
    <s v="CLOSED"/>
    <s v="廖振廷"/>
    <s v="2025/03/04 10:56:01"/>
    <s v="2025/03/14 10:53:51"/>
    <s v="2025/03/14 17:02:35"/>
    <s v="2025/03/14 17:02:35"/>
    <s v=""/>
    <s v=""/>
    <s v=""/>
    <s v="2025/03/04 10:34:47"/>
    <s v="KEYIN"/>
    <s v="KEYIN"/>
    <s v="R10"/>
    <s v="RTX4060"/>
    <s v="2025/03/14 16:59:07"/>
    <s v="001"/>
    <n v="620231"/>
    <n v="1"/>
    <n v="1"/>
  </r>
  <r>
    <s v="KBB"/>
    <s v="Local Scrap"/>
    <x v="2"/>
    <x v="0"/>
    <x v="1"/>
    <s v="TO252000007"/>
    <s v="R"/>
    <s v="PNY"/>
    <s v="PNY_Asia"/>
    <s v="2025/02/24 11:05:10"/>
    <s v="2025/02/19 16:28:36"/>
    <s v="H823800094"/>
    <s v="90CV07T10050"/>
    <s v="RTX4060/PG173-SKU371/GB/PNY"/>
    <s v=""/>
    <s v="H823800094"/>
    <s v="CLOSED"/>
    <s v="吳崇源"/>
    <s v="2025/03/04 10:56:01"/>
    <s v=""/>
    <s v=""/>
    <s v="2025/12/03 16:19:21"/>
    <s v="[A3SC0020]Scrap cause by Parts shortage"/>
    <s v="Customer"/>
    <s v="無料可修，SA同意報廢"/>
    <s v="2025/03/04 10:49:43"/>
    <s v="KEYIN"/>
    <s v="KEYIN"/>
    <s v="C01"/>
    <s v="RTX4060"/>
    <s v=""/>
    <s v=""/>
    <s v=""/>
    <s v=""/>
    <s v=""/>
  </r>
  <r>
    <s v="KGB"/>
    <s v="Standard Shipment"/>
    <x v="0"/>
    <x v="0"/>
    <x v="0"/>
    <s v="TO252000007"/>
    <s v="R"/>
    <s v="PNY"/>
    <s v="PNY_Asia"/>
    <s v="2025/02/24 11:05:10"/>
    <s v="2025/02/19 16:28:36"/>
    <s v="HN24800480"/>
    <s v="90CV07P30050"/>
    <s v="RTX4070TI/P141S323/GB/PNY"/>
    <s v=""/>
    <s v="HN24006523"/>
    <s v="CLOSED"/>
    <s v="廖振廷"/>
    <s v="2025/03/04 10:56:02"/>
    <s v="2025/03/14 10:52:08"/>
    <s v="2025/03/14 17:02:35"/>
    <s v="2025/03/14 17:02:35"/>
    <s v=""/>
    <s v=""/>
    <s v=""/>
    <s v="2025/03/04 10:18:41"/>
    <s v="KEYIN"/>
    <s v="KEYIN"/>
    <s v="R10"/>
    <s v="RTX4070TI"/>
    <s v="2025/03/14 16:59:07"/>
    <s v="001"/>
    <n v="620231"/>
    <n v="1"/>
    <n v="1"/>
  </r>
  <r>
    <s v="KGB"/>
    <s v="Standard Shipment"/>
    <x v="0"/>
    <x v="0"/>
    <x v="0"/>
    <s v="TO252000007"/>
    <s v="R"/>
    <s v="PNY"/>
    <s v="PNY_Asia"/>
    <s v="2025/02/24 11:05:10"/>
    <s v="2025/02/19 16:28:36"/>
    <s v="H324800492"/>
    <s v="90CV07W10010"/>
    <s v="RTX3050/PG173-SKU16/GB/PNY"/>
    <s v=""/>
    <s v="H324016042"/>
    <s v="CLOSED"/>
    <s v="廖振廷"/>
    <s v="2025/03/04 10:56:01"/>
    <s v="2025/03/20 11:02:58"/>
    <s v="2025/04/02 16:58:21"/>
    <s v="2025/04/02 16:58:21"/>
    <s v=""/>
    <s v=""/>
    <s v=""/>
    <s v="2025/03/04 10:43:03"/>
    <s v="KEYIN"/>
    <s v="KEYIN"/>
    <s v="R10"/>
    <s v="RTX3050"/>
    <s v="2025/04/02 16:57:27"/>
    <s v="001"/>
    <n v="620453"/>
    <n v="1"/>
    <n v="1"/>
  </r>
  <r>
    <s v="KGB"/>
    <s v="Standard Shipment"/>
    <x v="0"/>
    <x v="0"/>
    <x v="0"/>
    <s v="TO252000007"/>
    <s v="R"/>
    <s v="PNY"/>
    <s v="PNY_Asia"/>
    <s v="2025/02/24 11:05:10"/>
    <s v="2025/02/19 16:28:36"/>
    <s v="H924800477"/>
    <s v="90CV07X20050"/>
    <s v="RTX4080/PG139SKU355/GB/PNY"/>
    <s v=""/>
    <s v="H924017690"/>
    <s v="CLOSED"/>
    <s v="廖振廷"/>
    <s v="2025/03/04 10:56:01"/>
    <s v="2025/05/05 13:14:06"/>
    <s v="2025/05/09 16:20:28"/>
    <s v="2025/05/09 16:20:28"/>
    <s v=""/>
    <s v=""/>
    <s v=""/>
    <s v="2025/03/04 10:31:22"/>
    <s v="KEYIN"/>
    <s v="KEYIN"/>
    <s v="R10"/>
    <s v="RTX4080"/>
    <s v="2025/05/09 16:18:32"/>
    <s v="001"/>
    <n v="620770"/>
    <n v="1"/>
    <n v="1"/>
  </r>
  <r>
    <s v="KGB"/>
    <s v="Standard Shipment"/>
    <x v="0"/>
    <x v="0"/>
    <x v="0"/>
    <s v="TO252000012"/>
    <s v="R"/>
    <s v="PNY"/>
    <s v="PNY_Asia"/>
    <s v="2025/02/26 09:16:18"/>
    <s v="2025/02/21 15:14:21"/>
    <s v="H524800472"/>
    <s v="90CV07T100B0"/>
    <s v="RTX4060/PG173-SKU371/GB/PNY"/>
    <s v=""/>
    <s v="H524020915"/>
    <s v="CLOSED"/>
    <s v="廖振廷"/>
    <s v="2025/03/04 09:15:03"/>
    <s v="2025/03/14 11:00:42"/>
    <s v="2025/03/14 17:02:35"/>
    <s v="2025/03/14 17:02:35"/>
    <s v=""/>
    <s v=""/>
    <s v=""/>
    <s v="2025/03/04 08:59:55"/>
    <s v="KEYIN"/>
    <s v="KEYIN"/>
    <s v="R10"/>
    <s v="RTX4060"/>
    <s v="2025/03/14 16:59:07"/>
    <s v="001"/>
    <n v="620231"/>
    <n v="1"/>
    <n v="1"/>
  </r>
  <r>
    <s v="KGB"/>
    <s v="Standard Shipment"/>
    <x v="0"/>
    <x v="0"/>
    <x v="0"/>
    <s v="TO253000008"/>
    <s v="R"/>
    <s v="PNY"/>
    <s v="PNY_Asia"/>
    <s v="2025/03/26 12:39:00"/>
    <s v="2025/03/20 17:53:50"/>
    <s v="H324022046"/>
    <s v="90CV07S10050"/>
    <s v="RTX4090/PG139-SKU332/GB/PNY"/>
    <s v=""/>
    <s v="H324022046"/>
    <s v="CLOSED"/>
    <s v="蕭文杰"/>
    <s v="2025/03/26 13:35:51"/>
    <s v="2025/03/31 09:05:20"/>
    <s v="2025/04/02 16:58:21"/>
    <s v="2025/04/02 16:58:21"/>
    <s v=""/>
    <s v=""/>
    <s v=""/>
    <s v="2025/03/26 12:43:20"/>
    <s v="KEYIN"/>
    <s v="KEYIN"/>
    <s v="R10"/>
    <s v="RTX4090"/>
    <s v="2025/04/02 16:57:28"/>
    <s v="001"/>
    <n v="620453"/>
    <n v="1"/>
    <n v="1"/>
  </r>
  <r>
    <s v="KGB"/>
    <s v="Standard Shipment"/>
    <x v="0"/>
    <x v="0"/>
    <x v="0"/>
    <s v="TO253000008"/>
    <s v="R"/>
    <s v="PNY"/>
    <s v="PNY_Asia"/>
    <s v="2025/03/26 12:39:00"/>
    <s v="2025/03/20 17:53:50"/>
    <s v="HO24800541"/>
    <s v="90CV07P20060"/>
    <s v="RTX4070TI/P141S323/GB/PNY"/>
    <s v=""/>
    <s v="HO24015375"/>
    <s v="CLOSED"/>
    <s v="蕭文杰"/>
    <s v="2025/03/26 13:35:51"/>
    <s v="2025/04/01 16:06:05"/>
    <s v="2025/04/02 16:58:21"/>
    <s v="2025/04/02 16:58:21"/>
    <s v=""/>
    <s v=""/>
    <s v=""/>
    <s v="2025/03/26 13:33:38"/>
    <s v="KEYIN"/>
    <s v="KEYIN"/>
    <s v="R10"/>
    <s v="RTX4070TI"/>
    <s v="2025/04/02 16:57:28"/>
    <s v="001"/>
    <n v="620453"/>
    <n v="1"/>
    <n v="1"/>
  </r>
  <r>
    <s v="KGB"/>
    <s v="Standard Shipment"/>
    <x v="0"/>
    <x v="0"/>
    <x v="0"/>
    <s v="TO253000008"/>
    <s v="R"/>
    <s v="PNY"/>
    <s v="PNY_Asia"/>
    <s v="2025/03/26 12:39:00"/>
    <s v="2025/03/20 17:53:50"/>
    <s v="H324800539"/>
    <s v="90CV07T40010"/>
    <s v="RTX4060/PG173-SKU371/GB/PNY"/>
    <s v=""/>
    <s v="H324018372"/>
    <s v="CLOSED"/>
    <s v="蕭文杰"/>
    <s v="2025/03/26 13:54:15"/>
    <s v="2025/05/15 12:32:47"/>
    <s v="2025/05/16 08:30:59"/>
    <s v="2025/05/16 08:30:59"/>
    <s v=""/>
    <s v=""/>
    <s v=""/>
    <s v="2025/03/26 13:36:32"/>
    <s v="KEYIN"/>
    <s v="KEYIN"/>
    <s v="N01"/>
    <s v="RTX4060"/>
    <s v="2025/05/16 08:30:40"/>
    <s v="001"/>
    <n v="620816"/>
    <n v="1"/>
    <n v="1"/>
  </r>
  <r>
    <s v="KBB"/>
    <s v="Local Scrap"/>
    <x v="2"/>
    <x v="0"/>
    <x v="1"/>
    <s v="TO253000008"/>
    <s v="R"/>
    <s v="PNY"/>
    <s v="PNY_Asia"/>
    <s v="2025/03/26 12:39:00"/>
    <s v="2025/03/20 17:53:50"/>
    <s v="H924006289"/>
    <s v="90CV07T30080"/>
    <s v="RTX4060/PG173-SKU371/GB/PNY"/>
    <s v=""/>
    <s v="H924006289"/>
    <s v="CLOSED"/>
    <s v="吳崇源"/>
    <s v="2025/03/26 13:54:14"/>
    <s v=""/>
    <s v=""/>
    <s v="2025/12/03 16:19:35"/>
    <s v="[A3SC0020]Scrap cause by Parts shortage"/>
    <s v="Customer"/>
    <s v="無料可修，SA同意報廢"/>
    <s v="2025/03/26 13:42:00"/>
    <s v="KEYIN"/>
    <s v="KEYIN"/>
    <s v="C01"/>
    <s v="RTX4060"/>
    <s v=""/>
    <s v=""/>
    <s v=""/>
    <s v=""/>
    <s v=""/>
  </r>
  <r>
    <s v="KBB"/>
    <d v="2025-04-15T00:00:00"/>
    <x v="7"/>
    <x v="0"/>
    <x v="1"/>
    <s v="TO253000008"/>
    <s v="R"/>
    <s v="PNY"/>
    <s v="PNY_Asia"/>
    <s v="2025/03/26 12:39:00"/>
    <s v="2025/03/20 17:53:50"/>
    <s v="H524029751"/>
    <s v="90CV07W10020"/>
    <s v="RTX3050/PG173-SKU16/GB/PNY"/>
    <s v=""/>
    <s v="H524029751"/>
    <s v="CLOSED"/>
    <s v="吳崇源"/>
    <s v="2025/03/26 13:35:51"/>
    <s v=""/>
    <s v=""/>
    <s v="2025/04/16 13:25:24"/>
    <s v="[A3SC0028]Liquid Spill"/>
    <s v="Customer"/>
    <s v="PCB with oxidization"/>
    <s v="2025/03/26 13:27:26"/>
    <s v="KEYIN"/>
    <s v="KEYIN"/>
    <s v="C01"/>
    <s v="RTX3050"/>
    <s v=""/>
    <s v=""/>
    <s v=""/>
    <s v=""/>
    <s v=""/>
  </r>
  <r>
    <s v="KGB"/>
    <s v="Standard Shipment"/>
    <x v="0"/>
    <x v="0"/>
    <x v="0"/>
    <s v="TO253000008"/>
    <s v="R"/>
    <s v="PNY"/>
    <s v="PNY_Asia"/>
    <s v="2025/03/26 12:39:00"/>
    <s v="2025/03/20 17:53:50"/>
    <s v="H524800540"/>
    <s v="90CV07W10020"/>
    <s v="RTX3050/PG173-SKU16/GB/PNY"/>
    <s v=""/>
    <s v="H524026716"/>
    <s v="CLOSED"/>
    <s v="蕭文杰"/>
    <s v="2025/03/26 13:35:51"/>
    <s v="2025/04/16 10:43:01"/>
    <s v="2025/04/16 17:02:51"/>
    <s v="2025/04/16 17:02:51"/>
    <s v=""/>
    <s v=""/>
    <s v=""/>
    <s v="2025/03/26 13:31:18"/>
    <s v="KEYIN"/>
    <s v="KEYIN"/>
    <s v="R10"/>
    <s v="RTX3050"/>
    <s v="2025/04/16 17:02:04"/>
    <s v="001"/>
    <n v="620561"/>
    <n v="1"/>
    <n v="1"/>
  </r>
  <r>
    <s v="KBB"/>
    <s v="Local Scrap"/>
    <x v="2"/>
    <x v="0"/>
    <x v="1"/>
    <s v="TO253000008"/>
    <s v="R"/>
    <s v="PNY"/>
    <s v="PNY_Asia"/>
    <s v="2025/03/26 12:39:00"/>
    <s v="2025/03/20 17:53:50"/>
    <s v="H424004074"/>
    <s v="90CV07W10010"/>
    <s v="RTX3050/PG173-SKU16/GB/PNY"/>
    <s v=""/>
    <s v="H424004074"/>
    <s v="CLOSED"/>
    <s v="吳崇源"/>
    <s v="2025/03/26 13:54:14"/>
    <s v=""/>
    <s v=""/>
    <s v="2025/12/03 16:19:23"/>
    <s v="[A3SC0020]Scrap cause by Parts shortage"/>
    <s v="Customer"/>
    <s v="無料可修，SA同意報廢"/>
    <s v="2025/03/26 13:38:51"/>
    <s v="KEYIN"/>
    <s v="KEYIN"/>
    <s v="C01"/>
    <s v="RTX3050"/>
    <s v=""/>
    <s v=""/>
    <s v=""/>
    <s v=""/>
    <s v=""/>
  </r>
  <r>
    <s v="KBB"/>
    <s v="-"/>
    <x v="5"/>
    <x v="1"/>
    <x v="1"/>
    <s v="TO253000008"/>
    <s v="R"/>
    <s v="PNY"/>
    <s v="PNY_Asia"/>
    <s v="2025/03/26 12:39:00"/>
    <s v="2025/03/20 17:53:50"/>
    <s v="H724000595"/>
    <s v="90CV07X20010"/>
    <s v="RTX4080/PG139SKU355/GB/PNY"/>
    <s v=""/>
    <s v="H724000595"/>
    <s v="CLOSED"/>
    <s v="吳崇源"/>
    <s v="2025/03/26 13:35:51"/>
    <s v=""/>
    <s v=""/>
    <s v="2025/12/03 16:19:37"/>
    <s v="[A3SC0020]Scrap cause by Parts shortage"/>
    <s v="Customer"/>
    <s v="無料可修，SA同意報廢"/>
    <s v="2025/03/26 13:01:59"/>
    <s v="KEYIN"/>
    <s v="KEYIN"/>
    <s v="C01"/>
    <s v="RTX4080"/>
    <s v=""/>
    <s v=""/>
    <s v=""/>
    <s v=""/>
    <s v=""/>
  </r>
  <r>
    <s v="KBB"/>
    <s v="-"/>
    <x v="5"/>
    <x v="1"/>
    <x v="1"/>
    <s v="TO253000008"/>
    <s v="R"/>
    <s v="PNY"/>
    <s v="PNY_Asia"/>
    <s v="2025/03/26 12:39:00"/>
    <s v="2025/03/20 17:53:50"/>
    <s v="H424003797"/>
    <s v="90CV07W10010"/>
    <s v="RTX3050/PG173-SKU16/GB/PNY"/>
    <s v=""/>
    <s v="H424003797"/>
    <s v="CLOSED"/>
    <s v="吳崇源"/>
    <s v="2025/03/26 13:35:51"/>
    <s v=""/>
    <s v=""/>
    <s v="2025/12/03 16:19:26"/>
    <s v="[A3SC0020]Scrap cause by Parts shortage"/>
    <s v="Customer"/>
    <s v="無料可修，SA同意報廢"/>
    <s v="2025/03/26 13:05:38"/>
    <s v="KEYIN"/>
    <s v="KEYIN"/>
    <s v="C01"/>
    <s v="RTX3050"/>
    <s v=""/>
    <s v=""/>
    <s v=""/>
    <s v=""/>
    <s v=""/>
  </r>
  <r>
    <s v="KBB"/>
    <s v="Local Scrap"/>
    <x v="2"/>
    <x v="0"/>
    <x v="1"/>
    <s v="TO253000008"/>
    <s v="R"/>
    <s v="PNY"/>
    <s v="PNY_Asia"/>
    <s v="2025/03/26 12:39:00"/>
    <s v="2025/03/20 17:53:50"/>
    <s v="H224007003"/>
    <s v="90CV07T100G0"/>
    <s v="RTX4060/PG173-SKU371/GB/PNY"/>
    <s v=""/>
    <s v="H224007003"/>
    <s v="CLOSED"/>
    <s v="吳崇源"/>
    <s v="2025/03/26 14:05:54"/>
    <s v=""/>
    <s v=""/>
    <s v="2025/12/03 16:19:33"/>
    <s v="[A3SC0020]Scrap cause by Parts shortage"/>
    <s v="Customer"/>
    <s v="無料可修，SA同意報廢"/>
    <s v="2025/03/26 13:58:11"/>
    <s v="KEYIN"/>
    <s v="KEYIN"/>
    <s v="C01"/>
    <s v="RTX4060"/>
    <s v=""/>
    <s v=""/>
    <s v=""/>
    <s v=""/>
    <s v=""/>
  </r>
  <r>
    <s v="KGB"/>
    <s v="Standard Shipment"/>
    <x v="0"/>
    <x v="0"/>
    <x v="0"/>
    <s v="TO253000008"/>
    <s v="R"/>
    <s v="PNY"/>
    <s v="PNY_Asia"/>
    <s v="2025/03/26 12:39:00"/>
    <s v="2025/03/20 17:53:50"/>
    <s v="H524800543"/>
    <s v="90CV07W10020"/>
    <s v="RTX3050/PG173-SKU16/GB/PNY"/>
    <s v=""/>
    <s v="H524012034"/>
    <s v="CLOSED"/>
    <s v="蕭文杰"/>
    <s v="2025/03/26 13:54:14"/>
    <s v="2025/04/16 12:17:14"/>
    <s v="2025/04/16 17:02:51"/>
    <s v="2025/04/16 17:02:51"/>
    <s v=""/>
    <s v=""/>
    <s v=""/>
    <s v="2025/03/26 13:47:20"/>
    <s v="KEYIN"/>
    <s v="KEYIN"/>
    <s v="R10"/>
    <s v="RTX3050"/>
    <s v="2025/04/16 17:02:04"/>
    <s v="001"/>
    <n v="620561"/>
    <n v="1"/>
    <n v="1"/>
  </r>
  <r>
    <s v="KGB"/>
    <s v="Standard Shipment"/>
    <x v="0"/>
    <x v="0"/>
    <x v="0"/>
    <s v="TO253000008"/>
    <s v="R"/>
    <s v="PNY"/>
    <s v="PNY_Asia"/>
    <s v="2025/03/26 12:39:00"/>
    <s v="2025/03/20 17:53:50"/>
    <s v="H524800542"/>
    <s v="90CV07U100U0"/>
    <s v="RTX4060TI/PG190SKU361/GB/PNY"/>
    <s v=""/>
    <s v="H524028040"/>
    <s v="CLOSED"/>
    <s v="蕭文杰"/>
    <s v="2025/03/26 13:54:14"/>
    <s v="2025/04/01 16:51:44"/>
    <s v="2025/04/02 16:58:21"/>
    <s v="2025/04/02 16:58:21"/>
    <s v=""/>
    <s v=""/>
    <s v=""/>
    <s v="2025/03/26 13:51:20"/>
    <s v="KEYIN"/>
    <s v="KEYIN"/>
    <s v="R10"/>
    <s v="RTX4060TI"/>
    <s v="2025/04/02 16:57:28"/>
    <s v="001"/>
    <n v="620453"/>
    <n v="1"/>
    <n v="1"/>
  </r>
  <r>
    <s v="KGB"/>
    <s v="Standard Shipment"/>
    <x v="0"/>
    <x v="0"/>
    <x v="0"/>
    <s v="TO253000008"/>
    <s v="R"/>
    <s v="PNY"/>
    <s v="PNY_Asia"/>
    <s v="2025/03/26 12:39:00"/>
    <s v="2025/03/20 17:53:50"/>
    <s v="HN24800553"/>
    <s v="90CV07T30080"/>
    <s v="RTX4060/PG173-SKU371/GB/PNY"/>
    <s v=""/>
    <s v="HN24002820"/>
    <s v="CLOSED"/>
    <s v="蕭文杰"/>
    <s v="2025/03/26 13:35:51"/>
    <s v="2025/04/08 10:39:35"/>
    <s v="2025/04/16 17:02:51"/>
    <s v="2025/04/16 17:02:51"/>
    <s v=""/>
    <s v=""/>
    <s v=""/>
    <s v="2025/03/26 12:39:52"/>
    <s v="KEYIN"/>
    <s v="KEYIN"/>
    <s v="R10"/>
    <s v="RTX4060"/>
    <s v="2025/04/16 17:02:04"/>
    <s v="001"/>
    <n v="620561"/>
    <n v="1"/>
    <n v="1"/>
  </r>
  <r>
    <s v="KBB"/>
    <s v="Local Scrap"/>
    <x v="2"/>
    <x v="0"/>
    <x v="2"/>
    <s v="TO253000008"/>
    <s v="R"/>
    <s v="PNY"/>
    <s v="PNY_Asia"/>
    <s v="2025/03/26 12:39:00"/>
    <s v="2025/03/20 17:53:50"/>
    <s v="H424011927"/>
    <s v="90CV07W10010"/>
    <s v="RTX3050/PG173-SKU16/GB/PNY"/>
    <s v=""/>
    <s v="H424011927"/>
    <s v="CLOSED"/>
    <s v="吳崇源"/>
    <s v="2025/03/26 14:05:54"/>
    <s v=""/>
    <s v=""/>
    <s v="2025/12/03 16:19:30"/>
    <s v="[A3SC0020]Scrap cause by Parts shortage"/>
    <s v="Customer"/>
    <s v="無料可修，SA同意報廢"/>
    <s v="2025/03/26 14:05:16"/>
    <s v="KEYIN"/>
    <s v="KEYIN"/>
    <s v="C01"/>
    <s v="RTX3050"/>
    <s v=""/>
    <s v=""/>
    <s v=""/>
    <s v=""/>
    <s v=""/>
  </r>
  <r>
    <s v="KBB"/>
    <s v="-"/>
    <x v="5"/>
    <x v="1"/>
    <x v="1"/>
    <s v="TO255000007"/>
    <s v="R"/>
    <s v="PNY"/>
    <s v="PNY_Asia"/>
    <s v="2025/05/26 10:52:18"/>
    <s v="2025/05/21 12:44:21"/>
    <s v="H724002231"/>
    <s v="90CV07P30010"/>
    <s v="RTX4070TI/P141S323/GB/PNY"/>
    <s v=""/>
    <s v="H724002231"/>
    <s v="CLOSED"/>
    <s v="吳崇源"/>
    <s v="2025/05/27 09:11:24"/>
    <s v=""/>
    <s v=""/>
    <s v="2025/12/03 16:19:28"/>
    <s v="[A3SC0020]Scrap cause by Parts shortage"/>
    <s v="Customer"/>
    <s v="無料可修，SA同意報廢"/>
    <s v="2025/05/27 08:40:12"/>
    <s v="KEYIN"/>
    <s v="KEYIN"/>
    <s v="C01"/>
    <s v="RTX4070TI"/>
    <s v=""/>
    <s v=""/>
    <s v=""/>
    <s v=""/>
    <s v=""/>
  </r>
  <r>
    <s v="KGB"/>
    <s v="Standard Shipment"/>
    <x v="0"/>
    <x v="0"/>
    <x v="0"/>
    <s v="TO255000007"/>
    <s v="R"/>
    <s v="PNY"/>
    <s v="PNY_Asia"/>
    <s v="2025/05/26 10:52:18"/>
    <s v="2025/05/21 12:44:21"/>
    <s v="H824800600"/>
    <s v="90CV07U500A0"/>
    <s v="RTX4060TI/P190SKU361/GB/PNY"/>
    <s v=""/>
    <s v="H824007460"/>
    <s v="CLOSED"/>
    <s v="吳崇源"/>
    <s v="2025/05/27 09:11:24"/>
    <s v="2025/06/06 10:43:24"/>
    <s v="2025/06/12 08:44:37"/>
    <s v="2025/06/12 08:44:37"/>
    <s v=""/>
    <s v=""/>
    <s v=""/>
    <s v="2025/05/27 08:34:47"/>
    <s v="KEYIN"/>
    <s v="KEYIN"/>
    <s v="R10"/>
    <s v="RTX4060TI"/>
    <s v="2025/06/12 08:44:24"/>
    <s v="001"/>
    <n v="621049"/>
    <n v="1"/>
    <n v="1"/>
  </r>
  <r>
    <s v="KGB"/>
    <s v="Standard Shipment"/>
    <x v="0"/>
    <x v="0"/>
    <x v="0"/>
    <s v="TO255000007"/>
    <s v="R"/>
    <s v="PNY"/>
    <s v="PNY_Asia"/>
    <s v="2025/05/26 10:52:18"/>
    <s v="2025/05/21 12:44:21"/>
    <s v="H524800601"/>
    <s v="90CV07R50010"/>
    <s v="RTX4070/PG141SKU335/GB/PNY"/>
    <s v=""/>
    <s v="H524005191"/>
    <s v="CLOSED"/>
    <s v="吳崇源"/>
    <s v="2025/05/27 09:11:24"/>
    <s v="2025/06/06 10:42:50"/>
    <s v="2025/06/12 08:44:37"/>
    <s v="2025/06/12 08:44:37"/>
    <s v=""/>
    <s v=""/>
    <s v=""/>
    <s v="2025/05/27 08:37:32"/>
    <s v="KEYIN"/>
    <s v="KEYIN"/>
    <s v="R10"/>
    <s v="RTX4070"/>
    <s v="2025/06/12 08:44:25"/>
    <s v="001"/>
    <n v="621049"/>
    <n v="1"/>
    <n v="1"/>
  </r>
  <r>
    <s v="KGB"/>
    <s v="Standard Shipment"/>
    <x v="0"/>
    <x v="0"/>
    <x v="0"/>
    <s v="TO255000007"/>
    <s v="R"/>
    <s v="PNY"/>
    <s v="PNY_Asia"/>
    <s v="2025/05/26 10:52:18"/>
    <s v="2025/05/21 12:44:21"/>
    <s v="H424800602"/>
    <s v="90CV07P30010"/>
    <s v="RTX4070TI/P141S323/GB/PNY"/>
    <s v=""/>
    <s v="H424800230"/>
    <s v="CLOSED"/>
    <s v="吳崇源"/>
    <s v="2025/05/27 09:11:24"/>
    <s v="2025/06/06 10:42:19"/>
    <s v="2025/06/12 08:44:37"/>
    <s v="2025/06/12 08:44:37"/>
    <s v=""/>
    <s v=""/>
    <s v=""/>
    <s v="2025/05/27 08:44:53"/>
    <s v="KEYIN"/>
    <s v="KEYIN"/>
    <s v="R10"/>
    <s v="RTX4070TI"/>
    <s v="2025/06/12 08:44:25"/>
    <s v="001"/>
    <n v="621049"/>
    <n v="1"/>
    <n v="1"/>
  </r>
  <r>
    <s v="KBB"/>
    <s v="-"/>
    <x v="5"/>
    <x v="1"/>
    <x v="1"/>
    <s v="TO255000007"/>
    <s v="R"/>
    <s v="PNY"/>
    <s v="PNY_Asia"/>
    <s v="2025/05/26 10:52:18"/>
    <s v="2025/05/21 12:44:21"/>
    <s v="H524800256"/>
    <s v="90CV07P30010"/>
    <s v="RTX4070TI/P141S323/GB/PNY"/>
    <s v=""/>
    <s v="H524800256"/>
    <s v="CLOSED"/>
    <s v="吳崇源"/>
    <s v="2025/05/27 09:11:24"/>
    <s v=""/>
    <s v=""/>
    <s v="2025/06/23 10:39:05"/>
    <s v="[A3SC0022]Scrap caused by service terms"/>
    <s v="Customer"/>
    <s v="客戶未經授權維修"/>
    <s v="2025/05/27 08:48:56"/>
    <s v="KEYIN"/>
    <s v="KEYIN"/>
    <s v="C01"/>
    <s v="RTX4070TI"/>
    <s v=""/>
    <s v=""/>
    <s v=""/>
    <s v=""/>
    <s v=""/>
  </r>
  <r>
    <s v="KBB"/>
    <d v="2025-07-02T00:00:00"/>
    <x v="4"/>
    <x v="0"/>
    <x v="1"/>
    <s v="TO255000007"/>
    <s v="R"/>
    <s v="PNY"/>
    <s v="PNY_Asia"/>
    <s v="2025/05/26 10:52:18"/>
    <s v="2025/05/21 12:44:21"/>
    <s v="M225022162"/>
    <s v="90CV07S10050"/>
    <s v="RTX4090/PG139-SKU332/GB/PNY"/>
    <s v=""/>
    <s v="M225022162"/>
    <s v="CLOSED"/>
    <s v="吳崇源"/>
    <s v="2025/05/27 09:11:24"/>
    <s v=""/>
    <s v=""/>
    <s v="2025/06/23 10:39:07"/>
    <s v="[A3SC0027]PCB damage"/>
    <s v="Customer"/>
    <s v="PCB Damaged/板斷(裂)無法維修"/>
    <s v="2025/05/27 09:05:45"/>
    <s v="KEYIN"/>
    <s v="KEYIN"/>
    <s v="C01"/>
    <s v="RTX4090"/>
    <s v=""/>
    <s v=""/>
    <s v=""/>
    <s v=""/>
    <s v=""/>
  </r>
  <r>
    <s v="KBB"/>
    <s v="-"/>
    <x v="5"/>
    <x v="1"/>
    <x v="1"/>
    <s v="TO255000007"/>
    <s v="R"/>
    <s v="PNY"/>
    <s v="PNY_Asia"/>
    <s v="2025/05/26 10:52:18"/>
    <s v="2025/05/21 12:44:21"/>
    <s v="HO24011613"/>
    <s v="90CV07P20060"/>
    <s v="RTX4070TI/P141S323/GB/PNY"/>
    <s v=""/>
    <s v="HO24011613"/>
    <s v="CLOSED"/>
    <s v="吳崇源"/>
    <s v="2025/05/27 09:11:24"/>
    <s v=""/>
    <s v=""/>
    <s v="2025/12/03 16:19:42"/>
    <s v="[A3SC0020]Scrap cause by Parts shortage"/>
    <s v="Customer"/>
    <s v="無料可修，SA同意報廢"/>
    <s v="2025/05/27 08:52:37"/>
    <s v="KEYIN"/>
    <s v="KEYIN"/>
    <s v="C01"/>
    <s v="RTX4070TI"/>
    <s v=""/>
    <s v=""/>
    <s v=""/>
    <s v=""/>
    <s v=""/>
  </r>
  <r>
    <s v="KGB"/>
    <s v="Standard Shipment"/>
    <x v="0"/>
    <x v="0"/>
    <x v="0"/>
    <s v="TO255000007"/>
    <s v="R"/>
    <s v="PNY"/>
    <s v="PNY_Asia"/>
    <s v="2025/05/26 10:52:18"/>
    <s v="2025/05/21 12:44:21"/>
    <s v="H224800599"/>
    <s v="90CV07T10090"/>
    <s v="RTX4060/PG173-SKU371/GB/PNY"/>
    <s v=""/>
    <s v="H224000026"/>
    <s v="CLOSED"/>
    <s v="吳崇源"/>
    <s v="2025/05/27 09:11:24"/>
    <s v="2025/06/06 10:38:28"/>
    <s v="2025/06/12 08:44:36"/>
    <s v="2025/06/12 08:44:36"/>
    <s v=""/>
    <s v=""/>
    <s v=""/>
    <s v="2025/05/27 08:31:49"/>
    <s v="KEYIN"/>
    <s v="KEYIN"/>
    <s v="R10"/>
    <s v="RTX4060"/>
    <s v="2025/06/12 08:44:24"/>
    <s v="001"/>
    <n v="621049"/>
    <n v="1"/>
    <n v="1"/>
  </r>
  <r>
    <s v="KGB"/>
    <s v="Standard Shipment"/>
    <x v="0"/>
    <x v="0"/>
    <x v="0"/>
    <s v="TO255000007"/>
    <s v="R"/>
    <s v="PNY"/>
    <s v="PNY_Asia"/>
    <s v="2025/05/26 10:52:18"/>
    <s v="2025/05/21 12:44:21"/>
    <s v="H125800603"/>
    <s v="90CV07X20050"/>
    <s v="RTX4080/PG139SKU355/GB/PNY"/>
    <s v=""/>
    <s v="H125007524"/>
    <s v="CLOSED"/>
    <s v="吳崇源"/>
    <s v="2025/05/27 09:11:24"/>
    <s v="2025/06/06 10:41:48"/>
    <s v="2025/06/12 08:44:37"/>
    <s v="2025/06/12 08:44:37"/>
    <s v=""/>
    <s v=""/>
    <s v=""/>
    <s v="2025/05/27 08:55:07"/>
    <s v="KEYIN"/>
    <s v="KEYIN"/>
    <s v="R10"/>
    <s v="RTX4080"/>
    <s v="2025/06/12 08:44:25"/>
    <s v="001"/>
    <n v="621049"/>
    <n v="1"/>
    <n v="1"/>
  </r>
  <r>
    <s v="KGB"/>
    <s v="Standard Shipment"/>
    <x v="0"/>
    <x v="0"/>
    <x v="0"/>
    <s v="TO255000007"/>
    <s v="R"/>
    <s v="PNY"/>
    <s v="PNY_Asia"/>
    <s v="2025/05/26 10:52:18"/>
    <s v="2025/05/21 12:44:21"/>
    <s v="H424800597"/>
    <s v="90CV07T10070"/>
    <s v="RTX4060/PG173-SKU371/GB/PNY"/>
    <s v=""/>
    <s v="H424030574"/>
    <s v="CLOSED"/>
    <s v="吳崇源"/>
    <s v="2025/05/27 09:11:24"/>
    <s v="2025/06/06 10:39:29"/>
    <s v="2025/06/12 08:44:36"/>
    <s v="2025/06/12 08:44:36"/>
    <s v=""/>
    <s v=""/>
    <s v=""/>
    <s v="2025/05/27 08:25:01"/>
    <s v="KEYIN"/>
    <s v="KEYIN"/>
    <s v="R10"/>
    <s v="RTX4060"/>
    <s v="2025/06/12 08:44:25"/>
    <s v="001"/>
    <n v="621049"/>
    <n v="1"/>
    <n v="1"/>
  </r>
  <r>
    <s v="KGB"/>
    <s v="Standard Shipment"/>
    <x v="0"/>
    <x v="0"/>
    <x v="0"/>
    <s v="TO255000007"/>
    <s v="R"/>
    <s v="PNY"/>
    <s v="PNY_Asia"/>
    <s v="2025/05/26 10:52:18"/>
    <s v="2025/05/21 12:44:21"/>
    <s v="H224800595"/>
    <s v="90CV07T100G0"/>
    <s v="RTX4060/PG173-SKU371/GB/PNY"/>
    <s v=""/>
    <s v="H224003544"/>
    <s v="CLOSED"/>
    <s v="吳崇源"/>
    <s v="2025/05/27 09:11:24"/>
    <s v="2025/06/06 10:40:40"/>
    <s v="2025/06/12 08:44:36"/>
    <s v="2025/06/12 08:44:36"/>
    <s v=""/>
    <s v=""/>
    <s v=""/>
    <s v="2025/05/27 08:26:59"/>
    <s v="KEYIN"/>
    <s v="KEYIN"/>
    <s v="R10"/>
    <s v="RTX4060"/>
    <s v="2025/06/12 08:44:24"/>
    <s v="001"/>
    <n v="621049"/>
    <n v="1"/>
    <n v="1"/>
  </r>
  <r>
    <s v="KGB"/>
    <s v="Standard Shipment"/>
    <x v="0"/>
    <x v="0"/>
    <x v="0"/>
    <s v="TO255000007"/>
    <s v="R"/>
    <s v="PNY"/>
    <s v="PNY_Asia"/>
    <s v="2025/05/26 10:52:18"/>
    <s v="2025/05/21 12:44:21"/>
    <s v="H824800594"/>
    <s v="90CV07W10020"/>
    <s v="RTX3050/PG173-SKU16/GB/PNY"/>
    <s v=""/>
    <s v="H824011933"/>
    <s v="CLOSED"/>
    <s v="吳崇源"/>
    <s v="2025/05/27 09:11:24"/>
    <s v="2025/06/06 10:41:14"/>
    <s v="2025/06/12 08:44:36"/>
    <s v="2025/06/12 08:44:36"/>
    <s v=""/>
    <s v=""/>
    <s v=""/>
    <s v="2025/05/27 08:30:09"/>
    <s v="KEYIN"/>
    <s v="KEYIN"/>
    <s v="R10"/>
    <s v="RTX3050"/>
    <s v="2025/06/12 08:44:24"/>
    <s v="001"/>
    <n v="621049"/>
    <n v="1"/>
    <n v="1"/>
  </r>
  <r>
    <s v="KBB"/>
    <d v="2025-07-02T00:00:00"/>
    <x v="4"/>
    <x v="0"/>
    <x v="1"/>
    <s v="TO255000007"/>
    <s v="R"/>
    <s v="PNY"/>
    <s v="PNY_Asia"/>
    <s v="2025/05/26 10:52:18"/>
    <s v="2025/05/21 12:44:21"/>
    <s v="H224001073"/>
    <s v="90CV07X30010"/>
    <s v="RTX4080/PG139SKU355/GB/PNY"/>
    <s v=""/>
    <s v="H224001073"/>
    <s v="CLOSED"/>
    <s v="吳崇源"/>
    <s v="2025/05/27 09:11:24"/>
    <s v=""/>
    <s v=""/>
    <s v="2025/06/23 10:39:03"/>
    <s v="[A3SC0027]PCB damage"/>
    <s v="Customer"/>
    <s v="PCB Damaged/板斷(裂)無法維修"/>
    <s v="2025/05/27 08:57:49"/>
    <s v="KEYIN"/>
    <s v="KEYIN"/>
    <s v="C01"/>
    <s v="RTX4080"/>
    <s v=""/>
    <s v=""/>
    <s v=""/>
    <s v=""/>
    <s v=""/>
  </r>
  <r>
    <s v="KBB"/>
    <s v="-"/>
    <x v="5"/>
    <x v="1"/>
    <x v="1"/>
    <s v="TO255000007"/>
    <s v="R"/>
    <s v="PNY"/>
    <s v="PNY_Asia"/>
    <s v="2025/05/26 10:52:18"/>
    <s v="2025/05/21 12:44:21"/>
    <s v="H124000487"/>
    <s v="90CV07S10050"/>
    <s v="RTX4090/PG139-SKU332/GB/PNY"/>
    <s v=""/>
    <s v="H124000487"/>
    <s v="CLOSED"/>
    <s v="吳崇源"/>
    <s v="2025/05/27 09:11:24"/>
    <s v=""/>
    <s v=""/>
    <s v="2025/06/23 10:39:00"/>
    <s v="[A3SC0022]Scrap caused by service terms"/>
    <s v="Customer"/>
    <s v="客戶未經授權維修"/>
    <s v="2025/05/27 09:02:06"/>
    <s v="KEYIN"/>
    <s v="KEYIN"/>
    <s v="C01"/>
    <s v="RTX4090"/>
    <s v=""/>
    <s v=""/>
    <s v=""/>
    <s v=""/>
    <s v=""/>
  </r>
  <r>
    <s v="KGB"/>
    <s v="Standard Shipment"/>
    <x v="0"/>
    <x v="0"/>
    <x v="0"/>
    <s v="TO255000007"/>
    <s v="R"/>
    <s v="PNY"/>
    <s v="PNY_Asia"/>
    <s v="2025/05/26 10:52:18"/>
    <s v="2025/05/21 12:44:21"/>
    <s v="H324800596"/>
    <s v="90CV07T100H0"/>
    <s v="RTX4060/PG173-SKU371/GB/PNY"/>
    <s v=""/>
    <s v="H324012601"/>
    <s v="CLOSED"/>
    <s v="吳崇源"/>
    <s v="2025/05/27 09:11:25"/>
    <s v="2025/06/06 10:40:07"/>
    <s v="2025/06/12 08:44:36"/>
    <s v="2025/06/12 08:44:36"/>
    <s v=""/>
    <s v=""/>
    <s v=""/>
    <s v="2025/05/27 08:18:35"/>
    <s v="KEYIN"/>
    <s v="KEYIN"/>
    <s v="R10"/>
    <s v="RTX4060"/>
    <s v="2025/06/12 08:44:24"/>
    <s v="001"/>
    <n v="621049"/>
    <n v="1"/>
    <n v="1"/>
  </r>
  <r>
    <s v="KGB"/>
    <s v="Standard Shipment"/>
    <x v="0"/>
    <x v="0"/>
    <x v="0"/>
    <s v="TO255000007"/>
    <s v="R"/>
    <s v="PNY"/>
    <s v="PNY_Asia"/>
    <s v="2025/05/26 10:52:18"/>
    <s v="2025/05/21 12:44:21"/>
    <s v="H324800598"/>
    <s v="90CV07T100H0"/>
    <s v="RTX4060/PG173-SKU371/GB/PNY"/>
    <s v=""/>
    <s v="H324011016"/>
    <s v="CLOSED"/>
    <s v="吳崇源"/>
    <s v="2025/05/27 09:11:24"/>
    <s v="2025/06/06 10:38:57"/>
    <s v="2025/06/12 08:44:36"/>
    <s v="2025/06/12 08:44:36"/>
    <s v=""/>
    <s v=""/>
    <s v=""/>
    <s v="2025/05/27 08:22:05"/>
    <s v="KEYIN"/>
    <s v="KEYIN"/>
    <s v="R10"/>
    <s v="RTX4060"/>
    <s v="2025/06/12 08:44:24"/>
    <s v="001"/>
    <n v="621049"/>
    <n v="1"/>
    <n v="1"/>
  </r>
  <r>
    <s v="KBB"/>
    <s v="Local Scrap"/>
    <x v="2"/>
    <x v="0"/>
    <x v="1"/>
    <s v="TO256000006"/>
    <s v="R"/>
    <s v="PNY"/>
    <s v="PNY_Asia"/>
    <s v="2025/06/26 10:47:47"/>
    <s v="2025/06/19 13:48:42"/>
    <s v="H824007702"/>
    <s v="90CV07U500A0"/>
    <s v="RTX4060TI/P190SKU361/GB/PNY"/>
    <s v=""/>
    <s v="H824007702"/>
    <s v="CLOSED"/>
    <s v="吳崇源"/>
    <s v="2025/06/26 13:00:37"/>
    <s v=""/>
    <s v=""/>
    <s v="2025/12/03 16:19:48"/>
    <s v="[A3SC0020]Scrap cause by Parts shortage"/>
    <s v="Customer"/>
    <s v="無料可修，SA同意報廢"/>
    <s v="2025/06/26 12:32:48"/>
    <s v="KEYIN"/>
    <s v="KEYIN"/>
    <s v="C01"/>
    <s v="RTX4060TI"/>
    <s v=""/>
    <s v=""/>
    <s v=""/>
    <s v=""/>
    <s v=""/>
  </r>
  <r>
    <s v="KGB"/>
    <s v="Standard Shipment"/>
    <x v="0"/>
    <x v="0"/>
    <x v="0"/>
    <s v="TO256000006"/>
    <s v="R"/>
    <s v="PNY"/>
    <s v="PNY_Asia"/>
    <s v="2025/06/26 10:47:47"/>
    <s v="2025/06/19 13:48:42"/>
    <s v="H724800647"/>
    <s v="90CV07S00020"/>
    <s v="RTX4090/PG139-SKU332/GB/PNY"/>
    <s v=""/>
    <s v="H724014126"/>
    <s v="CLOSED"/>
    <s v="廖振廷"/>
    <s v="2025/06/26 13:00:37"/>
    <s v="2025/10/03 16:34:42"/>
    <s v="2025/10/09 10:42:49"/>
    <s v="2025/10/09 10:42:49"/>
    <s v=""/>
    <s v=""/>
    <s v=""/>
    <s v="2025/06/26 12:44:44"/>
    <s v="KEYIN"/>
    <s v="KEYIN"/>
    <s v="R10"/>
    <s v="RTX4090"/>
    <s v="2025/10/09 10:41:05"/>
    <s v="001"/>
    <n v="621746"/>
    <n v="1"/>
    <n v="1"/>
  </r>
  <r>
    <s v="KBB"/>
    <s v="Local Scrap"/>
    <x v="2"/>
    <x v="0"/>
    <x v="1"/>
    <s v="TO256000006"/>
    <s v="R"/>
    <s v="PNY"/>
    <s v="PNY_Asia"/>
    <s v="2025/06/26 10:47:47"/>
    <s v="2025/06/19 13:48:42"/>
    <s v="HD24001798"/>
    <s v="90CV07U500H0"/>
    <s v="RTX4060TI/P190SKU361/GB/PNY"/>
    <s v=""/>
    <s v="HD24001798"/>
    <s v="CLOSED"/>
    <s v="吳崇源"/>
    <s v="2025/06/26 13:00:37"/>
    <s v=""/>
    <s v=""/>
    <s v="2025/12/03 16:19:52"/>
    <s v="[A3SC0020]Scrap cause by Parts shortage"/>
    <s v="Customer"/>
    <s v="無料可修，SA同意報廢"/>
    <s v="2025/06/26 11:12:26"/>
    <s v="KEYIN"/>
    <s v="KEYIN"/>
    <s v="C01"/>
    <s v="RTX4060TI"/>
    <s v=""/>
    <s v=""/>
    <s v=""/>
    <s v=""/>
    <s v=""/>
  </r>
  <r>
    <s v="KGB"/>
    <s v="Standard Shipment"/>
    <x v="0"/>
    <x v="0"/>
    <x v="0"/>
    <s v="TO256000006"/>
    <s v="R"/>
    <s v="PNY"/>
    <s v="PNY_Asia"/>
    <s v="2025/06/26 10:47:47"/>
    <s v="2025/06/19 13:48:42"/>
    <s v="HO24800646"/>
    <s v="90CV07S20070"/>
    <s v="RTX4090/PG139-SKU332/GB/PNY"/>
    <s v=""/>
    <s v="HO24016046"/>
    <s v="CLOSED"/>
    <s v="廖振廷"/>
    <s v="2025/06/26 13:00:37"/>
    <s v="2025/10/15 16:49:21"/>
    <s v="2025/10/21 12:39:13"/>
    <s v="2025/10/21 12:39:14"/>
    <s v=""/>
    <s v=""/>
    <s v=""/>
    <s v="2025/06/26 11:15:01"/>
    <s v="KEYIN"/>
    <s v="KEYIN"/>
    <s v="R10"/>
    <s v="RTX4090"/>
    <s v="2025/10/21 12:37:39"/>
    <s v="001"/>
    <n v="621792"/>
    <n v="1"/>
    <n v="1"/>
  </r>
  <r>
    <s v="KGB"/>
    <s v="Standard Shipment"/>
    <x v="0"/>
    <x v="0"/>
    <x v="0"/>
    <s v="TO256000006"/>
    <s v="R"/>
    <s v="PNY"/>
    <s v="PNY_Asia"/>
    <s v="2025/06/26 10:47:47"/>
    <s v="2025/06/19 13:48:42"/>
    <s v="H524800615"/>
    <s v="90CV07W10020"/>
    <s v="RTX3050/PG173-SKU16/GB/PNY"/>
    <s v=""/>
    <s v="H524012068"/>
    <s v="CLOSED"/>
    <s v="吳崇源"/>
    <s v="2025/06/26 13:00:37"/>
    <s v="2025/07/18 08:18:44"/>
    <s v="2025/07/23 14:45:21"/>
    <s v="2025/07/23 14:45:21"/>
    <s v=""/>
    <s v=""/>
    <s v=""/>
    <s v="2025/06/26 11:17:29"/>
    <s v="KEYIN"/>
    <s v="KEYIN"/>
    <s v="R10"/>
    <s v="RTX3050"/>
    <s v="2025/07/23 14:41:14"/>
    <s v="001"/>
    <n v="621345"/>
    <n v="1"/>
    <n v="1"/>
  </r>
  <r>
    <s v="KBB"/>
    <s v="Local Scrap"/>
    <x v="2"/>
    <x v="0"/>
    <x v="1"/>
    <s v="TO256000006"/>
    <s v="R"/>
    <s v="PNY"/>
    <s v="PNY_Asia"/>
    <s v="2025/06/26 10:47:47"/>
    <s v="2025/06/19 13:48:42"/>
    <s v="H824001617"/>
    <s v="90CV07U30060"/>
    <s v="RTX4060TI/PG190-364/GB/PNY"/>
    <s v=""/>
    <s v="H824001617"/>
    <s v="CLOSED"/>
    <s v="吳崇源"/>
    <s v="2025/06/26 13:00:37"/>
    <s v=""/>
    <s v=""/>
    <s v="2025/12/03 16:19:38"/>
    <s v="[A3SC0020]Scrap cause by Parts shortage"/>
    <s v="Customer"/>
    <s v="無料可修，SA同意報廢"/>
    <s v="2025/06/26 12:24:26"/>
    <s v="KEYIN"/>
    <s v="KEYIN"/>
    <s v="C01"/>
    <s v="RTX4060TI"/>
    <s v=""/>
    <s v=""/>
    <s v=""/>
    <s v=""/>
    <s v=""/>
  </r>
  <r>
    <s v="KGB"/>
    <s v="Standard Shipment"/>
    <x v="0"/>
    <x v="0"/>
    <x v="0"/>
    <s v="TO256000006"/>
    <s v="R"/>
    <s v="PNY"/>
    <s v="PNY_Asia"/>
    <s v="2025/06/26 10:47:47"/>
    <s v="2025/06/19 13:48:42"/>
    <s v="H324800616"/>
    <s v="90CV07T10050"/>
    <s v="RTX4060/PG173-SKU371/GB/PNY"/>
    <s v=""/>
    <s v="H324014907"/>
    <s v="CLOSED"/>
    <s v="吳崇源"/>
    <s v="2025/06/26 13:00:37"/>
    <s v="2025/07/18 08:18:54"/>
    <s v="2025/07/23 14:45:21"/>
    <s v="2025/07/23 14:45:21"/>
    <s v=""/>
    <s v=""/>
    <s v=""/>
    <s v="2025/06/26 12:26:53"/>
    <s v="KEYIN"/>
    <s v="KEYIN"/>
    <s v="R10"/>
    <s v="RTX4060"/>
    <s v="2025/07/23 14:41:14"/>
    <s v="001"/>
    <n v="621345"/>
    <n v="1"/>
    <n v="1"/>
  </r>
  <r>
    <s v="KBB"/>
    <s v="Local Scrap"/>
    <x v="2"/>
    <x v="0"/>
    <x v="1"/>
    <s v="TO256000006"/>
    <s v="R"/>
    <s v="PNY"/>
    <s v="PNY_Asia"/>
    <s v="2025/06/26 10:47:47"/>
    <s v="2025/06/19 13:48:42"/>
    <s v="H524013004"/>
    <s v="90CV07U100U0"/>
    <s v="RTX4060TI/PG190SKU361/GB/PNY"/>
    <s v=""/>
    <s v="H524013004"/>
    <s v="CLOSED"/>
    <s v="吳崇源"/>
    <s v="2025/06/26 13:00:37"/>
    <s v=""/>
    <s v=""/>
    <s v="2025/12/03 16:19:40"/>
    <s v="[A3SC0020]Scrap cause by Parts shortage"/>
    <s v="Customer"/>
    <s v="無料可修，SA同意報廢"/>
    <s v="2025/06/26 12:29:57"/>
    <s v="KEYIN"/>
    <s v="KEYIN"/>
    <s v="C01"/>
    <s v="RTX4060TI"/>
    <s v=""/>
    <s v=""/>
    <s v=""/>
    <s v=""/>
    <s v=""/>
  </r>
  <r>
    <s v="KGB"/>
    <s v="Standard Shipment"/>
    <x v="0"/>
    <x v="0"/>
    <x v="0"/>
    <s v="TO256000006"/>
    <s v="R"/>
    <s v="PNY"/>
    <s v="PNY_Asia"/>
    <s v="2025/06/26 10:47:47"/>
    <s v="2025/06/19 13:48:42"/>
    <s v="H324800617"/>
    <s v="90CV07T10050"/>
    <s v="RTX4060/PG173-SKU371/GB/PNY"/>
    <s v=""/>
    <s v="H324004420"/>
    <s v="CLOSED"/>
    <s v="吳崇源"/>
    <s v="2025/06/26 13:00:37"/>
    <s v="2025/07/18 08:19:11"/>
    <s v="2025/07/23 14:45:21"/>
    <s v="2025/07/23 14:45:21"/>
    <s v=""/>
    <s v=""/>
    <s v=""/>
    <s v="2025/06/26 12:35:56"/>
    <s v="KEYIN"/>
    <s v="KEYIN"/>
    <s v="R10"/>
    <s v="RTX4060"/>
    <s v="2025/07/23 14:41:14"/>
    <s v="001"/>
    <n v="621345"/>
    <n v="1"/>
    <n v="1"/>
  </r>
  <r>
    <s v="KBB"/>
    <s v="-"/>
    <x v="5"/>
    <x v="1"/>
    <x v="1"/>
    <s v="TO257000002"/>
    <s v="R"/>
    <s v="PNY"/>
    <s v="PNY_Asia"/>
    <s v="2025/07/14 09:20:12"/>
    <s v="2025/07/04 13:59:06"/>
    <s v="M225015108"/>
    <s v="90CV08610010"/>
    <s v="RTX5080/14745/STDOC/SA/PNY"/>
    <s v=""/>
    <s v="M225015108"/>
    <s v="CLOSED"/>
    <s v="吳崇源"/>
    <s v="2025/07/14 10:49:03"/>
    <s v=""/>
    <s v=""/>
    <s v="2025/11/04 17:24:57"/>
    <s v="[A3SC0012]Scrap cause by no repair skill"/>
    <s v="[A1902]RMA"/>
    <s v="NO BOOT"/>
    <s v="2025/07/14 10:26:47"/>
    <s v="KEYIN"/>
    <s v="KEYIN"/>
    <s v="X03"/>
    <s v="RTX5080"/>
    <s v=""/>
    <s v=""/>
    <s v=""/>
    <s v=""/>
    <s v=""/>
  </r>
  <r>
    <s v="KGB"/>
    <s v="Standard Shipment"/>
    <x v="0"/>
    <x v="0"/>
    <x v="0"/>
    <s v="TO257000002"/>
    <s v="R"/>
    <s v="PNY"/>
    <s v="PNY_Asia"/>
    <s v="2025/07/14 09:20:12"/>
    <s v="2025/07/04 13:59:06"/>
    <s v="M325800659"/>
    <s v="90CV08630010"/>
    <s v="RTX5080/14745/ARGBOC/SA/PNY"/>
    <s v=""/>
    <s v="M325022532"/>
    <s v="CLOSED"/>
    <s v="廖振廷"/>
    <s v="2025/07/14 10:49:03"/>
    <s v="2025/10/03 16:35:21"/>
    <s v="2025/10/09 10:42:49"/>
    <s v="2025/10/09 10:42:49"/>
    <s v=""/>
    <s v=""/>
    <s v=""/>
    <s v="2025/07/14 10:16:20"/>
    <s v="KEYIN"/>
    <s v="KEYIN"/>
    <s v="R10"/>
    <s v="RTX5080"/>
    <s v="2025/10/09 10:41:05"/>
    <s v="001"/>
    <n v="621746"/>
    <n v="1"/>
    <n v="1"/>
  </r>
  <r>
    <s v="KGB"/>
    <s v="Standard Shipment"/>
    <x v="0"/>
    <x v="0"/>
    <x v="0"/>
    <s v="TO257000002"/>
    <s v="R"/>
    <s v="PNY"/>
    <s v="PNY_Asia"/>
    <s v="2025/07/14 09:20:12"/>
    <s v="2025/07/04 13:59:06"/>
    <s v="M225800657"/>
    <s v="90CV08610010"/>
    <s v="RTX5080/14745/STDOC/SA/PNY"/>
    <s v=""/>
    <s v="M225000882"/>
    <s v="CLOSED"/>
    <s v="廖振廷"/>
    <s v="2025/07/14 10:49:03"/>
    <s v="2025/09/18 15:25:27"/>
    <s v="2025/09/23 13:00:32"/>
    <s v="2025/09/23 13:00:32"/>
    <s v=""/>
    <s v=""/>
    <s v=""/>
    <s v="2025/07/14 10:32:31"/>
    <s v="KEYIN"/>
    <s v="KEYIN"/>
    <s v="R10"/>
    <s v="RTX5080"/>
    <s v="2025/09/23 12:56:57"/>
    <s v="001"/>
    <n v="621700"/>
    <n v="1"/>
    <n v="1"/>
  </r>
  <r>
    <s v="KGB"/>
    <s v="Standard Shipment"/>
    <x v="0"/>
    <x v="0"/>
    <x v="0"/>
    <s v="TO257000002"/>
    <s v="R"/>
    <s v="PNY"/>
    <s v="PNY_Asia"/>
    <s v="2025/07/14 09:20:12"/>
    <s v="2025/07/04 13:59:06"/>
    <s v="M225800658"/>
    <s v="90CV08630010"/>
    <s v="RTX5080/14745/ARGBOC/SA/PNY"/>
    <s v=""/>
    <s v="M225003694"/>
    <s v="CLOSED"/>
    <s v="廖振廷"/>
    <s v="2025/07/14 10:49:03"/>
    <s v="2025/10/03 16:35:12"/>
    <s v="2025/10/09 10:42:49"/>
    <s v="2025/10/09 10:42:49"/>
    <s v=""/>
    <s v=""/>
    <s v=""/>
    <s v="2025/07/14 10:36:23"/>
    <s v="KEYIN"/>
    <s v="KEYIN"/>
    <s v="R10"/>
    <s v="RTX5080"/>
    <s v="2025/10/09 10:41:05"/>
    <s v="001"/>
    <n v="621746"/>
    <n v="1"/>
    <n v="1"/>
  </r>
  <r>
    <s v="KGB"/>
    <s v="Standard Shipment"/>
    <x v="0"/>
    <x v="0"/>
    <x v="0"/>
    <s v="TO257000002"/>
    <s v="R"/>
    <s v="PNY"/>
    <s v="PNY_Asia"/>
    <s v="2025/07/14 09:20:12"/>
    <s v="2025/07/04 13:59:06"/>
    <s v="M325800660"/>
    <s v="90CV08610010"/>
    <s v="RTX5080/14745/STDOC/SA/PNY"/>
    <s v=""/>
    <s v="M325039350"/>
    <s v="CLOSED"/>
    <s v="廖振廷"/>
    <s v="2025/07/14 10:49:03"/>
    <s v="2025/09/18 15:25:45"/>
    <s v="2025/09/23 13:00:32"/>
    <s v="2025/09/23 13:00:32"/>
    <s v=""/>
    <s v=""/>
    <s v=""/>
    <s v="2025/07/14 10:42:21"/>
    <s v="KEYIN"/>
    <s v="KEYIN"/>
    <s v="R10"/>
    <s v="RTX5080"/>
    <s v="2025/09/23 12:56:57"/>
    <s v="001"/>
    <n v="621700"/>
    <n v="1"/>
    <n v="1"/>
  </r>
  <r>
    <s v="KBB"/>
    <d v="2026-05-08T00:00:00"/>
    <x v="8"/>
    <x v="0"/>
    <x v="1"/>
    <s v="TO257000005"/>
    <s v="R"/>
    <s v="PNY"/>
    <s v="PNY_Asia"/>
    <s v="2025/07/23 12:43:59"/>
    <s v="2025/07/22 10:47:16"/>
    <s v="T325000089"/>
    <s v="90CV08730020"/>
    <s v="RTX5090/14530/ARGBOC/SA/PNY"/>
    <s v=""/>
    <s v="T325000089"/>
    <s v="CLOSED"/>
    <s v="李景福"/>
    <s v="2026/04/30 08:16:18"/>
    <s v=""/>
    <s v=""/>
    <s v="2026/04/30 08:17:22"/>
    <s v="[A3SC0022]Scrap caused by service terms"/>
    <s v="Customer"/>
    <s v="Wrong SN (PNY SN &amp; ISN 系統無法匹配),客戶同意退回."/>
    <s v="2026/04/30 08:14:09"/>
    <s v="KEYIN"/>
    <s v="KEYIN"/>
    <s v="C01"/>
    <s v="RTX5090"/>
    <s v=""/>
    <s v=""/>
    <s v=""/>
    <s v=""/>
    <s v=""/>
  </r>
  <r>
    <s v="KGB"/>
    <s v="Standard Shipment"/>
    <x v="0"/>
    <x v="0"/>
    <x v="0"/>
    <s v="TO257000005"/>
    <s v="R"/>
    <s v="PNY"/>
    <s v="PNY_Asia"/>
    <s v="2025/07/23 12:43:59"/>
    <s v="2025/07/22 10:47:16"/>
    <s v="HO24800642"/>
    <s v="90CV07R600A0"/>
    <s v="RTX4070/PG141SKU335/GB/PNY"/>
    <s v=""/>
    <s v="HO24004365"/>
    <s v="CLOSED"/>
    <s v="廖振廷"/>
    <s v="2025/07/24 12:57:58"/>
    <s v="2025/08/06 12:21:14"/>
    <s v="2025/08/06 14:29:22"/>
    <s v="2025/08/06 14:29:22"/>
    <s v=""/>
    <s v=""/>
    <s v=""/>
    <s v="2025/07/24 11:08:45"/>
    <s v="KEYIN"/>
    <s v="KEYIN"/>
    <s v="R10"/>
    <s v="RTX4070"/>
    <s v="2025/08/06 14:29:12"/>
    <s v="001"/>
    <n v="621432"/>
    <n v="1"/>
    <n v="1"/>
  </r>
  <r>
    <s v="KGB"/>
    <s v="Standard Shipment"/>
    <x v="0"/>
    <x v="0"/>
    <x v="0"/>
    <s v="TO257000005"/>
    <s v="R"/>
    <s v="PNY"/>
    <s v="PNY_Asia"/>
    <s v="2025/07/23 12:43:59"/>
    <s v="2025/07/22 10:47:16"/>
    <s v="M425800996"/>
    <s v="90CV08B300A0"/>
    <s v="RTX5070TI/14760/ARGBOC/HY/PNY"/>
    <s v=""/>
    <s v="M425041826"/>
    <s v="CLOSED"/>
    <s v="吳崇源"/>
    <s v="2025/09/05 10:25:32"/>
    <s v="2025/11/28 13:05:50"/>
    <s v="2025/11/28 14:33:48"/>
    <s v="2025/11/28 14:33:48"/>
    <s v=""/>
    <s v=""/>
    <s v=""/>
    <s v="2025/09/05 10:23:30"/>
    <s v="KEYIN"/>
    <s v="KEYIN"/>
    <s v="N01"/>
    <s v="RTX5070TI"/>
    <s v="2025/11/28 14:33:41"/>
    <s v="001"/>
    <n v="621938"/>
    <n v="1"/>
    <n v="1"/>
  </r>
  <r>
    <s v="KGB"/>
    <s v="Standard Shipment"/>
    <x v="0"/>
    <x v="0"/>
    <x v="0"/>
    <s v="TO257000005"/>
    <s v="R"/>
    <s v="PNY"/>
    <s v="PNY_Asia"/>
    <s v="2025/07/23 12:43:59"/>
    <s v="2025/07/22 10:47:16"/>
    <s v="H824800645"/>
    <s v="90CV07W10020"/>
    <s v="RTX3050/PG173-SKU16/GB/PNY"/>
    <s v=""/>
    <s v="H824006870"/>
    <s v="CLOSED"/>
    <s v="廖振廷"/>
    <s v="2025/07/24 12:57:58"/>
    <s v="2025/08/06 12:21:36"/>
    <s v="2025/08/06 14:29:22"/>
    <s v="2025/08/06 14:29:22"/>
    <s v=""/>
    <s v=""/>
    <s v=""/>
    <s v="2025/07/24 10:56:23"/>
    <s v="KEYIN"/>
    <s v="KEYIN"/>
    <s v="R10"/>
    <s v="RTX3050"/>
    <s v="2025/08/06 14:29:13"/>
    <s v="001"/>
    <n v="621432"/>
    <n v="1"/>
    <n v="1"/>
  </r>
  <r>
    <s v="KGB"/>
    <s v="Standard Shipment"/>
    <x v="0"/>
    <x v="0"/>
    <x v="0"/>
    <s v="TO257000005"/>
    <s v="R"/>
    <s v="PNY"/>
    <s v="PNY_Asia"/>
    <s v="2025/07/23 12:43:59"/>
    <s v="2025/07/22 10:47:16"/>
    <s v="H524800644"/>
    <s v="90CV07T00080"/>
    <s v="RTX4060/PG173-SKU371/GB/PNY"/>
    <s v=""/>
    <s v="H524004289"/>
    <s v="CLOSED"/>
    <s v="廖振廷"/>
    <s v="2025/07/24 12:57:58"/>
    <s v="2025/08/06 12:21:25"/>
    <s v="2025/08/06 14:29:22"/>
    <s v="2025/08/06 14:29:22"/>
    <s v=""/>
    <s v=""/>
    <s v=""/>
    <s v="2025/07/24 11:04:50"/>
    <s v="KEYIN"/>
    <s v="KEYIN"/>
    <s v="R10"/>
    <s v="RTX4060"/>
    <s v="2025/08/06 14:29:12"/>
    <s v="001"/>
    <n v="621432"/>
    <n v="1"/>
    <n v="1"/>
  </r>
  <r>
    <s v="KGB"/>
    <s v="Standard Shipment"/>
    <x v="0"/>
    <x v="0"/>
    <x v="0"/>
    <s v="TO257000005"/>
    <s v="R"/>
    <s v="PNY"/>
    <s v="PNY_Asia"/>
    <s v="2025/07/23 12:43:59"/>
    <s v="2025/07/22 10:47:16"/>
    <s v="T325800775"/>
    <s v="90CV08730020"/>
    <s v="RTX5090/14530/ARGBOC/SA/PNY"/>
    <s v=""/>
    <s v="T325000090"/>
    <s v="CLOSED"/>
    <s v="廖振廷"/>
    <s v="2025/09/05 10:25:32"/>
    <s v="2025/10/22 15:21:06"/>
    <s v="2025/10/23 08:33:30"/>
    <s v="2025/10/23 08:33:30"/>
    <s v=""/>
    <s v=""/>
    <s v=""/>
    <s v="2025/09/05 09:38:05"/>
    <s v="KEYIN"/>
    <s v="KEYIN"/>
    <s v="R10"/>
    <s v="RTX5090"/>
    <s v="2025/10/23 08:25:06"/>
    <s v="001"/>
    <n v="621800"/>
    <n v="1"/>
    <n v="1"/>
  </r>
  <r>
    <s v="KGB"/>
    <s v="Standard Shipment"/>
    <x v="0"/>
    <x v="0"/>
    <x v="0"/>
    <s v="TO257000005"/>
    <s v="R"/>
    <s v="PNY"/>
    <s v="PNY_Asia"/>
    <s v="2025/07/23 12:43:59"/>
    <s v="2025/07/22 10:47:16"/>
    <s v="T425800774"/>
    <s v="90CV08710020"/>
    <s v="RTX5090/14530/STDOC/SA/PNY"/>
    <s v=""/>
    <s v="T425000085"/>
    <s v="CLOSED"/>
    <s v="廖振廷"/>
    <s v="2025/09/05 10:25:32"/>
    <s v="2025/10/22 15:20:55"/>
    <s v="2025/10/23 08:33:30"/>
    <s v="2025/10/23 08:33:30"/>
    <s v=""/>
    <s v=""/>
    <s v=""/>
    <s v="2025/09/05 10:21:24"/>
    <s v="KEYIN"/>
    <s v="KEYIN"/>
    <s v="R10"/>
    <s v="RTX5090"/>
    <s v="2025/10/23 08:25:06"/>
    <s v="001"/>
    <n v="621800"/>
    <n v="1"/>
    <n v="1"/>
  </r>
  <r>
    <s v="KGB"/>
    <s v="Standard Shipment"/>
    <x v="0"/>
    <x v="0"/>
    <x v="0"/>
    <s v="TO257000005"/>
    <s v="R"/>
    <s v="PNY"/>
    <s v="PNY_Asia"/>
    <s v="2025/07/23 12:43:59"/>
    <s v="2025/07/22 10:47:16"/>
    <s v="H924800639"/>
    <s v="90CV07X20050"/>
    <s v="RTX4080/PG139SKU355/GB/PNY"/>
    <s v=""/>
    <s v="H924017737"/>
    <s v="CLOSED"/>
    <s v="廖振廷"/>
    <s v="2025/07/24 12:57:58"/>
    <s v="2025/10/15 16:50:22"/>
    <s v="2025/10/21 12:39:14"/>
    <s v="2025/10/21 12:39:14"/>
    <s v=""/>
    <s v=""/>
    <s v=""/>
    <s v="2025/07/24 12:33:40"/>
    <s v="KEYIN"/>
    <s v="KEYIN"/>
    <s v="R10"/>
    <s v="RTX4080"/>
    <s v="2025/10/21 12:37:39"/>
    <s v="001"/>
    <n v="621792"/>
    <n v="1"/>
    <n v="1"/>
  </r>
  <r>
    <s v="KBB"/>
    <s v="-"/>
    <x v="5"/>
    <x v="1"/>
    <x v="1"/>
    <s v="TO257000005"/>
    <s v="R"/>
    <s v="PNY"/>
    <s v="PNY_Asia"/>
    <s v="2025/07/23 12:43:59"/>
    <s v="2025/07/22 10:47:16"/>
    <s v="H424007839"/>
    <s v="90CV07W10010"/>
    <s v="RTX3050/PG173-SKU16/GB/PNY"/>
    <s v=""/>
    <s v="H424007839"/>
    <s v="CLOSED"/>
    <s v="廖振廷"/>
    <s v="2025/07/24 12:57:58"/>
    <s v=""/>
    <s v=""/>
    <s v="2025/08/21 16:59:41"/>
    <s v="[A3SC0030]Burnt Component"/>
    <s v="Customer"/>
    <s v="PCB Burned/Q509"/>
    <s v="2025/07/24 12:52:27"/>
    <s v="KEYIN"/>
    <s v="KEYIN"/>
    <s v="C01"/>
    <s v="RTX3050"/>
    <s v=""/>
    <s v=""/>
    <s v=""/>
    <s v=""/>
    <s v=""/>
  </r>
  <r>
    <s v="KBB"/>
    <s v="-"/>
    <x v="5"/>
    <x v="1"/>
    <x v="1"/>
    <s v="TO257000005"/>
    <s v="R"/>
    <s v="PNY"/>
    <s v="PNY_Asia"/>
    <s v="2025/07/23 12:43:59"/>
    <s v="2025/07/22 10:47:16"/>
    <s v="H424011931"/>
    <s v="90CV07W10010"/>
    <s v="RTX3050/PG173-SKU16/GB/PNY"/>
    <s v=""/>
    <s v="H424011931"/>
    <s v="CLOSED"/>
    <s v="廖振廷"/>
    <s v="2025/07/24 12:57:58"/>
    <s v=""/>
    <s v=""/>
    <s v="2025/08/21 16:59:46"/>
    <s v="[A3SC0028]Liquid Spill"/>
    <s v="Customer"/>
    <s v="PCB with oxidization"/>
    <s v="2025/07/24 12:54:58"/>
    <s v="KEYIN"/>
    <s v="KEYIN"/>
    <s v="C01"/>
    <s v="RTX3050"/>
    <s v=""/>
    <s v=""/>
    <s v=""/>
    <s v=""/>
    <s v=""/>
  </r>
  <r>
    <s v="KGB"/>
    <s v="Standard Shipment"/>
    <x v="0"/>
    <x v="0"/>
    <x v="0"/>
    <s v="TO257000005"/>
    <s v="R"/>
    <s v="PNY"/>
    <s v="PNY_Asia"/>
    <s v="2025/07/23 12:43:59"/>
    <s v="2025/07/22 10:47:16"/>
    <s v="H524800638"/>
    <s v="90CV07S10050"/>
    <s v="RTX4090/PG139-SKU332/GB/PNY"/>
    <s v=""/>
    <s v="H524032302"/>
    <s v="CLOSED"/>
    <s v="廖振廷"/>
    <s v="2025/07/24 12:57:58"/>
    <s v="2025/10/15 16:50:40"/>
    <s v="2025/10/21 12:39:14"/>
    <s v="2025/10/21 12:39:14"/>
    <s v=""/>
    <s v=""/>
    <s v=""/>
    <s v="2025/07/24 12:11:53"/>
    <s v="KEYIN"/>
    <s v="KEYIN"/>
    <s v="R10"/>
    <s v="RTX4090"/>
    <s v="2025/10/21 12:37:39"/>
    <s v="001"/>
    <n v="621792"/>
    <n v="1"/>
    <n v="1"/>
  </r>
  <r>
    <s v="KBB"/>
    <s v="-"/>
    <x v="5"/>
    <x v="1"/>
    <x v="1"/>
    <s v="TO257000005"/>
    <s v="R"/>
    <s v="PNY"/>
    <s v="PNY_Asia"/>
    <s v="2025/07/23 12:43:59"/>
    <s v="2025/07/22 10:47:16"/>
    <s v="M425023119"/>
    <s v="90CV07S10050"/>
    <s v="RTX4090/PG139-SKU332/GB/PNY"/>
    <s v=""/>
    <s v="M425023119"/>
    <s v="CLOSED"/>
    <s v="廖振廷"/>
    <s v="2025/07/24 12:57:58"/>
    <s v=""/>
    <s v=""/>
    <s v="2025/08/21 16:59:42"/>
    <s v="[A3SC0030]Burnt Component"/>
    <s v="Customer"/>
    <s v="PCB Burned/U927"/>
    <s v="2025/07/24 12:37:39"/>
    <s v="KEYIN"/>
    <s v="KEYIN"/>
    <s v="C01"/>
    <s v="RTX4090"/>
    <s v=""/>
    <s v=""/>
    <s v=""/>
    <s v=""/>
    <s v=""/>
  </r>
  <r>
    <s v="KGB"/>
    <s v="Standard Shipment"/>
    <x v="0"/>
    <x v="0"/>
    <x v="0"/>
    <s v="TO257000005"/>
    <s v="R"/>
    <s v="PNY"/>
    <s v="PNY_Asia"/>
    <s v="2025/07/23 12:43:59"/>
    <s v="2025/07/22 10:47:16"/>
    <s v="H924800640"/>
    <s v="90CV07P30010"/>
    <s v="RTX4070TI/P141S323/GB/PNY"/>
    <s v=""/>
    <s v="H924003836"/>
    <s v="CLOSED"/>
    <s v="廖振廷"/>
    <s v="2025/07/24 12:57:58"/>
    <s v="2025/10/15 16:50:04"/>
    <s v="2025/10/21 12:39:14"/>
    <s v="2025/10/21 12:39:14"/>
    <s v=""/>
    <s v=""/>
    <s v=""/>
    <s v="2025/07/24 12:41:30"/>
    <s v="KEYIN"/>
    <s v="KEYIN"/>
    <s v="R10"/>
    <s v="RTX4070TI"/>
    <s v="2025/10/21 12:37:39"/>
    <s v="001"/>
    <n v="621792"/>
    <n v="1"/>
    <n v="1"/>
  </r>
  <r>
    <s v="KGB"/>
    <s v="Standard Shipment"/>
    <x v="0"/>
    <x v="0"/>
    <x v="0"/>
    <s v="TO257000005"/>
    <s v="R"/>
    <s v="PNY"/>
    <s v="PNY_Asia"/>
    <s v="2025/07/23 12:43:59"/>
    <s v="2025/07/22 10:47:16"/>
    <s v="HN24800643"/>
    <s v="90CV07R600A0"/>
    <s v="RTX4070/PG141SKU335/GB/PNY"/>
    <s v=""/>
    <s v="HN24003788"/>
    <s v="CLOSED"/>
    <s v="廖振廷"/>
    <s v="2025/07/24 12:57:58"/>
    <s v="2025/10/03 16:34:32"/>
    <s v="2025/10/09 10:42:49"/>
    <s v="2025/10/09 10:42:49"/>
    <s v=""/>
    <s v=""/>
    <s v=""/>
    <s v="2025/07/24 12:44:23"/>
    <s v="KEYIN"/>
    <s v="KEYIN"/>
    <s v="R10"/>
    <s v="RTX4070"/>
    <s v="2025/10/09 10:41:05"/>
    <s v="001"/>
    <n v="621746"/>
    <n v="1"/>
    <n v="1"/>
  </r>
  <r>
    <s v="KBB"/>
    <s v="Local Scrap"/>
    <x v="2"/>
    <x v="0"/>
    <x v="1"/>
    <s v="TO257000005"/>
    <s v="R"/>
    <s v="PNY"/>
    <s v="PNY_Asia"/>
    <s v="2025/07/23 12:43:59"/>
    <s v="2025/07/22 10:47:16"/>
    <s v="H424003729"/>
    <s v="90CV07W10010"/>
    <s v="RTX3050/PG173-SKU16/GB/PNY"/>
    <s v=""/>
    <s v="H424003729"/>
    <s v="CLOSED"/>
    <s v="廖振廷"/>
    <s v="2025/07/24 12:57:58"/>
    <s v=""/>
    <s v=""/>
    <s v="2025/12/03 16:19:50"/>
    <s v="[A3SC0020]Scrap cause by Parts shortage"/>
    <s v="Customer"/>
    <s v="無料可修，SA同意報廢"/>
    <s v="2025/07/24 11:01:35"/>
    <s v="KEYIN"/>
    <s v="KEYIN"/>
    <s v="C01"/>
    <s v="RTX3050"/>
    <s v=""/>
    <s v=""/>
    <s v=""/>
    <s v=""/>
    <s v=""/>
  </r>
  <r>
    <s v="KGB"/>
    <s v="Standard Shipment"/>
    <x v="0"/>
    <x v="0"/>
    <x v="0"/>
    <s v="TO258000005"/>
    <s v="R"/>
    <s v="PNY"/>
    <s v="PNY_Asia"/>
    <s v="2025/08/14 15:17:08"/>
    <s v="2025/08/13 11:08:23"/>
    <s v="M225801014"/>
    <s v="90CV08610010"/>
    <s v="RTX5080/14745/STDOC/SA/PNY"/>
    <s v=""/>
    <s v="M225015326"/>
    <s v="CLOSED"/>
    <s v="吳崇源"/>
    <s v="2025/09/11 13:35:33"/>
    <s v="2025/11/21 16:09:35"/>
    <s v="2025/11/24 12:28:54"/>
    <s v="2025/11/24 12:28:54"/>
    <s v=""/>
    <s v=""/>
    <s v=""/>
    <s v="2025/09/11 13:29:57"/>
    <s v="KEYIN"/>
    <s v="KEYIN"/>
    <s v="R10"/>
    <s v="RTX5080"/>
    <s v="2025/11/24 12:25:13"/>
    <s v="001"/>
    <n v="621920"/>
    <n v="1"/>
    <n v="1"/>
  </r>
  <r>
    <s v="KGB"/>
    <s v="Standard Shipment"/>
    <x v="0"/>
    <x v="0"/>
    <x v="0"/>
    <s v="TO258000005"/>
    <s v="R"/>
    <s v="PNY"/>
    <s v="PNY_Asia"/>
    <s v="2025/08/14 15:17:08"/>
    <s v="2025/08/13 11:08:23"/>
    <s v="HO24800650"/>
    <s v="90CV07R600A0"/>
    <s v="RTX4070/PG141SKU335/GB/PNY"/>
    <s v=""/>
    <s v="HO24004215"/>
    <s v="CLOSED"/>
    <s v="廖振廷"/>
    <s v="2025/08/14 16:51:29"/>
    <s v="2025/10/03 16:34:52"/>
    <s v="2025/10/09 10:42:49"/>
    <s v="2025/10/09 10:42:49"/>
    <s v=""/>
    <s v=""/>
    <s v=""/>
    <s v="2025/08/14 16:32:43"/>
    <s v="KEYIN"/>
    <s v="KEYIN"/>
    <s v="R10"/>
    <s v="RTX4070"/>
    <s v="2025/10/09 10:41:05"/>
    <s v="001"/>
    <n v="621746"/>
    <n v="1"/>
    <n v="1"/>
  </r>
  <r>
    <s v="KGB"/>
    <s v="Standard Shipment"/>
    <x v="0"/>
    <x v="0"/>
    <x v="0"/>
    <s v="TO258000005"/>
    <s v="R"/>
    <s v="PNY"/>
    <s v="PNY_Asia"/>
    <s v="2025/08/14 15:17:08"/>
    <s v="2025/08/13 11:08:23"/>
    <s v="HO24800649"/>
    <s v="90CV07W10030"/>
    <s v="RTX3050/PG173-SKU16/GB/PNY"/>
    <s v=""/>
    <s v="HO24015173"/>
    <s v="CLOSED"/>
    <s v="廖振廷"/>
    <s v="2025/08/14 16:51:29"/>
    <s v="2025/09/18 15:24:29"/>
    <s v="2025/09/23 13:00:32"/>
    <s v="2025/09/23 13:00:32"/>
    <s v=""/>
    <s v=""/>
    <s v=""/>
    <s v="2025/08/14 16:35:05"/>
    <s v="KEYIN"/>
    <s v="KEYIN"/>
    <s v="R10"/>
    <s v="RTX3050"/>
    <s v="2025/09/23 12:56:57"/>
    <s v="001"/>
    <n v="621700"/>
    <n v="1"/>
    <n v="1"/>
  </r>
  <r>
    <s v="KGB"/>
    <s v="Standard Shipment"/>
    <x v="0"/>
    <x v="0"/>
    <x v="0"/>
    <s v="TO258000005"/>
    <s v="R"/>
    <s v="PNY"/>
    <s v="PNY_Asia"/>
    <s v="2025/08/14 15:17:08"/>
    <s v="2025/08/13 11:08:23"/>
    <s v="M325800803"/>
    <s v="90CV08730010"/>
    <s v="RTX5090/14530/ARGBOC/SA/PNY"/>
    <s v=""/>
    <s v="M325002151"/>
    <s v="CLOSED"/>
    <s v="廖振廷"/>
    <s v="2025/09/11 13:35:33"/>
    <s v="2025/10/22 15:22:09"/>
    <s v="2025/10/23 08:33:30"/>
    <s v="2025/10/23 08:33:30"/>
    <s v=""/>
    <s v=""/>
    <s v=""/>
    <s v="2025/09/11 13:34:29"/>
    <s v="KEYIN"/>
    <s v="KEYIN"/>
    <s v="R10"/>
    <s v="RTX5090"/>
    <s v="2025/10/23 08:25:06"/>
    <s v="001"/>
    <n v="621800"/>
    <n v="1"/>
    <n v="1"/>
  </r>
  <r>
    <s v="KGB"/>
    <s v="Standard Shipment"/>
    <x v="0"/>
    <x v="0"/>
    <x v="0"/>
    <s v="TO258000005"/>
    <s v="R"/>
    <s v="PNY"/>
    <s v="PNY_Asia"/>
    <s v="2025/08/14 15:17:08"/>
    <s v="2025/08/13 11:08:23"/>
    <s v="HN23800651"/>
    <s v="90CV07T10090"/>
    <s v="RTX4060/PG173-SKU371/GB/PNY"/>
    <s v=""/>
    <s v="HN23005368"/>
    <s v="CLOSED"/>
    <s v="廖振廷"/>
    <s v="2025/08/14 16:51:29"/>
    <s v="2025/09/18 15:25:14"/>
    <s v="2025/09/23 13:00:32"/>
    <s v="2025/09/23 13:00:32"/>
    <s v=""/>
    <s v=""/>
    <s v=""/>
    <s v="2025/08/14 16:36:15"/>
    <s v="KEYIN"/>
    <s v="KEYIN"/>
    <s v="R10"/>
    <s v="RTX4060"/>
    <s v="2025/09/23 12:56:57"/>
    <s v="001"/>
    <n v="621700"/>
    <n v="1"/>
    <n v="1"/>
  </r>
  <r>
    <s v="KGB"/>
    <s v="Standard Shipment"/>
    <x v="0"/>
    <x v="0"/>
    <x v="0"/>
    <s v="TO258000005"/>
    <s v="R"/>
    <s v="PNY"/>
    <s v="PNY_Asia"/>
    <s v="2025/08/14 15:17:08"/>
    <s v="2025/08/13 11:08:23"/>
    <s v="HN24800656"/>
    <s v="90CV07P30080"/>
    <s v="RTX4070TI/P141S323/GB/PNY"/>
    <s v=""/>
    <s v="HN24008396"/>
    <s v="CLOSED"/>
    <s v="廖振廷"/>
    <s v="2025/08/14 16:51:29"/>
    <s v="2025/10/15 16:49:04"/>
    <s v="2025/10/21 12:39:14"/>
    <s v="2025/10/21 12:39:14"/>
    <s v=""/>
    <s v=""/>
    <s v=""/>
    <s v="2025/08/14 16:26:45"/>
    <s v="KEYIN"/>
    <s v="KEYIN"/>
    <s v="R10"/>
    <s v="RTX4070TI"/>
    <s v="2025/10/21 12:37:39"/>
    <s v="001"/>
    <n v="621792"/>
    <n v="1"/>
    <n v="1"/>
  </r>
  <r>
    <s v="KGB"/>
    <s v="Standard Shipment"/>
    <x v="0"/>
    <x v="0"/>
    <x v="0"/>
    <s v="TO258000005"/>
    <s v="R"/>
    <s v="PNY"/>
    <s v="PNY_Asia"/>
    <s v="2025/08/14 15:17:08"/>
    <s v="2025/08/13 11:08:23"/>
    <s v="M525800804"/>
    <s v="90CV08B20070"/>
    <s v="RTX5070TI/14760/STDOC/HY/PNY"/>
    <s v=""/>
    <s v="M525033675"/>
    <s v="CLOSED"/>
    <s v="廖振廷"/>
    <s v="2025/09/11 13:35:34"/>
    <s v="2025/10/22 15:22:21"/>
    <s v="2025/10/23 08:33:30"/>
    <s v="2025/10/23 08:33:30"/>
    <s v=""/>
    <s v=""/>
    <s v=""/>
    <s v="2025/09/11 13:27:14"/>
    <s v="KEYIN"/>
    <s v="KEYIN"/>
    <s v="R10"/>
    <s v="RTX5070TI"/>
    <s v="2025/10/23 08:25:06"/>
    <s v="001"/>
    <n v="621800"/>
    <n v="1"/>
    <n v="1"/>
  </r>
  <r>
    <s v="KGB"/>
    <s v="Standard Shipment"/>
    <x v="0"/>
    <x v="0"/>
    <x v="0"/>
    <s v="TO258000008"/>
    <s v="R"/>
    <s v="PNY"/>
    <s v="PNY_Asia"/>
    <s v="2025/08/25 12:29:00"/>
    <s v="2025/08/20 22:44:13"/>
    <s v="H524800663"/>
    <s v="90CV07W10020"/>
    <s v="RTX3050/PG173-SKU16/GB/PNY"/>
    <s v=""/>
    <s v="H524026958"/>
    <s v="CLOSED"/>
    <s v="廖振廷"/>
    <s v="2025/08/25 14:50:57"/>
    <s v="2025/09/18 15:26:07"/>
    <s v="2025/09/23 13:00:32"/>
    <s v="2025/09/23 13:00:32"/>
    <s v=""/>
    <s v=""/>
    <s v=""/>
    <s v="2025/08/25 13:03:23"/>
    <s v="KEYIN"/>
    <s v="KEYIN"/>
    <s v="R10"/>
    <s v="RTX3050"/>
    <s v="2025/09/23 12:56:57"/>
    <s v="001"/>
    <n v="621700"/>
    <n v="1"/>
    <n v="1"/>
  </r>
  <r>
    <s v="KGB"/>
    <s v="Standard Shipment"/>
    <x v="0"/>
    <x v="0"/>
    <x v="0"/>
    <s v="TO258000008"/>
    <s v="R"/>
    <s v="PNY"/>
    <s v="PNY_Asia"/>
    <s v="2025/08/25 12:29:00"/>
    <s v="2025/08/20 22:44:13"/>
    <s v="H724800662"/>
    <s v="90CV07R60050"/>
    <s v="RTX4070/PG141SKU335/GB/PNY"/>
    <s v=""/>
    <s v="H724003886"/>
    <s v="CLOSED"/>
    <s v="廖振廷"/>
    <s v="2025/08/25 14:50:57"/>
    <s v="2025/10/22 15:10:57"/>
    <s v="2025/10/23 08:33:29"/>
    <s v="2025/10/23 08:33:29"/>
    <s v=""/>
    <s v=""/>
    <s v=""/>
    <s v="2025/08/25 14:29:42"/>
    <s v="KEYIN"/>
    <s v="KEYIN"/>
    <s v="R10"/>
    <s v="RTX4070"/>
    <s v="2025/10/23 08:25:06"/>
    <s v="001"/>
    <n v="621800"/>
    <n v="1"/>
    <n v="1"/>
  </r>
  <r>
    <s v="KGB"/>
    <s v="Standard Shipment"/>
    <x v="0"/>
    <x v="0"/>
    <x v="0"/>
    <s v="TO258000008"/>
    <s v="R"/>
    <s v="PNY"/>
    <s v="PNY_Asia"/>
    <s v="2025/08/25 12:29:00"/>
    <s v="2025/08/20 22:44:13"/>
    <s v="M425800802"/>
    <s v="90CV08600040"/>
    <s v="RTX5080/14745/STD/SA/PNY"/>
    <s v=""/>
    <s v="M425017767"/>
    <s v="CLOSED"/>
    <s v="廖振廷"/>
    <s v="2025/09/11 13:26:24"/>
    <s v="2025/10/03 16:40:31"/>
    <s v="2025/10/09 10:42:49"/>
    <s v="2025/10/09 10:42:49"/>
    <s v=""/>
    <s v=""/>
    <s v=""/>
    <s v="2025/09/11 13:24:54"/>
    <s v="KEYIN"/>
    <s v="KEYIN"/>
    <s v="R10"/>
    <s v="RTX5080"/>
    <s v="2025/10/09 10:41:05"/>
    <s v="001"/>
    <n v="621746"/>
    <n v="1"/>
    <n v="1"/>
  </r>
  <r>
    <s v="KGB"/>
    <s v="Standard Shipment"/>
    <x v="0"/>
    <x v="0"/>
    <x v="0"/>
    <s v="TO258000008"/>
    <s v="R"/>
    <s v="PNY"/>
    <s v="PNY_Asia"/>
    <s v="2025/08/25 12:29:00"/>
    <s v="2025/08/20 22:44:13"/>
    <s v="H724800664"/>
    <s v="90CV07X30010"/>
    <s v="RTX4080/PG139SKU355/GB/PNY"/>
    <s v=""/>
    <s v="H724006045"/>
    <s v="CLOSED"/>
    <s v="廖振廷"/>
    <s v="2025/08/25 14:50:57"/>
    <s v="2025/10/03 16:35:31"/>
    <s v="2025/10/09 10:42:49"/>
    <s v="2025/10/09 10:42:49"/>
    <s v=""/>
    <s v=""/>
    <s v=""/>
    <s v="2025/08/25 14:38:15"/>
    <s v="KEYIN"/>
    <s v="KEYIN"/>
    <s v="R10"/>
    <s v="RTX4080"/>
    <s v="2025/10/09 10:41:05"/>
    <s v="001"/>
    <n v="621746"/>
    <n v="1"/>
    <n v="1"/>
  </r>
  <r>
    <s v="KGB"/>
    <s v="Standard Shipment"/>
    <x v="0"/>
    <x v="0"/>
    <x v="0"/>
    <s v="TO258000008"/>
    <s v="R"/>
    <s v="PNY"/>
    <s v="PNY_Asia"/>
    <s v="2025/08/25 12:29:00"/>
    <s v="2025/08/20 22:44:13"/>
    <s v="H624800665"/>
    <s v="90CV07X20010"/>
    <s v="RTX4080/PG139SKU355/GB/PNY"/>
    <s v=""/>
    <s v="H624001377"/>
    <s v="CLOSED"/>
    <s v="廖振廷"/>
    <s v="2025/08/25 14:50:57"/>
    <s v="2025/10/15 16:47:07"/>
    <s v="2025/10/21 12:39:14"/>
    <s v="2025/10/21 12:39:14"/>
    <s v=""/>
    <s v=""/>
    <s v=""/>
    <s v="2025/08/25 14:41:58"/>
    <s v="KEYIN"/>
    <s v="KEYIN"/>
    <s v="R10"/>
    <s v="RTX4080"/>
    <s v="2025/10/21 12:37:39"/>
    <s v="001"/>
    <n v="621792"/>
    <n v="1"/>
    <n v="1"/>
  </r>
  <r>
    <s v="KBB"/>
    <s v="Local Scrap"/>
    <x v="2"/>
    <x v="0"/>
    <x v="1"/>
    <s v="TO258000008"/>
    <s v="R"/>
    <s v="PNY"/>
    <s v="PNY_Asia"/>
    <s v="2025/08/25 12:29:00"/>
    <s v="2025/08/20 22:44:13"/>
    <s v="H524021403"/>
    <s v="90CV07T100B0"/>
    <s v="RTX4060/PG173-SKU371/GB/PNY"/>
    <s v=""/>
    <s v="H524021403"/>
    <s v="CLOSED"/>
    <s v="吳崇源"/>
    <s v="2025/08/25 14:50:57"/>
    <s v=""/>
    <s v=""/>
    <s v="2025/12/03 16:19:46"/>
    <s v="[A3SC0020]Scrap cause by Parts shortage"/>
    <s v="Customer"/>
    <s v="無料可修，SA同意報廢"/>
    <s v="2025/08/25 14:24:30"/>
    <s v="KEYIN"/>
    <s v="KEYIN"/>
    <s v="C01"/>
    <s v="RTX4060"/>
    <s v=""/>
    <s v=""/>
    <s v=""/>
    <s v=""/>
    <s v=""/>
  </r>
  <r>
    <s v="KGB"/>
    <s v="Standard Shipment"/>
    <x v="0"/>
    <x v="0"/>
    <x v="0"/>
    <s v="TO258000008"/>
    <s v="R"/>
    <s v="PNY"/>
    <s v="PNY_Asia"/>
    <s v="2025/08/25 12:29:00"/>
    <s v="2025/08/20 22:44:13"/>
    <s v="M525800800"/>
    <s v="90CV08600020"/>
    <s v="RTX5080/14745/STD/SA/PNY"/>
    <s v=""/>
    <s v="M525038284"/>
    <s v="CLOSED"/>
    <s v="廖振廷"/>
    <s v="2025/09/11 13:26:24"/>
    <s v="2025/10/03 16:40:12"/>
    <s v="2025/10/09 10:42:49"/>
    <s v="2025/10/09 10:42:49"/>
    <s v=""/>
    <s v=""/>
    <s v=""/>
    <s v="2025/09/11 13:18:49"/>
    <s v="KEYIN"/>
    <s v="KEYIN"/>
    <s v="R10"/>
    <s v="RTX5080"/>
    <s v="2025/10/09 10:41:05"/>
    <s v="001"/>
    <n v="621746"/>
    <n v="1"/>
    <n v="1"/>
  </r>
  <r>
    <s v="KGB"/>
    <s v="Standard Shipment"/>
    <x v="0"/>
    <x v="0"/>
    <x v="0"/>
    <s v="TO258000008"/>
    <s v="R"/>
    <s v="PNY"/>
    <s v="PNY_Asia"/>
    <s v="2025/08/25 12:29:00"/>
    <s v="2025/08/20 22:44:13"/>
    <s v="H823800661"/>
    <s v="90CV07T10050"/>
    <s v="RTX4060/PG173-SKU371/GB/PNY"/>
    <s v=""/>
    <s v="H823000439"/>
    <s v="CLOSED"/>
    <s v="廖振廷"/>
    <s v="2025/08/25 14:50:57"/>
    <s v="2025/09/18 15:25:56"/>
    <s v="2025/09/23 13:00:32"/>
    <s v="2025/09/23 13:00:32"/>
    <s v=""/>
    <s v=""/>
    <s v=""/>
    <s v="2025/08/25 14:34:41"/>
    <s v="KEYIN"/>
    <s v="KEYIN"/>
    <s v="R10"/>
    <s v="RTX4060"/>
    <s v="2025/09/23 12:56:57"/>
    <s v="001"/>
    <n v="621700"/>
    <n v="1"/>
    <n v="1"/>
  </r>
  <r>
    <s v="KGB"/>
    <s v="Standard Shipment"/>
    <x v="0"/>
    <x v="0"/>
    <x v="0"/>
    <s v="TO258000008"/>
    <s v="R"/>
    <s v="PNY"/>
    <s v="PNY_Asia"/>
    <s v="2025/08/25 12:29:00"/>
    <s v="2025/08/20 22:44:13"/>
    <s v="M525800998"/>
    <s v="90CV08600020"/>
    <s v="RTX5080/14745/STD/SA/PNY"/>
    <s v=""/>
    <s v="M525038233"/>
    <s v="CLOSED"/>
    <s v="吳崇源"/>
    <s v="2025/09/11 13:26:24"/>
    <s v="2025/11/20 14:01:18"/>
    <s v="2025/11/24 12:28:54"/>
    <s v="2025/11/24 12:28:54"/>
    <s v=""/>
    <s v=""/>
    <s v=""/>
    <s v="2025/09/11 13:22:37"/>
    <s v="KEYIN"/>
    <s v="KEYIN"/>
    <s v="R10"/>
    <s v="RTX5080"/>
    <s v="2025/11/24 12:25:13"/>
    <s v="001"/>
    <n v="621920"/>
    <n v="1"/>
    <n v="1"/>
  </r>
  <r>
    <s v="KGB"/>
    <s v="Standard Shipment"/>
    <x v="0"/>
    <x v="0"/>
    <x v="0"/>
    <s v="TO258000011"/>
    <s v="R"/>
    <s v="PNY"/>
    <s v="PNY_Asia"/>
    <s v="2025/09/11 15:42:06"/>
    <s v="2025/08/28 11:19:03"/>
    <s v="M225800889"/>
    <s v="90CV08610010"/>
    <s v="RTX5080/14745/STDOC/SA/PNY"/>
    <s v="VCG508016TFXPB1-O"/>
    <s v="M225003711"/>
    <s v="CLOSED"/>
    <s v="廖振廷"/>
    <s v="2025/10/07 11:24:36"/>
    <s v="2025/11/03 09:38:34"/>
    <s v="2025/11/04 16:15:15"/>
    <s v="2025/11/04 16:15:15"/>
    <s v=""/>
    <s v=""/>
    <s v=""/>
    <s v="2025/10/07 11:02:22"/>
    <s v="KEYIN"/>
    <s v="KEYIN"/>
    <s v="R10"/>
    <s v="RTX5080"/>
    <s v="2025/11/04 16:12:13"/>
    <s v="001"/>
    <n v="621843"/>
    <n v="1"/>
    <n v="1"/>
  </r>
  <r>
    <s v="KGB"/>
    <s v="Standard Shipment"/>
    <x v="0"/>
    <x v="0"/>
    <x v="0"/>
    <s v="TO258000011"/>
    <s v="R"/>
    <s v="PNY"/>
    <s v="PNY_Asia"/>
    <s v="2025/09/11 15:42:06"/>
    <s v="2025/08/28 11:19:03"/>
    <s v="T425800886"/>
    <s v="90CV08730020"/>
    <s v="RTX5090/14530/ARGBOC/SA/PNY"/>
    <s v=""/>
    <s v="T425000074"/>
    <s v="CLOSED"/>
    <s v="廖振廷"/>
    <s v="2025/10/07 11:24:36"/>
    <s v="2025/11/03 09:38:13"/>
    <s v="2025/11/04 16:15:15"/>
    <s v="2025/11/04 16:15:15"/>
    <s v=""/>
    <s v=""/>
    <s v=""/>
    <s v="2025/10/07 11:20:13"/>
    <s v="KEYIN"/>
    <s v="KEYIN"/>
    <s v="R10"/>
    <s v="RTX5090"/>
    <s v="2025/11/04 16:12:13"/>
    <s v="001"/>
    <n v="621843"/>
    <n v="1"/>
    <n v="1"/>
  </r>
  <r>
    <s v="KGB"/>
    <s v="Standard Shipment"/>
    <x v="0"/>
    <x v="0"/>
    <x v="0"/>
    <s v="TO258000011"/>
    <s v="R"/>
    <s v="PNY"/>
    <s v="PNY_Asia"/>
    <s v="2025/09/11 15:42:06"/>
    <s v="2025/08/28 11:19:03"/>
    <s v="M625800885"/>
    <s v="90CV08610010"/>
    <s v="RTX5080/14745/STDOC/SA/PNY"/>
    <s v="VCG508016TFXPB1-O"/>
    <s v="M625046176"/>
    <s v="CLOSED"/>
    <s v="廖振廷"/>
    <s v="2025/10/07 11:24:36"/>
    <s v="2025/11/03 09:38:07"/>
    <s v="2025/11/04 16:15:15"/>
    <s v="2025/11/04 16:15:15"/>
    <s v=""/>
    <s v=""/>
    <s v=""/>
    <s v="2025/10/07 11:21:02"/>
    <s v="KEYIN"/>
    <s v="KEYIN"/>
    <s v="R10"/>
    <s v="RTX5080"/>
    <s v="2025/11/04 16:12:13"/>
    <s v="001"/>
    <n v="621843"/>
    <n v="1"/>
    <n v="1"/>
  </r>
  <r>
    <s v="KGB"/>
    <s v="Standard Shipment"/>
    <x v="0"/>
    <x v="0"/>
    <x v="0"/>
    <s v="TO258000011"/>
    <s v="R"/>
    <s v="PNY"/>
    <s v="PNY_Asia"/>
    <s v="2025/09/11 15:42:06"/>
    <s v="2025/08/28 11:19:03"/>
    <s v="M425800884"/>
    <s v="90CV08B300A0"/>
    <s v="RTX5070TI/14760/ARGBOC/HY/PNY"/>
    <s v=""/>
    <s v="M425041768"/>
    <s v="CLOSED"/>
    <s v="廖振廷"/>
    <s v="2025/10/07 11:24:36"/>
    <s v="2026/01/05 08:49:00"/>
    <s v="2026/01/12 09:05:20"/>
    <s v="2026/01/12 09:05:20"/>
    <s v=""/>
    <s v=""/>
    <s v=""/>
    <s v="2025/10/07 11:22:27"/>
    <s v="KEYIN"/>
    <s v="KEYIN"/>
    <s v="R10"/>
    <s v="RTX5070TI"/>
    <s v="2026/01/08 08:11:19"/>
    <s v="001"/>
    <n v="622063"/>
    <n v="1"/>
    <n v="1"/>
  </r>
  <r>
    <s v="KGB"/>
    <s v="Standard Shipment"/>
    <x v="0"/>
    <x v="0"/>
    <x v="0"/>
    <s v="TO258000011"/>
    <s v="R"/>
    <s v="PNY"/>
    <s v="PNY_Asia"/>
    <s v="2025/09/11 15:42:06"/>
    <s v="2025/08/28 11:19:03"/>
    <s v="M325800869"/>
    <s v="90CV08610010"/>
    <s v="RTX5080/14745/STDOC/SA/PNY"/>
    <s v="VCG508016TFXPB1-O"/>
    <s v="M325012438"/>
    <s v="CLOSED"/>
    <s v="廖振廷"/>
    <s v="2025/10/07 11:24:35"/>
    <s v="2025/11/03 09:37:59"/>
    <s v="2025/11/04 16:15:15"/>
    <s v="2025/11/04 16:15:15"/>
    <s v=""/>
    <s v=""/>
    <s v=""/>
    <s v="2025/10/07 11:23:13"/>
    <s v="KEYIN"/>
    <s v="KEYIN"/>
    <s v="R10"/>
    <s v="RTX5080"/>
    <s v="2025/11/04 16:12:13"/>
    <s v="001"/>
    <n v="621843"/>
    <n v="1"/>
    <n v="1"/>
  </r>
  <r>
    <s v="KGB"/>
    <s v="Standard Shipment"/>
    <x v="0"/>
    <x v="0"/>
    <x v="0"/>
    <s v="TO258000011"/>
    <s v="R"/>
    <s v="PNY"/>
    <s v="PNY_Asia"/>
    <s v="2025/09/11 15:42:06"/>
    <s v="2025/08/28 11:19:03"/>
    <s v="H924800894"/>
    <s v="90CV07X30010"/>
    <s v="RTX4080/PG139SKU355/GB/PNY"/>
    <s v="VCG4080S16TFXXPB1-O"/>
    <s v="H924700316"/>
    <s v="CLOSED"/>
    <s v="廖振廷"/>
    <s v="2025/10/07 11:24:36"/>
    <s v="2025/10/22 15:27:59"/>
    <s v="2025/10/23 08:33:30"/>
    <s v="2025/10/23 08:33:30"/>
    <s v=""/>
    <s v=""/>
    <s v=""/>
    <s v="2025/10/07 11:04:06"/>
    <s v="KEYIN"/>
    <s v="KEYIN"/>
    <s v="R10"/>
    <s v="RTX4080"/>
    <s v="2025/10/23 08:25:07"/>
    <s v="001"/>
    <n v="621800"/>
    <n v="1"/>
    <n v="1"/>
  </r>
  <r>
    <s v="KGB"/>
    <s v="Standard Shipment"/>
    <x v="0"/>
    <x v="0"/>
    <x v="0"/>
    <s v="TO258000011"/>
    <s v="R"/>
    <s v="PNY"/>
    <s v="PNY_Asia"/>
    <s v="2025/09/11 15:42:06"/>
    <s v="2025/08/28 11:19:03"/>
    <s v="H324800895"/>
    <s v="90CV07X20010"/>
    <s v="RTX4080/PG139SKU355/GB/PNY"/>
    <s v=""/>
    <s v="H324001526"/>
    <s v="CLOSED"/>
    <s v="廖振廷"/>
    <s v="2025/10/07 11:24:36"/>
    <s v="2025/10/23 13:50:42"/>
    <s v="2025/10/23 13:55:54"/>
    <s v="2025/10/23 13:55:54"/>
    <s v=""/>
    <s v=""/>
    <s v=""/>
    <s v="2025/10/07 11:07:07"/>
    <s v="KEYIN"/>
    <s v="KEYIN"/>
    <s v="R10"/>
    <s v="RTX4080"/>
    <s v="2025/10/23 13:55:45"/>
    <s v="001"/>
    <n v="621805"/>
    <n v="1"/>
    <n v="1"/>
  </r>
  <r>
    <s v="KBB"/>
    <s v="-"/>
    <x v="5"/>
    <x v="1"/>
    <x v="1"/>
    <s v="TO258000011"/>
    <s v="R"/>
    <s v="PNY"/>
    <s v="PNY_Asia"/>
    <s v="2025/09/11 15:42:06"/>
    <s v="2025/08/28 11:19:03"/>
    <s v="H324007769"/>
    <s v="90CV07T100H0"/>
    <s v="RTX4060/PG173-SKU371/GB/PNY"/>
    <s v=""/>
    <s v="H324007769"/>
    <s v="CLOSED"/>
    <s v="李景福"/>
    <s v="2025/10/07 11:24:36"/>
    <s v=""/>
    <s v=""/>
    <s v="2026/05/08 15:51:16"/>
    <s v="[A3SC0020]Scrap cause by Parts shortage"/>
    <s v="Customer"/>
    <s v="Consigned Part Shortage - Close"/>
    <s v="2025/10/07 11:07:56"/>
    <s v="KEYIN"/>
    <s v="KEYIN"/>
    <s v="C01"/>
    <s v="RTX4060"/>
    <s v=""/>
    <s v=""/>
    <s v=""/>
    <s v=""/>
    <s v=""/>
  </r>
  <r>
    <s v="KGB"/>
    <s v="Standard Shipment"/>
    <x v="0"/>
    <x v="0"/>
    <x v="0"/>
    <s v="TO258000011"/>
    <s v="R"/>
    <s v="PNY"/>
    <s v="PNY_Asia"/>
    <s v="2025/09/11 15:42:06"/>
    <s v="2025/08/28 11:19:03"/>
    <s v="M325800888"/>
    <s v="90CV08630010"/>
    <s v="RTX5080/14745/ARGBOC/SA/PNY"/>
    <s v="VCG508016TFXXPB1-O"/>
    <s v="M325014084"/>
    <s v="CLOSED"/>
    <s v="廖振廷"/>
    <s v="2025/10/07 11:24:36"/>
    <s v="2025/11/03 09:38:28"/>
    <s v="2025/11/04 16:15:15"/>
    <s v="2025/11/04 16:15:15"/>
    <s v=""/>
    <s v=""/>
    <s v=""/>
    <s v="2025/10/07 11:10:41"/>
    <s v="KEYIN"/>
    <s v="KEYIN"/>
    <s v="R10"/>
    <s v="RTX5080"/>
    <s v="2025/11/04 16:12:13"/>
    <s v="001"/>
    <n v="621843"/>
    <n v="1"/>
    <n v="1"/>
  </r>
  <r>
    <s v="KGB"/>
    <s v="Standard Shipment"/>
    <x v="0"/>
    <x v="0"/>
    <x v="0"/>
    <s v="TO258000011"/>
    <s v="R"/>
    <s v="PNY"/>
    <s v="PNY_Asia"/>
    <s v="2025/09/11 15:42:06"/>
    <s v="2025/08/28 11:19:03"/>
    <s v="T525800887"/>
    <s v="90CV08730060"/>
    <s v="RTX5090/14530/ARGBOC/SA/PNY"/>
    <s v=""/>
    <s v="T525001226"/>
    <s v="CLOSED"/>
    <s v="廖振廷"/>
    <s v="2025/10/07 11:24:36"/>
    <s v="2025/11/03 09:38:20"/>
    <s v="2025/11/04 16:15:15"/>
    <s v="2025/11/04 16:15:15"/>
    <s v=""/>
    <s v=""/>
    <s v=""/>
    <s v="2025/10/07 11:19:22"/>
    <s v="KEYIN"/>
    <s v="KEYIN"/>
    <s v="R10"/>
    <s v="RTX5090"/>
    <s v="2025/11/04 16:12:13"/>
    <s v="001"/>
    <n v="621843"/>
    <n v="1"/>
    <n v="1"/>
  </r>
  <r>
    <s v="KGB"/>
    <s v="Standard Shipment"/>
    <x v="0"/>
    <x v="0"/>
    <x v="0"/>
    <s v="TO259000001"/>
    <s v="R"/>
    <s v="PNY"/>
    <s v="PNY_Asia"/>
    <s v="2025/09/11 15:52:17"/>
    <s v="2025/09/02 16:23:06"/>
    <s v="HO24800941"/>
    <s v="90CV07R600A0"/>
    <s v="RTX4070/PG141SKU335/GB/PNY"/>
    <s v=""/>
    <s v="HO24800321"/>
    <s v="CLOSED"/>
    <s v="吳崇源"/>
    <s v="2025/10/13 09:32:34"/>
    <s v="2025/11/03 09:40:24"/>
    <s v="2025/11/04 16:15:15"/>
    <s v="2025/11/04 16:15:15"/>
    <s v=""/>
    <s v=""/>
    <s v=""/>
    <s v="2025/10/13 09:30:58"/>
    <s v="KEYIN"/>
    <s v="KEYIN"/>
    <s v="R10"/>
    <s v="RTX4070"/>
    <s v="2025/11/04 16:12:14"/>
    <s v="001"/>
    <n v="621843"/>
    <n v="1"/>
    <n v="1"/>
  </r>
  <r>
    <s v="KGB"/>
    <s v="Standard Shipment"/>
    <x v="0"/>
    <x v="0"/>
    <x v="0"/>
    <s v="TO259000001"/>
    <s v="R"/>
    <s v="PNY"/>
    <s v="PNY_Asia"/>
    <s v="2025/09/11 15:52:17"/>
    <s v="2025/09/02 16:23:06"/>
    <s v="H124800985"/>
    <s v="90CV07T10010"/>
    <s v="RTX4060/PG173-SKU371/GB/PNY"/>
    <s v=""/>
    <s v="H124008730"/>
    <s v="CLOSED"/>
    <s v="吳崇源"/>
    <s v="2025/10/13 09:32:34"/>
    <s v="2025/11/20 14:00:45"/>
    <s v="2025/11/24 12:28:55"/>
    <s v="2025/11/24 12:28:55"/>
    <s v=""/>
    <s v=""/>
    <s v=""/>
    <s v="2025/10/13 09:31:33"/>
    <s v="KEYIN"/>
    <s v="KEYIN"/>
    <s v="R10"/>
    <s v="RTX4060"/>
    <s v="2025/11/24 12:25:13"/>
    <s v="001"/>
    <n v="621920"/>
    <n v="1"/>
    <n v="1"/>
  </r>
  <r>
    <s v="KGB"/>
    <s v="Standard Shipment"/>
    <x v="0"/>
    <x v="0"/>
    <x v="0"/>
    <s v="TO259000001"/>
    <s v="R"/>
    <s v="PNY"/>
    <s v="PNY_Asia"/>
    <s v="2025/09/11 15:52:17"/>
    <s v="2025/09/02 16:23:06"/>
    <s v="MN24800905"/>
    <s v="90CV07S100E0"/>
    <s v="RTX4090/PG139-SKU332/GB/PNY"/>
    <s v=""/>
    <s v="MN24000167"/>
    <s v="CLOSED"/>
    <s v="廖振廷"/>
    <s v="2025/10/07 14:25:21"/>
    <s v="2025/11/03 09:39:05"/>
    <s v="2025/11/04 16:15:15"/>
    <s v="2025/11/04 16:15:15"/>
    <s v=""/>
    <s v=""/>
    <s v=""/>
    <s v="2025/10/07 14:03:46"/>
    <s v="KEYIN"/>
    <s v="KEYIN"/>
    <s v="R10"/>
    <s v="RTX4090"/>
    <s v="2025/11/04 16:12:13"/>
    <s v="001"/>
    <n v="621843"/>
    <n v="1"/>
    <n v="1"/>
  </r>
  <r>
    <s v="KGB"/>
    <s v="Standard Shipment"/>
    <x v="0"/>
    <x v="0"/>
    <x v="0"/>
    <s v="TO259000001"/>
    <s v="R"/>
    <s v="PNY"/>
    <s v="PNY_Asia"/>
    <s v="2025/09/11 15:52:17"/>
    <s v="2025/09/02 16:23:06"/>
    <s v="M325800826"/>
    <s v="90CV08610010"/>
    <s v="RTX5080/14745/STDOC/SA/PNY"/>
    <s v="VCG508016TFXPB1-O"/>
    <s v="M325001972"/>
    <s v="CLOSED"/>
    <s v="廖振廷"/>
    <s v="2025/10/07 14:25:21"/>
    <s v="2025/10/22 15:25:14"/>
    <s v="2025/10/23 08:33:30"/>
    <s v="2025/10/23 08:33:30"/>
    <s v=""/>
    <s v=""/>
    <s v=""/>
    <s v="2025/10/07 14:10:45"/>
    <s v="KEYIN"/>
    <s v="KEYIN"/>
    <s v="R10"/>
    <s v="RTX5080"/>
    <s v="2025/10/23 08:25:07"/>
    <s v="001"/>
    <n v="621800"/>
    <n v="1"/>
    <n v="1"/>
  </r>
  <r>
    <s v="KGB"/>
    <s v="Standard Shipment"/>
    <x v="0"/>
    <x v="0"/>
    <x v="0"/>
    <s v="TO259000001"/>
    <s v="R"/>
    <s v="PNY"/>
    <s v="PNY_Asia"/>
    <s v="2025/09/11 15:52:17"/>
    <s v="2025/09/02 16:23:06"/>
    <s v="M325800827"/>
    <s v="90CV08B20070"/>
    <s v="RTX5070TI/14760/STDOC/HY/PNY"/>
    <s v=""/>
    <s v="M325023891"/>
    <s v="CLOSED"/>
    <s v="廖振廷"/>
    <s v="2025/10/07 14:25:21"/>
    <s v="2025/10/22 15:25:24"/>
    <s v="2025/10/23 08:33:30"/>
    <s v="2025/10/23 08:33:30"/>
    <s v=""/>
    <s v=""/>
    <s v=""/>
    <s v="2025/10/07 14:08:44"/>
    <s v="KEYIN"/>
    <s v="KEYIN"/>
    <s v="R10"/>
    <s v="RTX5070TI"/>
    <s v="2025/10/23 08:25:07"/>
    <s v="001"/>
    <n v="621800"/>
    <n v="1"/>
    <n v="1"/>
  </r>
  <r>
    <s v="KGB"/>
    <s v="Standard Shipment"/>
    <x v="0"/>
    <x v="0"/>
    <x v="0"/>
    <s v="TO259000001"/>
    <s v="R"/>
    <s v="PNY"/>
    <s v="PNY_Asia"/>
    <s v="2025/09/11 15:52:17"/>
    <s v="2025/09/02 16:23:06"/>
    <s v="M325800841"/>
    <s v="90CV08B20070"/>
    <s v="RTX5070TI/14760/STDOC/HY/PNY"/>
    <s v=""/>
    <s v="M325023890"/>
    <s v="CLOSED"/>
    <s v="廖振廷"/>
    <s v="2025/10/07 14:25:21"/>
    <s v="2025/10/22 15:26:59"/>
    <s v="2025/10/23 08:33:30"/>
    <s v="2025/10/23 08:33:30"/>
    <s v=""/>
    <s v=""/>
    <s v=""/>
    <s v="2025/10/07 14:09:41"/>
    <s v="KEYIN"/>
    <s v="KEYIN"/>
    <s v="R10"/>
    <s v="RTX5070TI"/>
    <s v="2025/10/23 08:25:07"/>
    <s v="001"/>
    <n v="621800"/>
    <n v="1"/>
    <n v="1"/>
  </r>
  <r>
    <s v="KGB"/>
    <s v="Standard Shipment"/>
    <x v="0"/>
    <x v="0"/>
    <x v="0"/>
    <s v="TO259000001"/>
    <s v="R"/>
    <s v="PNY"/>
    <s v="PNY_Asia"/>
    <s v="2025/09/11 15:52:17"/>
    <s v="2025/09/02 16:23:06"/>
    <s v="M325800835"/>
    <s v="90CV085300C0"/>
    <s v="RTX5070/14770/ARGBOC/HY/PNY"/>
    <s v=""/>
    <s v="M325049024"/>
    <s v="CLOSED"/>
    <s v="廖振廷"/>
    <s v="2025/10/07 14:25:21"/>
    <s v="2025/10/22 15:26:40"/>
    <s v="2025/10/23 08:33:30"/>
    <s v="2025/10/23 08:33:30"/>
    <s v=""/>
    <s v=""/>
    <s v=""/>
    <s v="2025/10/07 14:12:23"/>
    <s v="KEYIN"/>
    <s v="KEYIN"/>
    <s v="R10"/>
    <s v="RTX5070"/>
    <s v="2025/10/23 08:25:07"/>
    <s v="001"/>
    <n v="621800"/>
    <n v="1"/>
    <n v="1"/>
  </r>
  <r>
    <s v="KGB"/>
    <s v="Standard Shipment"/>
    <x v="0"/>
    <x v="0"/>
    <x v="0"/>
    <s v="TO259000001"/>
    <s v="R"/>
    <s v="PNY"/>
    <s v="PNY_Asia"/>
    <s v="2025/09/11 15:52:17"/>
    <s v="2025/09/02 16:23:06"/>
    <s v="M525800837"/>
    <s v="90CV08E30010"/>
    <s v="RTX5060/15225/STDOC/SA/PNY"/>
    <s v=""/>
    <s v="M525023154"/>
    <s v="CLOSED"/>
    <s v="廖振廷"/>
    <s v="2025/10/07 14:25:21"/>
    <s v="2026/01/05 08:47:59"/>
    <s v="2026/01/12 09:05:20"/>
    <s v="2026/01/12 09:05:20"/>
    <s v=""/>
    <s v=""/>
    <s v=""/>
    <s v="2025/10/07 14:13:33"/>
    <s v="KEYIN"/>
    <s v="KEYIN"/>
    <s v="R10"/>
    <s v="RTX5060"/>
    <s v="2026/01/08 08:11:19"/>
    <s v="001"/>
    <n v="622063"/>
    <n v="1"/>
    <n v="1"/>
  </r>
  <r>
    <s v="KGB"/>
    <s v="Standard Shipment"/>
    <x v="0"/>
    <x v="0"/>
    <x v="0"/>
    <s v="TO259000001"/>
    <s v="R"/>
    <s v="PNY"/>
    <s v="PNY_Asia"/>
    <s v="2025/09/11 15:52:17"/>
    <s v="2025/09/02 16:23:06"/>
    <s v="H724801036"/>
    <s v="90CV07S20020"/>
    <s v="RTX4090/PG139-SKU332/GB/PNY"/>
    <s v=""/>
    <s v="H724005790"/>
    <s v="CLOSED"/>
    <s v="吳崇源"/>
    <s v="2025/10/13 09:40:10"/>
    <s v="2026/01/29 13:42:55"/>
    <s v="2026/02/07 11:26:21"/>
    <s v="2026/02/07 11:26:21"/>
    <s v=""/>
    <s v=""/>
    <s v=""/>
    <s v="2025/10/13 09:39:59"/>
    <s v="KEYIN"/>
    <s v="KEYIN"/>
    <s v="R10"/>
    <s v="RTX4090"/>
    <s v="2026/02/03 14:18:03"/>
    <s v="001"/>
    <n v="622126"/>
    <n v="8.1999999999999993"/>
    <n v="8.1999999999999993"/>
  </r>
  <r>
    <s v="KGB"/>
    <s v="Standard Shipment"/>
    <x v="0"/>
    <x v="0"/>
    <x v="0"/>
    <s v="TO259000005"/>
    <s v="R"/>
    <s v="PNY"/>
    <s v="PNY_Asia"/>
    <s v="2025/09/15 13:13:31"/>
    <s v="2025/09/08 10:18:48"/>
    <s v="M425801013"/>
    <s v="90CV08610010"/>
    <s v="RTX5080/14745/STDOC/SA/PNY"/>
    <s v=""/>
    <s v="M425041897"/>
    <s v="CLOSED"/>
    <s v="吳崇源"/>
    <s v="2025/09/15 13:37:59"/>
    <s v="2025/11/21 16:09:29"/>
    <s v="2025/11/24 12:28:54"/>
    <s v="2025/11/24 12:28:54"/>
    <s v=""/>
    <s v=""/>
    <s v=""/>
    <s v="2025/09/15 13:20:12"/>
    <s v="KEYIN"/>
    <s v="KEYIN"/>
    <s v="R10"/>
    <s v="RTX5080"/>
    <s v="2025/11/24 12:25:13"/>
    <s v="001"/>
    <n v="621920"/>
    <n v="1"/>
    <n v="1"/>
  </r>
  <r>
    <s v="KGB"/>
    <s v="Standard Shipment"/>
    <x v="0"/>
    <x v="0"/>
    <x v="0"/>
    <s v="TO259000005"/>
    <s v="R"/>
    <s v="PNY"/>
    <s v="PNY_Asia"/>
    <s v="2025/09/15 13:13:31"/>
    <s v="2025/09/08 10:18:48"/>
    <s v="H725800815"/>
    <s v="90CV08B300F0"/>
    <s v="RTX5070TI/14760/ARGBOC/HY/PNY"/>
    <s v=""/>
    <s v="H725000296"/>
    <s v="CLOSED"/>
    <s v="廖振廷"/>
    <s v="2025/09/15 13:37:59"/>
    <s v="2025/10/22 15:23:35"/>
    <s v="2025/10/23 08:33:30"/>
    <s v="2025/10/23 08:33:30"/>
    <s v=""/>
    <s v=""/>
    <s v=""/>
    <s v="2025/09/15 13:29:45"/>
    <s v="KEYIN"/>
    <s v="KEYIN"/>
    <s v="R10"/>
    <s v="RTX5070TI"/>
    <s v="2025/10/23 08:25:06"/>
    <s v="001"/>
    <n v="621800"/>
    <n v="1"/>
    <n v="1"/>
  </r>
  <r>
    <s v="KGB"/>
    <s v="Standard Shipment"/>
    <x v="0"/>
    <x v="0"/>
    <x v="0"/>
    <s v="TO259000005"/>
    <s v="R"/>
    <s v="PNY"/>
    <s v="PNY_Asia"/>
    <s v="2025/09/15 13:13:31"/>
    <s v="2025/09/08 10:18:48"/>
    <s v="M325800816"/>
    <s v="90CV08730010"/>
    <s v="RTX5090/14530/ARGBOC/SA/PNY"/>
    <s v=""/>
    <s v="M325013860"/>
    <s v="CLOSED"/>
    <s v="廖振廷"/>
    <s v="2025/09/15 13:37:59"/>
    <s v="2025/10/22 15:23:45"/>
    <s v="2025/10/23 08:33:30"/>
    <s v="2025/10/23 08:33:30"/>
    <s v=""/>
    <s v=""/>
    <s v=""/>
    <s v="2025/09/15 13:25:43"/>
    <s v="KEYIN"/>
    <s v="KEYIN"/>
    <s v="R10"/>
    <s v="RTX5090"/>
    <s v="2025/10/23 08:25:06"/>
    <s v="001"/>
    <n v="621800"/>
    <n v="1"/>
    <n v="1"/>
  </r>
  <r>
    <s v="KGB"/>
    <s v="Standard Shipment"/>
    <x v="0"/>
    <x v="0"/>
    <x v="0"/>
    <s v="TO259000005"/>
    <s v="R"/>
    <s v="PNY"/>
    <s v="PNY_Asia"/>
    <s v="2025/09/15 13:13:31"/>
    <s v="2025/09/08 10:18:48"/>
    <s v="H824800821"/>
    <s v="90CV07X30010"/>
    <s v="RTX4080/PG139SKU355/GB/PNY"/>
    <s v=""/>
    <s v="H824011840"/>
    <s v="CLOSED"/>
    <s v="廖振廷"/>
    <s v="2025/09/15 13:37:59"/>
    <s v="2025/10/22 15:24:24"/>
    <s v="2025/10/23 08:33:30"/>
    <s v="2025/10/23 08:33:30"/>
    <s v=""/>
    <s v=""/>
    <s v=""/>
    <s v="2025/09/15 13:27:09"/>
    <s v="KEYIN"/>
    <s v="KEYIN"/>
    <s v="R10"/>
    <s v="RTX4080"/>
    <s v="2025/10/23 08:25:07"/>
    <s v="001"/>
    <n v="621800"/>
    <n v="1"/>
    <n v="1"/>
  </r>
  <r>
    <s v="KGB"/>
    <s v="Standard Shipment"/>
    <x v="0"/>
    <x v="0"/>
    <x v="0"/>
    <s v="TO259000005"/>
    <s v="R"/>
    <s v="PNY"/>
    <s v="PNY_Asia"/>
    <s v="2025/09/15 13:13:31"/>
    <s v="2025/09/08 10:18:48"/>
    <s v="M625800818"/>
    <s v="90CV085000M0"/>
    <s v="RTX5070/14770/STD/HY/PNY"/>
    <s v=""/>
    <s v="M625001874"/>
    <s v="CLOSED"/>
    <s v="廖振廷"/>
    <s v="2025/09/15 13:37:59"/>
    <s v="2025/11/20 09:28:19"/>
    <s v="2025/11/24 12:28:54"/>
    <s v="2025/11/24 12:28:55"/>
    <s v=""/>
    <s v=""/>
    <s v=""/>
    <s v="2025/09/15 13:32:47"/>
    <s v="KEYIN"/>
    <s v="KEYIN"/>
    <s v="R10"/>
    <s v="RTX5070"/>
    <s v="2025/11/24 12:25:13"/>
    <s v="001"/>
    <n v="621920"/>
    <n v="1"/>
    <n v="1"/>
  </r>
  <r>
    <s v="KGB"/>
    <s v="Standard Shipment"/>
    <x v="0"/>
    <x v="0"/>
    <x v="0"/>
    <s v="TO259000005"/>
    <s v="R"/>
    <s v="PNY"/>
    <s v="PNY_Asia"/>
    <s v="2025/09/15 13:13:31"/>
    <s v="2025/09/08 10:18:48"/>
    <s v="M425800814"/>
    <s v="90CV08500020"/>
    <s v="RTX5070/14770/STD/SA/PNY"/>
    <s v=""/>
    <s v="M425033743"/>
    <s v="CLOSED"/>
    <s v="廖振廷"/>
    <s v="2025/09/15 13:37:59"/>
    <s v="2025/11/20 09:28:11"/>
    <s v="2025/11/24 12:28:55"/>
    <s v="2025/11/24 12:28:55"/>
    <s v=""/>
    <s v=""/>
    <s v=""/>
    <s v="2025/09/15 13:35:42"/>
    <s v="KEYIN"/>
    <s v="KEYIN"/>
    <s v="R10"/>
    <s v="RTX5070"/>
    <s v="2025/11/24 12:25:13"/>
    <s v="001"/>
    <n v="621920"/>
    <n v="1"/>
    <n v="1"/>
  </r>
  <r>
    <s v="KGB"/>
    <s v="Standard Shipment"/>
    <x v="0"/>
    <x v="0"/>
    <x v="0"/>
    <s v="TO259000007"/>
    <s v="R"/>
    <s v="PNY"/>
    <s v="PNY_Asia"/>
    <s v="2025/09/15 12:35:54"/>
    <s v="2025/09/11 11:49:00"/>
    <s v="M325039056"/>
    <s v="90CV08600020"/>
    <s v="RTX5080/14745/STD/SA/PNY"/>
    <s v=""/>
    <s v="M325039056"/>
    <s v="CLOSED"/>
    <s v="廖振廷"/>
    <s v="2025/09/15 12:42:45"/>
    <s v="2025/09/15 13:39:50"/>
    <s v="2025/09/22 17:01:42"/>
    <s v="2025/09/22 17:01:42"/>
    <s v=""/>
    <s v=""/>
    <s v=""/>
    <s v="2025/09/15 12:36:12"/>
    <s v="KEYIN"/>
    <s v="KEYIN"/>
    <s v="N01"/>
    <s v="RTX5080"/>
    <s v="2025/09/22 17:01:36"/>
    <s v="001"/>
    <n v="621690"/>
    <n v="1"/>
    <n v="1"/>
  </r>
  <r>
    <s v="KGB"/>
    <s v="Standard Shipment"/>
    <x v="0"/>
    <x v="0"/>
    <x v="0"/>
    <s v="TO259000007"/>
    <s v="R"/>
    <s v="PNY"/>
    <s v="PNY_Asia"/>
    <s v="2025/09/15 12:35:54"/>
    <s v="2025/09/11 11:49:00"/>
    <s v="M225800916"/>
    <s v="90CV08600020"/>
    <s v="RTX5080/14745/STD/SA/PNY"/>
    <s v=""/>
    <s v="M225015523"/>
    <s v="CLOSED"/>
    <s v="吳崇源"/>
    <s v="2025/09/15 13:09:53"/>
    <s v="2025/11/03 09:39:32"/>
    <s v="2025/11/04 16:15:15"/>
    <s v="2025/11/04 16:15:15"/>
    <s v=""/>
    <s v=""/>
    <s v=""/>
    <s v="2025/09/15 13:07:42"/>
    <s v="KEYIN"/>
    <s v="KEYIN"/>
    <s v="R10"/>
    <s v="RTX5080"/>
    <s v="2025/11/04 16:12:14"/>
    <s v="001"/>
    <n v="621843"/>
    <n v="1"/>
    <n v="1"/>
  </r>
  <r>
    <s v="KGB"/>
    <s v="Standard Shipment"/>
    <x v="0"/>
    <x v="0"/>
    <x v="0"/>
    <s v="TO259000007"/>
    <s v="R"/>
    <s v="PNY"/>
    <s v="PNY_Asia"/>
    <s v="2025/09/15 12:35:54"/>
    <s v="2025/09/11 11:49:00"/>
    <s v="H224800820"/>
    <s v="90CV07T100G0"/>
    <s v="RTX4060/PG173-SKU371/GB/PNY"/>
    <s v=""/>
    <s v="H224007054"/>
    <s v="CLOSED"/>
    <s v="廖振廷"/>
    <s v="2025/09/15 13:09:53"/>
    <s v="2025/10/22 15:24:15"/>
    <s v="2025/10/23 08:33:30"/>
    <s v="2025/10/23 08:33:30"/>
    <s v=""/>
    <s v=""/>
    <s v=""/>
    <s v="2025/09/15 13:05:36"/>
    <s v="KEYIN"/>
    <s v="KEYIN"/>
    <s v="R10"/>
    <s v="RTX4060"/>
    <s v="2025/10/23 08:25:06"/>
    <s v="001"/>
    <n v="621800"/>
    <n v="1"/>
    <n v="1"/>
  </r>
  <r>
    <s v="KGB"/>
    <s v="Standard Shipment"/>
    <x v="0"/>
    <x v="0"/>
    <x v="0"/>
    <s v="TO259000009"/>
    <s v="R"/>
    <s v="PNY"/>
    <s v="PNY_Asia"/>
    <s v="2025/10/07 11:31:03"/>
    <s v="2025/09/16 16:26:51"/>
    <s v="M325800836"/>
    <s v="90CV08610010"/>
    <s v="RTX5080/14745/STDOC/SA/PNY"/>
    <s v=""/>
    <s v="M325039310"/>
    <s v="CLOSED"/>
    <s v="廖振廷"/>
    <s v="2025/10/07 13:59:59"/>
    <s v="2025/10/22 15:26:51"/>
    <s v="2025/10/23 08:33:30"/>
    <s v="2025/10/23 08:33:30"/>
    <s v=""/>
    <s v=""/>
    <s v=""/>
    <s v="2025/10/07 13:58:43"/>
    <s v="KEYIN"/>
    <s v="KEYIN"/>
    <s v="R10"/>
    <s v="RTX5080"/>
    <s v="2025/10/23 08:25:07"/>
    <s v="001"/>
    <n v="621800"/>
    <n v="1"/>
    <n v="1"/>
  </r>
  <r>
    <s v="KGB"/>
    <s v="Standard Shipment"/>
    <x v="0"/>
    <x v="0"/>
    <x v="0"/>
    <s v="TO259000014"/>
    <s v="R"/>
    <s v="PNY"/>
    <s v="PNY_Asia"/>
    <s v="2025/10/07 11:30:49"/>
    <s v="2025/09/19 09:21:15"/>
    <s v="H625800830"/>
    <s v="90CV08B200F0"/>
    <s v="RTX5070TI/14760/STDOC/HY/PNY"/>
    <s v="VCG5070T16TFXPB1-O"/>
    <s v="H625004577"/>
    <s v="CLOSED"/>
    <s v="廖振廷"/>
    <s v="2025/10/07 13:51:17"/>
    <s v="2025/10/22 15:25:53"/>
    <s v="2025/10/23 08:33:30"/>
    <s v="2025/10/23 08:33:30"/>
    <s v=""/>
    <s v=""/>
    <s v=""/>
    <s v="2025/10/07 13:36:44"/>
    <s v="KEYIN"/>
    <s v="KEYIN"/>
    <s v="R10"/>
    <s v="RTX5070TI"/>
    <s v="2025/10/23 08:25:07"/>
    <s v="001"/>
    <n v="621800"/>
    <n v="1"/>
    <n v="1"/>
  </r>
  <r>
    <s v="KBB"/>
    <s v="-"/>
    <x v="5"/>
    <x v="1"/>
    <x v="1"/>
    <s v="TO259000014"/>
    <s v="R"/>
    <s v="PNY"/>
    <s v="PNY_Asia"/>
    <s v="2025/10/07 11:30:49"/>
    <s v="2025/09/19 09:21:15"/>
    <s v="H324018816"/>
    <s v="90CV07W10010"/>
    <s v="RTX3050/PG173-SKU16/GB/PNY"/>
    <s v=""/>
    <s v="H324018816"/>
    <s v="CLOSED"/>
    <s v="吳崇源"/>
    <s v="2025/10/13 09:30:42"/>
    <s v=""/>
    <s v=""/>
    <s v="2025/11/26 17:29:10"/>
    <s v="[A3SC0030]Burnt Component"/>
    <s v="Customer"/>
    <s v="PCB Burned/U8"/>
    <s v="2025/10/13 09:29:53"/>
    <s v="KEYIN"/>
    <s v="KEYIN"/>
    <s v="C01"/>
    <s v="RTX3050"/>
    <s v=""/>
    <s v=""/>
    <s v=""/>
    <s v=""/>
    <s v=""/>
  </r>
  <r>
    <s v="KGB"/>
    <s v="Standard Shipment"/>
    <x v="0"/>
    <x v="0"/>
    <x v="0"/>
    <s v="TO259000014"/>
    <s v="R"/>
    <s v="PNY"/>
    <s v="PNY_Asia"/>
    <s v="2025/10/07 11:30:49"/>
    <s v="2025/09/19 09:21:15"/>
    <s v="M525800829"/>
    <s v="90CV085300C0"/>
    <s v="RTX5070/14770/ARGBOC/HY/PNY"/>
    <s v=""/>
    <s v="M525039577"/>
    <s v="CLOSED"/>
    <s v="廖振廷"/>
    <s v="2025/10/07 13:51:17"/>
    <s v="2025/10/22 15:25:42"/>
    <s v="2025/10/23 08:33:30"/>
    <s v="2025/10/23 08:33:30"/>
    <s v=""/>
    <s v=""/>
    <s v=""/>
    <s v="2025/10/07 13:38:17"/>
    <s v="KEYIN"/>
    <s v="KEYIN"/>
    <s v="R10"/>
    <s v="RTX5070"/>
    <s v="2025/10/23 08:25:07"/>
    <s v="001"/>
    <n v="621800"/>
    <n v="1"/>
    <n v="1"/>
  </r>
  <r>
    <s v="KGB"/>
    <s v="Standard Shipment"/>
    <x v="0"/>
    <x v="0"/>
    <x v="0"/>
    <s v="TO259000014"/>
    <s v="R"/>
    <s v="PNY"/>
    <s v="PNY_Asia"/>
    <s v="2025/10/07 11:30:49"/>
    <s v="2025/09/19 09:21:15"/>
    <s v="H824800902"/>
    <s v="90CV07X20010"/>
    <s v="RTX4080/PG139SKU355/GB/PNY"/>
    <s v=""/>
    <s v="H824011415"/>
    <s v="CLOSED"/>
    <s v="廖振廷"/>
    <s v="2025/10/07 13:51:16"/>
    <s v="2025/10/23 13:50:52"/>
    <s v="2025/10/23 13:55:54"/>
    <s v="2025/10/23 13:55:54"/>
    <s v=""/>
    <s v=""/>
    <s v=""/>
    <s v="2025/10/07 13:38:55"/>
    <s v="KEYIN"/>
    <s v="KEYIN"/>
    <s v="R10"/>
    <s v="RTX4080"/>
    <s v="2025/10/23 13:55:45"/>
    <s v="001"/>
    <n v="621805"/>
    <n v="1"/>
    <n v="1"/>
  </r>
  <r>
    <s v="KGB"/>
    <s v="Standard Shipment"/>
    <x v="0"/>
    <x v="0"/>
    <x v="0"/>
    <s v="TO259000014"/>
    <s v="R"/>
    <s v="PNY"/>
    <s v="PNY_Asia"/>
    <s v="2025/10/07 11:30:49"/>
    <s v="2025/09/19 09:21:15"/>
    <s v="H625801042"/>
    <s v="90CV08B300F0"/>
    <s v="RTX5070TI/14760/ARGBOC/HY/PNY"/>
    <s v=""/>
    <s v="H625011254"/>
    <s v="CLOSED"/>
    <s v="吳崇源"/>
    <s v="2025/10/13 09:30:42"/>
    <s v="2025/12/09 12:47:26"/>
    <s v="2025/12/12 09:14:54"/>
    <s v="2025/12/12 09:14:54"/>
    <s v=""/>
    <s v=""/>
    <s v=""/>
    <s v="2025/10/13 09:28:07"/>
    <s v="KEYIN"/>
    <s v="KEYIN"/>
    <s v="R10"/>
    <s v="RTX5070TI"/>
    <s v="2025/12/12 09:11:36"/>
    <s v="001"/>
    <n v="621993"/>
    <n v="1"/>
    <n v="1"/>
  </r>
  <r>
    <s v="KBB"/>
    <s v="-"/>
    <x v="5"/>
    <x v="1"/>
    <x v="1"/>
    <s v="TO259000014"/>
    <s v="R"/>
    <s v="PNY"/>
    <s v="PNY_Asia"/>
    <s v="2025/10/07 11:30:49"/>
    <s v="2025/09/19 09:21:15"/>
    <s v="H125007523"/>
    <s v="90CV07X20050"/>
    <s v="RTX4080/PG139SKU355/GB/PNY"/>
    <s v=""/>
    <s v="H125007523"/>
    <s v="CLOSED"/>
    <s v="吳崇源"/>
    <s v="2025/10/13 09:30:42"/>
    <s v=""/>
    <s v=""/>
    <s v="2025/11/04 17:25:02"/>
    <s v="[A3SC0030]Burnt Component"/>
    <s v="Customer"/>
    <s v="PCB Burned/U927"/>
    <s v="2025/10/13 09:28:40"/>
    <s v="KEYIN"/>
    <s v="KEYIN"/>
    <s v="C01"/>
    <s v="RTX4080"/>
    <s v=""/>
    <s v=""/>
    <s v=""/>
    <s v=""/>
    <s v=""/>
  </r>
  <r>
    <s v="KGB"/>
    <s v="Standard Shipment"/>
    <x v="0"/>
    <x v="0"/>
    <x v="0"/>
    <s v="TO259000014"/>
    <s v="R"/>
    <s v="PNY"/>
    <s v="PNY_Asia"/>
    <s v="2025/10/07 11:30:49"/>
    <s v="2025/09/19 09:21:15"/>
    <s v="HO24800986"/>
    <s v="90CV07W10020"/>
    <s v="RTX3050/PG173-SKU16/GB/PNY"/>
    <s v=""/>
    <s v="HO24000518"/>
    <s v="CLOSED"/>
    <s v="吳崇源"/>
    <s v="2025/10/13 09:30:42"/>
    <s v="2025/11/20 14:00:51"/>
    <s v="2025/11/24 12:28:55"/>
    <s v="2025/11/24 12:28:55"/>
    <s v=""/>
    <s v=""/>
    <s v=""/>
    <s v="2025/10/13 09:29:14"/>
    <s v="KEYIN"/>
    <s v="KEYIN"/>
    <s v="R10"/>
    <s v="RTX3050"/>
    <s v="2025/11/24 12:25:13"/>
    <s v="001"/>
    <n v="621920"/>
    <n v="1"/>
    <n v="1"/>
  </r>
  <r>
    <s v="KGB"/>
    <s v="Standard Shipment"/>
    <x v="0"/>
    <x v="0"/>
    <x v="0"/>
    <s v="TO259000018"/>
    <s v="R"/>
    <s v="PNY"/>
    <s v="PNY_Asia"/>
    <s v="2025/10/07 17:10:54"/>
    <s v="2025/09/22 21:53:05"/>
    <s v="H525800909"/>
    <s v="90CV07U500G0"/>
    <s v="RTX4060TI/P190SKU361/GB/PNY"/>
    <s v=""/>
    <s v="H525000612"/>
    <s v="CLOSED"/>
    <s v="廖振廷"/>
    <s v="2025/10/07 17:20:44"/>
    <s v="2025/10/22 15:29:17"/>
    <s v="2025/10/23 08:33:30"/>
    <s v="2025/10/23 08:33:30"/>
    <s v=""/>
    <s v=""/>
    <s v=""/>
    <s v="2025/10/07 17:16:52"/>
    <s v="KEYIN"/>
    <s v="KEYIN"/>
    <s v="R10"/>
    <s v="RTX4060TI"/>
    <s v="2025/10/23 08:25:07"/>
    <s v="001"/>
    <n v="621800"/>
    <n v="1"/>
    <n v="1"/>
  </r>
  <r>
    <s v="KGB"/>
    <s v="Standard Shipment"/>
    <x v="0"/>
    <x v="0"/>
    <x v="0"/>
    <s v="TO259000018"/>
    <s v="R"/>
    <s v="PNY"/>
    <s v="PNY_Asia"/>
    <s v="2025/10/07 17:10:54"/>
    <s v="2025/09/22 21:53:05"/>
    <s v="HN23800984"/>
    <s v="90CV07T10090"/>
    <s v="RTX4060/PG173-SKU371/GB/PNY"/>
    <s v="VCG40608DFXPB1"/>
    <s v="HN23800260"/>
    <s v="CLOSED"/>
    <s v="吳崇源"/>
    <s v="2025/10/07 17:20:44"/>
    <s v="2025/11/20 14:00:39"/>
    <s v="2025/11/24 12:28:55"/>
    <s v="2025/11/24 12:28:55"/>
    <s v=""/>
    <s v=""/>
    <s v=""/>
    <s v="2025/10/07 17:18:33"/>
    <s v="KEYIN"/>
    <s v="KEYIN"/>
    <s v="R10"/>
    <s v="RTX4060"/>
    <s v="2025/11/24 12:25:13"/>
    <s v="001"/>
    <n v="621920"/>
    <n v="1"/>
    <n v="1"/>
  </r>
  <r>
    <s v="KGB"/>
    <s v="Standard Shipment"/>
    <x v="0"/>
    <x v="0"/>
    <x v="0"/>
    <s v="TO259000018"/>
    <s v="R"/>
    <s v="PNY"/>
    <s v="PNY_Asia"/>
    <s v="2025/10/07 17:10:54"/>
    <s v="2025/09/22 21:53:05"/>
    <s v="HD23800907"/>
    <s v="90CV07S10050"/>
    <s v="RTX4090/PG139-SKU332/GB/PNY"/>
    <s v=""/>
    <s v="HD23016651"/>
    <s v="CLOSED"/>
    <s v="廖振廷"/>
    <s v="2025/10/07 17:20:44"/>
    <s v="2025/11/03 09:39:17"/>
    <s v="2025/11/04 16:15:15"/>
    <s v="2025/11/04 16:15:15"/>
    <s v=""/>
    <s v=""/>
    <s v=""/>
    <s v="2025/10/07 17:19:56"/>
    <s v="KEYIN"/>
    <s v="KEYIN"/>
    <s v="R10"/>
    <s v="RTX4090"/>
    <s v="2025/11/04 16:12:14"/>
    <s v="001"/>
    <n v="621843"/>
    <n v="1"/>
    <n v="1"/>
  </r>
  <r>
    <s v="KGB"/>
    <s v="Standard Shipment"/>
    <x v="0"/>
    <x v="0"/>
    <x v="0"/>
    <s v="TO259000020"/>
    <s v="R"/>
    <s v="PNY"/>
    <s v="PNY_Asia"/>
    <s v="2025/10/07 14:04:34"/>
    <s v="2025/09/26 12:54:05"/>
    <s v="H524800908"/>
    <s v="90CV07W10020"/>
    <s v="RTX3050/PG173-SKU16/GB/PNY"/>
    <s v=""/>
    <s v="H524029536"/>
    <s v="CLOSED"/>
    <s v="廖振廷"/>
    <s v="2025/10/07 14:28:35"/>
    <s v="2025/10/22 15:28:30"/>
    <s v="2025/10/23 08:33:30"/>
    <s v="2025/10/23 08:33:30"/>
    <s v=""/>
    <s v=""/>
    <s v=""/>
    <s v="2025/10/07 14:26:04"/>
    <s v="KEYIN"/>
    <s v="KEYIN"/>
    <s v="R10"/>
    <s v="RTX3050"/>
    <s v="2025/10/23 08:25:07"/>
    <s v="001"/>
    <n v="621800"/>
    <n v="1"/>
    <n v="1"/>
  </r>
  <r>
    <s v="KGB"/>
    <s v="Standard Shipment"/>
    <x v="0"/>
    <x v="0"/>
    <x v="0"/>
    <s v="TO259000020"/>
    <s v="R"/>
    <s v="PNY"/>
    <s v="PNY_Asia"/>
    <s v="2025/10/07 14:04:34"/>
    <s v="2025/09/26 12:54:05"/>
    <s v="M625801011"/>
    <s v="90CV08E10010"/>
    <s v="RTX5060/15225/STD/SA/PNY"/>
    <s v=""/>
    <s v="M625042727"/>
    <s v="CLOSED"/>
    <s v="吳崇源"/>
    <s v="2025/10/07 14:28:35"/>
    <s v="2026/01/05 08:49:39"/>
    <s v="2026/01/12 09:05:20"/>
    <s v="2026/01/12 09:05:20"/>
    <s v=""/>
    <s v=""/>
    <s v=""/>
    <s v="2025/10/07 14:26:55"/>
    <s v="KEYIN"/>
    <s v="KEYIN"/>
    <s v="R10"/>
    <s v="RTX5060"/>
    <s v="2026/01/08 08:11:19"/>
    <s v="001"/>
    <n v="622063"/>
    <n v="1"/>
    <n v="1"/>
  </r>
  <r>
    <s v="KGB"/>
    <s v="Standard Shipment"/>
    <x v="0"/>
    <x v="0"/>
    <x v="0"/>
    <s v="TO259000020"/>
    <s v="R"/>
    <s v="PNY"/>
    <s v="PNY_Asia"/>
    <s v="2025/10/07 14:04:34"/>
    <s v="2025/09/26 12:54:05"/>
    <s v="M525800843"/>
    <s v="90CV08B20070"/>
    <s v="RTX5070TI/14760/STDOC/HY/PNY"/>
    <s v=""/>
    <s v="M525039894"/>
    <s v="CLOSED"/>
    <s v="廖振廷"/>
    <s v="2025/10/07 14:28:35"/>
    <s v="2025/10/22 15:27:20"/>
    <s v="2025/10/23 08:33:30"/>
    <s v="2025/10/23 08:33:30"/>
    <s v=""/>
    <s v=""/>
    <s v=""/>
    <s v="2025/10/07 14:27:49"/>
    <s v="KEYIN"/>
    <s v="KEYIN"/>
    <s v="R10"/>
    <s v="RTX5070TI"/>
    <s v="2025/10/23 08:25:07"/>
    <s v="001"/>
    <n v="621800"/>
    <n v="1"/>
    <n v="1"/>
  </r>
  <r>
    <s v="KGB"/>
    <s v="Standard Shipment"/>
    <x v="0"/>
    <x v="0"/>
    <x v="0"/>
    <s v="TO25A000001"/>
    <s v="R"/>
    <s v="PNY"/>
    <s v="PNY_Asia"/>
    <s v="2025/10/09 14:33:50"/>
    <s v="2025/10/01 16:42:49"/>
    <s v="M625800951"/>
    <s v="90CV08610010"/>
    <s v="RTX5080/14745/STDOC/SA/PNY"/>
    <s v=""/>
    <s v="M625013439"/>
    <s v="CLOSED"/>
    <s v="廖振廷"/>
    <s v="2025/10/09 14:42:49"/>
    <s v="2025/11/20 13:59:52"/>
    <s v="2025/11/24 12:28:55"/>
    <s v="2025/11/24 12:28:55"/>
    <s v=""/>
    <s v=""/>
    <s v=""/>
    <s v="2025/10/09 14:40:09"/>
    <s v="KEYIN"/>
    <s v="KEYIN"/>
    <s v="R10"/>
    <s v="RTX5080"/>
    <s v="2025/11/24 12:25:13"/>
    <s v="001"/>
    <n v="621920"/>
    <n v="1"/>
    <n v="1"/>
  </r>
  <r>
    <s v="KGB"/>
    <s v="Standard Shipment"/>
    <x v="0"/>
    <x v="0"/>
    <x v="0"/>
    <s v="TO25A000001"/>
    <s v="R"/>
    <s v="PNY"/>
    <s v="PNY_Asia"/>
    <s v="2025/10/09 14:33:50"/>
    <s v="2025/10/01 16:42:49"/>
    <s v="M325800865"/>
    <s v="90CV08600020"/>
    <s v="RTX5080/14745/STD/SA/PNY"/>
    <s v=""/>
    <s v="M325035062"/>
    <s v="CLOSED"/>
    <s v="廖振廷"/>
    <s v="2025/10/09 14:42:49"/>
    <s v="2025/11/03 09:37:45"/>
    <s v="2025/11/04 16:15:15"/>
    <s v="2025/11/04 16:15:15"/>
    <s v=""/>
    <s v=""/>
    <s v=""/>
    <s v="2025/10/09 14:40:54"/>
    <s v="KEYIN"/>
    <s v="KEYIN"/>
    <s v="R10"/>
    <s v="RTX5080"/>
    <s v="2025/11/04 16:12:13"/>
    <s v="001"/>
    <n v="621843"/>
    <n v="1"/>
    <n v="1"/>
  </r>
  <r>
    <s v="KGB"/>
    <s v="Standard Shipment"/>
    <x v="0"/>
    <x v="0"/>
    <x v="0"/>
    <s v="TO25A000001"/>
    <s v="R"/>
    <s v="PNY"/>
    <s v="PNY_Asia"/>
    <s v="2025/10/09 14:33:50"/>
    <s v="2025/10/01 16:42:49"/>
    <s v="M525800866"/>
    <s v="90CV08600020"/>
    <s v="RTX5080/14745/STD/SA/PNY"/>
    <s v=""/>
    <s v="M525038288"/>
    <s v="CLOSED"/>
    <s v="廖振廷"/>
    <s v="2025/10/09 14:42:49"/>
    <s v="2025/11/03 09:37:52"/>
    <s v="2025/11/04 16:15:15"/>
    <s v="2025/11/04 16:15:15"/>
    <s v=""/>
    <s v=""/>
    <s v=""/>
    <s v="2025/10/09 14:41:31"/>
    <s v="KEYIN"/>
    <s v="KEYIN"/>
    <s v="R10"/>
    <s v="RTX5080"/>
    <s v="2025/11/04 16:12:13"/>
    <s v="001"/>
    <n v="621843"/>
    <n v="1"/>
    <n v="1"/>
  </r>
  <r>
    <s v="KBB"/>
    <s v="-"/>
    <x v="5"/>
    <x v="1"/>
    <x v="1"/>
    <s v="TO25A000001"/>
    <s v="R"/>
    <s v="PNY"/>
    <s v="PNY_Asia"/>
    <s v="2025/10/09 14:33:50"/>
    <s v="2025/10/01 16:42:49"/>
    <s v="H524800601"/>
    <s v="90CV07R50010"/>
    <s v="RTX4070/PG141SKU335/GB/PNY"/>
    <s v=""/>
    <s v="H524800601"/>
    <s v="CLOSED"/>
    <s v="李景福"/>
    <s v="2025/10/09 14:42:49"/>
    <s v=""/>
    <s v=""/>
    <s v="2026/05/08 15:49:53"/>
    <s v="[A3SC0020]Scrap cause by Parts shortage"/>
    <s v="Customer"/>
    <s v="Consigned Part Shortage - Close"/>
    <s v="2025/10/09 14:42:07"/>
    <s v="KEYIN"/>
    <s v="KEYIN"/>
    <s v="C01"/>
    <s v="RTX4070"/>
    <s v=""/>
    <s v=""/>
    <s v=""/>
    <s v=""/>
    <s v=""/>
  </r>
  <r>
    <s v="KGB"/>
    <s v="Standard Shipment"/>
    <x v="0"/>
    <x v="0"/>
    <x v="0"/>
    <s v="TO25A000003"/>
    <s v="R"/>
    <s v="PNY"/>
    <s v="PNY_Asia"/>
    <s v="2025/10/16 12:25:04"/>
    <s v="2025/10/09 09:11:45"/>
    <s v="M225800937"/>
    <s v="90CV08630010"/>
    <s v="RTX5080/14745/ARGBOC/SA/PNY"/>
    <s v=""/>
    <s v="M225014632"/>
    <s v="CLOSED"/>
    <s v="吳崇源"/>
    <s v="2025/10/16 12:42:26"/>
    <s v="2025/11/03 09:39:58"/>
    <s v="2025/11/04 16:15:15"/>
    <s v="2025/11/04 16:15:15"/>
    <s v=""/>
    <s v=""/>
    <s v=""/>
    <s v="2025/10/16 12:41:19"/>
    <s v="KEYIN"/>
    <s v="KEYIN"/>
    <s v="R10"/>
    <s v="RTX5080"/>
    <s v="2025/11/04 16:12:14"/>
    <s v="001"/>
    <n v="621843"/>
    <n v="1"/>
    <n v="1"/>
  </r>
  <r>
    <s v="KGB"/>
    <s v="Standard Shipment"/>
    <x v="0"/>
    <x v="0"/>
    <x v="0"/>
    <s v="TO25A000003"/>
    <s v="R"/>
    <s v="PNY"/>
    <s v="PNY_Asia"/>
    <s v="2025/10/16 12:25:04"/>
    <s v="2025/10/09 09:11:45"/>
    <s v="H924800938"/>
    <s v="90CV07X20050"/>
    <s v="RTX4080/PG139SKU355/GB/PNY"/>
    <s v=""/>
    <s v="H924017663"/>
    <s v="CLOSED"/>
    <s v="吳崇源"/>
    <s v="2025/10/16 12:42:26"/>
    <s v="2025/11/03 09:40:05"/>
    <s v="2025/11/04 16:15:15"/>
    <s v="2025/11/04 16:15:15"/>
    <s v=""/>
    <s v=""/>
    <s v=""/>
    <s v="2025/10/16 12:42:10"/>
    <s v="KEYIN"/>
    <s v="KEYIN"/>
    <s v="R10"/>
    <s v="RTX4080"/>
    <s v="2025/11/04 16:12:14"/>
    <s v="001"/>
    <n v="621843"/>
    <n v="1"/>
    <n v="1"/>
  </r>
  <r>
    <s v="KGB"/>
    <s v="Standard Shipment"/>
    <x v="0"/>
    <x v="0"/>
    <x v="0"/>
    <s v="TO25A000007"/>
    <s v="R"/>
    <s v="PNY"/>
    <s v="PNY_Asia"/>
    <s v="2025/10/23 10:56:42"/>
    <s v="2025/10/16 17:13:39"/>
    <s v="M325800970"/>
    <s v="90CV08600020"/>
    <s v="RTX5080/14745/STD/SA/PNY"/>
    <s v=""/>
    <s v="M325035066"/>
    <s v="CLOSED"/>
    <s v="廖振廷"/>
    <s v="2025/10/23 13:18:04"/>
    <s v="2025/11/20 14:00:25"/>
    <s v="2025/11/24 12:28:55"/>
    <s v="2025/11/24 12:28:55"/>
    <s v=""/>
    <s v=""/>
    <s v=""/>
    <s v="2025/10/23 12:25:40"/>
    <s v="KEYIN"/>
    <s v="KEYIN"/>
    <s v="R10"/>
    <s v="RTX5080"/>
    <s v="2025/11/24 12:25:13"/>
    <s v="001"/>
    <n v="621920"/>
    <n v="1"/>
    <n v="1"/>
  </r>
  <r>
    <s v="KGB"/>
    <s v="Standard Shipment"/>
    <x v="0"/>
    <x v="0"/>
    <x v="0"/>
    <s v="TO25A000007"/>
    <s v="R"/>
    <s v="PNY"/>
    <s v="PNY_Asia"/>
    <s v="2025/10/23 10:56:42"/>
    <s v="2025/10/16 17:13:39"/>
    <s v="H924800966"/>
    <s v="90CV07X20050"/>
    <s v="RTX4080/PG139SKU355/GB/PNY"/>
    <s v=""/>
    <s v="H924017397"/>
    <s v="CLOSED"/>
    <s v="廖振廷"/>
    <s v="2025/10/23 13:18:03"/>
    <s v="2026/01/29 13:44:25"/>
    <s v="2026/01/30 16:26:28"/>
    <s v="2026/01/30 16:26:28"/>
    <s v=""/>
    <s v=""/>
    <s v=""/>
    <s v="2025/10/23 12:26:51"/>
    <s v="KEYIN"/>
    <s v="KEYIN"/>
    <s v="R10"/>
    <s v="RTX4080"/>
    <s v="2026/01/30 13:03:38"/>
    <s v="001"/>
    <n v="622117"/>
    <n v="1"/>
    <n v="1"/>
  </r>
  <r>
    <s v="KGB"/>
    <s v="Standard Shipment"/>
    <x v="0"/>
    <x v="0"/>
    <x v="0"/>
    <s v="TO25A000007"/>
    <s v="R"/>
    <s v="PNY"/>
    <s v="PNY_Asia"/>
    <s v="2025/10/23 10:56:42"/>
    <s v="2025/10/16 17:13:39"/>
    <s v="M525800967"/>
    <s v="90CV08B200A0"/>
    <s v="RTX5070TI/14760/STDOC/HY/PNY"/>
    <s v=""/>
    <s v="M525003552"/>
    <s v="CLOSED"/>
    <s v="廖振廷"/>
    <s v="2025/10/23 13:18:03"/>
    <s v="2026/01/28 14:49:40"/>
    <s v="2026/02/07 11:26:21"/>
    <s v="2026/02/07 11:26:21"/>
    <s v=""/>
    <s v=""/>
    <s v=""/>
    <s v="2025/10/23 12:27:44"/>
    <s v="KEYIN"/>
    <s v="KEYIN"/>
    <s v="R10"/>
    <s v="RTX5070TI"/>
    <s v="2026/02/03 14:18:04"/>
    <s v="002"/>
    <n v="622126"/>
    <n v="4.5999999999999996"/>
    <n v="4.5999999999999996"/>
  </r>
  <r>
    <s v="KGB"/>
    <s v="Standard Shipment"/>
    <x v="0"/>
    <x v="0"/>
    <x v="0"/>
    <s v="TO25A000007"/>
    <s v="R"/>
    <s v="PNY"/>
    <s v="PNY_Asia"/>
    <s v="2025/10/23 10:56:42"/>
    <s v="2025/10/16 17:13:39"/>
    <s v="M625800968"/>
    <s v="90CV08610010"/>
    <s v="RTX5080/14745/STDOC/SA/PNY"/>
    <s v=""/>
    <s v="M625013497"/>
    <s v="CLOSED"/>
    <s v="廖振廷"/>
    <s v="2025/10/23 13:18:03"/>
    <s v="2025/11/20 14:00:19"/>
    <s v="2025/11/24 12:28:55"/>
    <s v="2025/11/24 12:28:55"/>
    <s v=""/>
    <s v=""/>
    <s v=""/>
    <s v="2025/10/23 12:28:28"/>
    <s v="KEYIN"/>
    <s v="KEYIN"/>
    <s v="R10"/>
    <s v="RTX5080"/>
    <s v="2025/11/24 12:25:13"/>
    <s v="001"/>
    <n v="621920"/>
    <n v="1"/>
    <n v="1"/>
  </r>
  <r>
    <s v="KGB"/>
    <s v="Standard Shipment"/>
    <x v="0"/>
    <x v="0"/>
    <x v="0"/>
    <s v="TO25A000007"/>
    <s v="R"/>
    <s v="PNY"/>
    <s v="PNY_Asia"/>
    <s v="2025/10/23 10:56:42"/>
    <s v="2025/10/16 17:13:39"/>
    <s v="H424800976"/>
    <s v="90CV07W10010"/>
    <s v="RTX3050/PG173-SKU16/GB/PNY"/>
    <s v=""/>
    <s v="H424004081"/>
    <s v="CLOSED"/>
    <s v="廖振廷"/>
    <s v="2025/10/23 13:18:03"/>
    <s v="2026/01/14 14:51:39"/>
    <s v="2026/01/23 13:37:11"/>
    <s v="2026/01/23 13:37:11"/>
    <s v=""/>
    <s v=""/>
    <s v=""/>
    <s v="2025/10/23 12:29:38"/>
    <s v="KEYIN"/>
    <s v="KEYIN"/>
    <s v="R10"/>
    <s v="RTX3050"/>
    <s v="2026/01/22 08:11:28"/>
    <s v="001"/>
    <n v="622102"/>
    <n v="1"/>
    <n v="1"/>
  </r>
  <r>
    <s v="KGB"/>
    <s v="Standard Shipment"/>
    <x v="0"/>
    <x v="0"/>
    <x v="0"/>
    <s v="TO25A000007"/>
    <s v="R"/>
    <s v="PNY"/>
    <s v="PNY_Asia"/>
    <s v="2025/10/23 10:56:42"/>
    <s v="2025/10/16 17:13:39"/>
    <s v="H924800950"/>
    <s v="90CV07X20050"/>
    <s v="RTX4080/PG139SKU355/GB/PNY"/>
    <s v=""/>
    <s v="H924017696"/>
    <s v="CLOSED"/>
    <s v="廖振廷"/>
    <s v="2025/10/23 13:18:03"/>
    <s v="2026/01/29 13:44:15"/>
    <s v="2026/01/30 16:26:28"/>
    <s v="2026/01/30 16:26:28"/>
    <s v=""/>
    <s v=""/>
    <s v=""/>
    <s v="2025/10/23 13:14:23"/>
    <s v="KEYIN"/>
    <s v="KEYIN"/>
    <s v="R10"/>
    <s v="RTX4080"/>
    <s v="2026/01/30 13:03:38"/>
    <s v="001"/>
    <n v="622117"/>
    <n v="1"/>
    <n v="1"/>
  </r>
  <r>
    <s v="KGB"/>
    <s v="Standard Shipment"/>
    <x v="0"/>
    <x v="0"/>
    <x v="0"/>
    <s v="TO25A000007"/>
    <s v="R"/>
    <s v="PNY"/>
    <s v="PNY_Asia"/>
    <s v="2025/10/23 10:56:42"/>
    <s v="2025/10/16 17:13:39"/>
    <s v="M325800991"/>
    <s v="90CV08510010"/>
    <s v="RTX5070/14770/STDOC/SA/PNY"/>
    <s v=""/>
    <s v="M325022737"/>
    <s v="CLOSED"/>
    <s v="吳崇源"/>
    <s v="2025/10/23 13:18:03"/>
    <s v="2025/11/20 09:32:54"/>
    <s v="2025/11/24 12:28:55"/>
    <s v="2025/11/24 12:28:55"/>
    <s v=""/>
    <s v=""/>
    <s v=""/>
    <s v="2025/10/23 13:14:54"/>
    <s v="KEYIN"/>
    <s v="KEYIN"/>
    <s v="R10"/>
    <s v="RTX5070"/>
    <s v="2025/11/24 12:25:13"/>
    <s v="001"/>
    <n v="621920"/>
    <n v="1"/>
    <n v="1"/>
  </r>
  <r>
    <s v="KGB"/>
    <s v="Standard Shipment"/>
    <x v="0"/>
    <x v="0"/>
    <x v="0"/>
    <s v="TO25A000007"/>
    <s v="R"/>
    <s v="PNY"/>
    <s v="PNY_Asia"/>
    <s v="2025/10/23 10:56:42"/>
    <s v="2025/10/16 17:13:39"/>
    <s v="H924800944"/>
    <s v="90CV07R60010"/>
    <s v="RTX4070/PG141SKU335/GB/PNY"/>
    <s v=""/>
    <s v="H924000069"/>
    <s v="CLOSED"/>
    <s v="廖振廷"/>
    <s v="2025/10/23 13:18:04"/>
    <s v="2025/12/09 12:36:36"/>
    <s v="2025/12/12 09:14:54"/>
    <s v="2025/12/12 09:14:54"/>
    <s v=""/>
    <s v=""/>
    <s v=""/>
    <s v="2025/10/23 13:15:20"/>
    <s v="KEYIN"/>
    <s v="KEYIN"/>
    <s v="R10"/>
    <s v="RTX4070"/>
    <s v="2025/12/12 09:11:36"/>
    <s v="001"/>
    <n v="621993"/>
    <n v="1"/>
    <n v="1"/>
  </r>
  <r>
    <s v="KGB"/>
    <s v="Standard Shipment"/>
    <x v="0"/>
    <x v="0"/>
    <x v="0"/>
    <s v="TO25A000007"/>
    <s v="R"/>
    <s v="PNY"/>
    <s v="PNY_Asia"/>
    <s v="2025/10/23 10:56:42"/>
    <s v="2025/10/16 17:13:39"/>
    <s v="H625801034"/>
    <s v="90CV08B300F0"/>
    <s v="RTX5070TI/14760/ARGBOC/HY/PNY"/>
    <s v=""/>
    <s v="H625004317"/>
    <s v="CLOSED"/>
    <s v="吳崇源"/>
    <s v="2025/10/23 13:18:04"/>
    <s v="2025/12/09 12:48:20"/>
    <s v="2025/12/12 09:14:54"/>
    <s v="2025/12/12 09:14:54"/>
    <s v=""/>
    <s v=""/>
    <s v=""/>
    <s v="2025/10/23 13:15:55"/>
    <s v="KEYIN"/>
    <s v="KEYIN"/>
    <s v="R10"/>
    <s v="RTX5070TI"/>
    <s v="2025/12/12 09:11:36"/>
    <s v="001"/>
    <n v="621993"/>
    <n v="1"/>
    <n v="1"/>
  </r>
  <r>
    <s v="KGB"/>
    <s v="Standard Shipment"/>
    <x v="0"/>
    <x v="0"/>
    <x v="0"/>
    <s v="TO25A000007"/>
    <s v="R"/>
    <s v="PNY"/>
    <s v="PNY_Asia"/>
    <s v="2025/10/23 10:56:42"/>
    <s v="2025/10/16 17:13:39"/>
    <s v="H724800949"/>
    <s v="90CV07X20010"/>
    <s v="RTX4080/PG139SKU355/GB/PNY"/>
    <s v=""/>
    <s v="H724005954"/>
    <s v="CLOSED"/>
    <s v="廖振廷"/>
    <s v="2025/10/23 13:18:04"/>
    <s v="2026/01/29 13:42:41"/>
    <s v="2026/01/30 16:26:28"/>
    <s v="2026/01/30 16:26:28"/>
    <s v=""/>
    <s v=""/>
    <s v=""/>
    <s v="2025/10/23 13:16:24"/>
    <s v="KEYIN"/>
    <s v="KEYIN"/>
    <s v="R10"/>
    <s v="RTX4080"/>
    <s v="2026/01/30 13:03:38"/>
    <s v="001"/>
    <n v="622117"/>
    <n v="1"/>
    <n v="1"/>
  </r>
  <r>
    <s v="KGB"/>
    <s v="Standard Shipment"/>
    <x v="0"/>
    <x v="0"/>
    <x v="0"/>
    <s v="TO25A000007"/>
    <s v="R"/>
    <s v="PNY"/>
    <s v="PNY_Asia"/>
    <s v="2025/10/23 10:56:42"/>
    <s v="2025/10/16 17:13:39"/>
    <s v="H924800943"/>
    <s v="90CV07R600A0"/>
    <s v="RTX4070/PG141SKU335/GB/PNY"/>
    <s v=""/>
    <s v="H924017052"/>
    <s v="CLOSED"/>
    <s v="廖振廷"/>
    <s v="2025/10/23 13:18:04"/>
    <s v="2025/12/09 12:37:18"/>
    <s v="2025/12/12 09:14:54"/>
    <s v="2025/12/12 09:14:54"/>
    <s v=""/>
    <s v=""/>
    <s v=""/>
    <s v="2025/10/23 13:17:02"/>
    <s v="KEYIN"/>
    <s v="KEYIN"/>
    <s v="R10"/>
    <s v="RTX4070"/>
    <s v="2025/12/12 09:11:36"/>
    <s v="001"/>
    <n v="621993"/>
    <n v="1"/>
    <n v="1"/>
  </r>
  <r>
    <s v="KGB"/>
    <s v="Standard Shipment"/>
    <x v="0"/>
    <x v="0"/>
    <x v="0"/>
    <s v="TO25A000007"/>
    <s v="R"/>
    <s v="PNY"/>
    <s v="PNY_Asia"/>
    <s v="2025/10/23 10:56:42"/>
    <s v="2025/10/16 17:13:39"/>
    <s v="HO23800989"/>
    <s v="90CV07U100A0"/>
    <s v="RTX4060TI/PG190SKU361/GB/PNY"/>
    <s v=""/>
    <s v="HO23004018"/>
    <s v="CLOSED"/>
    <s v="吳崇源"/>
    <s v="2025/10/23 13:18:04"/>
    <s v="2025/11/20 14:01:12"/>
    <s v="2025/11/24 12:28:55"/>
    <s v="2025/11/24 12:28:55"/>
    <s v=""/>
    <s v=""/>
    <s v=""/>
    <s v="2025/10/23 13:17:35"/>
    <s v="KEYIN"/>
    <s v="KEYIN"/>
    <s v="R10"/>
    <s v="RTX4060TI"/>
    <s v="2025/11/24 12:25:13"/>
    <s v="001"/>
    <n v="621920"/>
    <n v="1"/>
    <n v="1"/>
  </r>
  <r>
    <s v="KBB"/>
    <s v="-"/>
    <x v="5"/>
    <x v="2"/>
    <x v="1"/>
    <s v="TO25A000007"/>
    <s v="R"/>
    <s v="PNY"/>
    <s v="PNY_Asia"/>
    <s v="2025/10/23 10:56:42"/>
    <s v="2025/10/16 17:13:39"/>
    <s v="H424016627"/>
    <s v="90CV07T100H0"/>
    <s v="RTX4060/PG173-SKU371/GB/PNY"/>
    <s v=""/>
    <s v="H424016627"/>
    <s v="CLOSED"/>
    <s v="吳崇源"/>
    <s v="2025/10/23 13:18:03"/>
    <s v=""/>
    <s v=""/>
    <s v="2025/11/04 17:25:04"/>
    <s v="[A3SC0028]Liquid Spill"/>
    <s v="Customer"/>
    <s v="PCB with oxidization"/>
    <s v="2025/10/23 13:12:13"/>
    <s v="KEYIN"/>
    <s v="KEYIN"/>
    <s v="C01"/>
    <s v="RTX4060"/>
    <s v=""/>
    <s v=""/>
    <s v=""/>
    <s v=""/>
    <s v=""/>
  </r>
  <r>
    <s v="KGB"/>
    <s v="Standard Shipment"/>
    <x v="0"/>
    <x v="0"/>
    <x v="0"/>
    <s v="TO25A000007"/>
    <s v="R"/>
    <s v="PNY"/>
    <s v="PNY_Asia"/>
    <s v="2025/10/23 10:56:42"/>
    <s v="2025/10/16 17:13:39"/>
    <s v="H124800965"/>
    <s v="90CV07S10050"/>
    <s v="RTX4090/PG139-SKU332/GB/PNY"/>
    <s v=""/>
    <s v="H124001111"/>
    <s v="CLOSED"/>
    <s v="廖振廷"/>
    <s v="2025/10/23 13:18:04"/>
    <s v="2026/01/29 13:37:12"/>
    <s v="2026/02/07 11:26:21"/>
    <s v="2026/02/07 11:26:21"/>
    <s v=""/>
    <s v=""/>
    <s v=""/>
    <s v="2025/10/23 12:24:29"/>
    <s v="KEYIN"/>
    <s v="KEYIN"/>
    <s v="R10"/>
    <s v="RTX4090"/>
    <s v="2026/02/03 14:18:04"/>
    <s v="001"/>
    <n v="622126"/>
    <n v="8.1999999999999993"/>
    <n v="8.1999999999999993"/>
  </r>
  <r>
    <s v="KGB"/>
    <s v="Standard Shipment"/>
    <x v="0"/>
    <x v="0"/>
    <x v="0"/>
    <s v="TO25A000008"/>
    <s v="R"/>
    <s v="PNY"/>
    <s v="PNY_Asia"/>
    <s v="2025/10/23 10:56:13"/>
    <s v="2025/10/17 14:56:08"/>
    <s v="H924800975"/>
    <s v="90CV07X20050"/>
    <s v="RTX4080/PG139SKU355/GB/PNY"/>
    <s v=""/>
    <s v="H924017733"/>
    <s v="CLOSED"/>
    <s v="廖振廷"/>
    <s v="2025/10/23 13:14:06"/>
    <s v="2026/01/29 13:44:35"/>
    <s v="2026/01/30 16:26:28"/>
    <s v="2026/01/30 16:26:28"/>
    <s v=""/>
    <s v=""/>
    <s v=""/>
    <s v="2025/10/23 12:34:37"/>
    <s v="KEYIN"/>
    <s v="KEYIN"/>
    <s v="R10"/>
    <s v="RTX4080"/>
    <s v="2026/01/30 13:03:38"/>
    <s v="001"/>
    <n v="622117"/>
    <n v="1"/>
    <n v="1"/>
  </r>
  <r>
    <s v="KGB"/>
    <s v="Standard Shipment"/>
    <x v="0"/>
    <x v="0"/>
    <x v="0"/>
    <s v="TO25A000008"/>
    <s v="R"/>
    <s v="PNY"/>
    <s v="PNY_Asia"/>
    <s v="2025/10/23 10:56:13"/>
    <s v="2025/10/17 14:56:08"/>
    <s v="H725800974"/>
    <s v="90CV08B200F0"/>
    <s v="RTX5070TI/14760/STDOC/HY/PNY"/>
    <s v=""/>
    <s v="H725005288"/>
    <s v="CLOSED"/>
    <s v="廖振廷"/>
    <s v="2025/10/23 13:14:06"/>
    <s v="2025/11/20 09:32:41"/>
    <s v="2025/11/24 12:28:55"/>
    <s v="2025/11/24 12:28:55"/>
    <s v=""/>
    <s v=""/>
    <s v=""/>
    <s v="2025/10/23 12:34:02"/>
    <s v="KEYIN"/>
    <s v="KEYIN"/>
    <s v="R10"/>
    <s v="RTX5070TI"/>
    <s v="2025/11/24 12:25:13"/>
    <s v="001"/>
    <n v="621920"/>
    <n v="1"/>
    <n v="1"/>
  </r>
  <r>
    <s v="KGB"/>
    <s v="Standard Shipment"/>
    <x v="0"/>
    <x v="0"/>
    <x v="0"/>
    <s v="TO25A000008"/>
    <s v="R"/>
    <s v="PNY"/>
    <s v="PNY_Asia"/>
    <s v="2025/10/23 10:56:13"/>
    <s v="2025/10/17 14:56:08"/>
    <s v="H524800969"/>
    <s v="90CV07W10010"/>
    <s v="RTX3050/PG173-SKU16/GB/PNY"/>
    <s v=""/>
    <s v="H524014778"/>
    <s v="CLOSED"/>
    <s v="廖振廷"/>
    <s v="2025/10/23 13:14:06"/>
    <s v="2026/01/14 14:51:25"/>
    <s v="2026/01/23 13:37:11"/>
    <s v="2026/01/23 13:37:11"/>
    <s v=""/>
    <s v=""/>
    <s v=""/>
    <s v="2025/10/23 12:35:27"/>
    <s v="KEYIN"/>
    <s v="KEYIN"/>
    <s v="R10"/>
    <s v="RTX3050"/>
    <s v="2026/01/22 08:11:28"/>
    <s v="001"/>
    <n v="622102"/>
    <n v="1"/>
    <n v="1"/>
  </r>
  <r>
    <s v="KGB"/>
    <s v="Standard Shipment"/>
    <x v="0"/>
    <x v="0"/>
    <x v="0"/>
    <s v="TO25A000008"/>
    <s v="R"/>
    <s v="PNY"/>
    <s v="PNY_Asia"/>
    <s v="2025/10/23 10:56:13"/>
    <s v="2025/10/17 14:56:08"/>
    <s v="H924800948"/>
    <s v="90CV07R600A0"/>
    <s v="RTX4070/PG141SKU335/GB/PNY"/>
    <s v=""/>
    <s v="H924003696"/>
    <s v="CLOSED"/>
    <s v="廖振廷"/>
    <s v="2025/10/23 13:14:06"/>
    <s v="2026/03/05 08:54:19"/>
    <s v="2026/03/07 08:17:01"/>
    <s v="2026/03/07 08:17:01"/>
    <s v=""/>
    <s v=""/>
    <s v=""/>
    <s v="2025/10/23 12:38:46"/>
    <s v="KEYIN"/>
    <s v="KEYIN"/>
    <s v="R10"/>
    <s v="RTX4070"/>
    <s v="2026/03/06 10:28:39"/>
    <s v="002"/>
    <n v="622179"/>
    <n v="6"/>
    <n v="6"/>
  </r>
  <r>
    <s v="KGB"/>
    <s v="Standard Shipment"/>
    <x v="0"/>
    <x v="0"/>
    <x v="0"/>
    <s v="TO25A000008"/>
    <s v="R"/>
    <s v="PNY"/>
    <s v="PNY_Asia"/>
    <s v="2025/10/23 10:56:13"/>
    <s v="2025/10/17 14:56:08"/>
    <s v="H625800971"/>
    <s v="90CV08B200F0"/>
    <s v="RTX5070TI/14760/STDOC/HY/PNY"/>
    <s v=""/>
    <s v="H625010173"/>
    <s v="CLOSED"/>
    <s v="廖振廷"/>
    <s v="2025/10/23 13:14:06"/>
    <s v="2025/11/20 09:32:23"/>
    <s v="2025/11/24 12:28:55"/>
    <s v="2025/11/24 12:28:55"/>
    <s v=""/>
    <s v=""/>
    <s v=""/>
    <s v="2025/10/23 12:32:02"/>
    <s v="KEYIN"/>
    <s v="KEYIN"/>
    <s v="R10"/>
    <s v="RTX5070TI"/>
    <s v="2025/11/24 12:25:13"/>
    <s v="001"/>
    <n v="621920"/>
    <n v="1"/>
    <n v="1"/>
  </r>
  <r>
    <s v="KGB"/>
    <s v="Standard Shipment"/>
    <x v="0"/>
    <x v="0"/>
    <x v="0"/>
    <s v="TO25A000008"/>
    <s v="R"/>
    <s v="PNY"/>
    <s v="PNY_Asia"/>
    <s v="2025/10/23 10:56:13"/>
    <s v="2025/10/17 14:56:08"/>
    <s v="M325800972"/>
    <s v="90CV08630010"/>
    <s v="RTX5080/14745/ARGBOC/SA/PNY"/>
    <s v=""/>
    <s v="M325002091"/>
    <s v="CLOSED"/>
    <s v="廖振廷"/>
    <s v="2025/10/23 13:14:06"/>
    <s v="2025/11/20 14:00:31"/>
    <s v="2025/11/24 12:28:55"/>
    <s v="2025/11/24 12:28:55"/>
    <s v=""/>
    <s v=""/>
    <s v=""/>
    <s v="2025/10/23 12:32:36"/>
    <s v="KEYIN"/>
    <s v="KEYIN"/>
    <s v="R10"/>
    <s v="RTX5080"/>
    <s v="2025/11/24 12:25:13"/>
    <s v="001"/>
    <n v="621920"/>
    <n v="1"/>
    <n v="1"/>
  </r>
  <r>
    <s v="KGB"/>
    <s v="Standard Shipment"/>
    <x v="0"/>
    <x v="0"/>
    <x v="0"/>
    <s v="TO25A000008"/>
    <s v="R"/>
    <s v="PNY"/>
    <s v="PNY_Asia"/>
    <s v="2025/10/23 10:56:13"/>
    <s v="2025/10/17 14:56:08"/>
    <s v="H725800973"/>
    <s v="90CV08B200F0"/>
    <s v="RTX5070TI/14760/STDOC/HY/PNY"/>
    <s v=""/>
    <s v="H725001307"/>
    <s v="CLOSED"/>
    <s v="廖振廷"/>
    <s v="2025/10/23 13:14:06"/>
    <s v="2025/11/20 09:32:34"/>
    <s v="2025/11/24 12:28:55"/>
    <s v="2025/11/24 12:28:55"/>
    <s v=""/>
    <s v=""/>
    <s v=""/>
    <s v="2025/10/23 12:33:11"/>
    <s v="KEYIN"/>
    <s v="KEYIN"/>
    <s v="R10"/>
    <s v="RTX5070TI"/>
    <s v="2025/11/24 12:25:13"/>
    <s v="001"/>
    <n v="621920"/>
    <n v="1"/>
    <n v="1"/>
  </r>
  <r>
    <s v="KGB"/>
    <s v="Standard Shipment"/>
    <x v="0"/>
    <x v="0"/>
    <x v="0"/>
    <s v="TO25A000008"/>
    <s v="R"/>
    <s v="PNY"/>
    <s v="PNY_Asia"/>
    <s v="2025/10/23 10:56:13"/>
    <s v="2025/10/17 14:56:08"/>
    <s v="H924800945"/>
    <s v="90CV07R600A0"/>
    <s v="RTX4070/PG141SKU335/GB/PNY"/>
    <s v=""/>
    <s v="H924003659"/>
    <s v="CLOSED"/>
    <s v="廖振廷"/>
    <s v="2025/10/23 13:14:06"/>
    <s v="2026/03/05 08:53:52"/>
    <s v="2026/03/07 08:17:01"/>
    <s v="2026/03/07 08:17:01"/>
    <s v=""/>
    <s v=""/>
    <s v=""/>
    <s v="2025/10/23 12:40:26"/>
    <s v="KEYIN"/>
    <s v="KEYIN"/>
    <s v="R10"/>
    <s v="RTX4070"/>
    <s v="2026/03/06 10:28:39"/>
    <s v="002"/>
    <n v="622179"/>
    <n v="6"/>
    <n v="6"/>
  </r>
  <r>
    <s v="KGB"/>
    <s v="Standard Shipment"/>
    <x v="0"/>
    <x v="0"/>
    <x v="0"/>
    <s v="TO25A000008"/>
    <s v="R"/>
    <s v="PNY"/>
    <s v="PNY_Asia"/>
    <s v="2025/10/23 10:56:13"/>
    <s v="2025/10/17 14:56:08"/>
    <s v="H924800947"/>
    <s v="90CV07R600A0"/>
    <s v="RTX4070/PG141SKU335/GB/PNY"/>
    <s v=""/>
    <s v="H924003738"/>
    <s v="CLOSED"/>
    <s v="廖振廷"/>
    <s v="2025/10/23 13:14:06"/>
    <s v="2026/03/05 08:54:09"/>
    <s v="2026/03/07 08:17:01"/>
    <s v="2026/03/07 08:17:01"/>
    <s v=""/>
    <s v=""/>
    <s v=""/>
    <s v="2025/10/23 13:06:41"/>
    <s v="KEYIN"/>
    <s v="KEYIN"/>
    <s v="R10"/>
    <s v="RTX4070"/>
    <s v="2026/03/06 10:28:39"/>
    <s v="002"/>
    <n v="622179"/>
    <n v="6"/>
    <n v="6"/>
  </r>
  <r>
    <s v="KGB"/>
    <s v="Standard Shipment"/>
    <x v="0"/>
    <x v="0"/>
    <x v="0"/>
    <s v="TO25A000008"/>
    <s v="R"/>
    <s v="PNY"/>
    <s v="PNY_Asia"/>
    <s v="2025/10/23 10:56:13"/>
    <s v="2025/10/17 14:56:08"/>
    <s v="H924800946"/>
    <s v="90CV07R600A0"/>
    <s v="RTX4070/PG141SKU335/GB/PNY"/>
    <s v=""/>
    <s v="H924003712"/>
    <s v="CLOSED"/>
    <s v="廖振廷"/>
    <s v="2025/10/23 13:14:06"/>
    <s v="2026/03/05 08:54:01"/>
    <s v="2026/03/07 08:17:01"/>
    <s v="2026/03/07 08:17:01"/>
    <s v=""/>
    <s v=""/>
    <s v=""/>
    <s v="2025/10/23 13:07:21"/>
    <s v="KEYIN"/>
    <s v="KEYIN"/>
    <s v="R10"/>
    <s v="RTX4070"/>
    <s v="2026/03/06 10:28:39"/>
    <s v="002"/>
    <n v="622179"/>
    <n v="6"/>
    <n v="6"/>
  </r>
  <r>
    <s v="KGB"/>
    <s v="Standard Shipment"/>
    <x v="0"/>
    <x v="0"/>
    <x v="0"/>
    <s v="TO25A000008"/>
    <s v="R"/>
    <s v="PNY"/>
    <s v="PNY_Asia"/>
    <s v="2025/10/23 10:56:13"/>
    <s v="2025/10/17 14:56:08"/>
    <s v="H725800980"/>
    <s v="90CV08B200F0"/>
    <s v="RTX5070TI/14760/STDOC/HY/PNY"/>
    <s v=""/>
    <s v="H725005204"/>
    <s v="CLOSED"/>
    <s v="吳崇源"/>
    <s v="2025/10/23 13:14:06"/>
    <s v="2025/11/20 09:32:48"/>
    <s v="2025/11/24 12:28:55"/>
    <s v="2025/11/24 12:28:55"/>
    <s v=""/>
    <s v=""/>
    <s v=""/>
    <s v="2025/10/23 13:09:28"/>
    <s v="KEYIN"/>
    <s v="KEYIN"/>
    <s v="R10"/>
    <s v="RTX5070TI"/>
    <s v="2025/11/24 12:25:13"/>
    <s v="001"/>
    <n v="621920"/>
    <n v="1"/>
    <n v="1"/>
  </r>
  <r>
    <s v="KGB"/>
    <s v="Standard Shipment"/>
    <x v="0"/>
    <x v="0"/>
    <x v="0"/>
    <s v="TO25A000008"/>
    <s v="R"/>
    <s v="PNY"/>
    <s v="PNY_Asia"/>
    <s v="2025/10/23 10:56:13"/>
    <s v="2025/10/17 14:56:08"/>
    <s v="H524800987"/>
    <s v="90CV07W10020"/>
    <s v="RTX3050/PG173-SKU16/GB/PNY"/>
    <s v=""/>
    <s v="H524012578"/>
    <s v="CLOSED"/>
    <s v="吳崇源"/>
    <s v="2025/10/23 13:14:05"/>
    <s v="2025/11/20 14:00:59"/>
    <s v="2025/11/24 12:28:55"/>
    <s v="2025/11/24 12:28:55"/>
    <s v=""/>
    <s v=""/>
    <s v=""/>
    <s v="2025/10/23 13:13:01"/>
    <s v="KEYIN"/>
    <s v="KEYIN"/>
    <s v="R10"/>
    <s v="RTX3050"/>
    <s v="2025/11/24 12:25:13"/>
    <s v="001"/>
    <n v="621920"/>
    <n v="1"/>
    <n v="1"/>
  </r>
  <r>
    <s v="KBB"/>
    <s v="-"/>
    <x v="5"/>
    <x v="2"/>
    <x v="1"/>
    <s v="TO25A000008"/>
    <s v="R"/>
    <s v="PNY"/>
    <s v="PNY_Asia"/>
    <s v="2025/10/23 10:56:13"/>
    <s v="2025/10/17 14:56:08"/>
    <s v="HO24015029"/>
    <s v="90CV07W10030"/>
    <s v="RTX3050/PG173-SKU16/GB/PNY"/>
    <s v=""/>
    <s v="HO24015029"/>
    <s v="CLOSED"/>
    <s v="吳崇源"/>
    <s v="2025/10/23 13:14:06"/>
    <s v=""/>
    <s v=""/>
    <s v="2025/11/04 17:25:12"/>
    <s v="[A3SC0030]Burnt Component"/>
    <s v="Customer"/>
    <s v="PCB Burned/C271"/>
    <s v="2025/10/23 13:10:47"/>
    <s v="KEYIN"/>
    <s v="KEYIN"/>
    <s v="C01"/>
    <s v="RTX3050"/>
    <s v=""/>
    <s v=""/>
    <s v=""/>
    <s v=""/>
    <s v=""/>
  </r>
  <r>
    <s v="KGB"/>
    <s v="Standard Shipment"/>
    <x v="0"/>
    <x v="0"/>
    <x v="0"/>
    <s v="TO25A000008"/>
    <s v="R"/>
    <s v="PNY"/>
    <s v="PNY_Asia"/>
    <s v="2025/10/23 10:56:13"/>
    <s v="2025/10/17 14:56:08"/>
    <s v="H824800988"/>
    <s v="90CV07W10020"/>
    <s v="RTX3050/PG173-SKU16/GB/PNY"/>
    <s v=""/>
    <s v="H824007013"/>
    <s v="CLOSED"/>
    <s v="吳崇源"/>
    <s v="2025/10/23 13:14:06"/>
    <s v="2025/11/20 14:01:06"/>
    <s v="2025/11/24 12:28:55"/>
    <s v="2025/11/24 12:28:55"/>
    <s v=""/>
    <s v=""/>
    <s v=""/>
    <s v="2025/10/23 13:11:17"/>
    <s v="KEYIN"/>
    <s v="KEYIN"/>
    <s v="R10"/>
    <s v="RTX3050"/>
    <s v="2025/11/24 12:25:13"/>
    <s v="001"/>
    <n v="621920"/>
    <n v="1"/>
    <n v="1"/>
  </r>
  <r>
    <s v="KGB"/>
    <s v="Standard Shipment"/>
    <x v="0"/>
    <x v="0"/>
    <x v="0"/>
    <s v="TO25A000008"/>
    <s v="R"/>
    <s v="PNY"/>
    <s v="PNY_Asia"/>
    <s v="2025/10/23 10:56:13"/>
    <s v="2025/10/17 14:56:08"/>
    <s v="H625800959"/>
    <s v="90CV08C30020"/>
    <s v="RTX5060TI/15210/STDOC/SA/PNY"/>
    <s v=""/>
    <s v="H625004728"/>
    <s v="CLOSED"/>
    <s v="廖振廷"/>
    <s v="2025/10/23 13:14:06"/>
    <s v="2025/11/20 09:31:56"/>
    <s v="2025/11/24 12:28:55"/>
    <s v="2025/11/24 12:28:55"/>
    <s v=""/>
    <s v=""/>
    <s v=""/>
    <s v="2025/10/23 12:36:10"/>
    <s v="KEYIN"/>
    <s v="KEYIN"/>
    <s v="R10"/>
    <s v="RTX5060TI"/>
    <s v="2025/11/24 12:25:13"/>
    <s v="001"/>
    <n v="621920"/>
    <n v="1"/>
    <n v="1"/>
  </r>
  <r>
    <s v="KGB"/>
    <s v="Standard Shipment"/>
    <x v="0"/>
    <x v="0"/>
    <x v="0"/>
    <s v="TO25A000008"/>
    <s v="R"/>
    <s v="PNY"/>
    <s v="PNY_Asia"/>
    <s v="2025/10/23 10:56:13"/>
    <s v="2025/10/17 14:56:08"/>
    <s v="H625800960"/>
    <s v="90CV08C30020"/>
    <s v="RTX5060TI/15210/STDOC/SA/PNY"/>
    <s v=""/>
    <s v="H625010366"/>
    <s v="CLOSED"/>
    <s v="廖振廷"/>
    <s v="2025/10/23 13:14:06"/>
    <s v="2025/11/20 09:32:03"/>
    <s v="2025/11/24 12:28:55"/>
    <s v="2025/11/24 12:28:55"/>
    <s v=""/>
    <s v=""/>
    <s v=""/>
    <s v="2025/10/23 12:37:05"/>
    <s v="KEYIN"/>
    <s v="KEYIN"/>
    <s v="R10"/>
    <s v="RTX5060TI"/>
    <s v="2025/11/24 12:25:13"/>
    <s v="001"/>
    <n v="621920"/>
    <n v="1"/>
    <n v="1"/>
  </r>
  <r>
    <s v="KGB"/>
    <s v="Standard Shipment"/>
    <x v="0"/>
    <x v="0"/>
    <x v="0"/>
    <s v="TO25A000008"/>
    <s v="R"/>
    <s v="PNY"/>
    <s v="PNY_Asia"/>
    <s v="2025/10/23 10:56:13"/>
    <s v="2025/10/17 14:56:08"/>
    <s v="HD24800961"/>
    <s v="90CV07W10030"/>
    <s v="RTX3050/PG173-SKU16/GB/PNY"/>
    <s v=""/>
    <s v="HD24007048"/>
    <s v="CLOSED"/>
    <s v="廖振廷"/>
    <s v="2025/10/23 13:14:06"/>
    <s v="2025/12/09 12:41:17"/>
    <s v="2025/12/12 09:14:54"/>
    <s v="2025/12/12 09:14:54"/>
    <s v=""/>
    <s v=""/>
    <s v=""/>
    <s v="2025/10/23 12:37:40"/>
    <s v="KEYIN"/>
    <s v="KEYIN"/>
    <s v="R10"/>
    <s v="RTX3050"/>
    <s v="2025/12/12 09:11:36"/>
    <s v="001"/>
    <n v="621993"/>
    <n v="1"/>
    <n v="1"/>
  </r>
  <r>
    <s v="KGB"/>
    <s v="Standard Shipment"/>
    <x v="0"/>
    <x v="0"/>
    <x v="0"/>
    <s v="TO25A000008"/>
    <s v="R"/>
    <s v="PNY"/>
    <s v="PNY_Asia"/>
    <s v="2025/10/23 10:56:13"/>
    <s v="2025/10/17 14:56:08"/>
    <s v="M425801043"/>
    <s v="90CV08B20040"/>
    <s v="RTX5070TI/14760/STDOC/SA/PNY"/>
    <s v=""/>
    <s v="M425017742"/>
    <s v="CLOSED"/>
    <s v="廖振廷"/>
    <s v="2025/10/23 13:14:06"/>
    <s v="2025/12/09 12:42:48"/>
    <s v="2025/12/12 09:14:54"/>
    <s v="2025/12/12 09:14:54"/>
    <s v=""/>
    <s v=""/>
    <s v=""/>
    <s v="2025/10/23 13:08:50"/>
    <s v="KEYIN"/>
    <s v="KEYIN"/>
    <s v="R10"/>
    <s v="RTX5070TI"/>
    <s v="2025/12/12 09:11:36"/>
    <s v="001"/>
    <n v="621993"/>
    <n v="1"/>
    <n v="1"/>
  </r>
  <r>
    <s v="KGB"/>
    <s v="Standard Shipment"/>
    <x v="0"/>
    <x v="0"/>
    <x v="0"/>
    <s v="TO25A000009"/>
    <s v="R"/>
    <s v="PNY"/>
    <s v="PNY_Asia"/>
    <s v="2025/10/23 11:26:50"/>
    <s v="2025/10/22 10:44:57"/>
    <s v="M525800952"/>
    <s v="90CV08600020"/>
    <s v="RTX5080/14745/STD/SA/PNY"/>
    <s v=""/>
    <s v="M525038262"/>
    <s v="CLOSED"/>
    <s v="廖振廷"/>
    <s v="2025/10/23 16:23:00"/>
    <s v="2025/11/20 13:59:59"/>
    <s v="2025/11/24 12:28:55"/>
    <s v="2025/11/24 12:28:55"/>
    <s v=""/>
    <s v=""/>
    <s v=""/>
    <s v="2025/10/23 16:20:38"/>
    <s v="KEYIN"/>
    <s v="KEYIN"/>
    <s v="R10"/>
    <s v="RTX5080"/>
    <s v="2025/11/24 12:25:13"/>
    <s v="001"/>
    <n v="621920"/>
    <n v="1"/>
    <n v="1"/>
  </r>
  <r>
    <s v="KGB"/>
    <s v="Standard Shipment"/>
    <x v="0"/>
    <x v="0"/>
    <x v="0"/>
    <s v="TO25A000009"/>
    <s v="R"/>
    <s v="PNY"/>
    <s v="PNY_Asia"/>
    <s v="2025/10/23 11:26:50"/>
    <s v="2025/10/22 10:44:57"/>
    <s v="H324800958"/>
    <s v="90CV07W10010"/>
    <s v="RTX3050/PG173-SKU16/GB/PNY"/>
    <s v=""/>
    <s v="H324018760"/>
    <s v="CLOSED"/>
    <s v="廖振廷"/>
    <s v="2025/10/23 16:23:00"/>
    <s v="2025/12/09 12:40:32"/>
    <s v="2025/12/12 09:14:54"/>
    <s v="2025/12/12 09:14:54"/>
    <s v=""/>
    <s v=""/>
    <s v=""/>
    <s v="2025/10/23 16:21:31"/>
    <s v="KEYIN"/>
    <s v="KEYIN"/>
    <s v="R10"/>
    <s v="RTX3050"/>
    <s v="2025/12/12 09:11:36"/>
    <s v="001"/>
    <n v="621993"/>
    <n v="1"/>
    <n v="1"/>
  </r>
  <r>
    <s v="KBB"/>
    <s v="-"/>
    <x v="5"/>
    <x v="2"/>
    <x v="1"/>
    <s v="TO25A000009"/>
    <s v="R"/>
    <s v="PNY"/>
    <s v="PNY_Asia"/>
    <s v="2025/10/23 11:26:50"/>
    <s v="2025/10/22 10:44:57"/>
    <s v="H324800617"/>
    <s v="90CV07T10050"/>
    <s v="RTX4060/PG173-SKU371/GB/PNY"/>
    <s v=""/>
    <s v="H324800617"/>
    <s v="CLOSED"/>
    <s v="李景福"/>
    <s v="2025/10/23 16:23:00"/>
    <s v=""/>
    <s v=""/>
    <s v="2026/05/08 15:49:34"/>
    <s v="[A3SC0020]Scrap cause by Parts shortage"/>
    <s v="Customer"/>
    <s v="Consigned Part Shortage - Close"/>
    <s v="2025/10/23 16:22:08"/>
    <s v="KEYIN"/>
    <s v="KEYIN"/>
    <s v="C01"/>
    <s v="RTX4060"/>
    <s v=""/>
    <s v=""/>
    <s v=""/>
    <s v=""/>
    <s v=""/>
  </r>
  <r>
    <s v="KGB"/>
    <s v="Standard Shipment"/>
    <x v="0"/>
    <x v="0"/>
    <x v="0"/>
    <s v="TO25B000002"/>
    <s v="R"/>
    <s v="PNY"/>
    <s v="PNY_Asia"/>
    <s v="2025/11/04 11:40:28"/>
    <s v="2025/11/03 10:44:01"/>
    <s v="H524801055"/>
    <s v="90CV07T100B0"/>
    <s v="RTX4060/PG173-SKU371/GB/PNY"/>
    <s v=""/>
    <s v="H524021361"/>
    <s v="CLOSED"/>
    <s v="許家榮"/>
    <s v="2025/11/06 14:27:07"/>
    <s v="2026/01/14 14:52:24"/>
    <s v="2026/01/23 13:37:11"/>
    <s v="2026/01/23 13:37:11"/>
    <s v=""/>
    <s v=""/>
    <s v=""/>
    <s v="2025/11/06 14:24:41"/>
    <s v="KEYIN"/>
    <s v="KEYIN"/>
    <s v="R10"/>
    <s v="RTX4060"/>
    <s v="2026/01/22 08:11:28"/>
    <s v="001"/>
    <n v="622102"/>
    <n v="1"/>
    <n v="1"/>
  </r>
  <r>
    <s v="KGB"/>
    <s v="Standard Shipment"/>
    <x v="0"/>
    <x v="0"/>
    <x v="0"/>
    <s v="TO25B000003"/>
    <s v="R"/>
    <s v="PNY"/>
    <s v="PNY_Asia"/>
    <s v="2025/11/06 12:28:12"/>
    <s v="2025/11/05 09:51:56"/>
    <s v="H424801019"/>
    <s v="90CV07W10010"/>
    <s v="RTX3050/PG173-SKU16/GB/PNY"/>
    <s v=""/>
    <s v="H424012714"/>
    <s v="CLOSED"/>
    <s v="吳崇源"/>
    <s v="2025/11/13 12:24:31"/>
    <s v="2025/11/20 14:01:30"/>
    <s v="2025/11/24 12:28:55"/>
    <s v="2025/11/24 12:28:55"/>
    <s v=""/>
    <s v=""/>
    <s v=""/>
    <s v="2025/11/13 12:20:37"/>
    <s v="KEYIN"/>
    <s v="KEYIN"/>
    <s v="R10"/>
    <s v="RTX3050"/>
    <s v="2025/11/24 12:25:13"/>
    <s v="001"/>
    <n v="621920"/>
    <n v="1"/>
    <n v="1"/>
  </r>
  <r>
    <s v="KGB"/>
    <s v="Standard Shipment"/>
    <x v="0"/>
    <x v="0"/>
    <x v="0"/>
    <s v="TO25B000003"/>
    <s v="R"/>
    <s v="PNY"/>
    <s v="PNY_Asia"/>
    <s v="2025/11/06 12:28:12"/>
    <s v="2025/11/05 09:51:56"/>
    <s v="M625801018"/>
    <s v="90CV08610010"/>
    <s v="RTX5080/14745/STDOC/SA/PNY"/>
    <s v=""/>
    <s v="M625046226"/>
    <s v="CLOSED"/>
    <s v="吳崇源"/>
    <s v="2025/11/13 12:24:31"/>
    <s v="2025/12/09 12:34:38"/>
    <s v="2025/12/12 09:14:54"/>
    <s v="2025/12/12 09:14:54"/>
    <s v=""/>
    <s v=""/>
    <s v=""/>
    <s v="2025/11/13 12:21:27"/>
    <s v="KEYIN"/>
    <s v="KEYIN"/>
    <s v="R10"/>
    <s v="RTX5080"/>
    <s v="2025/12/12 09:11:36"/>
    <s v="001"/>
    <n v="621993"/>
    <n v="1"/>
    <n v="1"/>
  </r>
  <r>
    <s v="KBB"/>
    <s v="-"/>
    <x v="5"/>
    <x v="2"/>
    <x v="1"/>
    <s v="TO25B000003"/>
    <s v="R"/>
    <s v="PNY"/>
    <s v="PNY_Asia"/>
    <s v="2025/11/06 12:28:12"/>
    <s v="2025/11/05 09:51:56"/>
    <s v="H424003763"/>
    <s v="90CV07W10010"/>
    <s v="RTX3050/PG173-SKU16/GB/PNY"/>
    <s v=""/>
    <s v="H424003763"/>
    <s v="CLOSED"/>
    <s v="李景福"/>
    <s v="2025/11/13 12:24:31"/>
    <s v=""/>
    <s v=""/>
    <s v="2026/05/08 15:49:57"/>
    <s v="[A3SC0020]Scrap cause by Parts shortage"/>
    <s v="Customer"/>
    <s v="Consigned Part Shortage - Close"/>
    <s v="2025/11/13 12:22:30"/>
    <s v="KEYIN"/>
    <s v="KEYIN"/>
    <s v="C01"/>
    <s v="RTX3050"/>
    <s v=""/>
    <s v=""/>
    <s v=""/>
    <s v=""/>
    <s v=""/>
  </r>
  <r>
    <s v="KGB"/>
    <s v="Standard Shipment"/>
    <x v="0"/>
    <x v="0"/>
    <x v="0"/>
    <s v="TO25B000003"/>
    <s v="R"/>
    <s v="PNY"/>
    <s v="PNY_Asia"/>
    <s v="2025/11/06 12:28:12"/>
    <s v="2025/11/05 09:51:56"/>
    <s v="HD24801032"/>
    <s v="90CV07X20050"/>
    <s v="RTX4080/PG139SKU355/GB/PNY"/>
    <s v=""/>
    <s v="HD24003443"/>
    <s v="CLOSED"/>
    <s v="吳崇源"/>
    <s v="2025/11/13 12:24:30"/>
    <s v="2026/01/29 13:45:19"/>
    <s v="2026/01/30 16:26:28"/>
    <s v="2026/01/30 16:26:28"/>
    <s v=""/>
    <s v=""/>
    <s v=""/>
    <s v="2025/11/13 12:23:08"/>
    <s v="KEYIN"/>
    <s v="KEYIN"/>
    <s v="R10"/>
    <s v="RTX4080"/>
    <s v="2026/01/30 13:03:38"/>
    <s v="001"/>
    <n v="622117"/>
    <n v="1"/>
    <n v="1"/>
  </r>
  <r>
    <s v="KBB"/>
    <s v="-"/>
    <x v="5"/>
    <x v="2"/>
    <x v="1"/>
    <s v="TO25B000003"/>
    <s v="R"/>
    <s v="PNY"/>
    <s v="PNY_Asia"/>
    <s v="2025/11/06 12:28:12"/>
    <s v="2025/11/05 09:51:56"/>
    <s v="M425041859"/>
    <s v="90CV08B300A0"/>
    <s v="RTX5070TI/14760/ARGBOC/HY/PNY"/>
    <s v=""/>
    <s v="M425041859"/>
    <s v="CLOSED"/>
    <s v="李景福"/>
    <s v="2025/11/13 12:24:30"/>
    <s v=""/>
    <s v=""/>
    <s v="2026/05/08 15:50:03"/>
    <s v="[A3SC0020]Scrap cause by Parts shortage"/>
    <s v="Customer"/>
    <s v="Consigned Part Shortage - Close"/>
    <s v="2025/11/13 12:23:49"/>
    <s v="KEYIN"/>
    <s v="KEYIN"/>
    <s v="C01"/>
    <s v="RTX5070TI"/>
    <s v=""/>
    <s v=""/>
    <s v=""/>
    <s v=""/>
    <s v=""/>
  </r>
  <r>
    <s v="KGB"/>
    <s v="Standard Shipment"/>
    <x v="0"/>
    <x v="0"/>
    <x v="0"/>
    <s v="TO25B000004"/>
    <s v="R"/>
    <s v="PNY"/>
    <s v="PNY_Asia"/>
    <s v="2025/11/14 10:38:51"/>
    <s v="2025/11/13 10:53:07"/>
    <s v="H724801057"/>
    <s v="90CV07R60050"/>
    <s v="RTX4070/PG141SKU335/GB/PNY"/>
    <s v=""/>
    <s v="H724003887"/>
    <s v="CLOSED"/>
    <s v="許家榮"/>
    <s v="2025/11/27 13:46:05"/>
    <s v="2026/06/02 16:28:21"/>
    <s v="2026/06/05 16:48:49"/>
    <s v="2026/06/05 16:48:49"/>
    <s v=""/>
    <s v=""/>
    <s v=""/>
    <s v="2025/11/27 13:41:36"/>
    <s v="KEYIN"/>
    <s v="KEYIN"/>
    <s v="R10"/>
    <s v="RTX4070"/>
    <s v="2026/06/04 16:24:31"/>
    <s v="003"/>
    <n v="622397"/>
    <n v="4.7"/>
    <n v="4.7"/>
  </r>
  <r>
    <s v="KBB"/>
    <s v="-"/>
    <x v="5"/>
    <x v="2"/>
    <x v="1"/>
    <s v="TO25B000004"/>
    <s v="R"/>
    <s v="PNY"/>
    <s v="PNY_Asia"/>
    <s v="2025/11/14 10:38:51"/>
    <s v="2025/11/13 10:53:07"/>
    <s v="HO24000013"/>
    <s v="90CV07T00080"/>
    <s v="RTX4060/PG173-SKU371/GB/PNY"/>
    <s v=""/>
    <s v="HO24000013"/>
    <s v="CLOSED"/>
    <s v="吳崇源"/>
    <s v="2025/11/27 13:46:04"/>
    <s v=""/>
    <s v=""/>
    <s v="2025/12/04 08:27:50"/>
    <s v="[A3SC0030]Burnt Component"/>
    <s v="Customer"/>
    <s v="PCB Burned/L3"/>
    <s v="2025/11/27 13:42:37"/>
    <s v="KEYIN"/>
    <s v="KEYIN"/>
    <s v="C01"/>
    <s v="RTX4060"/>
    <s v=""/>
    <s v=""/>
    <s v=""/>
    <s v=""/>
    <s v=""/>
  </r>
  <r>
    <s v="KGB"/>
    <s v="Standard Shipment"/>
    <x v="0"/>
    <x v="0"/>
    <x v="0"/>
    <s v="TO25B000004"/>
    <s v="R"/>
    <s v="PNY"/>
    <s v="PNY_Asia"/>
    <s v="2025/11/14 10:38:51"/>
    <s v="2025/11/13 10:53:07"/>
    <s v="H625801048"/>
    <s v="90CV08B200F0"/>
    <s v="RTX5070TI/14760/STDOC/HY/PNY"/>
    <s v=""/>
    <s v="H625010207"/>
    <s v="CLOSED"/>
    <s v="許家榮"/>
    <s v="2025/11/27 13:46:04"/>
    <s v="2025/12/09 12:50:03"/>
    <s v="2025/12/12 09:14:54"/>
    <s v="2025/12/12 09:14:54"/>
    <s v=""/>
    <s v=""/>
    <s v=""/>
    <s v="2025/11/27 13:44:05"/>
    <s v="KEYIN"/>
    <s v="KEYIN"/>
    <s v="R10"/>
    <s v="RTX5070TI"/>
    <s v="2025/12/12 09:11:36"/>
    <s v="001"/>
    <n v="621993"/>
    <n v="1"/>
    <n v="1"/>
  </r>
  <r>
    <s v="KGB"/>
    <s v="Standard Shipment"/>
    <x v="0"/>
    <x v="0"/>
    <x v="0"/>
    <s v="TO25B000008"/>
    <s v="R"/>
    <s v="PNY"/>
    <s v="PNY_Asia"/>
    <s v="2025/11/27 09:13:06"/>
    <s v="2025/11/21 14:22:20"/>
    <s v="H825801088"/>
    <s v="90CV08B300F0"/>
    <s v="RTX5070TI/14760/ARGBOC/HY/PNY"/>
    <s v=""/>
    <s v="H825000293"/>
    <s v="CLOSED"/>
    <s v="許家榮"/>
    <s v="2025/11/27 14:11:31"/>
    <s v="2026/01/14 14:54:09"/>
    <s v="2026/01/23 13:37:12"/>
    <s v="2026/01/23 13:37:12"/>
    <s v=""/>
    <s v=""/>
    <s v=""/>
    <s v="2025/11/27 14:05:11"/>
    <s v="KEYIN"/>
    <s v="KEYIN"/>
    <s v="R10"/>
    <s v="RTX5070TI"/>
    <s v="2026/01/22 08:11:28"/>
    <s v="001"/>
    <n v="622102"/>
    <n v="1"/>
    <n v="1"/>
  </r>
  <r>
    <s v="KGB"/>
    <s v="Standard Shipment"/>
    <x v="0"/>
    <x v="0"/>
    <x v="0"/>
    <s v="TO25B000008"/>
    <s v="R"/>
    <s v="PNY"/>
    <s v="PNY_Asia"/>
    <s v="2025/11/27 09:13:06"/>
    <s v="2025/11/21 14:22:20"/>
    <s v="H725801049"/>
    <s v="90CV08B300F0"/>
    <s v="RTX5070TI/14760/ARGBOC/HY/PNY"/>
    <s v=""/>
    <s v="H725000108"/>
    <s v="CLOSED"/>
    <s v="許家榮"/>
    <s v="2025/11/27 14:11:31"/>
    <s v="2025/12/09 12:49:20"/>
    <s v="2025/12/12 09:14:54"/>
    <s v="2025/12/12 09:14:54"/>
    <s v=""/>
    <s v=""/>
    <s v=""/>
    <s v="2025/11/27 14:06:07"/>
    <s v="KEYIN"/>
    <s v="KEYIN"/>
    <s v="R10"/>
    <s v="RTX5070TI"/>
    <s v="2025/12/12 09:11:36"/>
    <s v="001"/>
    <n v="621993"/>
    <n v="1"/>
    <n v="1"/>
  </r>
  <r>
    <s v="KGB"/>
    <s v="Standard Shipment"/>
    <x v="0"/>
    <x v="0"/>
    <x v="0"/>
    <s v="TO25B000008"/>
    <s v="R"/>
    <s v="PNY"/>
    <s v="PNY_Asia"/>
    <s v="2025/11/27 09:13:06"/>
    <s v="2025/11/21 14:22:20"/>
    <s v="HN23801182"/>
    <s v="90CV07T10090"/>
    <s v="RTX4060/PG173-SKU371/GB/PNY"/>
    <s v=""/>
    <s v="HN23000442"/>
    <s v="CLOSED"/>
    <s v="許家榮"/>
    <s v="2025/11/27 14:11:31"/>
    <s v="2026/01/29 13:45:30"/>
    <s v="2026/02/07 11:26:21"/>
    <s v="2026/02/07 11:26:21"/>
    <s v=""/>
    <s v=""/>
    <s v=""/>
    <s v="2025/11/27 14:01:27"/>
    <s v="KEYIN"/>
    <s v="KEYIN"/>
    <s v="R10"/>
    <s v="RTX4060"/>
    <s v="2026/02/03 14:18:04"/>
    <s v="002"/>
    <n v="622126"/>
    <n v="4.5999999999999996"/>
    <n v="4.5999999999999996"/>
  </r>
  <r>
    <s v="KGB"/>
    <s v="Standard Shipment"/>
    <x v="0"/>
    <x v="0"/>
    <x v="0"/>
    <s v="TO25B000008"/>
    <s v="R"/>
    <s v="PNY"/>
    <s v="PNY_Asia"/>
    <s v="2025/11/27 09:13:06"/>
    <s v="2025/11/21 14:22:20"/>
    <s v="H324801056"/>
    <s v="90CV07T100H0"/>
    <s v="RTX4060/PG173-SKU371/GB/PNY"/>
    <s v=""/>
    <s v="H324009856"/>
    <s v="CLOSED"/>
    <s v="許家榮"/>
    <s v="2025/11/27 14:11:31"/>
    <s v="2026/01/14 14:52:40"/>
    <s v="2026/01/23 13:37:11"/>
    <s v="2026/01/23 13:37:11"/>
    <s v=""/>
    <s v=""/>
    <s v=""/>
    <s v="2025/11/27 14:02:03"/>
    <s v="KEYIN"/>
    <s v="KEYIN"/>
    <s v="R10"/>
    <s v="RTX4060"/>
    <s v="2026/01/22 08:11:28"/>
    <s v="001"/>
    <n v="622102"/>
    <n v="1"/>
    <n v="1"/>
  </r>
  <r>
    <s v="KGB"/>
    <s v="Standard Shipment"/>
    <x v="0"/>
    <x v="0"/>
    <x v="0"/>
    <s v="TO25B000008"/>
    <s v="R"/>
    <s v="PNY"/>
    <s v="PNY_Asia"/>
    <s v="2025/11/27 09:13:06"/>
    <s v="2025/11/21 14:22:20"/>
    <s v="H725004549"/>
    <s v="90CV08B300F0"/>
    <s v="RTX5070TI/14760/ARGBOC/HY/PNY"/>
    <s v=""/>
    <s v="H725004549"/>
    <s v="CLOSED"/>
    <s v="許家榮"/>
    <s v="2025/11/27 14:11:31"/>
    <s v="2025/11/28 12:13:48"/>
    <s v="2025/12/12 09:14:54"/>
    <s v="2025/12/12 09:14:54"/>
    <s v=""/>
    <s v=""/>
    <s v=""/>
    <s v="2025/11/27 14:03:03"/>
    <s v="KEYIN"/>
    <s v="KEYIN"/>
    <s v="R10"/>
    <s v="RTX5070TI"/>
    <s v="2025/12/12 09:11:36"/>
    <s v="001"/>
    <n v="621993"/>
    <n v="1"/>
    <n v="1"/>
  </r>
  <r>
    <s v="KGB"/>
    <s v="Standard Shipment"/>
    <x v="0"/>
    <x v="0"/>
    <x v="0"/>
    <s v="TO25B000008"/>
    <s v="R"/>
    <s v="PNY"/>
    <s v="PNY_Asia"/>
    <s v="2025/11/27 09:13:06"/>
    <s v="2025/11/21 14:22:20"/>
    <s v="H525801051"/>
    <s v="90CV08B200F0"/>
    <s v="RTX5070TI/14760/STDOC/HY/PNY"/>
    <s v=""/>
    <s v="H525010729"/>
    <s v="CLOSED"/>
    <s v="許家榮"/>
    <s v="2025/11/27 14:11:31"/>
    <s v="2025/12/09 12:50:44"/>
    <s v="2025/12/12 09:14:54"/>
    <s v="2025/12/12 09:14:54"/>
    <s v=""/>
    <s v=""/>
    <s v=""/>
    <s v="2025/11/27 14:07:58"/>
    <s v="KEYIN"/>
    <s v="KEYIN"/>
    <s v="R10"/>
    <s v="RTX5070TI"/>
    <s v="2025/12/12 09:11:36"/>
    <s v="001"/>
    <n v="621993"/>
    <n v="1"/>
    <n v="1"/>
  </r>
  <r>
    <s v="KGB"/>
    <s v="Standard Shipment"/>
    <x v="0"/>
    <x v="0"/>
    <x v="0"/>
    <s v="TO25B000008"/>
    <s v="R"/>
    <s v="PNY"/>
    <s v="PNY_Asia"/>
    <s v="2025/11/27 09:13:06"/>
    <s v="2025/11/21 14:22:20"/>
    <s v="H724801047"/>
    <s v="90CV07T30050"/>
    <s v="RTX4060/PG173-SKU371/GB/PNY"/>
    <s v=""/>
    <s v="H724000368"/>
    <s v="CLOSED"/>
    <s v="許家榮"/>
    <s v="2025/11/27 14:11:31"/>
    <s v="2026/01/14 14:52:14"/>
    <s v="2026/01/23 13:37:12"/>
    <s v="2026/01/23 13:37:12"/>
    <s v=""/>
    <s v=""/>
    <s v=""/>
    <s v="2025/11/27 14:08:34"/>
    <s v="KEYIN"/>
    <s v="KEYIN"/>
    <s v="R10"/>
    <s v="RTX4060"/>
    <s v="2026/01/22 08:11:28"/>
    <s v="001"/>
    <n v="622102"/>
    <n v="1"/>
    <n v="1"/>
  </r>
  <r>
    <s v="KGB"/>
    <s v="Standard Shipment"/>
    <x v="0"/>
    <x v="0"/>
    <x v="0"/>
    <s v="TO25B000008"/>
    <s v="R"/>
    <s v="PNY"/>
    <s v="PNY_Asia"/>
    <s v="2025/11/27 09:13:06"/>
    <s v="2025/11/21 14:22:20"/>
    <s v="H224801046"/>
    <s v="90CV07T100H0"/>
    <s v="RTX4060/PG173-SKU371/GB/PNY"/>
    <s v=""/>
    <s v="H224013157"/>
    <s v="CLOSED"/>
    <s v="許家榮"/>
    <s v="2025/11/27 14:11:31"/>
    <s v="2026/01/14 14:52:03"/>
    <s v="2026/01/23 13:37:12"/>
    <s v="2026/01/23 13:37:12"/>
    <s v=""/>
    <s v=""/>
    <s v=""/>
    <s v="2025/11/27 14:09:21"/>
    <s v="KEYIN"/>
    <s v="KEYIN"/>
    <s v="R10"/>
    <s v="RTX4060"/>
    <s v="2026/01/22 08:11:28"/>
    <s v="001"/>
    <n v="622102"/>
    <n v="1"/>
    <n v="1"/>
  </r>
  <r>
    <s v="KGB"/>
    <s v="Standard Shipment"/>
    <x v="0"/>
    <x v="0"/>
    <x v="0"/>
    <s v="TO25B000010"/>
    <s v="R"/>
    <s v="PNY"/>
    <s v="PNY_Asia"/>
    <s v="2025/12/02 14:07:54"/>
    <s v="2025/11/28 09:57:21"/>
    <s v="M225801066"/>
    <s v="90CV08600020"/>
    <s v="RTX5080/14745/STD/SA/PNY"/>
    <s v=""/>
    <s v="M225015521"/>
    <s v="CLOSED"/>
    <s v="許家榮"/>
    <s v="2025/12/02 14:51:35"/>
    <s v="2026/01/05 08:52:33"/>
    <s v="2026/01/12 09:05:20"/>
    <s v="2026/01/12 09:05:20"/>
    <s v=""/>
    <s v=""/>
    <s v=""/>
    <s v="2025/12/02 14:42:08"/>
    <s v="KEYIN"/>
    <s v="KEYIN"/>
    <s v="R10"/>
    <s v="RTX5080"/>
    <s v="2026/01/08 08:11:19"/>
    <s v="001"/>
    <n v="622063"/>
    <n v="1"/>
    <n v="1"/>
  </r>
  <r>
    <s v="KGB"/>
    <s v="Standard Shipment"/>
    <x v="0"/>
    <x v="0"/>
    <x v="0"/>
    <s v="TO25B000010"/>
    <s v="R"/>
    <s v="PNY"/>
    <s v="PNY_Asia"/>
    <s v="2025/12/02 14:07:54"/>
    <s v="2025/11/28 09:57:21"/>
    <s v="H224801131"/>
    <s v="90CV07T100G0"/>
    <s v="RTX4060/PG173-SKU371/GB/PNY"/>
    <s v=""/>
    <s v="H224003858"/>
    <s v="CLOSED"/>
    <s v="許家榮"/>
    <s v="2025/12/02 14:51:35"/>
    <s v="2026/01/29 13:37:27"/>
    <s v="2026/02/07 11:26:21"/>
    <s v="2026/02/07 11:26:21"/>
    <s v=""/>
    <s v=""/>
    <s v=""/>
    <s v="2025/12/02 14:43:03"/>
    <s v="KEYIN"/>
    <s v="KEYIN"/>
    <s v="R10"/>
    <s v="RTX4060"/>
    <s v="2026/02/03 14:18:04"/>
    <s v="002"/>
    <n v="622126"/>
    <n v="4.5999999999999996"/>
    <n v="4.5999999999999996"/>
  </r>
  <r>
    <s v="KGB"/>
    <s v="Standard Shipment"/>
    <x v="0"/>
    <x v="0"/>
    <x v="0"/>
    <s v="TO25B000010"/>
    <s v="R"/>
    <s v="PNY"/>
    <s v="PNY_Asia"/>
    <s v="2025/12/02 14:07:54"/>
    <s v="2025/11/28 09:57:21"/>
    <s v="H324801127"/>
    <s v="90CV07T100H0"/>
    <s v="RTX4060/PG173-SKU371/GB/PNY"/>
    <s v=""/>
    <s v="H324007924"/>
    <s v="CLOSED"/>
    <s v="許家榮"/>
    <s v="2025/12/02 14:51:35"/>
    <s v="2026/01/14 14:55:12"/>
    <s v="2026/01/23 13:37:12"/>
    <s v="2026/01/23 13:37:12"/>
    <s v=""/>
    <s v=""/>
    <s v=""/>
    <s v="2025/12/02 14:44:10"/>
    <s v="KEYIN"/>
    <s v="KEYIN"/>
    <s v="R10"/>
    <s v="RTX4060"/>
    <s v="2026/01/22 08:11:28"/>
    <s v="001"/>
    <n v="622102"/>
    <n v="1"/>
    <n v="1"/>
  </r>
  <r>
    <s v="KGB"/>
    <s v="Standard Shipment"/>
    <x v="0"/>
    <x v="0"/>
    <x v="0"/>
    <s v="TO25B000010"/>
    <s v="R"/>
    <s v="PNY"/>
    <s v="PNY_Asia"/>
    <s v="2025/12/02 14:07:54"/>
    <s v="2025/11/28 09:57:21"/>
    <s v="H124801128"/>
    <s v="90CV07T10010"/>
    <s v="RTX4060/PG173-SKU371/GB/PNY"/>
    <s v=""/>
    <s v="H124008719"/>
    <s v="CLOSED"/>
    <s v="許家榮"/>
    <s v="2025/12/02 14:51:35"/>
    <s v="2026/01/14 14:55:20"/>
    <s v="2026/01/23 13:37:12"/>
    <s v="2026/01/23 13:37:12"/>
    <s v=""/>
    <s v=""/>
    <s v=""/>
    <s v="2025/12/02 14:45:04"/>
    <s v="KEYIN"/>
    <s v="KEYIN"/>
    <s v="R10"/>
    <s v="RTX4060"/>
    <s v="2026/01/22 08:11:28"/>
    <s v="001"/>
    <n v="622102"/>
    <n v="1"/>
    <n v="1"/>
  </r>
  <r>
    <s v="KBB"/>
    <s v="Local Scrap"/>
    <x v="2"/>
    <x v="0"/>
    <x v="1"/>
    <s v="TO25B000010"/>
    <s v="R"/>
    <s v="PNY"/>
    <s v="PNY_Asia"/>
    <s v="2025/12/02 14:07:54"/>
    <s v="2025/11/28 09:57:21"/>
    <s v="H324011084"/>
    <s v="90CV07T100H0"/>
    <s v="RTX4060/PG173-SKU371/GB/PNY"/>
    <s v=""/>
    <s v="H324011084"/>
    <s v="CLOSED"/>
    <s v="李景福"/>
    <s v="2025/12/02 14:51:35"/>
    <s v=""/>
    <s v=""/>
    <s v="2026/05/08 15:50:27"/>
    <s v="[A3SC0020]Scrap cause by Parts shortage"/>
    <s v="Customer"/>
    <s v="Consigned Part Shortage - Close"/>
    <s v="2025/12/02 14:45:52"/>
    <s v="KEYIN"/>
    <s v="KEYIN"/>
    <s v="C01"/>
    <s v="RTX4060"/>
    <s v=""/>
    <s v=""/>
    <s v=""/>
    <s v=""/>
    <s v=""/>
  </r>
  <r>
    <s v="KGB"/>
    <s v="Standard Shipment"/>
    <x v="0"/>
    <x v="0"/>
    <x v="0"/>
    <s v="TO25B000010"/>
    <s v="R"/>
    <s v="PNY"/>
    <s v="PNY_Asia"/>
    <s v="2025/12/02 14:07:54"/>
    <s v="2025/11/28 09:57:21"/>
    <s v="H724801123"/>
    <s v="90CV07S00020"/>
    <s v="RTX4090/PG139-SKU332/GB/PNY"/>
    <s v=""/>
    <s v="H724800647"/>
    <s v="CLOSED"/>
    <s v="許家榮"/>
    <s v="2025/12/02 14:51:35"/>
    <s v="2026/01/29 13:43:50"/>
    <s v="2026/02/07 11:26:21"/>
    <s v="2026/02/07 11:26:21"/>
    <s v=""/>
    <s v=""/>
    <s v=""/>
    <s v="2025/12/02 14:46:43"/>
    <s v="KEYIN"/>
    <s v="KEYIN"/>
    <s v="N01"/>
    <s v="RTX4090"/>
    <s v="2026/02/03 14:18:04"/>
    <s v="001"/>
    <n v="622126"/>
    <n v="8.1999999999999993"/>
    <n v="8.1999999999999993"/>
  </r>
  <r>
    <s v="KGB"/>
    <s v="Standard Shipment"/>
    <x v="0"/>
    <x v="0"/>
    <x v="0"/>
    <s v="TO25B000010"/>
    <s v="R"/>
    <s v="PNY"/>
    <s v="PNY_Asia"/>
    <s v="2025/12/02 14:07:54"/>
    <s v="2025/11/28 09:57:21"/>
    <s v="M125801097"/>
    <s v="90CV08600020"/>
    <s v="RTX5080/14745/STD/SA/PNY"/>
    <s v=""/>
    <s v="M125004112"/>
    <s v="CLOSED"/>
    <s v="許家榮"/>
    <s v="2025/12/02 14:51:35"/>
    <s v="2026/01/05 08:56:59"/>
    <s v="2026/01/12 09:05:20"/>
    <s v="2026/01/12 09:05:20"/>
    <s v=""/>
    <s v=""/>
    <s v=""/>
    <s v="2025/12/02 14:49:38"/>
    <s v="KEYIN"/>
    <s v="KEYIN"/>
    <s v="R10"/>
    <s v="RTX5080"/>
    <s v="2026/01/08 08:11:19"/>
    <s v="001"/>
    <n v="622063"/>
    <n v="1"/>
    <n v="1"/>
  </r>
  <r>
    <s v="KGB"/>
    <s v="Standard Shipment"/>
    <x v="0"/>
    <x v="0"/>
    <x v="0"/>
    <s v="TO25B000010"/>
    <s v="R"/>
    <s v="PNY"/>
    <s v="PNY_Asia"/>
    <s v="2025/12/02 14:07:54"/>
    <s v="2025/11/28 09:57:21"/>
    <s v="HN24801117"/>
    <s v="90CV07R600D0"/>
    <s v="RTX4070/PG141SKU335/GB/PNY"/>
    <s v=""/>
    <s v="HN24009027"/>
    <s v="CLOSED"/>
    <s v="許家榮"/>
    <s v="2025/12/02 14:51:35"/>
    <s v="2026/06/02 16:29:51"/>
    <s v="2026/06/05 16:48:49"/>
    <s v="2026/06/05 16:48:49"/>
    <s v=""/>
    <s v=""/>
    <s v=""/>
    <s v="2025/12/02 14:47:56"/>
    <s v="KEYIN"/>
    <s v="KEYIN"/>
    <s v="R10"/>
    <s v="RTX4070"/>
    <s v="2026/06/04 16:24:31"/>
    <s v="003"/>
    <n v="622397"/>
    <n v="4.7"/>
    <n v="4.7"/>
  </r>
  <r>
    <s v="KBB"/>
    <s v="-"/>
    <x v="5"/>
    <x v="2"/>
    <x v="1"/>
    <s v="TO25B000010"/>
    <s v="R"/>
    <s v="PNY"/>
    <s v="PNY_Asia"/>
    <s v="2025/12/02 14:07:54"/>
    <s v="2025/11/28 09:57:21"/>
    <s v="H925003520"/>
    <s v="90CV08B200F0"/>
    <s v="RTX5070TI/14760/STDOC/HY/PNY"/>
    <s v=""/>
    <s v="H925003520"/>
    <s v="CLOSED"/>
    <s v="許家榮"/>
    <s v="2025/12/02 14:51:35"/>
    <s v=""/>
    <s v=""/>
    <s v="2026/05/08 15:50:08"/>
    <s v="[A3SC0020]Scrap cause by Parts shortage"/>
    <s v="Customer"/>
    <s v="Consigned Part Shortage - Close"/>
    <s v="2025/12/02 14:50:35"/>
    <s v="KEYIN"/>
    <s v="KEYIN"/>
    <s v="C01"/>
    <s v="RTX5070TI"/>
    <s v=""/>
    <s v=""/>
    <s v=""/>
    <s v=""/>
    <s v=""/>
  </r>
  <r>
    <s v="KGB"/>
    <s v="Standard Shipment"/>
    <x v="0"/>
    <x v="0"/>
    <x v="0"/>
    <s v="TO25C000005"/>
    <s v="R"/>
    <s v="PNY"/>
    <s v="PNY_Asia"/>
    <s v="2025/12/12 10:52:13"/>
    <s v="2025/12/05 18:55:36"/>
    <s v="H925801104"/>
    <s v="90CV08C10070"/>
    <s v="RTX5060TI/15210/ARGBOC/SA/PNY"/>
    <s v=""/>
    <s v="H925000326"/>
    <s v="CLOSED"/>
    <s v="許家榮"/>
    <s v="2025/12/23 14:49:50"/>
    <s v="2026/01/14 14:54:28"/>
    <s v="2026/01/23 13:37:12"/>
    <s v="2026/01/23 13:37:12"/>
    <s v=""/>
    <s v=""/>
    <s v=""/>
    <s v="2025/12/23 14:49:42"/>
    <s v="KEYIN"/>
    <s v="KEYIN"/>
    <s v="R10"/>
    <s v="RTX5060TI"/>
    <s v="2026/01/22 08:11:28"/>
    <s v="001"/>
    <n v="622102"/>
    <n v="1"/>
    <n v="1"/>
  </r>
  <r>
    <s v="KGB"/>
    <s v="Standard Shipment"/>
    <x v="0"/>
    <x v="0"/>
    <x v="0"/>
    <s v="TO25C000005"/>
    <s v="R"/>
    <s v="PNY"/>
    <s v="PNY_Asia"/>
    <s v="2025/12/12 10:52:13"/>
    <s v="2025/12/05 18:55:36"/>
    <s v="H424801075"/>
    <s v="90CV07W10010"/>
    <s v="RTX3050/PG173-SKU16/GB/PNY"/>
    <s v=""/>
    <s v="H424007275"/>
    <s v="CLOSED"/>
    <s v="許家榮"/>
    <s v="2025/12/12 11:03:22"/>
    <s v="2026/01/14 14:53:26"/>
    <s v="2026/01/23 13:37:12"/>
    <s v="2026/01/23 13:37:12"/>
    <s v=""/>
    <s v=""/>
    <s v=""/>
    <s v="2025/12/12 10:56:27"/>
    <s v="KEYIN"/>
    <s v="KEYIN"/>
    <s v="R10"/>
    <s v="RTX3050"/>
    <s v="2026/01/22 08:11:28"/>
    <s v="001"/>
    <n v="622102"/>
    <n v="1"/>
    <n v="1"/>
  </r>
  <r>
    <s v="KGB"/>
    <s v="Standard Shipment"/>
    <x v="0"/>
    <x v="0"/>
    <x v="0"/>
    <s v="TO25C000005"/>
    <s v="R"/>
    <s v="PNY"/>
    <s v="PNY_Asia"/>
    <s v="2025/12/12 10:52:13"/>
    <s v="2025/12/05 18:55:36"/>
    <s v="HO24801076"/>
    <s v="90CV07W10030"/>
    <s v="RTX3050/PG173-SKU16/GB/PNY"/>
    <s v=""/>
    <s v="HO24800649"/>
    <s v="CLOSED"/>
    <s v="許家榮"/>
    <s v="2025/12/12 11:03:22"/>
    <s v="2026/01/14 14:53:38"/>
    <s v="2026/01/23 13:37:12"/>
    <s v="2026/01/23 13:37:12"/>
    <s v=""/>
    <s v=""/>
    <s v=""/>
    <s v="2025/12/12 10:57:09"/>
    <s v="KEYIN"/>
    <s v="KEYIN"/>
    <s v="R10"/>
    <s v="RTX3050"/>
    <s v="2026/01/22 08:11:28"/>
    <s v="001"/>
    <n v="622102"/>
    <n v="1"/>
    <n v="1"/>
  </r>
  <r>
    <s v="KGB"/>
    <s v="Standard Shipment"/>
    <x v="0"/>
    <x v="0"/>
    <x v="0"/>
    <s v="TO25C000005"/>
    <s v="R"/>
    <s v="PNY"/>
    <s v="PNY_Asia"/>
    <s v="2025/12/12 10:52:13"/>
    <s v="2025/12/05 18:55:36"/>
    <s v="H424801114"/>
    <s v="90CV07T100H0"/>
    <s v="RTX4060/PG173-SKU371/GB/PNY"/>
    <s v=""/>
    <s v="H424006501"/>
    <s v="CLOSED"/>
    <s v="許家榮"/>
    <s v="2025/12/12 11:03:22"/>
    <s v="2026/01/14 14:55:01"/>
    <s v="2026/01/23 13:37:12"/>
    <s v="2026/01/23 13:37:12"/>
    <s v=""/>
    <s v=""/>
    <s v=""/>
    <s v="2025/12/12 10:58:04"/>
    <s v="KEYIN"/>
    <s v="KEYIN"/>
    <s v="R10"/>
    <s v="RTX4060"/>
    <s v="2026/01/22 08:11:28"/>
    <s v="001"/>
    <n v="622102"/>
    <n v="1"/>
    <n v="1"/>
  </r>
  <r>
    <s v="KBB"/>
    <s v="Local Scrap"/>
    <x v="2"/>
    <x v="0"/>
    <x v="2"/>
    <s v="TO25C000005"/>
    <s v="R"/>
    <s v="PNY"/>
    <s v="PNY_Asia"/>
    <s v="2025/12/12 10:52:13"/>
    <s v="2025/12/05 18:55:36"/>
    <s v="H424004049"/>
    <s v="90CV07W10010"/>
    <s v="RTX3050/PG173-SKU16/GB/PNY"/>
    <s v=""/>
    <s v="H424004049"/>
    <s v="CLOSED"/>
    <s v="李景福"/>
    <s v="2025/12/12 11:03:22"/>
    <s v=""/>
    <s v=""/>
    <s v="2026/05/08 15:51:39"/>
    <s v="[A3SC0020]Scrap cause by Parts shortage"/>
    <s v="Customer"/>
    <s v="Consigned Part Shortage - Close"/>
    <s v="2025/12/12 10:59:17"/>
    <s v="KEYIN"/>
    <s v="KEYIN"/>
    <s v="C01"/>
    <s v="RTX3050"/>
    <s v=""/>
    <s v=""/>
    <s v=""/>
    <s v=""/>
    <s v=""/>
  </r>
  <r>
    <s v="KGB"/>
    <s v="Standard Shipment"/>
    <x v="0"/>
    <x v="0"/>
    <x v="0"/>
    <s v="TO25C000005"/>
    <s v="R"/>
    <s v="PNY"/>
    <s v="PNY_Asia"/>
    <s v="2025/12/12 10:52:13"/>
    <s v="2025/12/05 18:55:36"/>
    <s v="H725801079"/>
    <s v="90CV08B200F0"/>
    <s v="RTX5070TI/14760/STDOC/HY/PNY"/>
    <s v=""/>
    <s v="H725001656"/>
    <s v="CLOSED"/>
    <s v="許家榮"/>
    <s v="2025/12/12 11:03:22"/>
    <s v="2026/01/05 08:53:59"/>
    <s v="2026/01/12 09:05:20"/>
    <s v="2026/01/12 09:05:20"/>
    <s v=""/>
    <s v=""/>
    <s v=""/>
    <s v="2025/12/12 11:00:18"/>
    <s v="KEYIN"/>
    <s v="KEYIN"/>
    <s v="R10"/>
    <s v="RTX5070TI"/>
    <s v="2026/01/08 08:11:19"/>
    <s v="001"/>
    <n v="622063"/>
    <n v="1"/>
    <n v="1"/>
  </r>
  <r>
    <s v="KGB"/>
    <s v="Standard Shipment"/>
    <x v="0"/>
    <x v="0"/>
    <x v="0"/>
    <s v="TO25C000005"/>
    <s v="R"/>
    <s v="PNY"/>
    <s v="PNY_Asia"/>
    <s v="2025/12/12 10:52:13"/>
    <s v="2025/12/05 18:55:36"/>
    <s v="M525801086"/>
    <s v="90CV08B300A0"/>
    <s v="RTX5070TI/14760/ARGBOC/HY/PNY"/>
    <s v=""/>
    <s v="M525003907"/>
    <s v="CLOSED"/>
    <s v="許家榮"/>
    <s v="2025/12/12 11:03:22"/>
    <s v="2026/01/05 08:55:09"/>
    <s v="2026/01/12 09:05:20"/>
    <s v="2026/01/12 09:05:20"/>
    <s v=""/>
    <s v=""/>
    <s v=""/>
    <s v="2025/12/12 11:01:26"/>
    <s v="KEYIN"/>
    <s v="KEYIN"/>
    <s v="R10"/>
    <s v="RTX5070TI"/>
    <s v="2026/01/08 08:11:19"/>
    <s v="001"/>
    <n v="622063"/>
    <n v="1"/>
    <n v="1"/>
  </r>
  <r>
    <s v="KGB"/>
    <s v="Standard Shipment"/>
    <x v="0"/>
    <x v="0"/>
    <x v="0"/>
    <s v="TO25C000005"/>
    <s v="R"/>
    <s v="PNY"/>
    <s v="PNY_Asia"/>
    <s v="2025/12/12 10:52:13"/>
    <s v="2025/12/05 18:55:36"/>
    <s v="H725801089"/>
    <s v="90CV08B200F0"/>
    <s v="RTX5070TI/14760/STDOC/HY/PNY"/>
    <s v=""/>
    <s v="H725001725"/>
    <s v="CLOSED"/>
    <s v="許家榮"/>
    <s v="2025/12/12 11:03:22"/>
    <s v="2026/01/05 08:55:33"/>
    <s v="2026/01/12 09:05:20"/>
    <s v="2026/01/12 09:05:20"/>
    <s v=""/>
    <s v=""/>
    <s v=""/>
    <s v="2025/12/12 10:52:44"/>
    <s v="KEYIN"/>
    <s v="KEYIN"/>
    <s v="R10"/>
    <s v="RTX5070TI"/>
    <s v="2026/01/08 08:11:19"/>
    <s v="001"/>
    <n v="622063"/>
    <n v="1"/>
    <n v="1"/>
  </r>
  <r>
    <s v="KBB"/>
    <s v="-"/>
    <x v="5"/>
    <x v="2"/>
    <x v="1"/>
    <s v="TO25C000005"/>
    <s v="R"/>
    <s v="PNY"/>
    <s v="PNY_Asia"/>
    <s v="2025/12/12 10:52:13"/>
    <s v="2025/12/05 18:55:36"/>
    <s v="H324900001"/>
    <s v="90CV-07S0050"/>
    <s v="RTX4090/PG139-SKU330/BK/PNY"/>
    <s v=""/>
    <s v="H324900001"/>
    <s v="CLOSED"/>
    <s v="許家榮"/>
    <s v="2025/12/12 11:03:22"/>
    <s v=""/>
    <s v=""/>
    <s v="2026/03/13 16:50:15"/>
    <s v="[A3SC0012]Scrap cause by no repair skill"/>
    <s v="[A1902]RMA"/>
    <s v="NO BOOT,目檢正常,量測所有工作電壓都正常,量測I2C值正常_x000a_量測PCI-E值正常,量測BIOS值正常,重燒BIOS無效_x000a_更換GPU並回焊過,無維修方向，故判定為難修板"/>
    <s v="2025/12/12 10:53:46"/>
    <s v="KEYIN"/>
    <s v="KEYIN"/>
    <s v="X03"/>
    <s v="RTX4090"/>
    <s v=""/>
    <s v=""/>
    <s v=""/>
    <s v=""/>
    <s v=""/>
  </r>
  <r>
    <s v="KGB"/>
    <s v="Standard Shipment"/>
    <x v="0"/>
    <x v="0"/>
    <x v="0"/>
    <s v="TO25C000005"/>
    <s v="R"/>
    <s v="PNY"/>
    <s v="PNY_Asia"/>
    <s v="2025/12/12 10:52:13"/>
    <s v="2025/12/05 18:55:36"/>
    <s v="H624801098"/>
    <s v="90CV07X20010"/>
    <s v="RTX4080/PG139SKU355/GB/PNY"/>
    <s v=""/>
    <s v="H624001467"/>
    <s v="CLOSED"/>
    <s v="許家榮"/>
    <s v="2025/12/12 11:03:22"/>
    <s v="2026/01/29 13:39:27"/>
    <s v="2026/01/30 16:26:28"/>
    <s v="2026/01/30 16:26:28"/>
    <s v=""/>
    <s v=""/>
    <s v=""/>
    <s v="2025/12/12 10:55:11"/>
    <s v="KEYIN"/>
    <s v="KEYIN"/>
    <s v="R10"/>
    <s v="RTX4080"/>
    <s v="2026/01/30 13:03:38"/>
    <s v="001"/>
    <n v="622117"/>
    <n v="1"/>
    <n v="1"/>
  </r>
  <r>
    <s v="KGB"/>
    <s v="Standard Shipment"/>
    <x v="0"/>
    <x v="0"/>
    <x v="0"/>
    <s v="TO25C000010"/>
    <s v="R"/>
    <s v="PNY"/>
    <s v="PNY_Asia"/>
    <s v="2026/01/15 09:38:44"/>
    <s v="2025/12/16 16:58:06"/>
    <s v="M925801206"/>
    <s v="90CV087000B0"/>
    <s v="RTX5090/14530/STD/SA/PNY"/>
    <s v=""/>
    <s v="M925006568"/>
    <s v="CLOSED"/>
    <s v="許家榮"/>
    <s v="2026/02/02 15:43:11"/>
    <s v="2026/02/09 11:30:52"/>
    <s v="2026/02/13 16:51:05"/>
    <s v="2026/02/13 16:51:05"/>
    <s v=""/>
    <s v=""/>
    <s v=""/>
    <s v="2026/02/02 15:36:25"/>
    <s v="KEYIN"/>
    <s v="KEYIN"/>
    <s v="R10"/>
    <s v="RTX5090"/>
    <s v="2026/02/11 11:24:29"/>
    <s v="002"/>
    <n v="622147"/>
    <n v="6.3"/>
    <n v="6.3"/>
  </r>
  <r>
    <s v="KGB"/>
    <s v="Standard Shipment"/>
    <x v="0"/>
    <x v="0"/>
    <x v="0"/>
    <s v="TO25C000010"/>
    <s v="R"/>
    <s v="PNY"/>
    <s v="PNY_Asia"/>
    <s v="2026/01/15 09:38:44"/>
    <s v="2025/12/16 16:58:06"/>
    <s v="H524801196"/>
    <s v="90CV07T100B0"/>
    <s v="RTX4060/PG173-SKU371/GB/PNY"/>
    <s v=""/>
    <s v="H524021597"/>
    <s v="CLOSED"/>
    <s v="許家榮"/>
    <s v="2026/02/02 15:43:11"/>
    <s v="2026/02/09 11:28:32"/>
    <s v="2026/02/13 16:51:05"/>
    <s v="2026/02/13 16:51:05"/>
    <s v=""/>
    <s v=""/>
    <s v=""/>
    <s v="2026/02/02 15:38:35"/>
    <s v="KEYIN"/>
    <s v="KEYIN"/>
    <s v="R10"/>
    <s v="RTX4060"/>
    <s v="2026/02/11 11:24:29"/>
    <s v="001"/>
    <n v="622147"/>
    <n v="5.6"/>
    <n v="5.6"/>
  </r>
  <r>
    <s v="KGB"/>
    <s v="Standard Shipment"/>
    <x v="0"/>
    <x v="0"/>
    <x v="0"/>
    <s v="TO25C000010"/>
    <s v="R"/>
    <s v="PNY"/>
    <s v="PNY_Asia"/>
    <s v="2026/01/15 09:38:44"/>
    <s v="2025/12/16 16:58:06"/>
    <s v="H424801194"/>
    <s v="90CV07W10010"/>
    <s v="RTX3050/PG173-SKU16/GB/PNY"/>
    <s v=""/>
    <s v="H424003993"/>
    <s v="CLOSED"/>
    <s v="許家榮"/>
    <s v="2026/02/02 15:43:11"/>
    <s v="2026/02/09 11:28:13"/>
    <s v="2026/02/13 16:51:05"/>
    <s v="2026/02/13 16:51:05"/>
    <s v=""/>
    <s v=""/>
    <s v=""/>
    <s v="2026/02/02 15:39:20"/>
    <s v="KEYIN"/>
    <s v="KEYIN"/>
    <s v="R10"/>
    <s v="RTX3050"/>
    <s v="2026/02/11 11:24:29"/>
    <s v="001"/>
    <n v="622147"/>
    <n v="5.6"/>
    <n v="5.6"/>
  </r>
  <r>
    <s v="KGB"/>
    <s v="Standard Shipment"/>
    <x v="0"/>
    <x v="0"/>
    <x v="0"/>
    <s v="TO25C000010"/>
    <s v="R"/>
    <s v="PNY"/>
    <s v="PNY_Asia"/>
    <s v="2026/01/15 09:38:44"/>
    <s v="2025/12/16 16:58:06"/>
    <s v="HD23801195"/>
    <s v="90CV07T10010"/>
    <s v="RTX4060/PG173-SKU371/GB/PNY"/>
    <s v=""/>
    <s v="HD23008406"/>
    <s v="CLOSED"/>
    <s v="許家榮"/>
    <s v="2026/02/02 15:43:11"/>
    <s v="2026/02/09 11:28:23"/>
    <s v="2026/02/13 16:51:05"/>
    <s v="2026/02/13 16:51:05"/>
    <s v=""/>
    <s v=""/>
    <s v=""/>
    <s v="2026/02/02 15:40:05"/>
    <s v="KEYIN"/>
    <s v="KEYIN"/>
    <s v="R10"/>
    <s v="RTX4060"/>
    <s v="2026/02/11 11:24:29"/>
    <s v="001"/>
    <n v="622147"/>
    <n v="5.6"/>
    <n v="5.6"/>
  </r>
  <r>
    <s v="KGB"/>
    <s v="Standard Shipment"/>
    <x v="0"/>
    <x v="0"/>
    <x v="0"/>
    <s v="TO25C000010"/>
    <s v="R"/>
    <s v="PNY"/>
    <s v="PNY_Asia"/>
    <s v="2026/01/15 09:38:44"/>
    <s v="2025/12/16 16:58:06"/>
    <s v="M525801203"/>
    <s v="90CV08C10010"/>
    <s v="RTX5060TI/15210/ARGBOC/SA/PNY"/>
    <s v=""/>
    <s v="M525040419"/>
    <s v="CLOSED"/>
    <s v="許家榮"/>
    <s v="2026/02/02 15:43:11"/>
    <s v="2026/02/09 11:30:32"/>
    <s v="2026/02/13 16:51:05"/>
    <s v="2026/02/13 16:51:05"/>
    <s v=""/>
    <s v=""/>
    <s v=""/>
    <s v="2026/02/02 15:40:44"/>
    <s v="KEYIN"/>
    <s v="KEYIN"/>
    <s v="R10"/>
    <s v="RTX5060TI"/>
    <s v="2026/02/11 11:24:29"/>
    <s v="002"/>
    <n v="622147"/>
    <n v="6.3"/>
    <n v="6.3"/>
  </r>
  <r>
    <s v="KGB"/>
    <s v="Standard Shipment"/>
    <x v="0"/>
    <x v="0"/>
    <x v="0"/>
    <s v="TO25C000010"/>
    <s v="R"/>
    <s v="PNY"/>
    <s v="PNY_Asia"/>
    <s v="2026/01/15 09:38:44"/>
    <s v="2025/12/16 16:58:06"/>
    <s v="H625801201"/>
    <s v="90CV08C70050"/>
    <s v="RTX5060TI/15215/STDOC/HY/PNY"/>
    <s v=""/>
    <s v="H625009274"/>
    <s v="CLOSED"/>
    <s v="許家榮"/>
    <s v="2026/02/02 15:43:11"/>
    <s v="2026/02/09 11:29:23"/>
    <s v="2026/02/13 16:51:05"/>
    <s v="2026/02/13 16:51:05"/>
    <s v=""/>
    <s v=""/>
    <s v=""/>
    <s v="2026/02/02 15:41:28"/>
    <s v="KEYIN"/>
    <s v="KEYIN"/>
    <s v="R10"/>
    <s v="RTX5060TI"/>
    <s v="2026/02/11 11:24:29"/>
    <s v="001"/>
    <n v="622147"/>
    <n v="5.6"/>
    <n v="5.6"/>
  </r>
  <r>
    <s v="KGB"/>
    <s v="Standard Shipment"/>
    <x v="0"/>
    <x v="0"/>
    <x v="0"/>
    <s v="TO25C000010"/>
    <s v="R"/>
    <s v="PNY"/>
    <s v="PNY_Asia"/>
    <s v="2026/01/15 09:38:44"/>
    <s v="2025/12/16 16:58:06"/>
    <s v="H625801200"/>
    <s v="90CV08C70020"/>
    <s v="RTX5060TI/15215/STDOC/SA/PNY"/>
    <s v=""/>
    <s v="H625008164"/>
    <s v="CLOSED"/>
    <s v="許家榮"/>
    <s v="2026/02/02 15:43:11"/>
    <s v="2026/02/09 11:29:11"/>
    <s v="2026/02/13 16:51:05"/>
    <s v="2026/02/13 16:51:05"/>
    <s v=""/>
    <s v=""/>
    <s v=""/>
    <s v="2026/02/02 15:42:28"/>
    <s v="KEYIN"/>
    <s v="KEYIN"/>
    <s v="R10"/>
    <s v="RTX5060TI"/>
    <s v="2026/02/11 11:24:29"/>
    <s v="001"/>
    <n v="622147"/>
    <n v="5.6"/>
    <n v="5.6"/>
  </r>
  <r>
    <s v="KGB"/>
    <s v="Standard Shipment"/>
    <x v="0"/>
    <x v="0"/>
    <x v="0"/>
    <s v="TO25C000010"/>
    <s v="R"/>
    <s v="PNY"/>
    <s v="PNY_Asia"/>
    <s v="2026/01/15 09:38:44"/>
    <s v="2025/12/16 16:58:06"/>
    <s v="M625801214"/>
    <s v="90CV07S100H0"/>
    <s v="RTX4090/PG139-SKU332/GB/PNY"/>
    <s v=""/>
    <s v="M625059739"/>
    <s v="CLOSED"/>
    <s v="許家榮"/>
    <s v="2026/02/02 15:31:30"/>
    <s v="2026/03/05 08:55:55"/>
    <s v="2026/03/07 08:17:01"/>
    <s v="2026/03/07 08:17:01"/>
    <s v=""/>
    <s v=""/>
    <s v=""/>
    <s v="2026/02/02 15:30:39"/>
    <s v="KEYIN"/>
    <s v="KEYIN"/>
    <s v="R10"/>
    <s v="RTX4090"/>
    <s v="2026/03/06 10:28:40"/>
    <s v="003"/>
    <n v="622179"/>
    <n v="7.1"/>
    <n v="7.1"/>
  </r>
  <r>
    <s v="KGB"/>
    <s v="Standard Shipment"/>
    <x v="0"/>
    <x v="0"/>
    <x v="0"/>
    <s v="TO25C000010"/>
    <s v="R"/>
    <s v="PNY"/>
    <s v="PNY_Asia"/>
    <s v="2026/01/15 09:38:44"/>
    <s v="2025/12/16 16:58:06"/>
    <s v="H524801193"/>
    <s v="90CV07T100E0"/>
    <s v="RTX4060/PG173-SKU371/GB/PNY"/>
    <s v=""/>
    <s v="H524009171"/>
    <s v="CLOSED"/>
    <s v="許家榮"/>
    <s v="2026/02/02 15:43:11"/>
    <s v="2026/02/09 11:28:03"/>
    <s v="2026/02/13 16:51:05"/>
    <s v="2026/02/13 16:51:05"/>
    <s v=""/>
    <s v=""/>
    <s v=""/>
    <s v="2026/02/02 15:37:47"/>
    <s v="KEYIN"/>
    <s v="KEYIN"/>
    <s v="R10"/>
    <s v="RTX4060"/>
    <s v="2026/02/11 11:24:29"/>
    <s v="001"/>
    <n v="622147"/>
    <n v="5.6"/>
    <n v="5.6"/>
  </r>
  <r>
    <s v="KGB"/>
    <s v="Standard Shipment"/>
    <x v="0"/>
    <x v="0"/>
    <x v="0"/>
    <s v="TO25C000010"/>
    <s v="R"/>
    <s v="PNY"/>
    <s v="PNY_Asia"/>
    <s v="2026/01/15 09:38:44"/>
    <s v="2025/12/16 16:58:06"/>
    <s v="H725801204"/>
    <s v="90CV08B300F0"/>
    <s v="RTX5070TI/14760/ARGBOC/HY/PNY"/>
    <s v=""/>
    <s v="H725000036"/>
    <s v="CLOSED"/>
    <s v="許家榮"/>
    <s v="2026/02/02 15:43:11"/>
    <s v="2026/02/09 11:30:43"/>
    <s v="2026/02/13 16:51:05"/>
    <s v="2026/02/13 16:51:05"/>
    <s v=""/>
    <s v=""/>
    <s v=""/>
    <s v="2026/02/02 15:34:06"/>
    <s v="KEYIN"/>
    <s v="KEYIN"/>
    <s v="R10"/>
    <s v="RTX5070TI"/>
    <s v="2026/02/11 11:24:29"/>
    <s v="002"/>
    <n v="622147"/>
    <n v="6.3"/>
    <n v="6.3"/>
  </r>
  <r>
    <s v="KGB"/>
    <s v="Standard Shipment"/>
    <x v="0"/>
    <x v="0"/>
    <x v="0"/>
    <s v="TO25C000010"/>
    <s v="R"/>
    <s v="PNY"/>
    <s v="PNY_Asia"/>
    <s v="2026/01/15 09:38:44"/>
    <s v="2025/12/16 16:58:06"/>
    <s v="M425801205"/>
    <s v="90CV08630010"/>
    <s v="RTX5080/14745/ARGBOC/SA/PNY"/>
    <s v=""/>
    <s v="M425034173"/>
    <s v="CLOSED"/>
    <s v="許家榮"/>
    <s v="2026/02/02 15:43:11"/>
    <s v="2026/03/05 08:55:37"/>
    <s v="2026/03/07 08:17:01"/>
    <s v="2026/03/07 08:17:01"/>
    <s v=""/>
    <s v=""/>
    <s v=""/>
    <s v="2026/02/02 15:35:08"/>
    <s v="KEYIN"/>
    <s v="KEYIN"/>
    <s v="R10"/>
    <s v="RTX5080"/>
    <s v="2026/03/06 10:28:40"/>
    <s v="003"/>
    <n v="622179"/>
    <n v="7.1"/>
    <n v="7.1"/>
  </r>
  <r>
    <s v="KGB"/>
    <s v="Standard Shipment"/>
    <x v="0"/>
    <x v="0"/>
    <x v="0"/>
    <s v="TO261000008"/>
    <s v="R"/>
    <s v="PNY"/>
    <s v="PNY_Asia"/>
    <s v="2026/02/04 11:40:32"/>
    <s v="2026/01/29 17:15:25"/>
    <s v="M725801499"/>
    <s v="90CV07S30030"/>
    <s v="RTX4090/PG139-SKU332/BK/PNY"/>
    <s v=""/>
    <s v="M725011599"/>
    <s v="CLOSED"/>
    <s v="吳崇源"/>
    <s v="2026/02/13 10:47:40"/>
    <s v="2026/04/16 10:03:19"/>
    <s v="2026/04/18 15:02:57"/>
    <s v="2026/04/18 15:02:57"/>
    <s v=""/>
    <s v=""/>
    <s v=""/>
    <s v="2026/02/13 09:44:15"/>
    <s v="KEYIN"/>
    <s v="KEYIN"/>
    <s v="R10"/>
    <s v="RTX4090"/>
    <s v="2026/04/17 10:37:10"/>
    <s v="004"/>
    <n v="622283"/>
    <n v="2.6"/>
    <n v="2.6"/>
  </r>
  <r>
    <s v="KBB"/>
    <s v="-"/>
    <x v="5"/>
    <x v="2"/>
    <x v="1"/>
    <s v="TO261000008"/>
    <s v="R"/>
    <s v="PNY"/>
    <s v="PNY_Asia"/>
    <s v="2026/02/04 11:40:32"/>
    <s v="2026/01/29 17:15:25"/>
    <s v="H125002445"/>
    <s v="90CV07W10030"/>
    <s v="RTX3050/PG173-SKU16/GB/PNY"/>
    <s v=""/>
    <s v="H125002445"/>
    <s v="CLOSED"/>
    <s v="許家榮"/>
    <s v="2026/02/13 10:47:40"/>
    <s v=""/>
    <s v=""/>
    <s v="2026/03/13 16:55:50"/>
    <s v="[A3SC0030]Burnt Component"/>
    <s v="Customer"/>
    <s v="PCB Burned/J4"/>
    <s v="2026/02/13 09:45:52"/>
    <s v="KEYIN"/>
    <s v="KEYIN"/>
    <s v="C01"/>
    <s v="RTX3050"/>
    <s v=""/>
    <s v=""/>
    <s v=""/>
    <s v=""/>
    <s v=""/>
  </r>
  <r>
    <s v="KGB"/>
    <s v="Standard Shipment"/>
    <x v="0"/>
    <x v="0"/>
    <x v="0"/>
    <s v="TO261000008"/>
    <s v="R"/>
    <s v="PNY"/>
    <s v="PNY_Asia"/>
    <s v="2026/02/04 11:40:32"/>
    <s v="2026/01/29 17:15:25"/>
    <s v="H125801235"/>
    <s v="90CV07W10030"/>
    <s v="RTX3050/PG173-SKU16/GB/PNY"/>
    <s v=""/>
    <s v="H125001195"/>
    <s v="CLOSED"/>
    <s v="許家榮"/>
    <s v="2026/02/13 10:47:40"/>
    <s v="2026/03/05 08:57:18"/>
    <s v="2026/03/07 08:17:01"/>
    <s v="2026/03/07 08:17:01"/>
    <s v=""/>
    <s v=""/>
    <s v=""/>
    <s v="2026/02/13 09:47:03"/>
    <s v="KEYIN"/>
    <s v="KEYIN"/>
    <s v="R10"/>
    <s v="RTX3050"/>
    <s v="2026/03/06 10:28:39"/>
    <s v="001"/>
    <n v="622179"/>
    <n v="5.6"/>
    <n v="5.6"/>
  </r>
  <r>
    <s v="KGB"/>
    <s v="Standard Shipment"/>
    <x v="0"/>
    <x v="0"/>
    <x v="0"/>
    <s v="TO261000008"/>
    <s v="R"/>
    <s v="PNY"/>
    <s v="PNY_Asia"/>
    <s v="2026/02/04 11:40:32"/>
    <s v="2026/01/29 17:15:25"/>
    <s v="H924801260"/>
    <s v="90CV07R600A0"/>
    <s v="RTX4070/PG141SKU335/GB/PNY"/>
    <s v=""/>
    <s v="H924003726"/>
    <s v="CLOSED"/>
    <s v="許家榮"/>
    <s v="2026/02/13 10:47:40"/>
    <s v="2026/05/25 16:10:33"/>
    <s v="2026/05/29 17:19:27"/>
    <s v="2026/05/29 17:19:27"/>
    <s v=""/>
    <s v=""/>
    <s v=""/>
    <s v="2026/02/13 09:48:08"/>
    <s v="KEYIN"/>
    <s v="KEYIN"/>
    <s v="R10"/>
    <s v="RTX4070"/>
    <s v="2026/05/28 11:13:39"/>
    <s v="002"/>
    <n v="622379"/>
    <n v="5.2"/>
    <n v="5.2"/>
  </r>
  <r>
    <s v="KGB"/>
    <s v="Standard Shipment"/>
    <x v="0"/>
    <x v="0"/>
    <x v="0"/>
    <s v="TO261000008"/>
    <s v="R"/>
    <s v="PNY"/>
    <s v="PNY_Asia"/>
    <s v="2026/02/04 11:40:32"/>
    <s v="2026/01/29 17:15:25"/>
    <s v="H925801257"/>
    <s v="90CV08C30070"/>
    <s v="RTX5060TI/15210/STDOC/SA/PNY"/>
    <s v=""/>
    <s v="H925002914"/>
    <s v="CLOSED"/>
    <s v="許家榮"/>
    <s v="2026/02/13 10:47:40"/>
    <s v="2026/03/05 08:58:39"/>
    <s v="2026/03/07 08:17:01"/>
    <s v="2026/03/07 08:17:01"/>
    <s v=""/>
    <s v=""/>
    <s v=""/>
    <s v="2026/02/13 09:49:49"/>
    <s v="KEYIN"/>
    <s v="KEYIN"/>
    <s v="R10"/>
    <s v="RTX5060TI"/>
    <s v="2026/03/06 10:28:39"/>
    <s v="002"/>
    <n v="622179"/>
    <n v="6"/>
    <n v="6"/>
  </r>
  <r>
    <s v="KGB"/>
    <s v="Standard Shipment"/>
    <x v="0"/>
    <x v="0"/>
    <x v="0"/>
    <s v="TO261000008"/>
    <s v="R"/>
    <s v="PNY"/>
    <s v="PNY_Asia"/>
    <s v="2026/02/04 11:40:32"/>
    <s v="2026/01/29 17:15:25"/>
    <s v="H125801234"/>
    <s v="90CV07W10030"/>
    <s v="RTX3050/PG173-SKU16/GB/PNY"/>
    <s v=""/>
    <s v="H125001092"/>
    <s v="CLOSED"/>
    <s v="許家榮"/>
    <s v="2026/02/13 10:47:40"/>
    <s v="2026/03/05 08:57:10"/>
    <s v="2026/03/07 08:17:01"/>
    <s v="2026/03/07 08:17:01"/>
    <s v=""/>
    <s v=""/>
    <s v=""/>
    <s v="2026/02/13 09:51:24"/>
    <s v="KEYIN"/>
    <s v="KEYIN"/>
    <s v="R10"/>
    <s v="RTX3050"/>
    <s v="2026/03/06 10:28:39"/>
    <s v="001"/>
    <n v="622179"/>
    <n v="5.6"/>
    <n v="5.6"/>
  </r>
  <r>
    <s v="KGB"/>
    <s v="Standard Shipment"/>
    <x v="0"/>
    <x v="0"/>
    <x v="0"/>
    <s v="TO261000008"/>
    <s v="R"/>
    <s v="PNY"/>
    <s v="PNY_Asia"/>
    <s v="2026/02/04 11:40:32"/>
    <s v="2026/01/29 17:15:25"/>
    <s v="HN24801263"/>
    <s v="90CV07U500H0"/>
    <s v="RTX4060TI/P190SKU361/GB/PNY"/>
    <s v=""/>
    <s v="HN24001680"/>
    <s v="CLOSED"/>
    <s v="許家榮"/>
    <s v="2026/02/13 10:47:40"/>
    <s v="2026/03/18 11:22:27"/>
    <s v="2026/03/27 17:01:02"/>
    <s v="2026/03/27 17:01:02"/>
    <s v=""/>
    <s v=""/>
    <s v=""/>
    <s v="2026/02/13 09:52:48"/>
    <s v="KEYIN"/>
    <s v="KEYIN"/>
    <s v="R10"/>
    <s v="RTX4060TI"/>
    <s v="2026/03/27 09:18:55"/>
    <s v="003"/>
    <n v="622232"/>
    <n v="5.3"/>
    <n v="5.3"/>
  </r>
  <r>
    <s v="KGB"/>
    <s v="Standard Shipment"/>
    <x v="0"/>
    <x v="0"/>
    <x v="0"/>
    <s v="TO261000008"/>
    <s v="R"/>
    <s v="PNY"/>
    <s v="PNY_Asia"/>
    <s v="2026/02/04 11:40:32"/>
    <s v="2026/01/29 17:15:25"/>
    <s v="H125801237"/>
    <s v="90CV07W10030"/>
    <s v="RTX3050/PG173-SKU16/GB/PNY"/>
    <s v=""/>
    <s v="H125001196"/>
    <s v="CLOSED"/>
    <s v="許家榮"/>
    <s v="2026/02/13 10:47:40"/>
    <s v="2026/03/05 08:57:39"/>
    <s v="2026/03/07 08:17:01"/>
    <s v="2026/03/07 08:17:01"/>
    <s v=""/>
    <s v=""/>
    <s v=""/>
    <s v="2026/02/13 09:54:05"/>
    <s v="KEYIN"/>
    <s v="KEYIN"/>
    <s v="R10"/>
    <s v="RTX3050"/>
    <s v="2026/03/06 10:28:39"/>
    <s v="001"/>
    <n v="622179"/>
    <n v="5.6"/>
    <n v="5.6"/>
  </r>
  <r>
    <s v="KGB"/>
    <s v="Standard Shipment"/>
    <x v="0"/>
    <x v="0"/>
    <x v="0"/>
    <s v="TO261000008"/>
    <s v="R"/>
    <s v="PNY"/>
    <s v="PNY_Asia"/>
    <s v="2026/02/04 11:40:32"/>
    <s v="2026/01/29 17:15:25"/>
    <s v="H725801252"/>
    <s v="90CV08B200F0"/>
    <s v="RTX5070TI/14760/STDOC/HY/PNY"/>
    <s v=""/>
    <s v="H725005368"/>
    <s v="CLOSED"/>
    <s v="許家榮"/>
    <s v="2026/02/13 10:47:40"/>
    <s v="2026/03/05 08:58:26"/>
    <s v="2026/03/07 08:17:01"/>
    <s v="2026/03/07 08:17:01"/>
    <s v=""/>
    <s v=""/>
    <s v=""/>
    <s v="2026/02/13 09:56:11"/>
    <s v="KEYIN"/>
    <s v="KEYIN"/>
    <s v="R10"/>
    <s v="RTX5070TI"/>
    <s v="2026/03/06 10:28:40"/>
    <s v="004"/>
    <n v="622179"/>
    <n v="6"/>
    <n v="6"/>
  </r>
  <r>
    <s v="KGB"/>
    <s v="Standard Shipment"/>
    <x v="0"/>
    <x v="0"/>
    <x v="0"/>
    <s v="TO261000008"/>
    <s v="R"/>
    <s v="PNY"/>
    <s v="PNY_Asia"/>
    <s v="2026/02/04 11:40:32"/>
    <s v="2026/01/29 17:15:25"/>
    <s v="H725801233"/>
    <s v="90CV08B200F0"/>
    <s v="RTX5070TI/14760/STDOC/HY/PNY"/>
    <s v=""/>
    <s v="H725005387"/>
    <s v="CLOSED"/>
    <s v="許家榮"/>
    <s v="2026/02/13 10:47:40"/>
    <s v="2026/03/05 08:57:01"/>
    <s v="2026/03/07 08:17:01"/>
    <s v="2026/03/07 08:17:01"/>
    <s v=""/>
    <s v=""/>
    <s v=""/>
    <s v="2026/02/13 10:01:21"/>
    <s v="KEYIN"/>
    <s v="KEYIN"/>
    <s v="R10"/>
    <s v="RTX5070TI"/>
    <s v="2026/03/06 10:28:40"/>
    <s v="004"/>
    <n v="622179"/>
    <n v="6"/>
    <n v="6"/>
  </r>
  <r>
    <s v="KGB"/>
    <s v="Standard Shipment"/>
    <x v="0"/>
    <x v="0"/>
    <x v="0"/>
    <s v="TO261000008"/>
    <s v="R"/>
    <s v="PNY"/>
    <s v="PNY_Asia"/>
    <s v="2026/02/04 11:40:32"/>
    <s v="2026/01/29 17:15:25"/>
    <s v="M525801241"/>
    <s v="90CV08B20070"/>
    <s v="RTX5070TI/14760/STDOC/HY/PNY"/>
    <s v=""/>
    <s v="M525033689"/>
    <s v="CLOSED"/>
    <s v="許家榮"/>
    <s v="2026/02/13 10:47:40"/>
    <s v="2026/03/18 11:22:05"/>
    <s v="2026/03/27 17:01:02"/>
    <s v="2026/03/27 17:01:02"/>
    <s v=""/>
    <s v=""/>
    <s v=""/>
    <s v="2026/02/13 10:02:12"/>
    <s v="KEYIN"/>
    <s v="KEYIN"/>
    <s v="R10"/>
    <s v="RTX5070TI"/>
    <s v="2026/03/27 09:18:55"/>
    <s v="001"/>
    <n v="622232"/>
    <n v="6"/>
    <n v="6"/>
  </r>
  <r>
    <s v="KGB"/>
    <s v="Standard Shipment"/>
    <x v="0"/>
    <x v="0"/>
    <x v="0"/>
    <s v="TO261000008"/>
    <s v="R"/>
    <s v="PNY"/>
    <s v="PNY_Asia"/>
    <s v="2026/02/04 11:40:32"/>
    <s v="2026/01/29 17:15:25"/>
    <s v="H725801232"/>
    <s v="90CV08B200F0"/>
    <s v="RTX5070TI/14760/STDOC/HY/PNY"/>
    <s v=""/>
    <s v="H725005129"/>
    <s v="CLOSED"/>
    <s v="許家榮"/>
    <s v="2026/02/13 10:47:40"/>
    <s v="2026/03/05 08:56:49"/>
    <s v="2026/03/07 08:17:01"/>
    <s v="2026/03/07 08:17:01"/>
    <s v=""/>
    <s v=""/>
    <s v=""/>
    <s v="2026/02/13 10:20:01"/>
    <s v="KEYIN"/>
    <s v="KEYIN"/>
    <s v="R10"/>
    <s v="RTX5070TI"/>
    <s v="2026/03/06 10:28:40"/>
    <s v="004"/>
    <n v="622179"/>
    <n v="6"/>
    <n v="6"/>
  </r>
  <r>
    <s v="KGB"/>
    <s v="Standard Shipment"/>
    <x v="0"/>
    <x v="0"/>
    <x v="0"/>
    <s v="TO261000008"/>
    <s v="R"/>
    <s v="PNY"/>
    <s v="PNY_Asia"/>
    <s v="2026/02/04 11:40:32"/>
    <s v="2026/01/29 17:15:25"/>
    <s v="M525801254"/>
    <s v="90CV08B20070"/>
    <s v="RTX5070TI/14760/STDOC/HY/PNY"/>
    <s v=""/>
    <s v="M525033532"/>
    <s v="CLOSED"/>
    <s v="許家榮"/>
    <s v="2026/02/13 10:47:40"/>
    <s v="2026/03/18 11:22:19"/>
    <s v="2026/03/27 17:01:02"/>
    <s v="2026/03/27 17:01:02"/>
    <s v=""/>
    <s v=""/>
    <s v=""/>
    <s v="2026/02/13 10:25:03"/>
    <s v="KEYIN"/>
    <s v="KEYIN"/>
    <s v="R10"/>
    <s v="RTX5070TI"/>
    <s v="2026/03/27 09:18:55"/>
    <s v="001"/>
    <n v="622232"/>
    <n v="6"/>
    <n v="6"/>
  </r>
  <r>
    <s v="KGB"/>
    <s v="Standard Shipment"/>
    <x v="0"/>
    <x v="0"/>
    <x v="0"/>
    <s v="TO261000008"/>
    <s v="R"/>
    <s v="PNY"/>
    <s v="PNY_Asia"/>
    <s v="2026/02/04 11:40:32"/>
    <s v="2026/01/29 17:15:25"/>
    <s v="H125801236"/>
    <s v="90CV07W10030"/>
    <s v="RTX3050/PG173-SKU16/GB/PNY"/>
    <s v=""/>
    <s v="H125001197"/>
    <s v="CLOSED"/>
    <s v="許家榮"/>
    <s v="2026/02/13 10:47:40"/>
    <s v="2026/03/05 08:57:30"/>
    <s v="2026/03/07 08:17:01"/>
    <s v="2026/03/07 08:17:01"/>
    <s v=""/>
    <s v=""/>
    <s v=""/>
    <s v="2026/02/13 10:26:00"/>
    <s v="KEYIN"/>
    <s v="KEYIN"/>
    <s v="R10"/>
    <s v="RTX3050"/>
    <s v="2026/03/06 10:28:39"/>
    <s v="001"/>
    <n v="622179"/>
    <n v="5.6"/>
    <n v="5.6"/>
  </r>
  <r>
    <s v="KGB"/>
    <s v="Standard Shipment"/>
    <x v="0"/>
    <x v="0"/>
    <x v="0"/>
    <s v="TO261000008"/>
    <s v="R"/>
    <s v="PNY"/>
    <s v="PNY_Asia"/>
    <s v="2026/02/04 11:40:32"/>
    <s v="2026/01/29 17:15:25"/>
    <s v="M425801251"/>
    <s v="90CV08510010"/>
    <s v="RTX5070/14770/STDOC/SA/PNY"/>
    <s v=""/>
    <s v="M425035117"/>
    <s v="CLOSED"/>
    <s v="許家榮"/>
    <s v="2026/02/13 10:47:40"/>
    <s v="2026/03/18 11:22:12"/>
    <s v="2026/03/27 17:01:03"/>
    <s v="2026/03/27 17:01:03"/>
    <s v=""/>
    <s v=""/>
    <s v=""/>
    <s v="2026/02/13 10:41:14"/>
    <s v="KEYIN"/>
    <s v="KEYIN"/>
    <s v="R10"/>
    <s v="RTX5070"/>
    <s v="2026/03/27 09:18:55"/>
    <s v="003"/>
    <n v="622232"/>
    <n v="5.3"/>
    <n v="5.3"/>
  </r>
  <r>
    <s v="KGB"/>
    <s v="Standard Shipment"/>
    <x v="0"/>
    <x v="0"/>
    <x v="0"/>
    <s v="TO261000008"/>
    <s v="R"/>
    <s v="PNY"/>
    <s v="PNY_Asia"/>
    <s v="2026/02/04 11:40:32"/>
    <s v="2026/01/29 17:15:25"/>
    <s v="H725801243"/>
    <s v="90CV08B300F0"/>
    <s v="RTX5070TI/14760/ARGBOC/HY/PNY"/>
    <s v=""/>
    <s v="H725000151"/>
    <s v="CLOSED"/>
    <s v="許家榮"/>
    <s v="2026/02/13 10:47:39"/>
    <s v="2026/03/05 08:57:55"/>
    <s v="2026/03/07 08:17:01"/>
    <s v="2026/03/07 08:17:01"/>
    <s v=""/>
    <s v=""/>
    <s v=""/>
    <s v="2026/02/13 10:42:36"/>
    <s v="KEYIN"/>
    <s v="KEYIN"/>
    <s v="R10"/>
    <s v="RTX5070TI"/>
    <s v="2026/03/06 10:28:40"/>
    <s v="003"/>
    <n v="622179"/>
    <n v="7.1"/>
    <n v="7.1"/>
  </r>
  <r>
    <s v="KGB"/>
    <s v="Standard Shipment"/>
    <x v="0"/>
    <x v="0"/>
    <x v="0"/>
    <s v="TO261000008"/>
    <s v="R"/>
    <s v="PNY"/>
    <s v="PNY_Asia"/>
    <s v="2026/02/04 11:40:32"/>
    <s v="2026/01/29 17:15:25"/>
    <s v="H825801262"/>
    <s v="90CV08C30050"/>
    <s v="RTX5060TI/15210/STDOC/HY/PNY"/>
    <s v=""/>
    <s v="H825000062"/>
    <s v="CLOSED"/>
    <s v="許家榮"/>
    <s v="2026/02/13 10:47:39"/>
    <s v="2026/03/05 08:59:07"/>
    <s v="2026/03/07 08:17:01"/>
    <s v="2026/03/07 08:17:02"/>
    <s v=""/>
    <s v=""/>
    <s v=""/>
    <s v="2026/02/13 10:43:41"/>
    <s v="KEYIN"/>
    <s v="KEYIN"/>
    <s v="R10"/>
    <s v="RTX5060TI"/>
    <s v="2026/03/06 10:28:39"/>
    <s v="001"/>
    <n v="622179"/>
    <n v="5.6"/>
    <n v="5.6"/>
  </r>
  <r>
    <s v="KBB"/>
    <s v="-"/>
    <x v="5"/>
    <x v="2"/>
    <x v="1"/>
    <s v="TO261000008"/>
    <s v="R"/>
    <s v="PNY"/>
    <s v="PNY_Asia"/>
    <s v="2026/02/04 11:40:32"/>
    <s v="2026/01/29 17:15:25"/>
    <s v="H424003800"/>
    <s v="90CV07W10010"/>
    <s v="RTX3050/PG173-SKU16/GB/PNY"/>
    <s v=""/>
    <s v="H424003800"/>
    <s v="CLOSED"/>
    <s v="李景福"/>
    <s v="2026/02/13 10:47:39"/>
    <s v=""/>
    <s v=""/>
    <s v="2026/05/08 15:52:37"/>
    <s v="[A3SC0020]Scrap cause by Parts shortage"/>
    <s v="Customer"/>
    <s v="Consigned Part Shortage - Close"/>
    <s v="2026/02/13 10:44:52"/>
    <s v="KEYIN"/>
    <s v="KEYIN"/>
    <s v="C01"/>
    <s v="RTX3050"/>
    <s v=""/>
    <s v=""/>
    <s v=""/>
    <s v=""/>
    <s v=""/>
  </r>
  <r>
    <s v="KGB"/>
    <s v="Standard Shipment"/>
    <x v="0"/>
    <x v="0"/>
    <x v="0"/>
    <s v="TO261000008"/>
    <s v="R"/>
    <s v="PNY"/>
    <s v="PNY_Asia"/>
    <s v="2026/02/04 11:40:32"/>
    <s v="2026/01/29 17:15:25"/>
    <s v="H324801283"/>
    <s v="90CV07W10010"/>
    <s v="RTX3050/PG173-SKU16/GB/PNY"/>
    <s v=""/>
    <s v="H324021074"/>
    <s v="CLOSED"/>
    <s v="許家榮"/>
    <s v="2026/02/13 10:47:39"/>
    <s v="2026/03/05 09:00:48"/>
    <s v="2026/03/27 17:01:03"/>
    <s v="2026/03/27 17:01:03"/>
    <s v=""/>
    <s v=""/>
    <s v=""/>
    <s v="2026/02/13 10:45:49"/>
    <s v="KEYIN"/>
    <s v="KEYIN"/>
    <s v="R10"/>
    <s v="RTX3050"/>
    <s v="2026/03/27 09:18:55"/>
    <s v="003"/>
    <n v="622232"/>
    <n v="5.3"/>
    <n v="5.3"/>
  </r>
  <r>
    <s v="KGB"/>
    <s v="Standard Shipment"/>
    <x v="0"/>
    <x v="0"/>
    <x v="0"/>
    <s v="TO261000008"/>
    <s v="R"/>
    <s v="PNY"/>
    <s v="PNY_Asia"/>
    <s v="2026/02/04 11:40:32"/>
    <s v="2026/01/29 17:15:25"/>
    <s v="H324801238"/>
    <s v="90CV07W10010"/>
    <s v="RTX3050/PG173-SKU16/GB/PNY"/>
    <s v=""/>
    <s v="H324020853"/>
    <s v="CLOSED"/>
    <s v="許家榮"/>
    <s v="2026/02/13 10:47:39"/>
    <s v="2026/03/05 08:57:47"/>
    <s v="2026/03/07 08:17:02"/>
    <s v="2026/03/07 08:17:02"/>
    <s v=""/>
    <s v=""/>
    <s v=""/>
    <s v="2026/02/13 10:46:46"/>
    <s v="KEYIN"/>
    <s v="KEYIN"/>
    <s v="R10"/>
    <s v="RTX3050"/>
    <s v="2026/03/06 10:28:39"/>
    <s v="001"/>
    <n v="622179"/>
    <n v="5.6"/>
    <n v="5.6"/>
  </r>
  <r>
    <s v="KGB"/>
    <s v="Standard Shipment"/>
    <x v="0"/>
    <x v="0"/>
    <x v="0"/>
    <s v="TO262000003"/>
    <s v="R"/>
    <s v="PNY"/>
    <s v="PNY_Asia"/>
    <s v="2026/02/10 14:07:30"/>
    <s v="2026/02/07 14:34:40"/>
    <s v="M325801316"/>
    <s v="90CV08500020"/>
    <s v="RTX5070/14770/STD/SA/PNY"/>
    <s v=""/>
    <s v="M325033208"/>
    <s v="CLOSED"/>
    <s v="許家榮"/>
    <s v="2026/03/06 14:56:42"/>
    <s v="2026/03/18 11:22:57"/>
    <s v="2026/03/27 17:01:03"/>
    <s v="2026/03/27 17:01:03"/>
    <s v=""/>
    <s v=""/>
    <s v=""/>
    <s v="2026/03/06 14:41:07"/>
    <s v="KEYIN"/>
    <s v="KEYIN"/>
    <s v="R10"/>
    <s v="RTX5070"/>
    <s v="2026/03/27 09:18:55"/>
    <s v="003"/>
    <n v="622232"/>
    <n v="5.3"/>
    <n v="5.3"/>
  </r>
  <r>
    <s v="KGB"/>
    <s v="Standard Shipment"/>
    <x v="0"/>
    <x v="0"/>
    <x v="0"/>
    <s v="TO262000003"/>
    <s v="R"/>
    <s v="PNY"/>
    <s v="PNY_Asia"/>
    <s v="2026/02/10 14:07:30"/>
    <s v="2026/02/07 14:34:40"/>
    <s v="H725801320"/>
    <s v="90CV08B300F0"/>
    <s v="RTX5070TI/14760/ARGBOC/HY/PNY"/>
    <s v=""/>
    <s v="H725000053"/>
    <s v="CLOSED"/>
    <s v="許家榮"/>
    <s v="2026/03/06 14:56:42"/>
    <s v="2026/03/25 14:45:36"/>
    <s v="2026/03/27 17:01:03"/>
    <s v="2026/03/27 17:01:03"/>
    <s v=""/>
    <s v=""/>
    <s v=""/>
    <s v="2026/03/06 14:42:53"/>
    <s v="KEYIN"/>
    <s v="KEYIN"/>
    <s v="R10"/>
    <s v="RTX5070TI"/>
    <s v="2026/03/27 09:18:55"/>
    <s v="005"/>
    <n v="622232"/>
    <n v="7.1"/>
    <n v="7.1"/>
  </r>
  <r>
    <s v="KGB"/>
    <s v="Standard Shipment"/>
    <x v="0"/>
    <x v="0"/>
    <x v="0"/>
    <s v="TO262000003"/>
    <s v="R"/>
    <s v="PNY"/>
    <s v="PNY_Asia"/>
    <s v="2026/02/10 14:07:30"/>
    <s v="2026/02/07 14:34:40"/>
    <s v="H825801315"/>
    <s v="90CV08B100G0"/>
    <s v="RTX5070TI/14760/STD/HY/PNY"/>
    <s v=""/>
    <s v="H825003873"/>
    <s v="CLOSED"/>
    <s v="許家榮"/>
    <s v="2026/03/06 14:56:42"/>
    <s v="2026/03/18 11:22:49"/>
    <s v="2026/03/27 17:01:03"/>
    <s v="2026/03/27 17:01:03"/>
    <s v=""/>
    <s v=""/>
    <s v=""/>
    <s v="2026/03/06 14:13:29"/>
    <s v="KEYIN"/>
    <s v="KEYIN"/>
    <s v="R10"/>
    <s v="RTX5070TI"/>
    <s v="2026/03/27 09:18:55"/>
    <s v="001"/>
    <n v="622232"/>
    <n v="6"/>
    <n v="6"/>
  </r>
  <r>
    <s v="KBB"/>
    <s v="CND Sceond Pass"/>
    <x v="0"/>
    <x v="2"/>
    <x v="1"/>
    <s v="TO262000003"/>
    <s v="R"/>
    <s v="PNY"/>
    <s v="PNY_Asia"/>
    <s v="2026/02/10 14:07:30"/>
    <s v="2026/02/07 14:34:40"/>
    <s v="H324018815"/>
    <s v="90CV07W10010"/>
    <s v="RTX3050/PG173-SKU16/GB/PNY"/>
    <s v=""/>
    <s v="H324018815"/>
    <s v="CLOSED"/>
    <s v="李景福"/>
    <s v="2026/03/11 11:22:26"/>
    <s v=""/>
    <s v=""/>
    <s v="2026/05/08 15:52:53"/>
    <s v="[A3SC0020]Scrap cause by Parts shortage"/>
    <s v="Customer"/>
    <s v="Consigned Part Shortage - Close"/>
    <s v="2026/03/11 11:16:34"/>
    <s v="KEYIN"/>
    <s v="KEYIN"/>
    <s v="C01"/>
    <s v="RTX3050"/>
    <s v=""/>
    <s v=""/>
    <s v=""/>
    <s v=""/>
    <s v=""/>
  </r>
  <r>
    <s v="KGB"/>
    <s v="Standard Shipment"/>
    <x v="0"/>
    <x v="0"/>
    <x v="0"/>
    <s v="TO262000003"/>
    <s v="R"/>
    <s v="PNY"/>
    <s v="PNY_Asia"/>
    <s v="2026/02/10 14:07:30"/>
    <s v="2026/02/07 14:34:40"/>
    <s v="H324801349"/>
    <s v="90CV07T100H0"/>
    <s v="RTX4060/PG173-SKU371/GB/PNY"/>
    <s v=""/>
    <s v="H324010840"/>
    <s v="CLOSED"/>
    <s v="許家榮"/>
    <s v="2026/03/11 11:22:26"/>
    <s v="2026/03/25 14:47:31"/>
    <s v="2026/03/27 17:01:03"/>
    <s v="2026/03/27 17:01:03"/>
    <s v=""/>
    <s v=""/>
    <s v=""/>
    <s v="2026/03/11 11:19:53"/>
    <s v="KEYIN"/>
    <s v="KEYIN"/>
    <s v="R10"/>
    <s v="RTX4060"/>
    <s v="2026/03/27 09:18:55"/>
    <s v="004"/>
    <n v="622232"/>
    <n v="5.9"/>
    <n v="5.9"/>
  </r>
  <r>
    <s v="KGB"/>
    <s v="Standard Shipment"/>
    <x v="0"/>
    <x v="0"/>
    <x v="0"/>
    <s v="TO262000003"/>
    <s v="R"/>
    <s v="PNY"/>
    <s v="PNY_Asia"/>
    <s v="2026/02/10 14:07:30"/>
    <s v="2026/02/07 14:34:40"/>
    <s v="HO24801351"/>
    <s v="90CV07R600A0"/>
    <s v="RTX4070/PG141SKU335/GB/PNY"/>
    <s v=""/>
    <s v="HO24003886"/>
    <s v="CLOSED"/>
    <s v="許家榮"/>
    <s v="2026/03/11 11:22:26"/>
    <s v="2026/06/08 17:20:15"/>
    <s v="2026/06/12 10:20:46"/>
    <s v="2026/06/12 10:20:46"/>
    <s v=""/>
    <s v=""/>
    <s v=""/>
    <s v="2026/03/11 11:20:33"/>
    <s v="KEYIN"/>
    <s v="KEYIN"/>
    <s v="R10"/>
    <s v="RTX4070"/>
    <s v="2026/06/11 08:46:56"/>
    <s v="001"/>
    <n v="622408"/>
    <n v="5.2"/>
    <n v="5.2"/>
  </r>
  <r>
    <s v="KGB"/>
    <s v="Standard Shipment"/>
    <x v="0"/>
    <x v="0"/>
    <x v="0"/>
    <s v="TO262000003"/>
    <s v="R"/>
    <s v="PNY"/>
    <s v="PNY_Asia"/>
    <s v="2026/02/10 14:07:30"/>
    <s v="2026/02/07 14:34:40"/>
    <s v="M325801313"/>
    <s v="90CV08610010"/>
    <s v="RTX5080/14745/STDOC/SA/PNY"/>
    <s v=""/>
    <s v="M325001844"/>
    <s v="CLOSED"/>
    <s v="許家榮"/>
    <s v="2026/03/06 14:56:42"/>
    <s v="2026/03/18 11:22:42"/>
    <s v="2026/03/27 17:01:03"/>
    <s v="2026/03/27 17:01:03"/>
    <s v=""/>
    <s v=""/>
    <s v=""/>
    <s v="2026/03/06 14:05:55"/>
    <s v="KEYIN"/>
    <s v="KEYIN"/>
    <s v="R10"/>
    <s v="RTX5080"/>
    <s v="2026/03/27 09:18:55"/>
    <s v="002"/>
    <n v="622232"/>
    <n v="7"/>
    <n v="7"/>
  </r>
  <r>
    <s v="KGB"/>
    <s v="Standard Shipment"/>
    <x v="0"/>
    <x v="0"/>
    <x v="0"/>
    <s v="TO262000003"/>
    <s v="R"/>
    <s v="PNY"/>
    <s v="PNY_Asia"/>
    <s v="2026/02/10 14:07:30"/>
    <s v="2026/02/07 14:34:40"/>
    <s v="M525801357"/>
    <s v="90CV08B200A0"/>
    <s v="RTX5070TI/14760/STDOC/HY/PNY"/>
    <s v=""/>
    <s v="M525002914"/>
    <s v="CLOSED"/>
    <s v="許家榮"/>
    <s v="2026/03/11 11:22:26"/>
    <s v="2026/05/14 16:22:36"/>
    <s v="2026/05/22 15:11:22"/>
    <s v="2026/05/22 15:11:22"/>
    <s v=""/>
    <s v=""/>
    <s v=""/>
    <s v="2026/03/11 10:54:25"/>
    <s v="KEYIN"/>
    <s v="KEYIN"/>
    <s v="R10"/>
    <s v="RTX5070TI"/>
    <s v="2026/05/21 15:59:56"/>
    <s v="003"/>
    <n v="622364"/>
    <n v="6.9"/>
    <n v="6.9"/>
  </r>
  <r>
    <s v="KGB"/>
    <s v="Standard Shipment"/>
    <x v="0"/>
    <x v="0"/>
    <x v="0"/>
    <s v="TO262000003"/>
    <s v="R"/>
    <s v="PNY"/>
    <s v="PNY_Asia"/>
    <s v="2026/02/10 14:07:30"/>
    <s v="2026/02/07 14:34:40"/>
    <s v="M525801358"/>
    <s v="90CV08B300A0"/>
    <s v="RTX5070TI/14760/ARGBOC/HY/PNY"/>
    <s v=""/>
    <s v="M525004419"/>
    <s v="CLOSED"/>
    <s v="許家榮"/>
    <s v="2026/03/11 11:22:26"/>
    <s v="2026/06/16 13:07:41"/>
    <s v="2026/06/29 17:09:14"/>
    <s v="2026/06/29 17:09:14"/>
    <s v=""/>
    <s v=""/>
    <s v=""/>
    <s v="2026/03/11 10:55:22"/>
    <s v="KEYIN"/>
    <s v="KEYIN"/>
    <s v="R10"/>
    <s v="RTX5070TI"/>
    <s v="2026/06/24 10:54:36"/>
    <s v="002"/>
    <n v="622429"/>
    <n v="7.1"/>
    <n v="7.1"/>
  </r>
  <r>
    <s v="KBB"/>
    <s v="-"/>
    <x v="5"/>
    <x v="2"/>
    <x v="1"/>
    <s v="TO262000003"/>
    <s v="R"/>
    <s v="PNY"/>
    <s v="PNY_Asia"/>
    <s v="2026/02/10 14:07:30"/>
    <s v="2026/02/07 14:34:40"/>
    <s v="M325034961"/>
    <s v="90CV08510010"/>
    <s v="RTX5070/14770/STDOC/SA/PNY"/>
    <s v=""/>
    <s v="M325034961"/>
    <s v="CLOSED"/>
    <s v="李景福"/>
    <s v="2026/03/11 11:22:26"/>
    <s v=""/>
    <s v=""/>
    <s v="2026/05/18 14:27:05"/>
    <s v="[A3SC0020]Scrap cause by Parts shortage"/>
    <s v="Customer"/>
    <s v="Consigned Part Shortage - Close"/>
    <s v="2026/03/11 10:56:53"/>
    <s v="KEYIN"/>
    <s v="KEYIN"/>
    <s v="C01"/>
    <s v="RTX5070"/>
    <s v=""/>
    <s v=""/>
    <s v=""/>
    <s v=""/>
    <s v=""/>
  </r>
  <r>
    <s v="KGB"/>
    <s v="Standard Shipment"/>
    <x v="0"/>
    <x v="0"/>
    <x v="0"/>
    <s v="TO262000003"/>
    <s v="R"/>
    <s v="PNY"/>
    <s v="PNY_Asia"/>
    <s v="2026/02/10 14:07:30"/>
    <s v="2026/02/07 14:34:40"/>
    <s v="M525801345"/>
    <s v="90CV08B200A0"/>
    <s v="RTX5070TI/14760/STDOC/HY/PNY"/>
    <s v=""/>
    <s v="M525003475"/>
    <s v="CLOSED"/>
    <s v="許家榮"/>
    <s v="2026/03/11 11:22:26"/>
    <s v="2026/05/14 16:22:25"/>
    <s v="2026/05/22 15:11:23"/>
    <s v="2026/05/22 15:11:23"/>
    <s v=""/>
    <s v=""/>
    <s v=""/>
    <s v="2026/03/11 10:58:15"/>
    <s v="KEYIN"/>
    <s v="KEYIN"/>
    <s v="R10"/>
    <s v="RTX5070TI"/>
    <s v="2026/05/21 15:59:56"/>
    <s v="003"/>
    <n v="622364"/>
    <n v="6.9"/>
    <n v="6.9"/>
  </r>
  <r>
    <s v="KGB"/>
    <s v="Standard Shipment"/>
    <x v="0"/>
    <x v="0"/>
    <x v="0"/>
    <s v="TO262000003"/>
    <s v="R"/>
    <s v="PNY"/>
    <s v="PNY_Asia"/>
    <s v="2026/02/10 14:07:30"/>
    <s v="2026/02/07 14:34:40"/>
    <s v="M525801346"/>
    <s v="90CV08B300A0"/>
    <s v="RTX5070TI/14760/ARGBOC/HY/PNY"/>
    <s v=""/>
    <s v="M525003832"/>
    <s v="CLOSED"/>
    <s v="許家榮"/>
    <s v="2026/03/11 11:22:26"/>
    <s v="2026/06/16 13:11:48"/>
    <s v="2026/06/29 17:09:14"/>
    <s v="2026/06/29 17:09:14"/>
    <s v=""/>
    <s v=""/>
    <s v=""/>
    <s v="2026/03/11 10:59:56"/>
    <s v="KEYIN"/>
    <s v="KEYIN"/>
    <s v="R10"/>
    <s v="RTX5070TI"/>
    <s v="2026/06/24 10:54:36"/>
    <s v="002"/>
    <n v="622429"/>
    <n v="7.1"/>
    <n v="7.1"/>
  </r>
  <r>
    <s v="KGB"/>
    <s v="Standard Shipment"/>
    <x v="0"/>
    <x v="0"/>
    <x v="0"/>
    <s v="TO262000003"/>
    <s v="R"/>
    <s v="PNY"/>
    <s v="PNY_Asia"/>
    <s v="2026/02/10 14:07:30"/>
    <s v="2026/02/07 14:34:40"/>
    <s v="H524801350"/>
    <s v="90CV07R60050"/>
    <s v="RTX4070/PG141SKU335/GB/PNY"/>
    <s v=""/>
    <s v="H524014580"/>
    <s v="CLOSED"/>
    <s v="許家榮"/>
    <s v="2026/03/11 11:22:26"/>
    <s v="2026/06/08 17:20:04"/>
    <s v="2026/06/12 10:20:46"/>
    <s v="2026/06/12 10:20:46"/>
    <s v=""/>
    <s v=""/>
    <s v=""/>
    <s v="2026/03/11 11:21:36"/>
    <s v="KEYIN"/>
    <s v="KEYIN"/>
    <s v="R10"/>
    <s v="RTX4070"/>
    <s v="2026/06/11 08:46:56"/>
    <s v="001"/>
    <n v="622408"/>
    <n v="5.2"/>
    <n v="5.2"/>
  </r>
  <r>
    <s v="KGB"/>
    <s v="Standard Shipment"/>
    <x v="0"/>
    <x v="0"/>
    <x v="0"/>
    <s v="TO262000003"/>
    <s v="R"/>
    <s v="PNY"/>
    <s v="PNY_Asia"/>
    <s v="2026/02/10 14:07:30"/>
    <s v="2026/02/07 14:34:40"/>
    <s v="HN24801353"/>
    <s v="90CV07R600D0"/>
    <s v="RTX4070/PG141SKU335/GB/PNY"/>
    <s v=""/>
    <s v="HN24009039"/>
    <s v="CLOSED"/>
    <s v="許家榮"/>
    <s v="2026/03/11 11:22:26"/>
    <s v="2026/06/08 17:20:23"/>
    <s v="2026/06/12 10:20:46"/>
    <s v="2026/06/12 10:20:46"/>
    <s v=""/>
    <s v=""/>
    <s v=""/>
    <s v="2026/03/11 11:01:19"/>
    <s v="KEYIN"/>
    <s v="KEYIN"/>
    <s v="R10"/>
    <s v="RTX4070"/>
    <s v="2026/06/11 08:46:56"/>
    <s v="001"/>
    <n v="622408"/>
    <n v="5.2"/>
    <n v="5.2"/>
  </r>
  <r>
    <s v="KGB"/>
    <s v="Standard Shipment"/>
    <x v="0"/>
    <x v="0"/>
    <x v="0"/>
    <s v="TO262000003"/>
    <s v="R"/>
    <s v="PNY"/>
    <s v="PNY_Asia"/>
    <s v="2026/02/10 14:07:30"/>
    <s v="2026/02/07 14:34:40"/>
    <s v="M525801352"/>
    <s v="90CV08C30010"/>
    <s v="RTX5060TI/15210/STDOC/SA/PNY"/>
    <s v=""/>
    <s v="M525029318"/>
    <s v="CLOSED"/>
    <s v="許家榮"/>
    <s v="2026/03/11 11:22:26"/>
    <s v="2026/03/25 14:47:38"/>
    <s v="2026/03/27 17:01:03"/>
    <s v="2026/03/27 17:01:03"/>
    <s v=""/>
    <s v=""/>
    <s v=""/>
    <s v="2026/03/11 11:02:29"/>
    <s v="KEYIN"/>
    <s v="KEYIN"/>
    <s v="R10"/>
    <s v="RTX5060TI"/>
    <s v="2026/03/27 09:18:55"/>
    <s v="004"/>
    <n v="622232"/>
    <n v="5.9"/>
    <n v="5.9"/>
  </r>
  <r>
    <s v="KGB"/>
    <s v="Standard Shipment"/>
    <x v="0"/>
    <x v="0"/>
    <x v="0"/>
    <s v="TO262000003"/>
    <s v="R"/>
    <s v="PNY"/>
    <s v="PNY_Asia"/>
    <s v="2026/02/10 14:07:30"/>
    <s v="2026/02/07 14:34:40"/>
    <s v="H824801347"/>
    <s v="90CV07X20010"/>
    <s v="RTX4080/PG139SKU355/GB/PNY"/>
    <s v=""/>
    <s v="H824014176"/>
    <s v="CLOSED"/>
    <s v="許家榮"/>
    <s v="2026/03/11 11:22:26"/>
    <s v="2026/03/25 14:47:15"/>
    <s v="2026/03/27 17:01:03"/>
    <s v="2026/03/27 17:01:03"/>
    <s v=""/>
    <s v=""/>
    <s v=""/>
    <s v="2026/03/11 11:03:18"/>
    <s v="KEYIN"/>
    <s v="KEYIN"/>
    <s v="R10"/>
    <s v="RTX4080"/>
    <s v="2026/03/27 09:18:55"/>
    <s v="005"/>
    <n v="622232"/>
    <n v="7.1"/>
    <n v="7.1"/>
  </r>
  <r>
    <s v="KBB"/>
    <s v="-"/>
    <x v="5"/>
    <x v="2"/>
    <x v="1"/>
    <s v="TO262000003"/>
    <s v="R"/>
    <s v="PNY"/>
    <s v="PNY_Asia"/>
    <s v="2026/02/10 14:07:30"/>
    <s v="2026/02/07 14:34:40"/>
    <s v="H424003803"/>
    <s v="90CV07W10010"/>
    <s v="RTX3050/PG173-SKU16/GB/PNY"/>
    <s v=""/>
    <s v="H424003803"/>
    <s v="CLOSED"/>
    <s v="李景福"/>
    <s v="2026/03/11 11:22:26"/>
    <s v=""/>
    <s v=""/>
    <s v="2026/05/08 15:52:54"/>
    <s v="[A3SC0020]Scrap cause by Parts shortage"/>
    <s v="Customer"/>
    <s v="Consigned Part Shortage - Close"/>
    <s v="2026/03/11 11:04:19"/>
    <s v="KEYIN"/>
    <s v="KEYIN"/>
    <s v="C01"/>
    <s v="RTX3050"/>
    <s v=""/>
    <s v=""/>
    <s v=""/>
    <s v=""/>
    <s v=""/>
  </r>
  <r>
    <s v="KGB"/>
    <s v="Standard Shipment"/>
    <x v="0"/>
    <x v="0"/>
    <x v="0"/>
    <s v="TO262000003"/>
    <s v="R"/>
    <s v="PNY"/>
    <s v="PNY_Asia"/>
    <s v="2026/02/10 14:07:30"/>
    <s v="2026/02/07 14:34:40"/>
    <s v="M425801312"/>
    <s v="90CV08610010"/>
    <s v="RTX5080/14745/STDOC/SA/PNY"/>
    <s v=""/>
    <s v="M425023054"/>
    <s v="CLOSED"/>
    <s v="許家榮"/>
    <s v="2026/03/06 14:56:42"/>
    <s v="2026/03/18 11:22:35"/>
    <s v="2026/03/27 17:01:03"/>
    <s v="2026/03/27 17:01:03"/>
    <s v=""/>
    <s v=""/>
    <s v=""/>
    <s v="2026/03/06 14:02:12"/>
    <s v="KEYIN"/>
    <s v="KEYIN"/>
    <s v="R10"/>
    <s v="RTX5080"/>
    <s v="2026/03/27 09:18:55"/>
    <s v="002"/>
    <n v="622232"/>
    <n v="7"/>
    <n v="7"/>
  </r>
  <r>
    <s v="KGB"/>
    <s v="Standard Shipment"/>
    <x v="0"/>
    <x v="0"/>
    <x v="0"/>
    <s v="TO262000003"/>
    <s v="R"/>
    <s v="PNY"/>
    <s v="PNY_Asia"/>
    <s v="2026/02/10 14:07:30"/>
    <s v="2026/02/07 14:34:40"/>
    <s v="H524801348"/>
    <s v="90CV07T100H0"/>
    <s v="RTX4060/PG173-SKU371/GB/PNY"/>
    <s v=""/>
    <s v="H524002695"/>
    <s v="CLOSED"/>
    <s v="許家榮"/>
    <s v="2026/03/11 11:22:26"/>
    <s v="2026/03/25 14:47:23"/>
    <s v="2026/03/27 17:01:03"/>
    <s v="2026/03/27 17:01:03"/>
    <s v=""/>
    <s v=""/>
    <s v=""/>
    <s v="2026/03/11 11:18:47"/>
    <s v="KEYIN"/>
    <s v="KEYIN"/>
    <s v="R10"/>
    <s v="RTX4060"/>
    <s v="2026/03/27 09:18:55"/>
    <s v="004"/>
    <n v="622232"/>
    <n v="5.9"/>
    <n v="5.9"/>
  </r>
  <r>
    <s v="KGB"/>
    <s v="Standard Shipment"/>
    <x v="0"/>
    <x v="0"/>
    <x v="0"/>
    <s v="TO262000003"/>
    <s v="R"/>
    <s v="PNY"/>
    <s v="PNY_Asia"/>
    <s v="2026/02/10 14:07:30"/>
    <s v="2026/02/07 14:34:40"/>
    <s v="M525801363"/>
    <s v="90CV08B300A0"/>
    <s v="RTX5070TI/14760/ARGBOC/HY/PNY"/>
    <s v=""/>
    <s v="M525004100"/>
    <s v="CLOSED"/>
    <s v="許家榮"/>
    <s v="2026/03/06 14:56:42"/>
    <s v="2026/06/16 13:07:49"/>
    <s v="2026/06/29 17:09:14"/>
    <s v="2026/06/29 17:09:14"/>
    <s v=""/>
    <s v=""/>
    <s v=""/>
    <s v="2026/03/06 14:53:25"/>
    <s v="KEYIN"/>
    <s v="KEYIN"/>
    <s v="R10"/>
    <s v="RTX5070TI"/>
    <s v="2026/06/24 10:54:36"/>
    <s v="002"/>
    <n v="622429"/>
    <n v="7.1"/>
    <n v="7.1"/>
  </r>
  <r>
    <s v="KGB"/>
    <s v="Standard Shipment"/>
    <x v="0"/>
    <x v="0"/>
    <x v="0"/>
    <s v="TO262000003"/>
    <s v="R"/>
    <s v="PNY"/>
    <s v="PNY_Asia"/>
    <s v="2026/02/10 14:07:30"/>
    <s v="2026/02/07 14:34:40"/>
    <s v="M725801321"/>
    <s v="90CV08610010"/>
    <s v="RTX5080/14745/STDOC/SA/PNY"/>
    <s v=""/>
    <s v="M725018222"/>
    <s v="CLOSED"/>
    <s v="許家榮"/>
    <s v="2026/03/06 14:56:42"/>
    <s v="2026/03/18 11:23:06"/>
    <s v="2026/03/27 17:01:03"/>
    <s v="2026/03/27 17:01:03"/>
    <s v=""/>
    <s v=""/>
    <s v=""/>
    <s v="2026/03/06 14:01:07"/>
    <s v="KEYIN"/>
    <s v="KEYIN"/>
    <s v="R10"/>
    <s v="RTX5080"/>
    <s v="2026/03/27 09:18:55"/>
    <s v="002"/>
    <n v="622232"/>
    <n v="7"/>
    <n v="7"/>
  </r>
  <r>
    <s v="On Hold"/>
    <s v="on hold"/>
    <x v="9"/>
    <x v="2"/>
    <x v="0"/>
    <s v="TO262000005"/>
    <s v="R"/>
    <s v="PNY"/>
    <s v="PNY_Asia"/>
    <s v="2026/02/25 12:41:54"/>
    <s v="2026/02/23 21:01:19"/>
    <s v="H724000657"/>
    <s v="90CV07X20010"/>
    <s v="RTX4080/PG139SKU355/GB/PNY"/>
    <s v=""/>
    <s v="H724000657"/>
    <s v="MTCAPPLYCONF"/>
    <s v="許家榮"/>
    <s v="2026/03/12 10:52:20"/>
    <s v=""/>
    <s v=""/>
    <s v=""/>
    <s v=""/>
    <s v=""/>
    <s v=""/>
    <s v="2026/03/12 09:40:00"/>
    <s v="KEYIN"/>
    <s v="KEYIN"/>
    <s v="R10"/>
    <s v="RTX4080"/>
    <s v=""/>
    <s v=""/>
    <s v=""/>
    <s v=""/>
    <s v=""/>
  </r>
  <r>
    <s v="KGB"/>
    <s v="Standard Shipment"/>
    <x v="0"/>
    <x v="0"/>
    <x v="0"/>
    <s v="TO262000005"/>
    <s v="R"/>
    <s v="PNY"/>
    <s v="PNY_Asia"/>
    <s v="2026/02/25 12:41:54"/>
    <s v="2026/02/23 21:01:19"/>
    <s v="H925801342"/>
    <s v="90CV08B100G0"/>
    <s v="RTX5070TI/14760/STD/HY/PNY"/>
    <s v=""/>
    <s v="H925003244"/>
    <s v="CLOSED"/>
    <s v="許家榮"/>
    <s v="2026/03/12 10:52:20"/>
    <s v="2026/03/25 14:46:59"/>
    <s v="2026/03/27 17:01:03"/>
    <s v="2026/03/27 17:01:03"/>
    <s v=""/>
    <s v=""/>
    <s v=""/>
    <s v="2026/03/12 09:46:10"/>
    <s v="KEYIN"/>
    <s v="KEYIN"/>
    <s v="R10"/>
    <s v="RTX5070TI"/>
    <s v="2026/03/27 09:18:56"/>
    <s v="006"/>
    <n v="622232"/>
    <n v="6"/>
    <n v="6"/>
  </r>
  <r>
    <s v="KGB"/>
    <s v="Standard Shipment"/>
    <x v="0"/>
    <x v="0"/>
    <x v="0"/>
    <s v="TO262000005"/>
    <s v="R"/>
    <s v="PNY"/>
    <s v="PNY_Asia"/>
    <s v="2026/02/25 12:41:54"/>
    <s v="2026/02/23 21:01:19"/>
    <s v="H425801338"/>
    <s v="90CV07U100Z0"/>
    <s v="RTX4060TI/PG190SKU361/GB/PNY"/>
    <s v=""/>
    <s v="H425000894"/>
    <s v="CLOSED"/>
    <s v="許家榮"/>
    <s v="2026/03/12 10:52:20"/>
    <s v="2026/03/25 14:46:28"/>
    <s v="2026/03/27 17:01:03"/>
    <s v="2026/03/27 17:01:03"/>
    <s v=""/>
    <s v=""/>
    <s v=""/>
    <s v="2026/03/12 09:48:04"/>
    <s v="KEYIN"/>
    <s v="KEYIN"/>
    <s v="R10"/>
    <s v="RTX4060TI"/>
    <s v="2026/03/27 09:18:55"/>
    <s v="004"/>
    <n v="622232"/>
    <n v="5.9"/>
    <n v="5.9"/>
  </r>
  <r>
    <s v="KBB"/>
    <s v="-"/>
    <x v="5"/>
    <x v="2"/>
    <x v="1"/>
    <s v="TO262000005"/>
    <s v="R"/>
    <s v="PNY"/>
    <s v="PNY_Asia"/>
    <s v="2026/02/25 12:41:54"/>
    <s v="2026/02/23 21:01:19"/>
    <s v="M525004137"/>
    <s v="90CV08B300A0"/>
    <s v="RTX5070TI/14760/ARGBOC/HY/PNY"/>
    <s v=""/>
    <s v="M525004137"/>
    <s v="CLOSED"/>
    <s v="李景福"/>
    <s v="2026/03/12 10:52:20"/>
    <s v=""/>
    <s v=""/>
    <s v="2026/05/08 15:53:03"/>
    <s v="[A3SC0020]Scrap cause by Parts shortage"/>
    <s v="Customer"/>
    <s v="Consigned Part Shortage - Close"/>
    <s v="2026/03/12 10:17:54"/>
    <s v="KEYIN"/>
    <s v="KEYIN"/>
    <s v="C01"/>
    <s v="RTX5070TI"/>
    <s v=""/>
    <s v=""/>
    <s v=""/>
    <s v=""/>
    <s v=""/>
  </r>
  <r>
    <s v="KGB"/>
    <s v="Standard Shipment"/>
    <x v="0"/>
    <x v="0"/>
    <x v="0"/>
    <s v="TO262000005"/>
    <s v="R"/>
    <s v="PNY"/>
    <s v="PNY_Asia"/>
    <s v="2026/02/25 12:41:54"/>
    <s v="2026/02/23 21:01:19"/>
    <s v="H925801344"/>
    <s v="90CV08B200F0"/>
    <s v="RTX5070TI/14760/STDOC/HY/PNY"/>
    <s v=""/>
    <s v="H925000842"/>
    <s v="CLOSED"/>
    <s v="許家榮"/>
    <s v="2026/03/12 10:52:20"/>
    <s v="2026/03/25 14:47:06"/>
    <s v="2026/03/27 17:01:03"/>
    <s v="2026/03/27 17:01:03"/>
    <s v=""/>
    <s v=""/>
    <s v=""/>
    <s v="2026/03/12 10:19:03"/>
    <s v="KEYIN"/>
    <s v="KEYIN"/>
    <s v="R10"/>
    <s v="RTX5070TI"/>
    <s v="2026/03/27 09:18:56"/>
    <s v="006"/>
    <n v="622232"/>
    <n v="6"/>
    <n v="6"/>
  </r>
  <r>
    <s v="KGB"/>
    <s v="Standard Shipment"/>
    <x v="0"/>
    <x v="0"/>
    <x v="0"/>
    <s v="TO262000005"/>
    <s v="R"/>
    <s v="PNY"/>
    <s v="PNY_Asia"/>
    <s v="2026/02/25 12:41:54"/>
    <s v="2026/02/23 21:01:19"/>
    <s v="M525801343"/>
    <s v="90CV08B300A0"/>
    <s v="RTX5070TI/14760/ARGBOC/HY/PNY"/>
    <s v=""/>
    <s v="M525004334"/>
    <s v="CLOSED"/>
    <s v="許家榮"/>
    <s v="2026/03/12 10:52:19"/>
    <s v="2026/06/16 13:07:34"/>
    <s v="2026/06/29 17:09:14"/>
    <s v="2026/06/29 17:09:14"/>
    <s v=""/>
    <s v=""/>
    <s v=""/>
    <s v="2026/03/12 10:20:07"/>
    <s v="KEYIN"/>
    <s v="KEYIN"/>
    <s v="R10"/>
    <s v="RTX5070TI"/>
    <s v="2026/06/24 10:54:36"/>
    <s v="003"/>
    <n v="622429"/>
    <n v="6.7"/>
    <n v="6.7"/>
  </r>
  <r>
    <s v="KGB"/>
    <s v="Standard Shipment"/>
    <x v="0"/>
    <x v="0"/>
    <x v="0"/>
    <s v="TO262000005"/>
    <s v="R"/>
    <s v="PNY"/>
    <s v="PNY_Asia"/>
    <s v="2026/02/25 12:41:54"/>
    <s v="2026/02/23 21:01:19"/>
    <s v="M525801341"/>
    <s v="90CV08B20070"/>
    <s v="RTX5070TI/14760/STDOC/HY/PNY"/>
    <s v=""/>
    <s v="M525039606"/>
    <s v="CLOSED"/>
    <s v="許家榮"/>
    <s v="2026/03/12 10:52:19"/>
    <s v="2026/03/25 14:46:51"/>
    <s v="2026/03/27 17:01:03"/>
    <s v="2026/03/27 17:01:03"/>
    <s v=""/>
    <s v=""/>
    <s v=""/>
    <s v="2026/03/12 10:43:34"/>
    <s v="KEYIN"/>
    <s v="KEYIN"/>
    <s v="R10"/>
    <s v="RTX5070TI"/>
    <s v="2026/03/27 09:18:55"/>
    <s v="006"/>
    <n v="622232"/>
    <n v="6"/>
    <n v="6"/>
  </r>
  <r>
    <s v="KGB"/>
    <s v="Standard Shipment"/>
    <x v="0"/>
    <x v="0"/>
    <x v="0"/>
    <s v="TO262000005"/>
    <s v="R"/>
    <s v="PNY"/>
    <s v="PNY_Asia"/>
    <s v="2026/02/25 12:41:54"/>
    <s v="2026/02/23 21:01:19"/>
    <s v="M825801339"/>
    <s v="90CV08C30080"/>
    <s v="RTX5060TI/15210/STDOC/SA/PNY"/>
    <s v=""/>
    <s v="M825041218"/>
    <s v="CLOSED"/>
    <s v="許家榮"/>
    <s v="2026/03/12 10:52:19"/>
    <s v="2026/03/25 14:46:36"/>
    <s v="2026/03/27 17:01:03"/>
    <s v="2026/03/27 17:01:03"/>
    <s v=""/>
    <s v=""/>
    <s v=""/>
    <s v="2026/03/12 10:44:24"/>
    <s v="KEYIN"/>
    <s v="KEYIN"/>
    <s v="R10"/>
    <s v="RTX5060TI"/>
    <s v="2026/03/27 09:18:55"/>
    <s v="004"/>
    <n v="622232"/>
    <n v="5.9"/>
    <n v="5.9"/>
  </r>
  <r>
    <s v="KBB"/>
    <s v="-"/>
    <x v="5"/>
    <x v="2"/>
    <x v="1"/>
    <s v="TO262000005"/>
    <s v="R"/>
    <s v="PNY"/>
    <s v="PNY_Asia"/>
    <s v="2026/02/25 12:41:54"/>
    <s v="2026/02/23 21:01:19"/>
    <s v="H724000360"/>
    <s v="90CV07T30050"/>
    <s v="RTX4060/PG173-SKU371/GB/PNY"/>
    <s v=""/>
    <s v="H724000360"/>
    <s v="CLOSED"/>
    <s v="李景福"/>
    <s v="2026/03/12 10:52:19"/>
    <s v=""/>
    <s v=""/>
    <s v="2026/05/08 15:53:13"/>
    <s v="[A3SC0020]Scrap cause by Parts shortage"/>
    <s v="Customer"/>
    <s v="Consigned Part Shortage - Close"/>
    <s v="2026/03/12 10:42:21"/>
    <s v="KEYIN"/>
    <s v="KEYIN"/>
    <s v="C01"/>
    <s v="RTX4060"/>
    <s v=""/>
    <s v=""/>
    <s v=""/>
    <s v=""/>
    <s v=""/>
  </r>
  <r>
    <s v="KGB"/>
    <s v="Standard Shipment"/>
    <x v="0"/>
    <x v="0"/>
    <x v="0"/>
    <s v="TO262000005"/>
    <s v="R"/>
    <s v="PNY"/>
    <s v="PNY_Asia"/>
    <s v="2026/02/25 12:41:54"/>
    <s v="2026/02/23 21:01:19"/>
    <s v="M525801379"/>
    <s v="90CV08E30010"/>
    <s v="RTX5060/15225/STDOC/SA/PNY"/>
    <s v=""/>
    <s v="M525020270"/>
    <s v="CLOSED"/>
    <s v="許家榮"/>
    <s v="2026/03/12 10:52:19"/>
    <s v="2026/03/25 14:50:27"/>
    <s v="2026/03/27 17:01:03"/>
    <s v="2026/03/27 17:01:03"/>
    <s v=""/>
    <s v=""/>
    <s v=""/>
    <s v="2026/03/12 10:22:12"/>
    <s v="KEYIN"/>
    <s v="KEYIN"/>
    <s v="R10"/>
    <s v="RTX5060"/>
    <s v="2026/03/27 09:18:55"/>
    <s v="004"/>
    <n v="622232"/>
    <n v="5.9"/>
    <n v="5.9"/>
  </r>
  <r>
    <s v="KGB"/>
    <s v="Standard Shipment"/>
    <x v="0"/>
    <x v="0"/>
    <x v="0"/>
    <s v="TO262000005"/>
    <s v="R"/>
    <s v="PNY"/>
    <s v="PNY_Asia"/>
    <s v="2026/02/25 12:41:54"/>
    <s v="2026/02/23 21:01:19"/>
    <s v="H824801340"/>
    <s v="90CV07X30010"/>
    <s v="RTX4080/PG139SKU355/GB/PNY"/>
    <s v=""/>
    <s v="H824003762"/>
    <s v="CLOSED"/>
    <s v="許家榮"/>
    <s v="2026/03/12 10:52:19"/>
    <s v="2026/03/25 14:46:44"/>
    <s v="2026/03/27 17:01:03"/>
    <s v="2026/03/27 17:01:03"/>
    <s v=""/>
    <s v=""/>
    <s v=""/>
    <s v="2026/03/12 10:25:06"/>
    <s v="KEYIN"/>
    <s v="KEYIN"/>
    <s v="R10"/>
    <s v="RTX4080"/>
    <s v="2026/03/27 09:18:55"/>
    <s v="005"/>
    <n v="622232"/>
    <n v="7.1"/>
    <n v="7.1"/>
  </r>
  <r>
    <s v="KGB"/>
    <s v="Standard Shipment"/>
    <x v="0"/>
    <x v="0"/>
    <x v="0"/>
    <s v="TO263000004"/>
    <s v="R"/>
    <s v="PNY"/>
    <s v="PNY_Asia"/>
    <s v="2026/03/16 10:53:04"/>
    <s v="2026/03/10 21:18:58"/>
    <s v="M825801408"/>
    <s v="90CV085100C0"/>
    <s v="RTX5070/14770/STDOC/HY/PNY"/>
    <s v=""/>
    <s v="M825037885"/>
    <s v="CLOSED"/>
    <s v="許家榮"/>
    <s v="2026/03/18 11:09:22"/>
    <s v="2026/03/30 09:43:01"/>
    <s v="2026/04/18 15:02:57"/>
    <s v="2026/04/18 15:02:57"/>
    <s v=""/>
    <s v=""/>
    <s v=""/>
    <s v="2026/03/18 10:54:14"/>
    <s v="KEYIN"/>
    <s v="KEYIN"/>
    <s v="R10"/>
    <s v="RTX5070"/>
    <s v="2026/04/17 10:37:09"/>
    <s v="001"/>
    <n v="622283"/>
    <n v="5.0999999999999996"/>
    <n v="5.0999999999999996"/>
  </r>
  <r>
    <s v="KGB"/>
    <s v="Standard Shipment"/>
    <x v="0"/>
    <x v="0"/>
    <x v="0"/>
    <s v="TO263000004"/>
    <s v="R"/>
    <s v="PNY"/>
    <s v="PNY_Asia"/>
    <s v="2026/03/16 10:53:04"/>
    <s v="2026/03/10 21:18:58"/>
    <s v="M425801398"/>
    <s v="90CV08C70010"/>
    <s v="RTX5060TI/15215/STDOC/SA/PNY"/>
    <s v=""/>
    <s v="M425034806"/>
    <s v="CLOSED"/>
    <s v="許家榮"/>
    <s v="2026/03/18 11:09:22"/>
    <s v="2026/04/22 14:41:58"/>
    <s v="2026/04/24 15:33:37"/>
    <s v="2026/04/24 15:33:37"/>
    <s v=""/>
    <s v=""/>
    <s v=""/>
    <s v="2026/03/18 10:55:15"/>
    <s v="KEYIN"/>
    <s v="KEYIN"/>
    <s v="R10"/>
    <s v="RTX5060TI"/>
    <s v="2026/04/24 10:41:32"/>
    <s v="005"/>
    <n v="622298"/>
    <n v="3.2"/>
    <n v="3.2"/>
  </r>
  <r>
    <s v="KBB"/>
    <s v="-"/>
    <x v="5"/>
    <x v="2"/>
    <x v="1"/>
    <s v="TO263000004"/>
    <s v="R"/>
    <s v="PNY"/>
    <s v="PNY_Asia"/>
    <s v="2026/03/16 10:53:04"/>
    <s v="2026/03/10 21:18:58"/>
    <s v="M825037338"/>
    <s v="90CV085100C0"/>
    <s v="RTX5070/14770/STDOC/HY/PNY"/>
    <s v=""/>
    <s v="M825037338"/>
    <s v="CLOSED"/>
    <s v="許家榮"/>
    <s v="2026/03/18 11:09:22"/>
    <s v=""/>
    <s v=""/>
    <s v="2026/06/18 17:22:56"/>
    <s v="[A3SC0012]Scrap cause by no repair skill"/>
    <s v="[A1902]RMA"/>
    <s v="12V短路,抓到短路零件後再上電會造成不同的零件反覆燒短路,難修板報廢"/>
    <s v="2026/03/18 10:56:21"/>
    <s v="KEYIN"/>
    <s v="KEYIN"/>
    <s v="X03"/>
    <s v="RTX5070"/>
    <s v=""/>
    <s v=""/>
    <s v=""/>
    <s v=""/>
    <s v=""/>
  </r>
  <r>
    <s v="KGB"/>
    <s v="Standard Shipment"/>
    <x v="0"/>
    <x v="0"/>
    <x v="0"/>
    <s v="TO263000004"/>
    <s v="R"/>
    <s v="PNY"/>
    <s v="PNY_Asia"/>
    <s v="2026/03/16 10:53:04"/>
    <s v="2026/03/10 21:18:58"/>
    <s v="M825801421"/>
    <s v="90CV085100C0"/>
    <s v="RTX5070/14770/STDOC/HY/PNY"/>
    <s v=""/>
    <s v="M825037954"/>
    <s v="CLOSED"/>
    <s v="許家榮"/>
    <s v="2026/03/18 11:09:22"/>
    <s v="2026/04/16 10:02:18"/>
    <s v="2026/04/18 15:02:57"/>
    <s v="2026/04/18 15:02:57"/>
    <s v=""/>
    <s v=""/>
    <s v=""/>
    <s v="2026/03/18 10:57:34"/>
    <s v="KEYIN"/>
    <s v="KEYIN"/>
    <s v="R10"/>
    <s v="RTX5070"/>
    <s v="2026/04/17 10:37:09"/>
    <s v="001"/>
    <n v="622283"/>
    <n v="5.0999999999999996"/>
    <n v="5.0999999999999996"/>
  </r>
  <r>
    <s v="KBB"/>
    <s v="-"/>
    <x v="5"/>
    <x v="2"/>
    <x v="1"/>
    <s v="TO263000004"/>
    <s v="R"/>
    <s v="PNY"/>
    <s v="PNY_Asia"/>
    <s v="2026/03/16 10:53:04"/>
    <s v="2026/03/10 21:18:58"/>
    <s v="M925013676"/>
    <s v="90CV087000B0"/>
    <s v="RTX5090/14530/STD/SA/PNY"/>
    <s v=""/>
    <s v="M925013676"/>
    <s v="CLOSED"/>
    <s v="許家榮"/>
    <s v="2026/03/18 11:09:22"/>
    <s v=""/>
    <s v=""/>
    <s v="2026/03/25 08:53:40"/>
    <s v="[A3SC0030]Burnt Component"/>
    <s v="Customer"/>
    <s v="PCB Burned/U7.U12"/>
    <s v="2026/03/18 10:52:58"/>
    <s v="KEYIN"/>
    <s v="KEYIN"/>
    <s v="C01"/>
    <s v="RTX5090"/>
    <s v=""/>
    <s v=""/>
    <s v=""/>
    <s v=""/>
    <s v=""/>
  </r>
  <r>
    <s v="KGB"/>
    <s v="Standard Shipment"/>
    <x v="0"/>
    <x v="0"/>
    <x v="0"/>
    <s v="TO263000004"/>
    <s v="R"/>
    <s v="PNY"/>
    <s v="PNY_Asia"/>
    <s v="2026/03/16 10:53:04"/>
    <s v="2026/03/10 21:18:58"/>
    <s v="M925801414"/>
    <s v="90CV08E100C0"/>
    <s v="RTX5060/15225/STD/SA/PNY"/>
    <s v=""/>
    <s v="M925000754"/>
    <s v="CLOSED"/>
    <s v="許家榮"/>
    <s v="2026/03/18 11:09:22"/>
    <s v="2026/04/22 14:43:45"/>
    <s v="2026/04/24 15:33:37"/>
    <s v="2026/04/24 15:33:37"/>
    <s v=""/>
    <s v=""/>
    <s v=""/>
    <s v="2026/03/18 11:07:28"/>
    <s v="KEYIN"/>
    <s v="KEYIN"/>
    <s v="R10"/>
    <s v="RTX5060"/>
    <s v="2026/04/24 10:41:32"/>
    <s v="005"/>
    <n v="622298"/>
    <n v="3.2"/>
    <n v="3.2"/>
  </r>
  <r>
    <s v="KGB"/>
    <s v="Standard Shipment"/>
    <x v="0"/>
    <x v="0"/>
    <x v="0"/>
    <s v="TO263000004"/>
    <s v="R"/>
    <s v="PNY"/>
    <s v="PNY_Asia"/>
    <s v="2026/03/16 10:53:04"/>
    <s v="2026/03/10 21:18:58"/>
    <s v="H324801413"/>
    <s v="90CV07W10010"/>
    <s v="RTX3050/PG173-SKU16/GB/PNY"/>
    <s v=""/>
    <s v="H324020914"/>
    <s v="CLOSED"/>
    <s v="許家榮"/>
    <s v="2026/03/18 11:09:21"/>
    <s v="2026/03/30 09:43:11"/>
    <s v="2026/04/18 15:02:57"/>
    <s v="2026/04/18 15:02:57"/>
    <s v=""/>
    <s v=""/>
    <s v=""/>
    <s v="2026/03/18 11:08:37"/>
    <s v="KEYIN"/>
    <s v="KEYIN"/>
    <s v="R10"/>
    <s v="RTX3050"/>
    <s v="2026/04/17 10:37:09"/>
    <s v="001"/>
    <n v="622283"/>
    <n v="5.0999999999999996"/>
    <n v="5.0999999999999996"/>
  </r>
  <r>
    <s v="KBB"/>
    <d v="2026-04-01T00:00:00"/>
    <x v="8"/>
    <x v="0"/>
    <x v="1"/>
    <s v="TO263000005"/>
    <s v="U"/>
    <s v="PNY"/>
    <s v="PNY_Asia"/>
    <s v="2026/03/16 10:53:26"/>
    <s v="2026/03/10 21:24:54"/>
    <s v="M325039492"/>
    <s v="90CV08630010"/>
    <s v="RTX5080/14745/ARGBOC/SA/PNY"/>
    <s v=""/>
    <s v="M325039492"/>
    <s v="CLOSED"/>
    <s v="李景福"/>
    <s v="2026/03/18 11:11:42"/>
    <s v=""/>
    <s v=""/>
    <s v="2026/03/31 15:25:41"/>
    <s v="[A3SC0027]PCB damage"/>
    <s v="Customer"/>
    <s v="背面PEX_RSVD8腳位因PAD Off 無法維修"/>
    <s v="2026/03/18 10:59:53"/>
    <s v="KEYIN"/>
    <s v="KEYIN"/>
    <s v="C01"/>
    <s v="RTX5080"/>
    <s v=""/>
    <s v=""/>
    <s v=""/>
    <s v=""/>
    <s v=""/>
  </r>
  <r>
    <s v="KGB"/>
    <s v="Standard Shipment"/>
    <x v="0"/>
    <x v="0"/>
    <x v="0"/>
    <s v="TO263000017"/>
    <s v="R"/>
    <s v="PNY"/>
    <s v="PNY_Asia"/>
    <s v="2026/03/30 12:27:50"/>
    <s v="2026/03/27 03:57:09"/>
    <s v="H725004889"/>
    <s v="90CV08B200F0"/>
    <s v="RTX5070TI/14760/STDOC/HY/PNY"/>
    <s v=""/>
    <s v="H725004889"/>
    <s v="CLOSED"/>
    <s v="許家榮"/>
    <s v="2026/04/01 13:51:57"/>
    <s v="2026/04/10 12:50:30"/>
    <s v="2026/04/18 15:02:58"/>
    <s v="2026/04/18 15:02:58"/>
    <s v=""/>
    <s v=""/>
    <s v=""/>
    <s v="2026/04/01 13:51:39"/>
    <s v="KEYIN"/>
    <s v="KEYIN"/>
    <s v="R10"/>
    <s v="RTX5070TI"/>
    <s v="2026/04/17 10:37:10"/>
    <s v="003"/>
    <n v="622283"/>
    <n v="11.4"/>
    <n v="11.4"/>
  </r>
  <r>
    <s v="KGB"/>
    <s v="Standard Shipment"/>
    <x v="0"/>
    <x v="0"/>
    <x v="0"/>
    <s v="TO263000017"/>
    <s v="R"/>
    <s v="PNY"/>
    <s v="PNY_Asia"/>
    <s v="2026/03/30 12:27:50"/>
    <s v="2026/03/27 03:57:09"/>
    <s v="M425034340"/>
    <s v="90CV08510010"/>
    <s v="RTX5070/14770/STDOC/SA/PNY"/>
    <s v=""/>
    <s v="M425034340"/>
    <s v="CLOSED"/>
    <s v="許家榮"/>
    <s v="2026/04/01 13:51:58"/>
    <s v="2026/04/10 12:50:17"/>
    <s v="2026/04/18 15:02:58"/>
    <s v="2026/04/18 15:02:58"/>
    <s v=""/>
    <s v=""/>
    <s v=""/>
    <s v="2026/04/01 13:17:55"/>
    <s v="KEYIN"/>
    <s v="KEYIN"/>
    <s v="R10"/>
    <s v="RTX5070"/>
    <s v="2026/04/17 10:37:10"/>
    <s v="003"/>
    <n v="622283"/>
    <n v="11.4"/>
    <n v="11.4"/>
  </r>
  <r>
    <s v="KGB"/>
    <s v="Standard Shipment"/>
    <x v="0"/>
    <x v="0"/>
    <x v="0"/>
    <s v="TO263000017"/>
    <s v="R"/>
    <s v="PNY"/>
    <s v="PNY_Asia"/>
    <s v="2026/03/30 12:27:50"/>
    <s v="2026/03/27 03:57:09"/>
    <s v="M425034433"/>
    <s v="90CV08610010"/>
    <s v="RTX5080/14745/STDOC/SA/PNY"/>
    <s v=""/>
    <s v="M425034433"/>
    <s v="CLOSED"/>
    <s v="許家榮"/>
    <s v="2026/04/01 13:51:57"/>
    <s v="2026/04/10 12:49:01"/>
    <s v="2026/04/18 15:02:58"/>
    <s v="2026/04/18 15:02:58"/>
    <s v=""/>
    <s v=""/>
    <s v=""/>
    <s v="2026/04/01 13:33:05"/>
    <s v="KEYIN"/>
    <s v="KEYIN"/>
    <s v="R10"/>
    <s v="RTX5080"/>
    <s v="2026/04/17 10:37:09"/>
    <s v="003"/>
    <n v="622283"/>
    <n v="11.4"/>
    <n v="11.4"/>
  </r>
  <r>
    <s v="KGB"/>
    <s v="Standard Shipment"/>
    <x v="0"/>
    <x v="0"/>
    <x v="0"/>
    <s v="TO263000017"/>
    <s v="R"/>
    <s v="PNY"/>
    <s v="PNY_Asia"/>
    <s v="2026/03/30 12:27:50"/>
    <s v="2026/03/27 03:57:09"/>
    <s v="H925003337"/>
    <s v="90CV08B200F0"/>
    <s v="RTX5070TI/14760/STDOC/HY/PNY"/>
    <s v=""/>
    <s v="H925003337"/>
    <s v="CLOSED"/>
    <s v="許家榮"/>
    <s v="2026/04/01 13:51:57"/>
    <s v="2026/04/10 12:50:06"/>
    <s v="2026/04/18 15:02:58"/>
    <s v="2026/04/18 15:02:58"/>
    <s v=""/>
    <s v=""/>
    <s v=""/>
    <s v="2026/04/01 13:45:55"/>
    <s v="KEYIN"/>
    <s v="KEYIN"/>
    <s v="R10"/>
    <s v="RTX5070TI"/>
    <s v="2026/04/17 10:37:09"/>
    <s v="003"/>
    <n v="622283"/>
    <n v="11.4"/>
    <n v="11.4"/>
  </r>
  <r>
    <s v="KGB"/>
    <s v="Standard Shipment"/>
    <x v="0"/>
    <x v="0"/>
    <x v="0"/>
    <s v="TO263000018"/>
    <s v="R"/>
    <s v="PNY"/>
    <s v="PNY_Asia"/>
    <s v="2026/03/30 12:28:08"/>
    <s v="2026/03/27 04:07:47"/>
    <s v="HN25801457"/>
    <s v="90CV08B200C0"/>
    <s v="RTX5070TI/14760/STDOC/SA/PNY"/>
    <s v=""/>
    <s v="HN25003509"/>
    <s v="CLOSED"/>
    <s v="許家榮"/>
    <s v="2026/04/01 13:44:08"/>
    <s v="2026/04/22 14:47:29"/>
    <s v="2026/04/24 15:33:37"/>
    <s v="2026/04/24 15:33:37"/>
    <s v=""/>
    <s v=""/>
    <s v=""/>
    <s v="2026/04/01 13:00:46"/>
    <s v="KEYIN"/>
    <s v="KEYIN"/>
    <s v="R10"/>
    <s v="RTX5070TI"/>
    <s v="2026/04/24 10:41:32"/>
    <s v="001"/>
    <n v="622298"/>
    <n v="6"/>
    <n v="6"/>
  </r>
  <r>
    <s v="KGB"/>
    <s v="Standard Shipment"/>
    <x v="0"/>
    <x v="0"/>
    <x v="0"/>
    <s v="TO263000018"/>
    <s v="R"/>
    <s v="PNY"/>
    <s v="PNY_Asia"/>
    <s v="2026/03/30 12:28:08"/>
    <s v="2026/03/27 04:07:47"/>
    <s v="H925801455"/>
    <s v="90CV08B200F0"/>
    <s v="RTX5070TI/14760/STDOC/HY/PNY"/>
    <s v=""/>
    <s v="H925000862"/>
    <s v="CLOSED"/>
    <s v="許家榮"/>
    <s v="2026/04/01 13:44:08"/>
    <s v="2026/04/22 14:47:13"/>
    <s v="2026/04/24 15:33:37"/>
    <s v="2026/04/24 15:33:37"/>
    <s v=""/>
    <s v=""/>
    <s v=""/>
    <s v="2026/04/01 13:05:00"/>
    <s v="KEYIN"/>
    <s v="KEYIN"/>
    <s v="R10"/>
    <s v="RTX5070TI"/>
    <s v="2026/04/24 10:41:32"/>
    <s v="001"/>
    <n v="622298"/>
    <n v="6"/>
    <n v="6"/>
  </r>
  <r>
    <s v="KGB"/>
    <s v="Standard Shipment"/>
    <x v="0"/>
    <x v="0"/>
    <x v="0"/>
    <s v="TO263000018"/>
    <s v="R"/>
    <s v="PNY"/>
    <s v="PNY_Asia"/>
    <s v="2026/03/30 12:28:08"/>
    <s v="2026/03/27 04:07:47"/>
    <s v="H724801471"/>
    <s v="90CV07X20010"/>
    <s v="RTX4080/PG139SKU355/GB/PNY"/>
    <s v=""/>
    <s v="H724000459"/>
    <s v="CLOSED"/>
    <s v="許家榮"/>
    <s v="2026/04/01 13:44:07"/>
    <s v="2026/04/16 10:02:54"/>
    <s v="2026/04/18 15:02:58"/>
    <s v="2026/04/18 15:02:58"/>
    <s v=""/>
    <s v=""/>
    <s v=""/>
    <s v="2026/04/01 13:05:45"/>
    <s v="KEYIN"/>
    <s v="KEYIN"/>
    <s v="R10"/>
    <s v="RTX4080"/>
    <s v="2026/04/17 10:37:09"/>
    <s v="002"/>
    <n v="622283"/>
    <n v="5.7"/>
    <n v="5.7"/>
  </r>
  <r>
    <s v="KGB"/>
    <s v="Standard Shipment"/>
    <x v="0"/>
    <x v="0"/>
    <x v="0"/>
    <s v="TO263000018"/>
    <s v="R"/>
    <s v="PNY"/>
    <s v="PNY_Asia"/>
    <s v="2026/03/30 12:28:08"/>
    <s v="2026/03/27 04:07:47"/>
    <s v="H925801462"/>
    <s v="90CV08B200F0"/>
    <s v="RTX5070TI/14760/STDOC/HY/PNY"/>
    <s v=""/>
    <s v="H925001032"/>
    <s v="CLOSED"/>
    <s v="許家榮"/>
    <s v="2026/04/01 13:44:07"/>
    <s v="2026/05/20 13:43:22"/>
    <s v="2026/05/22 15:11:23"/>
    <s v="2026/05/22 15:11:23"/>
    <s v=""/>
    <s v=""/>
    <s v=""/>
    <s v="2026/04/01 13:11:51"/>
    <s v="KEYIN"/>
    <s v="KEYIN"/>
    <s v="R10"/>
    <s v="RTX5070TI"/>
    <s v="2026/05/21 15:59:56"/>
    <s v="004"/>
    <n v="622364"/>
    <n v="5.9"/>
    <n v="5.9"/>
  </r>
  <r>
    <s v="KGB"/>
    <s v="Standard Shipment"/>
    <x v="0"/>
    <x v="0"/>
    <x v="0"/>
    <s v="TO263000018"/>
    <s v="R"/>
    <s v="PNY"/>
    <s v="PNY_Asia"/>
    <s v="2026/03/30 12:28:08"/>
    <s v="2026/03/27 04:07:47"/>
    <s v="H925801475"/>
    <s v="90CV08B200F0"/>
    <s v="RTX5070TI/14760/STDOC/HY/PNY"/>
    <s v=""/>
    <s v="H925001046"/>
    <s v="CLOSED"/>
    <s v="許家榮"/>
    <s v="2026/04/01 13:44:07"/>
    <s v="2026/05/20 13:44:03"/>
    <s v="2026/05/22 15:11:23"/>
    <s v="2026/05/22 15:11:23"/>
    <s v=""/>
    <s v=""/>
    <s v=""/>
    <s v="2026/04/01 13:12:38"/>
    <s v="KEYIN"/>
    <s v="KEYIN"/>
    <s v="R10"/>
    <s v="RTX5070TI"/>
    <s v="2026/05/21 15:59:56"/>
    <s v="002"/>
    <n v="622364"/>
    <n v="5.9"/>
    <n v="5.9"/>
  </r>
  <r>
    <s v="KGB"/>
    <s v="Standard Shipment"/>
    <x v="0"/>
    <x v="0"/>
    <x v="0"/>
    <s v="TO263000018"/>
    <s v="R"/>
    <s v="PNY"/>
    <s v="PNY_Asia"/>
    <s v="2026/03/30 12:28:08"/>
    <s v="2026/03/27 04:07:47"/>
    <s v="HN25801476"/>
    <s v="90CV08B20110"/>
    <s v="RTX5070TI/14760/STDOC/HY6/PNY"/>
    <s v=""/>
    <s v="HN25011483"/>
    <s v="CLOSED"/>
    <s v="許家榮"/>
    <s v="2026/04/01 13:44:07"/>
    <s v="2026/05/20 13:44:11"/>
    <s v="2026/05/22 15:11:23"/>
    <s v="2026/05/22 15:11:23"/>
    <s v=""/>
    <s v=""/>
    <s v=""/>
    <s v="2026/04/01 13:13:33"/>
    <s v="KEYIN"/>
    <s v="KEYIN"/>
    <s v="R10"/>
    <s v="RTX5070TI"/>
    <s v="2026/05/21 15:59:56"/>
    <s v="004"/>
    <n v="622364"/>
    <n v="5.9"/>
    <n v="5.9"/>
  </r>
  <r>
    <s v="KGB"/>
    <s v="Standard Shipment"/>
    <x v="0"/>
    <x v="0"/>
    <x v="0"/>
    <s v="TO263000018"/>
    <s v="R"/>
    <s v="PNY"/>
    <s v="PNY_Asia"/>
    <s v="2026/03/30 12:28:08"/>
    <s v="2026/03/27 04:07:47"/>
    <s v="H725801456"/>
    <s v="90CV08B300F0"/>
    <s v="RTX5070TI/14760/ARGBOC/HY/PNY"/>
    <s v=""/>
    <s v="H725000052"/>
    <s v="CLOSED"/>
    <s v="許家榮"/>
    <s v="2026/04/01 13:44:07"/>
    <s v="2026/04/22 14:47:20"/>
    <s v="2026/04/24 15:33:38"/>
    <s v="2026/04/24 15:33:38"/>
    <s v=""/>
    <s v=""/>
    <s v=""/>
    <s v="2026/04/01 13:38:44"/>
    <s v="KEYIN"/>
    <s v="KEYIN"/>
    <s v="R10"/>
    <s v="RTX5070TI"/>
    <s v="2026/04/24 10:41:32"/>
    <s v="002"/>
    <n v="622298"/>
    <n v="6"/>
    <n v="6"/>
  </r>
  <r>
    <s v="KGB"/>
    <s v="Standard Shipment"/>
    <x v="0"/>
    <x v="0"/>
    <x v="0"/>
    <s v="TO263000018"/>
    <s v="R"/>
    <s v="PNY"/>
    <s v="PNY_Asia"/>
    <s v="2026/03/30 12:28:08"/>
    <s v="2026/03/27 04:07:47"/>
    <s v="H324802042"/>
    <s v="90CV07W10010"/>
    <s v="RTX3050/PG173-SKU16/GB/PNY"/>
    <s v=""/>
    <s v="H324018727"/>
    <s v="CLOSED"/>
    <s v="許家榮"/>
    <s v="2026/04/01 13:44:07"/>
    <s v="2026/09/02 09:25:56"/>
    <s v="2026/09/08 16:31:41"/>
    <s v="2026/09/08 16:31:41"/>
    <s v=""/>
    <s v=""/>
    <s v=""/>
    <s v="2026/04/01 13:39:42"/>
    <s v="KEYIN"/>
    <s v="KEYIN"/>
    <s v="R10"/>
    <s v="RTX3050"/>
    <s v="2026/09/02 13:40:31"/>
    <s v="001"/>
    <n v="622562"/>
    <n v="2.2000000000000002"/>
    <n v="2.2000000000000002"/>
  </r>
  <r>
    <s v="KGB"/>
    <s v="Standard Shipment"/>
    <x v="0"/>
    <x v="0"/>
    <x v="0"/>
    <s v="TO263000018"/>
    <s v="R"/>
    <s v="PNY"/>
    <s v="PNY_Asia"/>
    <s v="2026/03/30 12:28:08"/>
    <s v="2026/03/27 04:07:47"/>
    <s v="M925801460"/>
    <s v="90CV08C30060"/>
    <s v="RTX5060TI/15210/STDOC/HY/PNY"/>
    <s v=""/>
    <s v="M925001977"/>
    <s v="CLOSED"/>
    <s v="許家榮"/>
    <s v="2026/04/01 13:44:07"/>
    <s v="2026/05/06 14:14:21"/>
    <s v="2026/05/08 14:15:06"/>
    <s v="2026/05/08 14:15:06"/>
    <s v=""/>
    <s v=""/>
    <s v=""/>
    <s v="2026/04/01 13:40:22"/>
    <s v="KEYIN"/>
    <s v="KEYIN"/>
    <s v="R10"/>
    <s v="RTX5060TI"/>
    <s v="2026/05/07 16:08:42"/>
    <s v="004"/>
    <n v="622333"/>
    <n v="4.4000000000000004"/>
    <n v="4.4000000000000004"/>
  </r>
  <r>
    <s v="On Hold"/>
    <s v="on hold"/>
    <x v="9"/>
    <x v="2"/>
    <x v="0"/>
    <s v="TO263000018"/>
    <s v="R"/>
    <s v="PNY"/>
    <s v="PNY_Asia"/>
    <s v="2026/03/30 12:28:08"/>
    <s v="2026/03/27 04:07:47"/>
    <s v="H525008136"/>
    <s v="90CV07R600A0"/>
    <s v="RTX4070/PG141SKU335/GB/PNY"/>
    <s v=""/>
    <s v="H525008136"/>
    <s v="MTCAPPLYCONF"/>
    <s v="許家榮"/>
    <s v="2026/04/01 14:05:19"/>
    <s v=""/>
    <s v=""/>
    <s v=""/>
    <s v=""/>
    <s v=""/>
    <s v=""/>
    <s v="2026/04/01 13:44:16"/>
    <s v="KEYIN"/>
    <s v="KEYIN"/>
    <s v="R10"/>
    <s v="RTX4070"/>
    <s v=""/>
    <s v=""/>
    <s v=""/>
    <s v=""/>
    <s v=""/>
  </r>
  <r>
    <s v="KGB"/>
    <s v="Standard Shipment"/>
    <x v="0"/>
    <x v="0"/>
    <x v="0"/>
    <s v="TO263000018"/>
    <s v="R"/>
    <s v="PNY"/>
    <s v="PNY_Asia"/>
    <s v="2026/03/30 12:28:08"/>
    <s v="2026/03/27 04:07:47"/>
    <s v="H725801466"/>
    <s v="90CV08B200F0"/>
    <s v="RTX5070TI/14760/STDOC/HY/PNY"/>
    <s v=""/>
    <s v="H725005326"/>
    <s v="CLOSED"/>
    <s v="許家榮"/>
    <s v="2026/04/01 14:05:19"/>
    <s v="2026/05/20 13:43:47"/>
    <s v="2026/05/22 15:11:23"/>
    <s v="2026/05/22 15:11:23"/>
    <s v=""/>
    <s v=""/>
    <s v=""/>
    <s v="2026/04/01 13:44:55"/>
    <s v="KEYIN"/>
    <s v="KEYIN"/>
    <s v="R10"/>
    <s v="RTX5070TI"/>
    <s v="2026/05/21 15:59:56"/>
    <s v="004"/>
    <n v="622364"/>
    <n v="5.9"/>
    <n v="5.9"/>
  </r>
  <r>
    <s v="KGB"/>
    <s v="Standard Shipment"/>
    <x v="0"/>
    <x v="0"/>
    <x v="0"/>
    <s v="TO263000018"/>
    <s v="R"/>
    <s v="PNY"/>
    <s v="PNY_Asia"/>
    <s v="2026/03/30 12:28:08"/>
    <s v="2026/03/27 04:07:47"/>
    <s v="H925801657"/>
    <s v="90CV085100S0"/>
    <s v="RTX5070/14770/STDOC/MR/PNY"/>
    <s v=""/>
    <s v="H925005389"/>
    <s v="CLOSED"/>
    <s v="許家榮"/>
    <s v="2026/04/01 14:05:19"/>
    <s v="2026/06/02 16:30:51"/>
    <s v="2026/06/05 16:48:49"/>
    <s v="2026/06/05 16:48:49"/>
    <s v=""/>
    <s v=""/>
    <s v=""/>
    <s v="2026/04/01 13:52:31"/>
    <s v="KEYIN"/>
    <s v="KEYIN"/>
    <s v="R10"/>
    <s v="RTX5070"/>
    <s v="2026/06/04 16:24:31"/>
    <s v="002"/>
    <n v="622397"/>
    <n v="5.5"/>
    <n v="5.5"/>
  </r>
  <r>
    <s v="KBB"/>
    <s v="SBF to be notified"/>
    <x v="10"/>
    <x v="2"/>
    <x v="1"/>
    <s v="TO263000018"/>
    <s v="R"/>
    <s v="PNY"/>
    <s v="PNY_Asia"/>
    <s v="2026/03/30 12:28:08"/>
    <s v="2026/03/27 04:07:47"/>
    <s v="H725005252"/>
    <s v="90CV08B200F0"/>
    <s v="RTX5070TI/14760/STDOC/HY/PNY"/>
    <s v=""/>
    <s v="H725005252"/>
    <s v="CLOSED"/>
    <s v="李景福"/>
    <s v="2026/04/01 14:05:18"/>
    <s v=""/>
    <s v=""/>
    <s v="2026/06/05 12:38:29"/>
    <s v="[A3SC0020]Scrap cause by Parts shortage"/>
    <s v="Customer"/>
    <s v="Consigned Part Shortage - Close"/>
    <s v="2026/04/01 13:53:30"/>
    <s v="KEYIN"/>
    <s v="KEYIN"/>
    <s v="C01"/>
    <s v="RTX5070TI"/>
    <s v=""/>
    <s v=""/>
    <s v=""/>
    <s v=""/>
    <s v=""/>
  </r>
  <r>
    <s v="KGB"/>
    <s v="Standard Shipment"/>
    <x v="0"/>
    <x v="0"/>
    <x v="0"/>
    <s v="TO263000018"/>
    <s v="R"/>
    <s v="PNY"/>
    <s v="PNY_Asia"/>
    <s v="2026/03/30 12:28:08"/>
    <s v="2026/03/27 04:07:47"/>
    <s v="M525801458"/>
    <s v="90CV08C10010"/>
    <s v="RTX5060TI/15210/ARGBOC/SA/PNY"/>
    <s v=""/>
    <s v="M525040366"/>
    <s v="CLOSED"/>
    <s v="許家榮"/>
    <s v="2026/04/01 14:05:18"/>
    <s v="2026/05/06 14:14:09"/>
    <s v="2026/05/08 14:15:07"/>
    <s v="2026/05/08 14:15:07"/>
    <s v=""/>
    <s v=""/>
    <s v=""/>
    <s v="2026/04/01 13:54:25"/>
    <s v="KEYIN"/>
    <s v="KEYIN"/>
    <s v="R10"/>
    <s v="RTX5060TI"/>
    <s v="2026/05/07 16:08:42"/>
    <s v="002"/>
    <n v="622333"/>
    <n v="6"/>
    <n v="6"/>
  </r>
  <r>
    <s v="KGB"/>
    <s v="Standard Shipment"/>
    <x v="0"/>
    <x v="0"/>
    <x v="0"/>
    <s v="TO263000018"/>
    <s v="R"/>
    <s v="PNY"/>
    <s v="PNY_Asia"/>
    <s v="2026/03/30 12:28:08"/>
    <s v="2026/03/27 04:07:47"/>
    <s v="M525801497"/>
    <s v="90CV08C10010"/>
    <s v="RTX5060TI/15210/ARGBOC/SA/PNY"/>
    <s v=""/>
    <s v="M525040315"/>
    <s v="CLOSED"/>
    <s v="許家榮"/>
    <s v="2026/04/01 14:05:18"/>
    <s v="2026/05/06 14:14:50"/>
    <s v="2026/05/08 14:15:07"/>
    <s v="2026/05/08 14:15:07"/>
    <s v=""/>
    <s v=""/>
    <s v=""/>
    <s v="2026/04/01 13:55:15"/>
    <s v="KEYIN"/>
    <s v="KEYIN"/>
    <s v="R10"/>
    <s v="RTX5060TI"/>
    <s v="2026/05/07 16:08:42"/>
    <s v="002"/>
    <n v="622333"/>
    <n v="6"/>
    <n v="6"/>
  </r>
  <r>
    <s v="KGB"/>
    <s v="Standard Shipment"/>
    <x v="0"/>
    <x v="0"/>
    <x v="0"/>
    <s v="TO263000018"/>
    <s v="R"/>
    <s v="PNY"/>
    <s v="PNY_Asia"/>
    <s v="2026/03/30 12:28:08"/>
    <s v="2026/03/27 04:07:47"/>
    <s v="M925801479"/>
    <s v="90CV08C30080"/>
    <s v="RTX5060TI/15210/STDOC/SA/PNY"/>
    <s v=""/>
    <s v="M925022983"/>
    <s v="CLOSED"/>
    <s v="許家榮"/>
    <s v="2026/04/01 14:05:18"/>
    <s v="2026/05/14 16:23:01"/>
    <s v="2026/05/22 15:11:23"/>
    <s v="2026/05/22 15:11:23"/>
    <s v=""/>
    <s v=""/>
    <s v=""/>
    <s v="2026/04/01 13:56:01"/>
    <s v="KEYIN"/>
    <s v="KEYIN"/>
    <s v="R10"/>
    <s v="RTX5060TI"/>
    <s v="2026/05/21 15:59:56"/>
    <s v="006"/>
    <n v="622364"/>
    <n v="5.4"/>
    <n v="0.1"/>
  </r>
  <r>
    <s v="KGB"/>
    <s v="Standard Shipment"/>
    <x v="0"/>
    <x v="0"/>
    <x v="0"/>
    <s v="TO263000018"/>
    <s v="R"/>
    <s v="PNY"/>
    <s v="PNY_Asia"/>
    <s v="2026/03/30 12:28:08"/>
    <s v="2026/03/27 04:07:47"/>
    <s v="M525801440"/>
    <s v="90CV08B200A0"/>
    <s v="RTX5070TI/14760/STDOC/HY/PNY"/>
    <s v=""/>
    <s v="M525002928"/>
    <s v="CLOSED"/>
    <s v="許家榮"/>
    <s v="2026/04/01 13:44:08"/>
    <s v="2026/05/14 16:22:53"/>
    <s v="2026/05/22 15:11:23"/>
    <s v="2026/05/22 15:11:23"/>
    <s v=""/>
    <s v=""/>
    <s v=""/>
    <s v="2026/04/01 12:43:44"/>
    <s v="KEYIN"/>
    <s v="KEYIN"/>
    <s v="R10"/>
    <s v="RTX5070TI"/>
    <s v="2026/05/21 15:59:56"/>
    <s v="003"/>
    <n v="622364"/>
    <n v="6.9"/>
    <n v="6.9"/>
  </r>
  <r>
    <s v="KGB"/>
    <s v="Standard Shipment"/>
    <x v="0"/>
    <x v="0"/>
    <x v="0"/>
    <s v="TO263000018"/>
    <s v="R"/>
    <s v="PNY"/>
    <s v="PNY_Asia"/>
    <s v="2026/03/30 12:28:08"/>
    <s v="2026/03/27 04:07:47"/>
    <s v="H825801423"/>
    <s v="90CV08B100G0"/>
    <s v="RTX5070TI/14760/STD/HY/PNY"/>
    <s v=""/>
    <s v="H825003581"/>
    <s v="CLOSED"/>
    <s v="許家榮"/>
    <s v="2026/04/01 13:44:08"/>
    <s v="2026/04/22 14:44:21"/>
    <s v="2026/04/24 15:33:37"/>
    <s v="2026/04/24 15:33:37"/>
    <s v=""/>
    <s v=""/>
    <s v=""/>
    <s v="2026/04/01 12:46:51"/>
    <s v="KEYIN"/>
    <s v="KEYIN"/>
    <s v="R10"/>
    <s v="RTX5070TI"/>
    <s v="2026/04/24 10:41:32"/>
    <s v="002"/>
    <n v="622298"/>
    <n v="6"/>
    <n v="6"/>
  </r>
  <r>
    <s v="KGB"/>
    <s v="Standard Shipment"/>
    <x v="0"/>
    <x v="0"/>
    <x v="0"/>
    <s v="TO263000018"/>
    <s v="R"/>
    <s v="PNY"/>
    <s v="PNY_Asia"/>
    <s v="2026/03/30 12:28:08"/>
    <s v="2026/03/27 04:07:47"/>
    <s v="M425801489"/>
    <s v="90CV08500020"/>
    <s v="RTX5070/14770/STD/SA/PNY"/>
    <s v=""/>
    <s v="M425024615"/>
    <s v="CLOSED"/>
    <s v="許家榮"/>
    <s v="2026/04/01 13:44:08"/>
    <s v="2026/05/25 16:11:18"/>
    <s v="2026/05/29 17:19:27"/>
    <s v="2026/05/29 17:19:27"/>
    <s v=""/>
    <s v=""/>
    <s v=""/>
    <s v="2026/04/01 12:48:03"/>
    <s v="KEYIN"/>
    <s v="KEYIN"/>
    <s v="R10"/>
    <s v="RTX5070"/>
    <s v="2026/05/28 11:13:39"/>
    <s v="002"/>
    <n v="622379"/>
    <n v="5.2"/>
    <n v="5.2"/>
  </r>
  <r>
    <s v="KGB"/>
    <s v="Standard Shipment"/>
    <x v="0"/>
    <x v="0"/>
    <x v="0"/>
    <s v="TO263000018"/>
    <s v="R"/>
    <s v="PNY"/>
    <s v="PNY_Asia"/>
    <s v="2026/03/30 12:28:08"/>
    <s v="2026/03/27 04:07:47"/>
    <s v="H625801470"/>
    <s v="90CV08B300F0"/>
    <s v="RTX5070TI/14760/ARGBOC/HY/PNY"/>
    <s v=""/>
    <s v="H625015553"/>
    <s v="CLOSED"/>
    <s v="許家榮"/>
    <s v="2026/04/01 13:44:07"/>
    <s v="2026/04/22 14:47:36"/>
    <s v="2026/04/24 15:33:37"/>
    <s v="2026/04/24 15:33:38"/>
    <s v=""/>
    <s v=""/>
    <s v=""/>
    <s v="2026/04/01 13:07:41"/>
    <s v="KEYIN"/>
    <s v="KEYIN"/>
    <s v="R10"/>
    <s v="RTX5070TI"/>
    <s v="2026/04/24 10:41:32"/>
    <s v="002"/>
    <n v="622298"/>
    <n v="6"/>
    <n v="6"/>
  </r>
  <r>
    <s v="KGB"/>
    <s v="Standard Shipment"/>
    <x v="0"/>
    <x v="0"/>
    <x v="0"/>
    <s v="TO263000018"/>
    <s v="R"/>
    <s v="PNY"/>
    <s v="PNY_Asia"/>
    <s v="2026/03/30 12:28:08"/>
    <s v="2026/03/27 04:07:47"/>
    <s v="M925801484"/>
    <s v="90CV08C30080"/>
    <s v="RTX5060TI/15210/STDOC/SA/PNY"/>
    <s v=""/>
    <s v="M925023164"/>
    <s v="CLOSED"/>
    <s v="許家榮"/>
    <s v="2026/04/01 14:05:18"/>
    <s v="2026/05/14 16:24:01"/>
    <s v="2026/05/22 15:11:23"/>
    <s v="2026/05/22 15:11:23"/>
    <s v=""/>
    <s v=""/>
    <s v=""/>
    <s v="2026/04/01 14:01:50"/>
    <s v="KEYIN"/>
    <s v="KEYIN"/>
    <s v="R10"/>
    <s v="RTX5060TI"/>
    <s v="2026/05/21 15:59:56"/>
    <s v="005"/>
    <n v="622364"/>
    <n v="5.5"/>
    <n v="0.2"/>
  </r>
  <r>
    <s v="KGB"/>
    <s v="Standard Shipment"/>
    <x v="0"/>
    <x v="0"/>
    <x v="0"/>
    <s v="TO263000018"/>
    <s v="R"/>
    <s v="PNY"/>
    <s v="PNY_Asia"/>
    <s v="2026/03/30 12:28:08"/>
    <s v="2026/03/27 04:07:47"/>
    <s v="M925801571"/>
    <s v="90CV08C30010"/>
    <s v="RTX5060TI/15210/STDOC/SA/PNY"/>
    <s v=""/>
    <s v="M925002015"/>
    <s v="CLOSED"/>
    <s v="許家榮"/>
    <s v="2026/04/01 14:05:18"/>
    <s v="2026/05/14 16:24:42"/>
    <s v="2026/05/22 15:11:23"/>
    <s v="2026/05/22 15:11:23"/>
    <s v=""/>
    <s v=""/>
    <s v=""/>
    <s v="2026/04/01 14:02:46"/>
    <s v="KEYIN"/>
    <s v="KEYIN"/>
    <s v="R10"/>
    <s v="RTX5060TI"/>
    <s v="2026/05/21 15:59:56"/>
    <s v="007"/>
    <n v="622364"/>
    <n v="3.6"/>
    <n v="3.6"/>
  </r>
  <r>
    <s v="KGB"/>
    <s v="Standard Shipment"/>
    <x v="0"/>
    <x v="0"/>
    <x v="0"/>
    <s v="TO263000018"/>
    <s v="R"/>
    <s v="PNY"/>
    <s v="PNY_Asia"/>
    <s v="2026/03/30 12:28:08"/>
    <s v="2026/03/27 04:07:47"/>
    <s v="M925801480"/>
    <s v="90CV08C30080"/>
    <s v="RTX5060TI/15210/STDOC/SA/PNY"/>
    <s v=""/>
    <s v="M925023092"/>
    <s v="CLOSED"/>
    <s v="許家榮"/>
    <s v="2026/04/01 14:05:18"/>
    <s v="2026/05/14 16:23:08"/>
    <s v="2026/05/22 15:11:23"/>
    <s v="2026/05/22 15:11:23"/>
    <s v=""/>
    <s v=""/>
    <s v=""/>
    <s v="2026/04/01 14:03:44"/>
    <s v="KEYIN"/>
    <s v="KEYIN"/>
    <s v="R10"/>
    <s v="RTX5060TI"/>
    <s v="2026/05/21 15:59:56"/>
    <s v="006"/>
    <n v="622364"/>
    <n v="5.4"/>
    <n v="0.1"/>
  </r>
  <r>
    <s v="KGB"/>
    <s v="Standard Shipment"/>
    <x v="0"/>
    <x v="0"/>
    <x v="0"/>
    <s v="TO263000018"/>
    <s v="R"/>
    <s v="PNY"/>
    <s v="PNY_Asia"/>
    <s v="2026/03/30 12:28:08"/>
    <s v="2026/03/27 04:07:47"/>
    <s v="M825801481"/>
    <s v="90CV08C30060"/>
    <s v="RTX5060TI/15210/STDOC/HY/PNY"/>
    <s v=""/>
    <s v="M825023708"/>
    <s v="CLOSED"/>
    <s v="許家榮"/>
    <s v="2026/04/01 14:05:18"/>
    <s v="2026/05/14 16:23:16"/>
    <s v="2026/05/22 15:11:23"/>
    <s v="2026/05/22 15:11:23"/>
    <s v=""/>
    <s v=""/>
    <s v=""/>
    <s v="2026/04/01 14:04:35"/>
    <s v="KEYIN"/>
    <s v="KEYIN"/>
    <s v="R10"/>
    <s v="RTX5060TI"/>
    <s v="2026/05/21 15:59:56"/>
    <s v="006"/>
    <n v="622364"/>
    <n v="5.4"/>
    <n v="0.1"/>
  </r>
  <r>
    <s v="KGB"/>
    <s v="Standard Shipment"/>
    <x v="0"/>
    <x v="0"/>
    <x v="0"/>
    <s v="TO263000018"/>
    <s v="R"/>
    <s v="PNY"/>
    <s v="PNY_Asia"/>
    <s v="2026/03/30 12:28:08"/>
    <s v="2026/03/27 04:07:47"/>
    <s v="M925020249"/>
    <s v="90CV08710070"/>
    <s v="RTX5090/14530/STDOC/SA/PNY"/>
    <s v=""/>
    <s v="M925020249"/>
    <s v="CLOSED"/>
    <s v="許家榮"/>
    <s v="2026/04/01 13:44:08"/>
    <s v="2026/04/10 12:49:48"/>
    <s v="2026/04/18 15:02:57"/>
    <s v="2026/04/18 15:02:57"/>
    <s v=""/>
    <s v=""/>
    <s v=""/>
    <s v="2026/04/01 12:41:03"/>
    <s v="KEYIN"/>
    <s v="KEYIN"/>
    <s v="R10"/>
    <s v="RTX5090"/>
    <s v="2026/04/17 10:37:10"/>
    <s v="003"/>
    <n v="622283"/>
    <n v="11.4"/>
    <n v="11.4"/>
  </r>
  <r>
    <s v="KGB"/>
    <s v="Standard Shipment"/>
    <x v="0"/>
    <x v="0"/>
    <x v="0"/>
    <s v="TO263000018"/>
    <s v="R"/>
    <s v="PNY"/>
    <s v="PNY_Asia"/>
    <s v="2026/03/30 12:28:08"/>
    <s v="2026/03/27 04:07:47"/>
    <s v="M325801447"/>
    <s v="90CV08600020"/>
    <s v="RTX5080/14745/STD/SA/PNY"/>
    <s v=""/>
    <s v="M325012253"/>
    <s v="CLOSED"/>
    <s v="許家榮"/>
    <s v="2026/04/01 13:44:08"/>
    <s v="2026/04/22 14:45:44"/>
    <s v="2026/04/24 15:33:37"/>
    <s v="2026/04/24 15:33:37"/>
    <s v=""/>
    <s v=""/>
    <s v=""/>
    <s v="2026/04/01 12:45:13"/>
    <s v="KEYIN"/>
    <s v="KEYIN"/>
    <s v="R10"/>
    <s v="RTX5080"/>
    <s v="2026/04/24 10:41:32"/>
    <s v="003"/>
    <n v="622298"/>
    <n v="6.4"/>
    <n v="6.4"/>
  </r>
  <r>
    <s v="KGB"/>
    <s v="Standard Shipment"/>
    <x v="0"/>
    <x v="0"/>
    <x v="0"/>
    <s v="TO263000018"/>
    <s v="R"/>
    <s v="PNY"/>
    <s v="PNY_Asia"/>
    <s v="2026/03/30 12:28:08"/>
    <s v="2026/03/27 04:07:47"/>
    <s v="MO25801660"/>
    <s v="90CV085100T0"/>
    <s v="RTX5070/14770/STDOC/MR/PNY"/>
    <s v=""/>
    <s v="MO25036024"/>
    <s v="CLOSED"/>
    <s v="許家榮"/>
    <s v="2026/04/01 13:44:08"/>
    <s v="2026/06/02 16:30:57"/>
    <s v="2026/06/05 16:48:49"/>
    <s v="2026/06/05 16:48:49"/>
    <s v=""/>
    <s v=""/>
    <s v=""/>
    <s v="2026/04/01 12:49:34"/>
    <s v="KEYIN"/>
    <s v="KEYIN"/>
    <s v="R10"/>
    <s v="RTX5070"/>
    <s v="2026/06/04 16:24:31"/>
    <s v="002"/>
    <n v="622397"/>
    <n v="5.5"/>
    <n v="5.5"/>
  </r>
  <r>
    <s v="KGB"/>
    <s v="Standard Shipment"/>
    <x v="0"/>
    <x v="0"/>
    <x v="0"/>
    <s v="TO263000018"/>
    <s v="R"/>
    <s v="PNY"/>
    <s v="PNY_Asia"/>
    <s v="2026/03/30 12:28:08"/>
    <s v="2026/03/27 04:07:47"/>
    <s v="H424801451"/>
    <s v="90CV07T40010"/>
    <s v="RTX4060/PG173-SKU371/GB/PNY"/>
    <s v=""/>
    <s v="H424028491"/>
    <s v="CLOSED"/>
    <s v="許家榮"/>
    <s v="2026/04/01 13:44:08"/>
    <s v="2026/05/06 14:14:00"/>
    <s v="2026/05/08 14:15:06"/>
    <s v="2026/05/08 14:15:06"/>
    <s v=""/>
    <s v=""/>
    <s v=""/>
    <s v="2026/04/01 12:52:04"/>
    <s v="KEYIN"/>
    <s v="KEYIN"/>
    <s v="R10"/>
    <s v="RTX4060"/>
    <s v="2026/05/07 16:08:42"/>
    <s v="004"/>
    <n v="622333"/>
    <n v="4.4000000000000004"/>
    <n v="4.4000000000000004"/>
  </r>
  <r>
    <s v="KGB"/>
    <s v="Standard Shipment"/>
    <x v="0"/>
    <x v="0"/>
    <x v="0"/>
    <s v="TO263000018"/>
    <s v="R"/>
    <s v="PNY"/>
    <s v="PNY_Asia"/>
    <s v="2026/03/30 12:28:08"/>
    <s v="2026/03/27 04:07:47"/>
    <s v="M425801537"/>
    <s v="90CV08600040"/>
    <s v="RTX5080/14745/STD/SA/PNY"/>
    <s v=""/>
    <s v="M425017794"/>
    <s v="CLOSED"/>
    <s v="許家榮"/>
    <s v="2026/04/01 13:44:08"/>
    <s v="2026/04/22 14:50:02"/>
    <s v="2026/04/24 15:33:37"/>
    <s v="2026/04/24 15:33:37"/>
    <s v=""/>
    <s v=""/>
    <s v=""/>
    <s v="2026/04/01 12:53:24"/>
    <s v="KEYIN"/>
    <s v="KEYIN"/>
    <s v="R10"/>
    <s v="RTX5080"/>
    <s v="2026/04/24 10:41:32"/>
    <s v="003"/>
    <n v="622298"/>
    <n v="6.4"/>
    <n v="6.4"/>
  </r>
  <r>
    <s v="KGB"/>
    <s v="Standard Shipment"/>
    <x v="0"/>
    <x v="0"/>
    <x v="0"/>
    <s v="TO263000018"/>
    <s v="R"/>
    <s v="PNY"/>
    <s v="PNY_Asia"/>
    <s v="2026/03/30 12:28:08"/>
    <s v="2026/03/27 04:07:47"/>
    <s v="M425801425"/>
    <s v="90CV08510010"/>
    <s v="RTX5070/14770/STDOC/SA/PNY"/>
    <s v=""/>
    <s v="M425034679"/>
    <s v="CLOSED"/>
    <s v="許家榮"/>
    <s v="2026/04/01 13:44:08"/>
    <s v="2026/05/14 16:22:45"/>
    <s v="2026/05/22 15:11:23"/>
    <s v="2026/05/22 15:11:23"/>
    <s v=""/>
    <s v=""/>
    <s v=""/>
    <s v="2026/04/01 12:54:38"/>
    <s v="KEYIN"/>
    <s v="KEYIN"/>
    <s v="R10"/>
    <s v="RTX5070"/>
    <s v="2026/05/21 15:59:56"/>
    <s v="001"/>
    <n v="622364"/>
    <n v="5.6"/>
    <n v="5.6"/>
  </r>
  <r>
    <s v="KBB"/>
    <s v="-"/>
    <x v="5"/>
    <x v="2"/>
    <x v="1"/>
    <s v="TO263000018"/>
    <s v="R"/>
    <s v="PNY"/>
    <s v="PNY_Asia"/>
    <s v="2026/03/30 12:28:08"/>
    <s v="2026/03/27 04:07:47"/>
    <s v="H424004116"/>
    <s v="90CV07W10010"/>
    <s v="RTX3050/PG173-SKU16/GB/PNY"/>
    <s v=""/>
    <s v="H424004116"/>
    <s v="CLOSED"/>
    <s v="李景福"/>
    <s v="2026/04/01 13:44:08"/>
    <s v=""/>
    <s v=""/>
    <s v="2026/05/18 14:27:22"/>
    <s v="[A3SC0020]Scrap cause by Parts shortage"/>
    <s v="Customer"/>
    <s v="Consigned Part Shortage - Close"/>
    <s v="2026/04/01 12:57:21"/>
    <s v="KEYIN"/>
    <s v="KEYIN"/>
    <s v="C01"/>
    <s v="RTX3050"/>
    <s v=""/>
    <s v=""/>
    <s v=""/>
    <s v=""/>
    <s v=""/>
  </r>
  <r>
    <s v="KGB"/>
    <s v="Standard Shipment"/>
    <x v="0"/>
    <x v="0"/>
    <x v="0"/>
    <s v="TO263000018"/>
    <s v="R"/>
    <s v="PNY"/>
    <s v="PNY_Asia"/>
    <s v="2026/03/30 12:28:08"/>
    <s v="2026/03/27 04:07:47"/>
    <s v="H324801461"/>
    <s v="90CV07W10010"/>
    <s v="RTX3050/PG173-SKU16/GB/PNY"/>
    <s v=""/>
    <s v="H324018681"/>
    <s v="CLOSED"/>
    <s v="許家榮"/>
    <s v="2026/04/01 13:44:08"/>
    <s v="2026/04/16 10:02:44"/>
    <s v="2026/04/18 15:02:57"/>
    <s v="2026/04/18 15:02:57"/>
    <s v=""/>
    <s v=""/>
    <s v=""/>
    <s v="2026/04/01 12:58:14"/>
    <s v="KEYIN"/>
    <s v="KEYIN"/>
    <s v="R10"/>
    <s v="RTX3050"/>
    <s v="2026/04/17 10:37:09"/>
    <s v="001"/>
    <n v="622283"/>
    <n v="5.0999999999999996"/>
    <n v="5.0999999999999996"/>
  </r>
  <r>
    <s v="KGB"/>
    <s v="Standard Shipment"/>
    <x v="0"/>
    <x v="0"/>
    <x v="0"/>
    <s v="TO263000018"/>
    <s v="R"/>
    <s v="PNY"/>
    <s v="PNY_Asia"/>
    <s v="2026/03/30 12:28:08"/>
    <s v="2026/03/27 04:07:47"/>
    <s v="H624801472"/>
    <s v="90CV07X20010"/>
    <s v="RTX4080/PG139SKU355/GB/PNY"/>
    <s v=""/>
    <s v="H624001046"/>
    <s v="CLOSED"/>
    <s v="許家榮"/>
    <s v="2026/04/01 13:44:08"/>
    <s v="2026/04/16 10:03:07"/>
    <s v="2026/04/18 15:02:57"/>
    <s v="2026/04/18 15:02:58"/>
    <s v=""/>
    <s v=""/>
    <s v=""/>
    <s v="2026/04/01 12:59:15"/>
    <s v="KEYIN"/>
    <s v="KEYIN"/>
    <s v="R10"/>
    <s v="RTX4080"/>
    <s v="2026/04/17 10:37:09"/>
    <s v="002"/>
    <n v="622283"/>
    <n v="5.7"/>
    <n v="5.7"/>
  </r>
  <r>
    <s v="KGB"/>
    <s v="Standard Shipment"/>
    <x v="0"/>
    <x v="0"/>
    <x v="0"/>
    <s v="TO263000018"/>
    <s v="R"/>
    <s v="PNY"/>
    <s v="PNY_Asia"/>
    <s v="2026/03/30 12:28:08"/>
    <s v="2026/03/27 04:07:47"/>
    <s v="M625801483"/>
    <s v="90CV08C70010"/>
    <s v="RTX5060TI/15215/STDOC/SA/PNY"/>
    <s v=""/>
    <s v="M625007471"/>
    <s v="CLOSED"/>
    <s v="許家榮"/>
    <s v="2026/04/01 13:44:07"/>
    <s v="2026/04/22 14:47:59"/>
    <s v="2026/04/24 15:33:38"/>
    <s v="2026/04/24 15:33:38"/>
    <s v=""/>
    <s v=""/>
    <s v=""/>
    <s v="2026/04/01 13:26:43"/>
    <s v="KEYIN"/>
    <s v="KEYIN"/>
    <s v="R10"/>
    <s v="RTX5060TI"/>
    <s v="2026/04/24 10:41:32"/>
    <s v="005"/>
    <n v="622298"/>
    <n v="3.2"/>
    <n v="3.2"/>
  </r>
  <r>
    <s v="KGB"/>
    <s v="Standard Shipment"/>
    <x v="0"/>
    <x v="0"/>
    <x v="0"/>
    <s v="TO263000018"/>
    <s v="R"/>
    <s v="PNY"/>
    <s v="PNY_Asia"/>
    <s v="2026/03/30 12:28:08"/>
    <s v="2026/03/27 04:07:47"/>
    <s v="HN25801478"/>
    <s v="90CV08B20110"/>
    <s v="RTX5070TI/14760/STDOC/HY6/PNY"/>
    <s v=""/>
    <s v="HN25011904"/>
    <s v="CLOSED"/>
    <s v="許家榮"/>
    <s v="2026/04/01 13:44:07"/>
    <s v="2026/04/22 14:47:51"/>
    <s v="2026/04/24 15:33:38"/>
    <s v="2026/04/24 15:33:38"/>
    <s v=""/>
    <s v=""/>
    <s v=""/>
    <s v="2026/04/01 13:27:45"/>
    <s v="KEYIN"/>
    <s v="KEYIN"/>
    <s v="R10"/>
    <s v="RTX5070TI"/>
    <s v="2026/04/24 10:41:32"/>
    <s v="001"/>
    <n v="622298"/>
    <n v="6"/>
    <n v="6"/>
  </r>
  <r>
    <s v="KGB"/>
    <s v="Standard Shipment"/>
    <x v="0"/>
    <x v="0"/>
    <x v="0"/>
    <s v="TO263000018"/>
    <s v="R"/>
    <s v="PNY"/>
    <s v="PNY_Asia"/>
    <s v="2026/03/30 12:28:08"/>
    <s v="2026/03/27 04:07:47"/>
    <s v="M525801498"/>
    <s v="90CV085300C0"/>
    <s v="RTX5070/14770/ARGBOC/HY/PNY"/>
    <s v=""/>
    <s v="M525039581"/>
    <s v="CLOSED"/>
    <s v="許家榮"/>
    <s v="2026/04/01 13:44:07"/>
    <s v="2026/04/22 14:48:13"/>
    <s v="2026/04/24 15:33:38"/>
    <s v="2026/04/24 15:33:38"/>
    <s v=""/>
    <s v=""/>
    <s v=""/>
    <s v="2026/04/01 13:34:10"/>
    <s v="KEYIN"/>
    <s v="KEYIN"/>
    <s v="R10"/>
    <s v="RTX5070"/>
    <s v="2026/04/24 10:41:32"/>
    <s v="003"/>
    <n v="622298"/>
    <n v="6.4"/>
    <n v="6.4"/>
  </r>
  <r>
    <s v="KGB"/>
    <s v="Standard Shipment"/>
    <x v="0"/>
    <x v="0"/>
    <x v="0"/>
    <s v="TO263000018"/>
    <s v="R"/>
    <s v="PNY"/>
    <s v="PNY_Asia"/>
    <s v="2026/03/30 12:28:08"/>
    <s v="2026/03/27 04:07:47"/>
    <s v="H924801459"/>
    <s v="90CV07T30080"/>
    <s v="RTX4060/PG173-SKU371/GB/PNY"/>
    <s v=""/>
    <s v="H924007962"/>
    <s v="CLOSED"/>
    <s v="許家榮"/>
    <s v="2026/04/01 13:44:07"/>
    <s v="2026/04/16 10:02:32"/>
    <s v="2026/04/18 15:02:58"/>
    <s v="2026/04/18 15:02:58"/>
    <s v=""/>
    <s v=""/>
    <s v=""/>
    <s v="2026/04/01 13:41:18"/>
    <s v="KEYIN"/>
    <s v="KEYIN"/>
    <s v="R10"/>
    <s v="RTX4060"/>
    <s v="2026/04/17 10:37:09"/>
    <s v="002"/>
    <n v="622283"/>
    <n v="5.7"/>
    <n v="5.7"/>
  </r>
  <r>
    <s v="KBB"/>
    <s v="-"/>
    <x v="5"/>
    <x v="2"/>
    <x v="1"/>
    <s v="TO263000018"/>
    <s v="R"/>
    <s v="PNY"/>
    <s v="PNY_Asia"/>
    <s v="2026/03/30 12:28:08"/>
    <s v="2026/03/27 04:07:47"/>
    <s v="H524020984"/>
    <s v="90CV07T100B0"/>
    <s v="RTX4060/PG173-SKU371/GB/PNY"/>
    <s v=""/>
    <s v="H524020984"/>
    <s v="CLOSED"/>
    <s v="許家榮"/>
    <s v="2026/04/01 13:44:07"/>
    <s v=""/>
    <s v=""/>
    <s v="2026/04/09 09:04:02"/>
    <s v="[A3SC0030]Burnt Component"/>
    <s v="Customer"/>
    <s v="PCB Burned/Q28"/>
    <s v="2026/04/01 13:42:07"/>
    <s v="KEYIN"/>
    <s v="KEYIN"/>
    <s v="C01"/>
    <s v="RTX4060"/>
    <s v=""/>
    <s v=""/>
    <s v=""/>
    <s v=""/>
    <s v=""/>
  </r>
  <r>
    <s v="KGB"/>
    <s v="Standard Shipment"/>
    <x v="0"/>
    <x v="0"/>
    <x v="0"/>
    <s v="TO263000018"/>
    <s v="R"/>
    <s v="PNY"/>
    <s v="PNY_Asia"/>
    <s v="2026/03/30 12:28:08"/>
    <s v="2026/03/27 04:07:47"/>
    <s v="H424801586"/>
    <s v="90CV-07S0020"/>
    <s v="RTX4090/PG139-SKU330/GB/PNY"/>
    <s v=""/>
    <s v="H424800353"/>
    <s v="CLOSED"/>
    <s v="許家榮"/>
    <s v="2026/04/01 13:44:07"/>
    <s v="2026/05/06 14:17:15"/>
    <s v="2026/05/08 14:15:07"/>
    <s v="2026/05/08 14:15:07"/>
    <s v=""/>
    <s v=""/>
    <s v=""/>
    <s v="2026/04/01 13:42:48"/>
    <s v="KEYIN"/>
    <s v="KEYIN"/>
    <s v="R10"/>
    <s v="RTX4090"/>
    <s v="2026/05/07 16:08:42"/>
    <s v="001"/>
    <n v="622333"/>
    <n v="7.5"/>
    <n v="7.5"/>
  </r>
  <r>
    <s v="KGB"/>
    <s v="Standard Shipment"/>
    <x v="0"/>
    <x v="0"/>
    <x v="0"/>
    <s v="TO263000018"/>
    <s v="R"/>
    <s v="PNY"/>
    <s v="PNY_Asia"/>
    <s v="2026/03/30 12:28:08"/>
    <s v="2026/03/27 04:07:47"/>
    <s v="M825801485"/>
    <s v="90CV08C30080"/>
    <s v="RTX5060TI/15210/STDOC/SA/PNY"/>
    <s v=""/>
    <s v="M825041224"/>
    <s v="CLOSED"/>
    <s v="許家榮"/>
    <s v="2026/04/01 14:05:18"/>
    <s v="2026/05/14 16:24:08"/>
    <s v="2026/05/22 15:11:23"/>
    <s v="2026/05/22 15:11:23"/>
    <s v=""/>
    <s v=""/>
    <s v=""/>
    <s v="2026/04/01 13:57:00"/>
    <s v="KEYIN"/>
    <s v="KEYIN"/>
    <s v="R10"/>
    <s v="RTX5060TI"/>
    <s v="2026/05/21 15:59:56"/>
    <s v="005"/>
    <n v="622364"/>
    <n v="5.5"/>
    <n v="0.2"/>
  </r>
  <r>
    <s v="KGB"/>
    <s v="Standard Shipment"/>
    <x v="0"/>
    <x v="0"/>
    <x v="0"/>
    <s v="TO263000018"/>
    <s v="R"/>
    <s v="PNY"/>
    <s v="PNY_Asia"/>
    <s v="2026/03/30 12:28:08"/>
    <s v="2026/03/27 04:07:47"/>
    <s v="M925801487"/>
    <s v="90CV08C30060"/>
    <s v="RTX5060TI/15210/STDOC/HY/PNY"/>
    <s v=""/>
    <s v="M925001973"/>
    <s v="CLOSED"/>
    <s v="許家榮"/>
    <s v="2026/04/01 14:05:18"/>
    <s v="2026/05/14 16:24:15"/>
    <s v="2026/05/22 15:11:23"/>
    <s v="2026/05/22 15:11:23"/>
    <s v=""/>
    <s v=""/>
    <s v=""/>
    <s v="2026/04/01 13:57:54"/>
    <s v="KEYIN"/>
    <s v="KEYIN"/>
    <s v="R10"/>
    <s v="RTX5060TI"/>
    <s v="2026/05/21 15:59:56"/>
    <s v="005"/>
    <n v="622364"/>
    <n v="5.5"/>
    <n v="0.2"/>
  </r>
  <r>
    <s v="KGB"/>
    <s v="Standard Shipment"/>
    <x v="0"/>
    <x v="0"/>
    <x v="0"/>
    <s v="TO263000018"/>
    <s v="R"/>
    <s v="PNY"/>
    <s v="PNY_Asia"/>
    <s v="2026/03/30 12:28:08"/>
    <s v="2026/03/27 04:07:47"/>
    <s v="M925801531"/>
    <s v="90CV08C30080"/>
    <s v="RTX5060TI/15210/STDOC/SA/PNY"/>
    <s v=""/>
    <s v="M925022934"/>
    <s v="CLOSED"/>
    <s v="許家榮"/>
    <s v="2026/04/01 14:05:18"/>
    <s v="2026/05/14 16:24:34"/>
    <s v="2026/05/22 15:11:23"/>
    <s v="2026/05/22 15:11:23"/>
    <s v=""/>
    <s v=""/>
    <s v=""/>
    <s v="2026/04/01 13:58:51"/>
    <s v="KEYIN"/>
    <s v="KEYIN"/>
    <s v="R10"/>
    <s v="RTX5060TI"/>
    <s v="2026/05/21 15:59:56"/>
    <s v="005"/>
    <n v="622364"/>
    <n v="5.5"/>
    <n v="0.2"/>
  </r>
  <r>
    <s v="KGB"/>
    <s v="Standard Shipment"/>
    <x v="0"/>
    <x v="0"/>
    <x v="0"/>
    <s v="TO263000018"/>
    <s v="R"/>
    <s v="PNY"/>
    <s v="PNY_Asia"/>
    <s v="2026/03/30 12:28:08"/>
    <s v="2026/03/27 04:07:47"/>
    <s v="M525801482"/>
    <s v="90CV08C30010"/>
    <s v="RTX5060TI/15210/STDOC/SA/PNY"/>
    <s v=""/>
    <s v="M525029166"/>
    <s v="CLOSED"/>
    <s v="許家榮"/>
    <s v="2026/04/01 14:05:18"/>
    <s v="2026/05/14 16:23:25"/>
    <s v="2026/05/22 15:11:23"/>
    <s v="2026/05/22 15:11:23"/>
    <s v=""/>
    <s v=""/>
    <s v=""/>
    <s v="2026/04/01 13:59:47"/>
    <s v="KEYIN"/>
    <s v="KEYIN"/>
    <s v="R10"/>
    <s v="RTX5060TI"/>
    <s v="2026/05/21 15:59:56"/>
    <s v="006"/>
    <n v="622364"/>
    <n v="5.4"/>
    <n v="0.1"/>
  </r>
  <r>
    <s v="KBB"/>
    <s v="-"/>
    <x v="5"/>
    <x v="2"/>
    <x v="1"/>
    <s v="TO263000018"/>
    <s v="R"/>
    <s v="PNY"/>
    <s v="PNY_Asia"/>
    <s v="2026/03/30 12:28:08"/>
    <s v="2026/03/27 04:07:47"/>
    <s v="M925001979"/>
    <s v="90CV08C30060"/>
    <s v="RTX5060TI/15210/STDOC/HY/PNY"/>
    <s v=""/>
    <s v="M925001979"/>
    <s v="CLOSED"/>
    <s v="許家榮"/>
    <s v="2026/04/01 14:05:18"/>
    <s v=""/>
    <s v=""/>
    <s v="2026/06/18 17:13:28"/>
    <s v="[A3SC0012]Scrap cause by no repair skill"/>
    <s v="[A1902]RMA"/>
    <s v="NO BOOT,目檢正常,量測所有工作電壓都正常,量測I2C值正常_x000a_量測PCI-E值正常,量測BIOS值正常,重燒BIOS無效,更換GPU並回焊過,_x000a_再回焊All VRAM無效,無維修方向故判定為難修板。"/>
    <s v="2026/04/01 14:00:49"/>
    <s v="KEYIN"/>
    <s v="KEYIN"/>
    <s v="X03"/>
    <s v="RTX5060TI"/>
    <s v=""/>
    <s v=""/>
    <s v=""/>
    <s v=""/>
    <s v=""/>
  </r>
  <r>
    <s v="KGB"/>
    <s v="Standard Shipment"/>
    <x v="0"/>
    <x v="0"/>
    <x v="0"/>
    <s v="TO264000001"/>
    <s v="R"/>
    <s v="PNY"/>
    <s v="PNY_Asia"/>
    <s v="2026/04/10 11:33:06"/>
    <s v="2026/04/09 15:03:39"/>
    <s v="M825801523"/>
    <s v="90CV08C30010"/>
    <s v="RTX5060TI/15210/STDOC/SA/PNY"/>
    <s v=""/>
    <s v="M825040784"/>
    <s v="CLOSED"/>
    <s v="許家榮"/>
    <s v="2026/04/14 11:33:03"/>
    <s v="2026/05/14 16:24:27"/>
    <s v="2026/05/22 15:11:23"/>
    <s v="2026/05/22 15:11:23"/>
    <s v=""/>
    <s v=""/>
    <s v=""/>
    <s v="2026/04/14 10:49:26"/>
    <s v="KEYIN"/>
    <s v="KEYIN"/>
    <s v="R10"/>
    <s v="RTX5060TI"/>
    <s v="2026/05/21 15:59:56"/>
    <s v="005"/>
    <n v="622364"/>
    <n v="5.5"/>
    <n v="0.2"/>
  </r>
  <r>
    <s v="KGB"/>
    <s v="Standard Shipment"/>
    <x v="0"/>
    <x v="0"/>
    <x v="0"/>
    <s v="TO264000001"/>
    <s v="R"/>
    <s v="PNY"/>
    <s v="PNY_Asia"/>
    <s v="2026/04/10 11:33:06"/>
    <s v="2026/04/09 15:03:39"/>
    <s v="H924801538"/>
    <s v="90CV07T30080"/>
    <s v="RTX4060/PG173-SKU371/GB/PNY"/>
    <s v=""/>
    <s v="H924007342"/>
    <s v="CLOSED"/>
    <s v="許家榮"/>
    <s v="2026/04/14 11:33:03"/>
    <s v="2026/05/06 14:15:16"/>
    <s v="2026/05/08 14:15:07"/>
    <s v="2026/05/08 14:15:07"/>
    <s v=""/>
    <s v=""/>
    <s v=""/>
    <s v="2026/04/14 10:50:34"/>
    <s v="KEYIN"/>
    <s v="KEYIN"/>
    <s v="R10"/>
    <s v="RTX4060"/>
    <s v="2026/05/07 16:08:42"/>
    <s v="004"/>
    <n v="622333"/>
    <n v="4.4000000000000004"/>
    <n v="4.4000000000000004"/>
  </r>
  <r>
    <s v="KGB"/>
    <s v="Standard Shipment"/>
    <x v="0"/>
    <x v="0"/>
    <x v="0"/>
    <s v="TO264000001"/>
    <s v="R"/>
    <s v="PNY"/>
    <s v="PNY_Asia"/>
    <s v="2026/04/10 11:33:06"/>
    <s v="2026/04/09 15:03:39"/>
    <s v="M525801596"/>
    <s v="90CV08C30010"/>
    <s v="RTX5060TI/15210/STDOC/SA/PNY"/>
    <s v=""/>
    <s v="M525037666"/>
    <s v="CLOSED"/>
    <s v="許家榮"/>
    <s v="2026/04/14 11:33:02"/>
    <s v="2026/05/14 16:24:55"/>
    <s v="2026/05/22 15:11:23"/>
    <s v="2026/05/22 15:11:23"/>
    <s v=""/>
    <s v=""/>
    <s v=""/>
    <s v="2026/04/14 11:25:31"/>
    <s v="KEYIN"/>
    <s v="KEYIN"/>
    <s v="R10"/>
    <s v="RTX5060TI"/>
    <s v="2026/05/21 15:59:56"/>
    <s v="006"/>
    <n v="622364"/>
    <n v="5.4"/>
    <n v="0.1"/>
  </r>
  <r>
    <s v="KGB"/>
    <s v="Standard Shipment"/>
    <x v="0"/>
    <x v="0"/>
    <x v="0"/>
    <s v="TO264000001"/>
    <s v="R"/>
    <s v="PNY"/>
    <s v="PNY_Asia"/>
    <s v="2026/04/10 11:33:06"/>
    <s v="2026/04/09 15:03:39"/>
    <s v="H724801519"/>
    <s v="90CV07T100H0"/>
    <s v="RTX4060/PG173-SKU371/GB/PNY"/>
    <s v=""/>
    <s v="H724000134"/>
    <s v="CLOSED"/>
    <s v="許家榮"/>
    <s v="2026/04/14 11:33:02"/>
    <s v="2026/04/22 14:49:08"/>
    <s v="2026/04/24 15:33:38"/>
    <s v="2026/04/24 15:33:38"/>
    <s v=""/>
    <s v=""/>
    <s v=""/>
    <s v="2026/04/14 11:26:12"/>
    <s v="KEYIN"/>
    <s v="KEYIN"/>
    <s v="R10"/>
    <s v="RTX4060"/>
    <s v="2026/04/24 10:41:32"/>
    <s v="004"/>
    <n v="622298"/>
    <n v="5.0999999999999996"/>
    <n v="5.0999999999999996"/>
  </r>
  <r>
    <s v="KGB"/>
    <s v="Standard Shipment"/>
    <x v="0"/>
    <x v="0"/>
    <x v="0"/>
    <s v="TO264000001"/>
    <s v="R"/>
    <s v="PNY"/>
    <s v="PNY_Asia"/>
    <s v="2026/04/10 11:33:06"/>
    <s v="2026/04/09 15:03:39"/>
    <s v="H824801513"/>
    <s v="90CV07W10020"/>
    <s v="RTX3050/PG173-SKU16/GB/PNY"/>
    <s v=""/>
    <s v="H824011202"/>
    <s v="CLOSED"/>
    <s v="許家榮"/>
    <s v="2026/04/14 11:33:02"/>
    <s v="2026/04/22 14:48:46"/>
    <s v="2026/04/24 15:33:38"/>
    <s v="2026/04/24 15:33:38"/>
    <s v=""/>
    <s v=""/>
    <s v=""/>
    <s v="2026/04/14 11:27:10"/>
    <s v="KEYIN"/>
    <s v="KEYIN"/>
    <s v="R10"/>
    <s v="RTX3050"/>
    <s v="2026/04/24 10:41:32"/>
    <s v="004"/>
    <n v="622298"/>
    <n v="5.0999999999999996"/>
    <n v="5.0999999999999996"/>
  </r>
  <r>
    <s v="KGB"/>
    <s v="Standard Shipment"/>
    <x v="0"/>
    <x v="0"/>
    <x v="0"/>
    <s v="TO264000001"/>
    <s v="R"/>
    <s v="PNY"/>
    <s v="PNY_Asia"/>
    <s v="2026/04/10 11:33:06"/>
    <s v="2026/04/09 15:03:39"/>
    <s v="HN25801527"/>
    <s v="90CV08B20110"/>
    <s v="RTX5070TI/14760/STDOC/HY6/PNY"/>
    <s v=""/>
    <s v="HN25014427"/>
    <s v="CLOSED"/>
    <s v="許家榮"/>
    <s v="2026/04/14 11:33:02"/>
    <s v="2026/05/20 13:44:31"/>
    <s v="2026/05/22 15:11:23"/>
    <s v="2026/05/22 15:11:23"/>
    <s v=""/>
    <s v=""/>
    <s v=""/>
    <s v="2026/04/14 11:28:30"/>
    <s v="KEYIN"/>
    <s v="KEYIN"/>
    <s v="R10"/>
    <s v="RTX5070TI"/>
    <s v="2026/05/21 15:59:56"/>
    <s v="002"/>
    <n v="622364"/>
    <n v="5.9"/>
    <n v="5.9"/>
  </r>
  <r>
    <s v="KGB"/>
    <s v="Standard Shipment"/>
    <x v="0"/>
    <x v="0"/>
    <x v="0"/>
    <s v="TO264000001"/>
    <s v="R"/>
    <s v="PNY"/>
    <s v="PNY_Asia"/>
    <s v="2026/04/10 11:33:06"/>
    <s v="2026/04/09 15:03:39"/>
    <s v="H524801522"/>
    <s v="90CV07W10020"/>
    <s v="RTX3050/PG173-SKU16/GB/PNY"/>
    <s v=""/>
    <s v="H524026748"/>
    <s v="CLOSED"/>
    <s v="許家榮"/>
    <s v="2026/04/14 11:33:02"/>
    <s v="2026/04/22 14:49:24"/>
    <s v="2026/04/24 15:33:38"/>
    <s v="2026/04/24 15:33:38"/>
    <s v=""/>
    <s v=""/>
    <s v=""/>
    <s v="2026/04/14 11:06:24"/>
    <s v="KEYIN"/>
    <s v="KEYIN"/>
    <s v="R10"/>
    <s v="RTX3050"/>
    <s v="2026/04/24 10:41:32"/>
    <s v="004"/>
    <n v="622298"/>
    <n v="5.0999999999999996"/>
    <n v="5.0999999999999996"/>
  </r>
  <r>
    <s v="KGB"/>
    <s v="Standard Shipment"/>
    <x v="0"/>
    <x v="0"/>
    <x v="0"/>
    <s v="TO264000001"/>
    <s v="R"/>
    <s v="PNY"/>
    <s v="PNY_Asia"/>
    <s v="2026/04/10 11:33:06"/>
    <s v="2026/04/09 15:03:39"/>
    <s v="H824801514"/>
    <s v="90CV07W10020"/>
    <s v="RTX3050/PG173-SKU16/GB/PNY"/>
    <s v=""/>
    <s v="H824010799"/>
    <s v="CLOSED"/>
    <s v="許家榮"/>
    <s v="2026/04/14 11:33:02"/>
    <s v="2026/04/22 14:48:54"/>
    <s v="2026/04/24 15:33:38"/>
    <s v="2026/04/24 15:33:38"/>
    <s v=""/>
    <s v=""/>
    <s v=""/>
    <s v="2026/04/14 11:08:28"/>
    <s v="KEYIN"/>
    <s v="KEYIN"/>
    <s v="R10"/>
    <s v="RTX3050"/>
    <s v="2026/04/24 10:41:32"/>
    <s v="004"/>
    <n v="622298"/>
    <n v="5.0999999999999996"/>
    <n v="5.0999999999999996"/>
  </r>
  <r>
    <s v="KBB"/>
    <s v="SBF to be notified"/>
    <x v="10"/>
    <x v="2"/>
    <x v="1"/>
    <s v="TO264000001"/>
    <s v="R"/>
    <s v="PNY"/>
    <s v="PNY_Asia"/>
    <s v="2026/04/10 11:33:06"/>
    <s v="2026/04/09 15:03:39"/>
    <s v="HN24003790"/>
    <s v="90CV07R600A0"/>
    <s v="RTX4070/PG141SKU335/GB/PNY"/>
    <s v=""/>
    <s v="HN24003790"/>
    <s v="CLOSED"/>
    <s v="李景福"/>
    <s v="2026/04/14 11:33:02"/>
    <s v=""/>
    <s v=""/>
    <s v="2026/06/05 12:38:27"/>
    <s v="[A3SC0020]Scrap cause by Parts shortage"/>
    <s v="Customer"/>
    <s v="Consigned Part Shortage - Close"/>
    <s v="2026/04/14 11:09:23"/>
    <s v="KEYIN"/>
    <s v="KEYIN"/>
    <s v="C01"/>
    <s v="RTX4070"/>
    <s v=""/>
    <s v=""/>
    <s v=""/>
    <s v=""/>
    <s v=""/>
  </r>
  <r>
    <s v="KGB"/>
    <s v="Standard Shipment"/>
    <x v="0"/>
    <x v="0"/>
    <x v="0"/>
    <s v="TO264000001"/>
    <s v="R"/>
    <s v="PNY"/>
    <s v="PNY_Asia"/>
    <s v="2026/04/10 11:33:06"/>
    <s v="2026/04/09 15:03:39"/>
    <s v="H824801521"/>
    <s v="90CV07T100H0"/>
    <s v="RTX4060/PG173-SKU371/GB/PNY"/>
    <s v=""/>
    <s v="H824000213"/>
    <s v="CLOSED"/>
    <s v="許家榮"/>
    <s v="2026/04/14 11:33:02"/>
    <s v="2026/05/06 14:15:07"/>
    <s v="2026/05/22 15:11:23"/>
    <s v="2026/05/22 15:11:23"/>
    <s v=""/>
    <s v=""/>
    <s v=""/>
    <s v="2026/04/14 11:10:16"/>
    <s v="KEYIN"/>
    <s v="KEYIN"/>
    <s v="R10"/>
    <s v="RTX4060"/>
    <s v="2026/05/21 15:59:56"/>
    <s v="007"/>
    <n v="622364"/>
    <n v="3.6"/>
    <n v="3.6"/>
  </r>
  <r>
    <s v="KGB"/>
    <s v="Standard Shipment"/>
    <x v="0"/>
    <x v="0"/>
    <x v="0"/>
    <s v="TO264000001"/>
    <s v="R"/>
    <s v="PNY"/>
    <s v="PNY_Asia"/>
    <s v="2026/04/10 11:33:06"/>
    <s v="2026/04/09 15:03:39"/>
    <s v="HO24801516"/>
    <s v="90CV07R600A0"/>
    <s v="RTX4070/PG141SKU335/GB/PNY"/>
    <s v=""/>
    <s v="HO24004403"/>
    <s v="CLOSED"/>
    <s v="許家榮"/>
    <s v="2026/04/14 11:33:02"/>
    <s v="2026/06/08 17:20:31"/>
    <s v="2026/06/12 10:20:46"/>
    <s v="2026/06/12 10:20:46"/>
    <s v=""/>
    <s v=""/>
    <s v=""/>
    <s v="2026/04/14 11:11:22"/>
    <s v="KEYIN"/>
    <s v="KEYIN"/>
    <s v="R10"/>
    <s v="RTX4070"/>
    <s v="2026/06/11 08:46:56"/>
    <s v="001"/>
    <n v="622408"/>
    <n v="5.2"/>
    <n v="5.2"/>
  </r>
  <r>
    <s v="KGB"/>
    <s v="Standard Shipment"/>
    <x v="0"/>
    <x v="0"/>
    <x v="0"/>
    <s v="TO264000001"/>
    <s v="R"/>
    <s v="PNY"/>
    <s v="PNY_Asia"/>
    <s v="2026/04/10 11:33:06"/>
    <s v="2026/04/09 15:03:39"/>
    <s v="H424801515"/>
    <s v="90CV07T100H0"/>
    <s v="RTX4060/PG173-SKU371/GB/PNY"/>
    <s v=""/>
    <s v="H424006515"/>
    <s v="CLOSED"/>
    <s v="許家榮"/>
    <s v="2026/04/14 11:33:02"/>
    <s v="2026/04/22 14:49:01"/>
    <s v="2026/04/24 15:33:38"/>
    <s v="2026/04/24 15:33:38"/>
    <s v=""/>
    <s v=""/>
    <s v=""/>
    <s v="2026/04/14 11:21:23"/>
    <s v="KEYIN"/>
    <s v="KEYIN"/>
    <s v="R10"/>
    <s v="RTX4060"/>
    <s v="2026/04/24 10:41:32"/>
    <s v="004"/>
    <n v="622298"/>
    <n v="5.0999999999999996"/>
    <n v="5.0999999999999996"/>
  </r>
  <r>
    <s v="KGB"/>
    <s v="Standard Shipment"/>
    <x v="0"/>
    <x v="0"/>
    <x v="0"/>
    <s v="TO264000001"/>
    <s v="R"/>
    <s v="PNY"/>
    <s v="PNY_Asia"/>
    <s v="2026/04/10 11:33:06"/>
    <s v="2026/04/09 15:03:39"/>
    <s v="H524801517"/>
    <s v="90CV07T100E0"/>
    <s v="RTX4060/PG173-SKU371/GB/PNY"/>
    <s v=""/>
    <s v="H524008712"/>
    <s v="CLOSED"/>
    <s v="許家榮"/>
    <s v="2026/04/14 11:33:02"/>
    <s v="2026/05/06 14:14:58"/>
    <s v="2026/05/08 14:15:07"/>
    <s v="2026/05/08 14:15:07"/>
    <s v=""/>
    <s v=""/>
    <s v=""/>
    <s v="2026/04/14 11:22:10"/>
    <s v="KEYIN"/>
    <s v="KEYIN"/>
    <s v="R10"/>
    <s v="RTX4060"/>
    <s v="2026/05/07 16:08:42"/>
    <s v="004"/>
    <n v="622333"/>
    <n v="4.4000000000000004"/>
    <n v="4.4000000000000004"/>
  </r>
  <r>
    <s v="KGB"/>
    <s v="Standard Shipment"/>
    <x v="0"/>
    <x v="0"/>
    <x v="0"/>
    <s v="TO264000001"/>
    <s v="R"/>
    <s v="PNY"/>
    <s v="PNY_Asia"/>
    <s v="2026/04/10 11:33:06"/>
    <s v="2026/04/09 15:03:39"/>
    <s v="H524801520"/>
    <s v="90CV07T100H0"/>
    <s v="RTX4060/PG173-SKU371/GB/PNY"/>
    <s v=""/>
    <s v="H524002727"/>
    <s v="CLOSED"/>
    <s v="許家榮"/>
    <s v="2026/04/14 11:33:02"/>
    <s v="2026/04/22 14:49:16"/>
    <s v="2026/04/24 15:33:38"/>
    <s v="2026/04/24 15:33:38"/>
    <s v=""/>
    <s v=""/>
    <s v=""/>
    <s v="2026/04/14 11:22:57"/>
    <s v="KEYIN"/>
    <s v="KEYIN"/>
    <s v="R10"/>
    <s v="RTX4060"/>
    <s v="2026/04/24 10:41:32"/>
    <s v="004"/>
    <n v="622298"/>
    <n v="5.0999999999999996"/>
    <n v="5.0999999999999996"/>
  </r>
  <r>
    <s v="KBB"/>
    <s v="-"/>
    <x v="5"/>
    <x v="2"/>
    <x v="1"/>
    <s v="TO264000001"/>
    <s v="R"/>
    <s v="PNY"/>
    <s v="PNY_Asia"/>
    <s v="2026/04/10 11:33:06"/>
    <s v="2026/04/09 15:03:39"/>
    <s v="H625004667"/>
    <s v="90CV08B200F0"/>
    <s v="RTX5070TI/14760/STDOC/HY/PNY"/>
    <s v=""/>
    <s v="H625004667"/>
    <s v="CLOSED"/>
    <s v="許家榮"/>
    <s v="2026/04/14 11:33:02"/>
    <s v=""/>
    <s v=""/>
    <s v="2026/06/12 09:11:16"/>
    <s v="[A3SC0030]Burnt Component"/>
    <s v="Customer"/>
    <s v="PCB Burned/U79"/>
    <s v="2026/04/14 10:51:49"/>
    <s v="KEYIN"/>
    <s v="KEYIN"/>
    <s v="C01"/>
    <s v="RTX5070TI"/>
    <s v=""/>
    <s v=""/>
    <s v=""/>
    <s v=""/>
    <s v=""/>
  </r>
  <r>
    <s v="KBB"/>
    <s v="-"/>
    <x v="5"/>
    <x v="2"/>
    <x v="1"/>
    <s v="TO264000001"/>
    <s v="R"/>
    <s v="PNY"/>
    <s v="PNY_Asia"/>
    <s v="2026/04/10 11:33:06"/>
    <s v="2026/04/09 15:03:39"/>
    <s v="H524012280"/>
    <s v="90CV07W10020"/>
    <s v="RTX3050/PG173-SKU16/GB/PNY"/>
    <s v=""/>
    <s v="H524012280"/>
    <s v="CLOSED"/>
    <s v="李景福"/>
    <s v="2026/04/14 11:33:02"/>
    <s v=""/>
    <s v=""/>
    <s v="2026/06/05 12:38:24"/>
    <s v="[A3SC0020]Scrap cause by Parts shortage"/>
    <s v="Customer"/>
    <s v="Consigned Part Shortage - Close"/>
    <s v="2026/04/14 10:53:03"/>
    <s v="KEYIN"/>
    <s v="KEYIN"/>
    <s v="C01"/>
    <s v="RTX3050"/>
    <s v=""/>
    <s v=""/>
    <s v=""/>
    <s v=""/>
    <s v=""/>
  </r>
  <r>
    <s v="KGB"/>
    <s v="Standard Shipment"/>
    <x v="0"/>
    <x v="0"/>
    <x v="0"/>
    <s v="TO264000002"/>
    <s v="R"/>
    <s v="PNY"/>
    <s v="PNY_Asia"/>
    <s v="2026/04/10 11:33:32"/>
    <s v="2026/04/09 15:04:16"/>
    <s v="MO25035979"/>
    <s v="90CV085100T0"/>
    <s v="RTX5070/14770/STDOC/MR/PNY"/>
    <s v=""/>
    <s v="MO25035979"/>
    <s v="CLOSED"/>
    <s v="許家榮"/>
    <s v="2026/04/14 10:48:36"/>
    <s v="2026/05/19 09:13:41"/>
    <s v="2026/05/22 15:11:23"/>
    <s v="2026/05/22 15:11:23"/>
    <s v=""/>
    <s v=""/>
    <s v=""/>
    <s v="2026/04/14 10:47:15"/>
    <s v="KEYIN"/>
    <s v="KEYIN"/>
    <s v="R10"/>
    <s v="RTX5070"/>
    <s v="2026/05/21 15:59:56"/>
    <s v="007"/>
    <n v="622364"/>
    <n v="3.6"/>
    <n v="3.6"/>
  </r>
  <r>
    <s v="KGB"/>
    <s v="Standard Shipment"/>
    <x v="0"/>
    <x v="0"/>
    <x v="0"/>
    <s v="TO264000003"/>
    <s v="R"/>
    <s v="PNY"/>
    <s v="PNY_Asia"/>
    <s v="2026/04/13 13:52:25"/>
    <s v="2026/04/09 15:32:01"/>
    <s v="H524801539"/>
    <s v="90CV07T40010"/>
    <s v="RTX4060/PG173-SKU371/GB/PNY"/>
    <s v=""/>
    <s v="H524800318"/>
    <s v="CLOSED"/>
    <s v="許家榮"/>
    <s v="2026/04/14 12:43:53"/>
    <s v="2026/05/06 14:15:24"/>
    <s v="2026/05/08 14:15:07"/>
    <s v="2026/05/08 14:15:07"/>
    <s v=""/>
    <s v=""/>
    <s v=""/>
    <s v="2026/04/14 12:42:12"/>
    <s v="KEYIN"/>
    <s v="KEYIN"/>
    <s v="R10"/>
    <s v="RTX4060"/>
    <s v="2026/05/07 16:08:42"/>
    <s v="004"/>
    <n v="622333"/>
    <n v="4.4000000000000004"/>
    <n v="4.4000000000000004"/>
  </r>
  <r>
    <s v="KGB"/>
    <s v="Standard Shipment"/>
    <x v="0"/>
    <x v="0"/>
    <x v="0"/>
    <s v="TO264000003"/>
    <s v="R"/>
    <s v="PNY"/>
    <s v="PNY_Asia"/>
    <s v="2026/04/13 13:52:25"/>
    <s v="2026/04/09 15:32:01"/>
    <s v="M325801545"/>
    <s v="90CV08610010"/>
    <s v="RTX5080/14745/STDOC/SA/PNY"/>
    <s v=""/>
    <s v="M325038937"/>
    <s v="CLOSED"/>
    <s v="許家榮"/>
    <s v="2026/04/14 12:43:53"/>
    <s v="2026/05/25 16:12:15"/>
    <s v="2026/05/29 17:19:27"/>
    <s v="2026/05/29 17:19:27"/>
    <s v=""/>
    <s v=""/>
    <s v=""/>
    <s v="2026/04/14 12:43:02"/>
    <s v="KEYIN"/>
    <s v="KEYIN"/>
    <s v="R10"/>
    <s v="RTX5080"/>
    <s v="2026/05/28 11:13:39"/>
    <s v="001"/>
    <n v="622379"/>
    <n v="6.8"/>
    <n v="6.8"/>
  </r>
  <r>
    <s v="KGB"/>
    <s v="Standard Shipment"/>
    <x v="0"/>
    <x v="0"/>
    <x v="0"/>
    <s v="TO264000004"/>
    <s v="R"/>
    <s v="PNY"/>
    <s v="PNY_Asia"/>
    <s v="2026/04/13 13:52:45"/>
    <s v="2026/04/09 15:35:05"/>
    <s v="M925024761"/>
    <s v="90CV08610070"/>
    <s v="RTX5080/14745/STDOC/SA/PNY"/>
    <s v=""/>
    <s v="M925024761"/>
    <s v="CLOSED"/>
    <s v="許家榮"/>
    <s v="2026/04/14 12:41:58"/>
    <s v="2026/04/16 10:34:04"/>
    <s v="2026/04/18 15:02:58"/>
    <s v="2026/04/18 15:02:58"/>
    <s v=""/>
    <s v=""/>
    <s v=""/>
    <s v="2026/04/14 12:40:22"/>
    <s v="KEYIN"/>
    <s v="KEYIN"/>
    <s v="R10"/>
    <s v="RTX5080"/>
    <s v="2026/04/17 10:37:10"/>
    <s v="003"/>
    <n v="622283"/>
    <n v="11.4"/>
    <n v="11.4"/>
  </r>
  <r>
    <s v="KGB"/>
    <s v="Standard Shipment"/>
    <x v="0"/>
    <x v="0"/>
    <x v="0"/>
    <s v="TO264000012"/>
    <s v="R"/>
    <s v="PNY"/>
    <s v="PNY_Asia"/>
    <s v="2026/04/15 11:27:56"/>
    <s v="2026/04/14 15:44:18"/>
    <s v="MN25801574"/>
    <s v="90CV08E100E0"/>
    <s v="RTX5060/15225/STD SF/SA/PNY"/>
    <s v=""/>
    <s v="MN25014897"/>
    <s v="CLOSED"/>
    <s v="許家榮"/>
    <s v="2026/04/15 13:20:39"/>
    <s v="2026/06/08 11:00:42"/>
    <s v="2026/06/12 10:20:46"/>
    <s v="2026/06/12 10:20:46"/>
    <s v=""/>
    <s v=""/>
    <s v=""/>
    <s v="2026/04/15 13:08:14"/>
    <s v="KEYIN"/>
    <s v="KEYIN"/>
    <s v="R10"/>
    <s v="RTX5060"/>
    <s v="2026/06/11 08:46:56"/>
    <s v="002"/>
    <n v="622408"/>
    <n v="5.6"/>
    <n v="5.6"/>
  </r>
  <r>
    <s v="KGB"/>
    <s v="Standard Shipment"/>
    <x v="0"/>
    <x v="0"/>
    <x v="0"/>
    <s v="TO264000012"/>
    <s v="R"/>
    <s v="PNY"/>
    <s v="PNY_Asia"/>
    <s v="2026/04/15 11:27:56"/>
    <s v="2026/04/14 15:44:18"/>
    <s v="MN25801570"/>
    <s v="90CV08E100E0"/>
    <s v="RTX5060/15225/STD SF/SA/PNY"/>
    <s v=""/>
    <s v="MN25014825"/>
    <s v="CLOSED"/>
    <s v="許家榮"/>
    <s v="2026/04/15 13:20:39"/>
    <s v="2026/06/02 16:30:37"/>
    <s v="2026/06/05 16:48:49"/>
    <s v="2026/06/05 16:48:49"/>
    <s v=""/>
    <s v=""/>
    <s v=""/>
    <s v="2026/04/15 13:09:22"/>
    <s v="KEYIN"/>
    <s v="KEYIN"/>
    <s v="R10"/>
    <s v="RTX5060"/>
    <s v="2026/06/04 16:24:31"/>
    <s v="001"/>
    <n v="622397"/>
    <n v="4.5999999999999996"/>
    <n v="4.5999999999999996"/>
  </r>
  <r>
    <s v="KGB"/>
    <s v="Standard Shipment"/>
    <x v="0"/>
    <x v="0"/>
    <x v="0"/>
    <s v="TO264000012"/>
    <s v="R"/>
    <s v="PNY"/>
    <s v="PNY_Asia"/>
    <s v="2026/04/15 11:27:56"/>
    <s v="2026/04/14 15:44:18"/>
    <s v="MN25801541"/>
    <s v="90CV08E100E0"/>
    <s v="RTX5060/15225/STD SF/SA/PNY"/>
    <s v=""/>
    <s v="MN25014565"/>
    <s v="CLOSED"/>
    <s v="許家榮"/>
    <s v="2026/04/15 13:20:39"/>
    <s v="2026/06/02 16:30:10"/>
    <s v="2026/06/05 16:48:49"/>
    <s v="2026/06/05 16:48:49"/>
    <s v=""/>
    <s v=""/>
    <s v=""/>
    <s v="2026/04/15 13:10:29"/>
    <s v="KEYIN"/>
    <s v="KEYIN"/>
    <s v="R10"/>
    <s v="RTX5060"/>
    <s v="2026/06/04 16:24:31"/>
    <s v="001"/>
    <n v="622397"/>
    <n v="4.5999999999999996"/>
    <n v="4.5999999999999996"/>
  </r>
  <r>
    <s v="KGB"/>
    <s v="Standard Shipment"/>
    <x v="0"/>
    <x v="0"/>
    <x v="0"/>
    <s v="TO264000012"/>
    <s v="R"/>
    <s v="PNY"/>
    <s v="PNY_Asia"/>
    <s v="2026/04/15 11:27:56"/>
    <s v="2026/04/14 15:44:18"/>
    <s v="MN25801548"/>
    <s v="90CV08E100E0"/>
    <s v="RTX5060/15225/STD SF/SA/PNY"/>
    <s v=""/>
    <s v="MN25014158"/>
    <s v="CLOSED"/>
    <s v="許家榮"/>
    <s v="2026/04/15 13:20:39"/>
    <s v="2026/06/02 16:30:15"/>
    <s v="2026/06/05 16:48:49"/>
    <s v="2026/06/05 16:48:49"/>
    <s v=""/>
    <s v=""/>
    <s v=""/>
    <s v="2026/04/15 13:11:27"/>
    <s v="KEYIN"/>
    <s v="KEYIN"/>
    <s v="R10"/>
    <s v="RTX5060"/>
    <s v="2026/06/04 16:24:31"/>
    <s v="001"/>
    <n v="622397"/>
    <n v="4.5999999999999996"/>
    <n v="4.5999999999999996"/>
  </r>
  <r>
    <s v="KGB"/>
    <s v="Standard Shipment"/>
    <x v="0"/>
    <x v="0"/>
    <x v="0"/>
    <s v="TO264000012"/>
    <s v="R"/>
    <s v="PNY"/>
    <s v="PNY_Asia"/>
    <s v="2026/04/15 11:27:56"/>
    <s v="2026/04/14 15:44:18"/>
    <s v="H924801547"/>
    <s v="90CV07X20050"/>
    <s v="RTX4080/PG139SKU355/GB/PNY"/>
    <s v=""/>
    <s v="H924017704"/>
    <s v="CLOSED"/>
    <s v="許家榮"/>
    <s v="2026/04/15 13:20:39"/>
    <s v="2026/05/06 14:15:48"/>
    <s v="2026/05/08 14:15:07"/>
    <s v="2026/05/08 14:15:07"/>
    <s v=""/>
    <s v=""/>
    <s v=""/>
    <s v="2026/04/15 13:12:32"/>
    <s v="KEYIN"/>
    <s v="KEYIN"/>
    <s v="R10"/>
    <s v="RTX4080"/>
    <s v="2026/05/07 16:08:42"/>
    <s v="001"/>
    <n v="622333"/>
    <n v="7.5"/>
    <n v="7.5"/>
  </r>
  <r>
    <s v="KGB"/>
    <s v="Standard Shipment"/>
    <x v="0"/>
    <x v="0"/>
    <x v="0"/>
    <s v="TO264000012"/>
    <s v="R"/>
    <s v="PNY"/>
    <s v="PNY_Asia"/>
    <s v="2026/04/15 11:27:56"/>
    <s v="2026/04/14 15:44:18"/>
    <s v="MN25801540"/>
    <s v="90CV08E100E0"/>
    <s v="RTX5060/15225/STD SF/SA/PNY"/>
    <s v=""/>
    <s v="MN25014777"/>
    <s v="CLOSED"/>
    <s v="許家榮"/>
    <s v="2026/04/15 13:20:39"/>
    <s v="2026/06/02 16:30:01"/>
    <s v="2026/06/05 16:48:49"/>
    <s v="2026/06/05 16:48:49"/>
    <s v=""/>
    <s v=""/>
    <s v=""/>
    <s v="2026/04/15 13:13:31"/>
    <s v="KEYIN"/>
    <s v="KEYIN"/>
    <s v="R10"/>
    <s v="RTX5060"/>
    <s v="2026/06/04 16:24:31"/>
    <s v="001"/>
    <n v="622397"/>
    <n v="4.5999999999999996"/>
    <n v="4.5999999999999996"/>
  </r>
  <r>
    <s v="KGB"/>
    <s v="Standard Shipment"/>
    <x v="0"/>
    <x v="0"/>
    <x v="0"/>
    <s v="TO264000012"/>
    <s v="R"/>
    <s v="PNY"/>
    <s v="PNY_Asia"/>
    <s v="2026/04/15 11:27:56"/>
    <s v="2026/04/14 15:44:18"/>
    <s v="MN25801569"/>
    <s v="90CV08E100E0"/>
    <s v="RTX5060/15225/STD SF/SA/PNY"/>
    <s v=""/>
    <s v="MN25014047"/>
    <s v="CLOSED"/>
    <s v="許家榮"/>
    <s v="2026/04/15 13:20:39"/>
    <s v="2026/06/02 16:30:21"/>
    <s v="2026/06/05 16:48:50"/>
    <s v="2026/06/05 16:48:50"/>
    <s v=""/>
    <s v=""/>
    <s v=""/>
    <s v="2026/04/15 13:14:17"/>
    <s v="KEYIN"/>
    <s v="KEYIN"/>
    <s v="R10"/>
    <s v="RTX5060"/>
    <s v="2026/06/04 16:24:31"/>
    <s v="001"/>
    <n v="622397"/>
    <n v="4.5999999999999996"/>
    <n v="4.5999999999999996"/>
  </r>
  <r>
    <s v="KGB"/>
    <s v="Standard Shipment"/>
    <x v="0"/>
    <x v="0"/>
    <x v="0"/>
    <s v="TO264000012"/>
    <s v="R"/>
    <s v="PNY"/>
    <s v="PNY_Asia"/>
    <s v="2026/04/15 11:27:56"/>
    <s v="2026/04/14 15:44:18"/>
    <s v="M425801553"/>
    <s v="90CV08630010"/>
    <s v="RTX5080/14745/ARGBOC/SA/PNY"/>
    <s v=""/>
    <s v="M425037656"/>
    <s v="CLOSED"/>
    <s v="許家榮"/>
    <s v="2026/04/15 13:20:39"/>
    <s v="2026/05/25 16:12:24"/>
    <s v="2026/05/29 17:19:27"/>
    <s v="2026/05/29 17:19:27"/>
    <s v=""/>
    <s v=""/>
    <s v=""/>
    <s v="2026/04/15 13:15:11"/>
    <s v="KEYIN"/>
    <s v="KEYIN"/>
    <s v="R10"/>
    <s v="RTX5080"/>
    <s v="2026/05/28 11:13:39"/>
    <s v="001"/>
    <n v="622379"/>
    <n v="6.8"/>
    <n v="6.8"/>
  </r>
  <r>
    <s v="KBB"/>
    <s v="-"/>
    <x v="5"/>
    <x v="2"/>
    <x v="1"/>
    <s v="TO264000012"/>
    <s v="R"/>
    <s v="PNY"/>
    <s v="PNY_Asia"/>
    <s v="2026/04/15 11:27:56"/>
    <s v="2026/04/14 15:44:18"/>
    <s v="H625006661"/>
    <s v="90CV085000E0"/>
    <s v="RTX5070/14770/STD/HY/PNY"/>
    <s v=""/>
    <s v="H625006661"/>
    <s v="CLOSED"/>
    <s v="李景福"/>
    <s v="2026/04/15 13:20:39"/>
    <s v=""/>
    <s v=""/>
    <s v="2026/04/21 09:11:35"/>
    <s v="[A3SC0015]Scrap cause by PCB open"/>
    <s v="Customer"/>
    <s v="R400 pin 1  to C1655 pin 1 PCB open"/>
    <s v="2026/04/15 13:16:18"/>
    <s v="KEYIN"/>
    <s v="KEYIN"/>
    <s v="C01"/>
    <s v="RTX5070"/>
    <s v=""/>
    <s v=""/>
    <s v=""/>
    <s v=""/>
    <s v=""/>
  </r>
  <r>
    <s v="KBB"/>
    <s v="-"/>
    <x v="5"/>
    <x v="2"/>
    <x v="1"/>
    <s v="TO264000012"/>
    <s v="R"/>
    <s v="PNY"/>
    <s v="PNY_Asia"/>
    <s v="2026/04/15 11:27:56"/>
    <s v="2026/04/14 15:44:18"/>
    <s v="M925024727"/>
    <s v="90CV08610070"/>
    <s v="RTX5080/14745/STDOC/SA/PNY"/>
    <s v=""/>
    <s v="M925024727"/>
    <s v="CLOSED"/>
    <s v="李景福"/>
    <s v="2026/04/15 13:20:39"/>
    <s v=""/>
    <s v=""/>
    <s v="2026/04/30 08:09:09"/>
    <s v="[A3SC0030]Burnt Component"/>
    <s v="Customer"/>
    <s v="PCB燒毀,LOC:U6"/>
    <s v="2026/04/15 13:17:23"/>
    <s v="KEYIN"/>
    <s v="KEYIN"/>
    <s v="C01"/>
    <s v="RTX5080"/>
    <s v=""/>
    <s v=""/>
    <s v=""/>
    <s v=""/>
    <s v=""/>
  </r>
  <r>
    <s v="KGB"/>
    <s v="Standard Shipment"/>
    <x v="0"/>
    <x v="0"/>
    <x v="0"/>
    <s v="TO264000012"/>
    <s v="R"/>
    <s v="PNY"/>
    <s v="PNY_Asia"/>
    <s v="2026/04/15 11:27:56"/>
    <s v="2026/04/14 15:44:18"/>
    <s v="H525801533"/>
    <s v="90CV08B200F0"/>
    <s v="RTX5070TI/14760/STDOC/HY/PNY"/>
    <s v=""/>
    <s v="H525010891"/>
    <s v="CLOSED"/>
    <s v="許家榮"/>
    <s v="2026/04/15 13:20:39"/>
    <s v="2026/05/20 13:44:39"/>
    <s v="2026/05/22 15:11:23"/>
    <s v="2026/05/22 15:11:23"/>
    <s v=""/>
    <s v=""/>
    <s v=""/>
    <s v="2026/04/15 13:18:56"/>
    <s v="KEYIN"/>
    <s v="KEYIN"/>
    <s v="R10"/>
    <s v="RTX5070TI"/>
    <s v="2026/05/21 15:59:56"/>
    <s v="001"/>
    <n v="622364"/>
    <n v="5.6"/>
    <n v="5.6"/>
  </r>
  <r>
    <s v="KGB"/>
    <s v="Standard Shipment"/>
    <x v="0"/>
    <x v="0"/>
    <x v="0"/>
    <s v="TO264000012"/>
    <s v="R"/>
    <s v="PNY"/>
    <s v="PNY_Asia"/>
    <s v="2026/04/15 11:27:56"/>
    <s v="2026/04/14 15:44:18"/>
    <s v="H724801546"/>
    <s v="90CV07X30010"/>
    <s v="RTX4080/PG139SKU355/GB/PNY"/>
    <s v=""/>
    <s v="H724006074"/>
    <s v="CLOSED"/>
    <s v="許家榮"/>
    <s v="2026/04/15 13:20:39"/>
    <s v="2026/05/06 14:15:32"/>
    <s v="2026/05/08 14:15:07"/>
    <s v="2026/05/08 14:15:07"/>
    <s v=""/>
    <s v=""/>
    <s v=""/>
    <s v="2026/04/15 13:19:51"/>
    <s v="KEYIN"/>
    <s v="KEYIN"/>
    <s v="R10"/>
    <s v="RTX4080"/>
    <s v="2026/05/07 16:08:41"/>
    <s v="001"/>
    <n v="622333"/>
    <n v="7.5"/>
    <n v="7.5"/>
  </r>
  <r>
    <s v="KGB"/>
    <s v="Standard Shipment"/>
    <x v="0"/>
    <x v="0"/>
    <x v="0"/>
    <s v="TO264000013"/>
    <s v="R"/>
    <s v="PNY"/>
    <s v="PNY_Asia"/>
    <s v="2026/04/21 11:16:44"/>
    <s v="2026/04/18 18:00:37"/>
    <s v="M425040412"/>
    <s v="90CV08730010"/>
    <s v="RTX5090/14530/ARGBOC/SA/PNY"/>
    <s v=""/>
    <s v="M425040412"/>
    <s v="CLOSED"/>
    <s v="許家榮"/>
    <s v="2026/04/22 10:54:38"/>
    <s v="2026/05/06 14:27:07"/>
    <s v="2026/05/08 14:15:07"/>
    <s v="2026/05/08 14:15:07"/>
    <s v=""/>
    <s v=""/>
    <s v=""/>
    <s v="2026/04/22 10:53:46"/>
    <s v="KEYIN"/>
    <s v="KEYIN"/>
    <s v="R10"/>
    <s v="RTX5090"/>
    <s v="2026/05/07 16:08:42"/>
    <s v="003"/>
    <n v="622333"/>
    <n v="4.2"/>
    <n v="4.2"/>
  </r>
  <r>
    <s v="KGB"/>
    <s v="Standard Shipment"/>
    <x v="0"/>
    <x v="0"/>
    <x v="0"/>
    <s v="TO264000014"/>
    <s v="R"/>
    <s v="PNY"/>
    <s v="PNY_Asia"/>
    <s v="2026/04/21 11:17:05"/>
    <s v="2026/04/18 18:02:01"/>
    <s v="M425801582"/>
    <s v="90CV08730010"/>
    <s v="RTX5090/14530/ARGBOC/SA/PNY"/>
    <s v=""/>
    <s v="M425041970"/>
    <s v="CLOSED"/>
    <s v="許家榮"/>
    <s v="2026/04/22 11:00:46"/>
    <s v="2026/05/06 14:16:46"/>
    <s v="2026/05/08 14:15:07"/>
    <s v="2026/05/08 14:15:07"/>
    <s v=""/>
    <s v=""/>
    <s v=""/>
    <s v="2026/04/22 10:57:48"/>
    <s v="KEYIN"/>
    <s v="KEYIN"/>
    <s v="R10"/>
    <s v="RTX5090"/>
    <s v="2026/05/07 16:08:42"/>
    <s v="002"/>
    <n v="622333"/>
    <n v="6"/>
    <n v="6"/>
  </r>
  <r>
    <s v="KGB"/>
    <s v="Standard Shipment"/>
    <x v="0"/>
    <x v="0"/>
    <x v="0"/>
    <s v="TO264000014"/>
    <s v="R"/>
    <s v="PNY"/>
    <s v="PNY_Asia"/>
    <s v="2026/04/21 11:17:05"/>
    <s v="2026/04/18 18:02:01"/>
    <s v="M525801580"/>
    <s v="90CV08B20070"/>
    <s v="RTX5070TI/14760/STDOC/HY/PNY"/>
    <s v=""/>
    <s v="M525033628"/>
    <s v="CLOSED"/>
    <s v="許家榮"/>
    <s v="2026/04/22 11:00:46"/>
    <s v="2026/05/20 13:46:05"/>
    <s v="2026/05/22 15:11:23"/>
    <s v="2026/05/22 15:11:23"/>
    <s v=""/>
    <s v=""/>
    <s v=""/>
    <s v="2026/04/22 10:58:53"/>
    <s v="KEYIN"/>
    <s v="KEYIN"/>
    <s v="R10"/>
    <s v="RTX5070TI"/>
    <s v="2026/05/21 15:59:56"/>
    <s v="001"/>
    <n v="622364"/>
    <n v="5.6"/>
    <n v="5.6"/>
  </r>
  <r>
    <s v="KGB"/>
    <s v="Standard Shipment"/>
    <x v="0"/>
    <x v="0"/>
    <x v="0"/>
    <s v="TO264000014"/>
    <s v="R"/>
    <s v="PNY"/>
    <s v="PNY_Asia"/>
    <s v="2026/04/21 11:17:05"/>
    <s v="2026/04/18 18:02:01"/>
    <s v="H624801575"/>
    <s v="90CV07U100U0"/>
    <s v="RTX4060TI/PG190SKU361/GB/PNY"/>
    <s v=""/>
    <s v="H624004399"/>
    <s v="CLOSED"/>
    <s v="許家榮"/>
    <s v="2026/04/22 11:00:46"/>
    <s v="2026/05/06 14:16:34"/>
    <s v="2026/05/08 14:15:07"/>
    <s v="2026/05/08 14:15:07"/>
    <s v=""/>
    <s v=""/>
    <s v=""/>
    <s v="2026/04/22 10:59:33"/>
    <s v="KEYIN"/>
    <s v="KEYIN"/>
    <s v="R10"/>
    <s v="RTX4060TI"/>
    <s v="2026/05/07 16:08:42"/>
    <s v="003"/>
    <n v="622333"/>
    <n v="4.2"/>
    <n v="4.2"/>
  </r>
  <r>
    <s v="On Hold"/>
    <s v="on hold"/>
    <x v="9"/>
    <x v="2"/>
    <x v="0"/>
    <s v="TO264000014"/>
    <s v="R"/>
    <s v="PNY"/>
    <s v="PNY_Asia"/>
    <s v="2026/04/21 11:17:05"/>
    <s v="2026/04/18 18:02:01"/>
    <s v="M525025583"/>
    <s v="90CV08B10060"/>
    <s v="RTX5070TI/14760/STD/HY/PNY"/>
    <s v=""/>
    <s v="M525025583"/>
    <s v="MTCAPPLYCONF"/>
    <s v="許家榮"/>
    <s v="2026/04/22 11:00:46"/>
    <s v=""/>
    <s v=""/>
    <s v=""/>
    <s v=""/>
    <s v=""/>
    <s v=""/>
    <s v="2026/04/22 11:00:21"/>
    <s v="KEYIN"/>
    <s v="KEYIN"/>
    <s v="R10"/>
    <s v="RTX5070TI"/>
    <s v=""/>
    <s v=""/>
    <s v=""/>
    <s v=""/>
    <s v=""/>
  </r>
  <r>
    <s v="KGB"/>
    <s v="Standard Shipment"/>
    <x v="0"/>
    <x v="0"/>
    <x v="0"/>
    <s v="TO264000014"/>
    <s v="R"/>
    <s v="PNY"/>
    <s v="PNY_Asia"/>
    <s v="2026/04/21 11:17:05"/>
    <s v="2026/04/18 18:02:01"/>
    <s v="M325801579"/>
    <s v="90CV08600020"/>
    <s v="RTX5080/14745/STD/SA/PNY"/>
    <s v=""/>
    <s v="M325039033"/>
    <s v="CLOSED"/>
    <s v="許家榮"/>
    <s v="2026/04/22 11:00:46"/>
    <s v="2026/05/25 16:13:02"/>
    <s v="2026/05/29 17:19:27"/>
    <s v="2026/05/29 17:19:27"/>
    <s v=""/>
    <s v=""/>
    <s v=""/>
    <s v="2026/04/22 10:56:22"/>
    <s v="KEYIN"/>
    <s v="KEYIN"/>
    <s v="R10"/>
    <s v="RTX5080"/>
    <s v="2026/05/28 11:13:39"/>
    <s v="001"/>
    <n v="622379"/>
    <n v="6.8"/>
    <n v="6.8"/>
  </r>
  <r>
    <s v="On Hold"/>
    <s v="on hold"/>
    <x v="9"/>
    <x v="3"/>
    <x v="0"/>
    <s v="TO265000003"/>
    <s v="R"/>
    <s v="PNY"/>
    <s v="PNY_Asia"/>
    <s v="2026/05/05 10:55:28"/>
    <s v="2026/05/01 11:41:42"/>
    <s v="H724004043"/>
    <s v="90CV07P30010"/>
    <s v="RTX4070TI/P141S323/GB/PNY"/>
    <s v=""/>
    <s v="H724004043"/>
    <s v="MTCAPPLYCONF"/>
    <s v="許家榮"/>
    <s v="2026/05/05 11:30:15"/>
    <s v=""/>
    <s v=""/>
    <s v=""/>
    <s v=""/>
    <s v=""/>
    <s v=""/>
    <s v="2026/05/05 11:24:24"/>
    <s v="KEYIN"/>
    <s v="KEYIN"/>
    <s v="R10"/>
    <s v="RTX4070TI"/>
    <s v=""/>
    <s v=""/>
    <s v=""/>
    <s v=""/>
    <s v=""/>
  </r>
  <r>
    <s v="KGB"/>
    <s v="Standard Shipment"/>
    <x v="0"/>
    <x v="0"/>
    <x v="0"/>
    <s v="TO265000003"/>
    <s v="R"/>
    <s v="PNY"/>
    <s v="PNY_Asia"/>
    <s v="2026/05/05 10:55:28"/>
    <s v="2026/05/01 11:41:42"/>
    <s v="M525801644"/>
    <s v="90CV08B20070"/>
    <s v="RTX5070TI/14760/STDOC/HY/PNY"/>
    <s v=""/>
    <s v="M525033838"/>
    <s v="CLOSED"/>
    <s v="許家榮"/>
    <s v="2026/05/05 11:30:15"/>
    <s v="2026/05/20 13:48:46"/>
    <s v="2026/05/22 15:11:23"/>
    <s v="2026/05/22 15:11:23"/>
    <s v=""/>
    <s v=""/>
    <s v=""/>
    <s v="2026/05/05 11:25:27"/>
    <s v="KEYIN"/>
    <s v="KEYIN"/>
    <s v="R10"/>
    <s v="RTX5070TI"/>
    <s v="2026/05/21 15:59:56"/>
    <s v="002"/>
    <n v="622364"/>
    <n v="5.9"/>
    <n v="5.9"/>
  </r>
  <r>
    <s v="KBB"/>
    <s v="-"/>
    <x v="5"/>
    <x v="3"/>
    <x v="1"/>
    <s v="TO265000003"/>
    <s v="R"/>
    <s v="PNY"/>
    <s v="PNY_Asia"/>
    <s v="2026/05/05 10:55:28"/>
    <s v="2026/05/01 11:41:42"/>
    <s v="HD24801032"/>
    <s v="90CV07X20050"/>
    <s v="RTX4080/PG139SKU355/GB/PNY"/>
    <s v=""/>
    <s v="HD24801032"/>
    <s v="CLOSED"/>
    <s v="許家榮"/>
    <s v="2026/05/05 11:30:15"/>
    <s v=""/>
    <s v=""/>
    <s v="2026/06/12 09:14:32"/>
    <s v="[A3SC0023]Scrap caused by VI fail"/>
    <s v="Customer"/>
    <s v="PCB Damaged/C21471無法維修"/>
    <s v="2026/05/05 11:26:55"/>
    <s v="KEYIN"/>
    <s v="KEYIN"/>
    <s v="C01"/>
    <s v="RTX4080"/>
    <s v=""/>
    <s v=""/>
    <s v=""/>
    <s v=""/>
    <s v=""/>
  </r>
  <r>
    <s v="KGB"/>
    <s v="Standard Shipment"/>
    <x v="0"/>
    <x v="0"/>
    <x v="0"/>
    <s v="TO265000003"/>
    <s v="R"/>
    <s v="PNY"/>
    <s v="PNY_Asia"/>
    <s v="2026/05/05 10:55:28"/>
    <s v="2026/05/01 11:41:42"/>
    <s v="HO24801607"/>
    <s v="90CV07R600A0"/>
    <s v="RTX4070/PG141SKU335/GB/PNY"/>
    <s v=""/>
    <s v="HO24004285"/>
    <s v="CLOSED"/>
    <s v="許家榮"/>
    <s v="2026/05/05 11:30:15"/>
    <s v="2026/05/25 16:14:12"/>
    <s v="2026/05/29 17:19:27"/>
    <s v="2026/05/29 17:19:27"/>
    <s v=""/>
    <s v=""/>
    <s v=""/>
    <s v="2026/05/05 11:27:56"/>
    <s v="KEYIN"/>
    <s v="KEYIN"/>
    <s v="R10"/>
    <s v="RTX4070"/>
    <s v="2026/05/28 11:13:39"/>
    <s v="002"/>
    <n v="622379"/>
    <n v="5.2"/>
    <n v="5.2"/>
  </r>
  <r>
    <s v="KGB"/>
    <s v="Standard Shipment"/>
    <x v="0"/>
    <x v="0"/>
    <x v="0"/>
    <s v="TO265000003"/>
    <s v="R"/>
    <s v="PNY"/>
    <s v="PNY_Asia"/>
    <s v="2026/05/05 10:55:28"/>
    <s v="2026/05/01 11:41:42"/>
    <s v="H824801605"/>
    <s v="90CV07U500A0"/>
    <s v="RTX4060TI/P190SKU361/GB/PNY"/>
    <s v=""/>
    <s v="H824007691"/>
    <s v="CLOSED"/>
    <s v="許家榮"/>
    <s v="2026/05/05 11:30:14"/>
    <s v="2026/05/25 16:14:05"/>
    <s v="2026/05/29 17:19:27"/>
    <s v="2026/05/29 17:19:27"/>
    <s v=""/>
    <s v=""/>
    <s v=""/>
    <s v="2026/05/05 11:28:52"/>
    <s v="KEYIN"/>
    <s v="KEYIN"/>
    <s v="R10"/>
    <s v="RTX4060TI"/>
    <s v="2026/05/28 11:13:39"/>
    <s v="002"/>
    <n v="622379"/>
    <n v="5.2"/>
    <n v="5.2"/>
  </r>
  <r>
    <s v="KGB"/>
    <s v="Standard Shipment"/>
    <x v="0"/>
    <x v="0"/>
    <x v="0"/>
    <s v="TO265000003"/>
    <s v="R"/>
    <s v="PNY"/>
    <s v="PNY_Asia"/>
    <s v="2026/05/05 10:55:28"/>
    <s v="2026/05/01 11:41:42"/>
    <s v="M325801621"/>
    <s v="90CV08610010"/>
    <s v="RTX5080/14745/STDOC/SA/PNY"/>
    <s v=""/>
    <s v="M325039344"/>
    <s v="CLOSED"/>
    <s v="許家榮"/>
    <s v="2026/05/05 11:30:15"/>
    <s v="2026/06/02 16:30:45"/>
    <s v="2026/06/05 16:48:50"/>
    <s v="2026/06/05 16:48:50"/>
    <s v=""/>
    <s v=""/>
    <s v=""/>
    <s v="2026/05/05 11:21:52"/>
    <s v="KEYIN"/>
    <s v="KEYIN"/>
    <s v="R10"/>
    <s v="RTX5080"/>
    <s v="2026/06/04 16:24:31"/>
    <s v="002"/>
    <n v="622397"/>
    <n v="5.5"/>
    <n v="5.5"/>
  </r>
  <r>
    <s v="On Hold"/>
    <s v="on hold"/>
    <x v="9"/>
    <x v="3"/>
    <x v="0"/>
    <s v="TO265000003"/>
    <s v="R"/>
    <s v="PNY"/>
    <s v="PNY_Asia"/>
    <s v="2026/05/05 10:55:28"/>
    <s v="2026/05/01 11:41:42"/>
    <s v="M525034899"/>
    <s v="90CV085100C0"/>
    <s v="RTX5070/14770/STDOC/HY/PNY"/>
    <s v=""/>
    <s v="M525034899"/>
    <s v="MTCAPPLYCONF"/>
    <s v="許家榮"/>
    <s v="2026/05/05 11:30:15"/>
    <s v=""/>
    <s v=""/>
    <s v=""/>
    <s v=""/>
    <s v=""/>
    <s v=""/>
    <s v="2026/05/05 11:23:10"/>
    <s v="KEYIN"/>
    <s v="KEYIN"/>
    <s v="R10"/>
    <s v="RTX5070"/>
    <s v=""/>
    <s v=""/>
    <s v=""/>
    <s v=""/>
    <s v=""/>
  </r>
  <r>
    <s v="KGB"/>
    <s v="Standard Shipment"/>
    <x v="0"/>
    <x v="0"/>
    <x v="0"/>
    <s v="TO265000004"/>
    <s v="R"/>
    <s v="PNY"/>
    <s v="PNY_Asia"/>
    <s v="2026/05/05 10:55:45"/>
    <s v="2026/05/01 11:43:14"/>
    <s v="MD25000408"/>
    <s v="90CV08710070"/>
    <s v="RTX5090/14530/STDOC/SA/PNY"/>
    <s v=""/>
    <s v="MD25000408"/>
    <s v="CLOSED"/>
    <s v="許家榮"/>
    <s v="2026/05/05 11:21:14"/>
    <s v="2026/06/22 13:04:06"/>
    <s v="2026/06/29 17:09:14"/>
    <s v="2026/06/29 17:09:14"/>
    <s v=""/>
    <s v=""/>
    <s v=""/>
    <s v="2026/05/05 11:13:56"/>
    <s v="KEYIN"/>
    <s v="KEYIN"/>
    <s v="R10"/>
    <s v="RTX5090"/>
    <s v="2026/06/24 10:54:37"/>
    <s v="006"/>
    <n v="622429"/>
    <n v="6.3"/>
    <n v="6.3"/>
  </r>
  <r>
    <s v="KGB"/>
    <s v="Standard Shipment"/>
    <x v="0"/>
    <x v="0"/>
    <x v="0"/>
    <s v="TO265000008"/>
    <s v="R"/>
    <s v="PNY"/>
    <s v="PNY_Asia"/>
    <s v="2026/05/25 12:32:22"/>
    <s v="2026/05/21 09:15:32"/>
    <s v="H624801718"/>
    <s v="90CV07T100H0"/>
    <s v="RTX4060/PG173-SKU371/GB/PNY"/>
    <s v=""/>
    <s v="H624010282"/>
    <s v="CLOSED"/>
    <s v="許家榮"/>
    <s v="2026/05/26 08:39:10"/>
    <s v="2026/06/08 17:21:38"/>
    <s v="2026/06/12 10:20:46"/>
    <s v="2026/06/12 10:20:46"/>
    <s v=""/>
    <s v=""/>
    <s v=""/>
    <s v="2026/05/26 08:34:03"/>
    <s v="KEYIN"/>
    <s v="KEYIN"/>
    <s v="R10"/>
    <s v="RTX4060"/>
    <s v="2026/06/11 08:46:56"/>
    <s v="002"/>
    <n v="622408"/>
    <n v="5.6"/>
    <n v="5.6"/>
  </r>
  <r>
    <s v="KGB"/>
    <s v="Standard Shipment"/>
    <x v="0"/>
    <x v="0"/>
    <x v="0"/>
    <s v="TO265000008"/>
    <s v="R"/>
    <s v="PNY"/>
    <s v="PNY_Asia"/>
    <s v="2026/05/25 12:32:22"/>
    <s v="2026/05/21 09:15:32"/>
    <s v="M825801711"/>
    <s v="90CV08C30060"/>
    <s v="RTX5060TI/15210/STDOC/HY/PNY"/>
    <s v=""/>
    <s v="M825023762"/>
    <s v="CLOSED"/>
    <s v="許家榮"/>
    <s v="2026/05/26 08:39:10"/>
    <s v="2026/06/08 17:21:21"/>
    <s v="2026/06/12 10:20:46"/>
    <s v="2026/06/12 10:20:46"/>
    <s v=""/>
    <s v=""/>
    <s v=""/>
    <s v="2026/05/26 08:36:56"/>
    <s v="KEYIN"/>
    <s v="KEYIN"/>
    <s v="R10"/>
    <s v="RTX5060TI"/>
    <s v="2026/06/11 08:46:56"/>
    <s v="002"/>
    <n v="622408"/>
    <n v="5.6"/>
    <n v="5.6"/>
  </r>
  <r>
    <s v="KGB"/>
    <s v="Standard Shipment"/>
    <x v="0"/>
    <x v="0"/>
    <x v="0"/>
    <s v="TO265000008"/>
    <s v="R"/>
    <s v="PNY"/>
    <s v="PNY_Asia"/>
    <s v="2026/05/25 12:32:22"/>
    <s v="2026/05/21 09:15:32"/>
    <s v="MN25801720"/>
    <s v="90CV085100T0"/>
    <s v="RTX5070/14770/STDOC/MR/PNY"/>
    <s v=""/>
    <s v="MN25032830"/>
    <s v="CLOSED"/>
    <s v="許家榮"/>
    <s v="2026/05/26 08:39:10"/>
    <s v="2026/07/21 16:44:20"/>
    <s v="2026/07/27 10:14:07"/>
    <s v="2026/07/27 10:14:07"/>
    <s v=""/>
    <s v=""/>
    <s v=""/>
    <s v="2026/05/26 08:34:57"/>
    <s v="KEYIN"/>
    <s v="KEYIN"/>
    <s v="R10"/>
    <s v="RTX5070"/>
    <s v="2026/07/23 15:56:32"/>
    <s v="001"/>
    <n v="622488"/>
    <n v="6.4"/>
    <n v="6.4"/>
  </r>
  <r>
    <s v="KGB"/>
    <s v="Standard Shipment"/>
    <x v="0"/>
    <x v="0"/>
    <x v="0"/>
    <s v="TO265000008"/>
    <s v="R"/>
    <s v="PNY"/>
    <s v="PNY_Asia"/>
    <s v="2026/05/25 12:32:22"/>
    <s v="2026/05/21 09:15:32"/>
    <s v="H925801721"/>
    <s v="90CV085100S0"/>
    <s v="RTX5070/14770/STDOC/MR/PNY"/>
    <s v=""/>
    <s v="H925005358"/>
    <s v="CLOSED"/>
    <s v="許家榮"/>
    <s v="2026/05/26 08:39:10"/>
    <s v="2026/06/08 11:16:21"/>
    <s v="2026/06/12 10:20:46"/>
    <s v="2026/06/12 10:20:46"/>
    <s v=""/>
    <s v=""/>
    <s v=""/>
    <s v="2026/05/26 08:35:49"/>
    <s v="KEYIN"/>
    <s v="KEYIN"/>
    <s v="R10"/>
    <s v="RTX5070"/>
    <s v="2026/06/11 08:46:56"/>
    <s v="002"/>
    <n v="622408"/>
    <n v="5.6"/>
    <n v="5.6"/>
  </r>
  <r>
    <s v="KGB"/>
    <s v="Standard Shipment"/>
    <x v="0"/>
    <x v="0"/>
    <x v="0"/>
    <s v="TO265000008"/>
    <s v="R"/>
    <s v="PNY"/>
    <s v="PNY_Asia"/>
    <s v="2026/05/25 12:32:22"/>
    <s v="2026/05/21 09:15:32"/>
    <s v="M825801717"/>
    <s v="90CV08C30080"/>
    <s v="RTX5060TI/15210/STDOC/SA/PNY"/>
    <s v=""/>
    <s v="M825041110"/>
    <s v="CLOSED"/>
    <s v="許家榮"/>
    <s v="2026/05/26 08:39:10"/>
    <s v="2026/06/08 11:01:00"/>
    <s v="2026/06/12 10:20:46"/>
    <s v="2026/06/12 10:20:46"/>
    <s v=""/>
    <s v=""/>
    <s v=""/>
    <s v="2026/05/26 08:37:43"/>
    <s v="KEYIN"/>
    <s v="KEYIN"/>
    <s v="R10"/>
    <s v="RTX5060TI"/>
    <s v="2026/06/11 08:46:56"/>
    <s v="002"/>
    <n v="622408"/>
    <n v="5.6"/>
    <n v="5.6"/>
  </r>
  <r>
    <s v="KGB"/>
    <s v="Standard Shipment"/>
    <x v="0"/>
    <x v="0"/>
    <x v="0"/>
    <s v="TO265000008"/>
    <s v="R"/>
    <s v="PNY"/>
    <s v="PNY_Asia"/>
    <s v="2026/05/25 12:32:22"/>
    <s v="2026/05/21 09:15:32"/>
    <s v="MN25801719"/>
    <s v="90CV085100T0"/>
    <s v="RTX5070/14770/STDOC/MR/PNY"/>
    <s v=""/>
    <s v="MN25033446"/>
    <s v="CLOSED"/>
    <s v="許家榮"/>
    <s v="2026/05/26 08:39:10"/>
    <s v="2026/07/21 16:31:00"/>
    <s v="2026/07/27 10:14:07"/>
    <s v="2026/07/27 10:14:07"/>
    <s v=""/>
    <s v=""/>
    <s v=""/>
    <s v="2026/05/26 08:38:33"/>
    <s v="KEYIN"/>
    <s v="KEYIN"/>
    <s v="R10"/>
    <s v="RTX5070"/>
    <s v="2026/07/23 15:56:32"/>
    <s v="001"/>
    <n v="622488"/>
    <n v="6.4"/>
    <n v="6.4"/>
  </r>
  <r>
    <s v="KGB"/>
    <s v="Standard Shipment"/>
    <x v="0"/>
    <x v="0"/>
    <x v="0"/>
    <s v="TO265000009"/>
    <s v="R"/>
    <s v="PNY"/>
    <s v="PNY_Asia"/>
    <s v="2026/05/25 12:32:46"/>
    <s v="2026/05/21 13:40:06"/>
    <s v="M425041834"/>
    <s v="90CV08B300A0"/>
    <s v="RTX5070TI/14760/ARGBOC/HY/PNY"/>
    <s v=""/>
    <s v="M425041834"/>
    <s v="CLOSED"/>
    <s v="許家榮"/>
    <s v="2026/05/26 08:41:42"/>
    <s v="2026/06/02 16:30:22"/>
    <s v="2026/06/05 16:48:50"/>
    <s v="2026/06/05 16:48:50"/>
    <s v=""/>
    <s v=""/>
    <s v=""/>
    <s v="2026/05/26 08:39:23"/>
    <s v="KEYIN"/>
    <s v="KEYIN"/>
    <s v="R10"/>
    <s v="RTX5070TI"/>
    <s v="2026/06/04 16:24:31"/>
    <s v="003"/>
    <n v="622397"/>
    <n v="4.7"/>
    <n v="4.7"/>
  </r>
  <r>
    <s v="KGB"/>
    <s v="Standard Shipment"/>
    <x v="0"/>
    <x v="0"/>
    <x v="0"/>
    <s v="TO266000001"/>
    <s v="R"/>
    <s v="PNY"/>
    <s v="PNY_Asia"/>
    <s v="2026/06/03 13:01:32"/>
    <s v="2026/06/01 17:28:09"/>
    <s v="H425801752"/>
    <s v="90CV07R50050"/>
    <s v="RTX4070/PG141SKU335/GB/PNY"/>
    <s v=""/>
    <s v="H425003027"/>
    <s v="CLOSED"/>
    <s v="許家榮"/>
    <s v="2026/06/04 11:25:38"/>
    <s v="2026/06/18 14:57:48"/>
    <s v="2026/06/29 17:09:14"/>
    <s v="2026/06/29 17:09:14"/>
    <s v=""/>
    <s v=""/>
    <s v=""/>
    <s v="2026/06/04 09:50:25"/>
    <s v="KEYIN"/>
    <s v="KEYIN"/>
    <s v="R10"/>
    <s v="RTX4070"/>
    <s v="2026/06/24 10:54:37"/>
    <s v="003"/>
    <n v="622429"/>
    <n v="6.7"/>
    <n v="6.7"/>
  </r>
  <r>
    <s v="KGB"/>
    <s v="Standard Shipment"/>
    <x v="0"/>
    <x v="0"/>
    <x v="0"/>
    <s v="TO266000001"/>
    <s v="R"/>
    <s v="PNY"/>
    <s v="PNY_Asia"/>
    <s v="2026/06/03 13:01:32"/>
    <s v="2026/06/01 17:28:09"/>
    <s v="H625801781"/>
    <s v="90CV07U500G0"/>
    <s v="RTX4060TI/P190SKU361/GB/PNY"/>
    <s v=""/>
    <s v="H625011781"/>
    <s v="CLOSED"/>
    <s v="許家榮"/>
    <s v="2026/06/04 11:25:38"/>
    <s v="2026/06/18 13:57:58"/>
    <s v="2026/06/29 17:09:14"/>
    <s v="2026/06/29 17:09:14"/>
    <s v=""/>
    <s v=""/>
    <s v=""/>
    <s v="2026/06/04 09:48:25"/>
    <s v="KEYIN"/>
    <s v="KEYIN"/>
    <s v="R10"/>
    <s v="RTX4060TI"/>
    <s v="2026/06/24 10:54:37"/>
    <s v="006"/>
    <n v="622429"/>
    <n v="6.3"/>
    <n v="6.3"/>
  </r>
  <r>
    <s v="KGB"/>
    <s v="Standard Shipment"/>
    <x v="0"/>
    <x v="0"/>
    <x v="0"/>
    <s v="TO266000001"/>
    <s v="R"/>
    <s v="PNY"/>
    <s v="PNY_Asia"/>
    <s v="2026/06/03 13:01:32"/>
    <s v="2026/06/01 17:28:09"/>
    <s v="M425801755"/>
    <s v="90CV08510010"/>
    <s v="RTX5070/14770/STDOC/SA/PNY"/>
    <s v=""/>
    <s v="M425034279"/>
    <s v="CLOSED"/>
    <s v="許家榮"/>
    <s v="2026/06/04 11:25:38"/>
    <s v="2026/07/21 14:30:37"/>
    <s v="2026/07/27 10:14:07"/>
    <s v="2026/07/27 10:14:07"/>
    <s v=""/>
    <s v=""/>
    <s v=""/>
    <s v="2026/06/04 09:51:14"/>
    <s v="KEYIN"/>
    <s v="KEYIN"/>
    <s v="R10"/>
    <s v="RTX5070"/>
    <s v="2026/07/23 15:56:32"/>
    <s v="001"/>
    <n v="622488"/>
    <n v="6.4"/>
    <n v="6.4"/>
  </r>
  <r>
    <s v="KGB"/>
    <s v="Standard Shipment"/>
    <x v="0"/>
    <x v="0"/>
    <x v="0"/>
    <s v="TO266000001"/>
    <s v="R"/>
    <s v="PNY"/>
    <s v="PNY_Asia"/>
    <s v="2026/06/03 13:01:32"/>
    <s v="2026/06/01 17:28:09"/>
    <s v="H724801761"/>
    <s v="90CV07X30010"/>
    <s v="RTX4080/PG139SKU355/GB/PNY"/>
    <s v=""/>
    <s v="H724015251"/>
    <s v="CLOSED"/>
    <s v="許家榮"/>
    <s v="2026/06/04 11:25:38"/>
    <s v="2026/06/22 10:53:14"/>
    <s v="2026/06/29 17:09:14"/>
    <s v="2026/06/29 17:09:14"/>
    <s v=""/>
    <s v=""/>
    <s v=""/>
    <s v="2026/06/04 09:59:37"/>
    <s v="KEYIN"/>
    <s v="KEYIN"/>
    <s v="R10"/>
    <s v="RTX4080"/>
    <s v="2026/06/24 10:54:37"/>
    <s v="005"/>
    <n v="622429"/>
    <n v="7.3"/>
    <n v="7.3"/>
  </r>
  <r>
    <s v="KGB"/>
    <s v="Standard Shipment"/>
    <x v="0"/>
    <x v="0"/>
    <x v="0"/>
    <s v="TO266000001"/>
    <s v="R"/>
    <s v="PNY"/>
    <s v="PNY_Asia"/>
    <s v="2026/06/03 13:01:32"/>
    <s v="2026/06/01 17:28:09"/>
    <s v="MN25801785"/>
    <s v="90CV08E300J0"/>
    <s v="RTX5060/15225/STDOC/MR/PNY"/>
    <s v=""/>
    <s v="MN25019862"/>
    <s v="CLOSED"/>
    <s v="許家榮"/>
    <s v="2026/06/04 11:25:38"/>
    <s v="2026/06/17 13:44:25"/>
    <s v="2026/06/29 17:09:14"/>
    <s v="2026/06/29 17:09:14"/>
    <s v=""/>
    <s v=""/>
    <s v=""/>
    <s v="2026/06/04 10:01:38"/>
    <s v="KEYIN"/>
    <s v="KEYIN"/>
    <s v="R10"/>
    <s v="RTX5060"/>
    <s v="2026/06/24 10:54:37"/>
    <s v="004"/>
    <n v="622429"/>
    <n v="4.5999999999999996"/>
    <n v="4.5999999999999996"/>
  </r>
  <r>
    <s v="KGB"/>
    <s v="Standard Shipment"/>
    <x v="0"/>
    <x v="0"/>
    <x v="0"/>
    <s v="TO266000001"/>
    <s v="R"/>
    <s v="PNY"/>
    <s v="PNY_Asia"/>
    <s v="2026/06/03 13:01:32"/>
    <s v="2026/06/01 17:28:09"/>
    <s v="H925801754"/>
    <s v="90CV08B200F0"/>
    <s v="RTX5070TI/14760/STDOC/HY/PNY"/>
    <s v=""/>
    <s v="H925003410"/>
    <s v="CLOSED"/>
    <s v="許家榮"/>
    <s v="2026/06/04 11:25:38"/>
    <s v="2026/06/17 12:31:58"/>
    <s v="2026/06/29 17:09:14"/>
    <s v="2026/06/29 17:09:14"/>
    <s v=""/>
    <s v=""/>
    <s v=""/>
    <s v="2026/06/04 10:02:39"/>
    <s v="KEYIN"/>
    <s v="KEYIN"/>
    <s v="R10"/>
    <s v="RTX5070TI"/>
    <s v="2026/06/24 10:54:36"/>
    <s v="003"/>
    <n v="622429"/>
    <n v="6.7"/>
    <n v="6.7"/>
  </r>
  <r>
    <s v="On Hold"/>
    <s v="on hold"/>
    <x v="9"/>
    <x v="3"/>
    <x v="0"/>
    <s v="TO266000001"/>
    <s v="R"/>
    <s v="PNY"/>
    <s v="PNY_Asia"/>
    <s v="2026/06/03 13:01:32"/>
    <s v="2026/06/01 17:28:09"/>
    <s v="M425034460"/>
    <s v="90CV08610010"/>
    <s v="RTX5080/14745/STDOC/SA/PNY"/>
    <s v=""/>
    <s v="M425034460"/>
    <s v="MTCAPPLYCONF"/>
    <s v="許家榮"/>
    <s v="2026/06/04 11:25:38"/>
    <s v=""/>
    <s v=""/>
    <s v=""/>
    <s v=""/>
    <s v=""/>
    <s v=""/>
    <s v="2026/06/04 11:08:38"/>
    <s v="KEYIN"/>
    <s v="KEYIN"/>
    <s v="R10"/>
    <s v="RTX5080"/>
    <s v=""/>
    <s v=""/>
    <s v=""/>
    <s v=""/>
    <s v=""/>
  </r>
  <r>
    <s v="KGB"/>
    <s v="Standard Shipment"/>
    <x v="0"/>
    <x v="0"/>
    <x v="0"/>
    <s v="TO266000001"/>
    <s v="R"/>
    <s v="PNY"/>
    <s v="PNY_Asia"/>
    <s v="2026/06/03 13:01:32"/>
    <s v="2026/06/01 17:28:09"/>
    <s v="M525801763"/>
    <s v="90CV08610010"/>
    <s v="RTX5080/14745/STDOC/SA/PNY"/>
    <s v=""/>
    <s v="M525013838"/>
    <s v="CLOSED"/>
    <s v="許家榮"/>
    <s v="2026/06/04 11:25:38"/>
    <s v="2026/06/17 12:32:37"/>
    <s v="2026/06/29 17:09:14"/>
    <s v="2026/06/29 17:09:14"/>
    <s v=""/>
    <s v=""/>
    <s v=""/>
    <s v="2026/06/04 11:10:54"/>
    <s v="KEYIN"/>
    <s v="KEYIN"/>
    <s v="R10"/>
    <s v="RTX5080"/>
    <s v="2026/06/24 10:54:36"/>
    <s v="001"/>
    <n v="622429"/>
    <n v="6.9"/>
    <n v="6.9"/>
  </r>
  <r>
    <s v="KGB"/>
    <s v="Standard Shipment"/>
    <x v="0"/>
    <x v="0"/>
    <x v="0"/>
    <s v="TO266000001"/>
    <s v="R"/>
    <s v="PNY"/>
    <s v="PNY_Asia"/>
    <s v="2026/06/03 13:01:32"/>
    <s v="2026/06/01 17:28:09"/>
    <s v="H724801753"/>
    <s v="90CV07X20010"/>
    <s v="RTX4080/PG139SKU355/GB/PNY"/>
    <s v=""/>
    <s v="H724002146"/>
    <s v="CLOSED"/>
    <s v="許家榮"/>
    <s v="2026/06/04 11:25:38"/>
    <s v="2026/06/22 09:35:55"/>
    <s v="2026/06/29 17:09:14"/>
    <s v="2026/06/29 17:09:14"/>
    <s v=""/>
    <s v=""/>
    <s v=""/>
    <s v="2026/06/04 11:12:11"/>
    <s v="KEYIN"/>
    <s v="KEYIN"/>
    <s v="R10"/>
    <s v="RTX4080"/>
    <s v="2026/06/24 10:54:37"/>
    <s v="005"/>
    <n v="622429"/>
    <n v="7.3"/>
    <n v="7.3"/>
  </r>
  <r>
    <s v="KGB"/>
    <s v="Standard Shipment"/>
    <x v="0"/>
    <x v="0"/>
    <x v="0"/>
    <s v="TO266000001"/>
    <s v="R"/>
    <s v="PNY"/>
    <s v="PNY_Asia"/>
    <s v="2026/06/03 13:01:32"/>
    <s v="2026/06/01 17:28:09"/>
    <s v="MN25801760"/>
    <s v="90CV08E300J0"/>
    <s v="RTX5060/15225/STDOC/MR/PNY"/>
    <s v=""/>
    <s v="MN25019962"/>
    <s v="CLOSED"/>
    <s v="許家榮"/>
    <s v="2026/06/04 11:25:37"/>
    <s v="2026/06/17 12:32:23"/>
    <s v="2026/06/29 17:09:14"/>
    <s v="2026/06/29 17:09:14"/>
    <s v=""/>
    <s v=""/>
    <s v=""/>
    <s v="2026/06/04 11:13:11"/>
    <s v="KEYIN"/>
    <s v="KEYIN"/>
    <s v="R10"/>
    <s v="RTX5060"/>
    <s v="2026/06/24 10:54:37"/>
    <s v="004"/>
    <n v="622429"/>
    <n v="4.5999999999999996"/>
    <n v="4.5999999999999996"/>
  </r>
  <r>
    <s v="KGB"/>
    <s v="Standard Shipment"/>
    <x v="0"/>
    <x v="0"/>
    <x v="0"/>
    <s v="TO266000001"/>
    <s v="R"/>
    <s v="PNY"/>
    <s v="PNY_Asia"/>
    <s v="2026/06/03 13:01:32"/>
    <s v="2026/06/01 17:28:09"/>
    <s v="HD24801749"/>
    <s v="90CV07W10030"/>
    <s v="RTX3050/PG173-SKU16/GB/PNY"/>
    <s v=""/>
    <s v="HD24007910"/>
    <s v="CLOSED"/>
    <s v="許家榮"/>
    <s v="2026/06/04 11:25:37"/>
    <s v="2026/06/18 14:45:24"/>
    <s v="2026/06/29 17:09:14"/>
    <s v="2026/06/29 17:09:14"/>
    <s v=""/>
    <s v=""/>
    <s v=""/>
    <s v="2026/06/04 11:19:00"/>
    <s v="KEYIN"/>
    <s v="KEYIN"/>
    <s v="R10"/>
    <s v="RTX3050"/>
    <s v="2026/06/24 10:54:37"/>
    <s v="003"/>
    <n v="622429"/>
    <n v="6.7"/>
    <n v="6.7"/>
  </r>
  <r>
    <s v="KGB"/>
    <s v="Standard Shipment"/>
    <x v="0"/>
    <x v="0"/>
    <x v="0"/>
    <s v="TO266000001"/>
    <s v="R"/>
    <s v="PNY"/>
    <s v="PNY_Asia"/>
    <s v="2026/06/03 13:01:32"/>
    <s v="2026/06/01 17:28:09"/>
    <s v="M326801757"/>
    <s v="90CV087000B0"/>
    <s v="RTX5090/14530/STD/SA/PNY"/>
    <s v=""/>
    <s v="M326008097"/>
    <s v="CLOSED"/>
    <s v="許家榮"/>
    <s v="2026/06/04 11:25:37"/>
    <s v="2026/06/18 16:20:59"/>
    <s v="2026/06/29 17:09:14"/>
    <s v="2026/06/29 17:09:14"/>
    <s v=""/>
    <s v=""/>
    <s v=""/>
    <s v="2026/06/04 11:20:01"/>
    <s v="KEYIN"/>
    <s v="KEYIN"/>
    <s v="R10"/>
    <s v="RTX5090"/>
    <s v="2026/06/24 10:54:37"/>
    <s v="006"/>
    <n v="622429"/>
    <n v="6.3"/>
    <n v="6.3"/>
  </r>
  <r>
    <s v="KGB"/>
    <s v="Standard Shipment"/>
    <x v="0"/>
    <x v="0"/>
    <x v="0"/>
    <s v="TO266000001"/>
    <s v="R"/>
    <s v="PNY"/>
    <s v="PNY_Asia"/>
    <s v="2026/06/03 13:01:32"/>
    <s v="2026/06/01 17:28:09"/>
    <s v="MO25801775"/>
    <s v="90CV08610010"/>
    <s v="RTX5080/14745/STDOC/SA/PNY"/>
    <s v=""/>
    <s v="MO25012967"/>
    <s v="CLOSED"/>
    <s v="許家榮"/>
    <s v="2026/06/04 11:25:37"/>
    <s v="2026/06/17 14:17:18"/>
    <s v="2026/06/29 17:09:14"/>
    <s v="2026/06/29 17:09:14"/>
    <s v=""/>
    <s v=""/>
    <s v=""/>
    <s v="2026/06/04 11:20:58"/>
    <s v="KEYIN"/>
    <s v="KEYIN"/>
    <s v="R10"/>
    <s v="RTX5080"/>
    <s v="2026/06/24 10:54:36"/>
    <s v="001"/>
    <n v="622429"/>
    <n v="6.9"/>
    <n v="6.9"/>
  </r>
  <r>
    <s v="KGB"/>
    <s v="Standard Shipment"/>
    <x v="0"/>
    <x v="0"/>
    <x v="0"/>
    <s v="TO266000001"/>
    <s v="R"/>
    <s v="PNY"/>
    <s v="PNY_Asia"/>
    <s v="2026/06/03 13:01:32"/>
    <s v="2026/06/01 17:28:09"/>
    <s v="H624801751"/>
    <s v="90CV07X20010"/>
    <s v="RTX4080/PG139SKU355/GB/PNY"/>
    <s v=""/>
    <s v="H624001462"/>
    <s v="CLOSED"/>
    <s v="許家榮"/>
    <s v="2026/06/04 11:25:37"/>
    <s v="2026/06/18 17:06:44"/>
    <s v="2026/06/29 17:09:14"/>
    <s v="2026/06/29 17:09:14"/>
    <s v=""/>
    <s v=""/>
    <s v=""/>
    <s v="2026/06/04 11:22:32"/>
    <s v="KEYIN"/>
    <s v="KEYIN"/>
    <s v="R10"/>
    <s v="RTX4080"/>
    <s v="2026/06/24 10:54:37"/>
    <s v="005"/>
    <n v="622429"/>
    <n v="7.3"/>
    <n v="7.3"/>
  </r>
  <r>
    <s v="KGB"/>
    <s v="Standard Shipment"/>
    <x v="0"/>
    <x v="0"/>
    <x v="0"/>
    <s v="TO266000001"/>
    <s v="R"/>
    <s v="PNY"/>
    <s v="PNY_Asia"/>
    <s v="2026/06/03 13:01:32"/>
    <s v="2026/06/01 17:28:09"/>
    <s v="H925801759"/>
    <s v="90CV08C30070"/>
    <s v="RTX5060TI/15210/STDOC/SA/PNY"/>
    <s v=""/>
    <s v="H925000159"/>
    <s v="CLOSED"/>
    <s v="許家榮"/>
    <s v="2026/06/04 11:25:37"/>
    <s v="2026/06/17 12:32:13"/>
    <s v="2026/06/29 17:09:14"/>
    <s v="2026/06/29 17:09:14"/>
    <s v=""/>
    <s v=""/>
    <s v=""/>
    <s v="2026/06/04 11:23:20"/>
    <s v="KEYIN"/>
    <s v="KEYIN"/>
    <s v="R10"/>
    <s v="RTX5060TI"/>
    <s v="2026/06/24 10:54:37"/>
    <s v="004"/>
    <n v="622429"/>
    <n v="4.5999999999999996"/>
    <n v="4.5999999999999996"/>
  </r>
  <r>
    <s v="KGB"/>
    <s v="Standard Shipment"/>
    <x v="0"/>
    <x v="0"/>
    <x v="0"/>
    <s v="TO266000001"/>
    <s v="R"/>
    <s v="PNY"/>
    <s v="PNY_Asia"/>
    <s v="2026/06/03 13:01:32"/>
    <s v="2026/06/01 17:28:09"/>
    <s v="M525801782"/>
    <s v="90CV08C20010"/>
    <s v="RTX5060TI/15210/STD/SA/PNY"/>
    <s v=""/>
    <s v="M525012409"/>
    <s v="CLOSED"/>
    <s v="許家榮"/>
    <s v="2026/06/04 11:25:37"/>
    <s v="2026/06/17 13:53:31"/>
    <s v="2026/06/29 17:09:14"/>
    <s v="2026/06/29 17:09:14"/>
    <s v=""/>
    <s v=""/>
    <s v=""/>
    <s v="2026/06/04 11:24:34"/>
    <s v="KEYIN"/>
    <s v="KEYIN"/>
    <s v="R10"/>
    <s v="RTX5060TI"/>
    <s v="2026/06/24 10:54:37"/>
    <s v="004"/>
    <n v="622429"/>
    <n v="4.5999999999999996"/>
    <n v="4.5999999999999996"/>
  </r>
  <r>
    <s v="On Hold"/>
    <s v="on hold"/>
    <x v="9"/>
    <x v="3"/>
    <x v="0"/>
    <s v="TO266000001"/>
    <s v="R"/>
    <s v="PNY"/>
    <s v="PNY_Asia"/>
    <s v="2026/06/03 13:01:32"/>
    <s v="2026/06/01 17:28:09"/>
    <s v="M825040924"/>
    <s v="90CV08C30060"/>
    <s v="RTX5060TI/15210/STDOC/HY/PNY"/>
    <s v=""/>
    <s v="M825040924"/>
    <s v="MTCAPPLYCONF"/>
    <s v="許家榮"/>
    <s v="2026/06/04 11:25:38"/>
    <s v=""/>
    <s v=""/>
    <s v=""/>
    <s v=""/>
    <s v=""/>
    <s v=""/>
    <s v="2026/06/04 09:52:07"/>
    <s v="KEYIN"/>
    <s v="KEYIN"/>
    <s v="R10"/>
    <s v="RTX5060TI"/>
    <s v=""/>
    <s v=""/>
    <s v=""/>
    <s v=""/>
    <s v=""/>
  </r>
  <r>
    <s v="On Hold"/>
    <s v="on hold"/>
    <x v="9"/>
    <x v="3"/>
    <x v="0"/>
    <s v="TO266000001"/>
    <s v="R"/>
    <s v="PNY"/>
    <s v="PNY_Asia"/>
    <s v="2026/06/03 13:01:32"/>
    <s v="2026/06/01 17:28:09"/>
    <s v="MD25015970"/>
    <s v="90CV08E30060"/>
    <s v="RTX5060/15225/STDOC/HY/PNY"/>
    <s v=""/>
    <s v="MD25015970"/>
    <s v="MTCAPPLYCONF"/>
    <s v="許家榮"/>
    <s v="2026/06/04 11:25:38"/>
    <s v=""/>
    <s v=""/>
    <s v=""/>
    <s v=""/>
    <s v=""/>
    <s v=""/>
    <s v="2026/06/04 09:56:36"/>
    <s v="KEYIN"/>
    <s v="KEYIN"/>
    <s v="R10"/>
    <s v="RTX5060"/>
    <s v=""/>
    <s v=""/>
    <s v=""/>
    <s v=""/>
    <s v=""/>
  </r>
  <r>
    <s v="KGB"/>
    <s v="Standard Shipment"/>
    <x v="0"/>
    <x v="0"/>
    <x v="0"/>
    <s v="TO266000001"/>
    <s v="R"/>
    <s v="PNY"/>
    <s v="PNY_Asia"/>
    <s v="2026/06/03 13:01:32"/>
    <s v="2026/06/01 17:28:09"/>
    <s v="M525801756"/>
    <s v="90CV085100C0"/>
    <s v="RTX5070/14770/STDOC/HY/PNY"/>
    <s v=""/>
    <s v="M525038959"/>
    <s v="CLOSED"/>
    <s v="許家榮"/>
    <s v="2026/06/04 11:25:38"/>
    <s v="2026/07/21 15:01:35"/>
    <s v="2026/07/27 10:14:07"/>
    <s v="2026/07/27 10:14:07"/>
    <s v=""/>
    <s v=""/>
    <s v=""/>
    <s v="2026/06/04 09:57:25"/>
    <s v="KEYIN"/>
    <s v="KEYIN"/>
    <s v="R10"/>
    <s v="RTX5070"/>
    <s v="2026/07/23 15:56:33"/>
    <s v="001"/>
    <n v="622488"/>
    <n v="6.4"/>
    <n v="6.4"/>
  </r>
  <r>
    <s v="KBB"/>
    <s v="-"/>
    <x v="5"/>
    <x v="3"/>
    <x v="1"/>
    <s v="TO266000001"/>
    <s v="R"/>
    <s v="PNY"/>
    <s v="PNY_Asia"/>
    <s v="2026/06/03 13:01:32"/>
    <s v="2026/06/01 17:28:09"/>
    <s v="H724800664"/>
    <s v="90CV07X30010"/>
    <s v="RTX4080/PG139SKU355/GB/PNY"/>
    <s v=""/>
    <s v="H724800664"/>
    <s v="CLOSED"/>
    <s v="許家榮"/>
    <s v="2026/06/04 11:25:38"/>
    <s v=""/>
    <s v=""/>
    <s v="2026/06/18 17:25:37"/>
    <s v="[A3SC0016]Scrap cause by PCB Short"/>
    <s v="Customer"/>
    <s v="R992219 pin 1 short GND"/>
    <s v="2026/06/04 09:58:34"/>
    <s v="KEYIN"/>
    <s v="KEYIN"/>
    <s v="C01"/>
    <s v="RTX4080"/>
    <s v=""/>
    <s v=""/>
    <s v=""/>
    <s v=""/>
    <s v=""/>
  </r>
  <r>
    <s v="KGB"/>
    <s v="Standard Shipment"/>
    <x v="0"/>
    <x v="0"/>
    <x v="0"/>
    <s v="TO266000001"/>
    <s v="R"/>
    <s v="PNY"/>
    <s v="PNY_Asia"/>
    <s v="2026/06/03 13:01:32"/>
    <s v="2026/06/01 17:28:09"/>
    <s v="M525801762"/>
    <s v="90CV08610010"/>
    <s v="RTX5080/14745/STDOC/SA/PNY"/>
    <s v=""/>
    <s v="M525013876"/>
    <s v="CLOSED"/>
    <s v="許家榮"/>
    <s v="2026/06/04 11:25:38"/>
    <s v="2026/06/17 12:32:30"/>
    <s v="2026/06/29 17:09:14"/>
    <s v="2026/06/29 17:09:14"/>
    <s v=""/>
    <s v=""/>
    <s v=""/>
    <s v="2026/06/04 11:09:40"/>
    <s v="KEYIN"/>
    <s v="KEYIN"/>
    <s v="R10"/>
    <s v="RTX5080"/>
    <s v="2026/06/24 10:54:36"/>
    <s v="001"/>
    <n v="622429"/>
    <n v="6.9"/>
    <n v="6.9"/>
  </r>
  <r>
    <s v="KGB"/>
    <s v="Standard Shipment"/>
    <x v="0"/>
    <x v="0"/>
    <x v="0"/>
    <s v="TO267000006"/>
    <s v="R"/>
    <s v="PNY"/>
    <s v="PNY_Asia"/>
    <s v="2026/07/27 10:55:54"/>
    <s v="2026/07/22 13:49:19"/>
    <s v="H125801925"/>
    <s v="90CV07W10030"/>
    <s v="RTX3050/PG173-SKU16/GB/PNY"/>
    <s v=""/>
    <s v="H125005497"/>
    <s v="CLOSED"/>
    <s v="許家榮"/>
    <s v="2026/07/28 09:29:15"/>
    <s v="2026/08/05 10:01:13"/>
    <s v="2026/08/07 16:47:16"/>
    <s v="2026/08/07 16:47:16"/>
    <s v=""/>
    <s v=""/>
    <s v=""/>
    <s v="2026/07/28 09:28:11"/>
    <s v="KEYIN"/>
    <s v="KEYIN"/>
    <s v="R10"/>
    <s v="RTX3050"/>
    <s v="2026/08/06 15:42:06"/>
    <s v="001"/>
    <n v="622521"/>
    <n v="4.7"/>
    <n v="4.7"/>
  </r>
  <r>
    <s v="KGB"/>
    <s v="Standard Shipment"/>
    <x v="0"/>
    <x v="0"/>
    <x v="0"/>
    <s v="TO267000006"/>
    <s v="R"/>
    <s v="PNY"/>
    <s v="PNY_Asia"/>
    <s v="2026/07/27 10:55:54"/>
    <s v="2026/07/22 13:49:19"/>
    <s v="H925801914"/>
    <s v="90CV08B200F0"/>
    <s v="RTX5070TI/14760/STDOC/HY/PNY"/>
    <s v=""/>
    <s v="H925003513"/>
    <s v="CLOSED"/>
    <s v="許家榮"/>
    <s v="2026/07/28 09:29:17"/>
    <s v="2026/08/11 09:30:34"/>
    <s v="2026/08/18 15:27:48"/>
    <s v="2026/08/18 15:27:48"/>
    <s v=""/>
    <s v=""/>
    <s v=""/>
    <s v="2026/07/28 08:37:47"/>
    <s v="KEYIN"/>
    <s v="KEYIN"/>
    <s v="R10"/>
    <s v="RTX5070TI"/>
    <s v="2026/08/17 13:28:08"/>
    <s v="003"/>
    <n v="622534"/>
    <n v="6"/>
    <n v="6"/>
  </r>
  <r>
    <s v="KGB"/>
    <s v="Standard Shipment"/>
    <x v="0"/>
    <x v="0"/>
    <x v="0"/>
    <s v="TO267000006"/>
    <s v="R"/>
    <s v="PNY"/>
    <s v="PNY_Asia"/>
    <s v="2026/07/27 10:55:54"/>
    <s v="2026/07/22 13:49:19"/>
    <s v="MN25801906"/>
    <s v="90CV085100T0"/>
    <s v="RTX5070/14770/STDOC/MR/PNY"/>
    <s v=""/>
    <s v="MN25032904"/>
    <s v="CLOSED"/>
    <s v="許家榮"/>
    <s v="2026/07/28 09:29:17"/>
    <s v="2026/08/05 14:30:45"/>
    <s v="2026/08/07 16:47:15"/>
    <s v="2026/08/07 16:47:15"/>
    <s v=""/>
    <s v=""/>
    <s v=""/>
    <s v="2026/07/28 08:39:43"/>
    <s v="KEYIN"/>
    <s v="KEYIN"/>
    <s v="R10"/>
    <s v="RTX5070"/>
    <s v="2026/08/06 15:42:06"/>
    <s v="002"/>
    <n v="622521"/>
    <n v="7.4"/>
    <n v="7.4"/>
  </r>
  <r>
    <s v="KGB"/>
    <s v="Standard Shipment"/>
    <x v="0"/>
    <x v="0"/>
    <x v="0"/>
    <s v="TO267000006"/>
    <s v="R"/>
    <s v="PNY"/>
    <s v="PNY_Asia"/>
    <s v="2026/07/27 10:55:54"/>
    <s v="2026/07/22 13:49:19"/>
    <s v="H625801910"/>
    <s v="90CV08B200F0"/>
    <s v="RTX5070TI/14760/STDOC/HY/PNY"/>
    <s v=""/>
    <s v="H625004463"/>
    <s v="CLOSED"/>
    <s v="許家榮"/>
    <s v="2026/07/28 09:29:16"/>
    <s v="2026/08/10 17:12:54"/>
    <s v="2026/08/18 15:27:48"/>
    <s v="2026/08/18 15:27:48"/>
    <s v=""/>
    <s v=""/>
    <s v=""/>
    <s v="2026/07/28 08:42:14"/>
    <s v="KEYIN"/>
    <s v="KEYIN"/>
    <s v="R10"/>
    <s v="RTX5070TI"/>
    <s v="2026/08/17 13:28:08"/>
    <s v="002"/>
    <n v="622534"/>
    <n v="6.7"/>
    <n v="6.7"/>
  </r>
  <r>
    <s v="On Hold"/>
    <s v="on hold"/>
    <x v="9"/>
    <x v="4"/>
    <x v="0"/>
    <s v="TO267000006"/>
    <s v="R"/>
    <s v="PNY"/>
    <s v="PNY_Asia"/>
    <s v="2026/07/27 10:55:54"/>
    <s v="2026/07/22 13:49:19"/>
    <s v="MO25024587"/>
    <s v="90CV08610070"/>
    <s v="RTX5080/14745/STDOC/SA/PNY"/>
    <s v=""/>
    <s v="MO25024587"/>
    <s v="MTCAPPLYCONF"/>
    <s v="許家榮"/>
    <s v="2026/07/28 09:29:16"/>
    <s v=""/>
    <s v=""/>
    <s v=""/>
    <s v=""/>
    <s v=""/>
    <s v=""/>
    <s v="2026/07/28 08:44:03"/>
    <s v="KEYIN"/>
    <s v="KEYIN"/>
    <s v="R10"/>
    <s v="RTX5080"/>
    <s v=""/>
    <s v=""/>
    <s v=""/>
    <s v=""/>
    <s v=""/>
  </r>
  <r>
    <s v="KGB"/>
    <s v="Standard Shipment"/>
    <x v="0"/>
    <x v="0"/>
    <x v="0"/>
    <s v="TO267000006"/>
    <s v="R"/>
    <s v="PNY"/>
    <s v="PNY_Asia"/>
    <s v="2026/07/27 10:55:54"/>
    <s v="2026/07/22 13:49:19"/>
    <s v="H724801909"/>
    <s v="90CV07R60050"/>
    <s v="RTX4070/PG141SKU335/GB/PNY"/>
    <s v=""/>
    <s v="H724003867"/>
    <s v="CLOSED"/>
    <s v="許家榮"/>
    <s v="2026/07/28 09:29:16"/>
    <s v="2026/08/10 15:45:22"/>
    <s v="2026/08/18 15:27:48"/>
    <s v="2026/08/18 15:27:48"/>
    <s v=""/>
    <s v=""/>
    <s v=""/>
    <s v="2026/07/28 08:45:24"/>
    <s v="KEYIN"/>
    <s v="KEYIN"/>
    <s v="R10"/>
    <s v="RTX4070"/>
    <s v="2026/08/17 13:28:08"/>
    <s v="001"/>
    <n v="622534"/>
    <n v="5.6"/>
    <n v="0.3"/>
  </r>
  <r>
    <s v="On Hold"/>
    <s v="on hold"/>
    <x v="9"/>
    <x v="4"/>
    <x v="0"/>
    <s v="TO267000006"/>
    <s v="R"/>
    <s v="PNY"/>
    <s v="PNY_Asia"/>
    <s v="2026/07/27 10:55:54"/>
    <s v="2026/07/22 13:49:19"/>
    <s v="H625010234"/>
    <s v="90CV08C30020"/>
    <s v="RTX5060TI/15210/STDOC/SA/PNY"/>
    <s v=""/>
    <s v="H625010234"/>
    <s v="MTCAPPLYCONF"/>
    <s v="許家榮"/>
    <s v="2026/07/28 09:29:16"/>
    <s v=""/>
    <s v=""/>
    <s v=""/>
    <s v=""/>
    <s v=""/>
    <s v=""/>
    <s v="2026/07/28 08:46:54"/>
    <s v="KEYIN"/>
    <s v="KEYIN"/>
    <s v="R10"/>
    <s v="RTX5060TI"/>
    <s v=""/>
    <s v=""/>
    <s v=""/>
    <s v=""/>
    <s v=""/>
  </r>
  <r>
    <s v="KGB"/>
    <s v="Standard Shipment"/>
    <x v="0"/>
    <x v="0"/>
    <x v="0"/>
    <s v="TO267000006"/>
    <s v="R"/>
    <s v="PNY"/>
    <s v="PNY_Asia"/>
    <s v="2026/07/27 10:55:54"/>
    <s v="2026/07/22 13:49:19"/>
    <s v="M325801917"/>
    <s v="90CV08610010"/>
    <s v="RTX5080/14745/STDOC/SA/PNY"/>
    <s v=""/>
    <s v="M325039293"/>
    <s v="CLOSED"/>
    <s v="許家榮"/>
    <s v="2026/07/28 09:29:16"/>
    <s v="2026/08/05 13:28:27"/>
    <s v="2026/08/07 16:47:15"/>
    <s v="2026/08/07 16:47:15"/>
    <s v=""/>
    <s v=""/>
    <s v=""/>
    <s v="2026/07/28 08:48:21"/>
    <s v="KEYIN"/>
    <s v="KEYIN"/>
    <s v="R10"/>
    <s v="RTX5080"/>
    <s v="2026/08/06 15:42:06"/>
    <s v="003"/>
    <n v="622521"/>
    <n v="6.6"/>
    <n v="6.6"/>
  </r>
  <r>
    <s v="KGB"/>
    <s v="Standard Shipment"/>
    <x v="0"/>
    <x v="0"/>
    <x v="0"/>
    <s v="TO267000006"/>
    <s v="R"/>
    <s v="PNY"/>
    <s v="PNY_Asia"/>
    <s v="2026/07/27 10:55:54"/>
    <s v="2026/07/22 13:49:19"/>
    <s v="MO25801918"/>
    <s v="90CV08610070"/>
    <s v="RTX5080/14745/STDOC/SA/PNY"/>
    <s v=""/>
    <s v="MO25024573"/>
    <s v="CLOSED"/>
    <s v="許家榮"/>
    <s v="2026/07/28 09:29:16"/>
    <s v="2026/08/05 13:13:26"/>
    <s v="2026/08/07 16:47:15"/>
    <s v="2026/08/07 16:47:15"/>
    <s v=""/>
    <s v=""/>
    <s v=""/>
    <s v="2026/07/28 08:50:10"/>
    <s v="KEYIN"/>
    <s v="KEYIN"/>
    <s v="R10"/>
    <s v="RTX5080"/>
    <s v="2026/08/06 15:42:06"/>
    <s v="003"/>
    <n v="622521"/>
    <n v="6.6"/>
    <n v="6.6"/>
  </r>
  <r>
    <s v="KGB"/>
    <s v="Standard Shipment"/>
    <x v="0"/>
    <x v="0"/>
    <x v="0"/>
    <s v="TO267000006"/>
    <s v="R"/>
    <s v="PNY"/>
    <s v="PNY_Asia"/>
    <s v="2026/07/27 10:55:54"/>
    <s v="2026/07/22 13:49:19"/>
    <s v="M425801916"/>
    <s v="90CV08600040"/>
    <s v="RTX5080/14745/STD/SA/PNY"/>
    <s v=""/>
    <s v="M425017793"/>
    <s v="CLOSED"/>
    <s v="許家榮"/>
    <s v="2026/07/28 09:29:16"/>
    <s v="2026/08/11 14:00:08"/>
    <s v="2026/08/18 15:27:48"/>
    <s v="2026/08/18 15:27:48"/>
    <s v=""/>
    <s v=""/>
    <s v=""/>
    <s v="2026/07/28 08:53:42"/>
    <s v="KEYIN"/>
    <s v="KEYIN"/>
    <s v="R10"/>
    <s v="RTX5080"/>
    <s v="2026/08/17 13:28:08"/>
    <s v="002"/>
    <n v="622534"/>
    <n v="6.7"/>
    <n v="6.7"/>
  </r>
  <r>
    <s v="KGB"/>
    <s v="Standard Shipment"/>
    <x v="0"/>
    <x v="0"/>
    <x v="0"/>
    <s v="TO267000006"/>
    <s v="R"/>
    <s v="PNY"/>
    <s v="PNY_Asia"/>
    <s v="2026/07/27 10:55:54"/>
    <s v="2026/07/22 13:49:19"/>
    <s v="H824801921"/>
    <s v="90CV07R60010"/>
    <s v="RTX4070/PG141SKU335/GB/PNY"/>
    <s v=""/>
    <s v="H824014034"/>
    <s v="CLOSED"/>
    <s v="許家榮"/>
    <s v="2026/07/28 09:29:16"/>
    <s v="2026/08/10 15:52:25"/>
    <s v="2026/08/18 15:27:48"/>
    <s v="2026/08/18 15:27:48"/>
    <s v=""/>
    <s v=""/>
    <s v=""/>
    <s v="2026/07/28 08:55:31"/>
    <s v="KEYIN"/>
    <s v="KEYIN"/>
    <s v="R10"/>
    <s v="RTX4070"/>
    <s v="2026/08/17 13:28:08"/>
    <s v="001"/>
    <n v="622534"/>
    <n v="5.6"/>
    <n v="0.3"/>
  </r>
  <r>
    <s v="KGB"/>
    <s v="Standard Shipment"/>
    <x v="0"/>
    <x v="0"/>
    <x v="0"/>
    <s v="TO267000006"/>
    <s v="R"/>
    <s v="PNY"/>
    <s v="PNY_Asia"/>
    <s v="2026/07/27 10:55:54"/>
    <s v="2026/07/22 13:49:19"/>
    <s v="HN24801920"/>
    <s v="90CV07R600A0"/>
    <s v="RTX4070/PG141SKU335/GB/PNY"/>
    <s v=""/>
    <s v="HN24009209"/>
    <s v="CLOSED"/>
    <s v="許家榮"/>
    <s v="2026/07/28 09:29:16"/>
    <s v="2026/08/10 15:50:26"/>
    <s v="2026/08/18 15:27:48"/>
    <s v="2026/08/18 15:27:48"/>
    <s v=""/>
    <s v=""/>
    <s v=""/>
    <s v="2026/07/28 08:57:30"/>
    <s v="KEYIN"/>
    <s v="KEYIN"/>
    <s v="R10"/>
    <s v="RTX4070"/>
    <s v="2026/08/17 13:28:08"/>
    <s v="001"/>
    <n v="622534"/>
    <n v="5.6"/>
    <n v="0.3"/>
  </r>
  <r>
    <s v="KGB"/>
    <s v="Standard Shipment"/>
    <x v="0"/>
    <x v="0"/>
    <x v="0"/>
    <s v="TO267000006"/>
    <s v="R"/>
    <s v="PNY"/>
    <s v="PNY_Asia"/>
    <s v="2026/07/27 10:55:54"/>
    <s v="2026/07/22 13:49:19"/>
    <s v="HO24801922"/>
    <s v="90CV07R600A0"/>
    <s v="RTX4070/PG141SKU335/GB/PNY"/>
    <s v=""/>
    <s v="HO24004767"/>
    <s v="CLOSED"/>
    <s v="許家榮"/>
    <s v="2026/07/28 09:29:16"/>
    <s v="2026/08/05 13:01:59"/>
    <s v="2026/08/07 16:47:15"/>
    <s v="2026/08/07 16:47:15"/>
    <s v=""/>
    <s v=""/>
    <s v=""/>
    <s v="2026/07/28 09:01:01"/>
    <s v="KEYIN"/>
    <s v="KEYIN"/>
    <s v="R10"/>
    <s v="RTX4070"/>
    <s v="2026/08/06 15:42:06"/>
    <s v="001"/>
    <n v="622521"/>
    <n v="4.7"/>
    <n v="4.7"/>
  </r>
  <r>
    <s v="KGB"/>
    <s v="Standard Shipment"/>
    <x v="0"/>
    <x v="0"/>
    <x v="0"/>
    <s v="TO267000006"/>
    <s v="R"/>
    <s v="PNY"/>
    <s v="PNY_Asia"/>
    <s v="2026/07/27 10:55:54"/>
    <s v="2026/07/22 13:49:19"/>
    <s v="H824801926"/>
    <s v="90CV07R60010"/>
    <s v="RTX4070/PG141SKU335/GB/PNY"/>
    <s v=""/>
    <s v="H824014012"/>
    <s v="CLOSED"/>
    <s v="許家榮"/>
    <s v="2026/07/28 09:29:16"/>
    <s v="2026/08/05 11:20:49"/>
    <s v="2026/08/07 16:47:15"/>
    <s v="2026/08/07 16:47:15"/>
    <s v=""/>
    <s v=""/>
    <s v=""/>
    <s v="2026/07/28 09:01:54"/>
    <s v="KEYIN"/>
    <s v="KEYIN"/>
    <s v="R10"/>
    <s v="RTX4070"/>
    <s v="2026/08/06 15:42:06"/>
    <s v="001"/>
    <n v="622521"/>
    <n v="4.7"/>
    <n v="4.7"/>
  </r>
  <r>
    <s v="KGB"/>
    <s v="Standard Shipment"/>
    <x v="0"/>
    <x v="0"/>
    <x v="0"/>
    <s v="TO267000006"/>
    <s v="R"/>
    <s v="PNY"/>
    <s v="PNY_Asia"/>
    <s v="2026/07/27 10:55:54"/>
    <s v="2026/07/22 13:49:19"/>
    <s v="HO24801924"/>
    <s v="90CV07R600A0"/>
    <s v="RTX4070/PG141SKU335/GB/PNY"/>
    <s v=""/>
    <s v="HO24004769"/>
    <s v="CLOSED"/>
    <s v="許家榮"/>
    <s v="2026/07/28 09:29:16"/>
    <s v="2026/08/05 11:01:58"/>
    <s v="2026/08/07 16:47:15"/>
    <s v="2026/08/07 16:47:15"/>
    <s v=""/>
    <s v=""/>
    <s v=""/>
    <s v="2026/07/28 09:02:54"/>
    <s v="KEYIN"/>
    <s v="KEYIN"/>
    <s v="R10"/>
    <s v="RTX4070"/>
    <s v="2026/08/06 15:42:06"/>
    <s v="001"/>
    <n v="622521"/>
    <n v="4.7"/>
    <n v="4.7"/>
  </r>
  <r>
    <s v="KGB"/>
    <s v="Standard Shipment"/>
    <x v="0"/>
    <x v="0"/>
    <x v="0"/>
    <s v="TO267000006"/>
    <s v="R"/>
    <s v="PNY"/>
    <s v="PNY_Asia"/>
    <s v="2026/07/27 10:55:54"/>
    <s v="2026/07/22 13:49:19"/>
    <s v="MN25801907"/>
    <s v="90CV085100T0"/>
    <s v="RTX5070/14770/STDOC/MR/PNY"/>
    <s v=""/>
    <s v="MN25033351"/>
    <s v="CLOSED"/>
    <s v="許家榮"/>
    <s v="2026/07/28 09:29:16"/>
    <s v="2026/08/05 14:02:49"/>
    <s v="2026/08/07 16:47:15"/>
    <s v="2026/08/07 16:47:15"/>
    <s v=""/>
    <s v=""/>
    <s v=""/>
    <s v="2026/07/28 09:04:03"/>
    <s v="KEYIN"/>
    <s v="KEYIN"/>
    <s v="R10"/>
    <s v="RTX5070"/>
    <s v="2026/08/06 15:42:06"/>
    <s v="002"/>
    <n v="622521"/>
    <n v="7.4"/>
    <n v="7.4"/>
  </r>
  <r>
    <s v="KGB"/>
    <s v="Standard Shipment"/>
    <x v="0"/>
    <x v="0"/>
    <x v="0"/>
    <s v="TO267000006"/>
    <s v="R"/>
    <s v="PNY"/>
    <s v="PNY_Asia"/>
    <s v="2026/07/27 10:55:54"/>
    <s v="2026/07/22 13:49:19"/>
    <s v="M525801928"/>
    <s v="90CV08B300A0"/>
    <s v="RTX5070TI/14760/ARGBOC/HY/PNY"/>
    <s v=""/>
    <s v="M525004484"/>
    <s v="CLOSED"/>
    <s v="許家榮"/>
    <s v="2026/07/28 09:29:16"/>
    <s v="2026/08/10 09:25:48"/>
    <s v="2026/08/18 15:27:48"/>
    <s v="2026/08/18 15:27:48"/>
    <s v=""/>
    <s v=""/>
    <s v=""/>
    <s v="2026/07/28 09:05:10"/>
    <s v="KEYIN"/>
    <s v="KEYIN"/>
    <s v="R10"/>
    <s v="RTX5070TI"/>
    <s v="2026/08/17 13:28:08"/>
    <s v="002"/>
    <n v="622534"/>
    <n v="6.7"/>
    <n v="6.7"/>
  </r>
  <r>
    <s v="KGB"/>
    <s v="Standard Shipment"/>
    <x v="0"/>
    <x v="0"/>
    <x v="0"/>
    <s v="TO267000006"/>
    <s v="R"/>
    <s v="PNY"/>
    <s v="PNY_Asia"/>
    <s v="2026/07/27 10:55:54"/>
    <s v="2026/07/22 13:49:19"/>
    <s v="MO25801913"/>
    <s v="90CV085100T0"/>
    <s v="RTX5070/14770/STDOC/MR/PNY"/>
    <s v=""/>
    <s v="MO25036717"/>
    <s v="CLOSED"/>
    <s v="許家榮"/>
    <s v="2026/07/28 09:29:16"/>
    <s v="2026/08/05 13:50:34"/>
    <s v="2026/08/21 15:44:23"/>
    <s v="2026/08/21 15:44:24"/>
    <s v=""/>
    <s v=""/>
    <s v=""/>
    <s v="2026/07/28 09:06:08"/>
    <s v="KEYIN"/>
    <s v="KEYIN"/>
    <s v="R10"/>
    <s v="RTX5070"/>
    <s v="2026/08/20 14:40:40"/>
    <s v="003"/>
    <n v="622542"/>
    <n v="7.3"/>
    <n v="7.3"/>
  </r>
  <r>
    <s v="KGB"/>
    <s v="Standard Shipment"/>
    <x v="0"/>
    <x v="0"/>
    <x v="0"/>
    <s v="TO267000006"/>
    <s v="R"/>
    <s v="PNY"/>
    <s v="PNY_Asia"/>
    <s v="2026/07/27 10:55:54"/>
    <s v="2026/07/22 13:49:19"/>
    <s v="M525801919"/>
    <s v="90CV08B20070"/>
    <s v="RTX5070TI/14760/STDOC/HY/PNY"/>
    <s v=""/>
    <s v="M525039607"/>
    <s v="CLOSED"/>
    <s v="許家榮"/>
    <s v="2026/07/28 09:29:16"/>
    <s v="2026/08/11 11:14:50"/>
    <s v="2026/08/18 15:27:48"/>
    <s v="2026/08/18 15:27:48"/>
    <s v=""/>
    <s v=""/>
    <s v=""/>
    <s v="2026/07/28 09:07:01"/>
    <s v="KEYIN"/>
    <s v="KEYIN"/>
    <s v="R10"/>
    <s v="RTX5070TI"/>
    <s v="2026/08/17 13:28:08"/>
    <s v="003"/>
    <n v="622534"/>
    <n v="6"/>
    <n v="6"/>
  </r>
  <r>
    <s v="On Hold"/>
    <s v="on hold"/>
    <x v="9"/>
    <x v="4"/>
    <x v="0"/>
    <s v="TO267000006"/>
    <s v="R"/>
    <s v="PNY"/>
    <s v="PNY_Asia"/>
    <s v="2026/07/27 10:55:54"/>
    <s v="2026/07/22 13:49:19"/>
    <s v="HN25012855"/>
    <s v="90CV085100S0"/>
    <s v="RTX5070/14770/STDOC/MR/PNY"/>
    <s v=""/>
    <s v="HN25012855"/>
    <s v="MTCAPPLYCONF"/>
    <s v="許家榮"/>
    <s v="2026/07/28 09:29:16"/>
    <s v=""/>
    <s v=""/>
    <s v=""/>
    <s v=""/>
    <s v=""/>
    <s v=""/>
    <s v="2026/07/28 09:08:12"/>
    <s v="KEYIN"/>
    <s v="KEYIN"/>
    <s v="R10"/>
    <s v="RTX5070"/>
    <s v=""/>
    <s v=""/>
    <s v=""/>
    <s v=""/>
    <s v=""/>
  </r>
  <r>
    <s v="KBB"/>
    <s v="-"/>
    <x v="5"/>
    <x v="4"/>
    <x v="1"/>
    <s v="TO267000006"/>
    <s v="R"/>
    <s v="PNY"/>
    <s v="PNY_Asia"/>
    <s v="2026/07/27 10:55:54"/>
    <s v="2026/07/22 13:49:19"/>
    <s v="HO24008499"/>
    <s v="90CV07T30080"/>
    <s v="RTX4060/PG173-SKU371/GB/PNY"/>
    <s v=""/>
    <s v="HO24008499"/>
    <s v="CLOSED"/>
    <s v="許家榮"/>
    <s v="2026/07/28 09:29:16"/>
    <s v=""/>
    <s v=""/>
    <s v="2026/08/03 08:57:19"/>
    <s v="[A3SC0030]Burnt Component"/>
    <s v="Customer"/>
    <s v="PCB Burned/線路燒毀造成內層線路短路"/>
    <s v="2026/07/28 09:10:13"/>
    <s v="KEYIN"/>
    <s v="KEYIN"/>
    <s v="C01"/>
    <s v="RTX4060"/>
    <s v=""/>
    <s v=""/>
    <s v=""/>
    <s v=""/>
    <s v=""/>
  </r>
  <r>
    <s v="On Hold"/>
    <s v="on hold"/>
    <x v="9"/>
    <x v="4"/>
    <x v="0"/>
    <s v="TO267000006"/>
    <s v="R"/>
    <s v="PNY"/>
    <s v="PNY_Asia"/>
    <s v="2026/07/27 10:55:54"/>
    <s v="2026/07/22 13:49:19"/>
    <s v="H924801459"/>
    <s v="90CV07T30080"/>
    <s v="RTX4060/PG173-SKU371/GB/PNY"/>
    <s v=""/>
    <s v="H924801459"/>
    <s v="MTCAPPLYCONF"/>
    <s v="許家榮"/>
    <s v="2026/07/28 09:29:15"/>
    <s v=""/>
    <s v=""/>
    <s v=""/>
    <s v=""/>
    <s v=""/>
    <s v=""/>
    <s v="2026/07/28 09:18:08"/>
    <s v="KEYIN"/>
    <s v="KEYIN"/>
    <s v="R10"/>
    <s v="RTX4060"/>
    <s v=""/>
    <s v=""/>
    <s v=""/>
    <s v=""/>
    <s v=""/>
  </r>
  <r>
    <s v="KGB"/>
    <s v="Standard Shipment"/>
    <x v="0"/>
    <x v="0"/>
    <x v="0"/>
    <s v="TO267000006"/>
    <s v="R"/>
    <s v="PNY"/>
    <s v="PNY_Asia"/>
    <s v="2026/07/27 10:55:54"/>
    <s v="2026/07/22 13:49:19"/>
    <s v="MN25801908"/>
    <s v="90CV085100T0"/>
    <s v="RTX5070/14770/STDOC/MR/PNY"/>
    <s v=""/>
    <s v="MN25033547"/>
    <s v="CLOSED"/>
    <s v="許家榮"/>
    <s v="2026/07/28 09:29:15"/>
    <s v="2026/08/05 14:19:35"/>
    <s v="2026/08/07 16:47:15"/>
    <s v="2026/08/07 16:47:15"/>
    <s v=""/>
    <s v=""/>
    <s v=""/>
    <s v="2026/07/28 09:19:13"/>
    <s v="KEYIN"/>
    <s v="KEYIN"/>
    <s v="R10"/>
    <s v="RTX5070"/>
    <s v="2026/08/06 15:42:06"/>
    <s v="002"/>
    <n v="622521"/>
    <n v="7.4"/>
    <n v="7.4"/>
  </r>
  <r>
    <s v="KGB"/>
    <s v="Standard Shipment"/>
    <x v="0"/>
    <x v="0"/>
    <x v="0"/>
    <s v="TO267000006"/>
    <s v="R"/>
    <s v="PNY"/>
    <s v="PNY_Asia"/>
    <s v="2026/07/27 10:55:54"/>
    <s v="2026/07/22 13:49:19"/>
    <s v="MD25801932"/>
    <s v="90CV08710070"/>
    <s v="RTX5090/14530/STDOC/SA/PNY"/>
    <s v=""/>
    <s v="MD25000407"/>
    <s v="CLOSED"/>
    <s v="許家榮"/>
    <s v="2026/07/28 09:29:15"/>
    <s v="2026/08/05 09:44:34"/>
    <s v="2026/08/07 16:47:16"/>
    <s v="2026/08/07 16:47:16"/>
    <s v=""/>
    <s v=""/>
    <s v=""/>
    <s v="2026/07/28 09:21:59"/>
    <s v="KEYIN"/>
    <s v="KEYIN"/>
    <s v="R10"/>
    <s v="RTX5090"/>
    <s v="2026/08/06 15:42:06"/>
    <s v="002"/>
    <n v="622521"/>
    <n v="7.4"/>
    <n v="7.4"/>
  </r>
  <r>
    <s v="KGB"/>
    <s v="Standard Shipment"/>
    <x v="0"/>
    <x v="0"/>
    <x v="0"/>
    <s v="TO267000006"/>
    <s v="R"/>
    <s v="PNY"/>
    <s v="PNY_Asia"/>
    <s v="2026/07/27 10:55:54"/>
    <s v="2026/07/22 13:49:19"/>
    <s v="H725801930"/>
    <s v="90CV08B300F0"/>
    <s v="RTX5070TI/14760/ARGBOC/HY/PNY"/>
    <s v=""/>
    <s v="H725000288"/>
    <s v="CLOSED"/>
    <s v="許家榮"/>
    <s v="2026/07/28 09:29:15"/>
    <s v="2026/08/05 12:34:02"/>
    <s v="2026/08/07 16:47:16"/>
    <s v="2026/08/07 16:47:16"/>
    <s v=""/>
    <s v=""/>
    <s v=""/>
    <s v="2026/07/28 09:23:43"/>
    <s v="KEYIN"/>
    <s v="KEYIN"/>
    <s v="R10"/>
    <s v="RTX5070TI"/>
    <s v="2026/08/06 15:42:06"/>
    <s v="003"/>
    <n v="622521"/>
    <n v="6.6"/>
    <n v="6.6"/>
  </r>
  <r>
    <s v="KBB"/>
    <s v="-"/>
    <x v="5"/>
    <x v="4"/>
    <x v="1"/>
    <s v="TO267000006"/>
    <s v="R"/>
    <s v="PNY"/>
    <s v="PNY_Asia"/>
    <s v="2026/07/27 10:55:54"/>
    <s v="2026/07/22 13:49:19"/>
    <s v="H924017602"/>
    <s v="90CV07X20050"/>
    <s v="RTX4080/PG139SKU355/GB/PNY"/>
    <s v=""/>
    <s v="H924017602"/>
    <s v="CLOSED"/>
    <s v="許家榮"/>
    <s v="2026/07/28 09:29:15"/>
    <s v=""/>
    <s v=""/>
    <s v="2026/08/06 08:31:54"/>
    <s v="[A3SC0030]Burnt Component"/>
    <s v="Customer"/>
    <s v="PCB Burned/U8"/>
    <s v="2026/07/28 09:27:17"/>
    <s v="KEYIN"/>
    <s v="KEYIN"/>
    <s v="C01"/>
    <s v="RTX4080"/>
    <s v=""/>
    <s v=""/>
    <s v=""/>
    <s v=""/>
    <s v=""/>
  </r>
  <r>
    <s v="KGB"/>
    <s v="Standard Shipment"/>
    <x v="0"/>
    <x v="0"/>
    <x v="0"/>
    <s v="TO267000006"/>
    <s v="R"/>
    <s v="PNY"/>
    <s v="PNY_Asia"/>
    <s v="2026/07/27 10:55:54"/>
    <s v="2026/07/22 13:49:19"/>
    <s v="MD25801923"/>
    <s v="90CV08E30060"/>
    <s v="RTX5060/15225/STDOC/HY/PNY"/>
    <s v=""/>
    <s v="MD25015705"/>
    <s v="CLOSED"/>
    <s v="許家榮"/>
    <s v="2026/07/28 09:29:16"/>
    <s v="2026/08/10 16:50:28"/>
    <s v="2026/08/18 15:27:49"/>
    <s v="2026/08/18 15:27:49"/>
    <s v=""/>
    <s v=""/>
    <s v=""/>
    <s v="2026/07/28 09:11:51"/>
    <s v="KEYIN"/>
    <s v="KEYIN"/>
    <s v="R10"/>
    <s v="RTX5060"/>
    <s v="2026/08/17 13:28:08"/>
    <s v="001"/>
    <n v="622534"/>
    <n v="5.6"/>
    <n v="0.3"/>
  </r>
  <r>
    <s v="KGB"/>
    <s v="Standard Shipment"/>
    <x v="0"/>
    <x v="0"/>
    <x v="0"/>
    <s v="TO267000006"/>
    <s v="R"/>
    <s v="PNY"/>
    <s v="PNY_Asia"/>
    <s v="2026/07/27 10:55:54"/>
    <s v="2026/07/22 13:49:19"/>
    <s v="M925801927"/>
    <s v="90CV08C30010"/>
    <s v="RTX5060TI/15210/STDOC/SA/PNY"/>
    <s v=""/>
    <s v="M925002020"/>
    <s v="CLOSED"/>
    <s v="許家榮"/>
    <s v="2026/07/28 09:29:16"/>
    <s v="2026/08/10 16:27:05"/>
    <s v="2026/08/18 15:27:49"/>
    <s v="2026/08/18 15:27:49"/>
    <s v=""/>
    <s v=""/>
    <s v=""/>
    <s v="2026/07/28 09:12:56"/>
    <s v="KEYIN"/>
    <s v="KEYIN"/>
    <s v="R10"/>
    <s v="RTX5060TI"/>
    <s v="2026/08/17 13:28:08"/>
    <s v="001"/>
    <n v="622534"/>
    <n v="5.6"/>
    <n v="0.3"/>
  </r>
  <r>
    <s v="KGB"/>
    <s v="Standard Shipment"/>
    <x v="0"/>
    <x v="0"/>
    <x v="0"/>
    <s v="TO267000006"/>
    <s v="R"/>
    <s v="PNY"/>
    <s v="PNY_Asia"/>
    <s v="2026/07/27 10:55:54"/>
    <s v="2026/07/22 13:49:19"/>
    <s v="M525801929"/>
    <s v="90CV08B20070"/>
    <s v="RTX5070TI/14760/STDOC/HY/PNY"/>
    <s v=""/>
    <s v="M525039583"/>
    <s v="CLOSED"/>
    <s v="許家榮"/>
    <s v="2026/07/28 09:29:16"/>
    <s v="2026/08/11 11:17:23"/>
    <s v="2026/08/18 15:27:49"/>
    <s v="2026/08/18 15:27:49"/>
    <s v=""/>
    <s v=""/>
    <s v=""/>
    <s v="2026/07/28 09:16:04"/>
    <s v="KEYIN"/>
    <s v="KEYIN"/>
    <s v="R10"/>
    <s v="RTX5070TI"/>
    <s v="2026/08/17 13:28:08"/>
    <s v="003"/>
    <n v="622534"/>
    <n v="6"/>
    <n v="6"/>
  </r>
  <r>
    <s v="On Hold"/>
    <s v="on hold"/>
    <x v="9"/>
    <x v="4"/>
    <x v="0"/>
    <s v="TO267000006"/>
    <s v="R"/>
    <s v="PNY"/>
    <s v="PNY_Asia"/>
    <s v="2026/07/27 10:55:54"/>
    <s v="2026/07/22 13:49:19"/>
    <s v="M925001757"/>
    <s v="90CV08H10040"/>
    <s v="RTX5050/15250/STD/HY/PNY"/>
    <s v=""/>
    <s v="M925001757"/>
    <s v="MTCAPPLYCONF"/>
    <s v="許家榮"/>
    <s v="2026/07/28 09:29:15"/>
    <s v=""/>
    <s v=""/>
    <s v=""/>
    <s v=""/>
    <s v=""/>
    <s v=""/>
    <s v="2026/07/28 09:17:02"/>
    <s v="KEYIN"/>
    <s v="KEYIN"/>
    <s v="R10"/>
    <s v="RTX5050"/>
    <s v=""/>
    <s v=""/>
    <s v=""/>
    <s v=""/>
    <s v=""/>
  </r>
  <r>
    <s v="On Hold"/>
    <s v="on hold"/>
    <x v="9"/>
    <x v="4"/>
    <x v="0"/>
    <s v="TO268000002"/>
    <s v="R"/>
    <s v="PNY"/>
    <s v="PNY_Asia"/>
    <s v="2026/08/07 11:38:00"/>
    <s v="2026/08/05 11:55:29"/>
    <s v="M925002010"/>
    <s v="90CV08C30060"/>
    <s v="RTX5060TI/15210/STDOC/HY/PNY"/>
    <s v=""/>
    <s v="M925002010"/>
    <s v="MTCAPPLYCONF"/>
    <s v="許家榮"/>
    <s v="2026/08/10 09:23:47"/>
    <s v=""/>
    <s v=""/>
    <s v=""/>
    <s v=""/>
    <s v=""/>
    <s v=""/>
    <s v="2026/08/10 09:00:58"/>
    <s v="KEYIN"/>
    <s v="KEYIN"/>
    <s v="R10"/>
    <s v="RTX5060TI"/>
    <s v=""/>
    <s v=""/>
    <s v=""/>
    <s v=""/>
    <s v=""/>
  </r>
  <r>
    <s v="KGB"/>
    <s v="Standard Shipment"/>
    <x v="0"/>
    <x v="0"/>
    <x v="0"/>
    <s v="TO268000002"/>
    <s v="R"/>
    <s v="PNY"/>
    <s v="PNY_Asia"/>
    <s v="2026/08/07 11:38:00"/>
    <s v="2026/08/05 11:55:29"/>
    <s v="H725801957"/>
    <s v="90CV08B300F0"/>
    <s v="RTX5070TI/14760/ARGBOC/HY/PNY"/>
    <s v=""/>
    <s v="H725000134"/>
    <s v="CLOSED"/>
    <s v="許家榮"/>
    <s v="2026/08/10 09:23:47"/>
    <s v="2026/08/17 16:36:13"/>
    <s v="2026/08/21 15:44:24"/>
    <s v="2026/08/21 15:44:24"/>
    <s v=""/>
    <s v=""/>
    <s v=""/>
    <s v="2026/08/10 09:06:12"/>
    <s v="KEYIN"/>
    <s v="KEYIN"/>
    <s v="R10"/>
    <s v="RTX5070TI"/>
    <s v="2026/08/20 14:40:40"/>
    <s v="003"/>
    <n v="622542"/>
    <n v="7.3"/>
    <n v="7.3"/>
  </r>
  <r>
    <s v="KGB"/>
    <s v="Standard Shipment"/>
    <x v="0"/>
    <x v="0"/>
    <x v="0"/>
    <s v="TO268000002"/>
    <s v="R"/>
    <s v="PNY"/>
    <s v="PNY_Asia"/>
    <s v="2026/08/07 11:38:00"/>
    <s v="2026/08/05 11:55:29"/>
    <s v="MN25801946"/>
    <s v="90CV085100T0"/>
    <s v="RTX5070/14770/STDOC/MR/PNY"/>
    <s v=""/>
    <s v="MN25033540"/>
    <s v="CLOSED"/>
    <s v="許家榮"/>
    <s v="2026/08/10 09:23:47"/>
    <s v="2026/08/17 13:32:21"/>
    <s v="2026/08/21 15:44:24"/>
    <s v="2026/08/21 15:44:24"/>
    <s v=""/>
    <s v=""/>
    <s v=""/>
    <s v="2026/08/10 09:07:27"/>
    <s v="KEYIN"/>
    <s v="KEYIN"/>
    <s v="R10"/>
    <s v="RTX5070"/>
    <s v="2026/08/20 14:40:40"/>
    <s v="001"/>
    <n v="622542"/>
    <n v="6.4"/>
    <n v="6.4"/>
  </r>
  <r>
    <s v="KGB"/>
    <s v="Standard Shipment"/>
    <x v="0"/>
    <x v="0"/>
    <x v="0"/>
    <s v="TO268000002"/>
    <s v="R"/>
    <s v="PNY"/>
    <s v="PNY_Asia"/>
    <s v="2026/08/07 11:38:00"/>
    <s v="2026/08/05 11:55:29"/>
    <s v="MN25801956"/>
    <s v="90CV085100T0"/>
    <s v="RTX5070/14770/STDOC/MR/PNY"/>
    <s v=""/>
    <s v="MN25033425"/>
    <s v="CLOSED"/>
    <s v="許家榮"/>
    <s v="2026/08/10 09:23:47"/>
    <s v="2026/08/17 12:46:30"/>
    <s v="2026/08/21 15:44:24"/>
    <s v="2026/08/21 15:44:24"/>
    <s v=""/>
    <s v=""/>
    <s v=""/>
    <s v="2026/08/10 09:08:22"/>
    <s v="KEYIN"/>
    <s v="KEYIN"/>
    <s v="R10"/>
    <s v="RTX5070"/>
    <s v="2026/08/20 14:40:40"/>
    <s v="001"/>
    <n v="622542"/>
    <n v="6.4"/>
    <n v="6.4"/>
  </r>
  <r>
    <s v="KGB"/>
    <s v="Standard Shipment"/>
    <x v="0"/>
    <x v="0"/>
    <x v="0"/>
    <s v="TO268000002"/>
    <s v="R"/>
    <s v="PNY"/>
    <s v="PNY_Asia"/>
    <s v="2026/08/07 11:38:00"/>
    <s v="2026/08/05 11:55:29"/>
    <s v="MN25801945"/>
    <s v="90CV085100T0"/>
    <s v="RTX5070/14770/STDOC/MR/PNY"/>
    <s v=""/>
    <s v="MN25033399"/>
    <s v="CLOSED"/>
    <s v="許家榮"/>
    <s v="2026/08/10 09:23:47"/>
    <s v="2026/08/17 13:15:28"/>
    <s v="2026/08/21 15:44:24"/>
    <s v="2026/08/21 15:44:24"/>
    <s v=""/>
    <s v=""/>
    <s v=""/>
    <s v="2026/08/10 09:09:18"/>
    <s v="KEYIN"/>
    <s v="KEYIN"/>
    <s v="R10"/>
    <s v="RTX5070"/>
    <s v="2026/08/20 14:40:40"/>
    <s v="001"/>
    <n v="622542"/>
    <n v="6.4"/>
    <n v="6.4"/>
  </r>
  <r>
    <s v="On Hold"/>
    <s v="on hold"/>
    <x v="9"/>
    <x v="4"/>
    <x v="0"/>
    <s v="TO268000002"/>
    <s v="R"/>
    <s v="PNY"/>
    <s v="PNY_Asia"/>
    <s v="2026/08/07 11:38:00"/>
    <s v="2026/08/05 11:55:29"/>
    <s v="M325800970"/>
    <s v="90CV08600020"/>
    <s v="RTX5080/14745/STD/SA/PNY"/>
    <s v=""/>
    <s v="M325800970"/>
    <s v="MTCAPPLYCONF"/>
    <s v="許家榮"/>
    <s v="2026/08/10 09:23:47"/>
    <s v=""/>
    <s v=""/>
    <s v=""/>
    <s v=""/>
    <s v=""/>
    <s v=""/>
    <s v="2026/08/10 09:10:07"/>
    <s v="KEYIN"/>
    <s v="KEYIN"/>
    <s v="R10"/>
    <s v="RTX5080"/>
    <s v=""/>
    <s v=""/>
    <s v=""/>
    <s v=""/>
    <s v=""/>
  </r>
  <r>
    <s v="KGB"/>
    <s v="Standard Shipment"/>
    <x v="0"/>
    <x v="0"/>
    <x v="0"/>
    <s v="TO268000002"/>
    <s v="R"/>
    <s v="PNY"/>
    <s v="PNY_Asia"/>
    <s v="2026/08/07 11:38:00"/>
    <s v="2026/08/05 11:55:29"/>
    <s v="MO25801954"/>
    <s v="90CV085100T0"/>
    <s v="RTX5070/14770/STDOC/MR/PNY"/>
    <s v=""/>
    <s v="MO25036719"/>
    <s v="CLOSED"/>
    <s v="許家榮"/>
    <s v="2026/08/10 09:23:47"/>
    <s v="2026/08/17 13:46:14"/>
    <s v="2026/08/21 15:44:24"/>
    <s v="2026/08/21 15:44:24"/>
    <s v=""/>
    <s v=""/>
    <s v=""/>
    <s v="2026/08/10 09:11:33"/>
    <s v="KEYIN"/>
    <s v="KEYIN"/>
    <s v="R10"/>
    <s v="RTX5070"/>
    <s v="2026/08/20 14:40:40"/>
    <s v="003"/>
    <n v="622542"/>
    <n v="7.3"/>
    <n v="7.3"/>
  </r>
  <r>
    <s v="KGB"/>
    <s v="Standard Shipment"/>
    <x v="0"/>
    <x v="0"/>
    <x v="0"/>
    <s v="TO268000002"/>
    <s v="R"/>
    <s v="PNY"/>
    <s v="PNY_Asia"/>
    <s v="2026/08/07 11:38:00"/>
    <s v="2026/08/05 11:55:29"/>
    <s v="H925801992"/>
    <s v="90CV085100S0"/>
    <s v="RTX5070/14770/STDOC/MR/PNY"/>
    <s v=""/>
    <s v="H925005265"/>
    <s v="CLOSED"/>
    <s v="許家榮"/>
    <s v="2026/08/10 09:23:47"/>
    <s v="2026/08/24 16:14:57"/>
    <s v="2026/08/28 17:14:43"/>
    <s v="2026/08/28 17:14:43"/>
    <s v=""/>
    <s v=""/>
    <s v=""/>
    <s v="2026/08/10 09:12:22"/>
    <s v="KEYIN"/>
    <s v="KEYIN"/>
    <s v="R10"/>
    <s v="RTX5070"/>
    <s v="2026/08/27 11:02:17"/>
    <s v="001"/>
    <n v="622552"/>
    <n v="5.5"/>
    <n v="5.5"/>
  </r>
  <r>
    <s v="KGB"/>
    <s v="Standard Shipment"/>
    <x v="0"/>
    <x v="0"/>
    <x v="0"/>
    <s v="TO268000002"/>
    <s v="R"/>
    <s v="PNY"/>
    <s v="PNY_Asia"/>
    <s v="2026/08/07 11:38:00"/>
    <s v="2026/08/05 11:55:29"/>
    <s v="MN25801941"/>
    <s v="90CV085100T0"/>
    <s v="RTX5070/14770/STDOC/MR/PNY"/>
    <s v=""/>
    <s v="MN25033645"/>
    <s v="CLOSED"/>
    <s v="許家榮"/>
    <s v="2026/08/10 09:23:47"/>
    <s v="2026/08/17 13:00:38"/>
    <s v="2026/08/21 15:44:24"/>
    <s v="2026/08/21 15:44:24"/>
    <s v=""/>
    <s v=""/>
    <s v=""/>
    <s v="2026/08/10 09:13:14"/>
    <s v="KEYIN"/>
    <s v="KEYIN"/>
    <s v="R10"/>
    <s v="RTX5070"/>
    <s v="2026/08/20 14:40:40"/>
    <s v="001"/>
    <n v="622542"/>
    <n v="6.4"/>
    <n v="6.4"/>
  </r>
  <r>
    <s v="KGB"/>
    <s v="Standard Shipment"/>
    <x v="0"/>
    <x v="0"/>
    <x v="0"/>
    <s v="TO268000002"/>
    <s v="R"/>
    <s v="PNY"/>
    <s v="PNY_Asia"/>
    <s v="2026/08/07 11:38:00"/>
    <s v="2026/08/05 11:55:29"/>
    <s v="H625801948"/>
    <s v="90CV07U500G0"/>
    <s v="RTX4060TI/P190SKU361/GB/PNY"/>
    <s v=""/>
    <s v="H625011562"/>
    <s v="CLOSED"/>
    <s v="許家榮"/>
    <s v="2026/08/10 09:23:46"/>
    <s v="2026/08/19 12:52:09"/>
    <s v="2026/08/21 15:44:24"/>
    <s v="2026/08/21 15:44:24"/>
    <s v=""/>
    <s v=""/>
    <s v=""/>
    <s v="2026/08/10 09:14:15"/>
    <s v="KEYIN"/>
    <s v="KEYIN"/>
    <s v="R10"/>
    <s v="RTX4060TI"/>
    <s v="2026/08/20 14:40:40"/>
    <s v="004"/>
    <n v="622542"/>
    <n v="4"/>
    <n v="4"/>
  </r>
  <r>
    <s v="KGB"/>
    <s v="Standard Shipment"/>
    <x v="0"/>
    <x v="0"/>
    <x v="0"/>
    <s v="TO268000002"/>
    <s v="R"/>
    <s v="PNY"/>
    <s v="PNY_Asia"/>
    <s v="2026/08/07 11:38:00"/>
    <s v="2026/08/05 11:55:29"/>
    <s v="H625801947"/>
    <s v="90CV07U500G0"/>
    <s v="RTX4060TI/P190SKU361/GB/PNY"/>
    <s v=""/>
    <s v="H625011586"/>
    <s v="CLOSED"/>
    <s v="許家榮"/>
    <s v="2026/08/10 09:23:46"/>
    <s v="2026/08/19 12:51:12"/>
    <s v="2026/08/21 15:44:24"/>
    <s v="2026/08/21 15:44:24"/>
    <s v=""/>
    <s v=""/>
    <s v=""/>
    <s v="2026/08/10 09:15:16"/>
    <s v="KEYIN"/>
    <s v="KEYIN"/>
    <s v="R10"/>
    <s v="RTX4060TI"/>
    <s v="2026/08/20 14:40:40"/>
    <s v="004"/>
    <n v="622542"/>
    <n v="4"/>
    <n v="4"/>
  </r>
  <r>
    <s v="KGB"/>
    <s v="Standard Shipment"/>
    <x v="0"/>
    <x v="0"/>
    <x v="0"/>
    <s v="TO268000002"/>
    <s v="R"/>
    <s v="PNY"/>
    <s v="PNY_Asia"/>
    <s v="2026/08/07 11:38:00"/>
    <s v="2026/08/05 11:55:29"/>
    <s v="H625801951"/>
    <s v="90CV07U500G0"/>
    <s v="RTX4060TI/P190SKU361/GB/PNY"/>
    <s v=""/>
    <s v="H625011671"/>
    <s v="CLOSED"/>
    <s v="許家榮"/>
    <s v="2026/08/10 09:23:46"/>
    <s v="2026/08/19 13:00:41"/>
    <s v="2026/08/21 15:44:24"/>
    <s v="2026/08/21 15:44:24"/>
    <s v=""/>
    <s v=""/>
    <s v=""/>
    <s v="2026/08/10 09:16:19"/>
    <s v="KEYIN"/>
    <s v="KEYIN"/>
    <s v="R10"/>
    <s v="RTX4060TI"/>
    <s v="2026/08/20 14:40:40"/>
    <s v="005"/>
    <n v="622542"/>
    <n v="3.2"/>
    <n v="3.2"/>
  </r>
  <r>
    <s v="KGB"/>
    <s v="Standard Shipment"/>
    <x v="0"/>
    <x v="0"/>
    <x v="0"/>
    <s v="TO268000002"/>
    <s v="R"/>
    <s v="PNY"/>
    <s v="PNY_Asia"/>
    <s v="2026/08/07 11:38:00"/>
    <s v="2026/08/05 11:55:29"/>
    <s v="M225801955"/>
    <s v="90CV08610010"/>
    <s v="RTX5080/14745/STDOC/SA/PNY"/>
    <s v=""/>
    <s v="M225000789"/>
    <s v="CLOSED"/>
    <s v="許家榮"/>
    <s v="2026/08/10 09:23:46"/>
    <s v="2026/08/18 15:48:03"/>
    <s v="2026/08/21 15:44:24"/>
    <s v="2026/08/21 15:44:24"/>
    <s v=""/>
    <s v=""/>
    <s v=""/>
    <s v="2026/08/10 09:17:46"/>
    <s v="KEYIN"/>
    <s v="KEYIN"/>
    <s v="R10"/>
    <s v="RTX5080"/>
    <s v="2026/08/20 14:40:40"/>
    <s v="003"/>
    <n v="622542"/>
    <n v="7.3"/>
    <n v="7.3"/>
  </r>
  <r>
    <s v="On Hold"/>
    <s v="on hold"/>
    <x v="9"/>
    <x v="4"/>
    <x v="0"/>
    <s v="TO268000002"/>
    <s v="R"/>
    <s v="PNY"/>
    <s v="PNY_Asia"/>
    <s v="2026/08/07 11:38:00"/>
    <s v="2026/08/05 11:55:29"/>
    <s v="M126015672"/>
    <s v="90CV08710070"/>
    <s v="RTX5090/14530/STDOC/SA/PNY"/>
    <s v=""/>
    <s v="M126015672"/>
    <s v="MTCAPPLYCONF"/>
    <s v="許家榮"/>
    <s v="2026/08/10 09:23:46"/>
    <s v=""/>
    <s v=""/>
    <s v=""/>
    <s v=""/>
    <s v=""/>
    <s v=""/>
    <s v="2026/08/10 09:18:49"/>
    <s v="KEYIN"/>
    <s v="KEYIN"/>
    <s v="R10"/>
    <s v="RTX5090"/>
    <s v=""/>
    <s v=""/>
    <s v=""/>
    <s v=""/>
    <s v=""/>
  </r>
  <r>
    <s v="KGB"/>
    <s v="Standard Shipment"/>
    <x v="0"/>
    <x v="0"/>
    <x v="0"/>
    <s v="TO268000002"/>
    <s v="R"/>
    <s v="PNY"/>
    <s v="PNY_Asia"/>
    <s v="2026/08/07 11:38:00"/>
    <s v="2026/08/05 11:55:29"/>
    <s v="MO25802091"/>
    <s v="90CV08710070"/>
    <s v="RTX5090/14530/STDOC/SA/PNY"/>
    <s v=""/>
    <s v="MO25012230"/>
    <s v="CLOSED"/>
    <s v="許家榮"/>
    <s v="2026/08/10 09:23:46"/>
    <s v="2026/09/15 09:44:48"/>
    <s v="2026/09/17 16:18:18"/>
    <s v="2026/09/17 16:18:18"/>
    <s v=""/>
    <s v=""/>
    <s v=""/>
    <s v="2026/08/10 09:19:48"/>
    <s v="KEYIN"/>
    <s v="KEYIN"/>
    <s v="R10"/>
    <s v="RTX5090"/>
    <s v="2026/09/16 15:48:55"/>
    <s v="001"/>
    <n v="622597"/>
    <n v="8.1999999999999993"/>
    <n v="8.1999999999999993"/>
  </r>
  <r>
    <s v="On Hold"/>
    <s v="on hold"/>
    <x v="9"/>
    <x v="4"/>
    <x v="0"/>
    <s v="TO268000002"/>
    <s v="R"/>
    <s v="PNY"/>
    <s v="PNY_Asia"/>
    <s v="2026/08/07 11:38:00"/>
    <s v="2026/08/05 11:55:29"/>
    <s v="MO25012204"/>
    <s v="90CV08710010"/>
    <s v="RTX5090/14530/STDOC/SA/PNY"/>
    <s v=""/>
    <s v="MO25012204"/>
    <s v="MTCAPPLYCONF"/>
    <s v="許家榮"/>
    <s v="2026/08/10 09:23:46"/>
    <s v=""/>
    <s v=""/>
    <s v=""/>
    <s v=""/>
    <s v=""/>
    <s v=""/>
    <s v="2026/08/10 09:21:19"/>
    <s v="KEYIN"/>
    <s v="KEYIN"/>
    <s v="R10"/>
    <s v="RTX5090"/>
    <s v=""/>
    <s v=""/>
    <s v=""/>
    <s v=""/>
    <s v=""/>
  </r>
  <r>
    <s v="On Hold"/>
    <s v="on hold"/>
    <x v="9"/>
    <x v="4"/>
    <x v="0"/>
    <s v="TO268000002"/>
    <s v="R"/>
    <s v="PNY"/>
    <s v="PNY_Asia"/>
    <s v="2026/08/07 11:38:00"/>
    <s v="2026/08/05 11:55:29"/>
    <s v="MO25012229"/>
    <s v="90CV08710070"/>
    <s v="RTX5090/14530/STDOC/SA/PNY"/>
    <s v=""/>
    <s v="MO25012229"/>
    <s v="MTCAPPLYCONF"/>
    <s v="許家榮"/>
    <s v="2026/08/10 09:23:46"/>
    <s v=""/>
    <s v=""/>
    <s v=""/>
    <s v=""/>
    <s v=""/>
    <s v=""/>
    <s v="2026/08/10 09:22:13"/>
    <s v="KEYIN"/>
    <s v="KEYIN"/>
    <s v="R10"/>
    <s v="RTX5090"/>
    <s v=""/>
    <s v=""/>
    <s v=""/>
    <s v=""/>
    <s v=""/>
  </r>
  <r>
    <s v="On Hold"/>
    <s v="on hold"/>
    <x v="9"/>
    <x v="4"/>
    <x v="0"/>
    <s v="TO268000002"/>
    <s v="R"/>
    <s v="PNY"/>
    <s v="PNY_Asia"/>
    <s v="2026/08/07 11:38:00"/>
    <s v="2026/08/05 11:55:29"/>
    <s v="M126015671"/>
    <s v="90CV08710070"/>
    <s v="RTX5090/14530/STDOC/SA/PNY"/>
    <s v=""/>
    <s v="M126015671"/>
    <s v="MTCAPPLYCONF"/>
    <s v="許家榮"/>
    <s v="2026/08/10 09:23:46"/>
    <s v=""/>
    <s v=""/>
    <s v=""/>
    <s v=""/>
    <s v=""/>
    <s v=""/>
    <s v="2026/08/10 09:23:04"/>
    <s v="KEYIN"/>
    <s v="KEYIN"/>
    <s v="R10"/>
    <s v="RTX5090"/>
    <s v=""/>
    <s v=""/>
    <s v=""/>
    <s v=""/>
    <s v=""/>
  </r>
  <r>
    <s v="KGB"/>
    <s v="Standard Shipment"/>
    <x v="0"/>
    <x v="0"/>
    <x v="0"/>
    <s v="TO268000002"/>
    <s v="R"/>
    <s v="PNY"/>
    <s v="PNY_Asia"/>
    <s v="2026/08/07 11:38:00"/>
    <s v="2026/08/05 11:55:29"/>
    <s v="M625057887"/>
    <s v="90CV08H00020"/>
    <s v="RTX5050/15250/ARGBOC/HY/PNY"/>
    <s v=""/>
    <s v="M625057887"/>
    <s v="WAIT"/>
    <s v=""/>
    <s v="2026/08/10 09:23:47"/>
    <s v=""/>
    <s v=""/>
    <s v=""/>
    <s v=""/>
    <s v=""/>
    <s v=""/>
    <s v="2026/08/10 08:52:57"/>
    <s v="KEYIN"/>
    <s v="KEYIN"/>
    <s v=""/>
    <s v="RTX5050"/>
    <s v=""/>
    <s v=""/>
    <s v=""/>
    <s v=""/>
    <s v=""/>
  </r>
  <r>
    <s v="KGB"/>
    <s v="Standard Shipment"/>
    <x v="0"/>
    <x v="0"/>
    <x v="0"/>
    <s v="TO268000002"/>
    <s v="R"/>
    <s v="PNY"/>
    <s v="PNY_Asia"/>
    <s v="2026/08/07 11:38:00"/>
    <s v="2026/08/05 11:55:29"/>
    <s v="H625801950"/>
    <s v="90CV07U500G0"/>
    <s v="RTX4060TI/P190SKU361/GB/PNY"/>
    <s v=""/>
    <s v="H625011757"/>
    <s v="CLOSED"/>
    <s v="許家榮"/>
    <s v="2026/08/10 09:23:47"/>
    <s v="2026/08/19 12:49:11"/>
    <s v="2026/08/21 15:44:24"/>
    <s v="2026/08/21 15:44:24"/>
    <s v=""/>
    <s v=""/>
    <s v=""/>
    <s v="2026/08/10 08:54:23"/>
    <s v="KEYIN"/>
    <s v="KEYIN"/>
    <s v="R10"/>
    <s v="RTX4060TI"/>
    <s v="2026/08/20 14:40:40"/>
    <s v="004"/>
    <n v="622542"/>
    <n v="4"/>
    <n v="4"/>
  </r>
  <r>
    <s v="KGB"/>
    <s v="Standard Shipment"/>
    <x v="0"/>
    <x v="0"/>
    <x v="0"/>
    <s v="TO268000002"/>
    <s v="R"/>
    <s v="PNY"/>
    <s v="PNY_Asia"/>
    <s v="2026/08/07 11:38:00"/>
    <s v="2026/08/05 11:55:29"/>
    <s v="H525801949"/>
    <s v="90CV07U500G0"/>
    <s v="RTX4060TI/P190SKU361/GB/PNY"/>
    <s v=""/>
    <s v="H525006230"/>
    <s v="CLOSED"/>
    <s v="許家榮"/>
    <s v="2026/08/10 09:23:47"/>
    <s v="2026/08/19 12:54:28"/>
    <s v="2026/08/21 15:44:24"/>
    <s v="2026/08/21 15:44:24"/>
    <s v=""/>
    <s v=""/>
    <s v=""/>
    <s v="2026/08/10 08:54:59"/>
    <s v="KEYIN"/>
    <s v="KEYIN"/>
    <s v="R10"/>
    <s v="RTX4060TI"/>
    <s v="2026/08/20 14:40:40"/>
    <s v="004"/>
    <n v="622542"/>
    <n v="4"/>
    <n v="4"/>
  </r>
  <r>
    <s v="KGB"/>
    <s v="Standard Shipment"/>
    <x v="0"/>
    <x v="0"/>
    <x v="0"/>
    <s v="TO268000002"/>
    <s v="R"/>
    <s v="PNY"/>
    <s v="PNY_Asia"/>
    <s v="2026/08/07 11:38:00"/>
    <s v="2026/08/05 11:55:29"/>
    <s v="H525801953"/>
    <s v="90CV07U500G0"/>
    <s v="RTX4060TI/P190SKU361/GB/PNY"/>
    <s v=""/>
    <s v="H525006239"/>
    <s v="CLOSED"/>
    <s v="許家榮"/>
    <s v="2026/08/10 09:23:47"/>
    <s v="2026/08/19 13:06:39"/>
    <s v="2026/08/21 15:44:24"/>
    <s v="2026/08/21 15:44:24"/>
    <s v=""/>
    <s v=""/>
    <s v=""/>
    <s v="2026/08/10 08:55:37"/>
    <s v="KEYIN"/>
    <s v="KEYIN"/>
    <s v="R10"/>
    <s v="RTX4060TI"/>
    <s v="2026/08/20 14:40:40"/>
    <s v="005"/>
    <n v="622542"/>
    <n v="3.2"/>
    <n v="3.2"/>
  </r>
  <r>
    <s v="KGB"/>
    <s v="Standard Shipment"/>
    <x v="0"/>
    <x v="0"/>
    <x v="0"/>
    <s v="TO268000002"/>
    <s v="R"/>
    <s v="PNY"/>
    <s v="PNY_Asia"/>
    <s v="2026/08/07 11:38:00"/>
    <s v="2026/08/05 11:55:29"/>
    <s v="H625801952"/>
    <s v="90CV07U500G0"/>
    <s v="RTX4060TI/P190SKU361/GB/PNY"/>
    <s v=""/>
    <s v="H625011807"/>
    <s v="CLOSED"/>
    <s v="許家榮"/>
    <s v="2026/08/10 09:23:47"/>
    <s v="2026/08/19 12:57:26"/>
    <s v="2026/08/21 15:44:24"/>
    <s v="2026/08/21 15:44:24"/>
    <s v=""/>
    <s v=""/>
    <s v=""/>
    <s v="2026/08/10 08:56:29"/>
    <s v="KEYIN"/>
    <s v="KEYIN"/>
    <s v="R10"/>
    <s v="RTX4060TI"/>
    <s v="2026/08/20 14:40:40"/>
    <s v="005"/>
    <n v="622542"/>
    <n v="3.2"/>
    <n v="3.2"/>
  </r>
  <r>
    <s v="KGB"/>
    <s v="Standard Shipment"/>
    <x v="0"/>
    <x v="0"/>
    <x v="0"/>
    <s v="TO268000002"/>
    <s v="R"/>
    <s v="PNY"/>
    <s v="PNY_Asia"/>
    <s v="2026/08/07 11:38:00"/>
    <s v="2026/08/05 11:55:29"/>
    <s v="M625057880"/>
    <s v="90CV08H00020"/>
    <s v="RTX5050/15250/ARGBOC/HY/PNY"/>
    <s v=""/>
    <s v="M625057880"/>
    <s v="WAIT"/>
    <s v=""/>
    <s v="2026/08/10 09:23:47"/>
    <s v=""/>
    <s v=""/>
    <s v=""/>
    <s v=""/>
    <s v=""/>
    <s v=""/>
    <s v="2026/08/10 08:57:09"/>
    <s v="KEYIN"/>
    <s v="KEYIN"/>
    <s v=""/>
    <s v="RTX5050"/>
    <s v=""/>
    <s v=""/>
    <s v=""/>
    <s v=""/>
    <s v=""/>
  </r>
  <r>
    <s v="KGB"/>
    <s v="Standard Shipment"/>
    <x v="0"/>
    <x v="0"/>
    <x v="0"/>
    <s v="TO268000002"/>
    <s v="R"/>
    <s v="PNY"/>
    <s v="PNY_Asia"/>
    <s v="2026/08/07 11:38:00"/>
    <s v="2026/08/05 11:55:29"/>
    <s v="M625057881"/>
    <s v="90CV08H00020"/>
    <s v="RTX5050/15250/ARGBOC/HY/PNY"/>
    <s v=""/>
    <s v="M625057881"/>
    <s v="WAIT"/>
    <s v=""/>
    <s v="2026/08/10 09:23:47"/>
    <s v=""/>
    <s v=""/>
    <s v=""/>
    <s v=""/>
    <s v=""/>
    <s v=""/>
    <s v="2026/08/10 08:57:57"/>
    <s v="KEYIN"/>
    <s v="KEYIN"/>
    <s v=""/>
    <s v="RTX5050"/>
    <s v=""/>
    <s v=""/>
    <s v=""/>
    <s v=""/>
    <s v=""/>
  </r>
  <r>
    <s v="KGB"/>
    <s v="Standard Shipment"/>
    <x v="0"/>
    <x v="0"/>
    <x v="0"/>
    <s v="TO268000002"/>
    <s v="R"/>
    <s v="PNY"/>
    <s v="PNY_Asia"/>
    <s v="2026/08/07 11:38:00"/>
    <s v="2026/08/05 11:55:29"/>
    <s v="M625057886"/>
    <s v="90CV08H00020"/>
    <s v="RTX5050/15250/ARGBOC/HY/PNY"/>
    <s v=""/>
    <s v="M625057886"/>
    <s v="WAIT"/>
    <s v=""/>
    <s v="2026/08/10 09:23:47"/>
    <s v=""/>
    <s v=""/>
    <s v=""/>
    <s v=""/>
    <s v=""/>
    <s v=""/>
    <s v="2026/08/10 08:58:31"/>
    <s v="KEYIN"/>
    <s v="KEYIN"/>
    <s v=""/>
    <s v="RTX5050"/>
    <s v=""/>
    <s v=""/>
    <s v=""/>
    <s v=""/>
    <s v=""/>
  </r>
  <r>
    <s v="KGB"/>
    <s v="Standard Shipment"/>
    <x v="0"/>
    <x v="0"/>
    <x v="0"/>
    <s v="TO268000002"/>
    <s v="R"/>
    <s v="PNY"/>
    <s v="PNY_Asia"/>
    <s v="2026/08/07 11:38:00"/>
    <s v="2026/08/05 11:55:29"/>
    <s v="M625057885"/>
    <s v="90CV08H00020"/>
    <s v="RTX5050/15250/ARGBOC/HY/PNY"/>
    <s v=""/>
    <s v="M625057885"/>
    <s v="WAIT"/>
    <s v=""/>
    <s v="2026/08/10 09:23:47"/>
    <s v=""/>
    <s v=""/>
    <s v=""/>
    <s v=""/>
    <s v=""/>
    <s v=""/>
    <s v="2026/08/10 08:59:07"/>
    <s v="KEYIN"/>
    <s v="KEYIN"/>
    <s v=""/>
    <s v="RTX5050"/>
    <s v=""/>
    <s v=""/>
    <s v=""/>
    <s v=""/>
    <s v=""/>
  </r>
  <r>
    <s v="KGB"/>
    <s v="Standard Shipment"/>
    <x v="0"/>
    <x v="0"/>
    <x v="0"/>
    <s v="TO268000002"/>
    <s v="R"/>
    <s v="PNY"/>
    <s v="PNY_Asia"/>
    <s v="2026/08/07 11:38:00"/>
    <s v="2026/08/05 11:55:29"/>
    <s v="M625057878"/>
    <s v="90CV08H00020"/>
    <s v="RTX5050/15250/ARGBOC/HY/PNY"/>
    <s v=""/>
    <s v="M625057878"/>
    <s v="WAIT"/>
    <s v=""/>
    <s v="2026/08/10 09:23:47"/>
    <s v=""/>
    <s v=""/>
    <s v=""/>
    <s v=""/>
    <s v=""/>
    <s v=""/>
    <s v="2026/08/10 08:59:45"/>
    <s v="KEYIN"/>
    <s v="KEYIN"/>
    <s v=""/>
    <s v="RTX5050"/>
    <s v=""/>
    <s v=""/>
    <s v=""/>
    <s v=""/>
    <s v=""/>
  </r>
  <r>
    <s v="KGB"/>
    <s v="Standard Shipment"/>
    <x v="0"/>
    <x v="0"/>
    <x v="0"/>
    <s v="TO268000002"/>
    <s v="R"/>
    <s v="PNY"/>
    <s v="PNY_Asia"/>
    <s v="2026/08/07 11:38:00"/>
    <s v="2026/08/05 11:55:29"/>
    <s v="H625801944"/>
    <s v="90CV08B300F0"/>
    <s v="RTX5070TI/14760/ARGBOC/HY/PNY"/>
    <s v=""/>
    <s v="H625015815"/>
    <s v="CLOSED"/>
    <s v="許家榮"/>
    <s v="2026/08/10 09:23:47"/>
    <s v="2026/08/17 16:31:49"/>
    <s v="2026/08/21 15:44:24"/>
    <s v="2026/08/21 15:44:24"/>
    <s v=""/>
    <s v=""/>
    <s v=""/>
    <s v="2026/08/10 09:02:38"/>
    <s v="KEYIN"/>
    <s v="KEYIN"/>
    <s v="R10"/>
    <s v="RTX5070TI"/>
    <s v="2026/08/20 14:40:40"/>
    <s v="002"/>
    <n v="622542"/>
    <n v="6.1"/>
    <n v="6.1"/>
  </r>
  <r>
    <s v="KGB"/>
    <s v="Standard Shipment"/>
    <x v="0"/>
    <x v="0"/>
    <x v="0"/>
    <s v="TO268000002"/>
    <s v="R"/>
    <s v="PNY"/>
    <s v="PNY_Asia"/>
    <s v="2026/08/07 11:38:00"/>
    <s v="2026/08/05 11:55:29"/>
    <s v="H625801942"/>
    <s v="90CV08B300F0"/>
    <s v="RTX5070TI/14760/ARGBOC/HY/PNY"/>
    <s v=""/>
    <s v="H625011234"/>
    <s v="CLOSED"/>
    <s v="許家榮"/>
    <s v="2026/08/10 09:23:47"/>
    <s v="2026/08/17 14:58:31"/>
    <s v="2026/08/21 15:44:24"/>
    <s v="2026/08/21 15:44:24"/>
    <s v=""/>
    <s v=""/>
    <s v=""/>
    <s v="2026/08/10 09:03:47"/>
    <s v="KEYIN"/>
    <s v="KEYIN"/>
    <s v="R10"/>
    <s v="RTX5070TI"/>
    <s v="2026/08/20 14:40:40"/>
    <s v="002"/>
    <n v="622542"/>
    <n v="6.1"/>
    <n v="6.1"/>
  </r>
  <r>
    <s v="KGB"/>
    <s v="Standard Shipment"/>
    <x v="0"/>
    <x v="0"/>
    <x v="0"/>
    <s v="TO268000002"/>
    <s v="R"/>
    <s v="PNY"/>
    <s v="PNY_Asia"/>
    <s v="2026/08/07 11:38:00"/>
    <s v="2026/08/05 11:55:29"/>
    <s v="H625801943"/>
    <s v="90CV08B300F0"/>
    <s v="RTX5070TI/14760/ARGBOC/HY/PNY"/>
    <s v=""/>
    <s v="H625011237"/>
    <s v="CLOSED"/>
    <s v="許家榮"/>
    <s v="2026/08/10 09:23:47"/>
    <s v="2026/08/17 16:11:08"/>
    <s v="2026/08/21 15:44:24"/>
    <s v="2026/08/21 15:44:24"/>
    <s v=""/>
    <s v=""/>
    <s v=""/>
    <s v="2026/08/10 09:04:50"/>
    <s v="KEYIN"/>
    <s v="KEYIN"/>
    <s v="R10"/>
    <s v="RTX5070TI"/>
    <s v="2026/08/20 14:40:40"/>
    <s v="002"/>
    <n v="622542"/>
    <n v="6.1"/>
    <n v="6.1"/>
  </r>
  <r>
    <s v="KBB"/>
    <s v="Local Scrap"/>
    <x v="2"/>
    <x v="0"/>
    <x v="1"/>
    <s v="TO268000010"/>
    <s v="A"/>
    <s v="PNY"/>
    <s v="PNY_Asia"/>
    <s v="2026/08/14 13:53:18"/>
    <s v="2026/08/14 10:41:33"/>
    <s v="H424011927"/>
    <s v="90CV07W10010"/>
    <s v="RTX3050/PG173-SKU16/GB/PNY"/>
    <s v=""/>
    <s v="H424011927"/>
    <s v="CLOSED"/>
    <s v="李景福"/>
    <s v="2026/08/17 09:19:32"/>
    <s v=""/>
    <s v=""/>
    <s v="2026/09/23 12:50:55"/>
    <s v="[A3SC0020]Scrap cause by Parts shortage"/>
    <s v="Customer"/>
    <s v="OSV判定CND重新植球Fail - Close"/>
    <s v="2026/08/17 09:09:54"/>
    <s v="KEYIN"/>
    <s v="KEYIN"/>
    <s v="C01"/>
    <s v="RTX3050"/>
    <s v=""/>
    <s v=""/>
    <s v=""/>
    <s v=""/>
    <s v=""/>
  </r>
  <r>
    <s v="KGB"/>
    <s v="Standard Shipment"/>
    <x v="0"/>
    <x v="0"/>
    <x v="0"/>
    <s v="TO268000010"/>
    <s v="A"/>
    <s v="PNY"/>
    <s v="PNY_Asia"/>
    <s v="2026/08/14 13:53:18"/>
    <s v="2026/08/14 10:41:33"/>
    <s v="H324802028"/>
    <s v="90CV07W10010"/>
    <s v="RTX3050/PG173-SKU16/GB/PNY"/>
    <s v=""/>
    <s v="H324018815"/>
    <s v="CLOSED"/>
    <s v="吳崇源"/>
    <s v="2026/08/17 09:19:32"/>
    <s v="2026/08/28 14:52:54"/>
    <s v="2026/09/08 16:31:41"/>
    <s v="2026/09/08 16:31:41"/>
    <s v=""/>
    <s v=""/>
    <s v=""/>
    <s v="2026/08/17 09:10:36"/>
    <s v="KEYIN"/>
    <s v="KEYIN"/>
    <s v="R10"/>
    <s v="RTX3050"/>
    <s v="2026/09/02 13:40:31"/>
    <s v="001"/>
    <n v="622562"/>
    <n v="2.2000000000000002"/>
    <n v="2.2000000000000002"/>
  </r>
  <r>
    <s v="KBB"/>
    <s v="Local Scrap"/>
    <x v="2"/>
    <x v="0"/>
    <x v="1"/>
    <s v="TO268000010"/>
    <s v="A"/>
    <s v="PNY"/>
    <s v="PNY_Asia"/>
    <s v="2026/08/14 13:53:18"/>
    <s v="2026/08/14 10:41:33"/>
    <s v="H424004049"/>
    <s v="90CV07W10010"/>
    <s v="RTX3050/PG173-SKU16/GB/PNY"/>
    <s v=""/>
    <s v="H424004049"/>
    <s v="CLOSED"/>
    <s v="李景福"/>
    <s v="2026/08/17 09:19:32"/>
    <s v=""/>
    <s v=""/>
    <s v="2026/09/23 12:50:47"/>
    <s v="[A3SC0020]Scrap cause by Parts shortage"/>
    <s v="Customer"/>
    <s v="OSV判定CND重新植球Fail - Close"/>
    <s v="2026/08/17 09:11:00"/>
    <s v="KEYIN"/>
    <s v="KEYIN"/>
    <s v="C01"/>
    <s v="RTX3050"/>
    <s v=""/>
    <s v=""/>
    <s v=""/>
    <s v=""/>
    <s v=""/>
  </r>
  <r>
    <s v="KGB"/>
    <s v="Standard Shipment"/>
    <x v="0"/>
    <x v="0"/>
    <x v="0"/>
    <s v="TO268000013"/>
    <s v="R"/>
    <s v="PNY"/>
    <s v="PNY_Asia"/>
    <s v="2026/08/20 12:45:15"/>
    <s v="2026/08/18 17:04:42"/>
    <s v="M525801978"/>
    <s v="90CV08C30010"/>
    <s v="RTX5060TI/15210/STDOC/SA/PNY"/>
    <s v=""/>
    <s v="M525029188"/>
    <s v="CLOSED"/>
    <s v="許家榮"/>
    <s v="2026/08/20 13:29:13"/>
    <s v="2026/08/25 09:04:16"/>
    <s v="2026/08/28 17:14:43"/>
    <s v="2026/08/28 17:14:43"/>
    <s v=""/>
    <s v=""/>
    <s v=""/>
    <s v="2026/08/20 13:23:49"/>
    <s v="KEYIN"/>
    <s v="KEYIN"/>
    <s v="R10"/>
    <s v="RTX5060TI"/>
    <s v="2026/08/27 11:02:18"/>
    <s v="003"/>
    <n v="622552"/>
    <n v="4"/>
    <n v="4"/>
  </r>
  <r>
    <s v="KGB"/>
    <s v="Standard Shipment"/>
    <x v="0"/>
    <x v="0"/>
    <x v="0"/>
    <s v="TO268000013"/>
    <s v="R"/>
    <s v="PNY"/>
    <s v="PNY_Asia"/>
    <s v="2026/08/20 12:45:15"/>
    <s v="2026/08/18 17:04:42"/>
    <s v="M825801994"/>
    <s v="90CV08C30080"/>
    <s v="RTX5060TI/15210/STDOC/SA/PNY"/>
    <s v=""/>
    <s v="M825041349"/>
    <s v="CLOSED"/>
    <s v="許家榮"/>
    <s v="2026/08/20 13:29:13"/>
    <s v="2026/08/25 09:14:48"/>
    <s v="2026/08/28 17:14:43"/>
    <s v="2026/08/28 17:14:43"/>
    <s v=""/>
    <s v=""/>
    <s v=""/>
    <s v="2026/08/20 13:24:54"/>
    <s v="KEYIN"/>
    <s v="KEYIN"/>
    <s v="R10"/>
    <s v="RTX5060TI"/>
    <s v="2026/08/27 11:02:18"/>
    <s v="003"/>
    <n v="622552"/>
    <n v="4"/>
    <n v="4"/>
  </r>
  <r>
    <s v="KGB"/>
    <s v="Standard Shipment"/>
    <x v="0"/>
    <x v="0"/>
    <x v="0"/>
    <s v="TO268000013"/>
    <s v="R"/>
    <s v="PNY"/>
    <s v="PNY_Asia"/>
    <s v="2026/08/20 12:45:15"/>
    <s v="2026/08/18 17:04:42"/>
    <s v="MN25802134"/>
    <s v="90CV08E100E0"/>
    <s v="RTX5060/15225/STD SF/SA/PNY"/>
    <s v=""/>
    <s v="MN25005502"/>
    <s v="CLOSED"/>
    <s v="許家榮"/>
    <s v="2026/08/20 13:29:13"/>
    <s v="2026/10/05 09:34:54"/>
    <s v="2026/10/08 16:01:40"/>
    <s v="2026/10/08 16:01:40"/>
    <s v=""/>
    <s v=""/>
    <s v=""/>
    <s v="2026/08/20 13:25:46"/>
    <s v="KEYIN"/>
    <s v="KEYIN"/>
    <s v="R10"/>
    <s v="RTX5060"/>
    <s v="2026/10/07 11:20:52"/>
    <s v="001"/>
    <n v="622631"/>
    <n v="4.5"/>
    <n v="4.5"/>
  </r>
  <r>
    <s v="KGB"/>
    <s v="Standard Shipment"/>
    <x v="0"/>
    <x v="0"/>
    <x v="0"/>
    <s v="TO268000013"/>
    <s v="R"/>
    <s v="PNY"/>
    <s v="PNY_Asia"/>
    <s v="2026/08/20 12:45:15"/>
    <s v="2026/08/18 17:04:42"/>
    <s v="HO25801975"/>
    <s v="90CV08H10070"/>
    <s v="RTX5050/15250/STD SF/HY/PNY"/>
    <s v=""/>
    <s v="HO25000129"/>
    <s v="CLOSED"/>
    <s v="許家榮"/>
    <s v="2026/08/20 13:29:13"/>
    <s v="2026/09/29 12:59:53"/>
    <s v="2026/10/02 16:57:51"/>
    <s v="2026/10/02 16:57:51"/>
    <s v=""/>
    <s v=""/>
    <s v=""/>
    <s v="2026/08/20 13:26:45"/>
    <s v="KEYIN"/>
    <s v="KEYIN"/>
    <s v="R10"/>
    <s v="RTX5050"/>
    <s v="2026/10/01 14:29:58"/>
    <s v="001"/>
    <n v="622619"/>
    <n v="4"/>
    <n v="4"/>
  </r>
  <r>
    <s v="KGB"/>
    <s v="Standard Shipment"/>
    <x v="0"/>
    <x v="0"/>
    <x v="0"/>
    <s v="TO268000013"/>
    <s v="R"/>
    <s v="PNY"/>
    <s v="PNY_Asia"/>
    <s v="2026/08/20 12:45:15"/>
    <s v="2026/08/18 17:04:42"/>
    <s v="MN25801976"/>
    <s v="90CV08E100E0"/>
    <s v="RTX5060/15225/STD SF/SA/PNY"/>
    <s v=""/>
    <s v="MN25014713"/>
    <s v="CLOSED"/>
    <s v="許家榮"/>
    <s v="2026/08/20 13:29:13"/>
    <s v="2026/08/25 10:00:01"/>
    <s v="2026/08/28 17:14:43"/>
    <s v="2026/08/28 17:14:43"/>
    <s v=""/>
    <s v=""/>
    <s v=""/>
    <s v="2026/08/20 13:27:36"/>
    <s v="KEYIN"/>
    <s v="KEYIN"/>
    <s v="R10"/>
    <s v="RTX5060"/>
    <s v="2026/08/27 11:02:17"/>
    <s v="003"/>
    <n v="622552"/>
    <n v="4"/>
    <n v="4"/>
  </r>
  <r>
    <s v="KGB"/>
    <s v="Standard Shipment"/>
    <x v="0"/>
    <x v="0"/>
    <x v="0"/>
    <s v="TO268000013"/>
    <s v="R"/>
    <s v="PNY"/>
    <s v="PNY_Asia"/>
    <s v="2026/08/20 12:45:15"/>
    <s v="2026/08/18 17:04:42"/>
    <s v="MN25801977"/>
    <s v="90CV08E100E0"/>
    <s v="RTX5060/15225/STD SF/SA/PNY"/>
    <s v=""/>
    <s v="MN25014709"/>
    <s v="CLOSED"/>
    <s v="許家榮"/>
    <s v="2026/08/20 13:29:13"/>
    <s v="2026/08/25 09:40:54"/>
    <s v="2026/08/28 17:14:43"/>
    <s v="2026/08/28 17:14:43"/>
    <s v=""/>
    <s v=""/>
    <s v=""/>
    <s v="2026/08/20 13:28:33"/>
    <s v="KEYIN"/>
    <s v="KEYIN"/>
    <s v="R10"/>
    <s v="RTX5060"/>
    <s v="2026/08/27 11:02:17"/>
    <s v="003"/>
    <n v="622552"/>
    <n v="4"/>
    <n v="4"/>
  </r>
  <r>
    <s v="KGB"/>
    <s v="Standard Shipment"/>
    <x v="0"/>
    <x v="0"/>
    <x v="0"/>
    <s v="TO268000013"/>
    <s v="R"/>
    <s v="PNY"/>
    <s v="PNY_Asia"/>
    <s v="2026/08/20 12:45:15"/>
    <s v="2026/08/18 17:04:42"/>
    <s v="MD25801974"/>
    <s v="90CV08B30100"/>
    <s v="RTX5070TI/14760/ARGBOC/HY6/PNY"/>
    <s v=""/>
    <s v="MD25011127"/>
    <s v="CLOSED"/>
    <s v="許家榮"/>
    <s v="2026/08/20 13:29:14"/>
    <s v="2026/08/26 14:07:36"/>
    <s v="2026/08/28 17:14:43"/>
    <s v="2026/08/28 17:14:43"/>
    <s v=""/>
    <s v=""/>
    <s v=""/>
    <s v="2026/08/20 13:21:36"/>
    <s v="KEYIN"/>
    <s v="KEYIN"/>
    <s v="R10"/>
    <s v="RTX5070TI"/>
    <s v="2026/08/27 11:02:17"/>
    <s v="001"/>
    <n v="622552"/>
    <n v="5.5"/>
    <n v="5.5"/>
  </r>
  <r>
    <s v="KGB"/>
    <s v="Standard Shipment"/>
    <x v="0"/>
    <x v="0"/>
    <x v="0"/>
    <s v="TO268000013"/>
    <s v="R"/>
    <s v="PNY"/>
    <s v="PNY_Asia"/>
    <s v="2026/08/20 12:45:15"/>
    <s v="2026/08/18 17:04:42"/>
    <s v="MN25801993"/>
    <s v="90CV085300Q0"/>
    <s v="RTX5070/14770/ARGBOC/MR/PNY"/>
    <s v=""/>
    <s v="MN25017250"/>
    <s v="CLOSED"/>
    <s v="許家榮"/>
    <s v="2026/08/20 13:29:13"/>
    <s v="2026/08/24 16:46:16"/>
    <s v="2026/08/28 17:14:43"/>
    <s v="2026/08/28 17:14:43"/>
    <s v=""/>
    <s v=""/>
    <s v=""/>
    <s v="2026/08/20 13:22:47"/>
    <s v="KEYIN"/>
    <s v="KEYIN"/>
    <s v="R10"/>
    <s v="RTX5070"/>
    <s v="2026/08/27 11:02:17"/>
    <s v="001"/>
    <n v="622552"/>
    <n v="5.5"/>
    <n v="5.5"/>
  </r>
  <r>
    <s v="KGB"/>
    <s v="Standard Shipment"/>
    <x v="0"/>
    <x v="0"/>
    <x v="0"/>
    <s v="TO268000013"/>
    <s v="R"/>
    <s v="PNY"/>
    <s v="PNY_Asia"/>
    <s v="2026/08/20 12:45:15"/>
    <s v="2026/08/18 17:04:42"/>
    <s v="M325801984"/>
    <s v="90CV08610010"/>
    <s v="RTX5080/14745/STDOC/SA/PNY"/>
    <s v=""/>
    <s v="M325012497"/>
    <s v="CLOSED"/>
    <s v="許家榮"/>
    <s v="2026/08/20 13:29:14"/>
    <s v="2026/08/24 15:41:43"/>
    <s v="2026/08/28 17:14:43"/>
    <s v="2026/08/28 17:14:43"/>
    <s v=""/>
    <s v=""/>
    <s v=""/>
    <s v="2026/08/20 13:17:44"/>
    <s v="KEYIN"/>
    <s v="KEYIN"/>
    <s v="R10"/>
    <s v="RTX5080"/>
    <s v="2026/08/27 11:02:17"/>
    <s v="002"/>
    <n v="622552"/>
    <n v="5"/>
    <n v="5"/>
  </r>
  <r>
    <s v="KGB"/>
    <s v="Standard Shipment"/>
    <x v="0"/>
    <x v="0"/>
    <x v="0"/>
    <s v="TO268000013"/>
    <s v="R"/>
    <s v="PNY"/>
    <s v="PNY_Asia"/>
    <s v="2026/08/20 12:45:15"/>
    <s v="2026/08/18 17:04:42"/>
    <s v="M225801985"/>
    <s v="90CV08610010"/>
    <s v="RTX5080/14745/STDOC/SA/PNY"/>
    <s v=""/>
    <s v="M225003569"/>
    <s v="CLOSED"/>
    <s v="許家榮"/>
    <s v="2026/08/20 13:29:14"/>
    <s v="2026/08/24 15:23:52"/>
    <s v="2026/08/28 17:14:43"/>
    <s v="2026/08/28 17:14:43"/>
    <s v=""/>
    <s v=""/>
    <s v=""/>
    <s v="2026/08/20 13:18:46"/>
    <s v="KEYIN"/>
    <s v="KEYIN"/>
    <s v="R10"/>
    <s v="RTX5080"/>
    <s v="2026/08/27 11:02:17"/>
    <s v="002"/>
    <n v="622552"/>
    <n v="5"/>
    <n v="5"/>
  </r>
  <r>
    <s v="KGB"/>
    <s v="Standard Shipment"/>
    <x v="0"/>
    <x v="0"/>
    <x v="0"/>
    <s v="TO269000001"/>
    <s v="R"/>
    <s v="PNY"/>
    <s v="PNY_Asia"/>
    <s v="2026/09/08 14:03:56"/>
    <s v="2026/09/02 16:25:27"/>
    <s v="M525802097"/>
    <s v="90CV08B300A0"/>
    <s v="RTX5070TI/14760/ARGBOC/HY/PNY"/>
    <s v=""/>
    <s v="M525004380"/>
    <s v="CLOSED"/>
    <s v="許家榮"/>
    <s v="2026/09/08 14:46:43"/>
    <s v="2026/09/15 15:40:15"/>
    <s v="2026/09/17 16:18:18"/>
    <s v="2026/09/17 16:18:18"/>
    <s v=""/>
    <s v=""/>
    <s v=""/>
    <s v="2026/09/08 14:22:53"/>
    <s v="KEYIN"/>
    <s v="KEYIN"/>
    <s v="R10"/>
    <s v="RTX5070TI"/>
    <s v="2026/09/16 15:48:55"/>
    <s v="004"/>
    <n v="622597"/>
    <n v="6.8"/>
    <n v="6.8"/>
  </r>
  <r>
    <s v="KGB"/>
    <s v="Standard Shipment"/>
    <x v="0"/>
    <x v="0"/>
    <x v="0"/>
    <s v="TO269000001"/>
    <s v="R"/>
    <s v="PNY"/>
    <s v="PNY_Asia"/>
    <s v="2026/09/08 14:03:56"/>
    <s v="2026/09/02 16:25:27"/>
    <s v="MO25802090"/>
    <s v="90CV08610070"/>
    <s v="RTX5080/14745/STDOC/SA/PNY"/>
    <s v=""/>
    <s v="MO25012438"/>
    <s v="CLOSED"/>
    <s v="許家榮"/>
    <s v="2026/09/08 14:46:42"/>
    <s v="2026/09/15 13:10:14"/>
    <s v="2026/09/17 16:18:18"/>
    <s v="2026/09/17 16:18:18"/>
    <s v=""/>
    <s v=""/>
    <s v=""/>
    <s v="2026/09/08 14:24:10"/>
    <s v="KEYIN"/>
    <s v="KEYIN"/>
    <s v="R10"/>
    <s v="RTX5080"/>
    <s v="2026/09/16 15:48:55"/>
    <s v="002"/>
    <n v="622597"/>
    <n v="7.2"/>
    <n v="7.2"/>
  </r>
  <r>
    <s v="KGB"/>
    <s v="Standard Shipment"/>
    <x v="0"/>
    <x v="0"/>
    <x v="0"/>
    <s v="TO269000001"/>
    <s v="R"/>
    <s v="PNY"/>
    <s v="PNY_Asia"/>
    <s v="2026/09/08 14:03:56"/>
    <s v="2026/09/02 16:25:27"/>
    <s v="T425802076"/>
    <s v="90CV08730060"/>
    <s v="RTX5090/14530/ARGBOC/SA/PNY"/>
    <s v=""/>
    <s v="T425000785"/>
    <s v="CLOSED"/>
    <s v="許家榮"/>
    <s v="2026/09/08 14:46:42"/>
    <s v="2026/09/15 16:47:22"/>
    <s v="2026/09/17 16:18:19"/>
    <s v="2026/09/17 16:18:19"/>
    <s v=""/>
    <s v=""/>
    <s v=""/>
    <s v="2026/09/08 14:29:15"/>
    <s v="KEYIN"/>
    <s v="KEYIN"/>
    <s v="R10"/>
    <s v="RTX5090"/>
    <s v="2026/09/16 15:48:54"/>
    <s v="001"/>
    <n v="622597"/>
    <n v="8.1999999999999993"/>
    <n v="8.1999999999999993"/>
  </r>
  <r>
    <s v="KGB"/>
    <s v="Standard Shipment"/>
    <x v="0"/>
    <x v="0"/>
    <x v="0"/>
    <s v="TO269000001"/>
    <s v="R"/>
    <s v="PNY"/>
    <s v="PNY_Asia"/>
    <s v="2026/09/08 14:03:56"/>
    <s v="2026/09/02 16:25:27"/>
    <s v="H625802085"/>
    <s v="90CV08B300F0"/>
    <s v="RTX5070TI/14760/ARGBOC/HY/PNY"/>
    <s v=""/>
    <s v="H625004238"/>
    <s v="CLOSED"/>
    <s v="許家榮"/>
    <s v="2026/09/08 14:46:42"/>
    <s v="2026/09/15 10:41:27"/>
    <s v="2026/09/17 16:18:19"/>
    <s v="2026/09/17 16:18:19"/>
    <s v=""/>
    <s v=""/>
    <s v=""/>
    <s v="2026/09/08 14:32:52"/>
    <s v="KEYIN"/>
    <s v="KEYIN"/>
    <s v="R10"/>
    <s v="RTX5070TI"/>
    <s v="2026/09/16 15:48:55"/>
    <s v="004"/>
    <n v="622597"/>
    <n v="6.8"/>
    <n v="6.8"/>
  </r>
  <r>
    <s v="KGB"/>
    <s v="Standard Shipment"/>
    <x v="0"/>
    <x v="0"/>
    <x v="0"/>
    <s v="TO269000001"/>
    <s v="R"/>
    <s v="PNY"/>
    <s v="PNY_Asia"/>
    <s v="2026/09/08 14:03:56"/>
    <s v="2026/09/02 16:25:27"/>
    <s v="M525802086"/>
    <s v="90CV08B300A0"/>
    <s v="RTX5070TI/14760/ARGBOC/HY/PNY"/>
    <s v=""/>
    <s v="M525003957"/>
    <s v="CLOSED"/>
    <s v="許家榮"/>
    <s v="2026/09/08 14:46:42"/>
    <s v="2026/09/15 15:54:35"/>
    <s v="2026/09/17 16:18:19"/>
    <s v="2026/09/17 16:18:19"/>
    <s v=""/>
    <s v=""/>
    <s v=""/>
    <s v="2026/09/08 14:34:48"/>
    <s v="KEYIN"/>
    <s v="KEYIN"/>
    <s v="R10"/>
    <s v="RTX5070TI"/>
    <s v="2026/09/16 15:48:55"/>
    <s v="004"/>
    <n v="622597"/>
    <n v="6.8"/>
    <n v="6.8"/>
  </r>
  <r>
    <s v="KGB"/>
    <s v="Standard Shipment"/>
    <x v="0"/>
    <x v="0"/>
    <x v="0"/>
    <s v="TO269000001"/>
    <s v="R"/>
    <s v="PNY"/>
    <s v="PNY_Asia"/>
    <s v="2026/09/08 14:03:56"/>
    <s v="2026/09/02 16:25:27"/>
    <s v="H925802095"/>
    <s v="90CV08B200F0"/>
    <s v="RTX5070TI/14760/STDOC/HY/PNY"/>
    <s v=""/>
    <s v="H925003398"/>
    <s v="CLOSED"/>
    <s v="許家榮"/>
    <s v="2026/09/08 14:46:42"/>
    <s v="2026/09/15 11:30:48"/>
    <s v="2026/09/17 16:18:19"/>
    <s v="2026/09/17 16:18:19"/>
    <s v=""/>
    <s v=""/>
    <s v=""/>
    <s v="2026/09/08 14:35:35"/>
    <s v="KEYIN"/>
    <s v="KEYIN"/>
    <s v="R10"/>
    <s v="RTX5070TI"/>
    <s v="2026/09/16 15:48:55"/>
    <s v="005"/>
    <n v="622597"/>
    <n v="5.8"/>
    <n v="5.8"/>
  </r>
  <r>
    <s v="KGB"/>
    <s v="Standard Shipment"/>
    <x v="0"/>
    <x v="0"/>
    <x v="0"/>
    <s v="TO269000001"/>
    <s v="R"/>
    <s v="PNY"/>
    <s v="PNY_Asia"/>
    <s v="2026/09/08 14:03:56"/>
    <s v="2026/09/02 16:25:27"/>
    <s v="H625802092"/>
    <s v="90CV08B200F0"/>
    <s v="RTX5070TI/14760/STDOC/HY/PNY"/>
    <s v=""/>
    <s v="H625004544"/>
    <s v="CLOSED"/>
    <s v="許家榮"/>
    <s v="2026/09/08 14:46:42"/>
    <s v="2026/09/15 11:16:44"/>
    <s v="2026/09/17 16:18:19"/>
    <s v="2026/09/17 16:18:19"/>
    <s v=""/>
    <s v=""/>
    <s v=""/>
    <s v="2026/09/08 14:37:24"/>
    <s v="KEYIN"/>
    <s v="KEYIN"/>
    <s v="R10"/>
    <s v="RTX5070TI"/>
    <s v="2026/09/16 15:48:55"/>
    <s v="005"/>
    <n v="622597"/>
    <n v="5.8"/>
    <n v="5.8"/>
  </r>
  <r>
    <s v="KBB"/>
    <s v="-"/>
    <x v="5"/>
    <x v="4"/>
    <x v="1"/>
    <s v="TO269000001"/>
    <s v="R"/>
    <s v="PNY"/>
    <s v="PNY_Asia"/>
    <s v="2026/09/08 14:03:56"/>
    <s v="2026/09/02 16:25:27"/>
    <s v="H525008298"/>
    <s v="90CV07R600A0"/>
    <s v="RTX4070/PG141SKU335/GB/PNY"/>
    <s v=""/>
    <s v="H525008298"/>
    <s v="CLOSED"/>
    <s v="許家榮"/>
    <s v="2026/09/08 14:46:42"/>
    <s v=""/>
    <s v=""/>
    <s v="2026/09/09 15:29:31"/>
    <s v="[A3SC0030]Burnt Component"/>
    <s v="Customer"/>
    <s v="PCB Burned/U39"/>
    <s v="2026/09/08 14:38:33"/>
    <s v="KEYIN"/>
    <s v="KEYIN"/>
    <s v="C01"/>
    <s v="RTX4070"/>
    <s v=""/>
    <s v=""/>
    <s v=""/>
    <s v=""/>
    <s v=""/>
  </r>
  <r>
    <s v="On Hold"/>
    <s v="on hold"/>
    <x v="9"/>
    <x v="4"/>
    <x v="0"/>
    <s v="TO269000001"/>
    <s v="R"/>
    <s v="PNY"/>
    <s v="PNY_Asia"/>
    <s v="2026/09/08 14:03:56"/>
    <s v="2026/09/02 16:25:27"/>
    <s v="HD24007337"/>
    <s v="90CV07W10030"/>
    <s v="RTX3050/PG173-SKU16/GB/PNY"/>
    <s v=""/>
    <s v="HD24007337"/>
    <s v="MTCAPPLYCONF"/>
    <s v="許家榮"/>
    <s v="2026/09/08 14:46:42"/>
    <s v=""/>
    <s v=""/>
    <s v=""/>
    <s v=""/>
    <s v=""/>
    <s v=""/>
    <s v="2026/09/08 14:39:42"/>
    <s v="KEYIN"/>
    <s v="KEYIN"/>
    <s v="R10"/>
    <s v="RTX3050"/>
    <s v=""/>
    <s v=""/>
    <s v=""/>
    <s v=""/>
    <s v=""/>
  </r>
  <r>
    <s v="KGB"/>
    <s v="Standard Shipment"/>
    <x v="0"/>
    <x v="0"/>
    <x v="0"/>
    <s v="TO269000001"/>
    <s v="R"/>
    <s v="PNY"/>
    <s v="PNY_Asia"/>
    <s v="2026/09/08 14:03:56"/>
    <s v="2026/09/02 16:25:27"/>
    <s v="MN25004616"/>
    <s v="90CV08E100W0"/>
    <s v="RTX5060/15225/STD/MR/PNY"/>
    <s v=""/>
    <s v="MN25004616"/>
    <s v="CLOSED"/>
    <s v="許家榮"/>
    <s v="2026/09/08 14:46:42"/>
    <s v="2026/09/15 16:48:19"/>
    <s v="2026/09/17 16:18:19"/>
    <s v="2026/09/17 16:18:19"/>
    <s v=""/>
    <s v=""/>
    <s v=""/>
    <s v="2026/09/08 14:40:42"/>
    <s v="KEYIN"/>
    <s v="KEYIN"/>
    <s v="R10"/>
    <s v="RTX5060"/>
    <s v="2026/09/16 15:48:55"/>
    <s v="005"/>
    <n v="622597"/>
    <n v="5.8"/>
    <n v="5.8"/>
  </r>
  <r>
    <s v="KGB"/>
    <s v="Standard Shipment"/>
    <x v="0"/>
    <x v="0"/>
    <x v="0"/>
    <s v="TO269000001"/>
    <s v="R"/>
    <s v="PNY"/>
    <s v="PNY_Asia"/>
    <s v="2026/09/08 14:03:56"/>
    <s v="2026/09/02 16:25:27"/>
    <s v="M825802074"/>
    <s v="90CV08C30010"/>
    <s v="RTX5060TI/15210/STDOC/SA/PNY"/>
    <s v=""/>
    <s v="M825801523"/>
    <s v="CLOSED"/>
    <s v="許家榮"/>
    <s v="2026/09/08 14:46:42"/>
    <s v="2026/09/15 08:37:03"/>
    <s v="2026/09/17 16:18:19"/>
    <s v="2026/09/17 16:18:19"/>
    <s v=""/>
    <s v=""/>
    <s v=""/>
    <s v="2026/09/08 14:41:36"/>
    <s v="KEYIN"/>
    <s v="KEYIN"/>
    <s v="R10"/>
    <s v="RTX5060TI"/>
    <s v="2026/09/16 15:48:55"/>
    <s v="005"/>
    <n v="622597"/>
    <n v="5.8"/>
    <n v="5.8"/>
  </r>
  <r>
    <s v="On Hold"/>
    <s v="on hold"/>
    <x v="9"/>
    <x v="4"/>
    <x v="0"/>
    <s v="TO269000001"/>
    <s v="R"/>
    <s v="PNY"/>
    <s v="PNY_Asia"/>
    <s v="2026/09/08 14:03:56"/>
    <s v="2026/09/02 16:25:27"/>
    <s v="HD25000418"/>
    <s v="90CV085300P0"/>
    <s v="RTX5070/14770/ARGBOC/MR/PNY"/>
    <s v=""/>
    <s v="HD25000418"/>
    <s v="MTCAPPLYCONF"/>
    <s v="許家榮"/>
    <s v="2026/09/08 14:46:42"/>
    <s v=""/>
    <s v=""/>
    <s v=""/>
    <s v=""/>
    <s v=""/>
    <s v=""/>
    <s v="2026/09/08 14:42:44"/>
    <s v="KEYIN"/>
    <s v="KEYIN"/>
    <s v="R10"/>
    <s v="RTX5070"/>
    <s v=""/>
    <s v=""/>
    <s v=""/>
    <s v=""/>
    <s v=""/>
  </r>
  <r>
    <s v="KGB"/>
    <s v="Standard Shipment"/>
    <x v="0"/>
    <x v="0"/>
    <x v="0"/>
    <s v="TO269000001"/>
    <s v="R"/>
    <s v="PNY"/>
    <s v="PNY_Asia"/>
    <s v="2026/09/08 14:03:56"/>
    <s v="2026/09/02 16:25:27"/>
    <s v="HN25802075"/>
    <s v="90CV085100S0"/>
    <s v="RTX5070/14770/STDOC/MR/PNY"/>
    <s v=""/>
    <s v="HN25009276"/>
    <s v="CLOSED"/>
    <s v="許家榮"/>
    <s v="2026/09/08 14:46:42"/>
    <s v="2026/09/15 12:52:41"/>
    <s v="2026/09/17 16:18:19"/>
    <s v="2026/09/17 16:18:19"/>
    <s v=""/>
    <s v=""/>
    <s v=""/>
    <s v="2026/09/08 14:45:52"/>
    <s v="KEYIN"/>
    <s v="KEYIN"/>
    <s v="R10"/>
    <s v="RTX5070"/>
    <s v="2026/09/16 15:48:55"/>
    <s v="003"/>
    <n v="622597"/>
    <n v="6.3"/>
    <n v="6.3"/>
  </r>
  <r>
    <s v="KGB"/>
    <s v="Standard Shipment"/>
    <x v="0"/>
    <x v="0"/>
    <x v="0"/>
    <s v="TO269000001"/>
    <s v="R"/>
    <s v="PNY"/>
    <s v="PNY_Asia"/>
    <s v="2026/09/08 14:03:56"/>
    <s v="2026/09/02 16:25:27"/>
    <s v="H825802088"/>
    <s v="90CV08C10070"/>
    <s v="RTX5060TI/15210/ARGBOC/SA/PNY"/>
    <s v=""/>
    <s v="H825002444"/>
    <s v="CLOSED"/>
    <s v="許家榮"/>
    <s v="2026/09/08 14:46:42"/>
    <s v="2026/09/15 14:33:05"/>
    <s v="2026/09/17 16:18:19"/>
    <s v="2026/09/17 16:18:19"/>
    <s v=""/>
    <s v=""/>
    <s v=""/>
    <s v="2026/09/08 14:43:38"/>
    <s v="KEYIN"/>
    <s v="KEYIN"/>
    <s v="R10"/>
    <s v="RTX5060TI"/>
    <s v="2026/09/16 15:48:55"/>
    <s v="003"/>
    <n v="622597"/>
    <n v="6.3"/>
    <n v="6.3"/>
  </r>
  <r>
    <s v="On Hold"/>
    <s v="on hold"/>
    <x v="9"/>
    <x v="4"/>
    <x v="0"/>
    <s v="TO269000001"/>
    <s v="R"/>
    <s v="PNY"/>
    <s v="PNY_Asia"/>
    <s v="2026/09/08 14:03:56"/>
    <s v="2026/09/02 16:25:27"/>
    <s v="M425034366"/>
    <s v="90CV08510010"/>
    <s v="RTX5070/14770/STDOC/SA/PNY"/>
    <s v=""/>
    <s v="M425034366"/>
    <s v="MTCAPPLYCONF"/>
    <s v="許家榮"/>
    <s v="2026/09/08 14:46:42"/>
    <s v=""/>
    <s v=""/>
    <s v=""/>
    <s v=""/>
    <s v=""/>
    <s v=""/>
    <s v="2026/09/08 14:44:31"/>
    <s v="KEYIN"/>
    <s v="KEYIN"/>
    <s v="R10"/>
    <s v="RTX5070"/>
    <s v=""/>
    <s v=""/>
    <s v=""/>
    <s v=""/>
    <s v=""/>
  </r>
  <r>
    <s v="KGB"/>
    <s v="Standard Shipment"/>
    <x v="0"/>
    <x v="0"/>
    <x v="0"/>
    <s v="TO269000001"/>
    <s v="R"/>
    <s v="PNY"/>
    <s v="PNY_Asia"/>
    <s v="2026/09/08 14:03:56"/>
    <s v="2026/09/02 16:25:27"/>
    <s v="M425802094"/>
    <s v="90CV08510010"/>
    <s v="RTX5070/14770/STDOC/SA/PNY"/>
    <s v=""/>
    <s v="M425034379"/>
    <s v="CLOSED"/>
    <s v="許家榮"/>
    <s v="2026/09/08 14:46:43"/>
    <s v="2026/09/15 12:42:26"/>
    <s v="2026/09/17 16:18:18"/>
    <s v="2026/09/17 16:18:18"/>
    <s v=""/>
    <s v=""/>
    <s v=""/>
    <s v="2026/09/08 14:19:07"/>
    <s v="KEYIN"/>
    <s v="KEYIN"/>
    <s v="R10"/>
    <s v="RTX5070"/>
    <s v="2026/09/16 15:48:55"/>
    <s v="003"/>
    <n v="622597"/>
    <n v="6.3"/>
    <n v="6.3"/>
  </r>
  <r>
    <s v="KGB"/>
    <s v="Standard Shipment"/>
    <x v="0"/>
    <x v="0"/>
    <x v="0"/>
    <s v="TO269000001"/>
    <s v="R"/>
    <s v="PNY"/>
    <s v="PNY_Asia"/>
    <s v="2026/09/08 14:03:56"/>
    <s v="2026/09/02 16:25:27"/>
    <s v="MD25802077"/>
    <s v="90CV08630070"/>
    <s v="RTX5080/14745/ARGBOC/SA/PNY"/>
    <s v=""/>
    <s v="MD25007994"/>
    <s v="CLOSED"/>
    <s v="許家榮"/>
    <s v="2026/09/08 14:46:43"/>
    <s v="2026/09/15 13:26:36"/>
    <s v="2026/09/17 16:18:18"/>
    <s v="2026/09/17 16:18:18"/>
    <s v=""/>
    <s v=""/>
    <s v=""/>
    <s v="2026/09/08 14:20:25"/>
    <s v="KEYIN"/>
    <s v="KEYIN"/>
    <s v="R10"/>
    <s v="RTX5080"/>
    <s v="2026/09/16 15:48:55"/>
    <s v="002"/>
    <n v="622597"/>
    <n v="7.2"/>
    <n v="7.2"/>
  </r>
  <r>
    <s v="KGB"/>
    <s v="Standard Shipment"/>
    <x v="0"/>
    <x v="0"/>
    <x v="0"/>
    <s v="TO269000001"/>
    <s v="R"/>
    <s v="PNY"/>
    <s v="PNY_Asia"/>
    <s v="2026/09/08 14:03:56"/>
    <s v="2026/09/02 16:25:27"/>
    <s v="M325802084"/>
    <s v="90CV08630010"/>
    <s v="RTX5080/14745/ARGBOC/SA/PNY"/>
    <s v=""/>
    <s v="M325034536"/>
    <s v="CLOSED"/>
    <s v="許家榮"/>
    <s v="2026/09/08 14:46:43"/>
    <s v="2026/09/15 13:50:38"/>
    <s v="2026/09/17 16:18:18"/>
    <s v="2026/09/17 16:18:18"/>
    <s v=""/>
    <s v=""/>
    <s v=""/>
    <s v="2026/09/08 14:21:24"/>
    <s v="KEYIN"/>
    <s v="KEYIN"/>
    <s v="R10"/>
    <s v="RTX5080"/>
    <s v="2026/09/16 15:48:55"/>
    <s v="002"/>
    <n v="622597"/>
    <n v="7.2"/>
    <n v="7.2"/>
  </r>
  <r>
    <s v="KGB"/>
    <s v="Standard Shipment"/>
    <x v="0"/>
    <x v="0"/>
    <x v="0"/>
    <s v="TO269000001"/>
    <s v="R"/>
    <s v="PNY"/>
    <s v="PNY_Asia"/>
    <s v="2026/09/08 14:03:56"/>
    <s v="2026/09/02 16:25:27"/>
    <s v="HD25802089"/>
    <s v="90CV085300P0"/>
    <s v="RTX5070/14770/ARGBOC/MR/PNY"/>
    <s v=""/>
    <s v="HD25000169"/>
    <s v="CLOSED"/>
    <s v="許家榮"/>
    <s v="2026/09/08 14:46:42"/>
    <s v="2026/09/15 15:23:17"/>
    <s v="2026/09/17 16:18:18"/>
    <s v="2026/09/17 16:18:18"/>
    <s v=""/>
    <s v=""/>
    <s v=""/>
    <s v="2026/09/08 14:26:02"/>
    <s v="KEYIN"/>
    <s v="KEYIN"/>
    <s v="R10"/>
    <s v="RTX5070"/>
    <s v="2026/09/16 15:48:55"/>
    <s v="003"/>
    <n v="622597"/>
    <n v="6.3"/>
    <n v="6.3"/>
  </r>
  <r>
    <s v="KGB"/>
    <s v="Standard Shipment"/>
    <x v="0"/>
    <x v="0"/>
    <x v="0"/>
    <s v="TO269000001"/>
    <s v="R"/>
    <s v="PNY"/>
    <s v="PNY_Asia"/>
    <s v="2026/09/08 14:03:56"/>
    <s v="2026/09/02 16:25:27"/>
    <s v="H224802096"/>
    <s v="90CV07X30010"/>
    <s v="RTX4080/PG139SKU355/GB/PNY"/>
    <s v=""/>
    <s v="H224001039"/>
    <s v="CLOSED"/>
    <s v="許家榮"/>
    <s v="2026/09/08 14:46:42"/>
    <s v="2026/09/15 12:26:24"/>
    <s v="2026/09/17 16:18:19"/>
    <s v="2026/09/17 16:18:19"/>
    <s v=""/>
    <s v=""/>
    <s v=""/>
    <s v="2026/09/08 14:30:24"/>
    <s v="KEYIN"/>
    <s v="KEYIN"/>
    <s v="R10"/>
    <s v="RTX4080"/>
    <s v="2026/09/16 15:48:55"/>
    <s v="001"/>
    <n v="622597"/>
    <n v="8.1999999999999993"/>
    <n v="8.1999999999999993"/>
  </r>
  <r>
    <s v="On Hold"/>
    <s v="on hold"/>
    <x v="9"/>
    <x v="4"/>
    <x v="0"/>
    <s v="TO269000004"/>
    <s v="R"/>
    <s v="PNY"/>
    <s v="PNY_Asia"/>
    <s v="2026/09/15 13:20:36"/>
    <s v="2026/09/10 20:49:06"/>
    <s v="MO25012202"/>
    <s v="90CV08710010"/>
    <s v="RTX5090/14530/STDOC/SA/PNY"/>
    <s v=""/>
    <s v="MO25012202"/>
    <s v="MTCAPPLYCONF"/>
    <s v="許家榮"/>
    <s v="2026/09/18 10:32:22"/>
    <s v=""/>
    <s v=""/>
    <s v=""/>
    <s v=""/>
    <s v=""/>
    <s v=""/>
    <s v="2026/09/18 10:25:34"/>
    <s v="KEYIN"/>
    <s v="KEYIN"/>
    <s v="R10"/>
    <s v="RTX5090"/>
    <s v=""/>
    <s v=""/>
    <s v=""/>
    <s v=""/>
    <s v=""/>
  </r>
  <r>
    <s v="On Hold"/>
    <s v="on hold"/>
    <x v="9"/>
    <x v="4"/>
    <x v="0"/>
    <s v="TO269000004"/>
    <s v="R"/>
    <s v="PNY"/>
    <s v="PNY_Asia"/>
    <s v="2026/09/15 13:20:36"/>
    <s v="2026/09/10 20:49:06"/>
    <s v="MO25012223"/>
    <s v="90CV08710070"/>
    <s v="RTX5090/14530/STDOC/SA/PNY"/>
    <s v=""/>
    <s v="MO25012223"/>
    <s v="MTCAPPLYCONF"/>
    <s v="許家榮"/>
    <s v="2026/09/18 10:32:22"/>
    <s v=""/>
    <s v=""/>
    <s v=""/>
    <s v=""/>
    <s v=""/>
    <s v=""/>
    <s v="2026/09/18 10:25:49"/>
    <s v="KEYIN"/>
    <s v="KEYIN"/>
    <s v="R10"/>
    <s v="RTX5090"/>
    <s v=""/>
    <s v=""/>
    <s v=""/>
    <s v=""/>
    <s v=""/>
  </r>
  <r>
    <s v="On Hold"/>
    <s v="on hold"/>
    <x v="9"/>
    <x v="4"/>
    <x v="0"/>
    <s v="TO269000004"/>
    <s v="R"/>
    <s v="PNY"/>
    <s v="PNY_Asia"/>
    <s v="2026/09/15 13:20:36"/>
    <s v="2026/09/10 20:49:06"/>
    <s v="MO25012231"/>
    <s v="90CV08710070"/>
    <s v="RTX5090/14530/STDOC/SA/PNY"/>
    <s v=""/>
    <s v="MO25012231"/>
    <s v="MTCAPPLYCONF"/>
    <s v="許家榮"/>
    <s v="2026/09/18 10:32:22"/>
    <s v=""/>
    <s v=""/>
    <s v=""/>
    <s v=""/>
    <s v=""/>
    <s v=""/>
    <s v="2026/09/18 10:26:06"/>
    <s v="KEYIN"/>
    <s v="KEYIN"/>
    <s v="R10"/>
    <s v="RTX5090"/>
    <s v=""/>
    <s v=""/>
    <s v=""/>
    <s v=""/>
    <s v=""/>
  </r>
  <r>
    <s v="On Hold"/>
    <s v="on hold"/>
    <x v="9"/>
    <x v="4"/>
    <x v="0"/>
    <s v="TO269000004"/>
    <s v="R"/>
    <s v="PNY"/>
    <s v="PNY_Asia"/>
    <s v="2026/09/15 13:20:36"/>
    <s v="2026/09/10 20:49:06"/>
    <s v="MO25012234"/>
    <s v="90CV08710070"/>
    <s v="RTX5090/14530/STDOC/SA/PNY"/>
    <s v=""/>
    <s v="MO25012234"/>
    <s v="MTCAPPLYCONF"/>
    <s v="許家榮"/>
    <s v="2026/09/18 10:32:22"/>
    <s v=""/>
    <s v=""/>
    <s v=""/>
    <s v=""/>
    <s v=""/>
    <s v=""/>
    <s v="2026/09/18 10:26:24"/>
    <s v="KEYIN"/>
    <s v="KEYIN"/>
    <s v="R10"/>
    <s v="RTX5090"/>
    <s v=""/>
    <s v=""/>
    <s v=""/>
    <s v=""/>
    <s v=""/>
  </r>
  <r>
    <s v="On Hold"/>
    <s v="on hold"/>
    <x v="9"/>
    <x v="4"/>
    <x v="0"/>
    <s v="TO269000004"/>
    <s v="R"/>
    <s v="PNY"/>
    <s v="PNY_Asia"/>
    <s v="2026/09/15 13:20:36"/>
    <s v="2026/09/10 20:49:06"/>
    <s v="MO25012237"/>
    <s v="90CV08710070"/>
    <s v="RTX5090/14530/STDOC/SA/PNY"/>
    <s v=""/>
    <s v="MO25012237"/>
    <s v="MTCAPPLYCONF"/>
    <s v="許家榮"/>
    <s v="2026/09/18 10:32:22"/>
    <s v=""/>
    <s v=""/>
    <s v=""/>
    <s v=""/>
    <s v=""/>
    <s v=""/>
    <s v="2026/09/18 10:26:45"/>
    <s v="KEYIN"/>
    <s v="KEYIN"/>
    <s v="R10"/>
    <s v="RTX5090"/>
    <s v=""/>
    <s v=""/>
    <s v=""/>
    <s v=""/>
    <s v=""/>
  </r>
  <r>
    <s v="KGB"/>
    <s v="Standard Shipment"/>
    <x v="0"/>
    <x v="0"/>
    <x v="0"/>
    <s v="TO269000006"/>
    <s v="R"/>
    <s v="PNY"/>
    <s v="PNY_Asia"/>
    <s v="2026/09/18 12:32:09"/>
    <s v="2026/09/16 20:54:13"/>
    <s v="MN25802133"/>
    <s v="90CV08E300J0"/>
    <s v="RTX5060/15225/STDOC/MR/PNY"/>
    <s v=""/>
    <s v="MN25032166"/>
    <s v="CLOSED"/>
    <s v="許家榮"/>
    <s v="2026/09/21 12:37:18"/>
    <s v="2026/09/30 15:52:02"/>
    <s v="2026/10/02 16:57:51"/>
    <s v="2026/10/02 16:57:51"/>
    <s v=""/>
    <s v=""/>
    <s v=""/>
    <s v="2026/09/21 12:31:13"/>
    <s v="KEYIN"/>
    <s v="KEYIN"/>
    <s v="R10"/>
    <s v="RTX5060"/>
    <s v="2026/10/01 14:29:58"/>
    <s v="001"/>
    <n v="622619"/>
    <n v="4"/>
    <n v="4"/>
  </r>
  <r>
    <s v="KGB"/>
    <s v="Standard Shipment"/>
    <x v="0"/>
    <x v="0"/>
    <x v="0"/>
    <s v="TO269000006"/>
    <s v="R"/>
    <s v="PNY"/>
    <s v="PNY_Asia"/>
    <s v="2026/09/18 12:32:09"/>
    <s v="2026/09/16 20:54:13"/>
    <s v="H924802132"/>
    <s v="90CV07R60010"/>
    <s v="RTX4070/PG141SKU335/GB/PNY"/>
    <s v=""/>
    <s v="H924003194"/>
    <s v="CLOSED"/>
    <s v="許家榮"/>
    <s v="2026/09/21 12:37:18"/>
    <s v="2026/10/06 09:24:18"/>
    <s v="2026/10/08 16:01:41"/>
    <s v="2026/10/08 16:01:41"/>
    <s v=""/>
    <s v=""/>
    <s v=""/>
    <s v="2026/09/21 12:32:04"/>
    <s v="KEYIN"/>
    <s v="KEYIN"/>
    <s v="R10"/>
    <s v="RTX4070"/>
    <s v="2026/10/07 11:20:52"/>
    <s v="001"/>
    <n v="622631"/>
    <n v="4.5"/>
    <n v="4.5"/>
  </r>
  <r>
    <s v="KGB"/>
    <s v="Standard Shipment"/>
    <x v="0"/>
    <x v="0"/>
    <x v="0"/>
    <s v="TO269000006"/>
    <s v="R"/>
    <s v="PNY"/>
    <s v="PNY_Asia"/>
    <s v="2026/09/18 12:32:09"/>
    <s v="2026/09/16 20:54:13"/>
    <s v="MN25802131"/>
    <s v="90CV08E300J0"/>
    <s v="RTX5060/15225/STDOC/MR/PNY"/>
    <s v=""/>
    <s v="MN25019978"/>
    <s v="CLOSED"/>
    <s v="許家榮"/>
    <s v="2026/09/21 12:37:18"/>
    <s v="2026/09/30 14:31:36"/>
    <s v="2026/10/02 16:57:51"/>
    <s v="2026/10/02 16:57:51"/>
    <s v=""/>
    <s v=""/>
    <s v=""/>
    <s v="2026/09/21 12:33:05"/>
    <s v="KEYIN"/>
    <s v="KEYIN"/>
    <s v="R10"/>
    <s v="RTX5060"/>
    <s v="2026/10/01 14:29:58"/>
    <s v="001"/>
    <n v="622619"/>
    <n v="4"/>
    <n v="4"/>
  </r>
  <r>
    <s v="On Hold"/>
    <s v="on hold"/>
    <x v="9"/>
    <x v="5"/>
    <x v="0"/>
    <s v="TO269000006"/>
    <s v="R"/>
    <s v="PNY"/>
    <s v="PNY_Asia"/>
    <s v="2026/09/18 12:32:09"/>
    <s v="2026/09/16 20:54:13"/>
    <s v="MN24000113"/>
    <s v="90CV07S000B0"/>
    <s v="RTX4090/PG139-SKU332/GB/PNY"/>
    <s v=""/>
    <s v="MN24000113"/>
    <s v="MTCAPPLYCONF"/>
    <s v="許家榮"/>
    <s v="2026/09/21 12:37:18"/>
    <s v=""/>
    <s v=""/>
    <s v=""/>
    <s v=""/>
    <s v=""/>
    <s v=""/>
    <s v="2026/09/21 12:36:42"/>
    <s v="KEYIN"/>
    <s v="KEYIN"/>
    <s v="R10"/>
    <s v="RTX4090"/>
    <s v=""/>
    <s v=""/>
    <s v=""/>
    <s v=""/>
    <s v=""/>
  </r>
  <r>
    <s v="KGB"/>
    <s v="Standard Shipment"/>
    <x v="0"/>
    <x v="0"/>
    <x v="0"/>
    <s v="TO269000006"/>
    <s v="R"/>
    <s v="PNY"/>
    <s v="PNY_Asia"/>
    <s v="2026/09/18 12:32:09"/>
    <s v="2026/09/16 20:54:13"/>
    <s v="H625802126"/>
    <s v="90CV08B200F0"/>
    <s v="RTX5070TI/14760/STDOC/HY/PNY"/>
    <s v=""/>
    <s v="H625004399"/>
    <s v="CLOSED"/>
    <s v="許家榮"/>
    <s v="2026/09/21 12:37:18"/>
    <s v="2026/09/30 08:42:30"/>
    <s v="2026/10/02 16:57:51"/>
    <s v="2026/10/02 16:57:51"/>
    <s v=""/>
    <s v=""/>
    <s v=""/>
    <s v="2026/09/21 12:30:21"/>
    <s v="KEYIN"/>
    <s v="KEYIN"/>
    <s v="R10"/>
    <s v="RTX5070TI"/>
    <s v="2026/10/01 14:29:58"/>
    <s v="002"/>
    <n v="622619"/>
    <n v="5.2"/>
    <n v="5.2"/>
  </r>
  <r>
    <s v="KGB"/>
    <s v="Standard Shipment"/>
    <x v="0"/>
    <x v="0"/>
    <x v="0"/>
    <s v="TO269000006"/>
    <s v="R"/>
    <s v="PNY"/>
    <s v="PNY_Asia"/>
    <s v="2026/09/18 12:32:09"/>
    <s v="2026/09/16 20:54:13"/>
    <s v="HN25009779"/>
    <s v="90CV085100S0"/>
    <s v="RTX5070/14770/STDOC/MR/PNY"/>
    <s v=""/>
    <s v="HN25009779"/>
    <s v="MTCAPPLYCONF"/>
    <s v="吳崇源"/>
    <s v="2026/09/21 12:37:18"/>
    <s v=""/>
    <s v=""/>
    <s v=""/>
    <s v=""/>
    <s v=""/>
    <s v=""/>
    <s v="2026/09/21 12:35:42"/>
    <s v="KEYIN"/>
    <s v="KEYIN"/>
    <s v="R10"/>
    <s v="RTX5070"/>
    <s v=""/>
    <s v=""/>
    <s v=""/>
    <s v=""/>
    <s v=""/>
  </r>
  <r>
    <s v="KGB"/>
    <s v="Standard Shipment"/>
    <x v="0"/>
    <x v="0"/>
    <x v="0"/>
    <s v="TO269000006"/>
    <s v="R"/>
    <s v="PNY"/>
    <s v="PNY_Asia"/>
    <s v="2026/09/18 12:32:09"/>
    <s v="2026/09/16 20:54:13"/>
    <s v="H725802130"/>
    <s v="90CV08B300F0"/>
    <s v="RTX5070TI/14760/ARGBOC/HY/PNY"/>
    <s v=""/>
    <s v="H725000453"/>
    <s v="CLOSED"/>
    <s v="許家榮"/>
    <s v="2026/09/21 12:37:18"/>
    <s v="2026/10/05 10:37:02"/>
    <s v="2026/10/08 16:01:41"/>
    <s v="2026/10/08 16:01:41"/>
    <s v=""/>
    <s v=""/>
    <s v=""/>
    <s v="2026/09/21 12:27:58"/>
    <s v="KEYIN"/>
    <s v="KEYIN"/>
    <s v="R10"/>
    <s v="RTX5070TI"/>
    <s v="2026/10/07 11:20:52"/>
    <s v="001"/>
    <n v="622631"/>
    <n v="4.5"/>
    <n v="4.5"/>
  </r>
  <r>
    <s v="KGB"/>
    <s v="Standard Shipment"/>
    <x v="0"/>
    <x v="0"/>
    <x v="0"/>
    <s v="TO269000006"/>
    <s v="R"/>
    <s v="PNY"/>
    <s v="PNY_Asia"/>
    <s v="2026/09/18 12:32:09"/>
    <s v="2026/09/16 20:54:13"/>
    <s v="HN25802127"/>
    <s v="90CV08B20110"/>
    <s v="RTX5070TI/14760/STDOC/HY6/PNY"/>
    <s v=""/>
    <s v="HN25011350"/>
    <s v="CLOSED"/>
    <s v="許家榮"/>
    <s v="2026/09/21 12:37:18"/>
    <s v="2026/09/30 09:24:45"/>
    <s v="2026/10/02 16:57:51"/>
    <s v="2026/10/02 16:57:51"/>
    <s v=""/>
    <s v=""/>
    <s v=""/>
    <s v="2026/09/21 12:29:05"/>
    <s v="KEYIN"/>
    <s v="KEYIN"/>
    <s v="R10"/>
    <s v="RTX5070TI"/>
    <s v="2026/10/01 14:29:58"/>
    <s v="002"/>
    <n v="622619"/>
    <n v="5.2"/>
    <n v="5.2"/>
  </r>
  <r>
    <s v="KGB"/>
    <s v="Standard Shipment"/>
    <x v="0"/>
    <x v="0"/>
    <x v="0"/>
    <s v="TO269000006"/>
    <s v="R"/>
    <s v="PNY"/>
    <s v="PNY_Asia"/>
    <s v="2026/09/18 12:32:09"/>
    <s v="2026/09/16 20:54:13"/>
    <s v="H925802125"/>
    <s v="90CV085100S0"/>
    <s v="RTX5070/14770/STDOC/MR/PNY"/>
    <s v=""/>
    <s v="H925005207"/>
    <s v="CLOSED"/>
    <s v="許家榮"/>
    <s v="2026/09/21 12:37:18"/>
    <s v="2026/09/30 11:01:24"/>
    <s v="2026/10/02 16:57:51"/>
    <s v="2026/10/02 16:57:51"/>
    <s v=""/>
    <s v=""/>
    <s v=""/>
    <s v="2026/09/21 12:33:58"/>
    <s v="KEYIN"/>
    <s v="KEYIN"/>
    <s v="R10"/>
    <s v="RTX5070"/>
    <s v="2026/10/01 14:29:58"/>
    <s v="002"/>
    <n v="622619"/>
    <n v="5.2"/>
    <n v="5.2"/>
  </r>
  <r>
    <s v="KGB"/>
    <s v="Standard Shipment"/>
    <x v="0"/>
    <x v="0"/>
    <x v="0"/>
    <s v="TO269000006"/>
    <s v="R"/>
    <s v="PNY"/>
    <s v="PNY_Asia"/>
    <s v="2026/09/18 12:32:09"/>
    <s v="2026/09/16 20:54:13"/>
    <s v="MO25012207"/>
    <s v="90CV08710010"/>
    <s v="RTX5090/14530/STDOC/SA/PNY"/>
    <s v=""/>
    <s v="MO25012207"/>
    <s v="L1KEYIN"/>
    <s v="許家榮"/>
    <s v="2026/09/21 12:37:18"/>
    <s v=""/>
    <s v=""/>
    <s v=""/>
    <s v=""/>
    <s v=""/>
    <s v=""/>
    <s v="2026/09/21 12:34:49"/>
    <s v="KEYIN"/>
    <s v="KEYIN"/>
    <s v="R07"/>
    <s v="RTX5090"/>
    <s v=""/>
    <s v=""/>
    <s v=""/>
    <s v=""/>
    <s v=""/>
  </r>
  <r>
    <s v="KGB"/>
    <s v="Standard Shipment"/>
    <x v="0"/>
    <x v="0"/>
    <x v="0"/>
    <s v="TO26A000001"/>
    <s v="R"/>
    <s v="PNY"/>
    <s v="PNY_Asia"/>
    <s v="2026/10/15 08:34:50"/>
    <s v="2026/10/08 13:39:09"/>
    <s v="M525003872"/>
    <s v="90CV08B300A0"/>
    <s v="RTX5070TI/14760/ARGBOC/HY/PNY"/>
    <s v="VCG5071T16TFXXPB1-O"/>
    <s v="M525003872"/>
    <s v="PACK"/>
    <s v="許家榮"/>
    <s v="2026/10/15 09:09:09"/>
    <s v="2026/10/20 14:40:04"/>
    <s v=""/>
    <s v=""/>
    <s v=""/>
    <s v=""/>
    <s v=""/>
    <s v="2026/10/15 08:52:38"/>
    <s v="KEYIN"/>
    <s v="KEYIN"/>
    <s v="R10"/>
    <s v="RTX5070TI"/>
    <s v=""/>
    <s v=""/>
    <s v=""/>
    <s v=""/>
    <s v=""/>
  </r>
  <r>
    <s v="KGB"/>
    <s v="Standard Shipment"/>
    <x v="0"/>
    <x v="0"/>
    <x v="0"/>
    <s v="TO26A000001"/>
    <s v="R"/>
    <s v="PNY"/>
    <s v="PNY_Asia"/>
    <s v="2026/10/15 08:34:50"/>
    <s v="2026/10/08 13:39:09"/>
    <s v="HN25014874"/>
    <s v="90CV08B20110"/>
    <s v="RTX5070TI/14760/STDOC/HY6/PNY"/>
    <s v="VCG5070T16TFXPB1-O"/>
    <s v="HN25014874"/>
    <s v="PACK"/>
    <s v="許家榮"/>
    <s v="2026/10/15 09:09:09"/>
    <s v="2026/10/20 13:44:36"/>
    <s v=""/>
    <s v=""/>
    <s v=""/>
    <s v=""/>
    <s v=""/>
    <s v="2026/10/15 08:53:38"/>
    <s v="KEYIN"/>
    <s v="KEYIN"/>
    <s v="R10"/>
    <s v="RTX5070TI"/>
    <s v=""/>
    <s v=""/>
    <s v=""/>
    <s v=""/>
    <s v=""/>
  </r>
  <r>
    <s v="KGB"/>
    <s v="Standard Shipment"/>
    <x v="0"/>
    <x v="0"/>
    <x v="0"/>
    <s v="TO26A000001"/>
    <s v="R"/>
    <s v="PNY"/>
    <s v="PNY_Asia"/>
    <s v="2026/10/15 08:34:50"/>
    <s v="2026/10/08 13:39:09"/>
    <s v="H625015817"/>
    <s v="90CV08B300F0"/>
    <s v="RTX5070TI/14760/ARGBOC/HY/PNY"/>
    <s v="VCG5070T16TFXXPB1-O"/>
    <s v="H625015817"/>
    <s v="PACK"/>
    <s v="許家榮"/>
    <s v="2026/10/15 09:09:09"/>
    <s v="2026/10/20 16:12:28"/>
    <s v=""/>
    <s v=""/>
    <s v=""/>
    <s v=""/>
    <s v=""/>
    <s v="2026/10/15 08:54:44"/>
    <s v="KEYIN"/>
    <s v="KEYIN"/>
    <s v="R10"/>
    <s v="RTX5070TI"/>
    <s v=""/>
    <s v=""/>
    <s v=""/>
    <s v=""/>
    <s v=""/>
  </r>
  <r>
    <s v="KGB"/>
    <s v="Standard Shipment"/>
    <x v="0"/>
    <x v="0"/>
    <x v="0"/>
    <s v="TO26A000001"/>
    <s v="R"/>
    <s v="PNY"/>
    <s v="PNY_Asia"/>
    <s v="2026/10/15 08:34:50"/>
    <s v="2026/10/08 13:39:09"/>
    <s v="HN25011675"/>
    <s v="90CV08B20110"/>
    <s v="RTX5070TI/14760/STDOC/HY6/PNY"/>
    <s v="VCG5070T16TFXPB1-O"/>
    <s v="HN25011675"/>
    <s v="PACK"/>
    <s v="許家榮"/>
    <s v="2026/10/15 09:09:09"/>
    <s v="2026/10/20 13:00:48"/>
    <s v=""/>
    <s v=""/>
    <s v=""/>
    <s v=""/>
    <s v=""/>
    <s v="2026/10/15 08:55:39"/>
    <s v="KEYIN"/>
    <s v="KEYIN"/>
    <s v="R10"/>
    <s v="RTX5070TI"/>
    <s v=""/>
    <s v=""/>
    <s v=""/>
    <s v=""/>
    <s v=""/>
  </r>
  <r>
    <s v="On Hold"/>
    <s v="on hold"/>
    <x v="9"/>
    <x v="5"/>
    <x v="0"/>
    <s v="TO26A000001"/>
    <s v="R"/>
    <s v="PNY"/>
    <s v="PNY_Asia"/>
    <s v="2026/10/15 08:34:50"/>
    <s v="2026/10/08 13:39:09"/>
    <s v="H725007916"/>
    <s v="90CV08B200F0"/>
    <s v="RTX5070TI/14760/STDOC/HY/PNY"/>
    <s v="VCG5070T16TFXPB1-O"/>
    <s v="H725007916"/>
    <s v="MTCAPPLYCONF"/>
    <s v="許家榮"/>
    <s v="2026/10/15 09:09:09"/>
    <s v=""/>
    <s v=""/>
    <s v=""/>
    <s v=""/>
    <s v=""/>
    <s v=""/>
    <s v="2026/10/15 08:56:26"/>
    <s v="KEYIN"/>
    <s v="KEYIN"/>
    <s v="R10"/>
    <s v="RTX5070TI"/>
    <s v=""/>
    <s v=""/>
    <s v=""/>
    <s v=""/>
    <s v=""/>
  </r>
  <r>
    <s v="KGB"/>
    <s v="Standard Shipment"/>
    <x v="0"/>
    <x v="0"/>
    <x v="0"/>
    <s v="TO26A000001"/>
    <s v="R"/>
    <s v="PNY"/>
    <s v="PNY_Asia"/>
    <s v="2026/10/15 08:34:50"/>
    <s v="2026/10/08 13:39:09"/>
    <s v="HO24018938"/>
    <s v="90CV07R600A0"/>
    <s v="RTX4070/PG141SKU335/GB/PNY"/>
    <s v="VCG4070S12DFXPB1-O"/>
    <s v="HO24018938"/>
    <s v="PACK"/>
    <s v="許家榮"/>
    <s v="2026/10/15 09:09:09"/>
    <s v="2026/10/20 17:15:24"/>
    <s v=""/>
    <s v=""/>
    <s v=""/>
    <s v=""/>
    <s v=""/>
    <s v="2026/10/15 08:57:37"/>
    <s v="KEYIN"/>
    <s v="KEYIN"/>
    <s v="R10"/>
    <s v="RTX4070"/>
    <s v=""/>
    <s v=""/>
    <s v=""/>
    <s v=""/>
    <s v=""/>
  </r>
  <r>
    <s v="KGB"/>
    <s v="Standard Shipment"/>
    <x v="0"/>
    <x v="0"/>
    <x v="0"/>
    <s v="TO26A000001"/>
    <s v="R"/>
    <s v="PNY"/>
    <s v="PNY_Asia"/>
    <s v="2026/10/15 08:34:50"/>
    <s v="2026/10/08 13:39:09"/>
    <s v="M125801097"/>
    <s v="90CV08600020"/>
    <s v="RTX5080/14745/STD/SA/PNY"/>
    <s v=""/>
    <s v="M125801097"/>
    <s v="PACK"/>
    <s v="許家榮"/>
    <s v="2026/10/15 09:09:09"/>
    <s v="2026/10/20 12:36:21"/>
    <s v=""/>
    <s v=""/>
    <s v=""/>
    <s v=""/>
    <s v=""/>
    <s v="2026/10/15 08:58:34"/>
    <s v="KEYIN"/>
    <s v="KEYIN"/>
    <s v="R10"/>
    <s v="RTX5080"/>
    <s v=""/>
    <s v=""/>
    <s v=""/>
    <s v=""/>
    <s v=""/>
  </r>
  <r>
    <s v="KGB"/>
    <s v="Standard Shipment"/>
    <x v="0"/>
    <x v="0"/>
    <x v="0"/>
    <s v="TO26A000001"/>
    <s v="R"/>
    <s v="PNY"/>
    <s v="PNY_Asia"/>
    <s v="2026/10/15 08:34:50"/>
    <s v="2026/10/08 13:39:09"/>
    <s v="M525004337"/>
    <s v="90CV08B300A0"/>
    <s v="RTX5070TI/14760/ARGBOC/HY/PNY"/>
    <s v="VCG5071T16TFXXPB1-O"/>
    <s v="M525004337"/>
    <s v="PACK"/>
    <s v="許家榮"/>
    <s v="2026/10/15 09:09:09"/>
    <s v="2026/10/20 14:29:39"/>
    <s v=""/>
    <s v=""/>
    <s v=""/>
    <s v=""/>
    <s v=""/>
    <s v="2026/10/15 08:59:48"/>
    <s v="KEYIN"/>
    <s v="KEYIN"/>
    <s v="R10"/>
    <s v="RTX5070TI"/>
    <s v=""/>
    <s v=""/>
    <s v=""/>
    <s v=""/>
    <s v=""/>
  </r>
  <r>
    <s v="KGB"/>
    <s v="Standard Shipment"/>
    <x v="0"/>
    <x v="0"/>
    <x v="0"/>
    <s v="TO26A000001"/>
    <s v="R"/>
    <s v="PNY"/>
    <s v="PNY_Asia"/>
    <s v="2026/10/15 08:34:50"/>
    <s v="2026/10/08 13:39:09"/>
    <s v="HN25014768"/>
    <s v="90CV08B20110"/>
    <s v="RTX5070TI/14760/STDOC/HY6/PNY"/>
    <s v="VCG5070T16TFXPB1-O"/>
    <s v="HN25014768"/>
    <s v="PACK"/>
    <s v="許家榮"/>
    <s v="2026/10/15 09:09:09"/>
    <s v="2026/10/20 14:08:37"/>
    <s v=""/>
    <s v=""/>
    <s v=""/>
    <s v=""/>
    <s v=""/>
    <s v="2026/10/15 09:00:45"/>
    <s v="KEYIN"/>
    <s v="KEYIN"/>
    <s v="R10"/>
    <s v="RTX5070TI"/>
    <s v=""/>
    <s v=""/>
    <s v=""/>
    <s v=""/>
    <s v=""/>
  </r>
  <r>
    <s v="KGB"/>
    <s v="Standard Shipment"/>
    <x v="0"/>
    <x v="0"/>
    <x v="0"/>
    <s v="TO26A000001"/>
    <s v="R"/>
    <s v="PNY"/>
    <s v="PNY_Asia"/>
    <s v="2026/10/15 08:34:50"/>
    <s v="2026/10/08 13:39:09"/>
    <s v="M526013256"/>
    <s v="90CV08710070"/>
    <s v="RTX5090/14530/STDOC/SA/PNY"/>
    <s v="VCG509032TFXPB1-O"/>
    <s v="M526013256"/>
    <s v="PACK"/>
    <s v="許家榮"/>
    <s v="2026/10/15 09:09:09"/>
    <s v="2026/10/20 09:07:43"/>
    <s v=""/>
    <s v=""/>
    <s v=""/>
    <s v=""/>
    <s v=""/>
    <s v="2026/10/15 09:01:23"/>
    <s v="KEYIN"/>
    <s v="KEYIN"/>
    <s v="R10"/>
    <s v="RTX5090"/>
    <s v=""/>
    <s v=""/>
    <s v=""/>
    <s v=""/>
    <s v=""/>
  </r>
  <r>
    <s v="KGB"/>
    <s v="Standard Shipment"/>
    <x v="0"/>
    <x v="0"/>
    <x v="0"/>
    <s v="TO26A000001"/>
    <s v="R"/>
    <s v="PNY"/>
    <s v="PNY_Asia"/>
    <s v="2026/10/15 08:34:50"/>
    <s v="2026/10/08 13:39:09"/>
    <s v="M126015432"/>
    <s v="90CV08710070"/>
    <s v="RTX5090/14530/STDOC/SA/PNY"/>
    <s v="VCG509032TFXPB1-O"/>
    <s v="M126015432"/>
    <s v="PACK"/>
    <s v="許家榮"/>
    <s v="2026/10/15 09:09:09"/>
    <s v="2026/10/20 09:44:10"/>
    <s v=""/>
    <s v=""/>
    <s v=""/>
    <s v=""/>
    <s v=""/>
    <s v="2026/10/15 09:02:03"/>
    <s v="KEYIN"/>
    <s v="KEYIN"/>
    <s v="R10"/>
    <s v="RTX5090"/>
    <s v=""/>
    <s v=""/>
    <s v=""/>
    <s v=""/>
    <s v=""/>
  </r>
  <r>
    <s v="KGB"/>
    <s v="Standard Shipment"/>
    <x v="0"/>
    <x v="0"/>
    <x v="0"/>
    <s v="TO26A000001"/>
    <s v="R"/>
    <s v="PNY"/>
    <s v="PNY_Asia"/>
    <s v="2026/10/15 08:34:50"/>
    <s v="2026/10/08 13:39:09"/>
    <s v="MD25000413"/>
    <s v="90CV08710070"/>
    <s v="RTX5090/14530/STDOC/SA/PNY"/>
    <s v="VCG509032TFXPB1-O"/>
    <s v="MD25000413"/>
    <s v="PACK"/>
    <s v="許家榮"/>
    <s v="2026/10/15 09:09:09"/>
    <s v="2026/10/20 10:00:14"/>
    <s v=""/>
    <s v=""/>
    <s v=""/>
    <s v=""/>
    <s v=""/>
    <s v="2026/10/15 09:02:36"/>
    <s v="KEYIN"/>
    <s v="KEYIN"/>
    <s v="R10"/>
    <s v="RTX5090"/>
    <s v=""/>
    <s v=""/>
    <s v=""/>
    <s v=""/>
    <s v=""/>
  </r>
  <r>
    <s v="KGB"/>
    <s v="Standard Shipment"/>
    <x v="0"/>
    <x v="0"/>
    <x v="0"/>
    <s v="TO26A000001"/>
    <s v="R"/>
    <s v="PNY"/>
    <s v="PNY_Asia"/>
    <s v="2026/10/15 08:34:50"/>
    <s v="2026/10/08 13:39:09"/>
    <s v="MN25019853"/>
    <s v="90CV08E300J0"/>
    <s v="RTX5060/15225/STDOC/MR/PNY"/>
    <s v="VCG50608DFXPB1-O"/>
    <s v="MN25019853"/>
    <s v="PACK"/>
    <s v="許家榮"/>
    <s v="2026/10/15 09:09:08"/>
    <s v="2026/10/20 14:55:24"/>
    <s v=""/>
    <s v=""/>
    <s v=""/>
    <s v=""/>
    <s v=""/>
    <s v="2026/10/15 09:03:31"/>
    <s v="KEYIN"/>
    <s v="KEYIN"/>
    <s v="R10"/>
    <s v="RTX5060"/>
    <s v=""/>
    <s v=""/>
    <s v=""/>
    <s v=""/>
    <s v=""/>
  </r>
  <r>
    <s v="KGB"/>
    <s v="Standard Shipment"/>
    <x v="0"/>
    <x v="0"/>
    <x v="0"/>
    <s v="TO26A000001"/>
    <s v="R"/>
    <s v="PNY"/>
    <s v="PNY_Asia"/>
    <s v="2026/10/15 08:34:50"/>
    <s v="2026/10/08 13:39:09"/>
    <s v="M126016742"/>
    <s v="90CV08E30060"/>
    <s v="RTX5060/15225/STDOC/HY/PNY"/>
    <s v="VCG50608DFXPB1-O"/>
    <s v="M126016742"/>
    <s v="PACK"/>
    <s v="許家榮"/>
    <s v="2026/10/15 09:09:08"/>
    <s v="2026/10/20 14:49:26"/>
    <s v=""/>
    <s v=""/>
    <s v=""/>
    <s v=""/>
    <s v=""/>
    <s v="2026/10/15 09:04:09"/>
    <s v="KEYIN"/>
    <s v="KEYIN"/>
    <s v="R10"/>
    <s v="RTX5060"/>
    <s v=""/>
    <s v=""/>
    <s v=""/>
    <s v=""/>
    <s v=""/>
  </r>
  <r>
    <s v="On Hold"/>
    <s v="on hold"/>
    <x v="9"/>
    <x v="5"/>
    <x v="0"/>
    <s v="TO26A000001"/>
    <s v="R"/>
    <s v="PNY"/>
    <s v="PNY_Asia"/>
    <s v="2026/10/15 08:34:50"/>
    <s v="2026/10/08 13:39:09"/>
    <s v="MO25011103"/>
    <s v="90CV08610010"/>
    <s v="RTX5080/14745/STDOC/SA/PNY"/>
    <s v="VCG508016TFXPB1-O"/>
    <s v="MO25011103"/>
    <s v="MTCAPPLYCONF"/>
    <s v="許家榮"/>
    <s v="2026/10/15 09:09:08"/>
    <s v=""/>
    <s v=""/>
    <s v=""/>
    <s v=""/>
    <s v=""/>
    <s v=""/>
    <s v="2026/10/15 09:05:11"/>
    <s v="KEYIN"/>
    <s v="KEYIN"/>
    <s v="R10"/>
    <s v="RTX5080"/>
    <s v=""/>
    <s v=""/>
    <s v=""/>
    <s v=""/>
    <s v=""/>
  </r>
  <r>
    <s v="KGB"/>
    <s v="Standard Shipment"/>
    <x v="0"/>
    <x v="0"/>
    <x v="0"/>
    <s v="TO26A000001"/>
    <s v="R"/>
    <s v="PNY"/>
    <s v="PNY_Asia"/>
    <s v="2026/10/15 08:34:50"/>
    <s v="2026/10/08 13:39:09"/>
    <s v="MO25012964"/>
    <s v="90CV08610010"/>
    <s v="RTX5080/14745/STDOC/SA/PNY"/>
    <s v="VCG508016TFXPB1-O"/>
    <s v="MO25012964"/>
    <s v="PACK"/>
    <s v="許家榮"/>
    <s v="2026/10/15 09:09:08"/>
    <s v="2026/10/20 11:25:36"/>
    <s v=""/>
    <s v=""/>
    <s v=""/>
    <s v=""/>
    <s v=""/>
    <s v="2026/10/15 09:05:50"/>
    <s v="KEYIN"/>
    <s v="KEYIN"/>
    <s v="R10"/>
    <s v="RTX5080"/>
    <s v=""/>
    <s v=""/>
    <s v=""/>
    <s v=""/>
    <s v=""/>
  </r>
  <r>
    <s v="On Hold"/>
    <s v="on hold"/>
    <x v="9"/>
    <x v="5"/>
    <x v="0"/>
    <s v="TO26A000001"/>
    <s v="R"/>
    <s v="PNY"/>
    <s v="PNY_Asia"/>
    <s v="2026/10/15 08:34:50"/>
    <s v="2026/10/08 13:39:09"/>
    <s v="MD25013961"/>
    <s v="90CV08B30100"/>
    <s v="RTX5070TI/14760/ARGBOC/HY6/PNY"/>
    <s v="VCG5070T16TFXXPB1-O"/>
    <s v="MD25013961"/>
    <s v="MTCAPPLYCONF"/>
    <s v="許家榮"/>
    <s v="2026/10/15 09:09:08"/>
    <s v=""/>
    <s v=""/>
    <s v=""/>
    <s v=""/>
    <s v=""/>
    <s v=""/>
    <s v="2026/10/15 09:06:20"/>
    <s v="KEYIN"/>
    <s v="KEYIN"/>
    <s v="R10"/>
    <s v="RTX5070TI"/>
    <s v=""/>
    <s v=""/>
    <s v=""/>
    <s v=""/>
    <s v=""/>
  </r>
  <r>
    <s v="KGB"/>
    <s v="Standard Shipment"/>
    <x v="0"/>
    <x v="0"/>
    <x v="0"/>
    <s v="TO26A000001"/>
    <s v="R"/>
    <s v="PNY"/>
    <s v="PNY_Asia"/>
    <s v="2026/10/15 08:34:50"/>
    <s v="2026/10/08 13:39:09"/>
    <s v="M525003952"/>
    <s v="90CV08B300A0"/>
    <s v="RTX5070TI/14760/ARGBOC/HY/PNY"/>
    <s v="VCG5071T16TFXXPB1-O"/>
    <s v="M525003952"/>
    <s v="PACK"/>
    <s v="許家榮"/>
    <s v="2026/10/15 09:09:08"/>
    <s v="2026/10/20 14:20:31"/>
    <s v=""/>
    <s v=""/>
    <s v=""/>
    <s v=""/>
    <s v=""/>
    <s v="2026/10/15 09:06:56"/>
    <s v="KEYIN"/>
    <s v="KEYIN"/>
    <s v="R10"/>
    <s v="RTX5070TI"/>
    <s v=""/>
    <s v=""/>
    <s v=""/>
    <s v=""/>
    <s v=""/>
  </r>
  <r>
    <s v="KGB"/>
    <s v="Standard Shipment"/>
    <x v="0"/>
    <x v="0"/>
    <x v="0"/>
    <s v="TO26A000001"/>
    <s v="R"/>
    <s v="PNY"/>
    <s v="PNY_Asia"/>
    <s v="2026/10/15 08:34:50"/>
    <s v="2026/10/08 13:39:09"/>
    <s v="MO25001312"/>
    <s v="90CV08710070"/>
    <s v="RTX5090/14530/STDOC/SA/PNY"/>
    <s v="VCG509032TFXPB1-O"/>
    <s v="MO25001312"/>
    <s v="PACK"/>
    <s v="許家榮"/>
    <s v="2026/10/15 09:09:08"/>
    <s v="2026/10/20 08:53:19"/>
    <s v=""/>
    <s v=""/>
    <s v=""/>
    <s v=""/>
    <s v=""/>
    <s v="2026/10/15 09:07:41"/>
    <s v="KEYIN"/>
    <s v="KEYIN"/>
    <s v="N01"/>
    <s v="RTX5090"/>
    <s v=""/>
    <s v=""/>
    <s v=""/>
    <s v=""/>
    <s v=""/>
  </r>
  <r>
    <s v="KGB"/>
    <s v="Standard Shipment"/>
    <x v="0"/>
    <x v="0"/>
    <x v="0"/>
    <s v="TO26A000001"/>
    <s v="R"/>
    <s v="PNY"/>
    <s v="PNY_Asia"/>
    <s v="2026/10/15 08:34:50"/>
    <s v="2026/10/08 13:39:09"/>
    <s v="MD25000284"/>
    <s v="90CV08710070"/>
    <s v="RTX5090/14530/STDOC/SA/PNY"/>
    <s v="VCG509032TFXPB1-O"/>
    <s v="MD25000284"/>
    <s v="PACK"/>
    <s v="許家榮"/>
    <s v="2026/10/15 09:09:08"/>
    <s v="2026/10/20 09:24:36"/>
    <s v=""/>
    <s v=""/>
    <s v=""/>
    <s v=""/>
    <s v=""/>
    <s v="2026/10/15 09:08:32"/>
    <s v="KEYIN"/>
    <s v="KEYIN"/>
    <s v="R10"/>
    <s v="RTX5090"/>
    <s v=""/>
    <s v=""/>
    <s v=""/>
    <s v=""/>
    <s v=""/>
  </r>
  <r>
    <s v="KGB"/>
    <s v="Standard Shipment"/>
    <x v="0"/>
    <x v="0"/>
    <x v="0"/>
    <s v="TO26A000001"/>
    <s v="R"/>
    <s v="PNY"/>
    <s v="PNY_Asia"/>
    <s v="2026/10/15 08:34:50"/>
    <s v="2026/10/08 13:39:09"/>
    <s v="M726012137"/>
    <s v="90CV087000L0"/>
    <s v="RTX5090/14530/STD/SA/PNY"/>
    <s v="VCG509032TFX1-BLK"/>
    <s v="M726012137"/>
    <s v="PACK"/>
    <s v="許家榮"/>
    <s v="2026/10/15 09:09:09"/>
    <s v="2026/10/21 09:33:09"/>
    <s v=""/>
    <s v=""/>
    <s v=""/>
    <s v=""/>
    <s v=""/>
    <s v="2026/10/15 08:50:30"/>
    <s v="KEYIN"/>
    <s v="KEYIN"/>
    <s v="R10"/>
    <s v="RTX5090"/>
    <s v=""/>
    <s v=""/>
    <s v=""/>
    <s v=""/>
    <s v=""/>
  </r>
  <r>
    <s v="KGB"/>
    <s v="Standard Shipment"/>
    <x v="0"/>
    <x v="0"/>
    <x v="0"/>
    <s v="TO26A000001"/>
    <s v="R"/>
    <s v="PNY"/>
    <s v="PNY_Asia"/>
    <s v="2026/10/15 08:34:50"/>
    <s v="2026/10/08 13:39:09"/>
    <s v="M525003215"/>
    <s v="90CV08B200A0"/>
    <s v="RTX5070TI/14760/STDOC/HY/PNY"/>
    <s v="VCG5071T16TFXPB1-O"/>
    <s v="M525003215"/>
    <s v="PACK"/>
    <s v="許家榮"/>
    <s v="2026/10/15 09:09:09"/>
    <s v="2026/10/20 16:39:47"/>
    <s v=""/>
    <s v=""/>
    <s v=""/>
    <s v=""/>
    <s v=""/>
    <s v="2026/10/15 08:51:43"/>
    <s v="KEYIN"/>
    <s v="KEYIN"/>
    <s v="R10"/>
    <s v="RTX5070TI"/>
    <s v=""/>
    <s v=""/>
    <s v=""/>
    <s v=""/>
    <s v=""/>
  </r>
  <r>
    <s v="KBB"/>
    <d v="2024-06-12T00:00:00"/>
    <x v="1"/>
    <x v="0"/>
    <x v="1"/>
    <s v="TO242000007"/>
    <s v="R"/>
    <s v="PNY"/>
    <s v="PNY_EU"/>
    <s v="2024/03/14 15:57:41"/>
    <s v="2024/02/23 13:05:17"/>
    <s v="241139679000346"/>
    <s v="90CV07U100A0"/>
    <s v="RTX4060TI/PG190SKU361/GB/PNY"/>
    <s v=""/>
    <s v="241139679000346"/>
    <s v="CLOSED"/>
    <s v="李景福"/>
    <s v="2024/03/22 09:36:55"/>
    <s v=""/>
    <s v=""/>
    <s v="2024/04/25 10:35:03"/>
    <s v="[A3SC0030]Burnt Component"/>
    <s v="Customer"/>
    <s v="G1燒板"/>
    <s v="2024/03/22 09:35:44"/>
    <s v="KEYIN"/>
    <s v="KEYIN"/>
    <s v="C01"/>
    <s v="RTX4060TI"/>
    <s v=""/>
    <s v=""/>
    <s v=""/>
    <s v=""/>
    <s v=""/>
  </r>
  <r>
    <s v="KGB"/>
    <s v="Standard Shipment"/>
    <x v="0"/>
    <x v="0"/>
    <x v="0"/>
    <s v="TO242000007"/>
    <s v="R"/>
    <s v="PNY"/>
    <s v="PNY_EU"/>
    <s v="2024/03/14 15:57:41"/>
    <s v="2024/02/23 13:05:17"/>
    <s v="241139679000279"/>
    <s v="90CV07U100A0"/>
    <s v="RTX4060TI/PG190SKU361/GB/PNY"/>
    <s v=""/>
    <s v="241139679000279"/>
    <s v="CLOSED"/>
    <s v="李景福"/>
    <s v="2024/03/22 09:36:55"/>
    <s v="2024/06/25 08:39:39"/>
    <s v="2024/07/01 16:56:35"/>
    <s v="2024/07/01 16:56:35"/>
    <s v=""/>
    <s v=""/>
    <s v=""/>
    <s v="2024/03/22 09:34:58"/>
    <s v="KEYIN"/>
    <s v="KEYIN"/>
    <s v="R10"/>
    <s v="RTX4060TI"/>
    <s v="2024/07/01 16:56:23"/>
    <s v="001"/>
    <n v="615245"/>
    <n v="1"/>
    <n v="1"/>
  </r>
  <r>
    <s v="KBB"/>
    <d v="2024-11-29T00:00:00"/>
    <x v="3"/>
    <x v="0"/>
    <x v="1"/>
    <s v="TO242000007"/>
    <s v="R"/>
    <s v="PNY"/>
    <s v="PNY_EU"/>
    <s v="2024/03/14 15:57:41"/>
    <s v="2024/02/23 13:05:17"/>
    <s v="239281219000012"/>
    <s v="90CV07P00010"/>
    <s v="RTX4070TI/PG141SKU333/GB/PNY"/>
    <s v=""/>
    <s v="239281219000012"/>
    <s v="CLOSED"/>
    <s v="李景福"/>
    <s v="2024/03/22 09:36:55"/>
    <s v=""/>
    <s v=""/>
    <s v="2024/04/19 13:37:50"/>
    <s v="[A3SC0027]PCB damage"/>
    <s v="Customer"/>
    <s v="PCB Damaged/PCI 無法維修"/>
    <s v="2024/03/22 09:36:09"/>
    <s v="KEYIN"/>
    <s v="KEYIN"/>
    <s v="C01"/>
    <s v="RTX4070TI"/>
    <s v=""/>
    <s v=""/>
    <s v=""/>
    <s v=""/>
    <s v=""/>
  </r>
  <r>
    <s v="KGB"/>
    <s v="Standard Shipment"/>
    <x v="0"/>
    <x v="0"/>
    <x v="0"/>
    <s v="TO245000002"/>
    <s v="R"/>
    <s v="PNY"/>
    <s v="PNY_EU"/>
    <s v="2024/05/20 15:21:43"/>
    <s v="2024/05/06 22:02:07"/>
    <s v="244354399000074"/>
    <s v="90CV07X30010"/>
    <s v="RTX4080/PG139SKU355/GB/PNY"/>
    <s v=""/>
    <s v="244354399000074"/>
    <s v="CLOSED"/>
    <s v="吳崇源"/>
    <s v="2024/05/20 16:07:23"/>
    <s v="2024/07/03 17:10:19"/>
    <s v="2024/07/04 15:30:20"/>
    <s v="2024/07/04 15:30:20"/>
    <s v=""/>
    <s v=""/>
    <s v=""/>
    <s v="2024/05/20 15:58:16"/>
    <s v="KEYIN"/>
    <s v="KEYIN"/>
    <s v="R10"/>
    <s v="RTX4080"/>
    <s v="2024/07/04 15:29:59"/>
    <s v="001"/>
    <n v="615319"/>
    <n v="1"/>
    <n v="1"/>
  </r>
  <r>
    <s v="KGB"/>
    <s v="Standard Shipment"/>
    <x v="0"/>
    <x v="0"/>
    <x v="0"/>
    <s v="TO245000002"/>
    <s v="R"/>
    <s v="PNY"/>
    <s v="PNY_EU"/>
    <s v="2024/05/20 15:21:43"/>
    <s v="2024/05/06 22:02:07"/>
    <s v="242125089000818"/>
    <s v="90CV07U10010"/>
    <s v="RTX4060TI/PG190SKU361/GB/PNY"/>
    <s v=""/>
    <s v="242125089000818"/>
    <s v="CLOSED"/>
    <s v="吳崇源"/>
    <s v="2024/05/20 16:07:23"/>
    <s v="2024/06/25 08:40:38"/>
    <s v="2024/07/01 16:56:35"/>
    <s v="2024/07/01 16:56:35"/>
    <s v=""/>
    <s v=""/>
    <s v=""/>
    <s v="2024/05/20 15:53:36"/>
    <s v="KEYIN"/>
    <s v="KEYIN"/>
    <s v="R10"/>
    <s v="RTX4060TI"/>
    <s v="2024/07/01 16:56:23"/>
    <s v="001"/>
    <n v="615245"/>
    <n v="1"/>
    <n v="1"/>
  </r>
  <r>
    <s v="KGB"/>
    <s v="Standard Shipment"/>
    <x v="0"/>
    <x v="0"/>
    <x v="0"/>
    <s v="TO245000002"/>
    <s v="R"/>
    <s v="PNY"/>
    <s v="PNY_EU"/>
    <s v="2024/05/20 15:21:43"/>
    <s v="2024/05/06 22:02:07"/>
    <s v="242125089000804"/>
    <s v="90CV07U10010"/>
    <s v="RTX4060TI/PG190SKU361/GB/PNY"/>
    <s v=""/>
    <s v="242125089000804"/>
    <s v="CLOSED"/>
    <s v="吳崇源"/>
    <s v="2024/05/20 16:07:23"/>
    <s v="2024/06/05 11:21:35"/>
    <s v="2024/06/05 17:02:51"/>
    <s v="2024/06/05 17:02:51"/>
    <s v=""/>
    <s v=""/>
    <s v=""/>
    <s v="2024/05/20 15:57:25"/>
    <s v="KEYIN"/>
    <s v="KEYIN"/>
    <s v="R10"/>
    <s v="RTX4060TI"/>
    <s v="2024/06/05 17:02:34"/>
    <s v="001"/>
    <n v="614669"/>
    <n v="1"/>
    <n v="1"/>
  </r>
  <r>
    <s v="KGB"/>
    <s v="Standard Shipment"/>
    <x v="0"/>
    <x v="0"/>
    <x v="0"/>
    <s v="TO245000002"/>
    <s v="R"/>
    <s v="PNY"/>
    <s v="PNY_EU"/>
    <s v="2024/05/20 15:21:43"/>
    <s v="2024/05/06 22:02:07"/>
    <s v="241139679000673"/>
    <s v="90CV07U100A0"/>
    <s v="RTX4060TI/PG190SKU361/GB/PNY"/>
    <s v=""/>
    <s v="241139679000673"/>
    <s v="CLOSED"/>
    <s v="吳崇源"/>
    <s v="2024/05/20 16:07:23"/>
    <s v="2024/06/05 11:19:03"/>
    <s v="2024/06/05 17:02:51"/>
    <s v="2024/06/05 17:02:51"/>
    <s v=""/>
    <s v=""/>
    <s v=""/>
    <s v="2024/05/20 15:56:29"/>
    <s v="KEYIN"/>
    <s v="KEYIN"/>
    <s v="R10"/>
    <s v="RTX4060TI"/>
    <s v="2024/06/05 17:02:34"/>
    <s v="001"/>
    <n v="614669"/>
    <n v="1"/>
    <n v="1"/>
  </r>
  <r>
    <s v="KGB"/>
    <s v="Standard Shipment"/>
    <x v="0"/>
    <x v="0"/>
    <x v="0"/>
    <s v="TO245000002"/>
    <s v="R"/>
    <s v="PNY"/>
    <s v="PNY_EU"/>
    <s v="2024/05/20 15:21:43"/>
    <s v="2024/05/06 22:02:07"/>
    <s v="239193869000014"/>
    <s v="90CV07S00040"/>
    <s v="RTX4090/PG139-SKU332/GB/PNY"/>
    <s v=""/>
    <s v="239193869000014"/>
    <s v="CLOSED"/>
    <s v="吳崇源"/>
    <s v="2024/05/20 16:07:23"/>
    <s v="2024/06/25 16:40:39"/>
    <s v="2024/07/01 16:56:35"/>
    <s v="2024/07/01 16:56:35"/>
    <s v=""/>
    <s v=""/>
    <s v=""/>
    <s v="2024/05/20 16:02:21"/>
    <s v="KEYIN"/>
    <s v="KEYIN"/>
    <s v="R10"/>
    <s v="RTX4090"/>
    <s v="2024/07/01 16:56:23"/>
    <s v="001"/>
    <n v="615245"/>
    <n v="1"/>
    <n v="1"/>
  </r>
  <r>
    <s v="KGB"/>
    <s v="Standard Shipment"/>
    <x v="0"/>
    <x v="0"/>
    <x v="0"/>
    <s v="TO245000002"/>
    <s v="R"/>
    <s v="PNY"/>
    <s v="PNY_EU"/>
    <s v="2024/05/20 15:21:43"/>
    <s v="2024/05/06 22:02:07"/>
    <s v="244592249000250"/>
    <s v="90CV07X20010"/>
    <s v="RTX4080/PG139SKU355/GB/PNY"/>
    <s v=""/>
    <s v="244592249000250"/>
    <s v="CLOSED"/>
    <s v="吳崇源"/>
    <s v="2024/05/20 16:07:23"/>
    <s v="2024/06/05 12:34:54"/>
    <s v="2024/06/05 17:02:51"/>
    <s v="2024/06/05 17:02:51"/>
    <s v=""/>
    <s v=""/>
    <s v=""/>
    <s v="2024/05/20 16:03:42"/>
    <s v="KEYIN"/>
    <s v="KEYIN"/>
    <s v="R10"/>
    <s v="RTX4080"/>
    <s v="2024/06/05 17:02:34"/>
    <s v="001"/>
    <n v="614669"/>
    <n v="1"/>
    <n v="1"/>
  </r>
  <r>
    <s v="KGB"/>
    <s v="Standard Shipment"/>
    <x v="0"/>
    <x v="0"/>
    <x v="0"/>
    <s v="TO246000011"/>
    <s v="R"/>
    <s v="PNY"/>
    <s v="PNY_EU"/>
    <s v="2024/06/26 13:17:00"/>
    <s v="2024/06/20 09:58:27"/>
    <s v="244592329000105"/>
    <s v="90CV07X30010"/>
    <s v="RTX4080/PG139SKU355/GB/PNY"/>
    <s v=""/>
    <s v="244592329000105"/>
    <s v="CLOSED"/>
    <s v="李景福"/>
    <s v="2024/07/02 10:28:17"/>
    <s v="2024/07/30 14:37:01"/>
    <s v="2024/07/30 15:58:59"/>
    <s v="2024/07/30 15:58:59"/>
    <s v=""/>
    <s v=""/>
    <s v=""/>
    <s v="2024/07/02 10:04:23"/>
    <s v="KEYIN"/>
    <s v="KEYIN"/>
    <s v="R10"/>
    <s v="RTX4080"/>
    <s v="2024/07/30 15:58:51"/>
    <s v="001"/>
    <n v="615876"/>
    <n v="1"/>
    <n v="1"/>
  </r>
  <r>
    <s v="KGB"/>
    <s v="Standard Shipment"/>
    <x v="0"/>
    <x v="0"/>
    <x v="0"/>
    <s v="TO246000011"/>
    <s v="R"/>
    <s v="PNY"/>
    <s v="PNY_EU"/>
    <s v="2024/06/26 13:17:00"/>
    <s v="2024/06/20 09:58:27"/>
    <s v="244592329000107"/>
    <s v="90CV07X30010"/>
    <s v="RTX4080/PG139SKU355/GB/PNY"/>
    <s v=""/>
    <s v="244592329000107"/>
    <s v="CLOSED"/>
    <s v="李景福"/>
    <s v="2024/07/02 10:28:17"/>
    <s v="2024/07/30 14:37:46"/>
    <s v="2024/07/30 15:58:59"/>
    <s v="2024/07/30 15:58:59"/>
    <s v=""/>
    <s v=""/>
    <s v=""/>
    <s v="2024/07/02 10:11:01"/>
    <s v="KEYIN"/>
    <s v="KEYIN"/>
    <s v="R10"/>
    <s v="RTX4080"/>
    <s v="2024/07/30 15:58:51"/>
    <s v="001"/>
    <n v="615876"/>
    <n v="1"/>
    <n v="1"/>
  </r>
  <r>
    <s v="KBB"/>
    <s v="Local Scrap"/>
    <x v="2"/>
    <x v="0"/>
    <x v="1"/>
    <s v="TO246000011"/>
    <s v="R"/>
    <s v="PNY"/>
    <s v="PNY_EU"/>
    <s v="2024/06/26 13:17:00"/>
    <s v="2024/06/20 09:58:27"/>
    <s v="241139679001189"/>
    <s v="90CV07U100A0"/>
    <s v="RTX4060TI/PG190SKU361/GB/PNY"/>
    <s v=""/>
    <s v="241139679001189"/>
    <s v="CLOSED"/>
    <s v="李景福"/>
    <s v="2024/07/02 10:28:17"/>
    <s v=""/>
    <s v=""/>
    <s v="2024/11/11 12:12:51"/>
    <s v="[A3SC0020]Scrap cause by Parts shortage"/>
    <s v="Customer"/>
    <s v="Consigned Part Shortage - Close"/>
    <s v="2024/07/02 09:48:04"/>
    <s v="KEYIN"/>
    <s v="KEYIN"/>
    <s v="C01"/>
    <s v="RTX4060TI"/>
    <s v=""/>
    <s v=""/>
    <s v=""/>
    <s v=""/>
    <s v=""/>
  </r>
  <r>
    <s v="KGB"/>
    <s v="Standard Shipment"/>
    <x v="0"/>
    <x v="0"/>
    <x v="0"/>
    <s v="TO246000011"/>
    <s v="R"/>
    <s v="PNY"/>
    <s v="PNY_EU"/>
    <s v="2024/06/26 13:17:00"/>
    <s v="2024/06/20 09:58:27"/>
    <s v="244354399000158"/>
    <s v="90CV07X30010"/>
    <s v="RTX4080/PG139SKU355/GB/PNY"/>
    <s v=""/>
    <s v="244354399000158"/>
    <s v="CLOSED"/>
    <s v="李景福"/>
    <s v="2024/07/02 10:28:17"/>
    <s v="2024/07/30 14:37:25"/>
    <s v="2024/07/30 15:59:00"/>
    <s v="2024/07/30 15:59:00"/>
    <s v=""/>
    <s v=""/>
    <s v=""/>
    <s v="2024/07/02 10:20:48"/>
    <s v="KEYIN"/>
    <s v="KEYIN"/>
    <s v="R10"/>
    <s v="RTX4080"/>
    <s v="2024/07/30 15:58:51"/>
    <s v="001"/>
    <n v="615876"/>
    <n v="1"/>
    <n v="1"/>
  </r>
  <r>
    <s v="KGB"/>
    <s v="Standard Shipment"/>
    <x v="0"/>
    <x v="0"/>
    <x v="0"/>
    <s v="TO246000011"/>
    <s v="R"/>
    <s v="PNY"/>
    <s v="PNY_EU"/>
    <s v="2024/06/26 13:17:00"/>
    <s v="2024/06/20 09:58:27"/>
    <s v="244592329000080"/>
    <s v="90CV07X30010"/>
    <s v="RTX4080/PG139SKU355/GB/PNY"/>
    <s v=""/>
    <s v="244592329000080"/>
    <s v="CLOSED"/>
    <s v="李景福"/>
    <s v="2024/07/02 10:28:17"/>
    <s v="2024/07/30 14:36:47"/>
    <s v="2024/07/30 15:59:00"/>
    <s v="2024/07/30 15:59:00"/>
    <s v=""/>
    <s v=""/>
    <s v=""/>
    <s v="2024/07/02 10:16:14"/>
    <s v="KEYIN"/>
    <s v="KEYIN"/>
    <s v="R10"/>
    <s v="RTX4080"/>
    <s v="2024/07/30 15:58:51"/>
    <s v="001"/>
    <n v="615876"/>
    <n v="1"/>
    <n v="1"/>
  </r>
  <r>
    <s v="KGB"/>
    <s v="Standard Shipment"/>
    <x v="0"/>
    <x v="0"/>
    <x v="0"/>
    <s v="TO246000011"/>
    <s v="R"/>
    <s v="PNY"/>
    <s v="PNY_EU"/>
    <s v="2024/06/26 13:17:00"/>
    <s v="2024/06/20 09:58:27"/>
    <s v="245913849000440"/>
    <s v="90CV07T100H0"/>
    <s v="RTX4060/PG173-SKU371/GB/PNY"/>
    <s v=""/>
    <s v="245913849000440"/>
    <s v="CLOSED"/>
    <s v="李景福"/>
    <s v="2024/07/02 10:28:17"/>
    <s v="2024/07/08 12:22:01"/>
    <s v="2024/07/09 08:13:08"/>
    <s v="2024/07/09 08:13:08"/>
    <s v=""/>
    <s v=""/>
    <s v=""/>
    <s v="2024/07/02 09:36:49"/>
    <s v="KEYIN"/>
    <s v="KEYIN"/>
    <s v="R10"/>
    <s v="RTX4060"/>
    <s v="2024/07/09 08:12:52"/>
    <s v="001"/>
    <n v="615411"/>
    <n v="1"/>
    <n v="1"/>
  </r>
  <r>
    <s v="KGB"/>
    <s v="Standard Shipment"/>
    <x v="0"/>
    <x v="0"/>
    <x v="0"/>
    <s v="TO246000011"/>
    <s v="R"/>
    <s v="PNY"/>
    <s v="PNY_EU"/>
    <s v="2024/06/26 13:17:00"/>
    <s v="2024/06/20 09:58:27"/>
    <s v="242049759001674"/>
    <s v="90CV07T10090"/>
    <s v="RTX4060/PG173-SKU371/GB/PNY"/>
    <s v=""/>
    <s v="242049759001674"/>
    <s v="CLOSED"/>
    <s v="李景福"/>
    <s v="2024/07/02 10:28:18"/>
    <s v="2024/07/08 12:21:16"/>
    <s v="2024/07/09 08:13:08"/>
    <s v="2024/07/09 08:13:08"/>
    <s v=""/>
    <s v=""/>
    <s v=""/>
    <s v="2024/07/02 09:32:10"/>
    <s v="KEYIN"/>
    <s v="KEYIN"/>
    <s v="R10"/>
    <s v="RTX4060"/>
    <s v="2024/07/09 08:12:52"/>
    <s v="001"/>
    <n v="615411"/>
    <n v="1"/>
    <n v="1"/>
  </r>
  <r>
    <s v="KGB"/>
    <s v="Standard Shipment"/>
    <x v="0"/>
    <x v="0"/>
    <x v="0"/>
    <s v="TO246000011"/>
    <s v="R"/>
    <s v="PNY"/>
    <s v="PNY_EU"/>
    <s v="2024/06/26 13:17:00"/>
    <s v="2024/06/20 09:58:27"/>
    <s v="241139719001309"/>
    <s v="90CV07T10010"/>
    <s v="RTX4060/PG173-SKU371/GB/PNY"/>
    <s v=""/>
    <s v="241139719001309"/>
    <s v="CLOSED"/>
    <s v="李景福"/>
    <s v="2024/07/02 10:28:17"/>
    <s v="2024/07/08 12:22:58"/>
    <s v="2024/07/09 08:13:08"/>
    <s v="2024/07/09 08:13:08"/>
    <s v=""/>
    <s v=""/>
    <s v=""/>
    <s v="2024/07/02 09:44:20"/>
    <s v="KEYIN"/>
    <s v="KEYIN"/>
    <s v="R10"/>
    <s v="RTX4060"/>
    <s v="2024/07/09 08:12:52"/>
    <s v="001"/>
    <n v="615411"/>
    <n v="1"/>
    <n v="1"/>
  </r>
  <r>
    <s v="KGB"/>
    <s v="Standard Shipment"/>
    <x v="0"/>
    <x v="0"/>
    <x v="0"/>
    <s v="TO247000014"/>
    <s v="R"/>
    <s v="PNY"/>
    <s v="PNY_EU"/>
    <s v="2024/08/06 08:45:38"/>
    <s v="2024/07/29 13:04:37"/>
    <s v="246147369000052"/>
    <s v="90CV07X20010"/>
    <s v="RTX4080/PG139SKU355/GB/PNY"/>
    <s v=""/>
    <s v="246147369000052"/>
    <s v="CLOSED"/>
    <s v="吳崇源"/>
    <s v="2024/08/06 09:19:56"/>
    <s v="2024/08/08 15:31:57"/>
    <s v="2024/08/09 08:05:16"/>
    <s v="2024/08/09 08:05:16"/>
    <s v=""/>
    <s v=""/>
    <s v=""/>
    <s v="2024/08/06 08:58:02"/>
    <s v="KEYIN"/>
    <s v="KEYIN"/>
    <s v="R10"/>
    <s v="RTX4080"/>
    <s v="2024/08/09 08:05:06"/>
    <s v="001"/>
    <n v="616069"/>
    <n v="1"/>
    <n v="1"/>
  </r>
  <r>
    <s v="KGB"/>
    <s v="Standard Shipment"/>
    <x v="0"/>
    <x v="0"/>
    <x v="0"/>
    <s v="TO247000014"/>
    <s v="R"/>
    <s v="PNY"/>
    <s v="PNY_EU"/>
    <s v="2024/08/06 08:45:38"/>
    <s v="2024/07/29 13:04:37"/>
    <s v="246369179000793"/>
    <s v="90CV07W10010"/>
    <s v="RTX3050/PG173-SKU16/GB/PNY"/>
    <s v=""/>
    <s v="246369179000793"/>
    <s v="CLOSED"/>
    <s v="吳崇源"/>
    <s v="2024/08/06 09:19:55"/>
    <s v="2024/08/08 15:30:32"/>
    <s v="2024/08/09 08:05:16"/>
    <s v="2024/08/09 08:05:16"/>
    <s v=""/>
    <s v=""/>
    <s v=""/>
    <s v="2024/08/06 09:13:35"/>
    <s v="KEYIN"/>
    <s v="KEYIN"/>
    <s v="R10"/>
    <s v="RTX3050"/>
    <s v="2024/08/09 08:05:06"/>
    <s v="001"/>
    <n v="616069"/>
    <n v="1"/>
    <n v="1"/>
  </r>
  <r>
    <s v="KGB"/>
    <s v="Standard Shipment"/>
    <x v="0"/>
    <x v="0"/>
    <x v="0"/>
    <s v="TO247000014"/>
    <s v="R"/>
    <s v="PNY"/>
    <s v="PNY_EU"/>
    <s v="2024/08/06 08:45:38"/>
    <s v="2024/07/29 13:04:37"/>
    <s v="241139679000927"/>
    <s v="90CV07U100A0"/>
    <s v="RTX4060TI/PG190SKU361/GB/PNY"/>
    <s v=""/>
    <s v="241139679000927"/>
    <s v="CLOSED"/>
    <s v="吳崇源"/>
    <s v="2024/08/06 09:19:55"/>
    <s v="2024/08/08 15:31:16"/>
    <s v="2024/08/09 08:05:16"/>
    <s v="2024/08/09 08:05:16"/>
    <s v=""/>
    <s v=""/>
    <s v=""/>
    <s v="2024/08/06 09:07:48"/>
    <s v="KEYIN"/>
    <s v="KEYIN"/>
    <s v="R10"/>
    <s v="RTX4060TI"/>
    <s v="2024/08/09 08:05:06"/>
    <s v="001"/>
    <n v="616069"/>
    <n v="1"/>
    <n v="1"/>
  </r>
  <r>
    <s v="KBB"/>
    <s v="-"/>
    <x v="5"/>
    <x v="1"/>
    <x v="1"/>
    <s v="TO247000014"/>
    <s v="R"/>
    <s v="PNY"/>
    <s v="PNY_EU"/>
    <s v="2024/08/06 08:45:38"/>
    <s v="2024/07/29 13:04:37"/>
    <s v="242803959000010"/>
    <s v="90CV07T10090"/>
    <s v="RTX4060/PG173-SKU371/GB/PNY"/>
    <s v=""/>
    <s v="242803959000010"/>
    <s v="CLOSED"/>
    <s v="吳崇源"/>
    <s v="2024/08/06 09:19:55"/>
    <s v=""/>
    <s v=""/>
    <s v="2024/08/12 11:22:24"/>
    <s v="[A3SC0028]Liquid Spill"/>
    <s v="Customer"/>
    <s v="PCB with oxidization"/>
    <s v="2024/08/06 09:11:16"/>
    <s v="KEYIN"/>
    <s v="KEYIN"/>
    <s v="C01"/>
    <s v="RTX4060"/>
    <s v=""/>
    <s v=""/>
    <s v=""/>
    <s v=""/>
    <s v=""/>
  </r>
  <r>
    <s v="KBB"/>
    <s v="-"/>
    <x v="5"/>
    <x v="1"/>
    <x v="1"/>
    <s v="TO247000014"/>
    <s v="R"/>
    <s v="PNY"/>
    <s v="PNY_EU"/>
    <s v="2024/08/06 08:45:38"/>
    <s v="2024/07/29 13:04:37"/>
    <s v="245676699000343"/>
    <s v="90CV07W10010"/>
    <s v="RTX3050/PG173-SKU16/GB/PNY"/>
    <s v=""/>
    <s v="245676699000343"/>
    <s v="CLOSED"/>
    <s v="吳崇源"/>
    <s v="2024/08/06 09:19:55"/>
    <s v=""/>
    <s v=""/>
    <s v="2024/08/12 11:20:58"/>
    <s v="[A3SC0030]Burnt Component"/>
    <s v="Customer"/>
    <s v="PCB Burned/金手指"/>
    <s v="2024/08/06 09:17:12"/>
    <s v="KEYIN"/>
    <s v="KEYIN"/>
    <s v="C01"/>
    <s v="RTX3050"/>
    <s v=""/>
    <s v=""/>
    <s v=""/>
    <s v=""/>
    <s v=""/>
  </r>
  <r>
    <s v="KBB"/>
    <s v="Local Scrap"/>
    <x v="2"/>
    <x v="0"/>
    <x v="1"/>
    <s v="TO247000014"/>
    <s v="R"/>
    <s v="PNY"/>
    <s v="PNY_EU"/>
    <s v="2024/08/06 08:45:38"/>
    <s v="2024/07/29 13:04:37"/>
    <s v="244592349000082"/>
    <s v="90CV07S20020"/>
    <s v="RTX4090/PG139-SKU332/GB/PNY"/>
    <s v=""/>
    <s v="244592349000082"/>
    <s v="CLOSED"/>
    <s v="吳崇源"/>
    <s v="2024/08/06 09:19:56"/>
    <s v=""/>
    <s v=""/>
    <s v="2024/11/11 12:37:47"/>
    <s v="[A3SC0020]Scrap cause by Parts shortage"/>
    <s v="Customer"/>
    <s v="Consigned Part Shortage - Close"/>
    <s v="2024/08/06 09:04:21"/>
    <s v="KEYIN"/>
    <s v="KEYIN"/>
    <s v="C01"/>
    <s v="RTX4090"/>
    <s v=""/>
    <s v=""/>
    <s v=""/>
    <s v=""/>
    <s v=""/>
  </r>
  <r>
    <s v="KGB"/>
    <s v="Standard Shipment"/>
    <x v="0"/>
    <x v="0"/>
    <x v="0"/>
    <s v="TO247000014"/>
    <s v="R"/>
    <s v="PNY"/>
    <s v="PNY_EU"/>
    <s v="2024/08/06 08:45:38"/>
    <s v="2024/07/29 13:04:37"/>
    <s v="246369179001132"/>
    <s v="90CV07W10010"/>
    <s v="RTX3050/PG173-SKU16/GB/PNY"/>
    <s v=""/>
    <s v="246369179001132"/>
    <s v="CLOSED"/>
    <s v="吳崇源"/>
    <s v="2024/08/06 09:19:55"/>
    <s v="2024/08/08 15:29:55"/>
    <s v="2024/08/09 08:05:16"/>
    <s v="2024/08/09 08:05:16"/>
    <s v=""/>
    <s v=""/>
    <s v=""/>
    <s v="2024/08/06 09:15:18"/>
    <s v="KEYIN"/>
    <s v="KEYIN"/>
    <s v="R10"/>
    <s v="RTX3050"/>
    <s v="2024/08/09 08:05:05"/>
    <s v="001"/>
    <n v="616069"/>
    <n v="1"/>
    <n v="1"/>
  </r>
  <r>
    <s v="KGB"/>
    <s v="Standard Shipment"/>
    <x v="0"/>
    <x v="0"/>
    <x v="0"/>
    <s v="TO249000001"/>
    <s v="R"/>
    <s v="PNY"/>
    <s v="PNY_EU"/>
    <s v="2024/09/19 14:24:02"/>
    <s v="2024/09/04 14:23:21"/>
    <s v="244592219000506"/>
    <s v="90CV07T10010"/>
    <s v="RTX4060/PG173-SKU371/GB/PNY"/>
    <s v=""/>
    <s v="244592219000506"/>
    <s v="CLOSED"/>
    <s v="吳崇源"/>
    <s v="2024/09/19 16:52:57"/>
    <s v="2024/10/04 13:59:37"/>
    <s v="2024/10/08 08:04:48"/>
    <s v="2024/10/08 08:04:48"/>
    <s v=""/>
    <s v=""/>
    <s v=""/>
    <s v="2024/09/19 15:47:22"/>
    <s v="KEYIN"/>
    <s v="KEYIN"/>
    <s v="R10"/>
    <s v="RTX4060"/>
    <s v="2024/10/08 08:04:39"/>
    <s v="001"/>
    <n v="617417"/>
    <n v="1"/>
    <n v="1"/>
  </r>
  <r>
    <s v="KBB"/>
    <s v="-"/>
    <x v="5"/>
    <x v="1"/>
    <x v="1"/>
    <s v="TO249000001"/>
    <s v="R"/>
    <s v="PNY"/>
    <s v="PNY_EU"/>
    <s v="2024/09/19 14:24:02"/>
    <s v="2024/09/04 14:23:21"/>
    <s v="247620769000339"/>
    <s v="90CV07W10020"/>
    <s v="RTX3050/PG173-SKU16/GB/PNY"/>
    <s v=""/>
    <s v="247620769000339"/>
    <s v="CLOSED"/>
    <s v="吳崇源"/>
    <s v="2024/09/19 16:52:57"/>
    <s v=""/>
    <s v=""/>
    <s v="2024/10/09 17:08:58"/>
    <s v="[A3SC0030]Burnt Component"/>
    <s v="Customer"/>
    <s v="PCB Burned/C271"/>
    <s v="2024/09/19 15:44:07"/>
    <s v="KEYIN"/>
    <s v="KEYIN"/>
    <s v="C01"/>
    <s v="RTX3050"/>
    <s v=""/>
    <s v=""/>
    <s v=""/>
    <s v=""/>
    <s v=""/>
  </r>
  <r>
    <s v="KGB"/>
    <s v="Standard Shipment"/>
    <x v="0"/>
    <x v="0"/>
    <x v="0"/>
    <s v="TO249000001"/>
    <s v="R"/>
    <s v="PNY"/>
    <s v="PNY_EU"/>
    <s v="2024/09/19 14:24:02"/>
    <s v="2024/09/04 14:23:21"/>
    <s v="246147389001444"/>
    <s v="90CV07P30010"/>
    <s v="RTX4070TI/P141S323/GB/PNY"/>
    <s v=""/>
    <s v="246147389001444"/>
    <s v="CLOSED"/>
    <s v="吳崇源"/>
    <s v="2024/09/19 16:52:57"/>
    <s v="2024/10/07 13:00:08"/>
    <s v="2024/10/08 08:04:48"/>
    <s v="2024/10/08 08:04:48"/>
    <s v=""/>
    <s v=""/>
    <s v=""/>
    <s v="2024/09/19 15:56:57"/>
    <s v="KEYIN"/>
    <s v="KEYIN"/>
    <s v="R10"/>
    <s v="RTX4070TI"/>
    <s v="2024/10/08 08:04:39"/>
    <s v="001"/>
    <n v="617417"/>
    <n v="1"/>
    <n v="1"/>
  </r>
  <r>
    <s v="KGB"/>
    <s v="Standard Shipment"/>
    <x v="0"/>
    <x v="0"/>
    <x v="0"/>
    <s v="TO249000001"/>
    <s v="R"/>
    <s v="PNY"/>
    <s v="PNY_EU"/>
    <s v="2024/09/19 14:24:02"/>
    <s v="2024/09/04 14:23:21"/>
    <s v="244592219000874"/>
    <s v="90CV07T10010"/>
    <s v="RTX4060/PG173-SKU371/GB/PNY"/>
    <s v=""/>
    <s v="244592219000874"/>
    <s v="CLOSED"/>
    <s v="吳崇源"/>
    <s v="2024/09/19 16:52:57"/>
    <s v="2024/10/04 14:00:28"/>
    <s v="2024/10/08 08:04:48"/>
    <s v="2024/10/08 08:04:48"/>
    <s v=""/>
    <s v=""/>
    <s v=""/>
    <s v="2024/09/19 15:49:47"/>
    <s v="KEYIN"/>
    <s v="KEYIN"/>
    <s v="R10"/>
    <s v="RTX4060"/>
    <s v="2024/10/08 08:04:39"/>
    <s v="001"/>
    <n v="617417"/>
    <n v="1"/>
    <n v="1"/>
  </r>
  <r>
    <s v="KGB"/>
    <s v="Standard Shipment"/>
    <x v="0"/>
    <x v="0"/>
    <x v="0"/>
    <s v="TO249000001"/>
    <s v="R"/>
    <s v="PNY"/>
    <s v="PNY_EU"/>
    <s v="2024/09/19 14:24:02"/>
    <s v="2024/09/04 14:23:21"/>
    <s v="246147389000702"/>
    <s v="90CV07P30010"/>
    <s v="RTX4070TI/P141S323/GB/PNY"/>
    <s v=""/>
    <s v="246147389000702"/>
    <s v="CLOSED"/>
    <s v="吳崇源"/>
    <s v="2024/09/19 16:52:57"/>
    <s v="2024/10/07 12:47:05"/>
    <s v="2024/10/08 08:04:48"/>
    <s v="2024/10/08 08:04:48"/>
    <s v=""/>
    <s v=""/>
    <s v=""/>
    <s v="2024/09/19 15:53:07"/>
    <s v="KEYIN"/>
    <s v="KEYIN"/>
    <s v="R10"/>
    <s v="RTX4070TI"/>
    <s v="2024/10/08 08:04:39"/>
    <s v="001"/>
    <n v="617417"/>
    <n v="1"/>
    <n v="1"/>
  </r>
  <r>
    <s v="KBB"/>
    <s v="-"/>
    <x v="5"/>
    <x v="1"/>
    <x v="1"/>
    <s v="TO24A000001"/>
    <s v="R"/>
    <s v="PNY"/>
    <s v="PNY_EU"/>
    <s v="2024/10/08 14:01:54"/>
    <s v="2024/10/02 15:37:31"/>
    <s v="245785129000037"/>
    <s v="90CV07S20020"/>
    <s v="RTX4090/PG139-SKU332/GB/PNY"/>
    <s v=""/>
    <s v="245785129000037"/>
    <s v="CLOSED"/>
    <s v="吳崇源"/>
    <s v="2024/10/15 13:39:09"/>
    <s v=""/>
    <s v=""/>
    <s v="2024/10/25 15:34:07"/>
    <s v="[A3SC0022]Scrap caused by service terms"/>
    <s v="Customer"/>
    <s v="客戶未經授權維修/G1/ALL VRAM"/>
    <s v="2024/10/15 13:26:32"/>
    <s v="KEYIN"/>
    <s v="KEYIN"/>
    <s v="C01"/>
    <s v="RTX4090"/>
    <s v=""/>
    <s v=""/>
    <s v=""/>
    <s v=""/>
    <s v=""/>
  </r>
  <r>
    <s v="KBB"/>
    <s v="-"/>
    <x v="5"/>
    <x v="1"/>
    <x v="1"/>
    <s v="TO24A000001"/>
    <s v="R"/>
    <s v="PNY"/>
    <s v="PNY_EU"/>
    <s v="2024/10/08 14:01:54"/>
    <s v="2024/10/02 15:37:31"/>
    <s v="245785129000050"/>
    <s v="90CV07S20020"/>
    <s v="RTX4090/PG139-SKU332/GB/PNY"/>
    <s v=""/>
    <s v="245785129000050"/>
    <s v="CLOSED"/>
    <s v="吳崇源"/>
    <s v="2024/10/15 13:39:09"/>
    <s v=""/>
    <s v=""/>
    <s v="2024/10/25 15:35:25"/>
    <s v="[A3SC0030]Burnt Component"/>
    <s v="Customer"/>
    <s v="PCB Burned/U999927"/>
    <s v="2024/10/15 13:31:47"/>
    <s v="KEYIN"/>
    <s v="KEYIN"/>
    <s v="C01"/>
    <s v="RTX4090"/>
    <s v=""/>
    <s v=""/>
    <s v=""/>
    <s v=""/>
    <s v=""/>
  </r>
  <r>
    <s v="KGB"/>
    <s v="Standard Shipment"/>
    <x v="0"/>
    <x v="0"/>
    <x v="0"/>
    <s v="TO24A000001"/>
    <s v="R"/>
    <s v="PNY"/>
    <s v="PNY_EU"/>
    <s v="2024/10/08 14:01:54"/>
    <s v="2024/10/02 15:37:31"/>
    <s v="244592339000019"/>
    <s v="90CV07X20010"/>
    <s v="RTX4080/PG139SKU355/GB/PNY"/>
    <s v=""/>
    <s v="244592339000019"/>
    <s v="CLOSED"/>
    <s v="吳崇源"/>
    <s v="2024/10/15 13:39:10"/>
    <s v="2024/10/21 18:50:27"/>
    <s v="2024/10/22 10:48:23"/>
    <s v="2024/10/22 10:48:23"/>
    <s v=""/>
    <s v=""/>
    <s v=""/>
    <s v="2024/10/15 13:24:04"/>
    <s v="KEYIN"/>
    <s v="KEYIN"/>
    <s v="R10"/>
    <s v="RTX4080"/>
    <s v="2024/10/22 10:48:14"/>
    <s v="001"/>
    <n v="617759"/>
    <n v="1"/>
    <n v="1"/>
  </r>
  <r>
    <s v="KGB"/>
    <s v="Standard Shipment"/>
    <x v="0"/>
    <x v="0"/>
    <x v="0"/>
    <s v="TO24A000001"/>
    <s v="R"/>
    <s v="PNY"/>
    <s v="PNY_EU"/>
    <s v="2024/10/08 14:01:54"/>
    <s v="2024/10/02 15:37:31"/>
    <s v="246147329001655"/>
    <s v="90CV07S10050"/>
    <s v="RTX4090/PG139-SKU332/GB/PNY"/>
    <s v=""/>
    <s v="246147329001655"/>
    <s v="CLOSED"/>
    <s v="吳崇源"/>
    <s v="2024/10/15 13:39:09"/>
    <s v="2024/11/12 13:10:32"/>
    <s v="2024/11/15 11:25:41"/>
    <s v="2024/11/15 11:25:41"/>
    <s v=""/>
    <s v=""/>
    <s v=""/>
    <s v="2024/10/15 13:41:24"/>
    <s v="KEYIN"/>
    <s v="KEYIN"/>
    <s v="R10"/>
    <s v="RTX4090"/>
    <s v="2024/11/15 11:25:14"/>
    <s v="001"/>
    <n v="618308"/>
    <n v="1"/>
    <n v="1"/>
  </r>
  <r>
    <s v="KGB"/>
    <s v="Standard Shipment"/>
    <x v="0"/>
    <x v="0"/>
    <x v="0"/>
    <s v="TO24A000001"/>
    <s v="R"/>
    <s v="PNY"/>
    <s v="PNY_EU"/>
    <s v="2024/10/08 14:01:54"/>
    <s v="2024/10/02 15:37:31"/>
    <s v="246889579000366"/>
    <s v="90CV07R60010"/>
    <s v="RTX4070/PG141SKU335/GB/PNY"/>
    <s v=""/>
    <s v="246889579000366"/>
    <s v="CLOSED"/>
    <s v="吳崇源"/>
    <s v="2024/10/15 13:39:10"/>
    <s v="2024/11/06 08:39:07"/>
    <s v="2024/11/15 11:25:41"/>
    <s v="2024/11/15 11:25:41"/>
    <s v=""/>
    <s v=""/>
    <s v=""/>
    <s v="2024/10/15 13:18:07"/>
    <s v="KEYIN"/>
    <s v="KEYIN"/>
    <s v="R10"/>
    <s v="RTX4070"/>
    <s v="2024/11/15 11:25:14"/>
    <s v="001"/>
    <n v="618308"/>
    <n v="1"/>
    <n v="1"/>
  </r>
  <r>
    <s v="KGB"/>
    <s v="Standard Shipment"/>
    <x v="0"/>
    <x v="0"/>
    <x v="0"/>
    <s v="TO24A000001"/>
    <s v="R"/>
    <s v="PNY"/>
    <s v="PNY_EU"/>
    <s v="2024/10/08 14:01:54"/>
    <s v="2024/10/02 15:37:31"/>
    <s v="247022449000805"/>
    <s v="90CV07X20010"/>
    <s v="RTX4080/PG139SKU355/GB/PNY"/>
    <s v=""/>
    <s v="247022449000805"/>
    <s v="CLOSED"/>
    <s v="吳崇源"/>
    <s v="2024/10/15 13:39:10"/>
    <s v="2024/10/21 19:03:18"/>
    <s v="2024/10/22 10:48:23"/>
    <s v="2024/10/22 10:48:23"/>
    <s v=""/>
    <s v=""/>
    <s v=""/>
    <s v="2024/10/15 13:20:46"/>
    <s v="KEYIN"/>
    <s v="KEYIN"/>
    <s v="R10"/>
    <s v="RTX4080"/>
    <s v="2024/10/22 10:48:14"/>
    <s v="001"/>
    <n v="617759"/>
    <n v="1"/>
    <n v="1"/>
  </r>
  <r>
    <s v="KBB"/>
    <d v="2025-07-14T00:00:00"/>
    <x v="4"/>
    <x v="0"/>
    <x v="1"/>
    <s v="TO24A000016"/>
    <s v="R"/>
    <s v="PNY"/>
    <s v="PNY_EU"/>
    <s v="2024/10/29 14:17:50"/>
    <s v="2024/10/21 20:59:29"/>
    <s v="PNY231010000211"/>
    <s v="90CV07S10050"/>
    <s v="RTX4090/PG139-SKU332/GB/PNY"/>
    <s v=""/>
    <s v="PNY231010000211"/>
    <s v="CLOSED"/>
    <s v="吳崇源"/>
    <s v="2024/11/07 09:04:27"/>
    <s v=""/>
    <s v=""/>
    <s v="2024/11/15 14:28:07"/>
    <s v="[A3SC0022]Scrap caused by service terms"/>
    <s v="Customer"/>
    <s v="客戶未經授權維修/G1"/>
    <s v="2024/11/07 08:58:02"/>
    <s v="KEYIN"/>
    <s v="KEYIN"/>
    <s v="C01"/>
    <s v="RTX4090"/>
    <s v=""/>
    <s v=""/>
    <s v=""/>
    <s v=""/>
    <s v=""/>
  </r>
  <r>
    <s v="KGB"/>
    <s v="Standard Shipment"/>
    <x v="0"/>
    <x v="0"/>
    <x v="0"/>
    <s v="TO24B000007"/>
    <s v="R"/>
    <s v="PNY"/>
    <s v="PNY_EU"/>
    <s v="2024/11/22 14:33:23"/>
    <s v="2024/11/15 14:15:10"/>
    <s v="H324800243"/>
    <s v="90CV-07S0010"/>
    <s v="RTX4090/PG139-SKU330/GB/PNY"/>
    <s v=""/>
    <s v="H324900026"/>
    <s v="CLOSED"/>
    <s v="廖振廷"/>
    <s v="2024/11/27 13:33:57"/>
    <s v="2025/01/07 10:55:03"/>
    <s v="2025/01/10 16:58:21"/>
    <s v="2025/01/10 16:58:21"/>
    <s v=""/>
    <s v=""/>
    <s v=""/>
    <s v="2024/11/27 12:34:09"/>
    <s v="KEYIN"/>
    <s v="KEYIN"/>
    <s v="R10"/>
    <s v="RTX4090"/>
    <s v="2025/01/10 16:53:14"/>
    <s v="001"/>
    <n v="619406"/>
    <n v="1"/>
    <n v="1"/>
  </r>
  <r>
    <s v="KBB"/>
    <d v="2025-07-14T00:00:00"/>
    <x v="4"/>
    <x v="0"/>
    <x v="1"/>
    <s v="TO24B000007"/>
    <s v="R"/>
    <s v="PNY"/>
    <s v="PNY_EU"/>
    <s v="2024/11/22 14:33:23"/>
    <s v="2024/11/15 14:15:10"/>
    <s v="H424027073"/>
    <s v="90CV07X20010"/>
    <s v="RTX4080/PG139SKU355/GB/PNY"/>
    <s v=""/>
    <s v="H424027073"/>
    <s v="CLOSED"/>
    <s v="廖振廷"/>
    <s v="2024/11/27 13:33:56"/>
    <s v=""/>
    <s v=""/>
    <s v="2024/11/28 10:36:48"/>
    <s v="[A3SC0030]Burnt Component"/>
    <s v="Customer"/>
    <s v=""/>
    <s v="2024/11/27 13:02:00"/>
    <s v="KEYIN"/>
    <s v="KEYIN"/>
    <s v="C01"/>
    <s v="RTX4080"/>
    <s v=""/>
    <s v=""/>
    <s v=""/>
    <s v=""/>
    <s v=""/>
  </r>
  <r>
    <s v="KGB"/>
    <s v="Standard Shipment"/>
    <x v="0"/>
    <x v="0"/>
    <x v="0"/>
    <s v="TO24B000007"/>
    <s v="R"/>
    <s v="PNY"/>
    <s v="PNY_EU"/>
    <s v="2024/11/22 14:33:23"/>
    <s v="2024/11/15 14:15:10"/>
    <s v="H624014776"/>
    <s v="90CV07X20010"/>
    <s v="RTX4080/PG139SKU355/GB/PNY"/>
    <s v=""/>
    <s v="H624014776"/>
    <s v="CLOSED"/>
    <s v="廖振廷"/>
    <s v="2024/11/27 13:33:56"/>
    <s v="2024/12/03 11:13:23"/>
    <s v="2024/12/04 12:06:41"/>
    <s v="2024/12/04 12:06:41"/>
    <s v=""/>
    <s v=""/>
    <s v=""/>
    <s v="2024/11/27 13:22:42"/>
    <s v="KEYIN"/>
    <s v="KEYIN"/>
    <s v="R10"/>
    <s v="RTX4080"/>
    <s v="2024/12/04 12:05:21"/>
    <s v="001"/>
    <n v="618855"/>
    <n v="1"/>
    <n v="1"/>
  </r>
  <r>
    <s v="KGB"/>
    <s v="Standard Shipment"/>
    <x v="0"/>
    <x v="0"/>
    <x v="0"/>
    <s v="TO24B000007"/>
    <s v="R"/>
    <s v="PNY"/>
    <s v="PNY_EU"/>
    <s v="2024/11/22 14:33:23"/>
    <s v="2024/11/15 14:15:10"/>
    <s v="H724008750"/>
    <s v="90CV07X20010"/>
    <s v="RTX4080/PG139SKU355/GB/PNY"/>
    <s v=""/>
    <s v="H724008750"/>
    <s v="CLOSED"/>
    <s v="廖振廷"/>
    <s v="2024/11/27 13:33:56"/>
    <s v="2024/12/20 15:45:13"/>
    <s v="2024/12/26 08:25:48"/>
    <s v="2024/12/26 08:25:48"/>
    <s v=""/>
    <s v=""/>
    <s v=""/>
    <s v="2024/11/27 12:49:58"/>
    <s v="KEYIN"/>
    <s v="KEYIN"/>
    <s v="R10"/>
    <s v="RTX4080"/>
    <s v="2024/12/26 08:24:53"/>
    <s v="001"/>
    <n v="619264"/>
    <n v="1"/>
    <n v="1"/>
  </r>
  <r>
    <s v="KGB"/>
    <s v="Standard Shipment"/>
    <x v="0"/>
    <x v="0"/>
    <x v="0"/>
    <s v="TO24B000007"/>
    <s v="R"/>
    <s v="PNY"/>
    <s v="PNY_EU"/>
    <s v="2024/11/22 14:33:23"/>
    <s v="2024/11/15 14:15:10"/>
    <s v="H524900083"/>
    <s v="90CV-07S0010"/>
    <s v="RTX4090/PG139-SKU330/GB/PNY"/>
    <s v=""/>
    <s v="H524900083"/>
    <s v="CLOSED"/>
    <s v="廖振廷"/>
    <s v="2024/11/27 13:33:57"/>
    <s v="2024/12/20 15:48:40"/>
    <s v="2024/12/26 08:25:48"/>
    <s v="2024/12/26 08:25:48"/>
    <s v=""/>
    <s v=""/>
    <s v=""/>
    <s v="2024/11/27 12:27:02"/>
    <s v="KEYIN"/>
    <s v="KEYIN"/>
    <s v="R10"/>
    <s v="RTX4090"/>
    <s v="2024/12/26 08:24:53"/>
    <s v="001"/>
    <n v="619264"/>
    <n v="1"/>
    <n v="1"/>
  </r>
  <r>
    <s v="KBB"/>
    <d v="2024-12-24T00:00:00"/>
    <x v="3"/>
    <x v="0"/>
    <x v="1"/>
    <s v="TO24B000007"/>
    <s v="R"/>
    <s v="PNY"/>
    <s v="PNY_EU"/>
    <s v="2024/11/22 14:33:23"/>
    <s v="2024/11/15 14:15:10"/>
    <s v="H124008886"/>
    <s v="90CV07T10010"/>
    <s v="RTX4060/PG173-SKU371/GB/PNY"/>
    <s v=""/>
    <s v="H124008886"/>
    <s v="CLOSED"/>
    <s v="廖振廷"/>
    <s v="2024/11/27 13:33:56"/>
    <s v=""/>
    <s v=""/>
    <s v="2025/01/08 12:46:03"/>
    <s v="[A3SC0020]Scrap cause by Parts shortage"/>
    <s v="Customer"/>
    <s v="Consigned Part Shortage - Close"/>
    <s v="2024/11/27 13:14:18"/>
    <s v="KEYIN"/>
    <s v="KEYIN"/>
    <s v="C01"/>
    <s v="RTX4060"/>
    <s v=""/>
    <s v=""/>
    <s v=""/>
    <s v=""/>
    <s v=""/>
  </r>
  <r>
    <s v="KBB"/>
    <d v="2025-07-14T00:00:00"/>
    <x v="4"/>
    <x v="0"/>
    <x v="1"/>
    <s v="TO24B000007"/>
    <s v="R"/>
    <s v="PNY"/>
    <s v="PNY_EU"/>
    <s v="2024/11/22 14:33:23"/>
    <s v="2024/11/15 14:15:10"/>
    <s v="H224005887"/>
    <s v="90CV07S20020"/>
    <s v="RTX4090/PG139-SKU332/GB/PNY"/>
    <s v=""/>
    <s v="H224005887"/>
    <s v="CLOSED"/>
    <s v="廖振廷"/>
    <s v="2024/11/27 13:33:56"/>
    <s v=""/>
    <s v=""/>
    <s v="2024/11/28 10:35:39"/>
    <s v="[A3SC0030]Burnt Component"/>
    <s v="Customer"/>
    <s v=""/>
    <s v="2024/11/27 13:09:44"/>
    <s v="KEYIN"/>
    <s v="KEYIN"/>
    <s v="C01"/>
    <s v="RTX4090"/>
    <s v=""/>
    <s v=""/>
    <s v=""/>
    <s v=""/>
    <s v=""/>
  </r>
  <r>
    <s v="KGB"/>
    <s v="Standard Shipment"/>
    <x v="0"/>
    <x v="0"/>
    <x v="0"/>
    <s v="TO24B000007"/>
    <s v="R"/>
    <s v="PNY"/>
    <s v="PNY_EU"/>
    <s v="2024/11/22 14:33:23"/>
    <s v="2024/11/15 14:15:10"/>
    <s v="H824004650"/>
    <s v="90CV07X20010"/>
    <s v="RTX4080/PG139SKU355/GB/PNY"/>
    <s v=""/>
    <s v="H824004650"/>
    <s v="CLOSED"/>
    <s v="廖振廷"/>
    <s v="2024/11/27 13:33:56"/>
    <s v="2024/12/20 15:44:04"/>
    <s v="2024/12/26 08:25:48"/>
    <s v="2024/12/26 08:25:48"/>
    <s v=""/>
    <s v=""/>
    <s v=""/>
    <s v="2024/11/27 12:54:37"/>
    <s v="KEYIN"/>
    <s v="KEYIN"/>
    <s v="R10"/>
    <s v="RTX4080"/>
    <s v="2024/12/26 08:24:53"/>
    <s v="001"/>
    <n v="619264"/>
    <n v="1"/>
    <n v="1"/>
  </r>
  <r>
    <s v="KGB"/>
    <s v="Standard Shipment"/>
    <x v="0"/>
    <x v="0"/>
    <x v="0"/>
    <s v="TO24B000012"/>
    <s v="R"/>
    <s v="PNY"/>
    <s v="PNY_EU"/>
    <s v="2024/12/03 08:59:25"/>
    <s v="2024/11/27 13:52:28"/>
    <s v="H324800605"/>
    <s v="90CV07S10050"/>
    <s v="RTX4090/PG139-SKU332/GB/PNY"/>
    <s v=""/>
    <s v="H324007067"/>
    <s v="CLOSED"/>
    <s v="吳崇源"/>
    <s v="2024/12/10 12:42:21"/>
    <s v="2025/08/06 12:20:47"/>
    <s v="2025/08/06 14:29:26"/>
    <s v="2025/08/06 14:29:26"/>
    <s v=""/>
    <s v=""/>
    <s v=""/>
    <s v="2024/12/10 12:07:47"/>
    <s v="KEYIN"/>
    <s v="KEYIN"/>
    <s v="R10"/>
    <s v="RTX4090"/>
    <s v="2025/08/06 14:28:39"/>
    <s v="001"/>
    <n v="621431"/>
    <n v="1"/>
    <n v="1"/>
  </r>
  <r>
    <s v="KBB"/>
    <d v="2025-07-14T00:00:00"/>
    <x v="4"/>
    <x v="0"/>
    <x v="1"/>
    <s v="TO24B000012"/>
    <s v="R"/>
    <s v="PNY"/>
    <s v="PNY_EU"/>
    <s v="2024/12/03 08:59:25"/>
    <s v="2024/11/27 13:52:28"/>
    <s v="H524018897"/>
    <s v="90CV07X20010"/>
    <s v="RTX4080/PG139SKU355/GB/PNY"/>
    <s v=""/>
    <s v="H524018897"/>
    <s v="CLOSED"/>
    <s v="吳崇源"/>
    <s v="2024/12/10 12:42:21"/>
    <s v=""/>
    <s v=""/>
    <s v="2024/12/12 15:24:11"/>
    <s v="[A3SC0030]Burnt Component"/>
    <s v="Customer"/>
    <s v="PCB Burned/C2985/C2989"/>
    <s v="2024/12/10 12:32:05"/>
    <s v="KEYIN"/>
    <s v="KEYIN"/>
    <s v="C01"/>
    <s v="RTX4080"/>
    <s v=""/>
    <s v=""/>
    <s v=""/>
    <s v=""/>
    <s v=""/>
  </r>
  <r>
    <s v="KGB"/>
    <s v="Standard Shipment"/>
    <x v="0"/>
    <x v="0"/>
    <x v="0"/>
    <s v="TO24B000012"/>
    <s v="R"/>
    <s v="PNY"/>
    <s v="PNY_EU"/>
    <s v="2024/12/03 08:59:25"/>
    <s v="2024/11/27 13:52:28"/>
    <s v="HN23004364"/>
    <s v="90CV07U10010"/>
    <s v="RTX4060TI/PG190SKU361/GB/PNY"/>
    <s v=""/>
    <s v="HN23004364"/>
    <s v="CLOSED"/>
    <s v="吳崇源"/>
    <s v="2024/12/10 12:42:21"/>
    <s v="2024/12/20 15:51:57"/>
    <s v="2024/12/26 08:25:48"/>
    <s v="2024/12/26 08:25:48"/>
    <s v=""/>
    <s v=""/>
    <s v=""/>
    <s v="2024/12/10 10:43:55"/>
    <s v="KEYIN"/>
    <s v="KEYIN"/>
    <s v="R10"/>
    <s v="RTX4060TI"/>
    <s v="2024/12/26 08:24:53"/>
    <s v="001"/>
    <n v="619264"/>
    <n v="1"/>
    <n v="1"/>
  </r>
  <r>
    <s v="KGB"/>
    <s v="Standard Shipment"/>
    <x v="0"/>
    <x v="0"/>
    <x v="0"/>
    <s v="TO24B000012"/>
    <s v="R"/>
    <s v="PNY"/>
    <s v="PNY_EU"/>
    <s v="2024/12/03 08:59:25"/>
    <s v="2024/11/27 13:52:28"/>
    <s v="H324014800"/>
    <s v="90CV07T40010"/>
    <s v="RTX4060/PG173-SKU371/GB/PNY"/>
    <s v=""/>
    <s v="H324014800"/>
    <s v="CLOSED"/>
    <s v="吳崇源"/>
    <s v="2024/12/10 12:42:21"/>
    <s v="2024/12/24 10:26:13"/>
    <s v="2024/12/26 08:25:48"/>
    <s v="2024/12/26 08:25:48"/>
    <s v=""/>
    <s v=""/>
    <s v=""/>
    <s v="2024/12/10 10:47:57"/>
    <s v="KEYIN"/>
    <s v="KEYIN"/>
    <s v="R10"/>
    <s v="RTX4060"/>
    <s v="2024/12/26 08:24:53"/>
    <s v="001"/>
    <n v="619264"/>
    <n v="1"/>
    <n v="1"/>
  </r>
  <r>
    <s v="KGB"/>
    <s v="Standard Shipment"/>
    <x v="0"/>
    <x v="0"/>
    <x v="0"/>
    <s v="TO24B000012"/>
    <s v="R"/>
    <s v="PNY"/>
    <s v="PNY_EU"/>
    <s v="2024/12/03 08:59:25"/>
    <s v="2024/11/27 13:52:28"/>
    <s v="H424800282"/>
    <s v="90CV07R60050"/>
    <s v="RTX4070/PG141SKU335/GB/PNY"/>
    <s v=""/>
    <s v="H424028081"/>
    <s v="CLOSED"/>
    <s v="吳崇源"/>
    <s v="2024/12/10 12:42:21"/>
    <s v="2025/01/22 15:21:42"/>
    <s v="2025/01/23 13:13:09"/>
    <s v="2025/01/23 13:13:09"/>
    <s v=""/>
    <s v=""/>
    <s v=""/>
    <s v="2024/12/10 10:55:01"/>
    <s v="KEYIN"/>
    <s v="KEYIN"/>
    <s v="R10"/>
    <s v="RTX4070"/>
    <s v="2025/01/23 13:10:52"/>
    <s v="001"/>
    <n v="619505"/>
    <n v="1"/>
    <n v="1"/>
  </r>
  <r>
    <s v="KGB"/>
    <s v="Standard Shipment"/>
    <x v="0"/>
    <x v="0"/>
    <x v="0"/>
    <s v="TO24B000012"/>
    <s v="R"/>
    <s v="PNY"/>
    <s v="PNY_EU"/>
    <s v="2024/12/03 08:59:25"/>
    <s v="2024/11/27 13:52:28"/>
    <s v="H424800284"/>
    <s v="90CV07R60050"/>
    <s v="RTX4070/PG141SKU335/GB/PNY"/>
    <s v=""/>
    <s v="H424028056"/>
    <s v="CLOSED"/>
    <s v="吳崇源"/>
    <s v="2024/12/10 12:42:21"/>
    <s v="2025/01/22 15:52:08"/>
    <s v="2025/01/23 13:13:09"/>
    <s v="2025/01/23 13:13:09"/>
    <s v=""/>
    <s v=""/>
    <s v=""/>
    <s v="2024/12/10 11:06:51"/>
    <s v="KEYIN"/>
    <s v="KEYIN"/>
    <s v="R10"/>
    <s v="RTX4070"/>
    <s v="2025/01/23 13:10:52"/>
    <s v="001"/>
    <n v="619505"/>
    <n v="1"/>
    <n v="1"/>
  </r>
  <r>
    <s v="KGB"/>
    <s v="Standard Shipment"/>
    <x v="0"/>
    <x v="0"/>
    <x v="0"/>
    <s v="TO24B000012"/>
    <s v="R"/>
    <s v="PNY"/>
    <s v="PNY_EU"/>
    <s v="2024/12/03 08:59:25"/>
    <s v="2024/11/27 13:52:28"/>
    <s v="H624900001"/>
    <s v="90CV07S10050"/>
    <s v="RTX4090/PG139-SKU332/GB/PNY"/>
    <s v=""/>
    <s v="H624900001"/>
    <s v="CLOSED"/>
    <s v="吳崇源"/>
    <s v="2024/12/10 12:42:21"/>
    <s v="2024/12/20 15:49:41"/>
    <s v="2024/12/26 08:25:48"/>
    <s v="2024/12/26 08:25:48"/>
    <s v=""/>
    <s v=""/>
    <s v=""/>
    <s v="2024/12/10 11:10:58"/>
    <s v="KEYIN"/>
    <s v="KEYIN"/>
    <s v="R10"/>
    <s v="RTX4090"/>
    <s v="2024/12/26 08:24:53"/>
    <s v="001"/>
    <n v="619264"/>
    <n v="1"/>
    <n v="1"/>
  </r>
  <r>
    <s v="KGB"/>
    <s v="Standard Shipment"/>
    <x v="0"/>
    <x v="0"/>
    <x v="0"/>
    <s v="TO24B000012"/>
    <s v="R"/>
    <s v="PNY"/>
    <s v="PNY_EU"/>
    <s v="2024/12/03 08:59:25"/>
    <s v="2024/11/27 13:52:28"/>
    <s v="H424800283"/>
    <s v="90CV07R60010"/>
    <s v="RTX4070/PG141SKU335/GB/PNY"/>
    <s v=""/>
    <s v="H424013207"/>
    <s v="CLOSED"/>
    <s v="吳崇源"/>
    <s v="2024/12/10 12:42:21"/>
    <s v="2025/01/22 15:22:26"/>
    <s v="2025/01/23 13:13:09"/>
    <s v="2025/01/23 13:13:09"/>
    <s v=""/>
    <s v=""/>
    <s v=""/>
    <s v="2024/12/10 11:00:34"/>
    <s v="KEYIN"/>
    <s v="KEYIN"/>
    <s v="R10"/>
    <s v="RTX4070"/>
    <s v="2025/01/23 13:10:52"/>
    <s v="001"/>
    <n v="619505"/>
    <n v="1"/>
    <n v="1"/>
  </r>
  <r>
    <s v="KGB"/>
    <s v="Standard Shipment"/>
    <x v="0"/>
    <x v="0"/>
    <x v="0"/>
    <s v="TO24B000012"/>
    <s v="R"/>
    <s v="PNY"/>
    <s v="PNY_EU"/>
    <s v="2024/12/03 08:59:25"/>
    <s v="2024/11/27 13:52:28"/>
    <s v="H924800281"/>
    <s v="90CV07R60010"/>
    <s v="RTX4070/PG141SKU335/GB/PNY"/>
    <s v=""/>
    <s v="H924001700"/>
    <s v="CLOSED"/>
    <s v="吳崇源"/>
    <s v="2024/12/10 12:42:21"/>
    <s v="2025/01/22 15:20:53"/>
    <s v="2025/01/23 13:13:09"/>
    <s v="2025/01/23 13:13:09"/>
    <s v=""/>
    <s v=""/>
    <s v=""/>
    <s v="2024/12/10 10:51:58"/>
    <s v="KEYIN"/>
    <s v="KEYIN"/>
    <s v="R10"/>
    <s v="RTX4070"/>
    <s v="2025/01/23 13:10:52"/>
    <s v="001"/>
    <n v="619505"/>
    <n v="1"/>
    <n v="1"/>
  </r>
  <r>
    <s v="KBB"/>
    <d v="2024-12-24T00:00:00"/>
    <x v="3"/>
    <x v="0"/>
    <x v="1"/>
    <s v="TO24B000012"/>
    <s v="R"/>
    <s v="PNY"/>
    <s v="PNY_EU"/>
    <s v="2024/12/03 08:59:25"/>
    <s v="2024/11/27 13:52:28"/>
    <s v="H724015412"/>
    <s v="90CV07X20010"/>
    <s v="RTX4080/PG139SKU355/GB/PNY"/>
    <s v=""/>
    <s v="H724015412"/>
    <s v="CLOSED"/>
    <s v="吳崇源"/>
    <s v="2024/12/10 12:42:21"/>
    <s v=""/>
    <s v=""/>
    <s v="2024/12/12 15:25:47"/>
    <s v="[A3SC0022]Scrap caused by service terms"/>
    <s v="Customer"/>
    <s v="Model與資料不符"/>
    <s v="2024/12/10 12:37:02"/>
    <s v="KEYIN"/>
    <s v="KEYIN"/>
    <s v="C01"/>
    <s v="RTX4080"/>
    <s v=""/>
    <s v=""/>
    <s v=""/>
    <s v=""/>
    <s v=""/>
  </r>
  <r>
    <s v="KGB"/>
    <s v="Standard Shipment"/>
    <x v="0"/>
    <x v="0"/>
    <x v="0"/>
    <s v="TO24B000012"/>
    <s v="R"/>
    <s v="PNY"/>
    <s v="PNY_EU"/>
    <s v="2024/12/03 08:59:25"/>
    <s v="2024/11/27 13:52:28"/>
    <s v="H924005686"/>
    <s v="90CV07P30010"/>
    <s v="RTX4070TI/P141S323/GB/PNY"/>
    <s v=""/>
    <s v="H924005686"/>
    <s v="CLOSED"/>
    <s v="吳崇源"/>
    <s v="2024/12/10 12:42:21"/>
    <s v="2024/12/20 15:50:38"/>
    <s v="2024/12/26 08:25:48"/>
    <s v="2024/12/26 08:25:48"/>
    <s v=""/>
    <s v=""/>
    <s v=""/>
    <s v="2024/12/10 11:03:42"/>
    <s v="KEYIN"/>
    <s v="KEYIN"/>
    <s v="R10"/>
    <s v="RTX4070TI"/>
    <s v="2024/12/26 08:24:53"/>
    <s v="001"/>
    <n v="619264"/>
    <n v="1"/>
    <n v="1"/>
  </r>
  <r>
    <s v="KBB"/>
    <d v="2026-06-05T00:00:00"/>
    <x v="8"/>
    <x v="0"/>
    <x v="1"/>
    <s v="TO24B000012"/>
    <s v="R"/>
    <s v="PNY"/>
    <s v="PNY_EU"/>
    <s v="2024/12/03 08:59:25"/>
    <s v="2024/11/27 13:52:28"/>
    <s v="H924008533"/>
    <s v="90CV07P20020"/>
    <s v="RTX4070TI/P141S323/GB/PNY"/>
    <s v=""/>
    <s v="H924008533"/>
    <s v="CLOSED"/>
    <s v="吳崇源"/>
    <s v="2024/12/10 12:42:21"/>
    <s v=""/>
    <s v=""/>
    <s v="2025/12/02 10:30:50"/>
    <s v="[A3SC0020]Scrap cause by Parts shortage"/>
    <s v="Customer"/>
    <s v="無料可修，SA同意報廢"/>
    <s v="2024/12/10 12:25:58"/>
    <s v="KEYIN"/>
    <s v="KEYIN"/>
    <s v="C01"/>
    <s v="RTX4070TI"/>
    <s v=""/>
    <s v=""/>
    <s v=""/>
    <s v=""/>
    <s v=""/>
  </r>
  <r>
    <s v="KGB"/>
    <s v="Standard Shipment"/>
    <x v="0"/>
    <x v="0"/>
    <x v="0"/>
    <s v="TO24C000004"/>
    <s v="R"/>
    <s v="PNY"/>
    <s v="PNY_EU"/>
    <s v="2024/12/24 12:31:17"/>
    <s v="2024/12/13 16:22:30"/>
    <s v="H824800301"/>
    <s v="90CV07X30010"/>
    <s v="RTX4080/PG139SKU355/GB/PNY"/>
    <s v=""/>
    <s v="H824009567"/>
    <s v="CLOSED"/>
    <s v="廖振廷"/>
    <s v="2024/12/27 15:19:56"/>
    <s v="2025/01/08 08:52:15"/>
    <s v="2025/01/10 16:58:24"/>
    <s v="2025/01/10 16:58:24"/>
    <s v=""/>
    <s v=""/>
    <s v=""/>
    <s v="2024/12/27 15:14:23"/>
    <s v="KEYIN"/>
    <s v="KEYIN"/>
    <s v="R10"/>
    <s v="RTX4080"/>
    <s v="2025/01/10 16:55:47"/>
    <s v="001"/>
    <n v="619413"/>
    <n v="1"/>
    <n v="1"/>
  </r>
  <r>
    <s v="KGB"/>
    <s v="Standard Shipment"/>
    <x v="0"/>
    <x v="0"/>
    <x v="0"/>
    <s v="TO24C000004"/>
    <s v="R"/>
    <s v="PNY"/>
    <s v="PNY_EU"/>
    <s v="2024/12/24 12:31:17"/>
    <s v="2024/12/13 16:22:30"/>
    <s v="H724800306"/>
    <s v="90CV07X30010"/>
    <s v="RTX4080/PG139SKU355/GB/PNY"/>
    <s v=""/>
    <s v="H724011808"/>
    <s v="CLOSED"/>
    <s v="廖振廷"/>
    <s v="2024/12/27 15:19:56"/>
    <s v="2025/01/08 09:05:44"/>
    <s v="2025/01/10 16:58:24"/>
    <s v="2025/01/10 16:58:24"/>
    <s v=""/>
    <s v=""/>
    <s v=""/>
    <s v="2024/12/27 15:09:52"/>
    <s v="KEYIN"/>
    <s v="KEYIN"/>
    <s v="R10"/>
    <s v="RTX4080"/>
    <s v="2025/01/10 16:55:47"/>
    <s v="001"/>
    <n v="619413"/>
    <n v="1"/>
    <n v="1"/>
  </r>
  <r>
    <s v="KGB"/>
    <s v="Standard Shipment"/>
    <x v="0"/>
    <x v="0"/>
    <x v="0"/>
    <s v="TO24C000004"/>
    <s v="R"/>
    <s v="PNY"/>
    <s v="PNY_EU"/>
    <s v="2024/12/24 12:31:17"/>
    <s v="2024/12/13 16:22:30"/>
    <s v="H724800302"/>
    <s v="90CV07X20010"/>
    <s v="RTX4080/PG139SKU355/GB/PNY"/>
    <s v=""/>
    <s v="H724010556"/>
    <s v="CLOSED"/>
    <s v="廖振廷"/>
    <s v="2024/12/27 15:19:56"/>
    <s v="2025/01/08 09:39:27"/>
    <s v="2025/01/10 16:58:24"/>
    <s v="2025/01/10 16:58:24"/>
    <s v=""/>
    <s v=""/>
    <s v=""/>
    <s v="2024/12/27 15:05:43"/>
    <s v="KEYIN"/>
    <s v="KEYIN"/>
    <s v="R10"/>
    <s v="RTX4080"/>
    <s v="2025/01/10 16:55:47"/>
    <s v="001"/>
    <n v="619413"/>
    <n v="1"/>
    <n v="1"/>
  </r>
  <r>
    <s v="KGB"/>
    <s v="Standard Shipment"/>
    <x v="0"/>
    <x v="0"/>
    <x v="0"/>
    <s v="TO24C000004"/>
    <s v="R"/>
    <s v="PNY"/>
    <s v="PNY_EU"/>
    <s v="2024/12/24 12:31:17"/>
    <s v="2024/12/13 16:22:30"/>
    <s v="H724800317"/>
    <s v="90CV07S20020"/>
    <s v="RTX4090/PG139-SKU332/GB/PNY"/>
    <s v=""/>
    <s v="H724005055"/>
    <s v="CLOSED"/>
    <s v="廖振廷"/>
    <s v="2024/12/27 15:19:56"/>
    <s v="2025/01/21 12:31:27"/>
    <s v="2025/01/23 13:13:07"/>
    <s v="2025/01/23 13:13:07"/>
    <s v=""/>
    <s v=""/>
    <s v=""/>
    <s v="2024/12/27 14:23:44"/>
    <s v="KEYIN"/>
    <s v="KEYIN"/>
    <s v="R10"/>
    <s v="RTX4090"/>
    <s v="2025/01/23 13:12:12"/>
    <s v="001"/>
    <n v="619509"/>
    <n v="1"/>
    <n v="1"/>
  </r>
  <r>
    <s v="KGB"/>
    <s v="Standard Shipment"/>
    <x v="0"/>
    <x v="0"/>
    <x v="0"/>
    <s v="TO24C000004"/>
    <s v="R"/>
    <s v="PNY"/>
    <s v="PNY_EU"/>
    <s v="2024/12/24 12:31:17"/>
    <s v="2024/12/13 16:22:30"/>
    <s v="H424800305"/>
    <s v="90CV07X20010"/>
    <s v="RTX4080/PG139SKU355/GB/PNY"/>
    <s v=""/>
    <s v="H424001206"/>
    <s v="CLOSED"/>
    <s v="廖振廷"/>
    <s v="2024/12/27 15:19:56"/>
    <s v="2025/01/08 09:53:18"/>
    <s v="2025/01/10 16:58:23"/>
    <s v="2025/01/10 16:58:23"/>
    <s v=""/>
    <s v=""/>
    <s v=""/>
    <s v="2024/12/27 14:25:44"/>
    <s v="KEYIN"/>
    <s v="KEYIN"/>
    <s v="R10"/>
    <s v="RTX4080"/>
    <s v="2025/01/10 16:55:47"/>
    <s v="001"/>
    <n v="619413"/>
    <n v="1"/>
    <n v="1"/>
  </r>
  <r>
    <s v="KGB"/>
    <s v="Standard Shipment"/>
    <x v="0"/>
    <x v="0"/>
    <x v="0"/>
    <s v="TO24C000004"/>
    <s v="R"/>
    <s v="PNY"/>
    <s v="PNY_EU"/>
    <s v="2024/12/24 12:31:17"/>
    <s v="2024/12/13 16:22:30"/>
    <s v="H724800307"/>
    <s v="90CV07X30010"/>
    <s v="RTX4080/PG139SKU355/GB/PNY"/>
    <s v=""/>
    <s v="H724011893"/>
    <s v="CLOSED"/>
    <s v="廖振廷"/>
    <s v="2024/12/27 15:19:56"/>
    <s v="2025/01/08 09:21:22"/>
    <s v="2025/01/10 16:58:24"/>
    <s v="2025/01/10 16:58:24"/>
    <s v=""/>
    <s v=""/>
    <s v=""/>
    <s v="2024/12/27 15:16:44"/>
    <s v="KEYIN"/>
    <s v="KEYIN"/>
    <s v="R10"/>
    <s v="RTX4080"/>
    <s v="2025/01/10 16:55:47"/>
    <s v="001"/>
    <n v="619413"/>
    <n v="1"/>
    <n v="1"/>
  </r>
  <r>
    <s v="KGB"/>
    <s v="Standard Shipment"/>
    <x v="0"/>
    <x v="0"/>
    <x v="0"/>
    <s v="TO24C000004"/>
    <s v="R"/>
    <s v="PNY"/>
    <s v="PNY_EU"/>
    <s v="2024/12/24 12:31:17"/>
    <s v="2024/12/13 16:22:30"/>
    <s v="H124800339"/>
    <s v="90CV07T00010"/>
    <s v="RTX4060/PG173-SKU371/GB/PNY"/>
    <s v=""/>
    <s v="H124009996"/>
    <s v="CLOSED"/>
    <s v="廖振廷"/>
    <s v="2024/12/27 15:19:56"/>
    <s v="2025/02/05 10:39:30"/>
    <s v="2025/02/06 16:19:26"/>
    <s v="2025/02/06 16:19:26"/>
    <s v=""/>
    <s v=""/>
    <s v=""/>
    <s v="2024/12/27 14:19:30"/>
    <s v="KEYIN"/>
    <s v="KEYIN"/>
    <s v="R10"/>
    <s v="RTX4060"/>
    <s v="2025/02/06 16:01:44"/>
    <s v="001"/>
    <n v="619795"/>
    <n v="1"/>
    <n v="1"/>
  </r>
  <r>
    <s v="KGB"/>
    <s v="Standard Shipment"/>
    <x v="0"/>
    <x v="0"/>
    <x v="0"/>
    <s v="TO24C000012"/>
    <s v="R"/>
    <s v="PNY"/>
    <s v="PNY_EU"/>
    <s v="2024/12/24 12:32:01"/>
    <s v="2024/12/18 19:31:44"/>
    <s v="H924800303"/>
    <s v="90CV07R60010"/>
    <s v="RTX4070/PG141SKU335/GB/PNY"/>
    <s v=""/>
    <s v="H924001702"/>
    <s v="CLOSED"/>
    <s v="廖振廷"/>
    <s v="2024/12/27 15:20:38"/>
    <s v="2025/02/04 15:35:03"/>
    <s v="2025/02/06 16:19:26"/>
    <s v="2025/02/06 16:19:26"/>
    <s v=""/>
    <s v=""/>
    <s v=""/>
    <s v="2024/12/27 14:42:29"/>
    <s v="KEYIN"/>
    <s v="KEYIN"/>
    <s v="R10"/>
    <s v="RTX4070"/>
    <s v="2025/02/06 16:01:44"/>
    <s v="001"/>
    <n v="619795"/>
    <n v="1"/>
    <n v="1"/>
  </r>
  <r>
    <s v="KGB"/>
    <s v="Standard Shipment"/>
    <x v="0"/>
    <x v="0"/>
    <x v="0"/>
    <s v="TO24C000012"/>
    <s v="R"/>
    <s v="PNY"/>
    <s v="PNY_EU"/>
    <s v="2024/12/24 12:32:01"/>
    <s v="2024/12/18 19:31:44"/>
    <s v="HO24800304"/>
    <s v="90CV07R50010"/>
    <s v="RTX4070/PG141SKU335/GB/PNY"/>
    <s v=""/>
    <s v="HO24006865"/>
    <s v="CLOSED"/>
    <s v="廖振廷"/>
    <s v="2024/12/27 15:20:38"/>
    <s v="2025/01/08 10:49:18"/>
    <s v="2025/01/10 16:58:24"/>
    <s v="2025/01/10 16:58:24"/>
    <s v=""/>
    <s v=""/>
    <s v=""/>
    <s v="2024/12/27 14:47:50"/>
    <s v="KEYIN"/>
    <s v="KEYIN"/>
    <s v="R10"/>
    <s v="RTX4070"/>
    <s v="2025/01/10 16:55:47"/>
    <s v="001"/>
    <n v="619413"/>
    <n v="1"/>
    <n v="1"/>
  </r>
  <r>
    <s v="KGB"/>
    <s v="Standard Shipment"/>
    <x v="0"/>
    <x v="0"/>
    <x v="0"/>
    <s v="TO251000004"/>
    <s v="R"/>
    <s v="PNY"/>
    <s v="PNY_EU"/>
    <s v="2025/01/23 16:07:43"/>
    <s v="2025/01/13 16:23:33"/>
    <s v="H824800349"/>
    <s v="90CV07X20010"/>
    <s v="RTX4080/PG139SKU355/GB/PNY"/>
    <s v=""/>
    <s v="H824014194"/>
    <s v="CLOSED"/>
    <s v="吳崇源"/>
    <s v="2025/02/05 16:49:58"/>
    <s v="2025/02/27 09:40:57"/>
    <s v="2025/02/27 13:00:08"/>
    <s v="2025/02/27 13:00:08"/>
    <s v=""/>
    <s v=""/>
    <s v=""/>
    <s v="2025/02/05 16:28:56"/>
    <s v="KEYIN"/>
    <s v="KEYIN"/>
    <s v="R10"/>
    <s v="RTX4080"/>
    <s v="2025/02/27 12:59:13"/>
    <s v="001"/>
    <n v="620060"/>
    <n v="1"/>
    <n v="1"/>
  </r>
  <r>
    <s v="KBB"/>
    <s v="-"/>
    <x v="5"/>
    <x v="1"/>
    <x v="1"/>
    <s v="TO251000004"/>
    <s v="R"/>
    <s v="PNY"/>
    <s v="PNY_EU"/>
    <s v="2025/01/23 16:07:43"/>
    <s v="2025/01/13 16:23:33"/>
    <s v="H324007673"/>
    <s v="90CV07S20020"/>
    <s v="RTX4090/PG139-SKU332/GB/PNY"/>
    <s v=""/>
    <s v="H324007673"/>
    <s v="CLOSED"/>
    <s v="廖振廷"/>
    <s v="2025/02/05 16:49:58"/>
    <s v=""/>
    <s v=""/>
    <s v="2025/02/07 14:47:15"/>
    <s v="[A3SC0029]Warp"/>
    <s v="Customer"/>
    <s v="PCB warp"/>
    <s v="2025/02/05 16:45:05"/>
    <s v="KEYIN"/>
    <s v="KEYIN"/>
    <s v="C01"/>
    <s v="RTX4090"/>
    <s v=""/>
    <s v=""/>
    <s v=""/>
    <s v=""/>
    <s v=""/>
  </r>
  <r>
    <s v="KBB"/>
    <d v="2026-06-05T00:00:00"/>
    <x v="8"/>
    <x v="0"/>
    <x v="1"/>
    <s v="TO251000004"/>
    <s v="R"/>
    <s v="PNY"/>
    <s v="PNY_EU"/>
    <s v="2025/01/23 16:07:43"/>
    <s v="2025/01/13 16:23:33"/>
    <s v="HN24002043"/>
    <s v="90CV07X30050"/>
    <s v="RTX4080/PG139SKU355/GB/PNY"/>
    <s v=""/>
    <s v="HN24002043"/>
    <s v="CLOSED"/>
    <s v="廖振廷"/>
    <s v="2025/02/05 16:49:58"/>
    <s v=""/>
    <s v=""/>
    <s v="2025/02/07 08:49:03"/>
    <s v="[A3SC0022]Scrap caused by service terms"/>
    <s v="Customer"/>
    <s v="客戶未經授權維修(G1/VRAM已被移除)"/>
    <s v="2025/02/05 16:33:02"/>
    <s v="KEYIN"/>
    <s v="KEYIN"/>
    <s v="C01"/>
    <s v="RTX4080"/>
    <s v=""/>
    <s v=""/>
    <s v=""/>
    <s v=""/>
    <s v=""/>
  </r>
  <r>
    <s v="KGB"/>
    <s v="Standard Shipment"/>
    <x v="0"/>
    <x v="0"/>
    <x v="0"/>
    <s v="TO251000004"/>
    <s v="R"/>
    <s v="PNY"/>
    <s v="PNY_EU"/>
    <s v="2025/01/23 16:07:43"/>
    <s v="2025/01/13 16:23:33"/>
    <s v="HO24800347"/>
    <s v="90CV07X20050"/>
    <s v="RTX4080/PG139SKU355/GB/PNY"/>
    <s v=""/>
    <s v="HO24001302"/>
    <s v="CLOSED"/>
    <s v="蕭文杰"/>
    <s v="2025/02/05 16:49:58"/>
    <s v="2025/02/19 10:53:52"/>
    <s v="2025/02/21 16:09:20"/>
    <s v="2025/02/21 16:09:20"/>
    <s v=""/>
    <s v=""/>
    <s v=""/>
    <s v="2025/02/05 16:22:10"/>
    <s v="KEYIN"/>
    <s v="KEYIN"/>
    <s v="R10"/>
    <s v="RTX4080"/>
    <s v="2025/02/21 16:08:38"/>
    <s v="001"/>
    <n v="619989"/>
    <n v="1"/>
    <n v="1"/>
  </r>
  <r>
    <s v="KBB"/>
    <d v="2026-06-05T00:00:00"/>
    <x v="8"/>
    <x v="0"/>
    <x v="1"/>
    <s v="TO251000004"/>
    <s v="R"/>
    <s v="PNY"/>
    <s v="PNY_EU"/>
    <s v="2025/01/23 16:07:43"/>
    <s v="2025/01/13 16:23:33"/>
    <s v="HN24002115"/>
    <s v="90CV07X30050"/>
    <s v="RTX4080/PG139SKU355/GB/PNY"/>
    <s v=""/>
    <s v="HN24002115"/>
    <s v="CLOSED"/>
    <s v="廖振廷"/>
    <s v="2025/02/05 16:49:58"/>
    <s v=""/>
    <s v=""/>
    <s v="2025/02/07 08:43:20"/>
    <s v="[A3SC0022]Scrap caused by service terms"/>
    <s v="Customer"/>
    <s v="客戶未經授權維修(G1/VRAM已被移除)"/>
    <s v="2025/02/05 16:36:06"/>
    <s v="KEYIN"/>
    <s v="KEYIN"/>
    <s v="C01"/>
    <s v="RTX4080"/>
    <s v=""/>
    <s v=""/>
    <s v=""/>
    <s v=""/>
    <s v=""/>
  </r>
  <r>
    <s v="KBB"/>
    <d v="2026-06-05T00:00:00"/>
    <x v="8"/>
    <x v="0"/>
    <x v="1"/>
    <s v="TO251000004"/>
    <s v="R"/>
    <s v="PNY"/>
    <s v="PNY_EU"/>
    <s v="2025/01/23 16:07:43"/>
    <s v="2025/01/13 16:23:33"/>
    <s v="HO24005034"/>
    <s v="90CV07X20050"/>
    <s v="RTX4080/PG139SKU355/GB/PNY"/>
    <s v=""/>
    <s v="HO24005034"/>
    <s v="CLOSED"/>
    <s v="廖振廷"/>
    <s v="2025/02/05 16:49:58"/>
    <s v=""/>
    <s v=""/>
    <s v="2025/02/07 14:45:35"/>
    <s v="[A3SC0027]PCB damage"/>
    <s v="Customer"/>
    <s v="PCB Damaged/板斷(裂)無法維修"/>
    <s v="2025/02/05 16:39:53"/>
    <s v="KEYIN"/>
    <s v="KEYIN"/>
    <s v="C01"/>
    <s v="RTX4080"/>
    <s v=""/>
    <s v=""/>
    <s v=""/>
    <s v=""/>
    <s v=""/>
  </r>
  <r>
    <s v="KGB"/>
    <s v="Standard Shipment"/>
    <x v="0"/>
    <x v="0"/>
    <x v="0"/>
    <s v="TO251000004"/>
    <s v="R"/>
    <s v="PNY"/>
    <s v="PNY_EU"/>
    <s v="2025/01/23 16:07:43"/>
    <s v="2025/01/13 16:23:33"/>
    <s v="HO24800344"/>
    <s v="90CV07X20050"/>
    <s v="RTX4080/PG139SKU355/GB/PNY"/>
    <s v=""/>
    <s v="HO24003184"/>
    <s v="CLOSED"/>
    <s v="蕭文杰"/>
    <s v="2025/02/05 16:49:58"/>
    <s v="2025/02/27 09:40:04"/>
    <s v="2025/02/27 13:00:08"/>
    <s v="2025/02/27 13:00:08"/>
    <s v=""/>
    <s v=""/>
    <s v=""/>
    <s v="2025/02/05 15:56:21"/>
    <s v="KEYIN"/>
    <s v="KEYIN"/>
    <s v="R10"/>
    <s v="RTX4080"/>
    <s v="2025/02/27 12:59:13"/>
    <s v="001"/>
    <n v="620060"/>
    <n v="1"/>
    <n v="1"/>
  </r>
  <r>
    <s v="KGB"/>
    <s v="Standard Shipment"/>
    <x v="0"/>
    <x v="0"/>
    <x v="0"/>
    <s v="TO251000004"/>
    <s v="R"/>
    <s v="PNY"/>
    <s v="PNY_EU"/>
    <s v="2025/01/23 16:07:43"/>
    <s v="2025/01/13 16:23:33"/>
    <s v="H924800348"/>
    <s v="90CV07S10050"/>
    <s v="RTX4090/PG139-SKU332/GB/PNY"/>
    <s v=""/>
    <s v="H924006490"/>
    <s v="CLOSED"/>
    <s v="蕭文杰"/>
    <s v="2025/02/05 16:49:58"/>
    <s v="2025/02/07 16:33:21"/>
    <s v="2025/02/21 16:09:20"/>
    <s v="2025/02/21 16:09:20"/>
    <s v=""/>
    <s v=""/>
    <s v=""/>
    <s v="2025/02/05 16:25:05"/>
    <s v="KEYIN"/>
    <s v="KEYIN"/>
    <s v="R10"/>
    <s v="RTX4090"/>
    <s v="2025/02/21 16:08:38"/>
    <s v="001"/>
    <n v="619989"/>
    <n v="1"/>
    <n v="1"/>
  </r>
  <r>
    <s v="KGB"/>
    <s v="Standard Shipment"/>
    <x v="0"/>
    <x v="0"/>
    <x v="0"/>
    <s v="TO251000004"/>
    <s v="R"/>
    <s v="PNY"/>
    <s v="PNY_EU"/>
    <s v="2025/01/23 16:07:43"/>
    <s v="2025/01/13 16:23:33"/>
    <s v="H824800345"/>
    <s v="90CV07X20010"/>
    <s v="RTX4080/PG139SKU355/GB/PNY"/>
    <s v=""/>
    <s v="H824004622"/>
    <s v="CLOSED"/>
    <s v="蕭文杰"/>
    <s v="2025/02/05 16:49:58"/>
    <s v="2025/02/19 10:53:10"/>
    <s v="2025/02/21 16:09:20"/>
    <s v="2025/02/21 16:09:20"/>
    <s v=""/>
    <s v=""/>
    <s v=""/>
    <s v="2025/02/05 16:01:43"/>
    <s v="KEYIN"/>
    <s v="KEYIN"/>
    <s v="R10"/>
    <s v="RTX4080"/>
    <s v="2025/02/21 16:08:38"/>
    <s v="001"/>
    <n v="619989"/>
    <n v="1"/>
    <n v="1"/>
  </r>
  <r>
    <s v="KGB"/>
    <s v="Standard Shipment"/>
    <x v="0"/>
    <x v="0"/>
    <x v="0"/>
    <s v="TO251000004"/>
    <s v="R"/>
    <s v="PNY"/>
    <s v="PNY_EU"/>
    <s v="2025/01/23 16:07:43"/>
    <s v="2025/01/13 16:23:33"/>
    <s v="H424800346"/>
    <s v="90CV07X30010"/>
    <s v="RTX4080/PG139SKU355/GB/PNY"/>
    <s v=""/>
    <s v="H424024804"/>
    <s v="CLOSED"/>
    <s v="蕭文杰"/>
    <s v="2025/02/05 16:49:58"/>
    <s v="2025/02/27 09:42:05"/>
    <s v="2025/02/27 13:00:08"/>
    <s v="2025/02/27 13:00:08"/>
    <s v=""/>
    <s v=""/>
    <s v=""/>
    <s v="2025/02/05 16:05:24"/>
    <s v="KEYIN"/>
    <s v="KEYIN"/>
    <s v="R10"/>
    <s v="RTX4080"/>
    <s v="2025/02/27 12:59:13"/>
    <s v="001"/>
    <n v="620060"/>
    <n v="1"/>
    <n v="1"/>
  </r>
  <r>
    <s v="KGB"/>
    <s v="Standard Shipment"/>
    <x v="0"/>
    <x v="0"/>
    <x v="0"/>
    <s v="TO251000004"/>
    <s v="R"/>
    <s v="PNY"/>
    <s v="PNY_EU"/>
    <s v="2025/01/23 16:07:43"/>
    <s v="2025/01/13 16:23:33"/>
    <s v="HO24800343"/>
    <s v="90CV07T00080"/>
    <s v="RTX4060/PG173-SKU371/GB/PNY"/>
    <s v=""/>
    <s v="HO24005814"/>
    <s v="CLOSED"/>
    <s v="蕭文杰"/>
    <s v="2025/02/05 16:49:58"/>
    <s v="2025/03/07 14:42:38"/>
    <s v="2025/03/14 17:02:38"/>
    <s v="2025/03/14 17:02:38"/>
    <s v=""/>
    <s v=""/>
    <s v=""/>
    <s v="2025/02/05 15:54:01"/>
    <s v="KEYIN"/>
    <s v="KEYIN"/>
    <s v="R10"/>
    <s v="RTX4060"/>
    <s v="2025/03/14 16:59:25"/>
    <s v="001"/>
    <n v="620232"/>
    <n v="1"/>
    <n v="1"/>
  </r>
  <r>
    <s v="KGB"/>
    <s v="Standard Shipment"/>
    <x v="0"/>
    <x v="0"/>
    <x v="0"/>
    <s v="TO252000002"/>
    <s v="R"/>
    <s v="PNY"/>
    <s v="PNY_EU"/>
    <s v="2025/02/17 16:55:12"/>
    <s v="2025/02/10 17:12:12"/>
    <s v="HO24800498"/>
    <s v="90CV07X30050"/>
    <s v="RTX4080/PG139SKU355/GB/PNY"/>
    <s v=""/>
    <s v="HO24001977"/>
    <s v="CLOSED"/>
    <s v="蕭文杰"/>
    <s v="2025/02/26 12:25:45"/>
    <s v="2025/05/05 13:26:06"/>
    <s v="2025/05/09 16:20:31"/>
    <s v="2025/05/09 16:20:31"/>
    <s v=""/>
    <s v=""/>
    <s v=""/>
    <s v="2025/02/26 12:11:16"/>
    <s v="KEYIN"/>
    <s v="KEYIN"/>
    <s v="R10"/>
    <s v="RTX4080"/>
    <s v="2025/05/09 16:19:30"/>
    <s v="001"/>
    <n v="620771"/>
    <n v="1"/>
    <n v="1"/>
  </r>
  <r>
    <s v="KGB"/>
    <s v="Standard Shipment"/>
    <x v="0"/>
    <x v="0"/>
    <x v="0"/>
    <s v="TO252000002"/>
    <s v="R"/>
    <s v="PNY"/>
    <s v="PNY_EU"/>
    <s v="2025/02/17 16:55:12"/>
    <s v="2025/02/10 17:12:12"/>
    <s v="H724800465"/>
    <s v="90CV07X20010"/>
    <s v="RTX4080/PG139SKU355/GB/PNY"/>
    <s v=""/>
    <s v="H724012217"/>
    <s v="CLOSED"/>
    <s v="蕭文杰"/>
    <s v="2025/02/26 12:25:46"/>
    <s v="2025/05/05 13:17:21"/>
    <s v="2025/05/09 16:20:31"/>
    <s v="2025/05/09 16:20:31"/>
    <s v=""/>
    <s v=""/>
    <s v=""/>
    <s v="2025/02/26 10:29:27"/>
    <s v="KEYIN"/>
    <s v="KEYIN"/>
    <s v="R10"/>
    <s v="RTX4080"/>
    <s v="2025/05/09 16:19:30"/>
    <s v="001"/>
    <n v="620771"/>
    <n v="1"/>
    <n v="1"/>
  </r>
  <r>
    <s v="KGB"/>
    <s v="Standard Shipment"/>
    <x v="0"/>
    <x v="0"/>
    <x v="0"/>
    <s v="TO252000002"/>
    <s v="R"/>
    <s v="PNY"/>
    <s v="PNY_EU"/>
    <s v="2025/02/17 16:55:12"/>
    <s v="2025/02/10 17:12:12"/>
    <s v="H924800452"/>
    <s v="90CV07P20060"/>
    <s v="RTX4070TI/P141S323/GB/PNY"/>
    <s v=""/>
    <s v="H924011855"/>
    <s v="CLOSED"/>
    <s v="蕭文杰"/>
    <s v="2025/02/26 12:25:45"/>
    <s v="2025/04/16 10:48:36"/>
    <s v="2025/04/16 17:02:57"/>
    <s v="2025/04/16 17:02:57"/>
    <s v=""/>
    <s v=""/>
    <s v=""/>
    <s v="2025/02/26 12:08:54"/>
    <s v="KEYIN"/>
    <s v="KEYIN"/>
    <s v="R10"/>
    <s v="RTX4070TI"/>
    <s v="2025/04/16 17:02:20"/>
    <s v="001"/>
    <n v="620562"/>
    <n v="1"/>
    <n v="1"/>
  </r>
  <r>
    <s v="KGB"/>
    <s v="Standard Shipment"/>
    <x v="0"/>
    <x v="0"/>
    <x v="0"/>
    <s v="TO252000002"/>
    <s v="R"/>
    <s v="PNY"/>
    <s v="PNY_EU"/>
    <s v="2025/02/17 16:55:12"/>
    <s v="2025/02/10 17:12:12"/>
    <s v="HO24800507"/>
    <s v="90CV07W10010"/>
    <s v="RTX3050/PG173-SKU16/GB/PNY"/>
    <s v=""/>
    <s v="HO24012915"/>
    <s v="CLOSED"/>
    <s v="蕭文杰"/>
    <s v="2025/02/26 12:25:46"/>
    <s v="2025/03/20 17:15:42"/>
    <s v="2025/04/02 16:58:29"/>
    <s v="2025/04/02 16:58:29"/>
    <s v=""/>
    <s v=""/>
    <s v=""/>
    <s v="2025/02/26 10:57:00"/>
    <s v="KEYIN"/>
    <s v="KEYIN"/>
    <s v="R10"/>
    <s v="RTX3050"/>
    <s v="2025/04/02 16:57:32"/>
    <s v="001"/>
    <n v="620454"/>
    <n v="1"/>
    <n v="1"/>
  </r>
  <r>
    <s v="KGB"/>
    <s v="Standard Shipment"/>
    <x v="0"/>
    <x v="0"/>
    <x v="0"/>
    <s v="TO252000002"/>
    <s v="R"/>
    <s v="PNY"/>
    <s v="PNY_EU"/>
    <s v="2025/02/17 16:55:12"/>
    <s v="2025/02/10 17:12:12"/>
    <s v="H924800451"/>
    <s v="90CV07P20020"/>
    <s v="RTX4070TI/P141S323/GB/PNY"/>
    <s v=""/>
    <s v="H924000931"/>
    <s v="CLOSED"/>
    <s v="蕭文杰"/>
    <s v="2025/02/26 12:25:45"/>
    <s v="2025/04/01 17:41:11"/>
    <s v="2025/04/02 16:58:29"/>
    <s v="2025/04/02 16:58:29"/>
    <s v=""/>
    <s v=""/>
    <s v=""/>
    <s v="2025/02/26 12:14:15"/>
    <s v="KEYIN"/>
    <s v="KEYIN"/>
    <s v="R10"/>
    <s v="RTX4070TI"/>
    <s v="2025/04/02 16:57:32"/>
    <s v="001"/>
    <n v="620454"/>
    <n v="1"/>
    <n v="1"/>
  </r>
  <r>
    <s v="KGB"/>
    <s v="Standard Shipment"/>
    <x v="0"/>
    <x v="0"/>
    <x v="0"/>
    <s v="TO252000002"/>
    <s v="R"/>
    <s v="PNY"/>
    <s v="PNY_EU"/>
    <s v="2025/02/17 16:55:12"/>
    <s v="2025/02/10 17:12:12"/>
    <s v="HO24800466"/>
    <s v="90CV07X20050"/>
    <s v="RTX4080/PG139SKU355/GB/PNY"/>
    <s v=""/>
    <s v="HO24004922"/>
    <s v="CLOSED"/>
    <s v="蕭文杰"/>
    <s v="2025/02/26 12:25:46"/>
    <s v="2025/05/05 13:23:16"/>
    <s v="2025/05/09 16:20:31"/>
    <s v="2025/05/09 16:20:31"/>
    <s v=""/>
    <s v=""/>
    <s v=""/>
    <s v="2025/02/26 11:14:41"/>
    <s v="KEYIN"/>
    <s v="KEYIN"/>
    <s v="R10"/>
    <s v="RTX4080"/>
    <s v="2025/05/09 16:19:30"/>
    <s v="001"/>
    <n v="620771"/>
    <n v="1"/>
    <n v="1"/>
  </r>
  <r>
    <s v="KBB"/>
    <d v="2025-07-14T00:00:00"/>
    <x v="4"/>
    <x v="0"/>
    <x v="1"/>
    <s v="TO252000002"/>
    <s v="R"/>
    <s v="PNY"/>
    <s v="PNY_EU"/>
    <s v="2025/02/17 16:55:12"/>
    <s v="2025/02/10 17:12:12"/>
    <s v="H424004268"/>
    <s v="90CV07P30010"/>
    <s v="RTX4070TI/P141S323/GB/PNY"/>
    <s v=""/>
    <s v="H424004268"/>
    <s v="CLOSED"/>
    <s v="廖振廷"/>
    <s v="2025/02/26 12:25:45"/>
    <s v=""/>
    <s v=""/>
    <s v="2025/03/04 09:45:36"/>
    <s v="[A3SC0027]PCB damage"/>
    <s v="Customer"/>
    <s v="PCB Damaged/板斷(裂)無法維修"/>
    <s v="2025/02/26 11:18:43"/>
    <s v="KEYIN"/>
    <s v="KEYIN"/>
    <s v="C01"/>
    <s v="RTX4070TI"/>
    <s v=""/>
    <s v=""/>
    <s v=""/>
    <s v=""/>
    <s v=""/>
  </r>
  <r>
    <s v="KGB"/>
    <s v="Standard Shipment"/>
    <x v="0"/>
    <x v="0"/>
    <x v="0"/>
    <s v="TO252000002"/>
    <s v="R"/>
    <s v="PNY"/>
    <s v="PNY_EU"/>
    <s v="2025/02/17 16:55:12"/>
    <s v="2025/02/10 17:12:12"/>
    <s v="HO24800460"/>
    <s v="90CV07X20050"/>
    <s v="RTX4080/PG139SKU355/GB/PNY"/>
    <s v=""/>
    <s v="HO24005027"/>
    <s v="CLOSED"/>
    <s v="廖振廷"/>
    <s v="2025/02/26 12:25:46"/>
    <s v="2025/03/12 14:14:28"/>
    <s v="2025/03/14 17:02:38"/>
    <s v="2025/03/14 17:02:38"/>
    <s v=""/>
    <s v=""/>
    <s v=""/>
    <s v="2025/02/26 10:36:06"/>
    <s v="KEYIN"/>
    <s v="KEYIN"/>
    <s v="R10"/>
    <s v="RTX4080"/>
    <s v="2025/03/14 16:59:25"/>
    <s v="001"/>
    <n v="620232"/>
    <n v="1"/>
    <n v="1"/>
  </r>
  <r>
    <s v="KGB"/>
    <s v="Standard Shipment"/>
    <x v="0"/>
    <x v="0"/>
    <x v="0"/>
    <s v="TO252000004"/>
    <s v="R"/>
    <s v="PNY"/>
    <s v="PNY_EU"/>
    <s v="2025/02/17 16:55:39"/>
    <s v="2025/02/11 16:20:28"/>
    <s v="H724800499"/>
    <s v="90CV07X20010"/>
    <s v="RTX4080/PG139SKU355/GB/PNY"/>
    <s v=""/>
    <s v="H724015536"/>
    <s v="CLOSED"/>
    <s v="蕭文杰"/>
    <s v="2025/02/26 12:24:19"/>
    <s v="2025/05/05 13:14:33"/>
    <s v="2025/05/09 16:20:31"/>
    <s v="2025/05/09 16:20:31"/>
    <s v=""/>
    <s v=""/>
    <s v=""/>
    <s v="2025/02/26 11:06:55"/>
    <s v="KEYIN"/>
    <s v="KEYIN"/>
    <s v="R10"/>
    <s v="RTX4080"/>
    <s v="2025/05/09 16:19:31"/>
    <s v="001"/>
    <n v="620771"/>
    <n v="1"/>
    <n v="1"/>
  </r>
  <r>
    <s v="KGB"/>
    <s v="Standard Shipment"/>
    <x v="0"/>
    <x v="0"/>
    <x v="0"/>
    <s v="TO252000004"/>
    <s v="R"/>
    <s v="PNY"/>
    <s v="PNY_EU"/>
    <s v="2025/02/17 16:55:39"/>
    <s v="2025/02/11 16:20:28"/>
    <s v="HD23800479"/>
    <s v="90CV07T10090"/>
    <s v="RTX4060/PG173-SKU371/GB/PNY"/>
    <s v=""/>
    <s v="HD23003641"/>
    <s v="CLOSED"/>
    <s v="廖振廷"/>
    <s v="2025/02/26 12:24:19"/>
    <s v="2025/03/14 10:51:33"/>
    <s v="2025/03/14 17:02:38"/>
    <s v="2025/03/14 17:02:38"/>
    <s v=""/>
    <s v=""/>
    <s v=""/>
    <s v="2025/02/26 11:01:45"/>
    <s v="KEYIN"/>
    <s v="KEYIN"/>
    <s v="R10"/>
    <s v="RTX4060"/>
    <s v="2025/03/14 16:59:25"/>
    <s v="001"/>
    <n v="620232"/>
    <n v="1"/>
    <n v="1"/>
  </r>
  <r>
    <s v="KGB"/>
    <s v="Standard Shipment"/>
    <x v="0"/>
    <x v="0"/>
    <x v="0"/>
    <s v="TO252000004"/>
    <s v="R"/>
    <s v="PNY"/>
    <s v="PNY_EU"/>
    <s v="2025/02/17 16:55:39"/>
    <s v="2025/02/11 16:20:28"/>
    <s v="H524800453"/>
    <s v="90CV07X20010"/>
    <s v="RTX4080/PG139SKU355/GB/PNY"/>
    <s v=""/>
    <s v="H524019212"/>
    <s v="CLOSED"/>
    <s v="蕭文杰"/>
    <s v="2025/02/26 12:24:19"/>
    <s v="2025/03/12 14:22:32"/>
    <s v="2025/03/14 17:02:38"/>
    <s v="2025/03/14 17:02:38"/>
    <s v=""/>
    <s v=""/>
    <s v=""/>
    <s v="2025/02/26 11:11:10"/>
    <s v="KEYIN"/>
    <s v="KEYIN"/>
    <s v="R10"/>
    <s v="RTX4080"/>
    <s v="2025/03/14 16:59:25"/>
    <s v="001"/>
    <n v="620232"/>
    <n v="1"/>
    <n v="1"/>
  </r>
  <r>
    <s v="KBB"/>
    <d v="2026-06-05T00:00:00"/>
    <x v="8"/>
    <x v="0"/>
    <x v="1"/>
    <s v="TO252000009"/>
    <s v="R"/>
    <s v="PNY"/>
    <s v="PNY_EU"/>
    <s v="2025/02/25 17:25:39"/>
    <s v="2025/02/19 18:00:56"/>
    <s v="HN24012587"/>
    <s v="90CV07X20050"/>
    <s v="RTX4080/PG139SKU355/GB/PNY"/>
    <s v=""/>
    <s v="HN24012587"/>
    <s v="CLOSED"/>
    <s v="吳崇源"/>
    <s v="2025/03/04 09:45:55"/>
    <s v=""/>
    <s v=""/>
    <s v="2025/12/02 11:15:30"/>
    <s v="[A3SC0020]Scrap cause by Parts shortage"/>
    <s v="Customer"/>
    <s v="無料可修，SA同意報廢"/>
    <s v="2025/03/04 09:43:25"/>
    <s v="KEYIN"/>
    <s v="KEYIN"/>
    <s v="C01"/>
    <s v="RTX4080"/>
    <s v=""/>
    <s v=""/>
    <s v=""/>
    <s v=""/>
    <s v=""/>
  </r>
  <r>
    <s v="KBB"/>
    <d v="2026-06-05T00:00:00"/>
    <x v="8"/>
    <x v="0"/>
    <x v="1"/>
    <s v="TO252000009"/>
    <s v="R"/>
    <s v="PNY"/>
    <s v="PNY_EU"/>
    <s v="2025/02/25 17:25:39"/>
    <s v="2025/02/19 18:00:56"/>
    <s v="H424027050"/>
    <s v="90CV07X20010"/>
    <s v="RTX4080/PG139SKU355/GB/PNY"/>
    <s v=""/>
    <s v="H424027050"/>
    <s v="CLOSED"/>
    <s v="廖振廷"/>
    <s v="2025/03/04 09:45:55"/>
    <s v=""/>
    <s v=""/>
    <s v="2025/03/10 09:11:37"/>
    <s v="[A3SC0028]Liquid Spill"/>
    <s v="Customer"/>
    <s v="PCB with oxidization U818 / R1180燒件掉PAD"/>
    <s v="2025/03/04 09:24:24"/>
    <s v="KEYIN"/>
    <s v="KEYIN"/>
    <s v="C01"/>
    <s v="RTX4080"/>
    <s v=""/>
    <s v=""/>
    <s v=""/>
    <s v=""/>
    <s v=""/>
  </r>
  <r>
    <s v="KGB"/>
    <s v="Standard Shipment"/>
    <x v="0"/>
    <x v="0"/>
    <x v="0"/>
    <s v="TO252000009"/>
    <s v="R"/>
    <s v="PNY"/>
    <s v="PNY_EU"/>
    <s v="2025/02/25 17:25:39"/>
    <s v="2025/02/19 18:00:56"/>
    <s v="H224800491"/>
    <s v="90CV07S20020"/>
    <s v="RTX4090/PG139-SKU332/GB/PNY"/>
    <s v=""/>
    <s v="H224012665"/>
    <s v="CLOSED"/>
    <s v="蕭文杰"/>
    <s v="2025/03/04 09:45:55"/>
    <s v="2025/03/26 14:41:09"/>
    <s v="2025/04/02 16:58:29"/>
    <s v="2025/04/02 16:58:29"/>
    <s v=""/>
    <s v=""/>
    <s v=""/>
    <s v="2025/03/04 09:16:33"/>
    <s v="KEYIN"/>
    <s v="KEYIN"/>
    <s v="R10"/>
    <s v="RTX4090"/>
    <s v="2025/04/02 16:57:32"/>
    <s v="001"/>
    <n v="620454"/>
    <n v="1"/>
    <n v="1"/>
  </r>
  <r>
    <s v="KGB"/>
    <s v="Standard Shipment"/>
    <x v="0"/>
    <x v="0"/>
    <x v="0"/>
    <s v="TO253000004"/>
    <s v="R"/>
    <s v="PNY"/>
    <s v="PNY_EU"/>
    <s v="2025/03/17 14:44:50"/>
    <s v="2025/03/11 19:13:50"/>
    <s v="H924800523"/>
    <s v="90CV07S10050"/>
    <s v="RTX4090/PG139-SKU332/GB/PNY"/>
    <s v=""/>
    <s v="H924008802"/>
    <s v="CLOSED"/>
    <s v="吳崇源"/>
    <s v="2025/03/19 14:48:00"/>
    <s v="2025/05/05 13:05:39"/>
    <s v="2025/05/09 16:20:31"/>
    <s v="2025/05/09 16:20:31"/>
    <s v=""/>
    <s v=""/>
    <s v=""/>
    <s v="2025/03/19 14:25:02"/>
    <s v="KEYIN"/>
    <s v="KEYIN"/>
    <s v="R10"/>
    <s v="RTX4090"/>
    <s v="2025/05/09 16:19:31"/>
    <s v="001"/>
    <n v="620771"/>
    <n v="1"/>
    <n v="1"/>
  </r>
  <r>
    <s v="KGB"/>
    <s v="Standard Shipment"/>
    <x v="0"/>
    <x v="0"/>
    <x v="0"/>
    <s v="TO253000004"/>
    <s v="R"/>
    <s v="PNY"/>
    <s v="PNY_EU"/>
    <s v="2025/03/17 14:44:50"/>
    <s v="2025/03/11 19:13:50"/>
    <s v="H624800525"/>
    <s v="90CV07X20010"/>
    <s v="RTX4080/PG139SKU355/GB/PNY"/>
    <s v=""/>
    <s v="H624014765"/>
    <s v="CLOSED"/>
    <s v="吳崇源"/>
    <s v="2025/03/19 14:48:00"/>
    <s v="2025/05/05 13:24:12"/>
    <s v="2025/05/09 16:20:31"/>
    <s v="2025/05/09 16:20:31"/>
    <s v=""/>
    <s v=""/>
    <s v=""/>
    <s v="2025/03/19 14:31:21"/>
    <s v="KEYIN"/>
    <s v="KEYIN"/>
    <s v="R10"/>
    <s v="RTX4080"/>
    <s v="2025/05/09 16:19:31"/>
    <s v="001"/>
    <n v="620771"/>
    <n v="1"/>
    <n v="1"/>
  </r>
  <r>
    <s v="KBB"/>
    <d v="2026-06-05T00:00:00"/>
    <x v="8"/>
    <x v="0"/>
    <x v="1"/>
    <s v="TO253000004"/>
    <s v="R"/>
    <s v="PNY"/>
    <s v="PNY_EU"/>
    <s v="2025/03/17 14:44:50"/>
    <s v="2025/03/11 19:13:50"/>
    <s v="HN24016278"/>
    <s v="90CV07R600A0"/>
    <s v="RTX4070/PG141SKU335/GB/PNY"/>
    <s v=""/>
    <s v="HN24016278"/>
    <s v="CLOSED"/>
    <s v="吳崇源"/>
    <s v="2025/03/19 14:17:55"/>
    <s v=""/>
    <s v=""/>
    <s v="2025/12/02 10:32:44"/>
    <s v="[A3SC0020]Scrap cause by Parts shortage"/>
    <s v="Customer"/>
    <s v="無料可修，SA同意報廢"/>
    <s v="2025/03/19 13:51:01"/>
    <s v="KEYIN"/>
    <s v="KEYIN"/>
    <s v="C01"/>
    <s v="RTX4070"/>
    <s v=""/>
    <s v=""/>
    <s v=""/>
    <s v=""/>
    <s v=""/>
  </r>
  <r>
    <s v="KGB"/>
    <s v="Standard Shipment"/>
    <x v="0"/>
    <x v="0"/>
    <x v="0"/>
    <s v="TO253000004"/>
    <s v="R"/>
    <s v="PNY"/>
    <s v="PNY_EU"/>
    <s v="2025/03/17 14:44:50"/>
    <s v="2025/03/11 19:13:50"/>
    <s v="HO24800526"/>
    <s v="90CV07X20050"/>
    <s v="RTX4080/PG139SKU355/GB/PNY"/>
    <s v=""/>
    <s v="HO24003086"/>
    <s v="CLOSED"/>
    <s v="吳崇源"/>
    <s v="2025/03/19 14:17:55"/>
    <s v="2025/05/05 13:16:46"/>
    <s v="2025/05/09 16:20:31"/>
    <s v="2025/05/09 16:20:31"/>
    <s v=""/>
    <s v=""/>
    <s v=""/>
    <s v="2025/03/19 13:56:25"/>
    <s v="KEYIN"/>
    <s v="KEYIN"/>
    <s v="R10"/>
    <s v="RTX4080"/>
    <s v="2025/05/09 16:19:31"/>
    <s v="001"/>
    <n v="620771"/>
    <n v="1"/>
    <n v="1"/>
  </r>
  <r>
    <s v="KGB"/>
    <s v="Standard Shipment"/>
    <x v="0"/>
    <x v="0"/>
    <x v="0"/>
    <s v="TO253000004"/>
    <s v="R"/>
    <s v="PNY"/>
    <s v="PNY_EU"/>
    <s v="2025/03/17 14:44:50"/>
    <s v="2025/03/11 19:13:50"/>
    <s v="H724800524"/>
    <s v="90CV07X30010"/>
    <s v="RTX4080/PG139SKU355/GB/PNY"/>
    <s v=""/>
    <s v="H724010475"/>
    <s v="CLOSED"/>
    <s v="蕭文杰"/>
    <s v="2025/03/19 14:17:55"/>
    <s v="2025/05/05 13:26:32"/>
    <s v="2025/05/09 16:20:31"/>
    <s v="2025/05/09 16:20:31"/>
    <s v=""/>
    <s v=""/>
    <s v=""/>
    <s v="2025/03/19 13:45:42"/>
    <s v="KEYIN"/>
    <s v="KEYIN"/>
    <s v="R10"/>
    <s v="RTX4080"/>
    <s v="2025/05/09 16:19:31"/>
    <s v="001"/>
    <n v="620771"/>
    <n v="1"/>
    <n v="1"/>
  </r>
  <r>
    <s v="KGB"/>
    <s v="Standard Shipment"/>
    <x v="0"/>
    <x v="0"/>
    <x v="0"/>
    <s v="TO253000004"/>
    <s v="R"/>
    <s v="PNY"/>
    <s v="PNY_EU"/>
    <s v="2025/03/17 14:44:50"/>
    <s v="2025/03/11 19:13:50"/>
    <s v="H424800522"/>
    <s v="90CV07R60010"/>
    <s v="RTX4070/PG141SKU335/GB/PNY"/>
    <s v=""/>
    <s v="H424013187"/>
    <s v="CLOSED"/>
    <s v="吳崇源"/>
    <s v="2025/03/19 14:48:00"/>
    <s v="2025/03/28 14:53:31"/>
    <s v="2025/04/02 16:58:29"/>
    <s v="2025/04/02 16:58:29"/>
    <s v=""/>
    <s v=""/>
    <s v=""/>
    <s v="2025/03/19 14:18:58"/>
    <s v="KEYIN"/>
    <s v="KEYIN"/>
    <s v="R10"/>
    <s v="RTX4070"/>
    <s v="2025/04/02 16:57:32"/>
    <s v="001"/>
    <n v="620454"/>
    <n v="1"/>
    <n v="1"/>
  </r>
  <r>
    <s v="KGB"/>
    <s v="Standard Shipment"/>
    <x v="0"/>
    <x v="0"/>
    <x v="0"/>
    <s v="TO253000004"/>
    <s v="R"/>
    <s v="PNY"/>
    <s v="PNY_EU"/>
    <s v="2025/03/17 14:44:50"/>
    <s v="2025/03/11 19:13:50"/>
    <s v="HO24800528"/>
    <s v="90CV07X30050"/>
    <s v="RTX4080/PG139SKU355/GB/PNY"/>
    <s v=""/>
    <s v="HO24007936"/>
    <s v="CLOSED"/>
    <s v="吳崇源"/>
    <s v="2025/03/19 14:48:00"/>
    <s v="2025/05/05 13:28:34"/>
    <s v="2025/05/09 16:20:31"/>
    <s v="2025/05/09 16:20:31"/>
    <s v=""/>
    <s v=""/>
    <s v=""/>
    <s v="2025/03/19 14:36:29"/>
    <s v="KEYIN"/>
    <s v="KEYIN"/>
    <s v="R10"/>
    <s v="RTX4080"/>
    <s v="2025/05/09 16:19:31"/>
    <s v="001"/>
    <n v="620771"/>
    <n v="1"/>
    <n v="1"/>
  </r>
  <r>
    <s v="KGB"/>
    <s v="Standard Shipment"/>
    <x v="0"/>
    <x v="0"/>
    <x v="0"/>
    <s v="TO253000004"/>
    <s v="R"/>
    <s v="PNY"/>
    <s v="PNY_EU"/>
    <s v="2025/03/17 14:44:50"/>
    <s v="2025/03/11 19:13:50"/>
    <s v="H424800537"/>
    <s v="90CV07R60050"/>
    <s v="RTX4070/PG141SKU335/GB/PNY"/>
    <s v=""/>
    <s v="H424028038"/>
    <s v="CLOSED"/>
    <s v="蕭文杰"/>
    <s v="2025/03/19 14:17:55"/>
    <s v="2025/04/01 16:40:12"/>
    <s v="2025/04/02 16:58:29"/>
    <s v="2025/04/02 16:58:29"/>
    <s v=""/>
    <s v=""/>
    <s v=""/>
    <s v="2025/03/19 14:11:46"/>
    <s v="KEYIN"/>
    <s v="KEYIN"/>
    <s v="R10"/>
    <s v="RTX4070"/>
    <s v="2025/04/02 16:57:32"/>
    <s v="001"/>
    <n v="620454"/>
    <n v="1"/>
    <n v="1"/>
  </r>
  <r>
    <s v="KGB"/>
    <s v="Standard Shipment"/>
    <x v="0"/>
    <x v="0"/>
    <x v="0"/>
    <s v="TO253000004"/>
    <s v="R"/>
    <s v="PNY"/>
    <s v="PNY_EU"/>
    <s v="2025/03/17 14:44:50"/>
    <s v="2025/03/11 19:13:50"/>
    <s v="HN24800527"/>
    <s v="90CV07X20050"/>
    <s v="RTX4080/PG139SKU355/GB/PNY"/>
    <s v=""/>
    <s v="HN24020170"/>
    <s v="CLOSED"/>
    <s v="吳崇源"/>
    <s v="2025/03/19 14:17:55"/>
    <s v="2025/05/05 13:20:20"/>
    <s v="2025/05/09 16:20:31"/>
    <s v="2025/05/09 16:20:31"/>
    <s v=""/>
    <s v=""/>
    <s v=""/>
    <s v="2025/03/19 13:34:55"/>
    <s v="KEYIN"/>
    <s v="KEYIN"/>
    <s v="R10"/>
    <s v="RTX4080"/>
    <s v="2025/05/09 16:19:31"/>
    <s v="001"/>
    <n v="620771"/>
    <n v="1"/>
    <n v="1"/>
  </r>
  <r>
    <s v="KBB"/>
    <d v="2026-06-05T00:00:00"/>
    <x v="8"/>
    <x v="0"/>
    <x v="1"/>
    <s v="TO253000011"/>
    <s v="R"/>
    <s v="PNY"/>
    <s v="PNY_EU"/>
    <s v="2025/03/28 12:27:34"/>
    <s v="2025/03/24 17:02:25"/>
    <s v="H224006486"/>
    <s v="90CV07X30010"/>
    <s v="RTX4080/PG139SKU355/GB/PNY"/>
    <s v=""/>
    <s v="H224006486"/>
    <s v="CLOSED"/>
    <s v="吳崇源"/>
    <s v="2025/03/28 13:00:54"/>
    <s v=""/>
    <s v=""/>
    <s v="2025/04/28 09:05:03"/>
    <s v="[A3SC0022]Scrap caused by service terms"/>
    <s v="Customer"/>
    <s v="客戶未經授權維修"/>
    <s v="2025/03/28 12:39:19"/>
    <s v="KEYIN"/>
    <s v="KEYIN"/>
    <s v="C01"/>
    <s v="RTX4080"/>
    <s v=""/>
    <s v=""/>
    <s v=""/>
    <s v=""/>
    <s v=""/>
  </r>
  <r>
    <s v="KGB"/>
    <s v="Standard Shipment"/>
    <x v="0"/>
    <x v="0"/>
    <x v="0"/>
    <s v="TO253000011"/>
    <s v="R"/>
    <s v="PNY"/>
    <s v="PNY_EU"/>
    <s v="2025/03/28 12:27:34"/>
    <s v="2025/03/24 17:02:25"/>
    <s v="HN23800544"/>
    <s v="90CV07T10090"/>
    <s v="RTX4060/PG173-SKU371/GB/PNY"/>
    <s v=""/>
    <s v="HN23003103"/>
    <s v="CLOSED"/>
    <s v="蕭文杰"/>
    <s v="2025/03/28 13:00:55"/>
    <s v="2025/04/01 16:59:08"/>
    <s v="2025/04/02 16:58:29"/>
    <s v="2025/04/02 16:58:29"/>
    <s v=""/>
    <s v=""/>
    <s v=""/>
    <s v="2025/03/28 12:36:50"/>
    <s v="KEYIN"/>
    <s v="KEYIN"/>
    <s v="R10"/>
    <s v="RTX4060"/>
    <s v="2025/04/02 16:57:32"/>
    <s v="001"/>
    <n v="620454"/>
    <n v="1"/>
    <n v="1"/>
  </r>
  <r>
    <s v="KGB"/>
    <s v="Standard Shipment"/>
    <x v="0"/>
    <x v="0"/>
    <x v="0"/>
    <s v="TO253000011"/>
    <s v="R"/>
    <s v="PNY"/>
    <s v="PNY_EU"/>
    <s v="2025/03/28 12:27:34"/>
    <s v="2025/03/24 17:02:25"/>
    <s v="H924008324"/>
    <s v="90CV07P20020"/>
    <s v="RTX4070TI/P141S323/GB/PNY"/>
    <s v=""/>
    <s v="H924008324"/>
    <s v="CLOSED"/>
    <s v="蕭文杰"/>
    <s v="2025/03/28 13:00:54"/>
    <s v="2025/04/09 16:45:32"/>
    <s v="2025/04/16 17:02:57"/>
    <s v="2025/04/16 17:02:57"/>
    <s v=""/>
    <s v=""/>
    <s v=""/>
    <s v="2025/03/28 12:53:00"/>
    <s v="KEYIN"/>
    <s v="KEYIN"/>
    <s v="R10"/>
    <s v="RTX4070TI"/>
    <s v="2025/04/16 17:02:20"/>
    <s v="001"/>
    <n v="620562"/>
    <n v="1"/>
    <n v="1"/>
  </r>
  <r>
    <s v="KGB"/>
    <s v="Standard Shipment"/>
    <x v="0"/>
    <x v="0"/>
    <x v="0"/>
    <s v="TO253000011"/>
    <s v="R"/>
    <s v="PNY"/>
    <s v="PNY_EU"/>
    <s v="2025/03/28 12:27:34"/>
    <s v="2025/03/24 17:02:25"/>
    <s v="HO24800548"/>
    <s v="90CV07X30050"/>
    <s v="RTX4080/PG139SKU355/GB/PNY"/>
    <s v=""/>
    <s v="HO24002134"/>
    <s v="CLOSED"/>
    <s v="蕭文杰"/>
    <s v="2025/03/28 13:00:55"/>
    <s v="2025/05/06 16:51:11"/>
    <s v="2025/05/09 16:20:31"/>
    <s v="2025/05/09 16:20:31"/>
    <s v=""/>
    <s v=""/>
    <s v=""/>
    <s v="2025/03/28 12:47:20"/>
    <s v="KEYIN"/>
    <s v="KEYIN"/>
    <s v="R10"/>
    <s v="RTX4080"/>
    <s v="2025/05/09 16:19:31"/>
    <s v="001"/>
    <n v="620771"/>
    <n v="1"/>
    <n v="1"/>
  </r>
  <r>
    <s v="KBB"/>
    <s v="-"/>
    <x v="5"/>
    <x v="1"/>
    <x v="1"/>
    <s v="TO253000011"/>
    <s v="R"/>
    <s v="PNY"/>
    <s v="PNY_EU"/>
    <s v="2025/03/28 12:27:34"/>
    <s v="2025/03/24 17:02:25"/>
    <s v="H224005896"/>
    <s v="90CV07S20020"/>
    <s v="RTX4090/PG139-SKU332/GB/PNY"/>
    <s v=""/>
    <s v="H224005896"/>
    <s v="CLOSED"/>
    <s v="吳崇源"/>
    <s v="2025/03/28 13:12:19"/>
    <s v=""/>
    <s v=""/>
    <s v="2025/12/02 10:19:27"/>
    <s v="[A3SC0020]Scrap cause by Parts shortage"/>
    <s v="Customer"/>
    <s v="無料可修，SA同意報廢"/>
    <s v="2025/03/28 13:01:33"/>
    <s v="KEYIN"/>
    <s v="KEYIN"/>
    <s v="C01"/>
    <s v="RTX4090"/>
    <s v=""/>
    <s v=""/>
    <s v=""/>
    <s v=""/>
    <s v=""/>
  </r>
  <r>
    <s v="KBB"/>
    <d v="2026-06-05T00:00:00"/>
    <x v="8"/>
    <x v="0"/>
    <x v="1"/>
    <s v="TO253000011"/>
    <s v="R"/>
    <s v="PNY"/>
    <s v="PNY_EU"/>
    <s v="2025/03/28 12:27:34"/>
    <s v="2025/03/24 17:02:25"/>
    <s v="HN24005750"/>
    <s v="90CV07P30050"/>
    <s v="RTX4070TI/P141S323/GB/PNY"/>
    <s v=""/>
    <s v="HN24005750"/>
    <s v="CLOSED"/>
    <s v="吳崇源"/>
    <s v="2025/03/28 13:00:55"/>
    <s v=""/>
    <s v=""/>
    <s v="2025/12/02 10:34:29"/>
    <s v="[A3SC0020]Scrap cause by Parts shortage"/>
    <s v="Customer"/>
    <s v="無料可修，SA同意報廢"/>
    <s v="2025/03/28 12:34:17"/>
    <s v="KEYIN"/>
    <s v="KEYIN"/>
    <s v="C01"/>
    <s v="RTX4070TI"/>
    <s v=""/>
    <s v=""/>
    <s v=""/>
    <s v=""/>
    <s v=""/>
  </r>
  <r>
    <s v="KGB"/>
    <s v="Standard Shipment"/>
    <x v="0"/>
    <x v="0"/>
    <x v="0"/>
    <s v="TO253000011"/>
    <s v="R"/>
    <s v="PNY"/>
    <s v="PNY_EU"/>
    <s v="2025/03/28 12:27:34"/>
    <s v="2025/03/24 17:02:25"/>
    <s v="H724800550"/>
    <s v="90CV07X20010"/>
    <s v="RTX4080/PG139SKU355/GB/PNY"/>
    <s v=""/>
    <s v="H724012211"/>
    <s v="CLOSED"/>
    <s v="蕭文杰"/>
    <s v="2025/03/28 13:00:54"/>
    <s v="2025/05/05 13:21:32"/>
    <s v="2025/05/09 16:20:31"/>
    <s v="2025/05/09 16:20:31"/>
    <s v=""/>
    <s v=""/>
    <s v=""/>
    <s v="2025/03/28 12:41:57"/>
    <s v="KEYIN"/>
    <s v="KEYIN"/>
    <s v="R10"/>
    <s v="RTX4080"/>
    <s v="2025/05/09 16:19:31"/>
    <s v="001"/>
    <n v="620771"/>
    <n v="1"/>
    <n v="1"/>
  </r>
  <r>
    <s v="KGB"/>
    <s v="Standard Shipment"/>
    <x v="0"/>
    <x v="0"/>
    <x v="0"/>
    <s v="TO253000011"/>
    <s v="R"/>
    <s v="PNY"/>
    <s v="PNY_EU"/>
    <s v="2025/03/28 12:27:34"/>
    <s v="2025/03/24 17:02:25"/>
    <s v="H924800549"/>
    <s v="90CV07X20010"/>
    <s v="RTX4080/PG139SKU355/GB/PNY"/>
    <s v=""/>
    <s v="H924000514"/>
    <s v="CLOSED"/>
    <s v="蕭文杰"/>
    <s v="2025/03/28 13:00:54"/>
    <s v="2025/05/05 13:22:42"/>
    <s v="2025/05/09 16:20:31"/>
    <s v="2025/05/09 16:20:31"/>
    <s v=""/>
    <s v=""/>
    <s v=""/>
    <s v="2025/03/28 12:44:43"/>
    <s v="KEYIN"/>
    <s v="KEYIN"/>
    <s v="R10"/>
    <s v="RTX4080"/>
    <s v="2025/05/09 16:19:31"/>
    <s v="001"/>
    <n v="620771"/>
    <n v="1"/>
    <n v="1"/>
  </r>
  <r>
    <s v="KBB"/>
    <d v="2026-06-05T00:00:00"/>
    <x v="8"/>
    <x v="0"/>
    <x v="1"/>
    <s v="TO254000002"/>
    <s v="R"/>
    <s v="PNY"/>
    <s v="PNY_EU"/>
    <s v="2025/04/21 09:21:23"/>
    <s v="2025/04/14 14:00:20"/>
    <s v="H524019147"/>
    <s v="90CV07X20010"/>
    <s v="RTX4080/PG139SKU355/GB/PNY"/>
    <s v=""/>
    <s v="H524019147"/>
    <s v="CLOSED"/>
    <s v="廖振廷"/>
    <s v="2025/04/23 08:44:31"/>
    <s v=""/>
    <s v=""/>
    <s v="2025/04/28 09:05:05"/>
    <s v="[A3SC0022]Scrap caused by service terms"/>
    <s v="Customer"/>
    <s v="G1,VRAM 移除"/>
    <s v="2025/04/23 08:29:52"/>
    <s v="KEYIN"/>
    <s v="KEYIN"/>
    <s v="C01"/>
    <s v="RTX4080"/>
    <s v=""/>
    <s v=""/>
    <s v=""/>
    <s v=""/>
    <s v=""/>
  </r>
  <r>
    <s v="KGB"/>
    <s v="Standard Shipment"/>
    <x v="0"/>
    <x v="0"/>
    <x v="0"/>
    <s v="TO254000002"/>
    <s v="R"/>
    <s v="PNY"/>
    <s v="PNY_EU"/>
    <s v="2025/04/21 09:21:23"/>
    <s v="2025/04/14 14:00:20"/>
    <s v="H524800560"/>
    <s v="90CV-07S0020"/>
    <s v="RTX4090/PG139-SKU330/GB/PNY"/>
    <s v=""/>
    <s v="H524800308"/>
    <s v="CLOSED"/>
    <s v="廖振廷"/>
    <s v="2025/04/23 08:44:31"/>
    <s v="2025/05/05 13:10:36"/>
    <s v="2025/05/09 16:20:32"/>
    <s v="2025/05/09 16:20:32"/>
    <s v=""/>
    <s v=""/>
    <s v=""/>
    <s v="2025/04/23 08:30:36"/>
    <s v="KEYIN"/>
    <s v="KEYIN"/>
    <s v="R10"/>
    <s v="RTX4090"/>
    <s v="2025/05/09 16:19:31"/>
    <s v="001"/>
    <n v="620771"/>
    <n v="1"/>
    <n v="1"/>
  </r>
  <r>
    <s v="KGB"/>
    <s v="Standard Shipment"/>
    <x v="0"/>
    <x v="0"/>
    <x v="0"/>
    <s v="TO254000002"/>
    <s v="R"/>
    <s v="PNY"/>
    <s v="PNY_EU"/>
    <s v="2025/04/21 09:21:23"/>
    <s v="2025/04/14 14:00:20"/>
    <s v="H624800558"/>
    <s v="90CV07S10050"/>
    <s v="RTX4090/PG139-SKU332/GB/PNY"/>
    <s v=""/>
    <s v="H624000099"/>
    <s v="CLOSED"/>
    <s v="廖振廷"/>
    <s v="2025/04/23 08:44:31"/>
    <s v="2025/05/05 13:10:05"/>
    <s v="2025/05/09 16:20:31"/>
    <s v="2025/05/09 16:20:31"/>
    <s v=""/>
    <s v=""/>
    <s v=""/>
    <s v="2025/04/23 08:22:14"/>
    <s v="KEYIN"/>
    <s v="KEYIN"/>
    <s v="R10"/>
    <s v="RTX4090"/>
    <s v="2025/05/09 16:19:31"/>
    <s v="001"/>
    <n v="620771"/>
    <n v="1"/>
    <n v="1"/>
  </r>
  <r>
    <s v="KGB"/>
    <s v="Standard Shipment"/>
    <x v="0"/>
    <x v="0"/>
    <x v="0"/>
    <s v="TO254000002"/>
    <s v="R"/>
    <s v="PNY"/>
    <s v="PNY_EU"/>
    <s v="2025/04/21 09:21:23"/>
    <s v="2025/04/14 14:00:20"/>
    <s v="H524800557"/>
    <s v="90CV07T100E0"/>
    <s v="RTX4060/PG173-SKU371/GB/PNY"/>
    <s v=""/>
    <s v="H524007532"/>
    <s v="CLOSED"/>
    <s v="廖振廷"/>
    <s v="2025/04/23 08:44:31"/>
    <s v="2025/05/05 13:31:34"/>
    <s v="2025/05/09 16:20:31"/>
    <s v="2025/05/09 16:20:32"/>
    <s v=""/>
    <s v=""/>
    <s v=""/>
    <s v="2025/04/23 08:24:04"/>
    <s v="KEYIN"/>
    <s v="KEYIN"/>
    <s v="R10"/>
    <s v="RTX4060"/>
    <s v="2025/05/09 16:19:31"/>
    <s v="001"/>
    <n v="620771"/>
    <n v="1"/>
    <n v="1"/>
  </r>
  <r>
    <s v="KBB"/>
    <d v="2026-06-05T00:00:00"/>
    <x v="8"/>
    <x v="0"/>
    <x v="1"/>
    <s v="TO254000002"/>
    <s v="R"/>
    <s v="PNY"/>
    <s v="PNY_EU"/>
    <s v="2025/04/21 09:21:23"/>
    <s v="2025/04/14 14:00:20"/>
    <s v="HO24007739"/>
    <s v="90CV07X30050"/>
    <s v="RTX4080/PG139SKU355/GB/PNY"/>
    <s v=""/>
    <s v="HO24007739"/>
    <s v="CLOSED"/>
    <s v="吳崇源"/>
    <s v="2025/04/23 08:44:31"/>
    <s v=""/>
    <s v=""/>
    <s v="2025/12/02 11:23:15"/>
    <s v="[A3SC0020]Scrap cause by Parts shortage"/>
    <s v="Customer"/>
    <s v="無料可修，SA同意報廢"/>
    <s v="2025/04/23 08:26:05"/>
    <s v="KEYIN"/>
    <s v="KEYIN"/>
    <s v="C01"/>
    <s v="RTX4080"/>
    <s v=""/>
    <s v=""/>
    <s v=""/>
    <s v=""/>
    <s v=""/>
  </r>
  <r>
    <s v="KBB"/>
    <d v="2026-06-05T00:00:00"/>
    <x v="8"/>
    <x v="0"/>
    <x v="1"/>
    <s v="TO254000002"/>
    <s v="R"/>
    <s v="PNY"/>
    <s v="PNY_EU"/>
    <s v="2025/04/21 09:21:23"/>
    <s v="2025/04/14 14:00:20"/>
    <s v="H824003898"/>
    <s v="90CV07X20010"/>
    <s v="RTX4080/PG139SKU355/GB/PNY"/>
    <s v=""/>
    <s v="H824003898"/>
    <s v="CLOSED"/>
    <s v="吳崇源"/>
    <s v="2025/04/23 08:44:31"/>
    <s v=""/>
    <s v=""/>
    <s v="2025/12/02 09:56:17"/>
    <s v="[A3SC0020]Scrap cause by Parts shortage"/>
    <s v="Customer"/>
    <s v="無料可修，SA同意報廢"/>
    <s v="2025/04/23 08:27:55"/>
    <s v="KEYIN"/>
    <s v="KEYIN"/>
    <s v="C01"/>
    <s v="RTX4080"/>
    <s v=""/>
    <s v=""/>
    <s v=""/>
    <s v=""/>
    <s v=""/>
  </r>
  <r>
    <s v="KGB"/>
    <s v="Standard Shipment"/>
    <x v="0"/>
    <x v="0"/>
    <x v="0"/>
    <s v="TO254000002"/>
    <s v="R"/>
    <s v="PNY"/>
    <s v="PNY_EU"/>
    <s v="2025/04/21 09:21:23"/>
    <s v="2025/04/14 14:00:20"/>
    <s v="H924800559"/>
    <s v="90CV07P20020"/>
    <s v="RTX4070TI/P141S323/GB/PNY"/>
    <s v=""/>
    <s v="H924000940"/>
    <s v="CLOSED"/>
    <s v="廖振廷"/>
    <s v="2025/04/23 08:44:31"/>
    <s v="2025/05/05 13:32:03"/>
    <s v="2025/05/09 16:20:32"/>
    <s v="2025/05/09 16:20:32"/>
    <s v=""/>
    <s v=""/>
    <s v=""/>
    <s v="2025/04/23 08:32:56"/>
    <s v="KEYIN"/>
    <s v="KEYIN"/>
    <s v="R10"/>
    <s v="RTX4070TI"/>
    <s v="2025/05/09 16:19:31"/>
    <s v="001"/>
    <n v="620771"/>
    <n v="1"/>
    <n v="1"/>
  </r>
  <r>
    <s v="KGB"/>
    <s v="Standard Shipment"/>
    <x v="0"/>
    <x v="0"/>
    <x v="0"/>
    <s v="TO254000002"/>
    <s v="R"/>
    <s v="PNY"/>
    <s v="PNY_EU"/>
    <s v="2025/04/21 09:21:23"/>
    <s v="2025/04/14 14:00:20"/>
    <s v="H824800563"/>
    <s v="90CV07X20010"/>
    <s v="RTX4080/PG139SKU355/GB/PNY"/>
    <s v=""/>
    <s v="H824002096"/>
    <s v="CLOSED"/>
    <s v="廖振廷"/>
    <s v="2025/04/23 08:44:31"/>
    <s v="2025/05/05 13:24:39"/>
    <s v="2025/05/09 16:20:32"/>
    <s v="2025/05/09 16:20:32"/>
    <s v=""/>
    <s v=""/>
    <s v=""/>
    <s v="2025/04/23 08:42:18"/>
    <s v="KEYIN"/>
    <s v="KEYIN"/>
    <s v="R10"/>
    <s v="RTX4080"/>
    <s v="2025/05/09 16:19:31"/>
    <s v="001"/>
    <n v="620771"/>
    <n v="1"/>
    <n v="1"/>
  </r>
  <r>
    <s v="KGB"/>
    <s v="Standard Shipment"/>
    <x v="0"/>
    <x v="0"/>
    <x v="0"/>
    <s v="TO254000002"/>
    <s v="R"/>
    <s v="PNY"/>
    <s v="PNY_EU"/>
    <s v="2025/04/21 09:21:23"/>
    <s v="2025/04/14 14:00:20"/>
    <s v="HO23800564"/>
    <s v="90CV07U100A0"/>
    <s v="RTX4060TI/PG190SKU361/GB/PNY"/>
    <s v=""/>
    <s v="HO23003716"/>
    <s v="CLOSED"/>
    <s v="廖振廷"/>
    <s v="2025/04/23 08:44:31"/>
    <s v="2025/05/05 13:30:38"/>
    <s v="2025/05/09 16:20:32"/>
    <s v="2025/05/09 16:20:32"/>
    <s v=""/>
    <s v=""/>
    <s v=""/>
    <s v="2025/04/23 08:42:56"/>
    <s v="KEYIN"/>
    <s v="KEYIN"/>
    <s v="R10"/>
    <s v="RTX4060TI"/>
    <s v="2025/05/09 16:19:31"/>
    <s v="001"/>
    <n v="620771"/>
    <n v="1"/>
    <n v="1"/>
  </r>
  <r>
    <s v="KGB"/>
    <s v="Standard Shipment"/>
    <x v="0"/>
    <x v="0"/>
    <x v="0"/>
    <s v="TO254000002"/>
    <s v="R"/>
    <s v="PNY"/>
    <s v="PNY_EU"/>
    <s v="2025/04/21 09:21:23"/>
    <s v="2025/04/14 14:00:20"/>
    <s v="H124800565"/>
    <s v="90CV07T10010"/>
    <s v="RTX4060/PG173-SKU371/GB/PNY"/>
    <s v=""/>
    <s v="H124006311"/>
    <s v="CLOSED"/>
    <s v="廖振廷"/>
    <s v="2025/04/23 08:44:31"/>
    <s v="2025/05/05 13:31:04"/>
    <s v="2025/05/09 16:20:32"/>
    <s v="2025/05/09 16:20:32"/>
    <s v=""/>
    <s v=""/>
    <s v=""/>
    <s v="2025/04/23 08:43:41"/>
    <s v="KEYIN"/>
    <s v="KEYIN"/>
    <s v="R10"/>
    <s v="RTX4060"/>
    <s v="2025/05/09 16:19:31"/>
    <s v="001"/>
    <n v="620771"/>
    <n v="1"/>
    <n v="1"/>
  </r>
  <r>
    <s v="KBB"/>
    <d v="2026-06-05T00:00:00"/>
    <x v="8"/>
    <x v="0"/>
    <x v="1"/>
    <s v="TO254000002"/>
    <s v="R"/>
    <s v="PNY"/>
    <s v="PNY_EU"/>
    <s v="2025/04/21 09:21:23"/>
    <s v="2025/04/14 14:00:20"/>
    <s v="HN24011956"/>
    <s v="90CV07X20050"/>
    <s v="RTX4080/PG139SKU355/GB/PNY"/>
    <s v=""/>
    <s v="HN24011956"/>
    <s v="CLOSED"/>
    <s v="吳崇源"/>
    <s v="2025/04/23 08:44:31"/>
    <s v=""/>
    <s v=""/>
    <s v="2025/12/02 11:05:33"/>
    <s v="[A3SC0020]Scrap cause by Parts shortage"/>
    <s v="Customer"/>
    <s v="無料可修，SA同意報廢"/>
    <s v="2025/04/22 16:52:00"/>
    <s v="KEYIN"/>
    <s v="KEYIN"/>
    <s v="C01"/>
    <s v="RTX4080"/>
    <s v=""/>
    <s v=""/>
    <s v=""/>
    <s v=""/>
    <s v=""/>
  </r>
  <r>
    <s v="KGB"/>
    <s v="Standard Shipment"/>
    <x v="0"/>
    <x v="0"/>
    <x v="0"/>
    <s v="TO254000002"/>
    <s v="R"/>
    <s v="PNY"/>
    <s v="PNY_EU"/>
    <s v="2025/04/21 09:21:23"/>
    <s v="2025/04/14 14:00:20"/>
    <s v="HO23800561"/>
    <s v="90CV07U100A0"/>
    <s v="RTX4060TI/PG190SKU361/GB/PNY"/>
    <s v=""/>
    <s v="HO23003556"/>
    <s v="CLOSED"/>
    <s v="廖振廷"/>
    <s v="2025/04/23 08:44:31"/>
    <s v="2025/05/05 13:29:53"/>
    <s v="2025/05/09 16:20:31"/>
    <s v="2025/05/09 16:20:31"/>
    <s v=""/>
    <s v=""/>
    <s v=""/>
    <s v="2025/04/22 16:56:38"/>
    <s v="KEYIN"/>
    <s v="KEYIN"/>
    <s v="R10"/>
    <s v="RTX4060TI"/>
    <s v="2025/05/09 16:19:31"/>
    <s v="001"/>
    <n v="620771"/>
    <n v="1"/>
    <n v="1"/>
  </r>
  <r>
    <s v="KGB"/>
    <s v="Standard Shipment"/>
    <x v="0"/>
    <x v="0"/>
    <x v="0"/>
    <s v="TO255000004"/>
    <s v="R"/>
    <s v="PNY"/>
    <s v="PNY_EU"/>
    <s v="2025/05/21 09:59:41"/>
    <s v="2025/05/15 16:06:29"/>
    <s v="H624800582"/>
    <s v="90CV-07S0030"/>
    <s v="RTX4090/PG139-SKU330/GB/PNY"/>
    <s v=""/>
    <s v="H624800184"/>
    <s v="CLOSED"/>
    <s v="吳崇源"/>
    <s v="2025/05/22 09:34:21"/>
    <s v="2025/06/19 13:46:17"/>
    <s v="2025/06/19 16:57:58"/>
    <s v="2025/06/19 16:57:58"/>
    <s v=""/>
    <s v=""/>
    <s v=""/>
    <s v="2025/05/22 09:30:56"/>
    <s v="KEYIN"/>
    <s v="KEYIN"/>
    <s v="N01"/>
    <s v="RTX4090"/>
    <s v="2025/06/19 16:57:31"/>
    <s v="001"/>
    <n v="621099"/>
    <n v="1"/>
    <n v="1"/>
  </r>
  <r>
    <s v="KBB"/>
    <d v="2026-06-05T00:00:00"/>
    <x v="8"/>
    <x v="0"/>
    <x v="1"/>
    <s v="TO255000004"/>
    <s v="R"/>
    <s v="PNY"/>
    <s v="PNY_EU"/>
    <s v="2025/05/21 09:59:41"/>
    <s v="2025/05/15 16:06:29"/>
    <s v="H224000817"/>
    <s v="90CV07X20010"/>
    <s v="RTX4080/PG139SKU355/GB/PNY"/>
    <s v=""/>
    <s v="H224000817"/>
    <s v="CLOSED"/>
    <s v="吳崇源"/>
    <s v="2025/05/22 09:34:21"/>
    <s v=""/>
    <s v=""/>
    <s v="2025/12/02 10:56:25"/>
    <s v="[A3SC0020]Scrap cause by Parts shortage"/>
    <s v="Customer"/>
    <s v="無料可修，SA同意報廢"/>
    <s v="2025/05/22 09:11:45"/>
    <s v="KEYIN"/>
    <s v="KEYIN"/>
    <s v="C01"/>
    <s v="RTX4080"/>
    <s v=""/>
    <s v=""/>
    <s v=""/>
    <s v=""/>
    <s v=""/>
  </r>
  <r>
    <s v="KGB"/>
    <s v="Standard Shipment"/>
    <x v="0"/>
    <x v="0"/>
    <x v="0"/>
    <s v="TO255000004"/>
    <s v="R"/>
    <s v="PNY"/>
    <s v="PNY_EU"/>
    <s v="2025/05/21 09:59:41"/>
    <s v="2025/05/15 16:06:29"/>
    <s v="HN24800590"/>
    <s v="90CV07X30050"/>
    <s v="RTX4080/PG139SKU355/GB/PNY"/>
    <s v=""/>
    <s v="HN24002076"/>
    <s v="CLOSED"/>
    <s v="吳崇源"/>
    <s v="2025/05/22 09:34:21"/>
    <s v="2025/06/06 10:35:53"/>
    <s v="2025/06/12 08:44:40"/>
    <s v="2025/06/12 08:44:40"/>
    <s v=""/>
    <s v=""/>
    <s v=""/>
    <s v="2025/05/22 09:27:18"/>
    <s v="KEYIN"/>
    <s v="KEYIN"/>
    <s v="R10"/>
    <s v="RTX4080"/>
    <s v="2025/06/12 08:43:11"/>
    <s v="001"/>
    <n v="621048"/>
    <n v="1"/>
    <n v="1"/>
  </r>
  <r>
    <s v="KGB"/>
    <s v="Standard Shipment"/>
    <x v="0"/>
    <x v="0"/>
    <x v="0"/>
    <s v="TO255000004"/>
    <s v="R"/>
    <s v="PNY"/>
    <s v="PNY_EU"/>
    <s v="2025/05/21 09:59:41"/>
    <s v="2025/05/15 16:06:29"/>
    <s v="H424800588"/>
    <s v="90CV07R60050"/>
    <s v="RTX4070/PG141SKU335/GB/PNY"/>
    <s v=""/>
    <s v="H424027990"/>
    <s v="CLOSED"/>
    <s v="吳崇源"/>
    <s v="2025/05/22 09:34:21"/>
    <s v="2025/06/06 10:36:56"/>
    <s v="2025/06/12 08:44:40"/>
    <s v="2025/06/12 08:44:40"/>
    <s v=""/>
    <s v=""/>
    <s v=""/>
    <s v="2025/05/22 09:06:09"/>
    <s v="KEYIN"/>
    <s v="KEYIN"/>
    <s v="R10"/>
    <s v="RTX4070"/>
    <s v="2025/06/12 08:43:11"/>
    <s v="001"/>
    <n v="621048"/>
    <n v="1"/>
    <n v="1"/>
  </r>
  <r>
    <s v="KGB"/>
    <s v="Standard Shipment"/>
    <x v="0"/>
    <x v="0"/>
    <x v="0"/>
    <s v="TO255000004"/>
    <s v="R"/>
    <s v="PNY"/>
    <s v="PNY_EU"/>
    <s v="2025/05/21 09:59:41"/>
    <s v="2025/05/15 16:06:29"/>
    <s v="HO23800587"/>
    <s v="90CV07U100A0"/>
    <s v="RTX4060TI/PG190SKU361/GB/PNY"/>
    <s v=""/>
    <s v="HO23003748"/>
    <s v="CLOSED"/>
    <s v="吳崇源"/>
    <s v="2025/05/22 09:34:21"/>
    <s v="2025/06/06 10:37:29"/>
    <s v="2025/06/12 08:44:40"/>
    <s v="2025/06/12 08:44:40"/>
    <s v=""/>
    <s v=""/>
    <s v=""/>
    <s v="2025/05/22 09:03:55"/>
    <s v="KEYIN"/>
    <s v="KEYIN"/>
    <s v="R10"/>
    <s v="RTX4060TI"/>
    <s v="2025/06/12 08:43:11"/>
    <s v="001"/>
    <n v="621048"/>
    <n v="1"/>
    <n v="1"/>
  </r>
  <r>
    <s v="KGB"/>
    <s v="Standard Shipment"/>
    <x v="0"/>
    <x v="0"/>
    <x v="0"/>
    <s v="TO255000004"/>
    <s v="R"/>
    <s v="PNY"/>
    <s v="PNY_EU"/>
    <s v="2025/05/21 09:59:41"/>
    <s v="2025/05/15 16:06:29"/>
    <s v="HN24800589"/>
    <s v="90CV07X20050"/>
    <s v="RTX4080/PG139SKU355/GB/PNY"/>
    <s v=""/>
    <s v="HN24019937"/>
    <s v="CLOSED"/>
    <s v="吳崇源"/>
    <s v="2025/05/22 09:34:21"/>
    <s v="2025/06/06 10:36:25"/>
    <s v="2025/06/12 08:44:40"/>
    <s v="2025/06/12 08:44:40"/>
    <s v=""/>
    <s v=""/>
    <s v=""/>
    <s v="2025/05/22 09:08:26"/>
    <s v="KEYIN"/>
    <s v="KEYIN"/>
    <s v="R10"/>
    <s v="RTX4080"/>
    <s v="2025/06/12 08:43:11"/>
    <s v="001"/>
    <n v="621048"/>
    <n v="1"/>
    <n v="1"/>
  </r>
  <r>
    <s v="KGB"/>
    <s v="Standard Shipment"/>
    <x v="0"/>
    <x v="0"/>
    <x v="0"/>
    <s v="TO255000004"/>
    <s v="R"/>
    <s v="PNY"/>
    <s v="PNY_EU"/>
    <s v="2025/05/21 09:59:41"/>
    <s v="2025/05/15 16:06:29"/>
    <s v="H524800586"/>
    <s v="90CV07W10020"/>
    <s v="RTX3050/PG173-SKU16/GB/PNY"/>
    <s v=""/>
    <s v="H524029922"/>
    <s v="CLOSED"/>
    <s v="吳崇源"/>
    <s v="2025/05/22 09:02:22"/>
    <s v="2025/06/06 10:37:59"/>
    <s v="2025/06/12 08:44:40"/>
    <s v="2025/06/12 08:44:40"/>
    <s v=""/>
    <s v=""/>
    <s v=""/>
    <s v="2025/05/22 08:59:55"/>
    <s v="KEYIN"/>
    <s v="KEYIN"/>
    <s v="R10"/>
    <s v="RTX3050"/>
    <s v="2025/06/12 08:43:11"/>
    <s v="001"/>
    <n v="621048"/>
    <n v="1"/>
    <n v="1"/>
  </r>
  <r>
    <s v="KGB"/>
    <s v="Standard Shipment"/>
    <x v="0"/>
    <x v="0"/>
    <x v="0"/>
    <s v="TO255000004"/>
    <s v="R"/>
    <s v="PNY"/>
    <s v="PNY_EU"/>
    <s v="2025/05/21 09:59:41"/>
    <s v="2025/05/15 16:06:29"/>
    <s v="HO24800591"/>
    <s v="90CV07X30050"/>
    <s v="RTX4080/PG139SKU355/GB/PNY"/>
    <s v=""/>
    <s v="HO24001967"/>
    <s v="CLOSED"/>
    <s v="吳崇源"/>
    <s v="2025/05/22 09:34:21"/>
    <s v="2025/06/06 10:35:20"/>
    <s v="2025/06/12 08:44:40"/>
    <s v="2025/06/12 08:44:40"/>
    <s v=""/>
    <s v=""/>
    <s v=""/>
    <s v="2025/05/22 09:21:14"/>
    <s v="KEYIN"/>
    <s v="KEYIN"/>
    <s v="R10"/>
    <s v="RTX4080"/>
    <s v="2025/06/12 08:43:11"/>
    <s v="001"/>
    <n v="621048"/>
    <n v="1"/>
    <n v="1"/>
  </r>
  <r>
    <s v="KBB"/>
    <s v="-"/>
    <x v="5"/>
    <x v="1"/>
    <x v="1"/>
    <s v="TO255000004"/>
    <s v="R"/>
    <s v="PNY"/>
    <s v="PNY_EU"/>
    <s v="2025/05/21 09:59:41"/>
    <s v="2025/05/15 16:06:29"/>
    <s v="H224005918"/>
    <s v="90CV07S20020"/>
    <s v="RTX4090/PG139-SKU332/GB/PNY"/>
    <s v=""/>
    <s v="H224005918"/>
    <s v="CLOSED"/>
    <s v="吳崇源"/>
    <s v="2025/05/22 09:34:21"/>
    <s v=""/>
    <s v=""/>
    <s v="2025/12/02 10:17:34"/>
    <s v="[A3SC0020]Scrap cause by Parts shortage"/>
    <s v="Customer"/>
    <s v="無料可修，SA同意報廢"/>
    <s v="2025/05/22 09:24:29"/>
    <s v="KEYIN"/>
    <s v="KEYIN"/>
    <s v="C01"/>
    <s v="RTX4090"/>
    <s v=""/>
    <s v=""/>
    <s v=""/>
    <s v=""/>
    <s v=""/>
  </r>
  <r>
    <s v="KGB"/>
    <s v="Standard Shipment"/>
    <x v="0"/>
    <x v="0"/>
    <x v="0"/>
    <s v="TO256000008"/>
    <s v="R"/>
    <s v="PNY"/>
    <s v="PNY_EU"/>
    <s v="2025/07/02 09:33:39"/>
    <s v="2025/06/23 21:26:06"/>
    <s v="HN24800624"/>
    <s v="90CV07X20050"/>
    <s v="RTX4080/PG139SKU355/GB/PNY"/>
    <s v=""/>
    <s v="HN24012886"/>
    <s v="CLOSED"/>
    <s v="廖振廷"/>
    <s v="2025/07/02 13:24:57"/>
    <s v="2025/10/15 16:52:50"/>
    <s v="2025/10/21 12:39:16"/>
    <s v="2025/10/21 12:39:17"/>
    <s v=""/>
    <s v=""/>
    <s v=""/>
    <s v="2025/07/02 12:39:01"/>
    <s v="KEYIN"/>
    <s v="KEYIN"/>
    <s v="R10"/>
    <s v="RTX4080"/>
    <s v="2025/10/21 12:37:54"/>
    <s v="001"/>
    <n v="621793"/>
    <n v="1"/>
    <n v="1"/>
  </r>
  <r>
    <s v="KGB"/>
    <s v="Standard Shipment"/>
    <x v="0"/>
    <x v="0"/>
    <x v="0"/>
    <s v="TO256000008"/>
    <s v="R"/>
    <s v="PNY"/>
    <s v="PNY_EU"/>
    <s v="2025/07/02 09:33:39"/>
    <s v="2025/06/23 21:26:06"/>
    <s v="H824800628"/>
    <s v="90CV07R60050"/>
    <s v="RTX4070/PG141SKU335/GB/PNY"/>
    <s v=""/>
    <s v="H824004124"/>
    <s v="CLOSED"/>
    <s v="廖振廷"/>
    <s v="2025/07/02 13:24:57"/>
    <s v="2025/07/18 08:20:34"/>
    <s v="2025/07/23 14:45:24"/>
    <s v="2025/07/23 14:45:24"/>
    <s v=""/>
    <s v=""/>
    <s v=""/>
    <s v="2025/07/02 12:40:47"/>
    <s v="KEYIN"/>
    <s v="KEYIN"/>
    <s v="R10"/>
    <s v="RTX4070"/>
    <s v="2025/07/23 14:41:37"/>
    <s v="001"/>
    <n v="621346"/>
    <n v="1"/>
    <n v="1"/>
  </r>
  <r>
    <s v="KGB"/>
    <s v="Standard Shipment"/>
    <x v="0"/>
    <x v="0"/>
    <x v="0"/>
    <s v="TO256000008"/>
    <s v="R"/>
    <s v="PNY"/>
    <s v="PNY_EU"/>
    <s v="2025/07/02 09:33:39"/>
    <s v="2025/06/23 21:26:06"/>
    <s v="HN24800626"/>
    <s v="90CV07X20050"/>
    <s v="RTX4080/PG139SKU355/GB/PNY"/>
    <s v=""/>
    <s v="HN24012688"/>
    <s v="CLOSED"/>
    <s v="廖振廷"/>
    <s v="2025/07/02 13:24:57"/>
    <s v="2025/07/18 08:20:13"/>
    <s v="2025/07/23 14:45:24"/>
    <s v="2025/07/23 14:45:24"/>
    <s v=""/>
    <s v=""/>
    <s v=""/>
    <s v="2025/07/02 12:42:49"/>
    <s v="KEYIN"/>
    <s v="KEYIN"/>
    <s v="R10"/>
    <s v="RTX4080"/>
    <s v="2025/07/23 14:41:37"/>
    <s v="001"/>
    <n v="621346"/>
    <n v="1"/>
    <n v="1"/>
  </r>
  <r>
    <s v="KBB"/>
    <d v="2026-06-05T00:00:00"/>
    <x v="8"/>
    <x v="0"/>
    <x v="1"/>
    <s v="TO256000008"/>
    <s v="R"/>
    <s v="PNY"/>
    <s v="PNY_EU"/>
    <s v="2025/07/02 09:33:39"/>
    <s v="2025/06/23 21:26:06"/>
    <s v="HN24011996"/>
    <s v="90CV07X20050"/>
    <s v="RTX4080/PG139SKU355/GB/PNY"/>
    <s v=""/>
    <s v="HN24011996"/>
    <s v="CLOSED"/>
    <s v="吳崇源"/>
    <s v="2025/07/02 13:24:57"/>
    <s v=""/>
    <s v=""/>
    <s v="2025/12/02 10:58:10"/>
    <s v="[A3SC0020]Scrap cause by Parts shortage"/>
    <s v="Customer"/>
    <s v="無料可修，SA同意報廢"/>
    <s v="2025/07/02 13:03:12"/>
    <s v="KEYIN"/>
    <s v="KEYIN"/>
    <s v="C01"/>
    <s v="RTX4080"/>
    <s v=""/>
    <s v=""/>
    <s v=""/>
    <s v=""/>
    <s v=""/>
  </r>
  <r>
    <s v="KGB"/>
    <s v="Standard Shipment"/>
    <x v="0"/>
    <x v="0"/>
    <x v="0"/>
    <s v="TO256000008"/>
    <s v="R"/>
    <s v="PNY"/>
    <s v="PNY_EU"/>
    <s v="2025/07/02 09:33:39"/>
    <s v="2025/06/23 21:26:06"/>
    <s v="HO23800630"/>
    <s v="90CV07U100A0"/>
    <s v="RTX4060TI/PG190SKU361/GB/PNY"/>
    <s v=""/>
    <s v="HO23800014"/>
    <s v="CLOSED"/>
    <s v="廖振廷"/>
    <s v="2025/07/02 13:24:57"/>
    <s v="2025/07/18 08:20:58"/>
    <s v="2025/07/23 14:45:24"/>
    <s v="2025/07/23 14:45:24"/>
    <s v=""/>
    <s v=""/>
    <s v=""/>
    <s v="2025/07/02 13:08:11"/>
    <s v="KEYIN"/>
    <s v="KEYIN"/>
    <s v="R10"/>
    <s v="RTX4060TI"/>
    <s v="2025/07/23 14:41:37"/>
    <s v="001"/>
    <n v="621346"/>
    <n v="1"/>
    <n v="1"/>
  </r>
  <r>
    <s v="KGB"/>
    <s v="Standard Shipment"/>
    <x v="0"/>
    <x v="0"/>
    <x v="0"/>
    <s v="TO256000008"/>
    <s v="R"/>
    <s v="PNY"/>
    <s v="PNY_EU"/>
    <s v="2025/07/02 09:33:39"/>
    <s v="2025/06/23 21:26:06"/>
    <s v="H424800623"/>
    <s v="90CV07X20010"/>
    <s v="RTX4080/PG139SKU355/GB/PNY"/>
    <s v=""/>
    <s v="H424800305"/>
    <s v="CLOSED"/>
    <s v="廖振廷"/>
    <s v="2025/07/02 13:24:57"/>
    <s v="2025/07/18 08:19:50"/>
    <s v="2025/07/23 14:45:24"/>
    <s v="2025/07/23 14:45:24"/>
    <s v=""/>
    <s v=""/>
    <s v=""/>
    <s v="2025/07/02 13:10:56"/>
    <s v="KEYIN"/>
    <s v="KEYIN"/>
    <s v="R10"/>
    <s v="RTX4080"/>
    <s v="2025/07/23 14:41:37"/>
    <s v="001"/>
    <n v="621346"/>
    <n v="1"/>
    <n v="1"/>
  </r>
  <r>
    <s v="KBB"/>
    <d v="2026-06-05T00:00:00"/>
    <x v="8"/>
    <x v="0"/>
    <x v="1"/>
    <s v="TO256000008"/>
    <s v="R"/>
    <s v="PNY"/>
    <s v="PNY_EU"/>
    <s v="2025/07/02 09:33:39"/>
    <s v="2025/06/23 21:26:06"/>
    <s v="H424800141"/>
    <s v="90CV07P30010"/>
    <s v="RTX4070TI/P141S323/GB/PNY"/>
    <s v=""/>
    <s v="H424800141"/>
    <s v="CLOSED"/>
    <s v="廖振廷"/>
    <s v="2025/07/02 13:24:57"/>
    <s v=""/>
    <s v=""/>
    <s v="2025/07/24 11:05:40"/>
    <s v="[A3SC0027]PCB damage"/>
    <s v="Customer"/>
    <s v="PCB Damaged/板斷(裂)無法維修"/>
    <s v="2025/07/02 13:13:42"/>
    <s v="KEYIN"/>
    <s v="KEYIN"/>
    <s v="C01"/>
    <s v="RTX4070TI"/>
    <s v=""/>
    <s v=""/>
    <s v=""/>
    <s v=""/>
    <s v=""/>
  </r>
  <r>
    <s v="KBB"/>
    <d v="2026-06-05T00:00:00"/>
    <x v="8"/>
    <x v="0"/>
    <x v="1"/>
    <s v="TO256000008"/>
    <s v="R"/>
    <s v="PNY"/>
    <s v="PNY_EU"/>
    <s v="2025/07/02 09:33:39"/>
    <s v="2025/06/23 21:26:06"/>
    <s v="HN24005586"/>
    <s v="90CV07P30050"/>
    <s v="RTX4070TI/P141S323/GB/PNY"/>
    <s v=""/>
    <s v="HN24005586"/>
    <s v="CLOSED"/>
    <s v="廖振廷"/>
    <s v="2025/07/02 13:24:57"/>
    <s v=""/>
    <s v=""/>
    <s v="2025/07/24 11:05:29"/>
    <s v="[A3SC0015]Scrap cause by PCB open"/>
    <s v="Customer"/>
    <s v="&quot;R110&quot; pin 2 to &quot;J9&quot; pin 3 PCB open"/>
    <s v="2025/07/02 13:19:39"/>
    <s v="KEYIN"/>
    <s v="KEYIN"/>
    <s v="C01"/>
    <s v="RTX4070TI"/>
    <s v=""/>
    <s v=""/>
    <s v=""/>
    <s v=""/>
    <s v=""/>
  </r>
  <r>
    <s v="KGB"/>
    <s v="Standard Shipment"/>
    <x v="0"/>
    <x v="0"/>
    <x v="0"/>
    <s v="TO256000008"/>
    <s v="R"/>
    <s v="PNY"/>
    <s v="PNY_EU"/>
    <s v="2025/07/02 09:33:39"/>
    <s v="2025/06/23 21:26:06"/>
    <s v="HN24800625"/>
    <s v="90CV07X20050"/>
    <s v="RTX4080/PG139SKU355/GB/PNY"/>
    <s v=""/>
    <s v="HN24012189"/>
    <s v="CLOSED"/>
    <s v="廖振廷"/>
    <s v="2025/07/02 13:24:57"/>
    <s v="2025/07/18 08:20:00"/>
    <s v="2025/07/23 14:45:24"/>
    <s v="2025/07/23 14:45:24"/>
    <s v=""/>
    <s v=""/>
    <s v=""/>
    <s v="2025/07/02 12:35:13"/>
    <s v="KEYIN"/>
    <s v="KEYIN"/>
    <s v="R10"/>
    <s v="RTX4080"/>
    <s v="2025/07/23 14:41:37"/>
    <s v="001"/>
    <n v="621346"/>
    <n v="1"/>
    <n v="1"/>
  </r>
  <r>
    <s v="KGB"/>
    <s v="Standard Shipment"/>
    <x v="0"/>
    <x v="0"/>
    <x v="0"/>
    <s v="TO256000008"/>
    <s v="R"/>
    <s v="PNY"/>
    <s v="PNY_EU"/>
    <s v="2025/07/02 09:33:39"/>
    <s v="2025/06/23 21:26:06"/>
    <s v="H624800627"/>
    <s v="90CV07X20010"/>
    <s v="RTX4080/PG139SKU355/GB/PNY"/>
    <s v=""/>
    <s v="H624009969"/>
    <s v="CLOSED"/>
    <s v="廖振廷"/>
    <s v="2025/07/02 13:24:57"/>
    <s v="2025/07/18 08:20:24"/>
    <s v="2025/07/23 14:45:24"/>
    <s v="2025/07/23 14:45:24"/>
    <s v=""/>
    <s v=""/>
    <s v=""/>
    <s v="2025/07/02 13:22:07"/>
    <s v="KEYIN"/>
    <s v="KEYIN"/>
    <s v="R10"/>
    <s v="RTX4080"/>
    <s v="2025/07/23 14:41:37"/>
    <s v="001"/>
    <n v="621346"/>
    <n v="1"/>
    <n v="1"/>
  </r>
  <r>
    <s v="KBB"/>
    <d v="2026-06-05T00:00:00"/>
    <x v="8"/>
    <x v="0"/>
    <x v="1"/>
    <s v="TO256000008"/>
    <s v="R"/>
    <s v="PNY"/>
    <s v="PNY_EU"/>
    <s v="2025/07/02 09:33:39"/>
    <s v="2025/06/23 21:26:06"/>
    <s v="H923002004"/>
    <s v="90CV07T10010"/>
    <s v="RTX4060/PG173-SKU371/GB/PNY"/>
    <s v=""/>
    <s v="H923002004"/>
    <s v="CLOSED"/>
    <s v="吳崇源"/>
    <s v="2025/07/02 13:24:58"/>
    <s v=""/>
    <s v=""/>
    <s v="2025/12/02 10:28:53"/>
    <s v="[A3SC0020]Scrap cause by Parts shortage"/>
    <s v="Customer"/>
    <s v="無料可修，SA同意報廢"/>
    <s v="2025/07/02 12:29:29"/>
    <s v="KEYIN"/>
    <s v="KEYIN"/>
    <s v="C01"/>
    <s v="RTX4060"/>
    <s v=""/>
    <s v=""/>
    <s v=""/>
    <s v=""/>
    <s v=""/>
  </r>
  <r>
    <s v="KGB"/>
    <s v="Standard Shipment"/>
    <x v="0"/>
    <x v="0"/>
    <x v="0"/>
    <s v="TO256000008"/>
    <s v="R"/>
    <s v="PNY"/>
    <s v="PNY_EU"/>
    <s v="2025/07/02 09:33:39"/>
    <s v="2025/06/23 21:26:06"/>
    <s v="H924800629"/>
    <s v="90CV07R600A0"/>
    <s v="RTX4070/PG141SKU335/GB/PNY"/>
    <s v=""/>
    <s v="H924019099"/>
    <s v="CLOSED"/>
    <s v="廖振廷"/>
    <s v="2025/07/02 13:24:57"/>
    <s v="2025/07/18 08:20:44"/>
    <s v="2025/07/23 14:45:24"/>
    <s v="2025/07/23 14:45:24"/>
    <s v=""/>
    <s v=""/>
    <s v=""/>
    <s v="2025/07/02 12:32:20"/>
    <s v="KEYIN"/>
    <s v="KEYIN"/>
    <s v="R10"/>
    <s v="RTX4070"/>
    <s v="2025/07/23 14:41:37"/>
    <s v="001"/>
    <n v="621346"/>
    <n v="1"/>
    <n v="1"/>
  </r>
  <r>
    <s v="KBB"/>
    <d v="2026-06-05T00:00:00"/>
    <x v="8"/>
    <x v="0"/>
    <x v="1"/>
    <s v="TO256000008"/>
    <s v="R"/>
    <s v="PNY"/>
    <s v="PNY_EU"/>
    <s v="2025/07/02 09:33:39"/>
    <s v="2025/06/23 21:26:06"/>
    <s v="H624014961"/>
    <s v="90CV07X20010"/>
    <s v="RTX4080/PG139SKU355/GB/PNY"/>
    <s v=""/>
    <s v="H624014961"/>
    <s v="CLOSED"/>
    <s v="廖振廷"/>
    <s v="2025/07/02 13:24:57"/>
    <s v=""/>
    <s v=""/>
    <s v="2025/07/24 11:05:26"/>
    <s v="[A3SC0027]PCB damage"/>
    <s v="Customer"/>
    <s v="PCB Damaged/板斷(裂)無法維修"/>
    <s v="2025/07/02 12:36:53"/>
    <s v="KEYIN"/>
    <s v="KEYIN"/>
    <s v="C01"/>
    <s v="RTX4080"/>
    <s v=""/>
    <s v=""/>
    <s v=""/>
    <s v=""/>
    <s v=""/>
  </r>
  <r>
    <s v="KGB"/>
    <s v="Standard Shipment"/>
    <x v="0"/>
    <x v="0"/>
    <x v="0"/>
    <s v="TO257000003"/>
    <s v="R"/>
    <s v="PNY"/>
    <s v="PNY_EU"/>
    <s v="2025/07/22 09:55:35"/>
    <s v="2025/07/15 19:31:02"/>
    <s v="M225800990"/>
    <s v="90CV08710010"/>
    <s v="RTX5090/14530/STDOC/SA/PNY"/>
    <s v=""/>
    <s v="M225011207"/>
    <s v="CLOSED"/>
    <s v="吳崇源"/>
    <s v="2025/09/04 09:20:51"/>
    <s v="2025/12/09 12:39:18"/>
    <s v="2025/12/12 09:14:57"/>
    <s v="2025/12/12 09:14:57"/>
    <s v=""/>
    <s v=""/>
    <s v=""/>
    <s v="2025/09/04 09:03:22"/>
    <s v="KEYIN"/>
    <s v="KEYIN"/>
    <s v="R10"/>
    <s v="RTX5090"/>
    <s v="2025/12/12 09:14:29"/>
    <s v="001"/>
    <n v="621994"/>
    <n v="1"/>
    <n v="1"/>
  </r>
  <r>
    <s v="KBB"/>
    <s v="-"/>
    <x v="5"/>
    <x v="1"/>
    <x v="1"/>
    <s v="TO257000003"/>
    <s v="R"/>
    <s v="PNY"/>
    <s v="PNY_EU"/>
    <s v="2025/07/22 09:55:35"/>
    <s v="2025/07/15 19:31:02"/>
    <s v="M325014499"/>
    <s v="90CV08710010"/>
    <s v="RTX5090/14530/STDOC/SA/PNY"/>
    <s v=""/>
    <s v="M325014499"/>
    <s v="CLOSED"/>
    <s v="吳崇源"/>
    <s v="2025/09/11 14:30:27"/>
    <s v=""/>
    <s v=""/>
    <s v="2025/11/04 17:25:10"/>
    <s v="[A3SC0027]PCB damage"/>
    <s v="Customer"/>
    <s v="PCB Damaged/板斷(裂)無法維修"/>
    <s v="2025/09/11 14:19:15"/>
    <s v="KEYIN"/>
    <s v="KEYIN"/>
    <s v="C01"/>
    <s v="RTX5090"/>
    <s v=""/>
    <s v=""/>
    <s v=""/>
    <s v=""/>
    <s v=""/>
  </r>
  <r>
    <s v="KGB"/>
    <s v="Standard Shipment"/>
    <x v="0"/>
    <x v="0"/>
    <x v="0"/>
    <s v="TO257000003"/>
    <s v="R"/>
    <s v="PNY"/>
    <s v="PNY_EU"/>
    <s v="2025/07/22 09:55:35"/>
    <s v="2025/07/15 19:31:02"/>
    <s v="M125800806"/>
    <s v="90CV08630010"/>
    <s v="RTX5080/14745/ARGBOC/SA/PNY"/>
    <s v=""/>
    <s v="M125005276"/>
    <s v="CLOSED"/>
    <s v="廖振廷"/>
    <s v="2025/09/11 14:30:27"/>
    <s v="2025/10/22 15:22:46"/>
    <s v="2025/10/23 08:33:35"/>
    <s v="2025/10/23 08:33:35"/>
    <s v=""/>
    <s v=""/>
    <s v=""/>
    <s v="2025/09/11 14:22:14"/>
    <s v="KEYIN"/>
    <s v="KEYIN"/>
    <s v="R10"/>
    <s v="RTX5080"/>
    <s v="2025/10/23 08:25:51"/>
    <s v="001"/>
    <n v="621801"/>
    <n v="1"/>
    <n v="1"/>
  </r>
  <r>
    <s v="KGB"/>
    <s v="Standard Shipment"/>
    <x v="0"/>
    <x v="0"/>
    <x v="0"/>
    <s v="TO257000003"/>
    <s v="R"/>
    <s v="PNY"/>
    <s v="PNY_EU"/>
    <s v="2025/07/22 09:55:35"/>
    <s v="2025/07/15 19:31:02"/>
    <s v="M325800810"/>
    <s v="90CV08530010"/>
    <s v="RTX5070/14770/ARGBOC/SA/PNY"/>
    <s v=""/>
    <s v="M325002656"/>
    <s v="CLOSED"/>
    <s v="廖振廷"/>
    <s v="2025/09/11 14:30:27"/>
    <s v="2025/10/22 15:23:14"/>
    <s v="2025/10/23 08:33:35"/>
    <s v="2025/10/23 08:33:35"/>
    <s v=""/>
    <s v=""/>
    <s v=""/>
    <s v="2025/09/11 14:24:18"/>
    <s v="KEYIN"/>
    <s v="KEYIN"/>
    <s v="R10"/>
    <s v="RTX5070"/>
    <s v="2025/10/23 08:25:51"/>
    <s v="001"/>
    <n v="621801"/>
    <n v="1"/>
    <n v="1"/>
  </r>
  <r>
    <s v="KGB"/>
    <s v="Standard Shipment"/>
    <x v="0"/>
    <x v="0"/>
    <x v="0"/>
    <s v="TO257000003"/>
    <s v="R"/>
    <s v="PNY"/>
    <s v="PNY_EU"/>
    <s v="2025/07/22 09:55:35"/>
    <s v="2025/07/15 19:31:02"/>
    <s v="M425800822"/>
    <s v="90CV08B10010"/>
    <s v="RTX5070TI/14760/STD/SA/PNY"/>
    <s v=""/>
    <s v="M425018478"/>
    <s v="CLOSED"/>
    <s v="廖振廷"/>
    <s v="2025/09/11 14:30:27"/>
    <s v="2025/10/22 15:24:34"/>
    <s v="2025/10/23 08:33:35"/>
    <s v="2025/10/23 08:33:35"/>
    <s v=""/>
    <s v=""/>
    <s v=""/>
    <s v="2025/09/11 14:26:16"/>
    <s v="KEYIN"/>
    <s v="KEYIN"/>
    <s v="R10"/>
    <s v="RTX5070TI"/>
    <s v="2025/10/23 08:25:51"/>
    <s v="001"/>
    <n v="621801"/>
    <n v="1"/>
    <n v="1"/>
  </r>
  <r>
    <s v="KGB"/>
    <s v="Standard Shipment"/>
    <x v="0"/>
    <x v="0"/>
    <x v="0"/>
    <s v="TO257000003"/>
    <s v="R"/>
    <s v="PNY"/>
    <s v="PNY_EU"/>
    <s v="2025/07/22 09:55:35"/>
    <s v="2025/07/15 19:31:02"/>
    <s v="M225800750"/>
    <s v="90CV08610010"/>
    <s v="RTX5080/14745/STDOC/SA/PNY"/>
    <s v=""/>
    <s v="M225005588"/>
    <s v="CLOSED"/>
    <s v="廖振廷"/>
    <s v="2025/09/04 09:20:51"/>
    <s v="2025/09/18 15:30:03"/>
    <s v="2025/09/23 13:00:37"/>
    <s v="2025/09/23 13:00:37"/>
    <s v=""/>
    <s v=""/>
    <s v=""/>
    <s v="2025/09/04 08:27:37"/>
    <s v="KEYIN"/>
    <s v="KEYIN"/>
    <s v="R10"/>
    <s v="RTX5080"/>
    <s v="2025/09/23 12:57:41"/>
    <s v="001"/>
    <n v="621701"/>
    <n v="1"/>
    <n v="1"/>
  </r>
  <r>
    <s v="KGB"/>
    <s v="Standard Shipment"/>
    <x v="0"/>
    <x v="0"/>
    <x v="0"/>
    <s v="TO257000003"/>
    <s v="R"/>
    <s v="PNY"/>
    <s v="PNY_EU"/>
    <s v="2025/07/22 09:55:35"/>
    <s v="2025/07/15 19:31:02"/>
    <s v="M425800744"/>
    <s v="90CV08B10010"/>
    <s v="RTX5070TI/14760/STD/SA/PNY"/>
    <s v=""/>
    <s v="M425018498"/>
    <s v="CLOSED"/>
    <s v="廖振廷"/>
    <s v="2025/09/04 09:20:51"/>
    <s v="2025/09/18 15:29:15"/>
    <s v="2025/09/23 13:00:37"/>
    <s v="2025/09/23 13:00:37"/>
    <s v=""/>
    <s v=""/>
    <s v=""/>
    <s v="2025/09/04 08:37:26"/>
    <s v="KEYIN"/>
    <s v="KEYIN"/>
    <s v="R10"/>
    <s v="RTX5070TI"/>
    <s v="2025/09/23 12:57:41"/>
    <s v="001"/>
    <n v="621701"/>
    <n v="1"/>
    <n v="1"/>
  </r>
  <r>
    <s v="KGB"/>
    <s v="Standard Shipment"/>
    <x v="0"/>
    <x v="0"/>
    <x v="0"/>
    <s v="TO257000003"/>
    <s v="R"/>
    <s v="PNY"/>
    <s v="PNY_EU"/>
    <s v="2025/07/22 09:55:35"/>
    <s v="2025/07/15 19:31:02"/>
    <s v="M125800741"/>
    <s v="90CV08630010"/>
    <s v="RTX5080/14745/ARGBOC/SA/PNY"/>
    <s v=""/>
    <s v="M125005559"/>
    <s v="CLOSED"/>
    <s v="廖振廷"/>
    <s v="2025/09/04 09:20:51"/>
    <s v="2025/10/03 16:36:39"/>
    <s v="2025/10/09 10:42:53"/>
    <s v="2025/10/09 10:42:53"/>
    <s v=""/>
    <s v=""/>
    <s v=""/>
    <s v="2025/09/04 08:56:35"/>
    <s v="KEYIN"/>
    <s v="KEYIN"/>
    <s v="R10"/>
    <s v="RTX5080"/>
    <s v="2025/10/09 10:41:18"/>
    <s v="001"/>
    <n v="621747"/>
    <n v="1"/>
    <n v="1"/>
  </r>
  <r>
    <s v="KGB"/>
    <s v="Standard Shipment"/>
    <x v="0"/>
    <x v="0"/>
    <x v="0"/>
    <s v="TO257000003"/>
    <s v="R"/>
    <s v="PNY"/>
    <s v="PNY_EU"/>
    <s v="2025/07/22 09:55:35"/>
    <s v="2025/07/15 19:31:02"/>
    <s v="M325800805"/>
    <s v="90CV08710010"/>
    <s v="RTX5090/14530/STDOC/SA/PNY"/>
    <s v=""/>
    <s v="M325014530"/>
    <s v="CLOSED"/>
    <s v="廖振廷"/>
    <s v="2025/09/11 14:30:27"/>
    <s v="2025/10/22 15:22:35"/>
    <s v="2025/10/23 08:33:34"/>
    <s v="2025/10/23 08:33:34"/>
    <s v=""/>
    <s v=""/>
    <s v=""/>
    <s v="2025/09/11 14:14:22"/>
    <s v="KEYIN"/>
    <s v="KEYIN"/>
    <s v="R10"/>
    <s v="RTX5090"/>
    <s v="2025/10/23 08:25:51"/>
    <s v="001"/>
    <n v="621801"/>
    <n v="1"/>
    <n v="1"/>
  </r>
  <r>
    <s v="KGB"/>
    <s v="Standard Shipment"/>
    <x v="0"/>
    <x v="0"/>
    <x v="0"/>
    <s v="TO257000003"/>
    <s v="R"/>
    <s v="PNY"/>
    <s v="PNY_EU"/>
    <s v="2025/07/22 09:55:35"/>
    <s v="2025/07/15 19:31:02"/>
    <s v="M225800743"/>
    <s v="90CV08730010"/>
    <s v="RTX5090/14530/ARGBOC/SA/PNY"/>
    <s v=""/>
    <s v="M225011576"/>
    <s v="CLOSED"/>
    <s v="廖振廷"/>
    <s v="2025/09/04 09:20:51"/>
    <s v="2025/10/22 15:19:44"/>
    <s v="2025/10/23 08:33:34"/>
    <s v="2025/10/23 08:33:34"/>
    <s v=""/>
    <s v=""/>
    <s v=""/>
    <s v="2025/09/04 08:40:24"/>
    <s v="KEYIN"/>
    <s v="KEYIN"/>
    <s v="R10"/>
    <s v="RTX5090"/>
    <s v="2025/10/23 08:25:51"/>
    <s v="001"/>
    <n v="621801"/>
    <n v="1"/>
    <n v="1"/>
  </r>
  <r>
    <s v="KBB"/>
    <s v="-"/>
    <x v="5"/>
    <x v="1"/>
    <x v="1"/>
    <s v="TO257000003"/>
    <s v="R"/>
    <s v="PNY"/>
    <s v="PNY_EU"/>
    <s v="2025/07/22 09:55:35"/>
    <s v="2025/07/15 19:31:02"/>
    <s v="M225011566"/>
    <s v="90CV08730010"/>
    <s v="RTX5090/14530/ARGBOC/SA/PNY"/>
    <s v=""/>
    <s v="M225011566"/>
    <s v="CLOSED"/>
    <s v="許家榮"/>
    <s v="2025/09/04 09:20:51"/>
    <s v=""/>
    <s v=""/>
    <s v="2026/01/20 17:51:26"/>
    <s v="[A3SC0012]Scrap cause by no repair skill"/>
    <s v="Customer"/>
    <s v="NO BOOT,_x000a_目檢正常,量測所有工作電壓都正常,量測I2C值正常_x000a_量測PCI-E值正常,量測BIOS值正常,重燒BIOS無效_x000a_更換GPU並回焊過2次,回焊All VRAM無效_x000a_無維修方向，故判定為難修板。"/>
    <s v="2025/09/04 09:06:46"/>
    <s v="KEYIN"/>
    <s v="KEYIN"/>
    <s v="X03"/>
    <s v="RTX5090"/>
    <s v=""/>
    <s v=""/>
    <s v=""/>
    <s v=""/>
    <s v=""/>
  </r>
  <r>
    <s v="KGB"/>
    <s v="Standard Shipment"/>
    <x v="0"/>
    <x v="0"/>
    <x v="0"/>
    <s v="TO257000003"/>
    <s v="R"/>
    <s v="PNY"/>
    <s v="PNY_EU"/>
    <s v="2025/07/22 09:55:35"/>
    <s v="2025/07/15 19:31:02"/>
    <s v="M325800995"/>
    <s v="90CV08B20010"/>
    <s v="RTX5070TI/14760/STDOC/SA/PNY"/>
    <s v=""/>
    <s v="M325042872"/>
    <s v="CLOSED"/>
    <s v="吳崇源"/>
    <s v="2025/09/04 09:20:51"/>
    <s v="2025/11/20 09:33:14"/>
    <s v="2025/11/24 12:28:59"/>
    <s v="2025/11/24 12:28:59"/>
    <s v=""/>
    <s v=""/>
    <s v=""/>
    <s v="2025/09/04 09:10:34"/>
    <s v="KEYIN"/>
    <s v="KEYIN"/>
    <s v="R10"/>
    <s v="RTX5070TI"/>
    <s v="2025/11/24 12:26:06"/>
    <s v="001"/>
    <n v="621921"/>
    <n v="1"/>
    <n v="1"/>
  </r>
  <r>
    <s v="KGB"/>
    <s v="Standard Shipment"/>
    <x v="0"/>
    <x v="0"/>
    <x v="0"/>
    <s v="TO257000003"/>
    <s v="R"/>
    <s v="PNY"/>
    <s v="PNY_EU"/>
    <s v="2025/07/22 09:55:35"/>
    <s v="2025/07/15 19:31:02"/>
    <s v="M325800745"/>
    <s v="90CV08610010"/>
    <s v="RTX5080/14745/STDOC/SA/PNY"/>
    <s v=""/>
    <s v="M325016119"/>
    <s v="CLOSED"/>
    <s v="廖振廷"/>
    <s v="2025/09/04 09:20:51"/>
    <s v="2025/09/18 15:29:24"/>
    <s v="2025/09/23 13:00:37"/>
    <s v="2025/09/23 13:00:37"/>
    <s v=""/>
    <s v=""/>
    <s v=""/>
    <s v="2025/09/04 08:35:02"/>
    <s v="KEYIN"/>
    <s v="KEYIN"/>
    <s v="R10"/>
    <s v="RTX5080"/>
    <s v="2025/09/23 12:57:41"/>
    <s v="001"/>
    <n v="621701"/>
    <n v="1"/>
    <n v="1"/>
  </r>
  <r>
    <s v="KGB"/>
    <s v="Standard Shipment"/>
    <x v="0"/>
    <x v="0"/>
    <x v="0"/>
    <s v="TO257000003"/>
    <s v="R"/>
    <s v="PNY"/>
    <s v="PNY_EU"/>
    <s v="2025/07/22 09:55:35"/>
    <s v="2025/07/15 19:31:02"/>
    <s v="M125800749"/>
    <s v="90CV08610010"/>
    <s v="RTX5080/14745/STDOC/SA/PNY"/>
    <s v=""/>
    <s v="M125002287"/>
    <s v="CLOSED"/>
    <s v="廖振廷"/>
    <s v="2025/09/04 09:20:51"/>
    <s v="2025/09/18 15:29:53"/>
    <s v="2025/09/23 13:00:37"/>
    <s v="2025/09/23 13:00:37"/>
    <s v=""/>
    <s v=""/>
    <s v=""/>
    <s v="2025/09/04 08:23:34"/>
    <s v="KEYIN"/>
    <s v="KEYIN"/>
    <s v="R10"/>
    <s v="RTX5080"/>
    <s v="2025/09/23 12:57:41"/>
    <s v="001"/>
    <n v="621701"/>
    <n v="1"/>
    <n v="1"/>
  </r>
  <r>
    <s v="KGB"/>
    <s v="Standard Shipment"/>
    <x v="0"/>
    <x v="0"/>
    <x v="0"/>
    <s v="TO257000003"/>
    <s v="R"/>
    <s v="PNY"/>
    <s v="PNY_EU"/>
    <s v="2025/07/22 09:55:35"/>
    <s v="2025/07/15 19:31:02"/>
    <s v="M325800751"/>
    <s v="90CV08530010"/>
    <s v="RTX5070/14770/ARGBOC/SA/PNY"/>
    <s v=""/>
    <s v="M325002602"/>
    <s v="CLOSED"/>
    <s v="廖振廷"/>
    <s v="2025/09/04 09:20:51"/>
    <s v="2025/09/18 15:30:13"/>
    <s v="2025/09/23 13:00:37"/>
    <s v="2025/09/23 13:00:37"/>
    <s v=""/>
    <s v=""/>
    <s v=""/>
    <s v="2025/09/04 08:32:23"/>
    <s v="KEYIN"/>
    <s v="KEYIN"/>
    <s v="R10"/>
    <s v="RTX5070"/>
    <s v="2025/09/23 12:57:42"/>
    <s v="001"/>
    <n v="621701"/>
    <n v="1"/>
    <n v="1"/>
  </r>
  <r>
    <s v="KGB"/>
    <s v="Standard Shipment"/>
    <x v="0"/>
    <x v="0"/>
    <x v="0"/>
    <s v="TO257000003"/>
    <s v="R"/>
    <s v="PNY"/>
    <s v="PNY_EU"/>
    <s v="2025/07/22 09:55:35"/>
    <s v="2025/07/15 19:31:02"/>
    <s v="M525800838"/>
    <s v="90CV08E30010"/>
    <s v="RTX5060/15225/STDOC/SA/PNY"/>
    <s v=""/>
    <s v="M525045917"/>
    <s v="CLOSED"/>
    <s v="廖振廷"/>
    <s v="2025/09/04 09:20:51"/>
    <s v="2026/01/05 08:48:20"/>
    <s v="2026/01/12 09:05:13"/>
    <s v="2026/01/12 09:05:13"/>
    <s v=""/>
    <s v=""/>
    <s v=""/>
    <s v="2025/09/04 08:43:39"/>
    <s v="KEYIN"/>
    <s v="KEYIN"/>
    <s v="R10"/>
    <s v="RTX5060"/>
    <s v="2026/01/08 08:12:20"/>
    <s v="001"/>
    <n v="622064"/>
    <n v="1"/>
    <n v="1"/>
  </r>
  <r>
    <s v="KGB"/>
    <s v="Standard Shipment"/>
    <x v="0"/>
    <x v="0"/>
    <x v="0"/>
    <s v="TO257000003"/>
    <s v="R"/>
    <s v="PNY"/>
    <s v="PNY_EU"/>
    <s v="2025/07/22 09:55:35"/>
    <s v="2025/07/15 19:31:02"/>
    <s v="M325800740"/>
    <s v="90CV08530010"/>
    <s v="RTX5070/14770/ARGBOC/SA/PNY"/>
    <s v=""/>
    <s v="M325002915"/>
    <s v="CLOSED"/>
    <s v="廖振廷"/>
    <s v="2025/09/04 09:20:51"/>
    <s v="2025/10/22 15:19:21"/>
    <s v="2025/10/23 08:33:34"/>
    <s v="2025/10/23 08:33:34"/>
    <s v=""/>
    <s v=""/>
    <s v=""/>
    <s v="2025/09/04 08:55:01"/>
    <s v="KEYIN"/>
    <s v="KEYIN"/>
    <s v="R10"/>
    <s v="RTX5070"/>
    <s v="2025/10/23 08:25:51"/>
    <s v="001"/>
    <n v="621801"/>
    <n v="1"/>
    <n v="1"/>
  </r>
  <r>
    <s v="KGB"/>
    <s v="Standard Shipment"/>
    <x v="0"/>
    <x v="0"/>
    <x v="0"/>
    <s v="TO257000003"/>
    <s v="R"/>
    <s v="PNY"/>
    <s v="PNY_EU"/>
    <s v="2025/07/22 09:55:35"/>
    <s v="2025/07/15 19:31:02"/>
    <s v="M325800742"/>
    <s v="90CV08730010"/>
    <s v="RTX5090/14530/ARGBOC/SA/PNY"/>
    <s v=""/>
    <s v="M325014227"/>
    <s v="CLOSED"/>
    <s v="廖振廷"/>
    <s v="2025/09/04 09:20:51"/>
    <s v="2025/10/22 15:19:31"/>
    <s v="2025/10/23 08:33:34"/>
    <s v="2025/10/23 08:33:34"/>
    <s v=""/>
    <s v=""/>
    <s v=""/>
    <s v="2025/09/04 08:59:42"/>
    <s v="KEYIN"/>
    <s v="KEYIN"/>
    <s v="R10"/>
    <s v="RTX5090"/>
    <s v="2025/10/23 08:25:51"/>
    <s v="001"/>
    <n v="621801"/>
    <n v="1"/>
    <n v="1"/>
  </r>
  <r>
    <s v="KBB"/>
    <s v="-"/>
    <x v="5"/>
    <x v="1"/>
    <x v="1"/>
    <s v="TO257000003"/>
    <s v="R"/>
    <s v="PNY"/>
    <s v="PNY_EU"/>
    <s v="2025/07/22 09:55:35"/>
    <s v="2025/07/15 19:31:02"/>
    <s v="M225020561"/>
    <s v="90CV07S100E0"/>
    <s v="RTX4090/PG139-SKU332/GB/PNY"/>
    <s v=""/>
    <s v="M225020561"/>
    <s v="CLOSED"/>
    <s v="廖振廷"/>
    <s v="2025/07/22 10:39:02"/>
    <s v=""/>
    <s v=""/>
    <s v="2025/07/24 11:05:38"/>
    <s v="[A3SC0030]Burnt Component"/>
    <s v="Customer"/>
    <s v="PCB Burned/ U34"/>
    <s v="2025/07/22 10:34:14"/>
    <s v="KEYIN"/>
    <s v="KEYIN"/>
    <s v="C01"/>
    <s v="RTX4090"/>
    <s v=""/>
    <s v=""/>
    <s v=""/>
    <s v=""/>
    <s v=""/>
  </r>
  <r>
    <s v="KGB"/>
    <s v="Standard Shipment"/>
    <x v="0"/>
    <x v="0"/>
    <x v="0"/>
    <s v="TO258000001"/>
    <s v="R"/>
    <s v="PNY"/>
    <s v="PNY_EU"/>
    <s v="2025/09/04 09:25:53"/>
    <s v="2025/08/01 16:09:46"/>
    <s v="M325800752"/>
    <s v="90CV08B20010"/>
    <s v="RTX5070TI/14760/STDOC/SA/PNY"/>
    <s v=""/>
    <s v="M325042401"/>
    <s v="CLOSED"/>
    <s v="廖振廷"/>
    <s v="2025/09/04 10:15:20"/>
    <s v="2025/09/18 15:30:23"/>
    <s v="2025/09/23 13:00:37"/>
    <s v="2025/09/23 13:00:37"/>
    <s v=""/>
    <s v=""/>
    <s v=""/>
    <s v="2025/09/04 09:30:52"/>
    <s v="KEYIN"/>
    <s v="KEYIN"/>
    <s v="R10"/>
    <s v="RTX5070TI"/>
    <s v="2025/09/23 12:57:42"/>
    <s v="001"/>
    <n v="621701"/>
    <n v="1"/>
    <n v="1"/>
  </r>
  <r>
    <s v="KGB"/>
    <s v="Standard Shipment"/>
    <x v="0"/>
    <x v="0"/>
    <x v="0"/>
    <s v="TO258000001"/>
    <s v="R"/>
    <s v="PNY"/>
    <s v="PNY_EU"/>
    <s v="2025/09/04 09:25:53"/>
    <s v="2025/08/01 16:09:46"/>
    <s v="M525800839"/>
    <s v="90CV08E30010"/>
    <s v="RTX5060/15225/STDOC/SA/PNY"/>
    <s v=""/>
    <s v="M525007304"/>
    <s v="CLOSED"/>
    <s v="廖振廷"/>
    <s v="2025/09/04 10:15:20"/>
    <s v="2026/01/05 08:48:34"/>
    <s v="2026/01/12 09:05:13"/>
    <s v="2026/01/12 09:05:13"/>
    <s v=""/>
    <s v=""/>
    <s v=""/>
    <s v="2025/09/04 09:41:32"/>
    <s v="KEYIN"/>
    <s v="KEYIN"/>
    <s v="R10"/>
    <s v="RTX5060"/>
    <s v="2026/01/08 08:12:20"/>
    <s v="001"/>
    <n v="622064"/>
    <n v="1"/>
    <n v="1"/>
  </r>
  <r>
    <s v="KGB"/>
    <s v="Standard Shipment"/>
    <x v="0"/>
    <x v="0"/>
    <x v="0"/>
    <s v="TO258000001"/>
    <s v="R"/>
    <s v="PNY"/>
    <s v="PNY_EU"/>
    <s v="2025/09/04 09:25:53"/>
    <s v="2025/08/01 16:09:46"/>
    <s v="M525800809"/>
    <s v="90CV08B20070"/>
    <s v="RTX5070TI/14760/STDOC/HY/PNY"/>
    <s v=""/>
    <s v="M525022800"/>
    <s v="CLOSED"/>
    <s v="廖振廷"/>
    <s v="2025/09/11 15:19:25"/>
    <s v="2025/10/22 15:23:05"/>
    <s v="2025/10/23 08:33:35"/>
    <s v="2025/10/23 08:33:35"/>
    <s v=""/>
    <s v=""/>
    <s v=""/>
    <s v="2025/09/11 14:35:14"/>
    <s v="KEYIN"/>
    <s v="KEYIN"/>
    <s v="R10"/>
    <s v="RTX5070TI"/>
    <s v="2025/10/23 08:25:51"/>
    <s v="001"/>
    <n v="621801"/>
    <n v="1"/>
    <n v="1"/>
  </r>
  <r>
    <s v="KGB"/>
    <s v="Standard Shipment"/>
    <x v="0"/>
    <x v="0"/>
    <x v="0"/>
    <s v="TO258000001"/>
    <s v="R"/>
    <s v="PNY"/>
    <s v="PNY_EU"/>
    <s v="2025/09/04 09:25:53"/>
    <s v="2025/08/01 16:09:46"/>
    <s v="M225800746"/>
    <s v="90CV08710010"/>
    <s v="RTX5090/14530/STDOC/SA/PNY"/>
    <s v=""/>
    <s v="M225011156"/>
    <s v="CLOSED"/>
    <s v="廖振廷"/>
    <s v="2025/09/04 10:15:20"/>
    <s v="2025/10/22 15:19:56"/>
    <s v="2025/10/23 08:33:34"/>
    <s v="2025/10/23 08:33:34"/>
    <s v=""/>
    <s v=""/>
    <s v=""/>
    <s v="2025/09/04 09:27:05"/>
    <s v="KEYIN"/>
    <s v="KEYIN"/>
    <s v="R10"/>
    <s v="RTX5090"/>
    <s v="2025/10/23 08:25:51"/>
    <s v="001"/>
    <n v="621801"/>
    <n v="1"/>
    <n v="1"/>
  </r>
  <r>
    <s v="KBB"/>
    <d v="2026-10-02T00:00:00"/>
    <x v="11"/>
    <x v="0"/>
    <x v="1"/>
    <s v="TO258000001"/>
    <s v="R"/>
    <s v="PNY"/>
    <s v="PNY_EU"/>
    <s v="2025/09/04 09:25:53"/>
    <s v="2025/08/01 16:09:46"/>
    <s v="M425036302"/>
    <s v="90CV08700020"/>
    <s v="RTX5090/14530/STD/SA/PNY"/>
    <s v=""/>
    <s v="M425036302"/>
    <s v="CLOSED"/>
    <s v="李景福"/>
    <s v="2025/10/14 07:57:32"/>
    <s v=""/>
    <s v=""/>
    <s v="2026/05/18 14:27:23"/>
    <s v="[A3SC0020]Scrap cause by Parts shortage"/>
    <s v="Customer"/>
    <s v="Consigned Part Shortage - Close"/>
    <s v="2025/10/14 07:57:12"/>
    <s v="KEYIN"/>
    <s v="KEYIN"/>
    <s v="C01"/>
    <s v="RTX5090"/>
    <s v=""/>
    <s v=""/>
    <s v=""/>
    <s v=""/>
    <s v=""/>
  </r>
  <r>
    <s v="KGB"/>
    <s v="Standard Shipment"/>
    <x v="0"/>
    <x v="0"/>
    <x v="0"/>
    <s v="TO258000001"/>
    <s v="R"/>
    <s v="PNY"/>
    <s v="PNY_EU"/>
    <s v="2025/09/04 09:25:53"/>
    <s v="2025/08/01 16:09:46"/>
    <s v="M525800840"/>
    <s v="90CV08E30010"/>
    <s v="RTX5060/15225/STDOC/SA/PNY"/>
    <s v=""/>
    <s v="M525007536"/>
    <s v="CLOSED"/>
    <s v="廖振廷"/>
    <s v="2025/09/04 10:15:20"/>
    <s v="2026/01/05 08:48:47"/>
    <s v="2026/01/12 09:05:13"/>
    <s v="2026/01/12 09:05:13"/>
    <s v=""/>
    <s v=""/>
    <s v=""/>
    <s v="2025/09/04 09:45:40"/>
    <s v="KEYIN"/>
    <s v="KEYIN"/>
    <s v="R10"/>
    <s v="RTX5060"/>
    <s v="2026/01/08 08:12:20"/>
    <s v="001"/>
    <n v="622064"/>
    <n v="1"/>
    <n v="1"/>
  </r>
  <r>
    <s v="KBB"/>
    <d v="2026-06-05T00:00:00"/>
    <x v="8"/>
    <x v="0"/>
    <x v="1"/>
    <s v="TO258000001"/>
    <s v="R"/>
    <s v="PNY"/>
    <s v="PNY_EU"/>
    <s v="2025/09/04 09:25:53"/>
    <s v="2025/08/01 16:09:46"/>
    <s v="M125005568"/>
    <s v="90CV08630010"/>
    <s v="RTX5080/14745/ARGBOC/SA/PNY"/>
    <s v=""/>
    <s v="M125005568"/>
    <s v="CLOSED"/>
    <s v="吳崇源"/>
    <s v="2025/09/04 10:15:20"/>
    <s v=""/>
    <s v=""/>
    <s v="2025/10/23 13:00:24"/>
    <s v="[A3SC0023]Scrap caused by VI fail"/>
    <s v="Customer"/>
    <s v="PCB Damaged/C905/C906無法維修"/>
    <s v="2025/09/04 10:09:39"/>
    <s v="KEYIN"/>
    <s v="KEYIN"/>
    <s v="C01"/>
    <s v="RTX5080"/>
    <s v=""/>
    <s v=""/>
    <s v=""/>
    <s v=""/>
    <s v=""/>
  </r>
  <r>
    <s v="KGB"/>
    <s v="Standard Shipment"/>
    <x v="0"/>
    <x v="0"/>
    <x v="0"/>
    <s v="TO258000001"/>
    <s v="R"/>
    <s v="PNY"/>
    <s v="PNY_EU"/>
    <s v="2025/09/04 09:25:53"/>
    <s v="2025/08/01 16:09:46"/>
    <s v="M325800915"/>
    <s v="90CV08730010"/>
    <s v="RTX5090/14530/ARGBOC/SA/PNY"/>
    <s v=""/>
    <s v="M325020628"/>
    <s v="CLOSED"/>
    <s v="吳崇源"/>
    <s v="2025/09/11 15:19:25"/>
    <s v="2025/11/21 16:08:52"/>
    <s v="2025/11/24 12:28:59"/>
    <s v="2025/11/24 12:28:59"/>
    <s v=""/>
    <s v=""/>
    <s v=""/>
    <s v="2025/09/11 14:42:49"/>
    <s v="KEYIN"/>
    <s v="KEYIN"/>
    <s v="R10"/>
    <s v="RTX5090"/>
    <s v="2025/11/24 12:26:06"/>
    <s v="001"/>
    <n v="621921"/>
    <n v="1"/>
    <n v="1"/>
  </r>
  <r>
    <s v="KGB"/>
    <s v="Standard Shipment"/>
    <x v="0"/>
    <x v="0"/>
    <x v="0"/>
    <s v="TO258000001"/>
    <s v="R"/>
    <s v="PNY"/>
    <s v="PNY_EU"/>
    <s v="2025/09/04 09:25:53"/>
    <s v="2025/08/01 16:09:46"/>
    <s v="M425800755"/>
    <s v="90CV08C30010"/>
    <s v="RTX5060TI/15210/STDOC/SA/PNY"/>
    <s v=""/>
    <s v="M425043582"/>
    <s v="CLOSED"/>
    <s v="廖振廷"/>
    <s v="2025/09/04 10:15:20"/>
    <s v="2025/11/03 09:35:56"/>
    <s v="2025/11/04 16:15:19"/>
    <s v="2025/11/04 16:15:19"/>
    <s v=""/>
    <s v=""/>
    <s v=""/>
    <s v="2025/09/04 09:43:05"/>
    <s v="KEYIN"/>
    <s v="KEYIN"/>
    <s v="R10"/>
    <s v="RTX5060TI"/>
    <s v="2025/11/04 16:12:44"/>
    <s v="001"/>
    <n v="621844"/>
    <n v="1"/>
    <n v="1"/>
  </r>
  <r>
    <s v="KGB"/>
    <s v="Standard Shipment"/>
    <x v="0"/>
    <x v="0"/>
    <x v="0"/>
    <s v="TO258000001"/>
    <s v="R"/>
    <s v="PNY"/>
    <s v="PNY_EU"/>
    <s v="2025/09/04 09:25:53"/>
    <s v="2025/08/01 16:09:46"/>
    <s v="M625800756"/>
    <s v="90CV08C30010"/>
    <s v="RTX5060TI/15210/STDOC/SA/PNY"/>
    <s v=""/>
    <s v="M625000679"/>
    <s v="CLOSED"/>
    <s v="廖振廷"/>
    <s v="2025/09/04 10:15:20"/>
    <s v="2025/11/03 09:36:03"/>
    <s v="2025/11/04 16:15:19"/>
    <s v="2025/11/04 16:15:19"/>
    <s v=""/>
    <s v=""/>
    <s v=""/>
    <s v="2025/09/04 10:06:30"/>
    <s v="KEYIN"/>
    <s v="KEYIN"/>
    <s v="R10"/>
    <s v="RTX5060TI"/>
    <s v="2025/11/04 16:12:45"/>
    <s v="001"/>
    <n v="621844"/>
    <n v="1"/>
    <n v="1"/>
  </r>
  <r>
    <s v="KGB"/>
    <s v="Standard Shipment"/>
    <x v="0"/>
    <x v="0"/>
    <x v="0"/>
    <s v="TO258000001"/>
    <s v="R"/>
    <s v="PNY"/>
    <s v="PNY_EU"/>
    <s v="2025/09/04 09:25:53"/>
    <s v="2025/08/01 16:09:46"/>
    <s v="M425800753"/>
    <s v="90CV08B10010"/>
    <s v="RTX5070TI/14760/STD/SA/PNY"/>
    <s v=""/>
    <s v="M425018514"/>
    <s v="CLOSED"/>
    <s v="廖振廷"/>
    <s v="2025/09/04 10:15:20"/>
    <s v="2025/09/18 15:30:35"/>
    <s v="2025/09/23 13:00:37"/>
    <s v="2025/09/23 13:00:37"/>
    <s v=""/>
    <s v=""/>
    <s v=""/>
    <s v="2025/09/04 09:33:08"/>
    <s v="KEYIN"/>
    <s v="KEYIN"/>
    <s v="R10"/>
    <s v="RTX5070TI"/>
    <s v="2025/09/23 12:57:42"/>
    <s v="001"/>
    <n v="621701"/>
    <n v="1"/>
    <n v="1"/>
  </r>
  <r>
    <s v="KGB"/>
    <s v="Standard Shipment"/>
    <x v="0"/>
    <x v="0"/>
    <x v="0"/>
    <s v="TO258000001"/>
    <s v="R"/>
    <s v="PNY"/>
    <s v="PNY_EU"/>
    <s v="2025/09/04 09:25:53"/>
    <s v="2025/08/01 16:09:46"/>
    <s v="M325800754"/>
    <s v="90CV08B20010"/>
    <s v="RTX5070TI/14760/STDOC/SA/PNY"/>
    <s v=""/>
    <s v="M325042863"/>
    <s v="CLOSED"/>
    <s v="廖振廷"/>
    <s v="2025/09/04 10:15:20"/>
    <s v="2025/09/18 15:30:46"/>
    <s v="2025/09/23 13:00:37"/>
    <s v="2025/09/23 13:00:37"/>
    <s v=""/>
    <s v=""/>
    <s v=""/>
    <s v="2025/09/04 09:36:37"/>
    <s v="KEYIN"/>
    <s v="KEYIN"/>
    <s v="R10"/>
    <s v="RTX5070TI"/>
    <s v="2025/09/23 12:57:42"/>
    <s v="001"/>
    <n v="621701"/>
    <n v="1"/>
    <n v="1"/>
  </r>
  <r>
    <s v="KGB"/>
    <s v="Standard Shipment"/>
    <x v="0"/>
    <x v="0"/>
    <x v="0"/>
    <s v="TO258000001"/>
    <s v="R"/>
    <s v="PNY"/>
    <s v="PNY_EU"/>
    <s v="2025/09/04 09:25:53"/>
    <s v="2025/08/01 16:09:46"/>
    <s v="M425800757"/>
    <s v="90CV08C30010"/>
    <s v="RTX5060TI/15210/STDOC/SA/PNY"/>
    <s v=""/>
    <s v="M425043497"/>
    <s v="CLOSED"/>
    <s v="廖振廷"/>
    <s v="2025/09/04 10:15:20"/>
    <s v="2025/11/03 09:36:10"/>
    <s v="2025/11/04 16:15:19"/>
    <s v="2025/11/04 16:15:19"/>
    <s v=""/>
    <s v=""/>
    <s v=""/>
    <s v="2025/09/04 09:47:19"/>
    <s v="KEYIN"/>
    <s v="KEYIN"/>
    <s v="R10"/>
    <s v="RTX5060TI"/>
    <s v="2025/11/04 16:12:45"/>
    <s v="001"/>
    <n v="621844"/>
    <n v="1"/>
    <n v="1"/>
  </r>
  <r>
    <s v="KGB"/>
    <s v="Standard Shipment"/>
    <x v="0"/>
    <x v="0"/>
    <x v="0"/>
    <s v="TO258000001"/>
    <s v="R"/>
    <s v="PNY"/>
    <s v="PNY_EU"/>
    <s v="2025/09/04 09:25:53"/>
    <s v="2025/08/01 16:09:46"/>
    <s v="M325800997"/>
    <s v="90CV08B20010"/>
    <s v="RTX5070TI/14760/STDOC/SA/PNY"/>
    <s v=""/>
    <s v="M325042465"/>
    <s v="CLOSED"/>
    <s v="吳崇源"/>
    <s v="2025/09/04 10:15:20"/>
    <s v="2025/11/20 09:33:22"/>
    <s v="2025/11/24 12:28:59"/>
    <s v="2025/11/24 12:28:59"/>
    <s v=""/>
    <s v=""/>
    <s v=""/>
    <s v="2025/09/04 10:12:43"/>
    <s v="KEYIN"/>
    <s v="KEYIN"/>
    <s v="R10"/>
    <s v="RTX5070TI"/>
    <s v="2025/11/24 12:26:06"/>
    <s v="001"/>
    <n v="621921"/>
    <n v="1"/>
    <n v="1"/>
  </r>
  <r>
    <s v="KBB"/>
    <d v="2026-09-16T00:00:00"/>
    <x v="12"/>
    <x v="0"/>
    <x v="1"/>
    <s v="TO258000001"/>
    <s v="R"/>
    <s v="PNY"/>
    <s v="PNY_EU"/>
    <s v="2025/09/04 09:25:53"/>
    <s v="2025/08/01 16:09:46"/>
    <s v="M325022329"/>
    <s v="90CV08710010"/>
    <s v="RTX5090/14530/STDOC/SA/PNY"/>
    <s v=""/>
    <s v="M325022329"/>
    <s v="CLOSED"/>
    <s v="廖振廷"/>
    <s v="2025/09/11 15:19:25"/>
    <s v=""/>
    <s v=""/>
    <s v="2025/10/23 13:00:27"/>
    <s v="[A3SC0022]Scrap caused by service terms"/>
    <s v="Customer"/>
    <s v="G1,VRAM 移除"/>
    <s v="2025/09/11 14:32:23"/>
    <s v="KEYIN"/>
    <s v="KEYIN"/>
    <s v="C01"/>
    <s v="RTX5090"/>
    <s v=""/>
    <s v=""/>
    <s v=""/>
    <s v=""/>
    <s v=""/>
  </r>
  <r>
    <s v="KGB"/>
    <s v="Standard Shipment"/>
    <x v="0"/>
    <x v="0"/>
    <x v="0"/>
    <s v="TO258000001"/>
    <s v="R"/>
    <s v="PNY"/>
    <s v="PNY_EU"/>
    <s v="2025/09/04 09:25:53"/>
    <s v="2025/08/01 16:09:46"/>
    <s v="M425801045"/>
    <s v="90CV08B300A0"/>
    <s v="RTX5070TI/14760/ARGBOC/HY/PNY"/>
    <s v=""/>
    <s v="M425031643"/>
    <s v="CLOSED"/>
    <s v="吳崇源"/>
    <s v="2025/09/11 15:19:25"/>
    <s v="2026/01/14 14:51:52"/>
    <s v="2026/01/30 16:26:32"/>
    <s v="2026/01/30 16:26:32"/>
    <s v=""/>
    <s v=""/>
    <s v=""/>
    <s v="2025/09/11 14:38:33"/>
    <s v="KEYIN"/>
    <s v="KEYIN"/>
    <s v="R10"/>
    <s v="RTX5070TI"/>
    <s v="2026/01/22 08:11:50"/>
    <s v="001"/>
    <n v="622103"/>
    <n v="1"/>
    <n v="1"/>
  </r>
  <r>
    <s v="KBB"/>
    <s v="-"/>
    <x v="5"/>
    <x v="1"/>
    <x v="1"/>
    <s v="TO258000004"/>
    <s v="R"/>
    <s v="PNY"/>
    <s v="PNY_EU"/>
    <s v="2025/08/06 14:29:32"/>
    <s v="2025/08/06 14:26:57"/>
    <s v="M225016570"/>
    <s v="90CV07S100E0"/>
    <s v="RTX4090/PG139-SKU332/GB/PNY"/>
    <s v="VCG409024TFXPB1"/>
    <s v="M225016570"/>
    <s v="CLOSED"/>
    <s v="廖振廷"/>
    <s v="2025/08/07 16:14:44"/>
    <s v=""/>
    <s v=""/>
    <s v="2025/08/21 16:59:51"/>
    <s v="[A3SC0030]Burnt Component"/>
    <s v="Customer"/>
    <s v="PCB Burned/U30"/>
    <s v="2025/08/07 15:32:04"/>
    <s v="KEYIN"/>
    <s v="KEYIN"/>
    <s v="C01"/>
    <s v="RTX4090"/>
    <s v=""/>
    <s v=""/>
    <s v=""/>
    <s v=""/>
    <s v=""/>
  </r>
  <r>
    <s v="KBB"/>
    <d v="2026-06-05T00:00:00"/>
    <x v="8"/>
    <x v="0"/>
    <x v="1"/>
    <s v="TO258000007"/>
    <s v="R"/>
    <s v="PNY"/>
    <s v="PNY_EU"/>
    <s v="2025/09/11 15:36:53"/>
    <s v="2025/08/20 22:31:29"/>
    <s v="HO24001164"/>
    <s v="90CV07X20050"/>
    <s v="RTX4080/PG139SKU355/GB/PNY"/>
    <s v=""/>
    <s v="HO24001164"/>
    <s v="CLOSED"/>
    <s v="吳崇源"/>
    <s v="2025/10/07 13:53:21"/>
    <s v=""/>
    <s v=""/>
    <s v="2025/10/23 13:00:32"/>
    <s v="[A3SC0030]Burnt Component"/>
    <s v="Customer"/>
    <s v="PCB Burned/U927"/>
    <s v="2025/10/07 13:52:39"/>
    <s v="KEYIN"/>
    <s v="KEYIN"/>
    <s v="C01"/>
    <s v="RTX4080"/>
    <s v=""/>
    <s v=""/>
    <s v=""/>
    <s v=""/>
    <s v=""/>
  </r>
  <r>
    <s v="KGB"/>
    <s v="Standard Shipment"/>
    <x v="0"/>
    <x v="0"/>
    <x v="0"/>
    <s v="TO258000007"/>
    <s v="R"/>
    <s v="PNY"/>
    <s v="PNY_EU"/>
    <s v="2025/09/11 15:36:53"/>
    <s v="2025/08/20 22:31:29"/>
    <s v="H724800927"/>
    <s v="90CV07X20010"/>
    <s v="RTX4080/PG139SKU355/GB/PNY"/>
    <s v=""/>
    <s v="H724015411"/>
    <s v="CLOSED"/>
    <s v="吳崇源"/>
    <s v="2025/10/07 11:01:25"/>
    <s v="2025/10/23 15:29:15"/>
    <s v="2025/10/23 15:32:39"/>
    <s v="2025/10/23 15:32:39"/>
    <s v=""/>
    <s v=""/>
    <s v=""/>
    <s v="2025/10/07 10:42:37"/>
    <s v="KEYIN"/>
    <s v="KEYIN"/>
    <s v="R10"/>
    <s v="RTX4080"/>
    <s v="2025/10/23 15:32:33"/>
    <s v="001"/>
    <n v="621807"/>
    <n v="1"/>
    <n v="1"/>
  </r>
  <r>
    <s v="KGB"/>
    <s v="Standard Shipment"/>
    <x v="0"/>
    <x v="0"/>
    <x v="0"/>
    <s v="TO258000007"/>
    <s v="R"/>
    <s v="PNY"/>
    <s v="PNY_EU"/>
    <s v="2025/09/11 15:36:53"/>
    <s v="2025/08/20 22:31:29"/>
    <s v="H424800926"/>
    <s v="90CV07X20010"/>
    <s v="RTX4080/PG139SKU355/GB/PNY"/>
    <s v=""/>
    <s v="H424027212"/>
    <s v="CLOSED"/>
    <s v="吳崇源"/>
    <s v="2025/10/07 11:01:25"/>
    <s v="2026/01/29 13:38:13"/>
    <s v="2026/02/07 11:24:33"/>
    <s v="2026/02/07 11:24:33"/>
    <s v=""/>
    <s v=""/>
    <s v=""/>
    <s v="2025/10/07 10:43:31"/>
    <s v="KEYIN"/>
    <s v="KEYIN"/>
    <s v="R10"/>
    <s v="RTX4080"/>
    <s v="2026/02/03 14:29:48"/>
    <s v="002"/>
    <n v="622131"/>
    <n v="6.8"/>
    <n v="6.8"/>
  </r>
  <r>
    <s v="KBB"/>
    <d v="2026-06-05T00:00:00"/>
    <x v="8"/>
    <x v="0"/>
    <x v="1"/>
    <s v="TO258000007"/>
    <s v="R"/>
    <s v="PNY"/>
    <s v="PNY_EU"/>
    <s v="2025/09/11 15:36:53"/>
    <s v="2025/08/20 22:31:29"/>
    <s v="H424027943"/>
    <s v="90CV07R60050"/>
    <s v="RTX4070/PG141SKU335/GB/PNY"/>
    <s v=""/>
    <s v="H424027943"/>
    <s v="CLOSED"/>
    <s v="吳崇源"/>
    <s v="2025/10/07 11:01:25"/>
    <s v=""/>
    <s v=""/>
    <s v="2025/11/26 17:28:57"/>
    <s v="[A3SC0030]Burnt Component"/>
    <s v="Customer"/>
    <s v="PCB Burned/R95"/>
    <s v="2025/10/07 10:44:11"/>
    <s v="KEYIN"/>
    <s v="KEYIN"/>
    <s v="C01"/>
    <s v="RTX4070"/>
    <s v=""/>
    <s v=""/>
    <s v=""/>
    <s v=""/>
    <s v=""/>
  </r>
  <r>
    <s v="KGB"/>
    <s v="Standard Shipment"/>
    <x v="0"/>
    <x v="0"/>
    <x v="0"/>
    <s v="TO258000007"/>
    <s v="R"/>
    <s v="PNY"/>
    <s v="PNY_EU"/>
    <s v="2025/09/11 15:36:53"/>
    <s v="2025/08/20 22:31:29"/>
    <s v="H424800918"/>
    <s v="90CV07R60050"/>
    <s v="RTX4070/PG141SKU335/GB/PNY"/>
    <s v=""/>
    <s v="H424027918"/>
    <s v="CLOSED"/>
    <s v="吳崇源"/>
    <s v="2025/10/07 11:01:25"/>
    <s v="2025/12/09 12:35:57"/>
    <s v="2025/12/12 09:14:57"/>
    <s v="2025/12/12 09:14:57"/>
    <s v=""/>
    <s v=""/>
    <s v=""/>
    <s v="2025/10/07 10:44:40"/>
    <s v="KEYIN"/>
    <s v="KEYIN"/>
    <s v="R10"/>
    <s v="RTX4070"/>
    <s v="2025/12/12 09:14:29"/>
    <s v="001"/>
    <n v="621994"/>
    <n v="1"/>
    <n v="1"/>
  </r>
  <r>
    <s v="KGB"/>
    <s v="Standard Shipment"/>
    <x v="0"/>
    <x v="0"/>
    <x v="0"/>
    <s v="TO258000007"/>
    <s v="R"/>
    <s v="PNY"/>
    <s v="PNY_EU"/>
    <s v="2025/09/11 15:36:53"/>
    <s v="2025/08/20 22:31:29"/>
    <s v="H424800929"/>
    <s v="90CV07R60050"/>
    <s v="RTX4070/PG141SKU335/GB/PNY"/>
    <s v=""/>
    <s v="H424027697"/>
    <s v="CLOSED"/>
    <s v="吳崇源"/>
    <s v="2025/10/07 11:01:25"/>
    <s v="2025/12/09 12:38:31"/>
    <s v="2025/12/12 09:14:57"/>
    <s v="2025/12/12 09:14:57"/>
    <s v=""/>
    <s v=""/>
    <s v=""/>
    <s v="2025/10/07 10:45:13"/>
    <s v="KEYIN"/>
    <s v="KEYIN"/>
    <s v="R10"/>
    <s v="RTX4070"/>
    <s v="2025/12/12 09:14:29"/>
    <s v="001"/>
    <n v="621994"/>
    <n v="1"/>
    <n v="1"/>
  </r>
  <r>
    <s v="KBB"/>
    <s v="-"/>
    <x v="5"/>
    <x v="1"/>
    <x v="1"/>
    <s v="TO258000007"/>
    <s v="R"/>
    <s v="PNY"/>
    <s v="PNY_EU"/>
    <s v="2025/09/11 15:36:53"/>
    <s v="2025/08/20 22:31:29"/>
    <s v="HN24009616"/>
    <s v="90CV07U60030"/>
    <s v="RTX4060TI/PG190-364/GB/PNY"/>
    <s v=""/>
    <s v="HN24009616"/>
    <s v="CLOSED"/>
    <s v="李景福"/>
    <s v="2025/10/07 11:01:25"/>
    <s v=""/>
    <s v=""/>
    <s v="2026/05/08 15:49:19"/>
    <s v="[A3SC0020]Scrap cause by Parts shortage"/>
    <s v="Customer"/>
    <s v="Consigned Part Shortage - Close"/>
    <s v="2025/10/07 10:45:43"/>
    <s v="KEYIN"/>
    <s v="KEYIN"/>
    <s v="C01"/>
    <s v="RTX4060TI"/>
    <s v=""/>
    <s v=""/>
    <s v=""/>
    <s v=""/>
    <s v=""/>
  </r>
  <r>
    <s v="KBB"/>
    <s v="-"/>
    <x v="5"/>
    <x v="1"/>
    <x v="1"/>
    <s v="TO258000007"/>
    <s v="R"/>
    <s v="PNY"/>
    <s v="PNY_EU"/>
    <s v="2025/09/11 15:36:53"/>
    <s v="2025/08/20 22:31:29"/>
    <s v="H924011547"/>
    <s v="90CV07P20020"/>
    <s v="RTX4070TI/P141S323/GB/PNY"/>
    <s v=""/>
    <s v="H924011547"/>
    <s v="CLOSED"/>
    <s v="李景福"/>
    <s v="2025/10/07 11:01:25"/>
    <s v=""/>
    <s v=""/>
    <s v="2026/05/08 15:53:25"/>
    <s v="[A3SC0020]Scrap cause by Parts shortage"/>
    <s v="Customer"/>
    <s v="Consigned Part Shortage - Close"/>
    <s v="2025/10/07 10:31:36"/>
    <s v="KEYIN"/>
    <s v="KEYIN"/>
    <s v="C01"/>
    <s v="RTX4070TI"/>
    <s v=""/>
    <s v=""/>
    <s v=""/>
    <s v=""/>
    <s v=""/>
  </r>
  <r>
    <s v="KGB"/>
    <s v="Standard Shipment"/>
    <x v="0"/>
    <x v="0"/>
    <x v="0"/>
    <s v="TO258000007"/>
    <s v="R"/>
    <s v="PNY"/>
    <s v="PNY_EU"/>
    <s v="2025/09/11 15:36:53"/>
    <s v="2025/08/20 22:31:29"/>
    <s v="H324800890"/>
    <s v="90CV07S20020"/>
    <s v="RTX4090/PG139-SKU332/GB/PNY"/>
    <s v=""/>
    <s v="H324007699"/>
    <s v="CLOSED"/>
    <s v="廖振廷"/>
    <s v="2025/10/07 11:01:25"/>
    <s v="2026/01/29 13:37:38"/>
    <s v="2026/02/07 11:24:33"/>
    <s v="2026/02/07 11:24:33"/>
    <s v=""/>
    <s v=""/>
    <s v=""/>
    <s v="2025/10/07 10:33:17"/>
    <s v="KEYIN"/>
    <s v="KEYIN"/>
    <s v="R10"/>
    <s v="RTX4090"/>
    <s v="2026/02/03 14:29:48"/>
    <s v="003"/>
    <n v="622131"/>
    <n v="7.8"/>
    <n v="7.8"/>
  </r>
  <r>
    <s v="KGB"/>
    <s v="Standard Shipment"/>
    <x v="0"/>
    <x v="0"/>
    <x v="0"/>
    <s v="TO258000007"/>
    <s v="R"/>
    <s v="PNY"/>
    <s v="PNY_EU"/>
    <s v="2025/09/11 15:36:53"/>
    <s v="2025/08/20 22:31:29"/>
    <s v="HN23800891"/>
    <s v="90CV07U10020"/>
    <s v="RTX4060TI/PG190SKU361/BK/PNY"/>
    <s v=""/>
    <s v="HN23006217"/>
    <s v="CLOSED"/>
    <s v="廖振廷"/>
    <s v="2025/10/07 11:01:25"/>
    <s v="2025/10/22 15:27:30"/>
    <s v="2025/10/23 08:33:35"/>
    <s v="2025/10/23 08:33:35"/>
    <s v=""/>
    <s v=""/>
    <s v=""/>
    <s v="2025/10/07 10:35:06"/>
    <s v="KEYIN"/>
    <s v="KEYIN"/>
    <s v="R10"/>
    <s v="RTX4060TI"/>
    <s v="2025/10/23 08:25:51"/>
    <s v="001"/>
    <n v="621801"/>
    <n v="1"/>
    <n v="1"/>
  </r>
  <r>
    <s v="KGB"/>
    <s v="Standard Shipment"/>
    <x v="0"/>
    <x v="0"/>
    <x v="0"/>
    <s v="TO258000007"/>
    <s v="R"/>
    <s v="PNY"/>
    <s v="PNY_EU"/>
    <s v="2025/09/11 15:36:53"/>
    <s v="2025/08/20 22:31:29"/>
    <s v="HD24800930"/>
    <s v="90CV07R600A0"/>
    <s v="RTX4070/PG141SKU335/GB/PNY"/>
    <s v=""/>
    <s v="HD24000175"/>
    <s v="CLOSED"/>
    <s v="吳崇源"/>
    <s v="2025/10/07 11:01:25"/>
    <s v="2025/12/09 12:37:53"/>
    <s v="2025/12/12 09:14:57"/>
    <s v="2025/12/12 09:14:57"/>
    <s v=""/>
    <s v=""/>
    <s v=""/>
    <s v="2025/10/07 10:35:45"/>
    <s v="KEYIN"/>
    <s v="KEYIN"/>
    <s v="R10"/>
    <s v="RTX4070"/>
    <s v="2025/12/12 09:14:29"/>
    <s v="001"/>
    <n v="621994"/>
    <n v="1"/>
    <n v="1"/>
  </r>
  <r>
    <s v="KGB"/>
    <s v="Standard Shipment"/>
    <x v="0"/>
    <x v="0"/>
    <x v="0"/>
    <s v="TO258000007"/>
    <s v="R"/>
    <s v="PNY"/>
    <s v="PNY_EU"/>
    <s v="2025/09/11 15:36:53"/>
    <s v="2025/08/20 22:31:29"/>
    <s v="HN24800928"/>
    <s v="90CV07X20050"/>
    <s v="RTX4080/PG139SKU355/GB/PNY"/>
    <s v=""/>
    <s v="HN24020363"/>
    <s v="CLOSED"/>
    <s v="吳崇源"/>
    <s v="2025/10/07 11:01:25"/>
    <s v="2025/10/23 15:29:24"/>
    <s v="2025/10/23 15:32:39"/>
    <s v="2025/10/23 15:32:39"/>
    <s v=""/>
    <s v=""/>
    <s v=""/>
    <s v="2025/10/07 10:36:26"/>
    <s v="KEYIN"/>
    <s v="KEYIN"/>
    <s v="R10"/>
    <s v="RTX4080"/>
    <s v="2025/10/23 15:32:33"/>
    <s v="001"/>
    <n v="621807"/>
    <n v="1"/>
    <n v="1"/>
  </r>
  <r>
    <s v="KGB"/>
    <s v="Standard Shipment"/>
    <x v="0"/>
    <x v="0"/>
    <x v="0"/>
    <s v="TO258000007"/>
    <s v="R"/>
    <s v="PNY"/>
    <s v="PNY_EU"/>
    <s v="2025/09/11 15:36:53"/>
    <s v="2025/08/20 22:31:29"/>
    <s v="H924800892"/>
    <s v="90CV07P20020"/>
    <s v="RTX4070TI/P141S323/GB/PNY"/>
    <s v=""/>
    <s v="H924008371"/>
    <s v="CLOSED"/>
    <s v="廖振廷"/>
    <s v="2025/10/07 11:01:25"/>
    <s v="2025/10/22 15:27:41"/>
    <s v="2025/10/23 08:33:35"/>
    <s v="2025/10/23 08:33:35"/>
    <s v=""/>
    <s v=""/>
    <s v=""/>
    <s v="2025/10/07 10:37:00"/>
    <s v="KEYIN"/>
    <s v="KEYIN"/>
    <s v="R10"/>
    <s v="RTX4070TI"/>
    <s v="2025/10/23 08:25:51"/>
    <s v="001"/>
    <n v="621801"/>
    <n v="1"/>
    <n v="1"/>
  </r>
  <r>
    <s v="KGB"/>
    <s v="Standard Shipment"/>
    <x v="0"/>
    <x v="0"/>
    <x v="0"/>
    <s v="TO258000007"/>
    <s v="R"/>
    <s v="PNY"/>
    <s v="PNY_EU"/>
    <s v="2025/09/11 15:36:53"/>
    <s v="2025/08/20 22:31:29"/>
    <s v="H924800893"/>
    <s v="90CV07P20060"/>
    <s v="RTX4070TI/P141S323/GB/PNY"/>
    <s v=""/>
    <s v="H924011716"/>
    <s v="CLOSED"/>
    <s v="廖振廷"/>
    <s v="2025/10/07 11:01:25"/>
    <s v="2025/10/22 15:27:50"/>
    <s v="2025/10/23 08:33:35"/>
    <s v="2025/10/23 08:33:35"/>
    <s v=""/>
    <s v=""/>
    <s v=""/>
    <s v="2025/10/07 10:37:45"/>
    <s v="KEYIN"/>
    <s v="KEYIN"/>
    <s v="R10"/>
    <s v="RTX4070TI"/>
    <s v="2025/10/23 08:25:51"/>
    <s v="001"/>
    <n v="621801"/>
    <n v="1"/>
    <n v="1"/>
  </r>
  <r>
    <s v="KGB"/>
    <s v="Standard Shipment"/>
    <x v="0"/>
    <x v="0"/>
    <x v="0"/>
    <s v="TO258000007"/>
    <s v="R"/>
    <s v="PNY"/>
    <s v="PNY_EU"/>
    <s v="2025/09/11 15:36:53"/>
    <s v="2025/08/20 22:31:29"/>
    <s v="HN24801000"/>
    <s v="90CV07X30050"/>
    <s v="RTX4080/PG139SKU355/GB/PNY"/>
    <s v=""/>
    <s v="HN24002080"/>
    <s v="CLOSED"/>
    <s v="吳崇源"/>
    <s v="2025/10/07 11:01:25"/>
    <s v="2026/01/29 13:45:50"/>
    <s v="2026/02/07 11:24:33"/>
    <s v="2026/02/07 11:24:33"/>
    <s v=""/>
    <s v=""/>
    <s v=""/>
    <s v="2025/10/07 10:38:31"/>
    <s v="KEYIN"/>
    <s v="KEYIN"/>
    <s v="R10"/>
    <s v="RTX4080"/>
    <s v="2026/02/03 14:29:47"/>
    <s v="001"/>
    <n v="622131"/>
    <n v="5.2"/>
    <n v="5.2"/>
  </r>
  <r>
    <s v="KGB"/>
    <s v="Standard Shipment"/>
    <x v="0"/>
    <x v="0"/>
    <x v="0"/>
    <s v="TO258000007"/>
    <s v="R"/>
    <s v="PNY"/>
    <s v="PNY_EU"/>
    <s v="2025/09/11 15:36:53"/>
    <s v="2025/08/20 22:31:29"/>
    <s v="H424800917"/>
    <s v="90CV07R60050"/>
    <s v="RTX4070/PG141SKU335/GB/PNY"/>
    <s v=""/>
    <s v="H424027818"/>
    <s v="CLOSED"/>
    <s v="吳崇源"/>
    <s v="2025/10/07 11:01:24"/>
    <s v="2026/03/05 08:53:16"/>
    <s v="2026/03/07 08:17:08"/>
    <s v="2026/03/07 08:17:08"/>
    <s v=""/>
    <s v=""/>
    <s v=""/>
    <s v="2025/10/07 10:58:22"/>
    <s v="KEYIN"/>
    <s v="KEYIN"/>
    <s v="R10"/>
    <s v="RTX4070"/>
    <s v="2026/03/06 10:33:15"/>
    <s v="002"/>
    <n v="622181"/>
    <n v="4.2"/>
    <n v="4.2"/>
  </r>
  <r>
    <s v="KGB"/>
    <s v="Standard Shipment"/>
    <x v="0"/>
    <x v="0"/>
    <x v="0"/>
    <s v="TO259000011"/>
    <s v="R"/>
    <s v="PNY"/>
    <s v="PNY_EU"/>
    <s v="2025/10/07 17:11:03"/>
    <s v="2025/09/17 13:39:43"/>
    <s v="H425800898"/>
    <s v="90CV07R600A0"/>
    <s v="RTX4070/PG141SKU335/GB/PNY"/>
    <s v=""/>
    <s v="H425000471"/>
    <s v="CLOSED"/>
    <s v="廖振廷"/>
    <s v="2025/10/08 16:14:11"/>
    <s v="2026/01/29 13:38:43"/>
    <s v="2026/02/07 11:24:33"/>
    <s v="2026/02/07 11:24:33"/>
    <s v=""/>
    <s v=""/>
    <s v=""/>
    <s v="2025/10/08 16:13:29"/>
    <s v="KEYIN"/>
    <s v="KEYIN"/>
    <s v="R10"/>
    <s v="RTX4070"/>
    <s v="2026/02/03 14:29:47"/>
    <s v="001"/>
    <n v="622131"/>
    <n v="5.2"/>
    <n v="5.2"/>
  </r>
  <r>
    <s v="KGB"/>
    <s v="Standard Shipment"/>
    <x v="0"/>
    <x v="0"/>
    <x v="0"/>
    <s v="TO259000011"/>
    <s v="R"/>
    <s v="PNY"/>
    <s v="PNY_EU"/>
    <s v="2025/10/07 17:11:03"/>
    <s v="2025/09/17 13:39:43"/>
    <s v="HN24800981"/>
    <s v="90CV07P30050"/>
    <s v="RTX4070TI/P141S323/GB/PNY"/>
    <s v=""/>
    <s v="HN24005863"/>
    <s v="CLOSED"/>
    <s v="吳崇源"/>
    <s v="2025/10/13 10:16:58"/>
    <s v="2025/11/21 16:09:17"/>
    <s v="2025/11/24 12:29:00"/>
    <s v="2025/11/24 12:29:00"/>
    <s v=""/>
    <s v=""/>
    <s v=""/>
    <s v="2025/10/13 10:13:44"/>
    <s v="KEYIN"/>
    <s v="KEYIN"/>
    <s v="R10"/>
    <s v="RTX4070TI"/>
    <s v="2025/11/24 12:26:06"/>
    <s v="001"/>
    <n v="621921"/>
    <n v="1"/>
    <n v="1"/>
  </r>
  <r>
    <s v="KGB"/>
    <s v="Standard Shipment"/>
    <x v="0"/>
    <x v="0"/>
    <x v="0"/>
    <s v="TO259000011"/>
    <s v="R"/>
    <s v="PNY"/>
    <s v="PNY_EU"/>
    <s v="2025/10/07 17:11:03"/>
    <s v="2025/09/17 13:39:43"/>
    <s v="H724800910"/>
    <s v="90CV07S20020"/>
    <s v="RTX4090/PG139-SKU332/GB/PNY"/>
    <s v=""/>
    <s v="H724001660"/>
    <s v="CLOSED"/>
    <s v="廖振廷"/>
    <s v="2025/10/08 14:44:25"/>
    <s v="2026/01/29 13:39:37"/>
    <s v="2026/02/07 11:24:33"/>
    <s v="2026/02/07 11:24:33"/>
    <s v=""/>
    <s v=""/>
    <s v=""/>
    <s v="2025/10/08 14:41:28"/>
    <s v="KEYIN"/>
    <s v="KEYIN"/>
    <s v="R10"/>
    <s v="RTX4090"/>
    <s v="2026/02/03 14:29:48"/>
    <s v="003"/>
    <n v="622131"/>
    <n v="7.8"/>
    <n v="7.8"/>
  </r>
  <r>
    <s v="KGB"/>
    <s v="Standard Shipment"/>
    <x v="0"/>
    <x v="0"/>
    <x v="0"/>
    <s v="TO259000011"/>
    <s v="R"/>
    <s v="PNY"/>
    <s v="PNY_EU"/>
    <s v="2025/10/07 17:11:03"/>
    <s v="2025/09/17 13:39:43"/>
    <s v="H924800913"/>
    <s v="90CV07P20020"/>
    <s v="RTX4070TI/P141S323/GB/PNY"/>
    <s v=""/>
    <s v="H924008488"/>
    <s v="CLOSED"/>
    <s v="廖振廷"/>
    <s v="2025/10/08 14:44:25"/>
    <s v="2025/10/22 15:29:37"/>
    <s v="2025/10/23 08:33:35"/>
    <s v="2025/10/23 08:33:35"/>
    <s v=""/>
    <s v=""/>
    <s v=""/>
    <s v="2025/10/08 14:42:12"/>
    <s v="KEYIN"/>
    <s v="KEYIN"/>
    <s v="R10"/>
    <s v="RTX4070TI"/>
    <s v="2025/10/23 08:25:51"/>
    <s v="001"/>
    <n v="621801"/>
    <n v="1"/>
    <n v="1"/>
  </r>
  <r>
    <s v="KGB"/>
    <s v="Standard Shipment"/>
    <x v="0"/>
    <x v="0"/>
    <x v="0"/>
    <s v="TO259000011"/>
    <s v="R"/>
    <s v="PNY"/>
    <s v="PNY_EU"/>
    <s v="2025/10/07 17:11:03"/>
    <s v="2025/09/17 13:39:43"/>
    <s v="H625800914"/>
    <s v="90CV08B100G0"/>
    <s v="RTX5070TI/14760/STD/HY/PNY"/>
    <s v=""/>
    <s v="H625012595"/>
    <s v="CLOSED"/>
    <s v="廖振廷"/>
    <s v="2025/10/08 14:44:25"/>
    <s v="2025/11/03 09:39:24"/>
    <s v="2025/11/04 16:15:19"/>
    <s v="2025/11/04 16:15:19"/>
    <s v=""/>
    <s v=""/>
    <s v=""/>
    <s v="2025/10/08 14:42:54"/>
    <s v="KEYIN"/>
    <s v="KEYIN"/>
    <s v="R10"/>
    <s v="RTX5070TI"/>
    <s v="2025/11/04 16:12:45"/>
    <s v="001"/>
    <n v="621844"/>
    <n v="1"/>
    <n v="1"/>
  </r>
  <r>
    <s v="KGB"/>
    <s v="Standard Shipment"/>
    <x v="0"/>
    <x v="0"/>
    <x v="0"/>
    <s v="TO259000011"/>
    <s v="R"/>
    <s v="PNY"/>
    <s v="PNY_EU"/>
    <s v="2025/10/07 17:11:03"/>
    <s v="2025/09/17 13:39:43"/>
    <s v="HO24800911"/>
    <s v="90CV07X20050"/>
    <s v="RTX4080/PG139SKU355/GB/PNY"/>
    <s v=""/>
    <s v="HO24003074"/>
    <s v="CLOSED"/>
    <s v="廖振廷"/>
    <s v="2025/10/08 14:44:25"/>
    <s v="2025/10/23 15:29:06"/>
    <s v="2025/10/23 15:32:39"/>
    <s v="2025/10/23 15:32:39"/>
    <s v=""/>
    <s v=""/>
    <s v=""/>
    <s v="2025/10/08 14:43:41"/>
    <s v="KEYIN"/>
    <s v="KEYIN"/>
    <s v="R10"/>
    <s v="RTX4080"/>
    <s v="2025/10/23 15:32:33"/>
    <s v="001"/>
    <n v="621807"/>
    <n v="1"/>
    <n v="1"/>
  </r>
  <r>
    <s v="KGB"/>
    <s v="Standard Shipment"/>
    <x v="0"/>
    <x v="0"/>
    <x v="0"/>
    <s v="TO259000011"/>
    <s v="R"/>
    <s v="PNY"/>
    <s v="PNY_EU"/>
    <s v="2025/10/07 17:11:03"/>
    <s v="2025/09/17 13:39:43"/>
    <s v="HN24800912"/>
    <s v="90CV07P30050"/>
    <s v="RTX4070TI/P141S323/GB/PNY"/>
    <s v=""/>
    <s v="HN24005565"/>
    <s v="CLOSED"/>
    <s v="廖振廷"/>
    <s v="2025/10/08 14:44:25"/>
    <s v="2025/10/22 15:29:29"/>
    <s v="2025/10/23 08:33:35"/>
    <s v="2025/10/23 08:33:35"/>
    <s v=""/>
    <s v=""/>
    <s v=""/>
    <s v="2025/10/08 14:40:48"/>
    <s v="KEYIN"/>
    <s v="KEYIN"/>
    <s v="R10"/>
    <s v="RTX4070TI"/>
    <s v="2025/10/23 08:25:51"/>
    <s v="001"/>
    <n v="621801"/>
    <n v="1"/>
    <n v="1"/>
  </r>
  <r>
    <s v="KGB"/>
    <s v="Standard Shipment"/>
    <x v="0"/>
    <x v="0"/>
    <x v="0"/>
    <s v="TO259000011"/>
    <s v="R"/>
    <s v="PNY"/>
    <s v="PNY_EU"/>
    <s v="2025/10/07 17:11:03"/>
    <s v="2025/09/17 13:39:43"/>
    <s v="H424800925"/>
    <s v="90CV07X20010"/>
    <s v="RTX4080/PG139SKU355/GB/PNY"/>
    <s v=""/>
    <s v="H424025299"/>
    <s v="CLOSED"/>
    <s v="吳崇源"/>
    <s v="2025/10/13 10:16:58"/>
    <s v="2026/01/29 13:38:02"/>
    <s v="2026/02/07 11:24:33"/>
    <s v="2026/02/07 11:24:33"/>
    <s v=""/>
    <s v=""/>
    <s v=""/>
    <s v="2025/10/13 10:14:46"/>
    <s v="KEYIN"/>
    <s v="KEYIN"/>
    <s v="R10"/>
    <s v="RTX4080"/>
    <s v="2026/02/03 14:29:48"/>
    <s v="003"/>
    <n v="622131"/>
    <n v="7.8"/>
    <n v="7.8"/>
  </r>
  <r>
    <s v="KGB"/>
    <s v="Standard Shipment"/>
    <x v="0"/>
    <x v="0"/>
    <x v="0"/>
    <s v="TO259000011"/>
    <s v="R"/>
    <s v="PNY"/>
    <s v="PNY_EU"/>
    <s v="2025/10/07 17:11:03"/>
    <s v="2025/09/17 13:39:43"/>
    <s v="HN24800979"/>
    <s v="90CV07X20050"/>
    <s v="RTX4080/PG139SKU355/GB/PNY"/>
    <s v=""/>
    <s v="HN24012190"/>
    <s v="CLOSED"/>
    <s v="吳崇源"/>
    <s v="2025/10/13 10:16:58"/>
    <s v="2026/01/29 13:45:40"/>
    <s v="2026/02/07 11:24:33"/>
    <s v="2026/02/07 11:24:33"/>
    <s v=""/>
    <s v=""/>
    <s v=""/>
    <s v="2025/10/13 10:15:23"/>
    <s v="KEYIN"/>
    <s v="KEYIN"/>
    <s v="R10"/>
    <s v="RTX4080"/>
    <s v="2026/02/03 14:29:48"/>
    <s v="002"/>
    <n v="622131"/>
    <n v="6.8"/>
    <n v="6.8"/>
  </r>
  <r>
    <s v="KBB"/>
    <s v="-"/>
    <x v="5"/>
    <x v="1"/>
    <x v="1"/>
    <s v="TO259000011"/>
    <s v="R"/>
    <s v="PNY"/>
    <s v="PNY_EU"/>
    <s v="2025/10/07 17:11:03"/>
    <s v="2025/09/17 13:39:43"/>
    <s v="H725006320"/>
    <s v="90CV08B300F0"/>
    <s v="RTX5070TI/14760/ARGBOC/HY/PNY"/>
    <s v=""/>
    <s v="H725006320"/>
    <s v="CLOSED"/>
    <s v="許家榮"/>
    <s v="2025/10/13 10:16:58"/>
    <s v=""/>
    <s v=""/>
    <s v="2026/01/28 16:53:58"/>
    <s v="[A3SC0012]Scrap cause by no repair skill"/>
    <s v="[A1902]RMA"/>
    <s v="目檢正常,量測所有工作電壓都正常,量測I2C值正常_x000a_量測PCI-E值正常,量測BIOS值正常,重燒BIOS無效_x000a_更換GPU並回焊過2次,更換VRAM無效"/>
    <s v="2025/10/13 10:15:56"/>
    <s v="KEYIN"/>
    <s v="KEYIN"/>
    <s v="X03"/>
    <s v="RTX5070TI"/>
    <s v=""/>
    <s v=""/>
    <s v=""/>
    <s v=""/>
    <s v=""/>
  </r>
  <r>
    <s v="KGB"/>
    <s v="Standard Shipment"/>
    <x v="0"/>
    <x v="0"/>
    <x v="0"/>
    <s v="TO259000011"/>
    <s v="R"/>
    <s v="PNY"/>
    <s v="PNY_EU"/>
    <s v="2025/10/07 17:11:03"/>
    <s v="2025/09/17 13:39:43"/>
    <s v="HD23800923"/>
    <s v="90CV07T00010"/>
    <s v="RTX4060/PG173-SKU371/GB/PNY"/>
    <s v=""/>
    <s v="HD23008940"/>
    <s v="CLOSED"/>
    <s v="吳崇源"/>
    <s v="2025/10/13 10:16:58"/>
    <s v="2025/10/22 15:29:46"/>
    <s v="2025/10/23 08:33:35"/>
    <s v="2025/10/23 08:33:35"/>
    <s v=""/>
    <s v=""/>
    <s v=""/>
    <s v="2025/10/13 10:16:30"/>
    <s v="KEYIN"/>
    <s v="KEYIN"/>
    <s v="R10"/>
    <s v="RTX4060"/>
    <s v="2025/10/23 08:25:51"/>
    <s v="001"/>
    <n v="621801"/>
    <n v="1"/>
    <n v="1"/>
  </r>
  <r>
    <s v="KGB"/>
    <s v="Standard Shipment"/>
    <x v="0"/>
    <x v="0"/>
    <x v="0"/>
    <s v="TO259000011"/>
    <s v="R"/>
    <s v="PNY"/>
    <s v="PNY_EU"/>
    <s v="2025/10/07 17:11:03"/>
    <s v="2025/09/17 13:39:43"/>
    <s v="HN24800920"/>
    <s v="90CV07R600A0"/>
    <s v="RTX4070/PG141SKU335/GB/PNY"/>
    <s v=""/>
    <s v="HN24016134"/>
    <s v="CLOSED"/>
    <s v="吳崇源"/>
    <s v="2025/10/13 10:16:59"/>
    <s v="2026/03/05 08:53:44"/>
    <s v="2026/03/07 08:17:08"/>
    <s v="2026/03/07 08:17:08"/>
    <s v=""/>
    <s v=""/>
    <s v=""/>
    <s v="2025/10/13 09:47:41"/>
    <s v="KEYIN"/>
    <s v="KEYIN"/>
    <s v="R10"/>
    <s v="RTX4070"/>
    <s v="2026/03/06 10:33:15"/>
    <s v="002"/>
    <n v="622181"/>
    <n v="4.2"/>
    <n v="4.2"/>
  </r>
  <r>
    <s v="KGB"/>
    <s v="Standard Shipment"/>
    <x v="0"/>
    <x v="0"/>
    <x v="0"/>
    <s v="TO259000011"/>
    <s v="R"/>
    <s v="PNY"/>
    <s v="PNY_EU"/>
    <s v="2025/10/07 17:11:03"/>
    <s v="2025/09/17 13:39:43"/>
    <s v="HN24800982"/>
    <s v="90CV07R10060"/>
    <s v="RTX4070/PG141-SKU345/GB/PNY"/>
    <s v=""/>
    <s v="HN24004564"/>
    <s v="CLOSED"/>
    <s v="吳崇源"/>
    <s v="2025/10/13 10:16:59"/>
    <s v="2026/01/05 08:49:16"/>
    <s v="2026/01/12 09:05:13"/>
    <s v="2026/01/12 09:05:13"/>
    <s v=""/>
    <s v=""/>
    <s v=""/>
    <s v="2025/10/13 09:48:22"/>
    <s v="KEYIN"/>
    <s v="KEYIN"/>
    <s v="R10"/>
    <s v="RTX4070"/>
    <s v="2026/01/08 08:12:20"/>
    <s v="001"/>
    <n v="622064"/>
    <n v="1"/>
    <n v="1"/>
  </r>
  <r>
    <s v="KGB"/>
    <s v="Standard Shipment"/>
    <x v="0"/>
    <x v="0"/>
    <x v="0"/>
    <s v="TO259000011"/>
    <s v="R"/>
    <s v="PNY"/>
    <s v="PNY_EU"/>
    <s v="2025/10/07 17:11:03"/>
    <s v="2025/09/17 13:39:43"/>
    <s v="H424800919"/>
    <s v="90CV07R60050"/>
    <s v="RTX4070/PG141SKU335/GB/PNY"/>
    <s v=""/>
    <s v="H424027686"/>
    <s v="CLOSED"/>
    <s v="吳崇源"/>
    <s v="2025/10/13 10:16:59"/>
    <s v="2026/03/05 08:53:35"/>
    <s v="2026/03/07 08:17:08"/>
    <s v="2026/03/07 08:17:08"/>
    <s v=""/>
    <s v=""/>
    <s v=""/>
    <s v="2025/10/13 09:48:58"/>
    <s v="KEYIN"/>
    <s v="KEYIN"/>
    <s v="R10"/>
    <s v="RTX4070"/>
    <s v="2026/03/06 10:33:15"/>
    <s v="002"/>
    <n v="622181"/>
    <n v="4.2"/>
    <n v="4.2"/>
  </r>
  <r>
    <s v="KGB"/>
    <s v="Standard Shipment"/>
    <x v="0"/>
    <x v="0"/>
    <x v="0"/>
    <s v="TO259000011"/>
    <s v="R"/>
    <s v="PNY"/>
    <s v="PNY_EU"/>
    <s v="2025/10/07 17:11:03"/>
    <s v="2025/09/17 13:39:43"/>
    <s v="H524800921"/>
    <s v="90CV07W10020"/>
    <s v="RTX3050/PG173-SKU16/GB/PNY"/>
    <s v=""/>
    <s v="H524029823"/>
    <s v="CLOSED"/>
    <s v="吳崇源"/>
    <s v="2025/10/13 10:16:59"/>
    <s v="2025/11/03 09:39:39"/>
    <s v="2025/11/04 16:15:19"/>
    <s v="2025/11/04 16:15:19"/>
    <s v=""/>
    <s v=""/>
    <s v=""/>
    <s v="2025/10/13 09:49:35"/>
    <s v="KEYIN"/>
    <s v="KEYIN"/>
    <s v="R10"/>
    <s v="RTX3050"/>
    <s v="2025/11/04 16:12:45"/>
    <s v="001"/>
    <n v="621844"/>
    <n v="1"/>
    <n v="1"/>
  </r>
  <r>
    <s v="KGB"/>
    <s v="Standard Shipment"/>
    <x v="0"/>
    <x v="0"/>
    <x v="0"/>
    <s v="TO259000011"/>
    <s v="R"/>
    <s v="PNY"/>
    <s v="PNY_EU"/>
    <s v="2025/10/07 17:11:03"/>
    <s v="2025/09/17 13:39:43"/>
    <s v="HN24800983"/>
    <s v="90CV07R10060"/>
    <s v="RTX4070/PG141-SKU345/GB/PNY"/>
    <s v=""/>
    <s v="HN24004599"/>
    <s v="CLOSED"/>
    <s v="吳崇源"/>
    <s v="2025/10/13 10:16:59"/>
    <s v="2026/01/05 08:49:29"/>
    <s v="2026/01/12 09:05:13"/>
    <s v="2026/01/12 09:05:13"/>
    <s v=""/>
    <s v=""/>
    <s v=""/>
    <s v="2025/10/13 09:50:11"/>
    <s v="KEYIN"/>
    <s v="KEYIN"/>
    <s v="R10"/>
    <s v="RTX4070"/>
    <s v="2026/01/08 08:12:20"/>
    <s v="001"/>
    <n v="622064"/>
    <n v="1"/>
    <n v="1"/>
  </r>
  <r>
    <s v="On Hold"/>
    <s v="on hold"/>
    <x v="9"/>
    <x v="1"/>
    <x v="0"/>
    <s v="TO259000011"/>
    <s v="R"/>
    <s v="PNY"/>
    <s v="PNY_EU"/>
    <s v="2025/10/07 17:11:03"/>
    <s v="2025/09/17 13:39:43"/>
    <s v="H924004040"/>
    <s v="90CV07S20020"/>
    <s v="RTX4090/PG139-SKU332/GB/PNY"/>
    <s v=""/>
    <s v="H924004040"/>
    <s v="MTCAPPLYCONF"/>
    <s v="吳崇源"/>
    <s v="2025/10/13 10:16:59"/>
    <s v=""/>
    <s v=""/>
    <s v=""/>
    <s v=""/>
    <s v=""/>
    <s v=""/>
    <s v="2025/10/13 09:53:53"/>
    <s v="KEYIN"/>
    <s v="KEYIN"/>
    <s v="R10"/>
    <s v="RTX4090"/>
    <s v=""/>
    <s v=""/>
    <s v=""/>
    <s v=""/>
    <s v=""/>
  </r>
  <r>
    <s v="KBB"/>
    <d v="2026-06-05T00:00:00"/>
    <x v="8"/>
    <x v="0"/>
    <x v="1"/>
    <s v="TO259000015"/>
    <s v="R"/>
    <s v="PNY"/>
    <s v="PNY_EU"/>
    <s v="2025/10/13 10:44:23"/>
    <s v="2025/09/19 10:10:35"/>
    <s v="H824002390"/>
    <s v="90CV07P30010"/>
    <s v="RTX4070TI/P141S323/GB/PNY"/>
    <s v=""/>
    <s v="H824002390"/>
    <s v="CLOSED"/>
    <s v="吳崇源"/>
    <s v="2025/10/13 11:15:33"/>
    <s v=""/>
    <s v=""/>
    <s v="2025/10/23 13:00:37"/>
    <s v="[A3SC0030]Burnt Component"/>
    <s v="Customer"/>
    <s v="PCB Burned/U5"/>
    <s v="2025/10/13 11:15:13"/>
    <s v="KEYIN"/>
    <s v="KEYIN"/>
    <s v="C01"/>
    <s v="RTX4070TI"/>
    <s v=""/>
    <s v=""/>
    <s v=""/>
    <s v=""/>
    <s v=""/>
  </r>
  <r>
    <s v="KGB"/>
    <s v="Standard Shipment"/>
    <x v="0"/>
    <x v="0"/>
    <x v="0"/>
    <s v="TO259000021"/>
    <s v="R"/>
    <s v="PNY"/>
    <s v="PNY_EU"/>
    <s v="2025/10/07 17:11:14"/>
    <s v="2025/09/26 13:01:06"/>
    <s v="M325800924"/>
    <s v="90CV08530010"/>
    <s v="RTX5070/14770/ARGBOC/SA/PNY"/>
    <s v=""/>
    <s v="M325002784"/>
    <s v="CLOSED"/>
    <s v="吳崇源"/>
    <s v="2025/10/13 10:36:18"/>
    <s v="2025/11/20 09:31:23"/>
    <s v="2025/11/24 12:29:00"/>
    <s v="2025/11/24 12:29:00"/>
    <s v=""/>
    <s v=""/>
    <s v=""/>
    <s v="2025/10/13 10:18:07"/>
    <s v="KEYIN"/>
    <s v="KEYIN"/>
    <s v="R10"/>
    <s v="RTX5070"/>
    <s v="2025/11/24 12:26:06"/>
    <s v="001"/>
    <n v="621921"/>
    <n v="1"/>
    <n v="1"/>
  </r>
  <r>
    <s v="KBB"/>
    <s v="-"/>
    <x v="5"/>
    <x v="1"/>
    <x v="1"/>
    <s v="TO259000021"/>
    <s v="R"/>
    <s v="PNY"/>
    <s v="PNY_EU"/>
    <s v="2025/10/07 17:11:14"/>
    <s v="2025/09/26 13:01:06"/>
    <s v="M225011554"/>
    <s v="90CV08730010"/>
    <s v="RTX5090/14530/ARGBOC/SA/PNY"/>
    <s v=""/>
    <s v="M225011554"/>
    <s v="CLOSED"/>
    <s v="吳崇源"/>
    <s v="2025/10/13 10:36:18"/>
    <s v=""/>
    <s v=""/>
    <s v="2025/11/27 17:32:10"/>
    <s v="[A3SC0027]PCB damage"/>
    <s v="Customer"/>
    <s v="PCB Damaged/板斷(裂)無法維修"/>
    <s v="2025/10/13 10:18:41"/>
    <s v="KEYIN"/>
    <s v="KEYIN"/>
    <s v="C01"/>
    <s v="RTX5090"/>
    <s v=""/>
    <s v=""/>
    <s v=""/>
    <s v=""/>
    <s v=""/>
  </r>
  <r>
    <s v="KBB"/>
    <d v="2026-06-05T00:00:00"/>
    <x v="8"/>
    <x v="0"/>
    <x v="1"/>
    <s v="TO259000021"/>
    <s v="R"/>
    <s v="PNY"/>
    <s v="PNY_EU"/>
    <s v="2025/10/07 17:11:14"/>
    <s v="2025/09/26 13:01:06"/>
    <s v="M325042734"/>
    <s v="90CV08B20010"/>
    <s v="RTX5070TI/14760/STDOC/SA/PNY"/>
    <s v=""/>
    <s v="M325042734"/>
    <s v="CLOSED"/>
    <s v="吳崇源"/>
    <s v="2025/10/13 10:36:18"/>
    <s v=""/>
    <s v=""/>
    <s v="2025/11/26 17:29:16"/>
    <s v="[A3SC0030]Burnt Component"/>
    <s v="Customer"/>
    <s v="PCB Burned/U27"/>
    <s v="2025/10/13 10:17:33"/>
    <s v="KEYIN"/>
    <s v="KEYIN"/>
    <s v="C01"/>
    <s v="RTX5070TI"/>
    <s v=""/>
    <s v=""/>
    <s v=""/>
    <s v=""/>
    <s v=""/>
  </r>
  <r>
    <s v="KBB"/>
    <s v="-"/>
    <x v="5"/>
    <x v="1"/>
    <x v="1"/>
    <s v="TO259000021"/>
    <s v="R"/>
    <s v="PNY"/>
    <s v="PNY_EU"/>
    <s v="2025/10/07 17:11:14"/>
    <s v="2025/09/26 13:01:06"/>
    <s v="M325009812"/>
    <s v="90CV08510010"/>
    <s v="RTX5070/14770/STDOC/SA/PNY"/>
    <s v=""/>
    <s v="M325009812"/>
    <s v="CLOSED"/>
    <s v="李景福"/>
    <s v="2025/10/13 10:36:18"/>
    <s v=""/>
    <s v=""/>
    <s v="2026/05/08 15:49:50"/>
    <s v="[A3SC0020]Scrap cause by Parts shortage"/>
    <s v="Customer"/>
    <s v="Consigned Part Shortage - Close"/>
    <s v="2025/10/13 10:28:04"/>
    <s v="KEYIN"/>
    <s v="KEYIN"/>
    <s v="C01"/>
    <s v="RTX5070"/>
    <s v=""/>
    <s v=""/>
    <s v=""/>
    <s v=""/>
    <s v=""/>
  </r>
  <r>
    <s v="KGB"/>
    <s v="Standard Shipment"/>
    <x v="0"/>
    <x v="0"/>
    <x v="0"/>
    <s v="TO259000021"/>
    <s v="R"/>
    <s v="PNY"/>
    <s v="PNY_EU"/>
    <s v="2025/10/07 17:11:14"/>
    <s v="2025/09/26 13:01:06"/>
    <s v="M525801012"/>
    <s v="90CV08E30010"/>
    <s v="RTX5060/15225/STDOC/SA/PNY"/>
    <s v=""/>
    <s v="M525045905"/>
    <s v="CLOSED"/>
    <s v="吳崇源"/>
    <s v="2025/10/13 10:36:18"/>
    <s v="2026/01/05 08:49:51"/>
    <s v="2026/01/12 09:05:13"/>
    <s v="2026/01/12 09:05:13"/>
    <s v=""/>
    <s v=""/>
    <s v=""/>
    <s v="2025/10/13 10:28:50"/>
    <s v="KEYIN"/>
    <s v="KEYIN"/>
    <s v="R10"/>
    <s v="RTX5060"/>
    <s v="2026/01/08 08:12:20"/>
    <s v="001"/>
    <n v="622064"/>
    <n v="1"/>
    <n v="1"/>
  </r>
  <r>
    <s v="KGB"/>
    <s v="Standard Shipment"/>
    <x v="0"/>
    <x v="0"/>
    <x v="0"/>
    <s v="TO259000021"/>
    <s v="R"/>
    <s v="PNY"/>
    <s v="PNY_EU"/>
    <s v="2025/10/07 17:11:14"/>
    <s v="2025/09/26 13:01:06"/>
    <s v="M525800863"/>
    <s v="90CV08B30070"/>
    <s v="RTX5070TI/14760/ARGBOC/HY/PNY"/>
    <s v=""/>
    <s v="M525036384"/>
    <s v="CLOSED"/>
    <s v="廖振廷"/>
    <s v="2025/10/08 14:39:30"/>
    <s v="2025/11/03 09:37:38"/>
    <s v="2025/11/04 16:15:19"/>
    <s v="2025/11/04 16:15:19"/>
    <s v=""/>
    <s v=""/>
    <s v=""/>
    <s v="2025/10/08 14:34:17"/>
    <s v="KEYIN"/>
    <s v="KEYIN"/>
    <s v="R10"/>
    <s v="RTX5070TI"/>
    <s v="2025/11/04 16:12:45"/>
    <s v="001"/>
    <n v="621844"/>
    <n v="1"/>
    <n v="1"/>
  </r>
  <r>
    <s v="KGB"/>
    <s v="Standard Shipment"/>
    <x v="0"/>
    <x v="0"/>
    <x v="0"/>
    <s v="TO259000021"/>
    <s v="R"/>
    <s v="PNY"/>
    <s v="PNY_EU"/>
    <s v="2025/10/07 17:11:14"/>
    <s v="2025/09/26 13:01:06"/>
    <s v="M325800849"/>
    <s v="90CV08610010"/>
    <s v="RTX5080/14745/STDOC/SA/PNY"/>
    <s v=""/>
    <s v="M325016739"/>
    <s v="CLOSED"/>
    <s v="廖振廷"/>
    <s v="2025/10/08 14:39:30"/>
    <s v="2025/11/21 16:08:44"/>
    <s v="2025/11/24 12:29:00"/>
    <s v="2025/11/24 12:29:00"/>
    <s v=""/>
    <s v=""/>
    <s v=""/>
    <s v="2025/10/08 14:37:10"/>
    <s v="KEYIN"/>
    <s v="KEYIN"/>
    <s v="R10"/>
    <s v="RTX5080"/>
    <s v="2025/11/24 12:26:06"/>
    <s v="001"/>
    <n v="621921"/>
    <n v="1"/>
    <n v="1"/>
  </r>
  <r>
    <s v="KGB"/>
    <s v="Standard Shipment"/>
    <x v="0"/>
    <x v="0"/>
    <x v="0"/>
    <s v="TO259000021"/>
    <s v="R"/>
    <s v="PNY"/>
    <s v="PNY_EU"/>
    <s v="2025/10/07 17:11:14"/>
    <s v="2025/09/26 13:01:06"/>
    <s v="M525800848"/>
    <s v="90CV08B30070"/>
    <s v="RTX5070TI/14760/ARGBOC/HY/PNY"/>
    <s v=""/>
    <s v="M525036225"/>
    <s v="CLOSED"/>
    <s v="廖振廷"/>
    <s v="2025/10/08 14:39:30"/>
    <s v="2025/11/03 09:36:35"/>
    <s v="2025/11/04 16:15:19"/>
    <s v="2025/11/04 16:15:19"/>
    <s v=""/>
    <s v=""/>
    <s v=""/>
    <s v="2025/10/08 14:37:48"/>
    <s v="KEYIN"/>
    <s v="KEYIN"/>
    <s v="R10"/>
    <s v="RTX5070TI"/>
    <s v="2025/11/04 16:12:45"/>
    <s v="001"/>
    <n v="621844"/>
    <n v="1"/>
    <n v="1"/>
  </r>
  <r>
    <s v="KGB"/>
    <s v="Standard Shipment"/>
    <x v="0"/>
    <x v="0"/>
    <x v="0"/>
    <s v="TO259000021"/>
    <s v="R"/>
    <s v="PNY"/>
    <s v="PNY_EU"/>
    <s v="2025/10/07 17:11:14"/>
    <s v="2025/09/26 13:01:06"/>
    <s v="M625800864"/>
    <s v="90CV08C10010"/>
    <s v="RTX5060TI/15210/ARGBOC/SA/PNY"/>
    <s v=""/>
    <s v="M625011358"/>
    <s v="CLOSED"/>
    <s v="廖振廷"/>
    <s v="2025/10/08 14:39:30"/>
    <s v="2025/11/20 09:29:05"/>
    <s v="2025/11/24 12:28:59"/>
    <s v="2025/11/24 12:28:59"/>
    <s v=""/>
    <s v=""/>
    <s v=""/>
    <s v="2025/10/08 14:35:05"/>
    <s v="KEYIN"/>
    <s v="KEYIN"/>
    <s v="R10"/>
    <s v="RTX5060TI"/>
    <s v="2025/11/24 12:26:06"/>
    <s v="001"/>
    <n v="621921"/>
    <n v="1"/>
    <n v="1"/>
  </r>
  <r>
    <s v="KGB"/>
    <s v="Standard Shipment"/>
    <x v="0"/>
    <x v="0"/>
    <x v="0"/>
    <s v="TO259000021"/>
    <s v="R"/>
    <s v="PNY"/>
    <s v="PNY_EU"/>
    <s v="2025/10/07 17:11:14"/>
    <s v="2025/09/26 13:01:06"/>
    <s v="M425800850"/>
    <s v="90CV08C10010"/>
    <s v="RTX5060TI/15210/ARGBOC/SA/PNY"/>
    <s v=""/>
    <s v="M425018081"/>
    <s v="CLOSED"/>
    <s v="廖振廷"/>
    <s v="2025/10/08 14:39:30"/>
    <s v="2025/11/20 09:28:33"/>
    <s v="2025/11/24 12:29:00"/>
    <s v="2025/11/24 12:29:00"/>
    <s v=""/>
    <s v=""/>
    <s v=""/>
    <s v="2025/10/08 14:35:38"/>
    <s v="KEYIN"/>
    <s v="KEYIN"/>
    <s v="R10"/>
    <s v="RTX5060TI"/>
    <s v="2025/11/24 12:26:06"/>
    <s v="001"/>
    <n v="621921"/>
    <n v="1"/>
    <n v="1"/>
  </r>
  <r>
    <s v="KGB"/>
    <s v="Standard Shipment"/>
    <x v="0"/>
    <x v="0"/>
    <x v="0"/>
    <s v="TO259000021"/>
    <s v="R"/>
    <s v="PNY"/>
    <s v="PNY_EU"/>
    <s v="2025/10/07 17:11:14"/>
    <s v="2025/09/26 13:01:06"/>
    <s v="M525800922"/>
    <s v="90CV08B30070"/>
    <s v="RTX5070TI/14760/ARGBOC/HY/PNY"/>
    <s v=""/>
    <s v="M525036304"/>
    <s v="CLOSED"/>
    <s v="吳崇源"/>
    <s v="2025/10/08 14:39:30"/>
    <s v="2025/11/03 09:39:45"/>
    <s v="2025/11/04 16:15:19"/>
    <s v="2025/11/04 16:15:19"/>
    <s v=""/>
    <s v=""/>
    <s v=""/>
    <s v="2025/10/08 14:36:11"/>
    <s v="KEYIN"/>
    <s v="KEYIN"/>
    <s v="R10"/>
    <s v="RTX5070TI"/>
    <s v="2025/11/04 16:12:45"/>
    <s v="001"/>
    <n v="621844"/>
    <n v="1"/>
    <n v="1"/>
  </r>
  <r>
    <s v="KBB"/>
    <s v="-"/>
    <x v="5"/>
    <x v="3"/>
    <x v="1"/>
    <s v="TO259000021"/>
    <s v="R"/>
    <s v="PNY"/>
    <s v="PNY_EU"/>
    <s v="2025/10/07 17:11:14"/>
    <s v="2025/09/26 13:01:06"/>
    <s v="M525049678"/>
    <s v="90CV08730070"/>
    <s v="RTX5090/14530/ARGBOC/SA/PNY"/>
    <s v=""/>
    <s v="M525049678"/>
    <s v="CLOSED"/>
    <s v="許家榮"/>
    <s v="2026/05/22 15:50:33"/>
    <s v=""/>
    <s v=""/>
    <s v="2026/06/01 08:36:55"/>
    <s v="[A3SC0022]Scrap caused by service terms"/>
    <s v="Customer"/>
    <s v="客戶未經授權維修.GPU、VRAM被拆除"/>
    <s v="2026/05/22 15:50:15"/>
    <s v="KEYIN"/>
    <s v="KEYIN"/>
    <s v="C01"/>
    <s v="RTX5090"/>
    <s v=""/>
    <s v=""/>
    <s v=""/>
    <s v=""/>
    <s v=""/>
  </r>
  <r>
    <s v="KGB"/>
    <s v="Standard Shipment"/>
    <x v="0"/>
    <x v="0"/>
    <x v="0"/>
    <s v="TO259000021"/>
    <s v="R"/>
    <s v="PNY"/>
    <s v="PNY_EU"/>
    <s v="2025/10/07 17:11:14"/>
    <s v="2025/09/26 13:01:06"/>
    <s v="M125801138"/>
    <s v="90CV08610010"/>
    <s v="RTX5080/14745/STDOC/SA/PNY"/>
    <s v=""/>
    <s v="M125003320"/>
    <s v="CLOSED"/>
    <s v="吳崇源"/>
    <s v="2025/10/13 10:36:18"/>
    <s v="2026/01/29 14:06:34"/>
    <s v="2026/02/07 11:24:33"/>
    <s v="2026/02/07 11:24:34"/>
    <s v=""/>
    <s v=""/>
    <s v=""/>
    <s v="2025/10/13 10:31:49"/>
    <s v="KEYIN"/>
    <s v="KEYIN"/>
    <s v="R10"/>
    <s v="RTX5080"/>
    <s v="2026/02/03 14:29:48"/>
    <s v="005"/>
    <n v="622131"/>
    <n v="5"/>
    <n v="5"/>
  </r>
  <r>
    <s v="KBB"/>
    <s v="-"/>
    <x v="5"/>
    <x v="1"/>
    <x v="1"/>
    <s v="TO259000021"/>
    <s v="R"/>
    <s v="PNY"/>
    <s v="PNY_EU"/>
    <s v="2025/10/07 17:11:14"/>
    <s v="2025/09/26 13:01:06"/>
    <s v="M425030885"/>
    <s v="90CV08B300A0"/>
    <s v="RTX5070TI/14760/ARGBOC/HY/PNY"/>
    <s v=""/>
    <s v="M425030885"/>
    <s v="CLOSED"/>
    <s v="李景福"/>
    <s v="2025/10/13 10:36:18"/>
    <s v=""/>
    <s v=""/>
    <s v="2026/05/08 15:53:23"/>
    <s v="[A3SC0020]Scrap cause by Parts shortage"/>
    <s v="Customer"/>
    <s v="Consigned Part Shortage - Close"/>
    <s v="2025/10/13 10:32:28"/>
    <s v="KEYIN"/>
    <s v="KEYIN"/>
    <s v="C01"/>
    <s v="RTX5070TI"/>
    <s v=""/>
    <s v=""/>
    <s v=""/>
    <s v=""/>
    <s v=""/>
  </r>
  <r>
    <s v="KGB"/>
    <s v="Standard Shipment"/>
    <x v="0"/>
    <x v="0"/>
    <x v="0"/>
    <s v="TO259000021"/>
    <s v="R"/>
    <s v="PNY"/>
    <s v="PNY_EU"/>
    <s v="2025/10/07 17:11:14"/>
    <s v="2025/09/26 13:01:06"/>
    <s v="M225801053"/>
    <s v="90CV07S100E0"/>
    <s v="RTX4090/PG139-SKU332/GB/PNY"/>
    <s v=""/>
    <s v="M225016419"/>
    <s v="CLOSED"/>
    <s v="吳崇源"/>
    <s v="2025/10/13 10:36:18"/>
    <s v="2026/01/29 13:46:03"/>
    <s v="2026/02/07 11:24:34"/>
    <s v="2026/02/07 11:24:34"/>
    <s v=""/>
    <s v=""/>
    <s v=""/>
    <s v="2025/10/13 10:33:04"/>
    <s v="KEYIN"/>
    <s v="KEYIN"/>
    <s v="R10"/>
    <s v="RTX4090"/>
    <s v="2026/02/03 14:29:48"/>
    <s v="005"/>
    <n v="622131"/>
    <n v="5"/>
    <n v="5"/>
  </r>
  <r>
    <s v="KGB"/>
    <s v="Standard Shipment"/>
    <x v="0"/>
    <x v="0"/>
    <x v="0"/>
    <s v="TO25A000005"/>
    <s v="R"/>
    <s v="PNY"/>
    <s v="PNY_EU"/>
    <s v="2025/10/23 10:51:49"/>
    <s v="2025/10/14 21:27:34"/>
    <s v="M525800992"/>
    <s v="90CV08B20070"/>
    <s v="RTX5070TI/14760/STDOC/HY/PNY"/>
    <s v=""/>
    <s v="M525023112"/>
    <s v="CLOSED"/>
    <s v="吳崇源"/>
    <s v="2025/10/23 13:51:20"/>
    <s v="2025/11/20 09:33:01"/>
    <s v="2025/11/24 12:29:00"/>
    <s v="2025/11/24 12:29:00"/>
    <s v=""/>
    <s v=""/>
    <s v=""/>
    <s v="2025/10/23 13:37:52"/>
    <s v="KEYIN"/>
    <s v="KEYIN"/>
    <s v="R10"/>
    <s v="RTX5070TI"/>
    <s v="2025/11/24 12:26:06"/>
    <s v="001"/>
    <n v="621921"/>
    <n v="1"/>
    <n v="1"/>
  </r>
  <r>
    <s v="KGB"/>
    <s v="Standard Shipment"/>
    <x v="0"/>
    <x v="0"/>
    <x v="0"/>
    <s v="TO25A000005"/>
    <s v="R"/>
    <s v="PNY"/>
    <s v="PNY_EU"/>
    <s v="2025/10/23 10:51:49"/>
    <s v="2025/10/14 21:27:34"/>
    <s v="M325801038"/>
    <s v="90CV08710010"/>
    <s v="RTX5090/14530/STDOC/SA/PNY"/>
    <s v=""/>
    <s v="M325022052"/>
    <s v="CLOSED"/>
    <s v="吳崇源"/>
    <s v="2025/10/23 13:51:20"/>
    <s v="2026/01/05 08:50:17"/>
    <s v="2026/01/12 09:05:13"/>
    <s v="2026/01/12 09:05:13"/>
    <s v=""/>
    <s v=""/>
    <s v=""/>
    <s v="2025/10/23 13:38:47"/>
    <s v="KEYIN"/>
    <s v="KEYIN"/>
    <s v="R10"/>
    <s v="RTX5090"/>
    <s v="2026/01/08 08:12:20"/>
    <s v="001"/>
    <n v="622064"/>
    <n v="1"/>
    <n v="1"/>
  </r>
  <r>
    <s v="KBB"/>
    <d v="2026-06-05T00:00:00"/>
    <x v="8"/>
    <x v="0"/>
    <x v="1"/>
    <s v="TO25A000005"/>
    <s v="R"/>
    <s v="PNY"/>
    <s v="PNY_EU"/>
    <s v="2025/10/23 10:51:49"/>
    <s v="2025/10/14 21:27:34"/>
    <s v="M425032254"/>
    <s v="90CV08B300A0"/>
    <s v="RTX5070TI/14760/ARGBOC/HY/PNY"/>
    <s v=""/>
    <s v="M425032254"/>
    <s v="CLOSED"/>
    <s v="吳崇源"/>
    <s v="2025/10/23 13:51:19"/>
    <s v=""/>
    <s v=""/>
    <s v="2025/11/04 17:25:08"/>
    <s v="[A3SC0027]PCB damage"/>
    <s v="Customer"/>
    <s v="PCB Damaged/板斷(裂)無法維修"/>
    <s v="2025/10/23 13:39:36"/>
    <s v="KEYIN"/>
    <s v="KEYIN"/>
    <s v="C01"/>
    <s v="RTX5070TI"/>
    <s v=""/>
    <s v=""/>
    <s v=""/>
    <s v=""/>
    <s v=""/>
  </r>
  <r>
    <s v="KGB"/>
    <s v="Standard Shipment"/>
    <x v="0"/>
    <x v="0"/>
    <x v="0"/>
    <s v="TO25A000005"/>
    <s v="R"/>
    <s v="PNY"/>
    <s v="PNY_EU"/>
    <s v="2025/10/23 10:51:49"/>
    <s v="2025/10/14 21:27:34"/>
    <s v="M425801044"/>
    <s v="90CV08500020"/>
    <s v="RTX5070/14770/STD/SA/PNY"/>
    <s v=""/>
    <s v="M425023803"/>
    <s v="CLOSED"/>
    <s v="吳崇源"/>
    <s v="2025/10/23 14:07:23"/>
    <s v="2025/12/09 12:55:53"/>
    <s v="2025/12/12 09:14:57"/>
    <s v="2025/12/12 09:14:57"/>
    <s v=""/>
    <s v=""/>
    <s v=""/>
    <s v="2025/10/23 14:06:44"/>
    <s v="KEYIN"/>
    <s v="KEYIN"/>
    <s v="R10"/>
    <s v="RTX5070"/>
    <s v="2025/12/12 09:14:29"/>
    <s v="001"/>
    <n v="621994"/>
    <n v="1"/>
    <n v="1"/>
  </r>
  <r>
    <s v="KGB"/>
    <s v="Standard Shipment"/>
    <x v="0"/>
    <x v="0"/>
    <x v="0"/>
    <s v="TO25A000005"/>
    <s v="R"/>
    <s v="PNY"/>
    <s v="PNY_EU"/>
    <s v="2025/10/23 10:51:49"/>
    <s v="2025/10/14 21:27:34"/>
    <s v="M325800964"/>
    <s v="90CV08530010"/>
    <s v="RTX5070/14770/ARGBOC/SA/PNY"/>
    <s v=""/>
    <s v="M325002563"/>
    <s v="CLOSED"/>
    <s v="廖振廷"/>
    <s v="2025/10/23 13:51:20"/>
    <s v="2025/11/20 09:32:17"/>
    <s v="2025/11/24 12:29:00"/>
    <s v="2025/11/24 12:29:00"/>
    <s v=""/>
    <s v=""/>
    <s v=""/>
    <s v="2025/10/23 13:31:37"/>
    <s v="KEYIN"/>
    <s v="KEYIN"/>
    <s v="R10"/>
    <s v="RTX5070"/>
    <s v="2025/11/24 12:26:06"/>
    <s v="001"/>
    <n v="621921"/>
    <n v="1"/>
    <n v="1"/>
  </r>
  <r>
    <s v="KGB"/>
    <s v="Standard Shipment"/>
    <x v="0"/>
    <x v="0"/>
    <x v="0"/>
    <s v="TO25A000005"/>
    <s v="R"/>
    <s v="PNY"/>
    <s v="PNY_EU"/>
    <s v="2025/10/23 10:51:49"/>
    <s v="2025/10/14 21:27:34"/>
    <s v="M825800962"/>
    <s v="90CV08B20070"/>
    <s v="RTX5070TI/14760/STDOC/HY/PNY"/>
    <s v=""/>
    <s v="M825027607"/>
    <s v="CLOSED"/>
    <s v="廖振廷"/>
    <s v="2025/10/23 13:51:20"/>
    <s v="2025/11/20 09:32:10"/>
    <s v="2025/11/24 12:29:00"/>
    <s v="2025/11/24 12:29:00"/>
    <s v=""/>
    <s v=""/>
    <s v=""/>
    <s v="2025/10/23 13:32:54"/>
    <s v="KEYIN"/>
    <s v="KEYIN"/>
    <s v="R10"/>
    <s v="RTX5070TI"/>
    <s v="2025/11/24 12:26:06"/>
    <s v="001"/>
    <n v="621921"/>
    <n v="1"/>
    <n v="1"/>
  </r>
  <r>
    <s v="KGB"/>
    <s v="Standard Shipment"/>
    <x v="0"/>
    <x v="0"/>
    <x v="0"/>
    <s v="TO25A000005"/>
    <s v="R"/>
    <s v="PNY"/>
    <s v="PNY_EU"/>
    <s v="2025/10/23 10:51:49"/>
    <s v="2025/10/14 21:27:34"/>
    <s v="M425800963"/>
    <s v="90CV08710010"/>
    <s v="RTX5090/14530/STDOC/SA/PNY"/>
    <s v=""/>
    <s v="M425019123"/>
    <s v="CLOSED"/>
    <s v="廖振廷"/>
    <s v="2025/10/23 13:51:20"/>
    <s v="2025/11/20 14:00:13"/>
    <s v="2025/11/24 12:29:00"/>
    <s v="2025/11/24 12:29:00"/>
    <s v=""/>
    <s v=""/>
    <s v=""/>
    <s v="2025/10/23 13:33:53"/>
    <s v="KEYIN"/>
    <s v="KEYIN"/>
    <s v="R10"/>
    <s v="RTX5090"/>
    <s v="2025/11/24 12:26:06"/>
    <s v="001"/>
    <n v="621921"/>
    <n v="1"/>
    <n v="1"/>
  </r>
  <r>
    <s v="KBB"/>
    <s v="-"/>
    <x v="5"/>
    <x v="2"/>
    <x v="1"/>
    <s v="TO25A000005"/>
    <s v="R"/>
    <s v="PNY"/>
    <s v="PNY_EU"/>
    <s v="2025/10/23 10:51:49"/>
    <s v="2025/10/14 21:27:34"/>
    <s v="M225011134"/>
    <s v="90CV08710010"/>
    <s v="RTX5090/14530/STDOC/SA/PNY"/>
    <s v=""/>
    <s v="M225011134"/>
    <s v="CLOSED"/>
    <s v="吳崇源"/>
    <s v="2025/10/23 13:51:20"/>
    <s v=""/>
    <s v=""/>
    <s v="2025/11/27 09:11:12"/>
    <s v="[A3SC0027]PCB damage"/>
    <s v="Customer"/>
    <s v="PCB Damaged/板斷(裂)無法維修"/>
    <s v="2025/10/23 13:36:43"/>
    <s v="KEYIN"/>
    <s v="KEYIN"/>
    <s v="C01"/>
    <s v="RTX5090"/>
    <s v=""/>
    <s v=""/>
    <s v=""/>
    <s v=""/>
    <s v=""/>
  </r>
  <r>
    <s v="KGB"/>
    <s v="Standard Shipment"/>
    <x v="0"/>
    <x v="0"/>
    <x v="0"/>
    <s v="TO25A000005"/>
    <s v="R"/>
    <s v="PNY"/>
    <s v="PNY_EU"/>
    <s v="2025/10/23 10:51:49"/>
    <s v="2025/10/14 21:27:34"/>
    <s v="M125801015"/>
    <s v="90CV08630010"/>
    <s v="RTX5080/14745/ARGBOC/SA/PNY"/>
    <s v=""/>
    <s v="M125005902"/>
    <s v="CLOSED"/>
    <s v="吳崇源"/>
    <s v="2025/10/23 14:07:23"/>
    <s v="2025/11/21 16:09:41"/>
    <s v="2025/11/24 12:29:00"/>
    <s v="2025/11/24 12:29:00"/>
    <s v=""/>
    <s v=""/>
    <s v=""/>
    <s v="2025/10/23 14:05:34"/>
    <s v="KEYIN"/>
    <s v="KEYIN"/>
    <s v="R10"/>
    <s v="RTX5080"/>
    <s v="2025/11/24 12:26:06"/>
    <s v="001"/>
    <n v="621921"/>
    <n v="1"/>
    <n v="1"/>
  </r>
  <r>
    <s v="KBB"/>
    <s v="Local Scrap"/>
    <x v="2"/>
    <x v="0"/>
    <x v="2"/>
    <s v="TO25A000011"/>
    <s v="R"/>
    <s v="PNY"/>
    <s v="PNY_EU"/>
    <s v="2025/11/05 10:09:47"/>
    <s v="2025/10/24 18:00:28"/>
    <s v="H824008889"/>
    <s v="90CV07U60010"/>
    <s v="RTX4060TI/PG190-364/GB/PNY"/>
    <s v=""/>
    <s v="H824008889"/>
    <s v="CLOSED"/>
    <s v="李景福"/>
    <s v="2025/11/06 13:52:21"/>
    <s v=""/>
    <s v=""/>
    <s v="2026/05/08 15:50:11"/>
    <s v="[A3SC0020]Scrap cause by Parts shortage"/>
    <s v="Customer"/>
    <s v="Consigned Part Shortage - Close"/>
    <s v="2025/11/06 13:32:31"/>
    <s v="KEYIN"/>
    <s v="KEYIN"/>
    <s v="C01"/>
    <s v="RTX4060TI"/>
    <s v=""/>
    <s v=""/>
    <s v=""/>
    <s v=""/>
    <s v=""/>
  </r>
  <r>
    <s v="KGB"/>
    <s v="Standard Shipment"/>
    <x v="0"/>
    <x v="0"/>
    <x v="0"/>
    <s v="TO25A000011"/>
    <s v="R"/>
    <s v="PNY"/>
    <s v="PNY_EU"/>
    <s v="2025/11/05 10:09:47"/>
    <s v="2025/10/24 18:00:28"/>
    <s v="H724801183"/>
    <s v="90CV07X20010"/>
    <s v="RTX4080/PG139SKU355/GB/PNY"/>
    <s v=""/>
    <s v="H724800550"/>
    <s v="CLOSED"/>
    <s v="許家榮"/>
    <s v="2025/11/06 13:52:21"/>
    <s v="2026/01/29 13:44:03"/>
    <s v="2026/02/07 11:24:34"/>
    <s v="2026/02/07 11:24:34"/>
    <s v=""/>
    <s v=""/>
    <s v=""/>
    <s v="2025/11/06 13:36:57"/>
    <s v="KEYIN"/>
    <s v="KEYIN"/>
    <s v="R10"/>
    <s v="RTX4080"/>
    <s v="2026/02/03 14:29:48"/>
    <s v="002"/>
    <n v="622131"/>
    <n v="6.8"/>
    <n v="6.8"/>
  </r>
  <r>
    <s v="KGB"/>
    <s v="Standard Shipment"/>
    <x v="0"/>
    <x v="0"/>
    <x v="0"/>
    <s v="TO25A000011"/>
    <s v="R"/>
    <s v="PNY"/>
    <s v="PNY_EU"/>
    <s v="2025/11/05 10:09:47"/>
    <s v="2025/10/24 18:00:28"/>
    <s v="HN24801118"/>
    <s v="90CV07U100X0"/>
    <s v="RTX4060TI/PG190SKU361/GB/PNY"/>
    <s v=""/>
    <s v="HN24000335"/>
    <s v="CLOSED"/>
    <s v="許家榮"/>
    <s v="2025/11/06 13:52:21"/>
    <s v="2026/02/09 11:05:11"/>
    <s v="2026/02/13 16:51:12"/>
    <s v="2026/02/13 16:51:12"/>
    <s v=""/>
    <s v=""/>
    <s v=""/>
    <s v="2025/11/06 13:08:59"/>
    <s v="KEYIN"/>
    <s v="KEYIN"/>
    <s v="R10"/>
    <s v="RTX4060TI"/>
    <s v="2026/02/11 11:27:16"/>
    <s v="002"/>
    <n v="622149"/>
    <n v="4.5"/>
    <n v="4.5"/>
  </r>
  <r>
    <s v="KBB"/>
    <s v="-"/>
    <x v="5"/>
    <x v="2"/>
    <x v="1"/>
    <s v="TO25A000011"/>
    <s v="R"/>
    <s v="PNY"/>
    <s v="PNY_EU"/>
    <s v="2025/11/05 10:09:47"/>
    <s v="2025/10/24 18:00:28"/>
    <s v="HO24012403"/>
    <s v="90CV07W10030"/>
    <s v="RTX3050/PG173-SKU16/GB/PNY"/>
    <s v=""/>
    <s v="HO24012403"/>
    <s v="CLOSED"/>
    <s v="許家榮"/>
    <s v="2025/11/06 13:52:21"/>
    <s v=""/>
    <s v=""/>
    <s v="2025/12/12 11:05:30"/>
    <s v="[A3SC0030]Burnt Component"/>
    <s v="Customer"/>
    <s v="PCB Burned/Q28"/>
    <s v="2025/11/06 13:21:18"/>
    <s v="KEYIN"/>
    <s v="KEYIN"/>
    <s v="C01"/>
    <s v="RTX3050"/>
    <s v=""/>
    <s v=""/>
    <s v=""/>
    <s v=""/>
    <s v=""/>
  </r>
  <r>
    <s v="KGB"/>
    <s v="Standard Shipment"/>
    <x v="0"/>
    <x v="0"/>
    <x v="0"/>
    <s v="TO25A000011"/>
    <s v="R"/>
    <s v="PNY"/>
    <s v="PNY_EU"/>
    <s v="2025/11/05 10:09:47"/>
    <s v="2025/10/24 18:00:28"/>
    <s v="H224801061"/>
    <s v="90CV07T00080"/>
    <s v="RTX4060/PG173-SKU371/GB/PNY"/>
    <s v=""/>
    <s v="H224015125"/>
    <s v="CLOSED"/>
    <s v="許家榮"/>
    <s v="2025/11/06 13:52:21"/>
    <s v="2026/01/14 14:53:02"/>
    <s v="2026/01/30 16:26:32"/>
    <s v="2026/01/30 16:26:32"/>
    <s v=""/>
    <s v=""/>
    <s v=""/>
    <s v="2025/11/06 13:06:29"/>
    <s v="KEYIN"/>
    <s v="KEYIN"/>
    <s v="R10"/>
    <s v="RTX4060"/>
    <s v="2026/01/22 08:11:50"/>
    <s v="001"/>
    <n v="622103"/>
    <n v="1"/>
    <n v="1"/>
  </r>
  <r>
    <s v="KBB"/>
    <s v="-"/>
    <x v="5"/>
    <x v="2"/>
    <x v="1"/>
    <s v="TO25A000011"/>
    <s v="R"/>
    <s v="PNY"/>
    <s v="PNY_EU"/>
    <s v="2025/11/05 10:09:47"/>
    <s v="2025/10/24 18:00:28"/>
    <s v="H324013638"/>
    <s v="90CV07T100H0"/>
    <s v="RTX4060/PG173-SKU371/GB/PNY"/>
    <s v=""/>
    <s v="H324013638"/>
    <s v="CLOSED"/>
    <s v="許家榮"/>
    <s v="2025/11/06 13:52:21"/>
    <s v=""/>
    <s v=""/>
    <s v="2025/12/12 11:03:09"/>
    <s v="[A3SC0030]Burnt Component"/>
    <s v="Customer"/>
    <s v="PCB Burned/Q11"/>
    <s v="2025/11/06 13:35:21"/>
    <s v="KEYIN"/>
    <s v="KEYIN"/>
    <s v="C01"/>
    <s v="RTX4060"/>
    <s v=""/>
    <s v=""/>
    <s v=""/>
    <s v=""/>
    <s v=""/>
  </r>
  <r>
    <s v="KGB"/>
    <s v="Standard Shipment"/>
    <x v="0"/>
    <x v="0"/>
    <x v="0"/>
    <s v="TO25A000011"/>
    <s v="R"/>
    <s v="PNY"/>
    <s v="PNY_EU"/>
    <s v="2025/11/05 10:09:47"/>
    <s v="2025/10/24 18:00:28"/>
    <s v="H725801005"/>
    <s v="90CV08C10020"/>
    <s v="RTX5060TI/15210/ARGBOC/SA/PNY"/>
    <s v=""/>
    <s v="H725003633"/>
    <s v="CLOSED"/>
    <s v="吳崇源"/>
    <s v="2025/11/06 13:52:22"/>
    <s v="2025/11/20 09:33:35"/>
    <s v="2025/11/24 12:29:00"/>
    <s v="2025/11/24 12:29:00"/>
    <s v=""/>
    <s v=""/>
    <s v=""/>
    <s v="2025/11/06 12:55:59"/>
    <s v="KEYIN"/>
    <s v="KEYIN"/>
    <s v="R10"/>
    <s v="RTX5060TI"/>
    <s v="2025/11/24 12:26:06"/>
    <s v="001"/>
    <n v="621921"/>
    <n v="1"/>
    <n v="1"/>
  </r>
  <r>
    <s v="KGB"/>
    <s v="Standard Shipment"/>
    <x v="0"/>
    <x v="0"/>
    <x v="0"/>
    <s v="TO25A000011"/>
    <s v="R"/>
    <s v="PNY"/>
    <s v="PNY_EU"/>
    <s v="2025/11/05 10:09:47"/>
    <s v="2025/10/24 18:00:28"/>
    <s v="H725801006"/>
    <s v="90CV08B200F0"/>
    <s v="RTX5070TI/14760/STDOC/HY/PNY"/>
    <s v=""/>
    <s v="H725002014"/>
    <s v="CLOSED"/>
    <s v="吳崇源"/>
    <s v="2025/11/06 13:52:22"/>
    <s v="2025/11/20 09:33:41"/>
    <s v="2025/11/24 12:29:00"/>
    <s v="2025/11/24 12:29:00"/>
    <s v=""/>
    <s v=""/>
    <s v=""/>
    <s v="2025/11/06 12:52:59"/>
    <s v="KEYIN"/>
    <s v="KEYIN"/>
    <s v="R10"/>
    <s v="RTX5070TI"/>
    <s v="2025/11/24 12:26:06"/>
    <s v="001"/>
    <n v="621921"/>
    <n v="1"/>
    <n v="1"/>
  </r>
  <r>
    <s v="KGB"/>
    <s v="Standard Shipment"/>
    <x v="0"/>
    <x v="0"/>
    <x v="0"/>
    <s v="TO25A000011"/>
    <s v="R"/>
    <s v="PNY"/>
    <s v="PNY_EU"/>
    <s v="2025/11/05 10:09:47"/>
    <s v="2025/10/24 18:00:28"/>
    <s v="H525801004"/>
    <s v="90CV07R600A0"/>
    <s v="RTX4070/PG141SKU335/GB/PNY"/>
    <s v=""/>
    <s v="H525008521"/>
    <s v="CLOSED"/>
    <s v="吳崇源"/>
    <s v="2025/11/06 13:52:22"/>
    <s v="2026/01/29 13:38:53"/>
    <s v="2026/02/07 11:24:34"/>
    <s v="2026/02/07 11:24:34"/>
    <s v=""/>
    <s v=""/>
    <s v=""/>
    <s v="2025/11/06 12:58:59"/>
    <s v="KEYIN"/>
    <s v="KEYIN"/>
    <s v="R10"/>
    <s v="RTX4070"/>
    <s v="2026/02/03 14:29:47"/>
    <s v="001"/>
    <n v="622131"/>
    <n v="5.2"/>
    <n v="5.2"/>
  </r>
  <r>
    <s v="KGB"/>
    <s v="Standard Shipment"/>
    <x v="0"/>
    <x v="0"/>
    <x v="0"/>
    <s v="TO25A000011"/>
    <s v="R"/>
    <s v="PNY"/>
    <s v="PNY_EU"/>
    <s v="2025/11/05 10:09:47"/>
    <s v="2025/10/24 18:00:28"/>
    <s v="H524801003"/>
    <s v="90CV07U10010"/>
    <s v="RTX4060TI/PG190SKU361/GB/PNY"/>
    <s v=""/>
    <s v="H524028122"/>
    <s v="CLOSED"/>
    <s v="吳崇源"/>
    <s v="2025/11/06 13:52:21"/>
    <s v="2025/11/21 16:09:23"/>
    <s v="2025/11/24 12:29:00"/>
    <s v="2025/11/24 12:29:00"/>
    <s v=""/>
    <s v=""/>
    <s v=""/>
    <s v="2025/11/06 13:01:15"/>
    <s v="KEYIN"/>
    <s v="KEYIN"/>
    <s v="R10"/>
    <s v="RTX4060TI"/>
    <s v="2025/11/24 12:26:06"/>
    <s v="001"/>
    <n v="621921"/>
    <n v="1"/>
    <n v="1"/>
  </r>
  <r>
    <s v="KBB"/>
    <s v="CND Sceond Pass"/>
    <x v="0"/>
    <x v="2"/>
    <x v="1"/>
    <s v="TO25A000011"/>
    <s v="R"/>
    <s v="PNY"/>
    <s v="PNY_EU"/>
    <s v="2025/11/05 10:09:47"/>
    <s v="2025/10/24 18:00:28"/>
    <s v="H525002106"/>
    <s v="90CV085100E0"/>
    <s v="RTX5070/14770/STDOC/HY/PNY"/>
    <s v=""/>
    <s v="H525002106"/>
    <s v="CLOSED"/>
    <s v="李景福"/>
    <s v="2025/11/06 13:52:21"/>
    <s v=""/>
    <s v=""/>
    <s v="2026/05/08 15:51:22"/>
    <s v="[A3SC0020]Scrap cause by Parts shortage"/>
    <s v="Customer"/>
    <s v="Consigned Part Shortage - Close"/>
    <s v="2025/11/06 13:03:53"/>
    <s v="KEYIN"/>
    <s v="KEYIN"/>
    <s v="C01"/>
    <s v="RTX5070"/>
    <s v=""/>
    <s v=""/>
    <s v=""/>
    <s v=""/>
    <s v=""/>
  </r>
  <r>
    <s v="KBB"/>
    <s v="-"/>
    <x v="5"/>
    <x v="2"/>
    <x v="1"/>
    <s v="TO25A000011"/>
    <s v="R"/>
    <s v="PNY"/>
    <s v="PNY_EU"/>
    <s v="2025/11/05 10:09:47"/>
    <s v="2025/10/24 18:00:28"/>
    <s v="H324015188"/>
    <s v="90CV07W10010"/>
    <s v="RTX3050/PG173-SKU16/GB/PNY"/>
    <s v=""/>
    <s v="H324015188"/>
    <s v="CLOSED"/>
    <s v="許家榮"/>
    <s v="2025/11/06 13:52:21"/>
    <s v=""/>
    <s v=""/>
    <s v="2025/12/04 08:29:12"/>
    <s v="[A3SC0030]Burnt Component"/>
    <s v="Customer"/>
    <s v="PCB Burned/C271"/>
    <s v="2025/11/06 13:11:23"/>
    <s v="KEYIN"/>
    <s v="KEYIN"/>
    <s v="C01"/>
    <s v="RTX3050"/>
    <s v=""/>
    <s v=""/>
    <s v=""/>
    <s v=""/>
    <s v=""/>
  </r>
  <r>
    <s v="KBB"/>
    <s v="-"/>
    <x v="5"/>
    <x v="2"/>
    <x v="1"/>
    <s v="TO25A000011"/>
    <s v="R"/>
    <s v="PNY"/>
    <s v="PNY_EU"/>
    <s v="2025/11/05 10:09:47"/>
    <s v="2025/10/24 18:00:28"/>
    <s v="H624900043"/>
    <s v="90CV-07S0010"/>
    <s v="RTX4090/PG139-SKU330/GB/PNY"/>
    <s v=""/>
    <s v="H624900043"/>
    <s v="CLOSED"/>
    <s v="許家榮"/>
    <s v="2025/11/06 13:52:21"/>
    <s v=""/>
    <s v=""/>
    <s v="2025/12/12 11:00:44"/>
    <s v="[A3SC0030]Burnt Component"/>
    <s v="Customer"/>
    <s v="PCB Burned/U97"/>
    <s v="2025/11/06 13:43:07"/>
    <s v="KEYIN"/>
    <s v="KEYIN"/>
    <s v="C01"/>
    <s v="RTX4090"/>
    <s v=""/>
    <s v=""/>
    <s v=""/>
    <s v=""/>
    <s v=""/>
  </r>
  <r>
    <s v="KGB"/>
    <s v="Standard Shipment"/>
    <x v="0"/>
    <x v="0"/>
    <x v="0"/>
    <s v="TO25A000011"/>
    <s v="R"/>
    <s v="PNY"/>
    <s v="PNY_EU"/>
    <s v="2025/11/05 10:09:47"/>
    <s v="2025/10/24 18:00:28"/>
    <s v="H525801174"/>
    <s v="90CV085100E0"/>
    <s v="RTX5070/14770/STDOC/HY/PNY"/>
    <s v=""/>
    <s v="H525002117"/>
    <s v="CLOSED"/>
    <s v="許家榮"/>
    <s v="2025/11/06 13:52:21"/>
    <s v="2026/01/29 13:39:05"/>
    <s v="2026/02/07 11:24:34"/>
    <s v="2026/02/07 11:24:34"/>
    <s v=""/>
    <s v=""/>
    <s v=""/>
    <s v="2025/11/06 13:45:35"/>
    <s v="KEYIN"/>
    <s v="KEYIN"/>
    <s v="R10"/>
    <s v="RTX5070"/>
    <s v="2026/02/03 14:29:48"/>
    <s v="004"/>
    <n v="622131"/>
    <n v="6.1"/>
    <n v="6.1"/>
  </r>
  <r>
    <s v="KBB"/>
    <s v="-"/>
    <x v="5"/>
    <x v="2"/>
    <x v="1"/>
    <s v="TO25A000011"/>
    <s v="R"/>
    <s v="PNY"/>
    <s v="PNY_EU"/>
    <s v="2025/11/05 10:09:47"/>
    <s v="2025/10/24 18:00:28"/>
    <s v="H924004103"/>
    <s v="90CV07S10050"/>
    <s v="RTX4090/PG139-SKU332/GB/PNY"/>
    <s v=""/>
    <s v="H924004103"/>
    <s v="CLOSED"/>
    <s v="許家榮"/>
    <s v="2025/11/06 13:52:21"/>
    <s v=""/>
    <s v=""/>
    <s v="2026/01/20 17:46:05"/>
    <s v="[A3SC0027]PCB damage"/>
    <s v="Customer"/>
    <s v="PCB Damaged/板斷(裂)無法維修"/>
    <s v="2025/11/06 13:47:58"/>
    <s v="KEYIN"/>
    <s v="KEYIN"/>
    <s v="C01"/>
    <s v="RTX4090"/>
    <s v=""/>
    <s v=""/>
    <s v=""/>
    <s v=""/>
    <s v=""/>
  </r>
  <r>
    <s v="KGB"/>
    <s v="Standard Shipment"/>
    <x v="0"/>
    <x v="0"/>
    <x v="0"/>
    <s v="TO25A000011"/>
    <s v="R"/>
    <s v="PNY"/>
    <s v="PNY_EU"/>
    <s v="2025/11/05 10:09:47"/>
    <s v="2025/10/24 18:00:28"/>
    <s v="HN24801071"/>
    <s v="90CV07R10060"/>
    <s v="RTX4070/PG141-SKU345/GB/PNY"/>
    <s v=""/>
    <s v="HN24004631"/>
    <s v="CLOSED"/>
    <s v="許家榮"/>
    <s v="2025/11/06 13:52:21"/>
    <s v="2026/02/09 11:04:46"/>
    <s v="2026/02/13 16:51:12"/>
    <s v="2026/02/13 16:51:12"/>
    <s v=""/>
    <s v=""/>
    <s v=""/>
    <s v="2025/11/06 13:30:38"/>
    <s v="KEYIN"/>
    <s v="KEYIN"/>
    <s v="R10"/>
    <s v="RTX4070"/>
    <s v="2026/02/11 11:27:16"/>
    <s v="002"/>
    <n v="622149"/>
    <n v="4.5"/>
    <n v="4.5"/>
  </r>
  <r>
    <s v="KBB"/>
    <s v="-"/>
    <x v="5"/>
    <x v="2"/>
    <x v="1"/>
    <s v="TO25A000011"/>
    <s v="R"/>
    <s v="PNY"/>
    <s v="PNY_EU"/>
    <s v="2025/11/05 10:09:47"/>
    <s v="2025/10/24 18:00:28"/>
    <s v="H724800524"/>
    <s v="90CV07X30010"/>
    <s v="RTX4080/PG139SKU355/GB/PNY"/>
    <s v=""/>
    <s v="H724800524"/>
    <s v="CLOSED"/>
    <s v="李景福"/>
    <s v="2025/11/06 13:52:21"/>
    <s v=""/>
    <s v=""/>
    <s v="2026/05/08 15:50:24"/>
    <s v="[A3SC0020]Scrap cause by Parts shortage"/>
    <s v="Customer"/>
    <s v="Consigned Part Shortage - Close"/>
    <s v="2025/11/06 13:39:24"/>
    <s v="KEYIN"/>
    <s v="KEYIN"/>
    <s v="C01"/>
    <s v="RTX4080"/>
    <s v=""/>
    <s v=""/>
    <s v=""/>
    <s v=""/>
    <s v=""/>
  </r>
  <r>
    <s v="KGB"/>
    <s v="Standard Shipment"/>
    <x v="0"/>
    <x v="0"/>
    <x v="0"/>
    <s v="TO25A000011"/>
    <s v="R"/>
    <s v="PNY"/>
    <s v="PNY_EU"/>
    <s v="2025/11/05 10:09:47"/>
    <s v="2025/10/24 18:00:28"/>
    <s v="HN24801060"/>
    <s v="90CV07R600A0"/>
    <s v="RTX4070/PG141SKU335/GB/PNY"/>
    <s v=""/>
    <s v="HN24007204"/>
    <s v="CLOSED"/>
    <s v="許家榮"/>
    <s v="2025/11/06 13:52:21"/>
    <s v="2026/06/02 16:31:02"/>
    <s v="2026/06/05 16:49:15"/>
    <s v="2026/06/05 16:49:15"/>
    <s v=""/>
    <s v=""/>
    <s v=""/>
    <s v="2025/11/06 13:24:52"/>
    <s v="KEYIN"/>
    <s v="KEYIN"/>
    <s v="R10"/>
    <s v="RTX4070"/>
    <s v="2026/06/04 16:26:33"/>
    <s v="006"/>
    <n v="622398"/>
    <n v="3.8"/>
    <n v="3.8"/>
  </r>
  <r>
    <s v="KBB"/>
    <s v="-"/>
    <x v="5"/>
    <x v="2"/>
    <x v="1"/>
    <s v="TO25A000011"/>
    <s v="R"/>
    <s v="PNY"/>
    <s v="PNY_EU"/>
    <s v="2025/11/05 10:09:47"/>
    <s v="2025/10/24 18:00:28"/>
    <s v="HN24003962"/>
    <s v="90CV07R10060"/>
    <s v="RTX4070/PG141-SKU345/GB/PNY"/>
    <s v=""/>
    <s v="HN24003962"/>
    <s v="CLOSED"/>
    <s v="李景福"/>
    <s v="2025/11/06 13:52:21"/>
    <s v=""/>
    <s v=""/>
    <s v="2026/05/08 15:51:13"/>
    <s v="[A3SC0020]Scrap cause by Parts shortage"/>
    <s v="Customer"/>
    <s v="Consigned Part Shortage - Close"/>
    <s v="2025/11/06 13:26:52"/>
    <s v="KEYIN"/>
    <s v="KEYIN"/>
    <s v="C01"/>
    <s v="RTX4070"/>
    <s v=""/>
    <s v=""/>
    <s v=""/>
    <s v=""/>
    <s v=""/>
  </r>
  <r>
    <s v="KGB"/>
    <s v="Standard Shipment"/>
    <x v="0"/>
    <x v="0"/>
    <x v="0"/>
    <s v="TO25B000007"/>
    <s v="R"/>
    <s v="PNY"/>
    <s v="PNY_EU"/>
    <s v="2025/11/27 09:12:44"/>
    <s v="2025/11/20 14:49:00"/>
    <s v="M525801065"/>
    <s v="90CV08E30010"/>
    <s v="RTX5060/15225/STDOC/SA/PNY"/>
    <s v=""/>
    <s v="M525045901"/>
    <s v="CLOSED"/>
    <s v="許家榮"/>
    <s v="2025/12/02 14:34:33"/>
    <s v="2026/01/05 08:52:20"/>
    <s v="2026/01/12 09:05:13"/>
    <s v="2026/01/12 09:05:13"/>
    <s v=""/>
    <s v=""/>
    <s v=""/>
    <s v="2025/12/02 14:12:20"/>
    <s v="KEYIN"/>
    <s v="KEYIN"/>
    <s v="R10"/>
    <s v="RTX5060"/>
    <s v="2026/01/08 08:12:20"/>
    <s v="001"/>
    <n v="622064"/>
    <n v="1"/>
    <n v="1"/>
  </r>
  <r>
    <s v="KGB"/>
    <s v="Standard Shipment"/>
    <x v="0"/>
    <x v="0"/>
    <x v="0"/>
    <s v="TO25B000007"/>
    <s v="R"/>
    <s v="PNY"/>
    <s v="PNY_EU"/>
    <s v="2025/11/27 09:12:44"/>
    <s v="2025/11/20 14:49:00"/>
    <s v="M425801074"/>
    <s v="90CV08500020"/>
    <s v="RTX5070/14770/STD/SA/PNY"/>
    <s v=""/>
    <s v="M425019761"/>
    <s v="CLOSED"/>
    <s v="許家榮"/>
    <s v="2025/12/02 14:34:33"/>
    <s v="2026/01/14 14:53:14"/>
    <s v="2026/01/30 16:26:32"/>
    <s v="2026/01/30 16:26:32"/>
    <s v=""/>
    <s v=""/>
    <s v=""/>
    <s v="2025/12/02 14:09:04"/>
    <s v="KEYIN"/>
    <s v="KEYIN"/>
    <s v="R10"/>
    <s v="RTX5070"/>
    <s v="2026/01/22 08:11:50"/>
    <s v="001"/>
    <n v="622103"/>
    <n v="1"/>
    <n v="1"/>
  </r>
  <r>
    <s v="KGB"/>
    <s v="Standard Shipment"/>
    <x v="0"/>
    <x v="0"/>
    <x v="0"/>
    <s v="TO25B000007"/>
    <s v="R"/>
    <s v="PNY"/>
    <s v="PNY_EU"/>
    <s v="2025/11/27 09:12:44"/>
    <s v="2025/11/20 14:49:00"/>
    <s v="M225801077"/>
    <s v="90CV08630010"/>
    <s v="RTX5080/14745/ARGBOC/SA/PNY"/>
    <s v=""/>
    <s v="M225007984"/>
    <s v="CLOSED"/>
    <s v="許家榮"/>
    <s v="2025/12/02 14:34:33"/>
    <s v="2026/01/05 08:53:47"/>
    <s v="2026/01/12 09:05:13"/>
    <s v="2026/01/12 09:05:13"/>
    <s v=""/>
    <s v=""/>
    <s v=""/>
    <s v="2025/12/02 14:01:18"/>
    <s v="KEYIN"/>
    <s v="KEYIN"/>
    <s v="R10"/>
    <s v="RTX5080"/>
    <s v="2026/01/08 08:12:20"/>
    <s v="001"/>
    <n v="622064"/>
    <n v="1"/>
    <n v="1"/>
  </r>
  <r>
    <s v="KGB"/>
    <s v="Standard Shipment"/>
    <x v="0"/>
    <x v="0"/>
    <x v="0"/>
    <s v="TO25B000007"/>
    <s v="R"/>
    <s v="PNY"/>
    <s v="PNY_EU"/>
    <s v="2025/11/27 09:12:44"/>
    <s v="2025/11/20 14:49:00"/>
    <s v="M625801070"/>
    <s v="90CV08C50010"/>
    <s v="RTX5060TI/15215/ARGBOC/SA/PNY"/>
    <s v=""/>
    <s v="M625005704"/>
    <s v="CLOSED"/>
    <s v="許家榮"/>
    <s v="2025/12/02 14:34:33"/>
    <s v="2026/01/05 08:53:14"/>
    <s v="2026/01/12 09:05:13"/>
    <s v="2026/01/12 09:05:13"/>
    <s v=""/>
    <s v=""/>
    <s v=""/>
    <s v="2025/12/02 14:03:44"/>
    <s v="KEYIN"/>
    <s v="KEYIN"/>
    <s v="R10"/>
    <s v="RTX5060TI"/>
    <s v="2026/01/08 08:12:20"/>
    <s v="001"/>
    <n v="622064"/>
    <n v="1"/>
    <n v="1"/>
  </r>
  <r>
    <s v="KGB"/>
    <s v="Standard Shipment"/>
    <x v="0"/>
    <x v="0"/>
    <x v="0"/>
    <s v="TO25B000007"/>
    <s v="R"/>
    <s v="PNY"/>
    <s v="PNY_EU"/>
    <s v="2025/11/27 09:12:44"/>
    <s v="2025/11/20 14:49:00"/>
    <s v="M425801063"/>
    <s v="90CV08B300A0"/>
    <s v="RTX5070TI/14760/ARGBOC/HY/PNY"/>
    <s v=""/>
    <s v="M425030739"/>
    <s v="CLOSED"/>
    <s v="許家榮"/>
    <s v="2025/12/02 14:34:33"/>
    <s v="2026/01/05 08:51:53"/>
    <s v="2026/01/12 09:05:13"/>
    <s v="2026/01/12 09:05:13"/>
    <s v=""/>
    <s v=""/>
    <s v=""/>
    <s v="2025/12/02 14:19:02"/>
    <s v="KEYIN"/>
    <s v="KEYIN"/>
    <s v="R10"/>
    <s v="RTX5070TI"/>
    <s v="2026/01/08 08:12:20"/>
    <s v="001"/>
    <n v="622064"/>
    <n v="1"/>
    <n v="1"/>
  </r>
  <r>
    <s v="KGB"/>
    <s v="Standard Shipment"/>
    <x v="0"/>
    <x v="0"/>
    <x v="0"/>
    <s v="TO25B000007"/>
    <s v="R"/>
    <s v="PNY"/>
    <s v="PNY_EU"/>
    <s v="2025/11/27 09:12:44"/>
    <s v="2025/11/20 14:49:00"/>
    <s v="M625801073"/>
    <s v="90CV08B200A0"/>
    <s v="RTX5070TI/14760/STDOC/HY/PNY"/>
    <s v=""/>
    <s v="M625005313"/>
    <s v="CLOSED"/>
    <s v="許家榮"/>
    <s v="2025/12/02 14:34:33"/>
    <s v="2026/01/29 13:49:33"/>
    <s v="2026/02/07 11:24:34"/>
    <s v="2026/02/07 11:24:34"/>
    <s v=""/>
    <s v=""/>
    <s v=""/>
    <s v="2025/12/02 14:04:56"/>
    <s v="KEYIN"/>
    <s v="KEYIN"/>
    <s v="R10"/>
    <s v="RTX5070TI"/>
    <s v="2026/02/03 14:29:48"/>
    <s v="004"/>
    <n v="622131"/>
    <n v="6.1"/>
    <n v="6.1"/>
  </r>
  <r>
    <s v="KGB"/>
    <s v="Standard Shipment"/>
    <x v="0"/>
    <x v="0"/>
    <x v="0"/>
    <s v="TO25B000007"/>
    <s v="R"/>
    <s v="PNY"/>
    <s v="PNY_EU"/>
    <s v="2025/11/27 09:12:44"/>
    <s v="2025/11/20 14:49:00"/>
    <s v="M225801064"/>
    <s v="90CV08630010"/>
    <s v="RTX5080/14745/ARGBOC/SA/PNY"/>
    <s v="VCG508016TFXXPB1-O"/>
    <s v="M225008144"/>
    <s v="CLOSED"/>
    <s v="許家榮"/>
    <s v="2025/12/02 14:34:33"/>
    <s v="2026/01/05 08:52:06"/>
    <s v="2026/01/12 09:05:13"/>
    <s v="2026/01/12 09:05:13"/>
    <s v=""/>
    <s v=""/>
    <s v=""/>
    <s v="2025/12/02 14:16:19"/>
    <s v="KEYIN"/>
    <s v="KEYIN"/>
    <s v="R10"/>
    <s v="RTX5080"/>
    <s v="2026/01/08 08:12:20"/>
    <s v="001"/>
    <n v="622064"/>
    <n v="1"/>
    <n v="1"/>
  </r>
  <r>
    <s v="KGB"/>
    <s v="Standard Shipment"/>
    <x v="0"/>
    <x v="0"/>
    <x v="0"/>
    <s v="TO25B000007"/>
    <s v="R"/>
    <s v="PNY"/>
    <s v="PNY_EU"/>
    <s v="2025/11/27 09:12:44"/>
    <s v="2025/11/20 14:49:00"/>
    <s v="M425801095"/>
    <s v="90CV08B300A0"/>
    <s v="RTX5070TI/14760/ARGBOC/HY/PNY"/>
    <s v=""/>
    <s v="M425031127"/>
    <s v="CLOSED"/>
    <s v="許家榮"/>
    <s v="2025/12/02 14:34:33"/>
    <s v="2026/01/05 08:56:39"/>
    <s v="2026/01/12 09:05:13"/>
    <s v="2026/01/12 09:05:13"/>
    <s v=""/>
    <s v=""/>
    <s v=""/>
    <s v="2025/12/02 14:20:41"/>
    <s v="KEYIN"/>
    <s v="KEYIN"/>
    <s v="R10"/>
    <s v="RTX5070TI"/>
    <s v="2026/01/08 08:12:20"/>
    <s v="001"/>
    <n v="622064"/>
    <n v="1"/>
    <n v="1"/>
  </r>
  <r>
    <s v="KGB"/>
    <s v="Standard Shipment"/>
    <x v="0"/>
    <x v="0"/>
    <x v="0"/>
    <s v="TO25B000007"/>
    <s v="R"/>
    <s v="PNY"/>
    <s v="PNY_EU"/>
    <s v="2025/11/27 09:12:44"/>
    <s v="2025/11/20 14:49:00"/>
    <s v="M325801083"/>
    <s v="90CV08B20010"/>
    <s v="RTX5070TI/14760/STDOC/SA/PNY"/>
    <s v=""/>
    <s v="M325042444"/>
    <s v="CLOSED"/>
    <s v="許家榮"/>
    <s v="2025/12/02 14:34:33"/>
    <s v="2026/01/05 08:54:58"/>
    <s v="2026/01/12 09:05:13"/>
    <s v="2026/01/12 09:05:13"/>
    <s v=""/>
    <s v=""/>
    <s v=""/>
    <s v="2025/12/02 14:23:44"/>
    <s v="KEYIN"/>
    <s v="KEYIN"/>
    <s v="R10"/>
    <s v="RTX5070TI"/>
    <s v="2026/01/08 08:12:20"/>
    <s v="001"/>
    <n v="622064"/>
    <n v="1"/>
    <n v="1"/>
  </r>
  <r>
    <s v="KBB"/>
    <s v="CND Sceond Pass"/>
    <x v="0"/>
    <x v="2"/>
    <x v="1"/>
    <s v="TO25B000007"/>
    <s v="R"/>
    <s v="PNY"/>
    <s v="PNY_EU"/>
    <s v="2025/11/27 09:12:44"/>
    <s v="2025/11/20 14:49:00"/>
    <s v="M325015569"/>
    <s v="90CV08630010"/>
    <s v="RTX5080/14745/ARGBOC/SA/PNY"/>
    <s v=""/>
    <s v="M325015569"/>
    <s v="CLOSED"/>
    <s v="許家榮"/>
    <s v="2025/12/02 14:34:33"/>
    <s v=""/>
    <s v=""/>
    <s v="2026/05/08 15:50:43"/>
    <s v="[A3SC0020]Scrap cause by Parts shortage"/>
    <s v="Customer"/>
    <s v="Consigned Part Shortage - Close"/>
    <s v="2025/12/02 14:24:59"/>
    <s v="KEYIN"/>
    <s v="KEYIN"/>
    <s v="C01"/>
    <s v="RTX5080"/>
    <s v=""/>
    <s v=""/>
    <s v=""/>
    <s v=""/>
    <s v=""/>
  </r>
  <r>
    <s v="KGB"/>
    <s v="Standard Shipment"/>
    <x v="0"/>
    <x v="0"/>
    <x v="0"/>
    <s v="TO25B000007"/>
    <s v="R"/>
    <s v="PNY"/>
    <s v="PNY_EU"/>
    <s v="2025/11/27 09:12:44"/>
    <s v="2025/11/20 14:49:00"/>
    <s v="M325801081"/>
    <s v="90CV08530010"/>
    <s v="RTX5070/14770/ARGBOC/SA/PNY"/>
    <s v=""/>
    <s v="M325003153"/>
    <s v="CLOSED"/>
    <s v="許家榮"/>
    <s v="2025/12/02 14:34:33"/>
    <s v="2026/01/14 14:53:59"/>
    <s v="2026/01/30 16:26:32"/>
    <s v="2026/01/30 16:26:32"/>
    <s v=""/>
    <s v=""/>
    <s v=""/>
    <s v="2025/12/02 14:25:54"/>
    <s v="KEYIN"/>
    <s v="KEYIN"/>
    <s v="R10"/>
    <s v="RTX5070"/>
    <s v="2026/01/22 08:11:50"/>
    <s v="001"/>
    <n v="622103"/>
    <n v="1"/>
    <n v="1"/>
  </r>
  <r>
    <s v="KGB"/>
    <s v="Standard Shipment"/>
    <x v="0"/>
    <x v="0"/>
    <x v="0"/>
    <s v="TO25B000007"/>
    <s v="R"/>
    <s v="PNY"/>
    <s v="PNY_EU"/>
    <s v="2025/11/27 09:12:44"/>
    <s v="2025/11/20 14:49:00"/>
    <s v="M525801082"/>
    <s v="90CV08B20070"/>
    <s v="RTX5070TI/14760/STDOC/HY/PNY"/>
    <s v=""/>
    <s v="M525022671"/>
    <s v="CLOSED"/>
    <s v="許家榮"/>
    <s v="2025/12/02 14:34:33"/>
    <s v="2026/01/05 08:54:39"/>
    <s v="2026/01/12 09:05:14"/>
    <s v="2026/01/12 09:05:13"/>
    <s v=""/>
    <s v=""/>
    <s v=""/>
    <s v="2025/12/02 14:26:48"/>
    <s v="KEYIN"/>
    <s v="KEYIN"/>
    <s v="R10"/>
    <s v="RTX5070TI"/>
    <s v="2026/01/08 08:12:20"/>
    <s v="001"/>
    <n v="622064"/>
    <n v="1"/>
    <n v="1"/>
  </r>
  <r>
    <s v="KBB"/>
    <s v="Local Scrap"/>
    <x v="2"/>
    <x v="0"/>
    <x v="1"/>
    <s v="TO25B000007"/>
    <s v="R"/>
    <s v="PNY"/>
    <s v="PNY_EU"/>
    <s v="2025/11/27 09:12:44"/>
    <s v="2025/11/20 14:49:00"/>
    <s v="M425026894"/>
    <s v="90CV08530010"/>
    <s v="RTX5070/14770/ARGBOC/SA/PNY"/>
    <s v=""/>
    <s v="M425026894"/>
    <s v="CLOSED"/>
    <s v="李景福"/>
    <s v="2025/12/02 14:34:33"/>
    <s v=""/>
    <s v=""/>
    <s v="2026/05/08 15:50:00"/>
    <s v="[A3SC0020]Scrap cause by Parts shortage"/>
    <s v="Customer"/>
    <s v="Consigned Part Shortage - Close"/>
    <s v="2025/12/02 14:27:55"/>
    <s v="KEYIN"/>
    <s v="KEYIN"/>
    <s v="C01"/>
    <s v="RTX5070"/>
    <s v=""/>
    <s v=""/>
    <s v=""/>
    <s v=""/>
    <s v=""/>
  </r>
  <r>
    <s v="KBB"/>
    <d v="2026-10-02T00:00:00"/>
    <x v="11"/>
    <x v="0"/>
    <x v="2"/>
    <s v="TO25B000007"/>
    <s v="R"/>
    <s v="PNY"/>
    <s v="PNY_EU"/>
    <s v="2025/11/27 09:12:44"/>
    <s v="2025/11/20 14:49:00"/>
    <s v="M225011037"/>
    <s v="90CV08710010"/>
    <s v="RTX5090/14530/STDOC/SA/PNY"/>
    <s v=""/>
    <s v="M225011037"/>
    <s v="CLOSED"/>
    <s v="李景福"/>
    <s v="2025/12/02 14:34:32"/>
    <s v=""/>
    <s v=""/>
    <s v="2026/05/08 15:50:21"/>
    <s v="[A3SC0020]Scrap cause by Parts shortage"/>
    <s v="Customer"/>
    <s v="Consigned Part Shortage - Close"/>
    <s v="2025/12/02 14:28:59"/>
    <s v="KEYIN"/>
    <s v="KEYIN"/>
    <s v="C01"/>
    <s v="RTX5090"/>
    <s v=""/>
    <s v=""/>
    <s v=""/>
    <s v=""/>
    <s v=""/>
  </r>
  <r>
    <s v="KGB"/>
    <s v="Standard Shipment"/>
    <x v="0"/>
    <x v="0"/>
    <x v="0"/>
    <s v="TO25B000007"/>
    <s v="R"/>
    <s v="PNY"/>
    <s v="PNY_EU"/>
    <s v="2025/11/27 09:12:44"/>
    <s v="2025/11/20 14:49:00"/>
    <s v="M325801091"/>
    <s v="90CV08B20010"/>
    <s v="RTX5070TI/14760/STDOC/SA/PNY"/>
    <s v=""/>
    <s v="M325042572"/>
    <s v="CLOSED"/>
    <s v="許家榮"/>
    <s v="2025/12/02 14:34:32"/>
    <s v="2026/01/05 08:55:55"/>
    <s v="2026/01/12 09:05:14"/>
    <s v="2026/01/12 09:05:13"/>
    <s v=""/>
    <s v=""/>
    <s v=""/>
    <s v="2025/12/02 14:29:51"/>
    <s v="KEYIN"/>
    <s v="KEYIN"/>
    <s v="R10"/>
    <s v="RTX5070TI"/>
    <s v="2026/01/08 08:12:20"/>
    <s v="001"/>
    <n v="622064"/>
    <n v="1"/>
    <n v="1"/>
  </r>
  <r>
    <s v="KGB"/>
    <s v="Standard Shipment"/>
    <x v="0"/>
    <x v="0"/>
    <x v="0"/>
    <s v="TO25B000007"/>
    <s v="R"/>
    <s v="PNY"/>
    <s v="PNY_EU"/>
    <s v="2025/11/27 09:12:44"/>
    <s v="2025/11/20 14:49:00"/>
    <s v="M225801122"/>
    <s v="90CV08630010"/>
    <s v="RTX5080/14745/ARGBOC/SA/PNY"/>
    <s v=""/>
    <s v="M225014480"/>
    <s v="CLOSED"/>
    <s v="許家榮"/>
    <s v="2025/12/02 14:34:32"/>
    <s v="2026/02/09 11:06:35"/>
    <s v="2026/02/13 16:51:12"/>
    <s v="2026/02/13 16:51:12"/>
    <s v=""/>
    <s v=""/>
    <s v=""/>
    <s v="2025/12/02 14:30:48"/>
    <s v="KEYIN"/>
    <s v="KEYIN"/>
    <s v="R10"/>
    <s v="RTX5080"/>
    <s v="2026/02/11 11:27:16"/>
    <s v="004"/>
    <n v="622149"/>
    <n v="6.5"/>
    <n v="6.5"/>
  </r>
  <r>
    <s v="KGB"/>
    <s v="Standard Shipment"/>
    <x v="0"/>
    <x v="0"/>
    <x v="0"/>
    <s v="TO25B000007"/>
    <s v="R"/>
    <s v="PNY"/>
    <s v="PNY_EU"/>
    <s v="2025/11/27 09:12:44"/>
    <s v="2025/11/20 14:49:00"/>
    <s v="M625801062"/>
    <s v="90CV08B200A0"/>
    <s v="RTX5070TI/14760/STDOC/HY/PNY"/>
    <s v=""/>
    <s v="M625025241"/>
    <s v="CLOSED"/>
    <s v="許家榮"/>
    <s v="2025/12/02 14:34:32"/>
    <s v="2026/01/29 13:48:40"/>
    <s v="2026/02/07 11:24:34"/>
    <s v="2026/02/07 11:24:34"/>
    <s v=""/>
    <s v=""/>
    <s v=""/>
    <s v="2025/12/02 14:33:16"/>
    <s v="KEYIN"/>
    <s v="KEYIN"/>
    <s v="R10"/>
    <s v="RTX5070TI"/>
    <s v="2026/02/03 14:29:48"/>
    <s v="004"/>
    <n v="622131"/>
    <n v="6.1"/>
    <n v="6.1"/>
  </r>
  <r>
    <s v="KGB"/>
    <s v="Standard Shipment"/>
    <x v="0"/>
    <x v="0"/>
    <x v="0"/>
    <s v="TO261000001"/>
    <s v="R"/>
    <s v="PNY"/>
    <s v="PNY_EU"/>
    <s v="2026/01/22 14:49:54"/>
    <s v="2026/01/06 09:58:24"/>
    <s v="M825801197"/>
    <s v="90CV08600020"/>
    <s v="RTX5080/14745/STD/SA/PNY"/>
    <s v=""/>
    <s v="M825035122"/>
    <s v="CLOSED"/>
    <s v="許家榮"/>
    <s v="2026/01/26 08:51:10"/>
    <s v="2026/02/09 11:28:42"/>
    <s v="2026/02/13 16:51:12"/>
    <s v="2026/02/13 16:51:12"/>
    <s v=""/>
    <s v=""/>
    <s v=""/>
    <s v="2026/01/26 08:23:37"/>
    <s v="KEYIN"/>
    <s v="KEYIN"/>
    <s v="R10"/>
    <s v="RTX5080"/>
    <s v="2026/02/11 11:27:16"/>
    <s v="003"/>
    <n v="622149"/>
    <n v="7"/>
    <n v="7"/>
  </r>
  <r>
    <s v="KGB"/>
    <s v="Standard Shipment"/>
    <x v="0"/>
    <x v="0"/>
    <x v="0"/>
    <s v="TO261000001"/>
    <s v="R"/>
    <s v="PNY"/>
    <s v="PNY_EU"/>
    <s v="2026/01/22 14:49:54"/>
    <s v="2026/01/06 09:58:24"/>
    <s v="M425801176"/>
    <s v="90CV08C30010"/>
    <s v="RTX5060TI/15210/STDOC/SA/PNY"/>
    <s v=""/>
    <s v="M425043632"/>
    <s v="CLOSED"/>
    <s v="許家榮"/>
    <s v="2026/01/26 08:51:10"/>
    <s v="2026/02/09 11:27:15"/>
    <s v="2026/02/13 16:51:12"/>
    <s v="2026/02/13 16:51:12"/>
    <s v=""/>
    <s v=""/>
    <s v=""/>
    <s v="2026/01/26 08:25:07"/>
    <s v="KEYIN"/>
    <s v="KEYIN"/>
    <s v="R10"/>
    <s v="RTX5060TI"/>
    <s v="2026/02/11 11:27:16"/>
    <s v="002"/>
    <n v="622149"/>
    <n v="4.5"/>
    <n v="4.5"/>
  </r>
  <r>
    <s v="KBB"/>
    <s v="-"/>
    <x v="5"/>
    <x v="2"/>
    <x v="1"/>
    <s v="TO261000001"/>
    <s v="R"/>
    <s v="PNY"/>
    <s v="PNY_EU"/>
    <s v="2026/01/22 14:49:54"/>
    <s v="2026/01/06 09:58:24"/>
    <s v="M425020196"/>
    <s v="90CV08500020"/>
    <s v="RTX5070/14770/STD/SA/PNY"/>
    <s v=""/>
    <s v="M425020196"/>
    <s v="CLOSED"/>
    <s v="李景福"/>
    <s v="2026/01/26 08:51:10"/>
    <s v=""/>
    <s v=""/>
    <s v="2026/05/08 15:51:49"/>
    <s v="[A3SC0020]Scrap cause by Parts shortage"/>
    <s v="Customer"/>
    <s v="Consigned Part Shortage - Close"/>
    <s v="2026/01/26 08:26:05"/>
    <s v="KEYIN"/>
    <s v="KEYIN"/>
    <s v="C01"/>
    <s v="RTX5070"/>
    <s v=""/>
    <s v=""/>
    <s v=""/>
    <s v=""/>
    <s v=""/>
  </r>
  <r>
    <s v="KBB"/>
    <s v="CND Sceond Pass"/>
    <x v="0"/>
    <x v="2"/>
    <x v="1"/>
    <s v="TO261000001"/>
    <s v="R"/>
    <s v="PNY"/>
    <s v="PNY_EU"/>
    <s v="2026/01/22 14:49:54"/>
    <s v="2026/01/06 09:58:24"/>
    <s v="M825040167"/>
    <s v="90CV08B200A0"/>
    <s v="RTX5070TI/14760/STDOC/HY/PNY"/>
    <s v=""/>
    <s v="M825040167"/>
    <s v="CLOSED"/>
    <s v="李景福"/>
    <s v="2026/01/26 08:51:10"/>
    <s v=""/>
    <s v=""/>
    <s v="2026/05/08 15:52:07"/>
    <s v="[A3SC0020]Scrap cause by Parts shortage"/>
    <s v="Customer"/>
    <s v="Consigned Part Shortage - Close"/>
    <s v="2026/01/26 08:27:19"/>
    <s v="KEYIN"/>
    <s v="KEYIN"/>
    <s v="C01"/>
    <s v="RTX5070TI"/>
    <s v=""/>
    <s v=""/>
    <s v=""/>
    <s v=""/>
    <s v=""/>
  </r>
  <r>
    <s v="KGB"/>
    <s v="Standard Shipment"/>
    <x v="0"/>
    <x v="0"/>
    <x v="0"/>
    <s v="TO261000001"/>
    <s v="R"/>
    <s v="PNY"/>
    <s v="PNY_EU"/>
    <s v="2026/01/22 14:49:54"/>
    <s v="2026/01/06 09:58:24"/>
    <s v="M625801164"/>
    <s v="90CV085100C0"/>
    <s v="RTX5070/14770/STDOC/HY/PNY"/>
    <s v=""/>
    <s v="M625038556"/>
    <s v="CLOSED"/>
    <s v="許家榮"/>
    <s v="2026/01/26 08:51:10"/>
    <s v="2026/02/09 11:26:02"/>
    <s v="2026/02/13 16:51:12"/>
    <s v="2026/02/13 16:51:12"/>
    <s v=""/>
    <s v=""/>
    <s v=""/>
    <s v="2026/01/26 08:28:15"/>
    <s v="KEYIN"/>
    <s v="KEYIN"/>
    <s v="R10"/>
    <s v="RTX5070"/>
    <s v="2026/02/11 11:27:16"/>
    <s v="001"/>
    <n v="622149"/>
    <n v="6.8"/>
    <n v="6.8"/>
  </r>
  <r>
    <s v="KBB"/>
    <s v="-"/>
    <x v="5"/>
    <x v="2"/>
    <x v="1"/>
    <s v="TO261000001"/>
    <s v="R"/>
    <s v="PNY"/>
    <s v="PNY_EU"/>
    <s v="2026/01/22 14:49:54"/>
    <s v="2026/01/06 09:58:24"/>
    <s v="M825040168"/>
    <s v="90CV08B200A0"/>
    <s v="RTX5070TI/14760/STDOC/HY/PNY"/>
    <s v=""/>
    <s v="M825040168"/>
    <s v="CLOSED"/>
    <s v="李景福"/>
    <s v="2026/01/26 08:51:10"/>
    <s v=""/>
    <s v=""/>
    <s v="2026/05/08 15:52:19"/>
    <s v="[A3SC0020]Scrap cause by Parts shortage"/>
    <s v="Customer"/>
    <s v="Consigned Part Shortage - Close"/>
    <s v="2026/01/26 08:29:18"/>
    <s v="KEYIN"/>
    <s v="KEYIN"/>
    <s v="C01"/>
    <s v="RTX5070TI"/>
    <s v=""/>
    <s v=""/>
    <s v=""/>
    <s v=""/>
    <s v=""/>
  </r>
  <r>
    <s v="KGB"/>
    <s v="Standard Shipment"/>
    <x v="0"/>
    <x v="0"/>
    <x v="0"/>
    <s v="TO261000001"/>
    <s v="R"/>
    <s v="PNY"/>
    <s v="PNY_EU"/>
    <s v="2026/01/22 14:49:54"/>
    <s v="2026/01/06 09:58:24"/>
    <s v="M425801175"/>
    <s v="90CV08700020"/>
    <s v="RTX5090/14530/STD/SA/PNY"/>
    <s v=""/>
    <s v="M425019045"/>
    <s v="CLOSED"/>
    <s v="許家榮"/>
    <s v="2026/01/26 08:51:10"/>
    <s v="2026/02/09 11:27:06"/>
    <s v="2026/02/13 16:51:12"/>
    <s v="2026/02/13 16:51:12"/>
    <s v=""/>
    <s v=""/>
    <s v=""/>
    <s v="2026/01/26 08:30:27"/>
    <s v="KEYIN"/>
    <s v="KEYIN"/>
    <s v="R10"/>
    <s v="RTX5090"/>
    <s v="2026/02/11 11:27:16"/>
    <s v="003"/>
    <n v="622149"/>
    <n v="7"/>
    <n v="7"/>
  </r>
  <r>
    <s v="KGB"/>
    <s v="Standard Shipment"/>
    <x v="0"/>
    <x v="0"/>
    <x v="0"/>
    <s v="TO261000001"/>
    <s v="R"/>
    <s v="PNY"/>
    <s v="PNY_EU"/>
    <s v="2026/01/22 14:49:54"/>
    <s v="2026/01/06 09:58:24"/>
    <s v="M325801165"/>
    <s v="90CV08530010"/>
    <s v="RTX5070/14770/ARGBOC/SA/PNY"/>
    <s v=""/>
    <s v="M325000583"/>
    <s v="CLOSED"/>
    <s v="許家榮"/>
    <s v="2026/01/26 08:51:10"/>
    <s v="2026/02/09 11:26:14"/>
    <s v="2026/02/13 16:51:12"/>
    <s v="2026/02/13 16:51:12"/>
    <s v=""/>
    <s v=""/>
    <s v=""/>
    <s v="2026/01/26 08:31:59"/>
    <s v="KEYIN"/>
    <s v="KEYIN"/>
    <s v="R10"/>
    <s v="RTX5070"/>
    <s v="2026/02/11 11:27:16"/>
    <s v="004"/>
    <n v="622149"/>
    <n v="6.5"/>
    <n v="6.5"/>
  </r>
  <r>
    <s v="KGB"/>
    <s v="Standard Shipment"/>
    <x v="0"/>
    <x v="0"/>
    <x v="0"/>
    <s v="TO261000001"/>
    <s v="R"/>
    <s v="PNY"/>
    <s v="PNY_EU"/>
    <s v="2026/01/22 14:49:54"/>
    <s v="2026/01/06 09:58:24"/>
    <s v="M325801170"/>
    <s v="90CV08B20010"/>
    <s v="RTX5070TI/14760/STDOC/SA/PNY"/>
    <s v=""/>
    <s v="M325049670"/>
    <s v="CLOSED"/>
    <s v="許家榮"/>
    <s v="2026/01/26 08:51:10"/>
    <s v="2026/02/09 11:26:56"/>
    <s v="2026/02/13 16:51:13"/>
    <s v="2026/02/13 16:51:13"/>
    <s v=""/>
    <s v=""/>
    <s v=""/>
    <s v="2026/01/26 08:33:13"/>
    <s v="KEYIN"/>
    <s v="KEYIN"/>
    <s v="R10"/>
    <s v="RTX5070TI"/>
    <s v="2026/02/11 11:27:16"/>
    <s v="003"/>
    <n v="622149"/>
    <n v="7"/>
    <n v="7"/>
  </r>
  <r>
    <s v="KGB"/>
    <s v="Standard Shipment"/>
    <x v="0"/>
    <x v="0"/>
    <x v="0"/>
    <s v="TO261000001"/>
    <s v="R"/>
    <s v="PNY"/>
    <s v="PNY_EU"/>
    <s v="2026/01/22 14:49:54"/>
    <s v="2026/01/06 09:58:24"/>
    <s v="M125801166"/>
    <s v="90CV08630010"/>
    <s v="RTX5080/14745/ARGBOC/SA/PNY"/>
    <s v=""/>
    <s v="M125005449"/>
    <s v="CLOSED"/>
    <s v="許家榮"/>
    <s v="2026/01/26 08:51:09"/>
    <s v="2026/03/05 08:54:36"/>
    <s v="2026/03/07 08:17:08"/>
    <s v="2026/03/07 08:17:09"/>
    <s v=""/>
    <s v=""/>
    <s v=""/>
    <s v="2026/01/26 08:45:20"/>
    <s v="KEYIN"/>
    <s v="KEYIN"/>
    <s v="R10"/>
    <s v="RTX5080"/>
    <s v="2026/03/06 10:33:15"/>
    <s v="001"/>
    <n v="622181"/>
    <n v="5.2"/>
    <n v="5.2"/>
  </r>
  <r>
    <s v="KGB"/>
    <s v="Standard Shipment"/>
    <x v="0"/>
    <x v="0"/>
    <x v="0"/>
    <s v="TO261000001"/>
    <s v="R"/>
    <s v="PNY"/>
    <s v="PNY_EU"/>
    <s v="2026/01/22 14:49:54"/>
    <s v="2026/01/06 09:58:24"/>
    <s v="M525801168"/>
    <s v="90CV085300C0"/>
    <s v="RTX5070/14770/ARGBOC/HY/PNY"/>
    <s v=""/>
    <s v="M525017911"/>
    <s v="CLOSED"/>
    <s v="許家榮"/>
    <s v="2026/01/26 08:51:09"/>
    <s v="2026/02/09 11:26:35"/>
    <s v="2026/02/13 16:51:13"/>
    <s v="2026/02/13 16:51:13"/>
    <s v=""/>
    <s v=""/>
    <s v=""/>
    <s v="2026/01/26 08:47:10"/>
    <s v="KEYIN"/>
    <s v="KEYIN"/>
    <s v="R10"/>
    <s v="RTX5070"/>
    <s v="2026/02/11 11:27:16"/>
    <s v="001"/>
    <n v="622149"/>
    <n v="6.8"/>
    <n v="6.8"/>
  </r>
  <r>
    <s v="KGB"/>
    <s v="Standard Shipment"/>
    <x v="0"/>
    <x v="0"/>
    <x v="0"/>
    <s v="TO261000001"/>
    <s v="R"/>
    <s v="PNY"/>
    <s v="PNY_EU"/>
    <s v="2026/01/22 14:49:54"/>
    <s v="2026/01/06 09:58:24"/>
    <s v="M525801211"/>
    <s v="90CV08C50010"/>
    <s v="RTX5060TI/15215/ARGBOC/SA/PNY"/>
    <s v=""/>
    <s v="M525045205"/>
    <s v="CLOSED"/>
    <s v="許家榮"/>
    <s v="2026/01/26 08:51:09"/>
    <s v="2026/04/16 10:03:39"/>
    <s v="2026/04/18 15:03:11"/>
    <s v="2026/04/18 15:03:11"/>
    <s v=""/>
    <s v=""/>
    <s v=""/>
    <s v="2026/01/26 08:48:31"/>
    <s v="KEYIN"/>
    <s v="KEYIN"/>
    <s v="R10"/>
    <s v="RTX5060TI"/>
    <s v="2026/04/17 10:36:56"/>
    <s v="002"/>
    <n v="622286"/>
    <n v="6.4"/>
    <n v="6.4"/>
  </r>
  <r>
    <s v="KBB"/>
    <d v="2026-06-05T00:00:00"/>
    <x v="8"/>
    <x v="0"/>
    <x v="1"/>
    <s v="TO261000001"/>
    <s v="R"/>
    <s v="PNY"/>
    <s v="PNY_EU"/>
    <s v="2026/01/22 14:49:54"/>
    <s v="2026/01/06 09:58:24"/>
    <s v="M325015683"/>
    <s v="90CV08630010"/>
    <s v="RTX5080/14745/ARGBOC/SA/PNY"/>
    <s v=""/>
    <s v="M325015683"/>
    <s v="CLOSED"/>
    <s v="許家榮"/>
    <s v="2026/01/26 08:51:09"/>
    <s v=""/>
    <s v=""/>
    <s v="2026/02/11 11:25:29"/>
    <s v="[A3SC0023]Scrap caused by VI fail"/>
    <s v="Customer"/>
    <s v="PCB Damaged/J5無法維修"/>
    <s v="2026/01/26 08:49:27"/>
    <s v="KEYIN"/>
    <s v="KEYIN"/>
    <s v="C01"/>
    <s v="RTX5080"/>
    <s v=""/>
    <s v=""/>
    <s v=""/>
    <s v=""/>
    <s v=""/>
  </r>
  <r>
    <s v="KGB"/>
    <s v="Standard Shipment"/>
    <x v="0"/>
    <x v="0"/>
    <x v="0"/>
    <s v="TO261000001"/>
    <s v="R"/>
    <s v="PNY"/>
    <s v="PNY_EU"/>
    <s v="2026/01/22 14:49:54"/>
    <s v="2026/01/06 09:58:24"/>
    <s v="M425801209"/>
    <s v="90CV08510010"/>
    <s v="RTX5070/14770/STDOC/SA/PNY"/>
    <s v=""/>
    <s v="M425026141"/>
    <s v="CLOSED"/>
    <s v="許家榮"/>
    <s v="2026/01/26 08:51:10"/>
    <s v="2026/02/09 11:31:22"/>
    <s v="2026/02/13 16:51:13"/>
    <s v="2026/02/13 16:51:13"/>
    <s v=""/>
    <s v=""/>
    <s v=""/>
    <s v="2026/01/26 08:34:34"/>
    <s v="KEYIN"/>
    <s v="KEYIN"/>
    <s v="R10"/>
    <s v="RTX5070"/>
    <s v="2026/02/11 11:27:16"/>
    <s v="001"/>
    <n v="622149"/>
    <n v="6.8"/>
    <n v="6.8"/>
  </r>
  <r>
    <s v="KGB"/>
    <s v="Standard Shipment"/>
    <x v="0"/>
    <x v="0"/>
    <x v="0"/>
    <s v="TO261000001"/>
    <s v="R"/>
    <s v="PNY"/>
    <s v="PNY_EU"/>
    <s v="2026/01/22 14:49:54"/>
    <s v="2026/01/06 09:58:24"/>
    <s v="M425801208"/>
    <s v="90CV08B300A0"/>
    <s v="RTX5070TI/14760/ARGBOC/HY/PNY"/>
    <s v=""/>
    <s v="M425031813"/>
    <s v="CLOSED"/>
    <s v="許家榮"/>
    <s v="2026/01/26 08:51:10"/>
    <s v="2026/02/09 11:31:12"/>
    <s v="2026/02/13 16:51:13"/>
    <s v="2026/02/13 16:51:13"/>
    <s v=""/>
    <s v=""/>
    <s v=""/>
    <s v="2026/01/26 08:36:03"/>
    <s v="KEYIN"/>
    <s v="KEYIN"/>
    <s v="R10"/>
    <s v="RTX5070TI"/>
    <s v="2026/02/11 11:27:16"/>
    <s v="004"/>
    <n v="622149"/>
    <n v="6.5"/>
    <n v="6.5"/>
  </r>
  <r>
    <s v="KGB"/>
    <s v="Standard Shipment"/>
    <x v="0"/>
    <x v="0"/>
    <x v="0"/>
    <s v="TO261000001"/>
    <s v="R"/>
    <s v="PNY"/>
    <s v="PNY_EU"/>
    <s v="2026/01/22 14:49:54"/>
    <s v="2026/01/06 09:58:24"/>
    <s v="M525801169"/>
    <s v="90CV08E30010"/>
    <s v="RTX5060/15225/STDOC/SA/PNY"/>
    <s v=""/>
    <s v="M525006960"/>
    <s v="CLOSED"/>
    <s v="許家榮"/>
    <s v="2026/01/26 08:51:10"/>
    <s v="2026/02/09 11:26:47"/>
    <s v="2026/02/13 16:51:13"/>
    <s v="2026/02/13 16:51:13"/>
    <s v=""/>
    <s v=""/>
    <s v=""/>
    <s v="2026/01/26 08:37:09"/>
    <s v="KEYIN"/>
    <s v="KEYIN"/>
    <s v="R10"/>
    <s v="RTX5060"/>
    <s v="2026/02/11 11:27:16"/>
    <s v="002"/>
    <n v="622149"/>
    <n v="4.5"/>
    <n v="4.5"/>
  </r>
  <r>
    <s v="KGB"/>
    <s v="Standard Shipment"/>
    <x v="0"/>
    <x v="0"/>
    <x v="0"/>
    <s v="TO261000001"/>
    <s v="R"/>
    <s v="PNY"/>
    <s v="PNY_EU"/>
    <s v="2026/01/22 14:49:54"/>
    <s v="2026/01/06 09:58:24"/>
    <s v="M525801210"/>
    <s v="90CV08B30070"/>
    <s v="RTX5070TI/14760/ARGBOC/HY/PNY"/>
    <s v=""/>
    <s v="M525036486"/>
    <s v="CLOSED"/>
    <s v="許家榮"/>
    <s v="2026/01/26 08:51:10"/>
    <s v="2026/04/16 10:03:29"/>
    <s v="2026/04/18 15:03:11"/>
    <s v="2026/04/18 15:03:11"/>
    <s v=""/>
    <s v=""/>
    <s v=""/>
    <s v="2026/01/26 08:38:36"/>
    <s v="KEYIN"/>
    <s v="KEYIN"/>
    <s v="R10"/>
    <s v="RTX5070TI"/>
    <s v="2026/04/17 10:36:56"/>
    <s v="002"/>
    <n v="622286"/>
    <n v="6.4"/>
    <n v="6.4"/>
  </r>
  <r>
    <s v="KBB"/>
    <s v="Local Scrap"/>
    <x v="2"/>
    <x v="0"/>
    <x v="2"/>
    <s v="TO261000001"/>
    <s v="R"/>
    <s v="PNY"/>
    <s v="PNY_EU"/>
    <s v="2026/01/22 14:49:54"/>
    <s v="2026/01/06 09:58:24"/>
    <s v="M525052151"/>
    <s v="90CV085100C0"/>
    <s v="RTX5070/14770/STDOC/HY/PNY"/>
    <s v=""/>
    <s v="M525052151"/>
    <s v="CLOSED"/>
    <s v="李景福"/>
    <s v="2026/01/26 08:51:10"/>
    <s v=""/>
    <s v=""/>
    <s v="2026/05/08 15:52:00"/>
    <s v="[A3SC0020]Scrap cause by Parts shortage"/>
    <s v="Customer"/>
    <s v="Consigned Part Shortage - Close"/>
    <s v="2026/01/26 08:40:05"/>
    <s v="KEYIN"/>
    <s v="KEYIN"/>
    <s v="C01"/>
    <s v="RTX5070"/>
    <s v=""/>
    <s v=""/>
    <s v=""/>
    <s v=""/>
    <s v=""/>
  </r>
  <r>
    <s v="KGB"/>
    <s v="Standard Shipment"/>
    <x v="0"/>
    <x v="0"/>
    <x v="0"/>
    <s v="TO261000001"/>
    <s v="R"/>
    <s v="PNY"/>
    <s v="PNY_EU"/>
    <s v="2026/01/22 14:49:54"/>
    <s v="2026/01/06 09:58:24"/>
    <s v="M825801212"/>
    <s v="90CV08B200A0"/>
    <s v="RTX5070TI/14760/STDOC/HY/PNY"/>
    <s v=""/>
    <s v="M825017426"/>
    <s v="CLOSED"/>
    <s v="許家榮"/>
    <s v="2026/01/26 08:51:10"/>
    <s v="2026/03/05 08:55:45"/>
    <s v="2026/03/07 08:17:08"/>
    <s v="2026/03/07 08:17:08"/>
    <s v=""/>
    <s v=""/>
    <s v=""/>
    <s v="2026/01/26 08:41:18"/>
    <s v="KEYIN"/>
    <s v="KEYIN"/>
    <s v="R10"/>
    <s v="RTX5070TI"/>
    <s v="2026/03/06 10:33:15"/>
    <s v="001"/>
    <n v="622181"/>
    <n v="5.2"/>
    <n v="5.2"/>
  </r>
  <r>
    <s v="KBB"/>
    <s v="Local Scrap"/>
    <x v="2"/>
    <x v="0"/>
    <x v="2"/>
    <s v="TO261000001"/>
    <s v="R"/>
    <s v="PNY"/>
    <s v="PNY_EU"/>
    <s v="2026/01/22 14:49:54"/>
    <s v="2026/01/06 09:58:24"/>
    <s v="M625009473"/>
    <s v="90CV08610010"/>
    <s v="RTX5080/14745/STDOC/SA/PNY"/>
    <s v=""/>
    <s v="M625009473"/>
    <s v="CLOSED"/>
    <s v="李景福"/>
    <s v="2026/01/26 08:51:10"/>
    <s v=""/>
    <s v=""/>
    <s v="2026/05/08 15:51:51"/>
    <s v="[A3SC0020]Scrap cause by Parts shortage"/>
    <s v="Customer"/>
    <s v="Consigned Part Shortage - Close"/>
    <s v="2026/01/26 08:43:14"/>
    <s v="KEYIN"/>
    <s v="KEYIN"/>
    <s v="C01"/>
    <s v="RTX5080"/>
    <s v=""/>
    <s v=""/>
    <s v=""/>
    <s v=""/>
    <s v=""/>
  </r>
  <r>
    <s v="KGB"/>
    <s v="Standard Shipment"/>
    <x v="0"/>
    <x v="0"/>
    <x v="0"/>
    <s v="TO261000001"/>
    <s v="R"/>
    <s v="PNY"/>
    <s v="PNY_EU"/>
    <s v="2026/01/22 14:49:54"/>
    <s v="2026/01/06 09:58:24"/>
    <s v="M625801167"/>
    <s v="90CV08B30070"/>
    <s v="RTX5070TI/14760/ARGBOC/HY/PNY"/>
    <s v=""/>
    <s v="M625011313"/>
    <s v="CLOSED"/>
    <s v="許家榮"/>
    <s v="2026/01/26 08:51:09"/>
    <s v="2026/02/09 11:26:25"/>
    <s v="2026/02/13 16:51:13"/>
    <s v="2026/02/13 16:51:13"/>
    <s v=""/>
    <s v=""/>
    <s v=""/>
    <s v="2026/01/26 08:44:13"/>
    <s v="KEYIN"/>
    <s v="KEYIN"/>
    <s v="R10"/>
    <s v="RTX5070TI"/>
    <s v="2026/02/11 11:27:16"/>
    <s v="001"/>
    <n v="622149"/>
    <n v="6.8"/>
    <n v="6.8"/>
  </r>
  <r>
    <s v="KBB"/>
    <s v="-"/>
    <x v="5"/>
    <x v="2"/>
    <x v="1"/>
    <s v="TO261000009"/>
    <s v="R"/>
    <s v="PNY"/>
    <s v="PNY_EU"/>
    <s v="2026/02/10 16:26:39"/>
    <s v="2026/01/29 17:36:36"/>
    <s v="H224015331"/>
    <s v="90CV07T00080"/>
    <s v="RTX4060/PG173-SKU371/GB/PNY"/>
    <s v=""/>
    <s v="H224015331"/>
    <s v="CLOSED"/>
    <s v="李景福"/>
    <s v="2026/02/25 14:11:30"/>
    <s v=""/>
    <s v=""/>
    <s v="2026/05/08 15:52:27"/>
    <s v="[A3SC0020]Scrap cause by Parts shortage"/>
    <s v="Customer"/>
    <s v="Consigned Part Shortage - Close"/>
    <s v="2026/02/25 14:01:41"/>
    <s v="KEYIN"/>
    <s v="KEYIN"/>
    <s v="C01"/>
    <s v="RTX4060"/>
    <s v=""/>
    <s v=""/>
    <s v=""/>
    <s v=""/>
    <s v=""/>
  </r>
  <r>
    <s v="KGB"/>
    <s v="Standard Shipment"/>
    <x v="0"/>
    <x v="0"/>
    <x v="0"/>
    <s v="TO261000009"/>
    <s v="R"/>
    <s v="PNY"/>
    <s v="PNY_EU"/>
    <s v="2026/02/10 16:26:39"/>
    <s v="2026/01/29 17:36:36"/>
    <s v="H624801359"/>
    <s v="90CV07R10010"/>
    <s v="RTX4070/PG141-SKU345/GB/PNY"/>
    <s v=""/>
    <s v="H624003424"/>
    <s v="CLOSED"/>
    <s v="許家榮"/>
    <s v="2026/02/25 14:11:30"/>
    <s v="2026/05/20 13:43:08"/>
    <s v="2026/05/22 15:12:06"/>
    <s v="2026/05/22 15:12:06"/>
    <s v=""/>
    <s v=""/>
    <s v=""/>
    <s v="2026/02/25 14:05:21"/>
    <s v="KEYIN"/>
    <s v="KEYIN"/>
    <s v="R10"/>
    <s v="RTX4070"/>
    <s v="2026/05/21 16:00:01"/>
    <s v="001"/>
    <n v="622366"/>
    <n v="5.6"/>
    <n v="5.6"/>
  </r>
  <r>
    <s v="KGB"/>
    <s v="Standard Shipment"/>
    <x v="0"/>
    <x v="0"/>
    <x v="0"/>
    <s v="TO261000009"/>
    <s v="R"/>
    <s v="PNY"/>
    <s v="PNY_EU"/>
    <s v="2026/02/10 16:26:39"/>
    <s v="2026/01/29 17:36:36"/>
    <s v="H625801284"/>
    <s v="90CV08B100G0"/>
    <s v="RTX5070TI/14760/STD/HY/PNY"/>
    <s v=""/>
    <s v="H625012744"/>
    <s v="CLOSED"/>
    <s v="許家榮"/>
    <s v="2026/02/25 14:11:31"/>
    <s v="2026/03/18 11:16:46"/>
    <s v="2026/03/30 17:31:46"/>
    <s v="2026/03/30 17:31:46"/>
    <s v=""/>
    <s v=""/>
    <s v=""/>
    <s v="2026/02/25 13:45:48"/>
    <s v="KEYIN"/>
    <s v="KEYIN"/>
    <s v="R10"/>
    <s v="RTX5070TI"/>
    <s v="2026/03/27 09:29:22"/>
    <s v="008"/>
    <n v="622235"/>
    <n v="6.6"/>
    <n v="6.6"/>
  </r>
  <r>
    <s v="KGB"/>
    <s v="Standard Shipment"/>
    <x v="0"/>
    <x v="0"/>
    <x v="0"/>
    <s v="TO261000009"/>
    <s v="R"/>
    <s v="PNY"/>
    <s v="PNY_EU"/>
    <s v="2026/02/10 16:26:39"/>
    <s v="2026/01/29 17:36:36"/>
    <s v="HN24801304"/>
    <s v="90CV07X30050"/>
    <s v="RTX4080/PG139SKU355/GB/PNY"/>
    <s v=""/>
    <s v="HN24002187"/>
    <s v="CLOSED"/>
    <s v="許家榮"/>
    <s v="2026/02/25 14:11:31"/>
    <s v="2026/03/18 11:20:24"/>
    <s v="2026/03/30 17:31:46"/>
    <s v="2026/03/30 17:31:46"/>
    <s v=""/>
    <s v=""/>
    <s v=""/>
    <s v="2026/02/25 13:46:47"/>
    <s v="KEYIN"/>
    <s v="KEYIN"/>
    <s v="R10"/>
    <s v="RTX4080"/>
    <s v="2026/03/27 09:29:22"/>
    <s v="007"/>
    <n v="622235"/>
    <n v="8"/>
    <n v="8"/>
  </r>
  <r>
    <s v="KBB"/>
    <s v="-"/>
    <x v="5"/>
    <x v="2"/>
    <x v="1"/>
    <s v="TO261000009"/>
    <s v="R"/>
    <s v="PNY"/>
    <s v="PNY_EU"/>
    <s v="2026/02/10 16:26:39"/>
    <s v="2026/01/29 17:36:36"/>
    <s v="H925000639"/>
    <s v="90CV08B200F0"/>
    <s v="RTX5070TI/14760/STDOC/HY/PNY"/>
    <s v=""/>
    <s v="H925000639"/>
    <s v="CLOSED"/>
    <s v="李景福"/>
    <s v="2026/02/25 14:11:31"/>
    <s v=""/>
    <s v=""/>
    <s v="2026/05/08 15:52:35"/>
    <s v="[A3SC0020]Scrap cause by Parts shortage"/>
    <s v="Customer"/>
    <s v="Consigned Part Shortage - Close"/>
    <s v="2026/02/25 13:47:43"/>
    <s v="KEYIN"/>
    <s v="KEYIN"/>
    <s v="C01"/>
    <s v="RTX5070TI"/>
    <s v=""/>
    <s v=""/>
    <s v=""/>
    <s v=""/>
    <s v=""/>
  </r>
  <r>
    <s v="KBB"/>
    <s v="-"/>
    <x v="5"/>
    <x v="2"/>
    <x v="1"/>
    <s v="TO261000009"/>
    <s v="R"/>
    <s v="PNY"/>
    <s v="PNY_EU"/>
    <s v="2026/02/10 16:26:39"/>
    <s v="2026/01/29 17:36:36"/>
    <s v="H625013365"/>
    <s v="90CV08B200F0"/>
    <s v="RTX5070TI/14760/STDOC/HY/PNY"/>
    <s v=""/>
    <s v="H625013365"/>
    <s v="CLOSED"/>
    <s v="吳崇源"/>
    <s v="2026/02/25 14:11:31"/>
    <s v=""/>
    <s v=""/>
    <s v="2026/03/31 08:34:41"/>
    <s v="[A3SC0015]Scrap cause by PCB open"/>
    <s v="Customer"/>
    <s v="CN1 pin A11 to U501 pin 1 PCB open"/>
    <s v="2026/02/25 13:48:49"/>
    <s v="KEYIN"/>
    <s v="KEYIN"/>
    <s v="C01"/>
    <s v="RTX5070TI"/>
    <s v=""/>
    <s v=""/>
    <s v=""/>
    <s v=""/>
    <s v=""/>
  </r>
  <r>
    <s v="KBB"/>
    <s v="Local Scrap"/>
    <x v="2"/>
    <x v="0"/>
    <x v="1"/>
    <s v="TO261000009"/>
    <s v="R"/>
    <s v="PNY"/>
    <s v="PNY_EU"/>
    <s v="2026/02/10 16:26:39"/>
    <s v="2026/01/29 17:36:36"/>
    <s v="H625001994"/>
    <s v="90CV085100E0"/>
    <s v="RTX5070/14770/STDOC/HY/PNY"/>
    <s v=""/>
    <s v="H625001994"/>
    <s v="CLOSED"/>
    <s v="李景福"/>
    <s v="2026/02/25 14:11:30"/>
    <s v=""/>
    <s v=""/>
    <s v="2026/05/08 15:52:32"/>
    <s v="[A3SC0020]Scrap cause by Parts shortage"/>
    <s v="Customer"/>
    <s v="Consigned Part Shortage - Close"/>
    <s v="2026/02/25 14:06:22"/>
    <s v="KEYIN"/>
    <s v="KEYIN"/>
    <s v="C01"/>
    <s v="RTX5070"/>
    <s v=""/>
    <s v=""/>
    <s v=""/>
    <s v=""/>
    <s v=""/>
  </r>
  <r>
    <s v="KGB"/>
    <s v="Standard Shipment"/>
    <x v="0"/>
    <x v="0"/>
    <x v="0"/>
    <s v="TO261000009"/>
    <s v="R"/>
    <s v="PNY"/>
    <s v="PNY_EU"/>
    <s v="2026/02/10 16:26:39"/>
    <s v="2026/01/29 17:36:36"/>
    <s v="HN25801655"/>
    <s v="90CV085100S0"/>
    <s v="RTX5070/14770/STDOC/MR/PNY"/>
    <s v=""/>
    <s v="HN25009880"/>
    <s v="CLOSED"/>
    <s v="許家榮"/>
    <s v="2026/02/25 14:11:30"/>
    <s v="2026/06/02 16:32:39"/>
    <s v="2026/06/05 16:49:15"/>
    <s v="2026/06/05 16:49:15"/>
    <s v=""/>
    <s v=""/>
    <s v=""/>
    <s v="2026/02/25 14:07:20"/>
    <s v="KEYIN"/>
    <s v="KEYIN"/>
    <s v="R10"/>
    <s v="RTX5070"/>
    <s v="2026/06/04 16:26:32"/>
    <s v="004"/>
    <n v="622398"/>
    <n v="6.4"/>
    <n v="6.4"/>
  </r>
  <r>
    <s v="KBB"/>
    <s v="CND Sceond Pass"/>
    <x v="0"/>
    <x v="2"/>
    <x v="1"/>
    <s v="TO261000009"/>
    <s v="R"/>
    <s v="PNY"/>
    <s v="PNY_EU"/>
    <s v="2026/02/10 16:26:39"/>
    <s v="2026/01/29 17:36:36"/>
    <s v="H625014825"/>
    <s v="90CV08B200F0"/>
    <s v="RTX5070TI/14760/STDOC/HY/PNY"/>
    <s v=""/>
    <s v="H625014825"/>
    <s v="CLOSED"/>
    <s v="李景福"/>
    <s v="2026/02/25 14:11:30"/>
    <s v=""/>
    <s v=""/>
    <s v="2026/05/08 15:53:10"/>
    <s v="[A3SC0020]Scrap cause by Parts shortage"/>
    <s v="Customer"/>
    <s v="Consigned Part Shortage - Close"/>
    <s v="2026/02/25 14:08:15"/>
    <s v="KEYIN"/>
    <s v="KEYIN"/>
    <s v="C01"/>
    <s v="RTX5070TI"/>
    <s v=""/>
    <s v=""/>
    <s v=""/>
    <s v=""/>
    <s v=""/>
  </r>
  <r>
    <s v="KGB"/>
    <s v="Standard Shipment"/>
    <x v="0"/>
    <x v="0"/>
    <x v="0"/>
    <s v="TO261000009"/>
    <s v="R"/>
    <s v="PNY"/>
    <s v="PNY_EU"/>
    <s v="2026/02/10 16:26:39"/>
    <s v="2026/01/29 17:36:36"/>
    <s v="H524801290"/>
    <s v="90CV07W10020"/>
    <s v="RTX3050/PG173-SKU16/GB/PNY"/>
    <s v=""/>
    <s v="H524029817"/>
    <s v="CLOSED"/>
    <s v="許家榮"/>
    <s v="2026/02/25 14:11:30"/>
    <s v="2026/03/18 11:17:15"/>
    <s v="2026/03/30 17:31:46"/>
    <s v="2026/03/30 17:31:46"/>
    <s v=""/>
    <s v=""/>
    <s v=""/>
    <s v="2026/02/25 14:09:06"/>
    <s v="KEYIN"/>
    <s v="KEYIN"/>
    <s v="R10"/>
    <s v="RTX3050"/>
    <s v="2026/03/27 09:29:22"/>
    <s v="001"/>
    <n v="622235"/>
    <n v="5"/>
    <n v="5"/>
  </r>
  <r>
    <s v="KGB"/>
    <s v="Standard Shipment"/>
    <x v="0"/>
    <x v="0"/>
    <x v="0"/>
    <s v="TO261000009"/>
    <s v="R"/>
    <s v="PNY"/>
    <s v="PNY_EU"/>
    <s v="2026/02/10 16:26:39"/>
    <s v="2026/01/29 17:36:36"/>
    <s v="H425801291"/>
    <s v="90CV07R600A0"/>
    <s v="RTX4070/PG141SKU335/GB/PNY"/>
    <s v=""/>
    <s v="H425000735"/>
    <s v="CLOSED"/>
    <s v="許家榮"/>
    <s v="2026/02/25 14:11:29"/>
    <s v="2026/06/02 16:31:23"/>
    <s v="2026/06/05 16:49:15"/>
    <s v="2026/06/05 16:49:15"/>
    <s v=""/>
    <s v=""/>
    <s v=""/>
    <s v="2026/02/25 14:09:49"/>
    <s v="KEYIN"/>
    <s v="KEYIN"/>
    <s v="R10"/>
    <s v="RTX4070"/>
    <s v="2026/06/04 16:26:32"/>
    <s v="001"/>
    <n v="622398"/>
    <n v="6.1"/>
    <n v="6.1"/>
  </r>
  <r>
    <s v="KBB"/>
    <s v="-"/>
    <x v="5"/>
    <x v="2"/>
    <x v="1"/>
    <s v="TO261000009"/>
    <s v="R"/>
    <s v="PNY"/>
    <s v="PNY_EU"/>
    <s v="2026/02/10 16:26:39"/>
    <s v="2026/01/29 17:36:36"/>
    <s v="H224004518"/>
    <s v="90CV07T000B0"/>
    <s v="RTX4060/PG173-SKU371/GB/PNY"/>
    <s v=""/>
    <s v="H224004518"/>
    <s v="CLOSED"/>
    <s v="李景福"/>
    <s v="2026/02/25 14:11:29"/>
    <s v=""/>
    <s v=""/>
    <s v="2026/05/08 15:52:25"/>
    <s v="[A3SC0020]Scrap cause by Parts shortage"/>
    <s v="Customer"/>
    <s v="Consigned Part Shortage - Close"/>
    <s v="2026/02/25 14:10:36"/>
    <s v="KEYIN"/>
    <s v="KEYIN"/>
    <s v="C01"/>
    <s v="RTX4060"/>
    <s v=""/>
    <s v=""/>
    <s v=""/>
    <s v=""/>
    <s v=""/>
  </r>
  <r>
    <s v="KGB"/>
    <s v="Standard Shipment"/>
    <x v="0"/>
    <x v="0"/>
    <x v="0"/>
    <s v="TO261000009"/>
    <s v="R"/>
    <s v="PNY"/>
    <s v="PNY_EU"/>
    <s v="2026/02/10 16:26:39"/>
    <s v="2026/01/29 17:36:36"/>
    <s v="H724801444"/>
    <s v="90CV07S20020"/>
    <s v="RTX4090/PG139-SKU332/GB/PNY"/>
    <s v=""/>
    <s v="H724001657"/>
    <s v="CLOSED"/>
    <s v="吳崇源"/>
    <s v="2026/02/25 14:11:30"/>
    <s v="2026/04/22 14:45:32"/>
    <s v="2026/04/24 15:34:23"/>
    <s v="2026/04/24 15:34:24"/>
    <s v=""/>
    <s v=""/>
    <s v=""/>
    <s v="2026/02/25 13:53:11"/>
    <s v="KEYIN"/>
    <s v="KEYIN"/>
    <s v="R10"/>
    <s v="RTX4090"/>
    <s v="2026/04/24 10:48:08"/>
    <s v="004"/>
    <n v="622302"/>
    <n v="7.6"/>
    <n v="7.6"/>
  </r>
  <r>
    <s v="KBB"/>
    <s v="-"/>
    <x v="5"/>
    <x v="2"/>
    <x v="1"/>
    <s v="TO261000009"/>
    <s v="R"/>
    <s v="PNY"/>
    <s v="PNY_EU"/>
    <s v="2026/02/10 16:26:39"/>
    <s v="2026/01/29 17:36:36"/>
    <s v="H924003958"/>
    <s v="90CV07X30010"/>
    <s v="RTX4080/PG139SKU355/GB/PNY"/>
    <s v=""/>
    <s v="H924003958"/>
    <s v="CLOSED"/>
    <s v="李景福"/>
    <s v="2026/02/25 14:11:30"/>
    <s v=""/>
    <s v=""/>
    <s v="2026/05/08 15:52:33"/>
    <s v="[A3SC0020]Scrap cause by Parts shortage"/>
    <s v="Customer"/>
    <s v="Consigned Part Shortage - Close"/>
    <s v="2026/02/25 13:54:02"/>
    <s v="KEYIN"/>
    <s v="KEYIN"/>
    <s v="C01"/>
    <s v="RTX4080"/>
    <s v=""/>
    <s v=""/>
    <s v=""/>
    <s v=""/>
    <s v=""/>
  </r>
  <r>
    <s v="KGB"/>
    <s v="Standard Shipment"/>
    <x v="0"/>
    <x v="0"/>
    <x v="0"/>
    <s v="TO261000009"/>
    <s v="R"/>
    <s v="PNY"/>
    <s v="PNY_EU"/>
    <s v="2026/02/10 16:26:39"/>
    <s v="2026/01/29 17:36:36"/>
    <s v="HN24801297"/>
    <s v="90CV07X20050"/>
    <s v="RTX4080/PG139SKU355/GB/PNY"/>
    <s v=""/>
    <s v="HN24020295"/>
    <s v="CLOSED"/>
    <s v="許家榮"/>
    <s v="2026/02/25 14:11:30"/>
    <s v="2026/03/18 11:18:48"/>
    <s v="2026/03/30 17:31:46"/>
    <s v="2026/03/30 17:31:46"/>
    <s v=""/>
    <s v=""/>
    <s v=""/>
    <s v="2026/02/25 13:54:50"/>
    <s v="KEYIN"/>
    <s v="KEYIN"/>
    <s v="R10"/>
    <s v="RTX4080"/>
    <s v="2026/03/27 09:29:22"/>
    <s v="007"/>
    <n v="622235"/>
    <n v="8"/>
    <n v="8"/>
  </r>
  <r>
    <s v="KGB"/>
    <s v="Standard Shipment"/>
    <x v="0"/>
    <x v="0"/>
    <x v="0"/>
    <s v="TO261000009"/>
    <s v="R"/>
    <s v="PNY"/>
    <s v="PNY_EU"/>
    <s v="2026/02/10 16:26:39"/>
    <s v="2026/01/29 17:36:36"/>
    <s v="HD24801292"/>
    <s v="90CV07R600A0"/>
    <s v="RTX4070/PG141SKU335/GB/PNY"/>
    <s v=""/>
    <s v="HD24000057"/>
    <s v="CLOSED"/>
    <s v="許家榮"/>
    <s v="2026/02/25 14:11:30"/>
    <s v="2026/06/02 16:31:38"/>
    <s v="2026/06/05 16:49:15"/>
    <s v="2026/06/05 16:49:15"/>
    <s v=""/>
    <s v=""/>
    <s v=""/>
    <s v="2026/02/25 13:55:51"/>
    <s v="KEYIN"/>
    <s v="KEYIN"/>
    <s v="R10"/>
    <s v="RTX4070"/>
    <s v="2026/06/04 16:26:33"/>
    <s v="006"/>
    <n v="622398"/>
    <n v="3.8"/>
    <n v="3.8"/>
  </r>
  <r>
    <s v="KGB"/>
    <s v="Standard Shipment"/>
    <x v="0"/>
    <x v="0"/>
    <x v="0"/>
    <s v="TO261000009"/>
    <s v="R"/>
    <s v="PNY"/>
    <s v="PNY_EU"/>
    <s v="2026/02/10 16:26:39"/>
    <s v="2026/01/29 17:36:36"/>
    <s v="HN24801298"/>
    <s v="90CV07R10060"/>
    <s v="RTX4070/PG141-SKU345/GB/PNY"/>
    <s v=""/>
    <s v="HN24004534"/>
    <s v="CLOSED"/>
    <s v="許家榮"/>
    <s v="2026/02/25 14:11:30"/>
    <s v="2026/05/25 16:10:45"/>
    <s v="2026/05/28 17:28:48"/>
    <s v="2026/05/28 17:28:48"/>
    <s v=""/>
    <s v=""/>
    <s v=""/>
    <s v="2026/02/25 13:56:38"/>
    <s v="KEYIN"/>
    <s v="KEYIN"/>
    <s v="R10"/>
    <s v="RTX4070"/>
    <s v="2026/05/28 11:28:36"/>
    <s v="001"/>
    <n v="622382"/>
    <n v="4.4000000000000004"/>
    <n v="4.4000000000000004"/>
  </r>
  <r>
    <s v="KGB"/>
    <s v="Standard Shipment"/>
    <x v="0"/>
    <x v="0"/>
    <x v="0"/>
    <s v="TO261000009"/>
    <s v="R"/>
    <s v="PNY"/>
    <s v="PNY_EU"/>
    <s v="2026/02/10 16:26:39"/>
    <s v="2026/01/29 17:36:36"/>
    <s v="H625801285"/>
    <s v="90CV08B200F0"/>
    <s v="RTX5070TI/14760/STDOC/HY/PNY"/>
    <s v=""/>
    <s v="H625013352"/>
    <s v="CLOSED"/>
    <s v="許家榮"/>
    <s v="2026/02/25 14:11:30"/>
    <s v="2026/03/18 11:16:53"/>
    <s v="2026/03/31 16:29:05"/>
    <s v="2026/03/31 16:29:05"/>
    <s v=""/>
    <s v=""/>
    <s v=""/>
    <s v="2026/02/25 13:58:32"/>
    <s v="KEYIN"/>
    <s v="KEYIN"/>
    <s v="R10"/>
    <s v="RTX5070TI"/>
    <s v="2026/03/30 13:32:29"/>
    <s v="002"/>
    <n v="622244"/>
    <n v="4.5999999999999996"/>
    <n v="4.5999999999999996"/>
  </r>
  <r>
    <s v="KBB"/>
    <s v="-"/>
    <x v="5"/>
    <x v="2"/>
    <x v="1"/>
    <s v="TO261000009"/>
    <s v="R"/>
    <s v="PNY"/>
    <s v="PNY_EU"/>
    <s v="2026/02/10 16:26:39"/>
    <s v="2026/01/29 17:36:36"/>
    <s v="H324021393"/>
    <s v="90CV07P30010"/>
    <s v="RTX4070TI/P141S323/GB/PNY"/>
    <s v=""/>
    <s v="H324021393"/>
    <s v="CLOSED"/>
    <s v="吳崇源"/>
    <s v="2026/02/25 14:11:30"/>
    <s v=""/>
    <s v=""/>
    <s v="2026/03/24 11:02:36"/>
    <s v="[A3SC0012]Scrap cause by no repair skill"/>
    <s v="[A1902]RMA"/>
    <s v="No power, 多處短路"/>
    <s v="2026/02/25 13:59:27"/>
    <s v="KEYIN"/>
    <s v="KEYIN"/>
    <s v="X03"/>
    <s v="RTX4070TI"/>
    <s v=""/>
    <s v=""/>
    <s v=""/>
    <s v=""/>
    <s v=""/>
  </r>
  <r>
    <s v="KGB"/>
    <s v="Standard Shipment"/>
    <x v="0"/>
    <x v="0"/>
    <x v="0"/>
    <s v="TO261000009"/>
    <s v="R"/>
    <s v="PNY"/>
    <s v="PNY_EU"/>
    <s v="2026/02/10 16:26:39"/>
    <s v="2026/01/29 17:36:36"/>
    <s v="H725801330"/>
    <s v="90CV08B300F0"/>
    <s v="RTX5070TI/14760/ARGBOC/HY/PNY"/>
    <s v=""/>
    <s v="H725006366"/>
    <s v="CLOSED"/>
    <s v="許家榮"/>
    <s v="2026/02/25 14:11:30"/>
    <s v="2026/03/25 14:46:03"/>
    <s v="2026/03/30 17:31:46"/>
    <s v="2026/03/30 17:31:46"/>
    <s v=""/>
    <s v=""/>
    <s v=""/>
    <s v="2026/02/25 14:00:34"/>
    <s v="KEYIN"/>
    <s v="KEYIN"/>
    <s v="R10"/>
    <s v="RTX5070TI"/>
    <s v="2026/03/27 09:29:23"/>
    <s v="013"/>
    <n v="622235"/>
    <n v="6"/>
    <n v="6"/>
  </r>
  <r>
    <s v="KGB"/>
    <s v="Standard Shipment"/>
    <x v="0"/>
    <x v="0"/>
    <x v="0"/>
    <s v="TO261000009"/>
    <s v="R"/>
    <s v="PNY"/>
    <s v="PNY_EU"/>
    <s v="2026/02/10 16:26:39"/>
    <s v="2026/01/29 17:36:36"/>
    <s v="M325801634"/>
    <s v="90CV08B20010"/>
    <s v="RTX5070TI/14760/STDOC/SA/PNY"/>
    <s v=""/>
    <s v="M325042484"/>
    <s v="CLOSED"/>
    <s v="許家榮"/>
    <s v="2026/05/07 10:26:11"/>
    <s v="2026/05/20 13:48:11"/>
    <s v="2026/05/22 15:12:07"/>
    <s v="2026/05/22 15:12:07"/>
    <s v=""/>
    <s v=""/>
    <s v=""/>
    <s v="2026/05/07 10:24:53"/>
    <s v="KEYIN"/>
    <s v="KEYIN"/>
    <s v="R10"/>
    <s v="RTX5070TI"/>
    <s v="2026/05/21 16:00:01"/>
    <s v="002"/>
    <n v="622366"/>
    <n v="5.9"/>
    <n v="5.9"/>
  </r>
  <r>
    <s v="KGB"/>
    <s v="Standard Shipment"/>
    <x v="0"/>
    <x v="0"/>
    <x v="0"/>
    <s v="TO261000009"/>
    <s v="R"/>
    <s v="PNY"/>
    <s v="PNY_EU"/>
    <s v="2026/02/10 16:26:39"/>
    <s v="2026/01/29 17:36:36"/>
    <s v="H525801296"/>
    <s v="90CV08B200F0"/>
    <s v="RTX5070TI/14760/STDOC/HY/PNY"/>
    <s v=""/>
    <s v="H525002600"/>
    <s v="CLOSED"/>
    <s v="許家榮"/>
    <s v="2026/02/25 14:11:30"/>
    <s v="2026/03/18 11:17:38"/>
    <s v="2026/03/30 17:31:46"/>
    <s v="2026/03/30 17:31:46"/>
    <s v=""/>
    <s v=""/>
    <s v=""/>
    <s v="2026/02/25 13:57:25"/>
    <s v="KEYIN"/>
    <s v="KEYIN"/>
    <s v="R10"/>
    <s v="RTX5070TI"/>
    <s v="2026/03/27 09:29:22"/>
    <s v="002"/>
    <n v="622235"/>
    <n v="5.9"/>
    <n v="5.9"/>
  </r>
  <r>
    <s v="KGB"/>
    <s v="Standard Shipment"/>
    <x v="0"/>
    <x v="0"/>
    <x v="0"/>
    <s v="TO261000009"/>
    <s v="R"/>
    <s v="PNY"/>
    <s v="PNY_EU"/>
    <s v="2026/02/10 16:26:39"/>
    <s v="2026/01/29 17:36:36"/>
    <s v="H524801287"/>
    <s v="90CV07U10010"/>
    <s v="RTX4060TI/PG190SKU361/GB/PNY"/>
    <s v=""/>
    <s v="H524028119"/>
    <s v="CLOSED"/>
    <s v="許家榮"/>
    <s v="2026/02/25 14:11:30"/>
    <s v="2026/03/18 11:17:00"/>
    <s v="2026/03/30 17:31:46"/>
    <s v="2026/03/30 17:31:46"/>
    <s v=""/>
    <s v=""/>
    <s v=""/>
    <s v="2026/02/25 14:02:33"/>
    <s v="KEYIN"/>
    <s v="KEYIN"/>
    <s v="R10"/>
    <s v="RTX4060TI"/>
    <s v="2026/03/27 09:29:22"/>
    <s v="001"/>
    <n v="622235"/>
    <n v="5"/>
    <n v="5"/>
  </r>
  <r>
    <s v="KGB"/>
    <s v="Standard Shipment"/>
    <x v="0"/>
    <x v="0"/>
    <x v="0"/>
    <s v="TO261000009"/>
    <s v="R"/>
    <s v="PNY"/>
    <s v="PNY_EU"/>
    <s v="2026/02/10 16:26:39"/>
    <s v="2026/01/29 17:36:36"/>
    <s v="HN24801288"/>
    <s v="90CV07R600A0"/>
    <s v="RTX4070/PG141SKU335/GB/PNY"/>
    <s v=""/>
    <s v="HN24016072"/>
    <s v="CLOSED"/>
    <s v="許家榮"/>
    <s v="2026/02/25 14:11:30"/>
    <s v="2026/06/02 16:31:14"/>
    <s v="2026/06/05 16:49:15"/>
    <s v="2026/06/05 16:49:15"/>
    <s v=""/>
    <s v=""/>
    <s v=""/>
    <s v="2026/02/25 14:03:11"/>
    <s v="KEYIN"/>
    <s v="KEYIN"/>
    <s v="R10"/>
    <s v="RTX4070"/>
    <s v="2026/06/04 16:26:32"/>
    <s v="001"/>
    <n v="622398"/>
    <n v="6.1"/>
    <n v="6.1"/>
  </r>
  <r>
    <s v="KGB"/>
    <s v="Standard Shipment"/>
    <x v="0"/>
    <x v="0"/>
    <x v="0"/>
    <s v="TO261000009"/>
    <s v="R"/>
    <s v="PNY"/>
    <s v="PNY_EU"/>
    <s v="2026/02/10 16:26:39"/>
    <s v="2026/01/29 17:36:36"/>
    <s v="H325801289"/>
    <s v="90CV07U100Z0"/>
    <s v="RTX4060TI/PG190SKU361/GB/PNY"/>
    <s v=""/>
    <s v="H325000297"/>
    <s v="CLOSED"/>
    <s v="許家榮"/>
    <s v="2026/02/25 14:11:30"/>
    <s v="2026/03/18 11:17:08"/>
    <s v="2026/03/30 17:31:46"/>
    <s v="2026/03/30 17:31:46"/>
    <s v=""/>
    <s v=""/>
    <s v=""/>
    <s v="2026/02/25 14:03:57"/>
    <s v="KEYIN"/>
    <s v="KEYIN"/>
    <s v="R10"/>
    <s v="RTX4060TI"/>
    <s v="2026/03/27 09:29:22"/>
    <s v="001"/>
    <n v="622235"/>
    <n v="5"/>
    <n v="5"/>
  </r>
  <r>
    <s v="KBB"/>
    <s v="-"/>
    <x v="5"/>
    <x v="2"/>
    <x v="1"/>
    <s v="TO261000009"/>
    <s v="R"/>
    <s v="PNY"/>
    <s v="PNY_EU"/>
    <s v="2026/02/10 16:26:39"/>
    <s v="2026/01/29 17:36:36"/>
    <s v="HN24007294"/>
    <s v="90CV07R600A0"/>
    <s v="RTX4070/PG141SKU335/GB/PNY"/>
    <s v=""/>
    <s v="HN24007294"/>
    <s v="CLOSED"/>
    <s v="李景福"/>
    <s v="2026/02/25 14:11:30"/>
    <s v=""/>
    <s v=""/>
    <s v="2026/05/08 15:52:42"/>
    <s v="[A3SC0020]Scrap cause by Parts shortage"/>
    <s v="Customer"/>
    <s v="Consigned Part Shortage - Close"/>
    <s v="2026/02/25 14:04:40"/>
    <s v="KEYIN"/>
    <s v="KEYIN"/>
    <s v="C01"/>
    <s v="RTX4070"/>
    <s v=""/>
    <s v=""/>
    <s v=""/>
    <s v=""/>
    <s v=""/>
  </r>
  <r>
    <s v="KGB"/>
    <s v="Standard Shipment"/>
    <x v="0"/>
    <x v="0"/>
    <x v="0"/>
    <s v="TO261000009"/>
    <s v="R"/>
    <s v="PNY"/>
    <s v="PNY_EU"/>
    <s v="2026/02/10 16:26:39"/>
    <s v="2026/01/29 17:36:36"/>
    <s v="H525801356"/>
    <s v="90CV08B200F0"/>
    <s v="RTX5070TI/14760/STDOC/HY/PNY"/>
    <s v=""/>
    <s v="H525002765"/>
    <s v="CLOSED"/>
    <s v="許家榮"/>
    <s v="2026/02/25 14:11:30"/>
    <s v="2026/03/25 14:48:01"/>
    <s v="2026/03/30 17:31:46"/>
    <s v="2026/03/30 17:31:46"/>
    <s v=""/>
    <s v=""/>
    <s v=""/>
    <s v="2026/02/25 13:50:56"/>
    <s v="KEYIN"/>
    <s v="KEYIN"/>
    <s v="R10"/>
    <s v="RTX5070TI"/>
    <s v="2026/03/27 09:29:22"/>
    <s v="011"/>
    <n v="622235"/>
    <n v="6"/>
    <n v="6"/>
  </r>
  <r>
    <s v="KGB"/>
    <s v="Standard Shipment"/>
    <x v="0"/>
    <x v="0"/>
    <x v="0"/>
    <s v="TO261000009"/>
    <s v="R"/>
    <s v="PNY"/>
    <s v="PNY_EU"/>
    <s v="2026/02/10 16:26:39"/>
    <s v="2026/01/29 17:36:36"/>
    <s v="H525801295"/>
    <s v="90CV08B300F0"/>
    <s v="RTX5070TI/14760/ARGBOC/HY/PNY"/>
    <s v=""/>
    <s v="H525002960"/>
    <s v="CLOSED"/>
    <s v="許家榮"/>
    <s v="2026/02/25 14:11:30"/>
    <s v="2026/03/18 11:17:31"/>
    <s v="2026/03/30 17:31:46"/>
    <s v="2026/03/30 17:31:46"/>
    <s v=""/>
    <s v=""/>
    <s v=""/>
    <s v="2026/02/25 13:51:59"/>
    <s v="KEYIN"/>
    <s v="KEYIN"/>
    <s v="R10"/>
    <s v="RTX5070TI"/>
    <s v="2026/03/27 09:29:22"/>
    <s v="007"/>
    <n v="622235"/>
    <n v="8"/>
    <n v="8"/>
  </r>
  <r>
    <s v="KGB"/>
    <s v="Standard Shipment"/>
    <x v="0"/>
    <x v="0"/>
    <x v="0"/>
    <s v="TO261000010"/>
    <s v="R"/>
    <s v="PNY"/>
    <s v="PNY_EU"/>
    <s v="2026/02/10 16:28:27"/>
    <s v="2026/01/29 17:43:06"/>
    <s v="M825801225"/>
    <s v="90CV08600020"/>
    <s v="RTX5080/14745/STD/SA/PNY"/>
    <s v=""/>
    <s v="M825005763"/>
    <s v="CLOSED"/>
    <s v="許家榮"/>
    <s v="2026/02/24 09:46:41"/>
    <s v="2026/03/18 11:16:00"/>
    <s v="2026/03/30 17:31:45"/>
    <s v="2026/03/30 17:31:45"/>
    <s v=""/>
    <s v=""/>
    <s v=""/>
    <s v="2026/02/24 09:09:25"/>
    <s v="KEYIN"/>
    <s v="KEYIN"/>
    <s v="R10"/>
    <s v="RTX5080"/>
    <s v="2026/03/27 09:29:22"/>
    <s v="005"/>
    <n v="622235"/>
    <n v="7.4"/>
    <n v="7.4"/>
  </r>
  <r>
    <s v="KBB"/>
    <s v="-"/>
    <x v="5"/>
    <x v="2"/>
    <x v="1"/>
    <s v="TO261000010"/>
    <s v="R"/>
    <s v="PNY"/>
    <s v="PNY_EU"/>
    <s v="2026/02/10 16:28:27"/>
    <s v="2026/01/29 17:43:06"/>
    <s v="M825005513"/>
    <s v="90CV08600020"/>
    <s v="RTX5080/14745/STD/SA/PNY"/>
    <s v=""/>
    <s v="M825005513"/>
    <s v="CLOSED"/>
    <s v="李景福"/>
    <s v="2026/02/24 09:46:40"/>
    <s v=""/>
    <s v=""/>
    <s v="2026/05/08 15:52:44"/>
    <s v="[A3SC0020]Scrap cause by Parts shortage"/>
    <s v="Customer"/>
    <s v="Consigned Part Shortage - Close"/>
    <s v="2026/02/24 09:13:51"/>
    <s v="KEYIN"/>
    <s v="KEYIN"/>
    <s v="C01"/>
    <s v="RTX5080"/>
    <s v=""/>
    <s v=""/>
    <s v=""/>
    <s v=""/>
    <s v=""/>
  </r>
  <r>
    <s v="KBB"/>
    <s v="-"/>
    <x v="5"/>
    <x v="2"/>
    <x v="1"/>
    <s v="TO261000010"/>
    <s v="R"/>
    <s v="PNY"/>
    <s v="PNY_EU"/>
    <s v="2026/02/10 16:28:27"/>
    <s v="2026/01/29 17:43:06"/>
    <s v="M825015846"/>
    <s v="90CV08600020"/>
    <s v="RTX5080/14745/STD/SA/PNY"/>
    <s v=""/>
    <s v="M825015846"/>
    <s v="CLOSED"/>
    <s v="李景福"/>
    <s v="2026/02/24 09:46:41"/>
    <s v=""/>
    <s v=""/>
    <s v="2026/05/08 15:53:01"/>
    <s v="[A3SC0020]Scrap cause by Parts shortage"/>
    <s v="Customer"/>
    <s v="Consigned Part Shortage - Close"/>
    <s v="2026/02/24 09:10:38"/>
    <s v="KEYIN"/>
    <s v="KEYIN"/>
    <s v="C01"/>
    <s v="RTX5080"/>
    <s v=""/>
    <s v=""/>
    <s v=""/>
    <s v=""/>
    <s v=""/>
  </r>
  <r>
    <s v="KGB"/>
    <s v="Standard Shipment"/>
    <x v="0"/>
    <x v="0"/>
    <x v="0"/>
    <s v="TO261000010"/>
    <s v="R"/>
    <s v="PNY"/>
    <s v="PNY_EU"/>
    <s v="2026/02/10 16:28:27"/>
    <s v="2026/01/29 17:43:06"/>
    <s v="M425801305"/>
    <s v="90CV08B300A0"/>
    <s v="RTX5070TI/14760/ARGBOC/HY/PNY"/>
    <s v=""/>
    <s v="M425031668"/>
    <s v="CLOSED"/>
    <s v="許家榮"/>
    <s v="2026/02/24 09:46:40"/>
    <s v="2026/03/18 11:20:31"/>
    <s v="2026/03/30 17:31:45"/>
    <s v="2026/03/30 17:31:45"/>
    <s v=""/>
    <s v=""/>
    <s v=""/>
    <s v="2026/02/24 09:11:43"/>
    <s v="KEYIN"/>
    <s v="KEYIN"/>
    <s v="R10"/>
    <s v="RTX5070TI"/>
    <s v="2026/03/27 09:29:22"/>
    <s v="005"/>
    <n v="622235"/>
    <n v="7.4"/>
    <n v="7.4"/>
  </r>
  <r>
    <s v="KGB"/>
    <s v="Standard Shipment"/>
    <x v="0"/>
    <x v="0"/>
    <x v="0"/>
    <s v="TO261000010"/>
    <s v="R"/>
    <s v="PNY"/>
    <s v="PNY_EU"/>
    <s v="2026/02/10 16:28:27"/>
    <s v="2026/01/29 17:43:06"/>
    <s v="M825801326"/>
    <s v="90CV08600020"/>
    <s v="RTX5080/14745/STD/SA/PNY"/>
    <s v=""/>
    <s v="M825043729"/>
    <s v="CLOSED"/>
    <s v="許家榮"/>
    <s v="2026/02/24 09:46:40"/>
    <s v="2026/03/18 11:21:34"/>
    <s v="2026/03/30 17:31:45"/>
    <s v="2026/03/30 17:31:45"/>
    <s v=""/>
    <s v=""/>
    <s v=""/>
    <s v="2026/02/24 09:12:55"/>
    <s v="KEYIN"/>
    <s v="KEYIN"/>
    <s v="R10"/>
    <s v="RTX5080"/>
    <s v="2026/03/27 09:29:22"/>
    <s v="004"/>
    <n v="622235"/>
    <n v="7"/>
    <n v="7"/>
  </r>
  <r>
    <s v="KGB"/>
    <s v="Standard Shipment"/>
    <x v="0"/>
    <x v="0"/>
    <x v="0"/>
    <s v="TO261000010"/>
    <s v="R"/>
    <s v="PNY"/>
    <s v="PNY_EU"/>
    <s v="2026/02/10 16:28:27"/>
    <s v="2026/01/29 17:43:06"/>
    <s v="M725801240"/>
    <s v="90CV08610010"/>
    <s v="RTX5080/14745/STDOC/SA/PNY"/>
    <s v=""/>
    <s v="M725021532"/>
    <s v="CLOSED"/>
    <s v="許家榮"/>
    <s v="2026/02/24 09:46:40"/>
    <s v="2026/03/18 11:16:22"/>
    <s v="2026/03/30 17:31:45"/>
    <s v="2026/03/30 17:31:45"/>
    <s v=""/>
    <s v=""/>
    <s v=""/>
    <s v="2026/02/24 09:16:50"/>
    <s v="KEYIN"/>
    <s v="KEYIN"/>
    <s v="R10"/>
    <s v="RTX5080"/>
    <s v="2026/03/27 09:29:22"/>
    <s v="006"/>
    <n v="622235"/>
    <n v="8"/>
    <n v="8"/>
  </r>
  <r>
    <s v="KGB"/>
    <s v="Standard Shipment"/>
    <x v="0"/>
    <x v="0"/>
    <x v="0"/>
    <s v="TO261000010"/>
    <s v="R"/>
    <s v="PNY"/>
    <s v="PNY_EU"/>
    <s v="2026/02/10 16:28:27"/>
    <s v="2026/01/29 17:43:06"/>
    <s v="MO25801223"/>
    <s v="90CV08B10010"/>
    <s v="RTX5070TI/14760/STD/SA/PNY"/>
    <s v=""/>
    <s v="MO25014028"/>
    <s v="CLOSED"/>
    <s v="許家榮"/>
    <s v="2026/02/24 09:46:40"/>
    <s v="2026/03/18 11:15:45"/>
    <s v="2026/03/30 17:31:45"/>
    <s v="2026/03/30 17:31:45"/>
    <s v=""/>
    <s v=""/>
    <s v=""/>
    <s v="2026/02/24 09:17:48"/>
    <s v="KEYIN"/>
    <s v="KEYIN"/>
    <s v="R10"/>
    <s v="RTX5070TI"/>
    <s v="2026/03/27 09:29:22"/>
    <s v="009"/>
    <n v="622235"/>
    <n v="6.9"/>
    <n v="6.9"/>
  </r>
  <r>
    <s v="KGB"/>
    <s v="Standard Shipment"/>
    <x v="0"/>
    <x v="0"/>
    <x v="0"/>
    <s v="TO261000010"/>
    <s v="R"/>
    <s v="PNY"/>
    <s v="PNY_EU"/>
    <s v="2026/02/10 16:28:27"/>
    <s v="2026/01/29 17:43:06"/>
    <s v="M725801249"/>
    <s v="90CV08B200A0"/>
    <s v="RTX5070TI/14760/STDOC/HY/PNY"/>
    <s v=""/>
    <s v="M725034277"/>
    <s v="CLOSED"/>
    <s v="許家榮"/>
    <s v="2026/02/24 09:46:40"/>
    <s v="2026/04/22 14:40:46"/>
    <s v="2026/05/08 14:15:33"/>
    <s v="2026/05/08 14:15:33"/>
    <s v=""/>
    <s v=""/>
    <s v=""/>
    <s v="2026/02/24 09:18:54"/>
    <s v="KEYIN"/>
    <s v="KEYIN"/>
    <s v="R10"/>
    <s v="RTX5070TI"/>
    <s v="2026/05/07 16:11:11"/>
    <s v="001"/>
    <n v="622335"/>
    <n v="6.7"/>
    <n v="6.7"/>
  </r>
  <r>
    <s v="KGB"/>
    <s v="Standard Shipment"/>
    <x v="0"/>
    <x v="0"/>
    <x v="0"/>
    <s v="TO261000010"/>
    <s v="R"/>
    <s v="PNY"/>
    <s v="PNY_EU"/>
    <s v="2026/02/10 16:28:27"/>
    <s v="2026/01/29 17:43:06"/>
    <s v="M525801301"/>
    <s v="90CV085300C0"/>
    <s v="RTX5070/14770/ARGBOC/HY/PNY"/>
    <s v=""/>
    <s v="M525059537"/>
    <s v="CLOSED"/>
    <s v="許家榮"/>
    <s v="2026/02/24 09:46:40"/>
    <s v="2026/03/18 11:19:58"/>
    <s v="2026/03/30 17:31:45"/>
    <s v="2026/03/30 17:31:45"/>
    <s v=""/>
    <s v=""/>
    <s v=""/>
    <s v="2026/02/24 09:19:53"/>
    <s v="KEYIN"/>
    <s v="KEYIN"/>
    <s v="R10"/>
    <s v="RTX5070"/>
    <s v="2026/03/27 09:29:22"/>
    <s v="009"/>
    <n v="622235"/>
    <n v="6.9"/>
    <n v="6.9"/>
  </r>
  <r>
    <s v="KGB"/>
    <s v="Standard Shipment"/>
    <x v="0"/>
    <x v="0"/>
    <x v="0"/>
    <s v="TO261000010"/>
    <s v="R"/>
    <s v="PNY"/>
    <s v="PNY_EU"/>
    <s v="2026/02/10 16:28:27"/>
    <s v="2026/01/29 17:43:06"/>
    <s v="M425801303"/>
    <s v="90CV08B300A0"/>
    <s v="RTX5070TI/14760/ARGBOC/HY/PNY"/>
    <s v=""/>
    <s v="M425030931"/>
    <s v="CLOSED"/>
    <s v="許家榮"/>
    <s v="2026/02/24 09:46:40"/>
    <s v="2026/03/18 11:20:15"/>
    <s v="2026/03/30 17:31:45"/>
    <s v="2026/03/30 17:31:45"/>
    <s v=""/>
    <s v=""/>
    <s v=""/>
    <s v="2026/02/24 09:21:02"/>
    <s v="KEYIN"/>
    <s v="KEYIN"/>
    <s v="R10"/>
    <s v="RTX5070TI"/>
    <s v="2026/03/27 09:29:22"/>
    <s v="005"/>
    <n v="622235"/>
    <n v="7.4"/>
    <n v="7.4"/>
  </r>
  <r>
    <s v="KGB"/>
    <s v="Standard Shipment"/>
    <x v="0"/>
    <x v="0"/>
    <x v="0"/>
    <s v="TO261000010"/>
    <s v="R"/>
    <s v="PNY"/>
    <s v="PNY_EU"/>
    <s v="2026/02/10 16:28:27"/>
    <s v="2026/01/29 17:43:06"/>
    <s v="MN25801280"/>
    <s v="90CV086000A0"/>
    <s v="RTX5080/14745/STD/SA/PNY"/>
    <s v=""/>
    <s v="MN25009366"/>
    <s v="CLOSED"/>
    <s v="許家榮"/>
    <s v="2026/02/24 09:46:40"/>
    <s v="2026/03/18 11:16:30"/>
    <s v="2026/03/30 17:31:45"/>
    <s v="2026/03/30 17:31:45"/>
    <s v=""/>
    <s v=""/>
    <s v=""/>
    <s v="2026/02/24 09:21:54"/>
    <s v="KEYIN"/>
    <s v="KEYIN"/>
    <s v="R10"/>
    <s v="RTX5080"/>
    <s v="2026/03/27 09:29:22"/>
    <s v="004"/>
    <n v="622235"/>
    <n v="7"/>
    <n v="7"/>
  </r>
  <r>
    <s v="KGB"/>
    <s v="Standard Shipment"/>
    <x v="0"/>
    <x v="0"/>
    <x v="0"/>
    <s v="TO261000010"/>
    <s v="R"/>
    <s v="PNY"/>
    <s v="PNY_EU"/>
    <s v="2026/02/10 16:28:27"/>
    <s v="2026/01/29 17:43:06"/>
    <s v="M725801300"/>
    <s v="90CV08630010"/>
    <s v="RTX5080/14745/ARGBOC/SA/PNY"/>
    <s v=""/>
    <s v="M725021984"/>
    <s v="CLOSED"/>
    <s v="許家榮"/>
    <s v="2026/02/24 09:46:39"/>
    <s v="2026/03/18 11:19:51"/>
    <s v="2026/03/30 17:31:45"/>
    <s v="2026/03/30 17:31:45"/>
    <s v=""/>
    <s v=""/>
    <s v=""/>
    <s v="2026/02/24 09:34:48"/>
    <s v="KEYIN"/>
    <s v="KEYIN"/>
    <s v="R10"/>
    <s v="RTX5080"/>
    <s v="2026/03/27 09:29:22"/>
    <s v="003"/>
    <n v="622235"/>
    <n v="7.2"/>
    <n v="7.2"/>
  </r>
  <r>
    <s v="KGB"/>
    <s v="Standard Shipment"/>
    <x v="0"/>
    <x v="0"/>
    <x v="0"/>
    <s v="TO261000010"/>
    <s v="R"/>
    <s v="PNY"/>
    <s v="PNY_EU"/>
    <s v="2026/02/10 16:28:27"/>
    <s v="2026/01/29 17:43:06"/>
    <s v="M325801302"/>
    <s v="90CV08610010"/>
    <s v="RTX5080/14745/STDOC/SA/PNY"/>
    <s v=""/>
    <s v="M325001230"/>
    <s v="CLOSED"/>
    <s v="許家榮"/>
    <s v="2026/02/24 09:46:39"/>
    <s v="2026/03/18 11:20:06"/>
    <s v="2026/03/30 17:31:45"/>
    <s v="2026/03/30 17:31:45"/>
    <s v=""/>
    <s v=""/>
    <s v=""/>
    <s v="2026/02/24 09:35:42"/>
    <s v="KEYIN"/>
    <s v="KEYIN"/>
    <s v="R10"/>
    <s v="RTX5080"/>
    <s v="2026/03/27 09:29:22"/>
    <s v="008"/>
    <n v="622235"/>
    <n v="6.6"/>
    <n v="6.6"/>
  </r>
  <r>
    <s v="KBB"/>
    <s v="-"/>
    <x v="5"/>
    <x v="3"/>
    <x v="1"/>
    <s v="TO261000010"/>
    <s v="R"/>
    <s v="PNY"/>
    <s v="PNY_EU"/>
    <s v="2026/02/10 16:28:27"/>
    <s v="2026/01/29 17:43:06"/>
    <s v="M425019044"/>
    <s v="90CV08700020"/>
    <s v="RTX5090/14530/STD/SA/PNY"/>
    <s v=""/>
    <s v="M425019044"/>
    <s v="CLOSED"/>
    <s v="許家榮"/>
    <s v="2026/05/20 11:40:07"/>
    <s v=""/>
    <s v=""/>
    <s v="2026/06/01 08:29:42"/>
    <s v="[A3SC0022]Scrap caused by service terms"/>
    <s v="Customer"/>
    <s v="客戶未經授權維修.GPU、VRAM被拆除"/>
    <s v="2026/05/20 11:38:05"/>
    <s v="KEYIN"/>
    <s v="KEYIN"/>
    <s v="C01"/>
    <s v="RTX5090"/>
    <s v=""/>
    <s v=""/>
    <s v=""/>
    <s v=""/>
    <s v=""/>
  </r>
  <r>
    <s v="KGB"/>
    <s v="Standard Shipment"/>
    <x v="0"/>
    <x v="0"/>
    <x v="0"/>
    <s v="TO261000010"/>
    <s v="R"/>
    <s v="PNY"/>
    <s v="PNY_EU"/>
    <s v="2026/02/10 16:28:27"/>
    <s v="2026/01/29 17:43:06"/>
    <s v="M625801282"/>
    <s v="90CV08E10010"/>
    <s v="RTX5060/15225/STD/SA/PNY"/>
    <s v=""/>
    <s v="M625037874"/>
    <s v="CLOSED"/>
    <s v="許家榮"/>
    <s v="2026/02/24 09:46:40"/>
    <s v="2026/03/18 11:16:38"/>
    <s v="2026/03/30 17:31:45"/>
    <s v="2026/03/30 17:31:45"/>
    <s v=""/>
    <s v=""/>
    <s v=""/>
    <s v="2026/02/24 09:23:03"/>
    <s v="KEYIN"/>
    <s v="KEYIN"/>
    <s v="R10"/>
    <s v="RTX5060"/>
    <s v="2026/03/27 09:29:22"/>
    <s v="001"/>
    <n v="622235"/>
    <n v="5"/>
    <n v="5"/>
  </r>
  <r>
    <s v="KGB"/>
    <s v="Standard Shipment"/>
    <x v="0"/>
    <x v="0"/>
    <x v="0"/>
    <s v="TO261000010"/>
    <s v="R"/>
    <s v="PNY"/>
    <s v="PNY_EU"/>
    <s v="2026/02/10 16:28:27"/>
    <s v="2026/01/29 17:43:06"/>
    <s v="M325801226"/>
    <s v="90CV08B20010"/>
    <s v="RTX5070TI/14760/STDOC/SA/PNY"/>
    <s v=""/>
    <s v="M325042614"/>
    <s v="CLOSED"/>
    <s v="許家榮"/>
    <s v="2026/02/24 09:46:40"/>
    <s v="2026/03/18 11:16:07"/>
    <s v="2026/03/30 17:31:45"/>
    <s v="2026/03/30 17:31:45"/>
    <s v=""/>
    <s v=""/>
    <s v=""/>
    <s v="2026/02/24 09:23:58"/>
    <s v="KEYIN"/>
    <s v="KEYIN"/>
    <s v="R10"/>
    <s v="RTX5070TI"/>
    <s v="2026/03/27 09:29:22"/>
    <s v="002"/>
    <n v="622235"/>
    <n v="5.9"/>
    <n v="5.9"/>
  </r>
  <r>
    <s v="KGB"/>
    <s v="Standard Shipment"/>
    <x v="0"/>
    <x v="0"/>
    <x v="0"/>
    <s v="TO261000010"/>
    <s v="R"/>
    <s v="PNY"/>
    <s v="PNY_EU"/>
    <s v="2026/02/10 16:28:27"/>
    <s v="2026/01/29 17:43:06"/>
    <s v="MO25801229"/>
    <s v="90CV08B20070"/>
    <s v="RTX5070TI/14760/STDOC/HY/PNY"/>
    <s v=""/>
    <s v="MO25008232"/>
    <s v="CLOSED"/>
    <s v="許家榮"/>
    <s v="2026/02/24 09:46:40"/>
    <s v="2026/03/18 11:16:14"/>
    <s v="2026/03/30 17:31:45"/>
    <s v="2026/03/30 17:31:45"/>
    <s v=""/>
    <s v=""/>
    <s v=""/>
    <s v="2026/02/24 09:24:46"/>
    <s v="KEYIN"/>
    <s v="KEYIN"/>
    <s v="R10"/>
    <s v="RTX5070TI"/>
    <s v="2026/03/27 09:29:22"/>
    <s v="002"/>
    <n v="622235"/>
    <n v="5.9"/>
    <n v="5.9"/>
  </r>
  <r>
    <s v="KGB"/>
    <s v="Standard Shipment"/>
    <x v="0"/>
    <x v="0"/>
    <x v="0"/>
    <s v="TO261000010"/>
    <s v="R"/>
    <s v="PNY"/>
    <s v="PNY_EU"/>
    <s v="2026/02/10 16:28:27"/>
    <s v="2026/01/29 17:43:06"/>
    <s v="M425801224"/>
    <s v="90CV08500020"/>
    <s v="RTX5070/14770/STD/SA/PNY"/>
    <s v=""/>
    <s v="M425019445"/>
    <s v="CLOSED"/>
    <s v="許家榮"/>
    <s v="2026/02/24 09:46:40"/>
    <s v="2026/03/18 11:15:52"/>
    <s v="2026/03/30 17:31:45"/>
    <s v="2026/03/30 17:31:45"/>
    <s v=""/>
    <s v=""/>
    <s v=""/>
    <s v="2026/02/24 09:25:46"/>
    <s v="KEYIN"/>
    <s v="KEYIN"/>
    <s v="R10"/>
    <s v="RTX5070"/>
    <s v="2026/03/27 09:29:22"/>
    <s v="010"/>
    <n v="622235"/>
    <n v="6.4"/>
    <n v="6.4"/>
  </r>
  <r>
    <s v="KGB"/>
    <s v="Standard Shipment"/>
    <x v="0"/>
    <x v="0"/>
    <x v="0"/>
    <s v="TO261000010"/>
    <s v="R"/>
    <s v="PNY"/>
    <s v="PNY_EU"/>
    <s v="2026/02/10 16:28:27"/>
    <s v="2026/01/29 17:43:06"/>
    <s v="M625801242"/>
    <s v="90CV08B200A0"/>
    <s v="RTX5070TI/14760/STDOC/HY/PNY"/>
    <s v=""/>
    <s v="M625025118"/>
    <s v="CLOSED"/>
    <s v="許家榮"/>
    <s v="2026/02/24 09:46:40"/>
    <s v="2026/04/22 14:40:37"/>
    <s v="2026/05/08 14:15:33"/>
    <s v="2026/05/08 14:15:33"/>
    <s v=""/>
    <s v=""/>
    <s v=""/>
    <s v="2026/02/24 09:29:12"/>
    <s v="KEYIN"/>
    <s v="KEYIN"/>
    <s v="R10"/>
    <s v="RTX5070TI"/>
    <s v="2026/05/07 16:11:11"/>
    <s v="001"/>
    <n v="622335"/>
    <n v="6.7"/>
    <n v="6.7"/>
  </r>
  <r>
    <s v="KBB"/>
    <s v="-"/>
    <x v="5"/>
    <x v="2"/>
    <x v="1"/>
    <s v="TO261000010"/>
    <s v="R"/>
    <s v="PNY"/>
    <s v="PNY_EU"/>
    <s v="2026/02/10 16:28:27"/>
    <s v="2026/01/29 17:43:06"/>
    <s v="M525052060"/>
    <s v="90CV085100C0"/>
    <s v="RTX5070/14770/STDOC/HY/PNY"/>
    <s v=""/>
    <s v="M525052060"/>
    <s v="CLOSED"/>
    <s v="李景福"/>
    <s v="2026/02/24 09:46:40"/>
    <s v=""/>
    <s v=""/>
    <s v="2026/05/08 15:52:59"/>
    <s v="[A3SC0020]Scrap cause by Parts shortage"/>
    <s v="Customer"/>
    <s v="Consigned Part Shortage - Close"/>
    <s v="2026/02/24 09:30:10"/>
    <s v="KEYIN"/>
    <s v="KEYIN"/>
    <s v="C01"/>
    <s v="RTX5070"/>
    <s v=""/>
    <s v=""/>
    <s v=""/>
    <s v=""/>
    <s v=""/>
  </r>
  <r>
    <s v="KGB"/>
    <s v="Standard Shipment"/>
    <x v="0"/>
    <x v="0"/>
    <x v="0"/>
    <s v="TO261000010"/>
    <s v="R"/>
    <s v="PNY"/>
    <s v="PNY_EU"/>
    <s v="2026/02/10 16:28:27"/>
    <s v="2026/01/29 17:43:06"/>
    <s v="M425801294"/>
    <s v="90CV08C50010"/>
    <s v="RTX5060TI/15215/ARGBOC/SA/PNY"/>
    <s v=""/>
    <s v="M425021146"/>
    <s v="CLOSED"/>
    <s v="許家榮"/>
    <s v="2026/02/24 09:46:40"/>
    <s v="2026/03/25 14:45:24"/>
    <s v="2026/03/30 17:31:45"/>
    <s v="2026/03/30 17:31:45"/>
    <s v=""/>
    <s v=""/>
    <s v=""/>
    <s v="2026/02/24 09:31:11"/>
    <s v="KEYIN"/>
    <s v="KEYIN"/>
    <s v="R10"/>
    <s v="RTX5060TI"/>
    <s v="2026/03/27 09:29:23"/>
    <s v="013"/>
    <n v="622235"/>
    <n v="6"/>
    <n v="6"/>
  </r>
  <r>
    <s v="KGB"/>
    <s v="Standard Shipment"/>
    <x v="0"/>
    <x v="0"/>
    <x v="0"/>
    <s v="TO261000010"/>
    <s v="R"/>
    <s v="PNY"/>
    <s v="PNY_EU"/>
    <s v="2026/02/10 16:28:27"/>
    <s v="2026/01/29 17:43:06"/>
    <s v="M425801299"/>
    <s v="90CV08C30010"/>
    <s v="RTX5060TI/15210/STDOC/SA/PNY"/>
    <s v=""/>
    <s v="M425043404"/>
    <s v="CLOSED"/>
    <s v="許家榮"/>
    <s v="2026/02/24 09:46:40"/>
    <s v="2026/03/18 11:19:42"/>
    <s v="2026/03/30 17:31:45"/>
    <s v="2026/03/30 17:31:45"/>
    <s v=""/>
    <s v=""/>
    <s v=""/>
    <s v="2026/02/24 09:32:05"/>
    <s v="KEYIN"/>
    <s v="KEYIN"/>
    <s v="R10"/>
    <s v="RTX5060TI"/>
    <s v="2026/03/27 09:29:22"/>
    <s v="001"/>
    <n v="622235"/>
    <n v="5"/>
    <n v="5"/>
  </r>
  <r>
    <s v="KGB"/>
    <s v="Standard Shipment"/>
    <x v="0"/>
    <x v="0"/>
    <x v="0"/>
    <s v="TO261000010"/>
    <s v="R"/>
    <s v="PNY"/>
    <s v="PNY_EU"/>
    <s v="2026/02/10 16:28:27"/>
    <s v="2026/01/29 17:43:06"/>
    <s v="M425801293"/>
    <s v="90CV08500020"/>
    <s v="RTX5070/14770/STD/SA/PNY"/>
    <s v=""/>
    <s v="M425023388"/>
    <s v="CLOSED"/>
    <s v="許家榮"/>
    <s v="2026/02/24 09:46:40"/>
    <s v="2026/03/18 11:17:22"/>
    <s v="2026/03/30 17:31:45"/>
    <s v="2026/03/30 17:31:45"/>
    <s v=""/>
    <s v=""/>
    <s v=""/>
    <s v="2026/02/24 09:32:53"/>
    <s v="KEYIN"/>
    <s v="KEYIN"/>
    <s v="R10"/>
    <s v="RTX5070"/>
    <s v="2026/03/27 09:29:22"/>
    <s v="010"/>
    <n v="622235"/>
    <n v="6.4"/>
    <n v="6.4"/>
  </r>
  <r>
    <s v="KBB"/>
    <s v="-"/>
    <x v="5"/>
    <x v="2"/>
    <x v="1"/>
    <s v="TO261000010"/>
    <s v="R"/>
    <s v="PNY"/>
    <s v="PNY_EU"/>
    <s v="2026/02/10 16:28:27"/>
    <s v="2026/01/29 17:43:06"/>
    <s v="M825035546"/>
    <s v="90CV08B200A0"/>
    <s v="RTX5070TI/14760/STDOC/HY/PNY"/>
    <s v=""/>
    <s v="M825035546"/>
    <s v="CLOSED"/>
    <s v="許家榮"/>
    <s v="2026/02/24 09:46:40"/>
    <s v=""/>
    <s v=""/>
    <s v="2026/03/13 16:54:12"/>
    <s v="[A3SC0027]PCB damage"/>
    <s v="Customer"/>
    <s v="PCB Damaged/板斷(裂)無法維修"/>
    <s v="2026/02/24 09:33:44"/>
    <s v="KEYIN"/>
    <s v="KEYIN"/>
    <s v="C01"/>
    <s v="RTX5070TI"/>
    <s v=""/>
    <s v=""/>
    <s v=""/>
    <s v=""/>
    <s v=""/>
  </r>
  <r>
    <s v="KGB"/>
    <s v="Standard Shipment"/>
    <x v="0"/>
    <x v="0"/>
    <x v="0"/>
    <s v="TO262000002"/>
    <s v="R"/>
    <s v="PNY"/>
    <s v="PNY_EU"/>
    <s v="2026/03/03 08:42:58"/>
    <s v="2026/02/07 14:17:36"/>
    <s v="M425801337"/>
    <s v="90CV08500020"/>
    <s v="RTX5070/14770/STD/SA/PNY"/>
    <s v=""/>
    <s v="M425019592"/>
    <s v="CLOSED"/>
    <s v="許家榮"/>
    <s v="2026/03/06 13:58:56"/>
    <s v="2026/03/18 11:21:57"/>
    <s v="2026/03/30 17:31:46"/>
    <s v="2026/03/30 17:31:46"/>
    <s v=""/>
    <s v=""/>
    <s v=""/>
    <s v="2026/03/06 13:42:22"/>
    <s v="KEYIN"/>
    <s v="KEYIN"/>
    <s v="R10"/>
    <s v="RTX5070"/>
    <s v="2026/03/27 09:29:22"/>
    <s v="010"/>
    <n v="622235"/>
    <n v="6.4"/>
    <n v="6.4"/>
  </r>
  <r>
    <s v="KGB"/>
    <s v="Standard Shipment"/>
    <x v="0"/>
    <x v="0"/>
    <x v="0"/>
    <s v="TO262000002"/>
    <s v="R"/>
    <s v="PNY"/>
    <s v="PNY_EU"/>
    <s v="2026/03/03 08:42:58"/>
    <s v="2026/02/07 14:17:36"/>
    <s v="M825801333"/>
    <s v="90CV08600020"/>
    <s v="RTX5080/14745/STD/SA/PNY"/>
    <s v=""/>
    <s v="M825035150"/>
    <s v="CLOSED"/>
    <s v="許家榮"/>
    <s v="2026/03/09 10:44:31"/>
    <s v="2026/03/18 11:21:42"/>
    <s v="2026/03/30 17:31:46"/>
    <s v="2026/03/30 17:31:46"/>
    <s v=""/>
    <s v=""/>
    <s v=""/>
    <s v="2026/03/09 10:41:12"/>
    <s v="KEYIN"/>
    <s v="KEYIN"/>
    <s v="R10"/>
    <s v="RTX5080"/>
    <s v="2026/03/27 09:29:22"/>
    <s v="008"/>
    <n v="622235"/>
    <n v="6.6"/>
    <n v="6.6"/>
  </r>
  <r>
    <s v="KGB"/>
    <s v="Standard Shipment"/>
    <x v="0"/>
    <x v="0"/>
    <x v="0"/>
    <s v="TO262000002"/>
    <s v="R"/>
    <s v="PNY"/>
    <s v="PNY_EU"/>
    <s v="2026/03/03 08:42:58"/>
    <s v="2026/02/07 14:17:36"/>
    <s v="M325801332"/>
    <s v="90CV08B20010"/>
    <s v="RTX5070TI/14760/STDOC/SA/PNY"/>
    <s v=""/>
    <s v="M325042784"/>
    <s v="CLOSED"/>
    <s v="許家榮"/>
    <s v="2026/03/09 10:44:31"/>
    <s v="2026/03/25 14:46:11"/>
    <s v="2026/03/30 17:31:46"/>
    <s v="2026/03/30 17:31:46"/>
    <s v=""/>
    <s v=""/>
    <s v=""/>
    <s v="2026/03/09 10:42:15"/>
    <s v="KEYIN"/>
    <s v="KEYIN"/>
    <s v="R10"/>
    <s v="RTX5070TI"/>
    <s v="2026/03/27 09:29:22"/>
    <s v="011"/>
    <n v="622235"/>
    <n v="6"/>
    <n v="6"/>
  </r>
  <r>
    <s v="KGB"/>
    <s v="Standard Shipment"/>
    <x v="0"/>
    <x v="0"/>
    <x v="0"/>
    <s v="TO262000002"/>
    <s v="R"/>
    <s v="PNY"/>
    <s v="PNY_EU"/>
    <s v="2026/03/03 08:42:58"/>
    <s v="2026/02/07 14:17:36"/>
    <s v="M725801362"/>
    <s v="90CV08B200A0"/>
    <s v="RTX5070TI/14760/STDOC/HY/PNY"/>
    <s v=""/>
    <s v="M725033909"/>
    <s v="CLOSED"/>
    <s v="許家榮"/>
    <s v="2026/03/09 10:44:31"/>
    <s v="2026/05/14 16:25:11"/>
    <s v="2026/05/22 15:12:06"/>
    <s v="2026/05/22 15:12:06"/>
    <s v=""/>
    <s v=""/>
    <s v=""/>
    <s v="2026/03/09 10:42:56"/>
    <s v="KEYIN"/>
    <s v="KEYIN"/>
    <s v="R10"/>
    <s v="RTX5070TI"/>
    <s v="2026/05/21 16:00:01"/>
    <s v="006"/>
    <n v="622366"/>
    <n v="6.9"/>
    <n v="6.9"/>
  </r>
  <r>
    <s v="KGB"/>
    <s v="Standard Shipment"/>
    <x v="0"/>
    <x v="0"/>
    <x v="0"/>
    <s v="TO262000002"/>
    <s v="R"/>
    <s v="PNY"/>
    <s v="PNY_EU"/>
    <s v="2026/03/03 08:42:58"/>
    <s v="2026/02/07 14:17:36"/>
    <s v="MO25801366"/>
    <s v="90CV08B10010"/>
    <s v="RTX5070TI/14760/STD/SA/PNY"/>
    <s v=""/>
    <s v="MO25023059"/>
    <s v="CLOSED"/>
    <s v="許家榮"/>
    <s v="2026/03/09 10:44:30"/>
    <s v="2026/03/25 14:48:42"/>
    <s v="2026/03/30 17:31:46"/>
    <s v="2026/03/30 17:31:46"/>
    <s v=""/>
    <s v=""/>
    <s v=""/>
    <s v="2026/03/09 10:43:34"/>
    <s v="KEYIN"/>
    <s v="KEYIN"/>
    <s v="R10"/>
    <s v="RTX5070TI"/>
    <s v="2026/03/27 09:29:23"/>
    <s v="012"/>
    <n v="622235"/>
    <n v="6"/>
    <n v="6"/>
  </r>
  <r>
    <s v="KGB"/>
    <s v="Standard Shipment"/>
    <x v="0"/>
    <x v="0"/>
    <x v="0"/>
    <s v="TO262000002"/>
    <s v="R"/>
    <s v="PNY"/>
    <s v="PNY_EU"/>
    <s v="2026/03/03 08:42:58"/>
    <s v="2026/02/07 14:17:36"/>
    <s v="M825801317"/>
    <s v="90CV08600020"/>
    <s v="RTX5080/14745/STD/SA/PNY"/>
    <s v=""/>
    <s v="M825035128"/>
    <s v="CLOSED"/>
    <s v="許家榮"/>
    <s v="2026/03/06 13:58:56"/>
    <s v="2026/03/18 11:21:25"/>
    <s v="2026/03/30 17:31:46"/>
    <s v="2026/03/30 17:31:46"/>
    <s v=""/>
    <s v=""/>
    <s v=""/>
    <s v="2026/03/06 13:30:31"/>
    <s v="KEYIN"/>
    <s v="KEYIN"/>
    <s v="R10"/>
    <s v="RTX5080"/>
    <s v="2026/03/27 09:29:22"/>
    <s v="004"/>
    <n v="622235"/>
    <n v="7"/>
    <n v="7"/>
  </r>
  <r>
    <s v="KGB"/>
    <s v="Standard Shipment"/>
    <x v="0"/>
    <x v="0"/>
    <x v="0"/>
    <s v="TO262000002"/>
    <s v="R"/>
    <s v="PNY"/>
    <s v="PNY_EU"/>
    <s v="2026/03/03 08:42:58"/>
    <s v="2026/02/07 14:17:36"/>
    <s v="M425801308"/>
    <s v="90CV08700020"/>
    <s v="RTX5090/14530/STD/SA/PNY"/>
    <s v=""/>
    <s v="M425018953"/>
    <s v="CLOSED"/>
    <s v="許家榮"/>
    <s v="2026/03/06 13:58:56"/>
    <s v="2026/03/18 11:20:47"/>
    <s v="2026/03/30 17:31:46"/>
    <s v="2026/03/30 17:31:46"/>
    <s v=""/>
    <s v=""/>
    <s v=""/>
    <s v="2026/03/06 13:32:09"/>
    <s v="KEYIN"/>
    <s v="KEYIN"/>
    <s v="R10"/>
    <s v="RTX5090"/>
    <s v="2026/03/27 09:29:22"/>
    <s v="006"/>
    <n v="622235"/>
    <n v="8"/>
    <n v="8"/>
  </r>
  <r>
    <s v="KGB"/>
    <s v="Standard Shipment"/>
    <x v="0"/>
    <x v="0"/>
    <x v="0"/>
    <s v="TO262000002"/>
    <s v="R"/>
    <s v="PNY"/>
    <s v="PNY_EU"/>
    <s v="2026/03/03 08:42:58"/>
    <s v="2026/02/07 14:17:36"/>
    <s v="M425801309"/>
    <s v="90CV08530010"/>
    <s v="RTX5070/14770/ARGBOC/SA/PNY"/>
    <s v=""/>
    <s v="M425018378"/>
    <s v="CLOSED"/>
    <s v="許家榮"/>
    <s v="2026/03/06 13:58:56"/>
    <s v="2026/03/18 11:20:54"/>
    <s v="2026/03/30 17:31:46"/>
    <s v="2026/03/30 17:31:46"/>
    <s v=""/>
    <s v=""/>
    <s v=""/>
    <s v="2026/03/06 13:33:18"/>
    <s v="KEYIN"/>
    <s v="KEYIN"/>
    <s v="R10"/>
    <s v="RTX5070"/>
    <s v="2026/03/27 09:29:22"/>
    <s v="009"/>
    <n v="622235"/>
    <n v="6.9"/>
    <n v="6.9"/>
  </r>
  <r>
    <s v="KGB"/>
    <s v="Standard Shipment"/>
    <x v="0"/>
    <x v="0"/>
    <x v="0"/>
    <s v="TO262000002"/>
    <s v="R"/>
    <s v="PNY"/>
    <s v="PNY_EU"/>
    <s v="2026/03/03 08:42:58"/>
    <s v="2026/02/07 14:17:36"/>
    <s v="M425801335"/>
    <s v="90CV08B200A0"/>
    <s v="RTX5070TI/14760/STDOC/HY/PNY"/>
    <s v=""/>
    <s v="M425033039"/>
    <s v="CLOSED"/>
    <s v="許家榮"/>
    <s v="2026/03/06 13:58:56"/>
    <s v="2026/05/14 16:25:03"/>
    <s v="2026/05/22 15:12:06"/>
    <s v="2026/05/22 15:12:06"/>
    <s v=""/>
    <s v=""/>
    <s v=""/>
    <s v="2026/03/06 13:47:15"/>
    <s v="KEYIN"/>
    <s v="KEYIN"/>
    <s v="R10"/>
    <s v="RTX5070TI"/>
    <s v="2026/05/21 16:00:01"/>
    <s v="006"/>
    <n v="622366"/>
    <n v="6.9"/>
    <n v="6.9"/>
  </r>
  <r>
    <s v="KGB"/>
    <s v="Standard Shipment"/>
    <x v="0"/>
    <x v="0"/>
    <x v="0"/>
    <s v="TO262000002"/>
    <s v="R"/>
    <s v="PNY"/>
    <s v="PNY_EU"/>
    <s v="2026/03/03 08:42:58"/>
    <s v="2026/02/07 14:17:36"/>
    <s v="M425801334"/>
    <s v="90CV08500020"/>
    <s v="RTX5070/14770/STD/SA/PNY"/>
    <s v=""/>
    <s v="M425019481"/>
    <s v="CLOSED"/>
    <s v="許家榮"/>
    <s v="2026/03/06 13:58:56"/>
    <s v="2026/03/18 11:21:50"/>
    <s v="2026/03/30 17:31:46"/>
    <s v="2026/03/30 17:31:46"/>
    <s v=""/>
    <s v=""/>
    <s v=""/>
    <s v="2026/03/06 13:50:19"/>
    <s v="KEYIN"/>
    <s v="KEYIN"/>
    <s v="R10"/>
    <s v="RTX5070"/>
    <s v="2026/03/27 09:29:22"/>
    <s v="010"/>
    <n v="622235"/>
    <n v="6.4"/>
    <n v="6.4"/>
  </r>
  <r>
    <s v="KGB"/>
    <s v="Standard Shipment"/>
    <x v="0"/>
    <x v="0"/>
    <x v="0"/>
    <s v="TO262000002"/>
    <s v="R"/>
    <s v="PNY"/>
    <s v="PNY_EU"/>
    <s v="2026/03/03 08:42:58"/>
    <s v="2026/02/07 14:17:36"/>
    <s v="M425801307"/>
    <s v="90CV08530010"/>
    <s v="RTX5070/14770/ARGBOC/SA/PNY"/>
    <s v=""/>
    <s v="M425027141"/>
    <s v="CLOSED"/>
    <s v="許家榮"/>
    <s v="2026/03/06 13:58:56"/>
    <s v="2026/03/18 11:20:39"/>
    <s v="2026/03/30 17:31:46"/>
    <s v="2026/03/30 17:31:46"/>
    <s v=""/>
    <s v=""/>
    <s v=""/>
    <s v="2026/03/06 13:50:56"/>
    <s v="KEYIN"/>
    <s v="KEYIN"/>
    <s v="R10"/>
    <s v="RTX5070"/>
    <s v="2026/03/27 09:29:22"/>
    <s v="009"/>
    <n v="622235"/>
    <n v="6.9"/>
    <n v="6.9"/>
  </r>
  <r>
    <s v="KGB"/>
    <s v="Standard Shipment"/>
    <x v="0"/>
    <x v="0"/>
    <x v="0"/>
    <s v="TO262000002"/>
    <s v="R"/>
    <s v="PNY"/>
    <s v="PNY_EU"/>
    <s v="2026/03/03 08:42:58"/>
    <s v="2026/02/07 14:17:36"/>
    <s v="M425801314"/>
    <s v="90CV08630010"/>
    <s v="RTX5080/14745/ARGBOC/SA/PNY"/>
    <s v=""/>
    <s v="M425035511"/>
    <s v="CLOSED"/>
    <s v="許家榮"/>
    <s v="2026/03/06 14:12:22"/>
    <s v="2026/03/18 11:21:17"/>
    <s v="2026/03/30 17:31:46"/>
    <s v="2026/03/30 17:31:46"/>
    <s v=""/>
    <s v=""/>
    <s v=""/>
    <s v="2026/03/06 14:05:01"/>
    <s v="KEYIN"/>
    <s v="KEYIN"/>
    <s v="R10"/>
    <s v="RTX5080"/>
    <s v="2026/03/27 09:29:22"/>
    <s v="003"/>
    <n v="622235"/>
    <n v="7.2"/>
    <n v="7.2"/>
  </r>
  <r>
    <s v="KGB"/>
    <s v="Standard Shipment"/>
    <x v="0"/>
    <x v="0"/>
    <x v="0"/>
    <s v="TO262000002"/>
    <s v="R"/>
    <s v="PNY"/>
    <s v="PNY_EU"/>
    <s v="2026/03/03 08:42:58"/>
    <s v="2026/02/07 14:17:36"/>
    <s v="MO25801336"/>
    <s v="90CV08B20010"/>
    <s v="RTX5070TI/14760/STDOC/SA/PNY"/>
    <s v=""/>
    <s v="MO25005728"/>
    <s v="CLOSED"/>
    <s v="許家榮"/>
    <s v="2026/03/06 13:58:56"/>
    <s v="2026/03/25 14:46:19"/>
    <s v="2026/03/30 17:31:46"/>
    <s v="2026/03/30 17:31:46"/>
    <s v=""/>
    <s v=""/>
    <s v=""/>
    <s v="2026/03/06 13:43:55"/>
    <s v="KEYIN"/>
    <s v="KEYIN"/>
    <s v="R10"/>
    <s v="RTX5070TI"/>
    <s v="2026/03/27 09:29:23"/>
    <s v="012"/>
    <n v="622235"/>
    <n v="6"/>
    <n v="6"/>
  </r>
  <r>
    <s v="KGB"/>
    <s v="Standard Shipment"/>
    <x v="0"/>
    <x v="0"/>
    <x v="0"/>
    <s v="TO262000004"/>
    <s v="R"/>
    <s v="PNY"/>
    <s v="PNY_EU"/>
    <s v="2026/03/03 08:27:56"/>
    <s v="2026/02/11 17:11:00"/>
    <s v="MO25801354"/>
    <s v="90CV08B10010"/>
    <s v="RTX5070TI/14760/STD/SA/PNY"/>
    <s v=""/>
    <s v="MO25014413"/>
    <s v="CLOSED"/>
    <s v="許家榮"/>
    <s v="2026/03/09 10:51:44"/>
    <s v="2026/03/25 14:47:45"/>
    <s v="2026/03/30 17:31:47"/>
    <s v="2026/03/30 17:31:47"/>
    <s v=""/>
    <s v=""/>
    <s v=""/>
    <s v="2026/03/09 10:48:24"/>
    <s v="KEYIN"/>
    <s v="KEYIN"/>
    <s v="R10"/>
    <s v="RTX5070TI"/>
    <s v="2026/03/27 09:29:23"/>
    <s v="012"/>
    <n v="622235"/>
    <n v="6"/>
    <n v="6"/>
  </r>
  <r>
    <s v="KBB"/>
    <s v="CND Sceond Pass"/>
    <x v="0"/>
    <x v="2"/>
    <x v="1"/>
    <s v="TO262000004"/>
    <s v="R"/>
    <s v="PNY"/>
    <s v="PNY_EU"/>
    <s v="2026/03/03 08:27:56"/>
    <s v="2026/02/11 17:11:00"/>
    <s v="M325002570"/>
    <s v="90CV08530010"/>
    <s v="RTX5070/14770/ARGBOC/SA/PNY"/>
    <s v=""/>
    <s v="M325002570"/>
    <s v="CLOSED"/>
    <s v="李景福"/>
    <s v="2026/03/09 10:51:44"/>
    <s v=""/>
    <s v=""/>
    <s v="2026/05/08 15:52:56"/>
    <s v="[A3SC0020]Scrap cause by Parts shortage"/>
    <s v="Customer"/>
    <s v="Consigned Part Shortage - Close"/>
    <s v="2026/03/09 10:51:03"/>
    <s v="KEYIN"/>
    <s v="KEYIN"/>
    <s v="C01"/>
    <s v="RTX5070"/>
    <s v=""/>
    <s v=""/>
    <s v=""/>
    <s v=""/>
    <s v=""/>
  </r>
  <r>
    <s v="KGB"/>
    <s v="Standard Shipment"/>
    <x v="0"/>
    <x v="0"/>
    <x v="0"/>
    <s v="TO262000004"/>
    <s v="R"/>
    <s v="PNY"/>
    <s v="PNY_EU"/>
    <s v="2026/03/03 08:27:56"/>
    <s v="2026/02/11 17:11:00"/>
    <s v="M325801364"/>
    <s v="90CV08510010"/>
    <s v="RTX5070/14770/STDOC/SA/PNY"/>
    <s v=""/>
    <s v="M325009348"/>
    <s v="CLOSED"/>
    <s v="許家榮"/>
    <s v="2026/03/09 10:51:44"/>
    <s v="2026/03/25 14:48:26"/>
    <s v="2026/03/30 17:31:46"/>
    <s v="2026/03/30 17:31:46"/>
    <s v=""/>
    <s v=""/>
    <s v=""/>
    <s v="2026/03/09 10:44:49"/>
    <s v="KEYIN"/>
    <s v="KEYIN"/>
    <s v="R10"/>
    <s v="RTX5070"/>
    <s v="2026/03/27 09:29:23"/>
    <s v="014"/>
    <n v="622235"/>
    <n v="6.6"/>
    <n v="6.6"/>
  </r>
  <r>
    <s v="KGB"/>
    <s v="Standard Shipment"/>
    <x v="0"/>
    <x v="0"/>
    <x v="0"/>
    <s v="TO262000004"/>
    <s v="R"/>
    <s v="PNY"/>
    <s v="PNY_EU"/>
    <s v="2026/03/03 08:27:56"/>
    <s v="2026/02/11 17:11:00"/>
    <s v="MN25801310"/>
    <s v="90CV08630070"/>
    <s v="RTX5080/14745/ARGBOC/SA/PNY"/>
    <s v=""/>
    <s v="MN25011155"/>
    <s v="CLOSED"/>
    <s v="許家榮"/>
    <s v="2026/03/06 13:42:04"/>
    <s v="2026/03/18 11:21:02"/>
    <s v="2026/03/30 17:31:46"/>
    <s v="2026/03/30 17:31:46"/>
    <s v=""/>
    <s v=""/>
    <s v=""/>
    <s v="2026/03/06 13:36:30"/>
    <s v="KEYIN"/>
    <s v="KEYIN"/>
    <s v="R10"/>
    <s v="RTX5080"/>
    <s v="2026/03/27 09:29:22"/>
    <s v="003"/>
    <n v="622235"/>
    <n v="7.2"/>
    <n v="7.2"/>
  </r>
  <r>
    <s v="KGB"/>
    <s v="Standard Shipment"/>
    <x v="0"/>
    <x v="0"/>
    <x v="0"/>
    <s v="TO262000004"/>
    <s v="R"/>
    <s v="PNY"/>
    <s v="PNY_EU"/>
    <s v="2026/03/03 08:27:56"/>
    <s v="2026/02/11 17:11:00"/>
    <s v="M325801311"/>
    <s v="90CV08730010"/>
    <s v="RTX5090/14530/ARGBOC/SA/PNY"/>
    <s v=""/>
    <s v="M325014238"/>
    <s v="CLOSED"/>
    <s v="許家榮"/>
    <s v="2026/03/06 13:42:03"/>
    <s v="2026/03/18 11:21:10"/>
    <s v="2026/03/30 17:31:46"/>
    <s v="2026/03/30 17:31:46"/>
    <s v=""/>
    <s v=""/>
    <s v=""/>
    <s v="2026/03/06 13:39:00"/>
    <s v="KEYIN"/>
    <s v="KEYIN"/>
    <s v="R10"/>
    <s v="RTX5090"/>
    <s v="2026/03/27 09:29:22"/>
    <s v="006"/>
    <n v="622235"/>
    <n v="8"/>
    <n v="8"/>
  </r>
  <r>
    <s v="KGB"/>
    <s v="Standard Shipment"/>
    <x v="0"/>
    <x v="0"/>
    <x v="0"/>
    <s v="TO262000004"/>
    <s v="R"/>
    <s v="PNY"/>
    <s v="PNY_EU"/>
    <s v="2026/03/03 08:27:56"/>
    <s v="2026/02/11 17:11:00"/>
    <s v="M425801306"/>
    <s v="90CV08B300A0"/>
    <s v="RTX5070TI/14760/ARGBOC/HY/PNY"/>
    <s v=""/>
    <s v="M425031628"/>
    <s v="CLOSED"/>
    <s v="許家榮"/>
    <s v="2026/03/06 13:42:03"/>
    <s v="2026/06/16 13:07:26"/>
    <s v="2026/06/26 16:02:48"/>
    <s v="2026/06/26 16:02:48"/>
    <s v=""/>
    <s v=""/>
    <s v=""/>
    <s v="2026/03/06 13:40:56"/>
    <s v="KEYIN"/>
    <s v="KEYIN"/>
    <s v="R10"/>
    <s v="RTX5070TI"/>
    <s v="2026/06/24 10:55:35"/>
    <s v="001"/>
    <n v="622430"/>
    <n v="7.1"/>
    <n v="7.1"/>
  </r>
  <r>
    <s v="KGB"/>
    <s v="Standard Shipment"/>
    <x v="0"/>
    <x v="0"/>
    <x v="0"/>
    <s v="TO262000004"/>
    <s v="R"/>
    <s v="PNY"/>
    <s v="PNY_EU"/>
    <s v="2026/03/03 08:27:56"/>
    <s v="2026/02/11 17:11:00"/>
    <s v="MN25801361"/>
    <s v="90CV086000A0"/>
    <s v="RTX5080/14745/STD/SA/PNY"/>
    <s v=""/>
    <s v="MN25008678"/>
    <s v="CLOSED"/>
    <s v="許家榮"/>
    <s v="2026/03/09 10:51:44"/>
    <s v="2026/03/25 14:48:17"/>
    <s v="2026/03/30 17:31:46"/>
    <s v="2026/03/30 17:31:46"/>
    <s v=""/>
    <s v=""/>
    <s v=""/>
    <s v="2026/03/09 10:45:31"/>
    <s v="KEYIN"/>
    <s v="KEYIN"/>
    <s v="R10"/>
    <s v="RTX5080"/>
    <s v="2026/03/27 09:29:23"/>
    <s v="013"/>
    <n v="622235"/>
    <n v="6"/>
    <n v="6"/>
  </r>
  <r>
    <s v="KGB"/>
    <s v="Standard Shipment"/>
    <x v="0"/>
    <x v="0"/>
    <x v="0"/>
    <s v="TO262000006"/>
    <s v="R"/>
    <s v="PNY"/>
    <s v="PNY_EU"/>
    <s v="2026/02/24 12:23:55"/>
    <s v="2026/02/24 12:21:43"/>
    <s v="M625801228"/>
    <s v="90CV08B200A0"/>
    <s v="RTX5070TI/14760/STDOC/HY/PNY"/>
    <s v=""/>
    <s v="M625025034"/>
    <s v="CLOSED"/>
    <s v="許家榮"/>
    <s v="2026/02/24 12:37:06"/>
    <s v="2026/04/22 14:40:16"/>
    <s v="2026/04/24 15:34:23"/>
    <s v="2026/04/24 15:34:23"/>
    <s v=""/>
    <s v=""/>
    <s v=""/>
    <s v="2026/02/24 12:36:34"/>
    <s v="KEYIN"/>
    <s v="KEYIN"/>
    <s v="R10"/>
    <s v="RTX5070TI"/>
    <s v="2026/04/24 10:48:08"/>
    <s v="003"/>
    <n v="622302"/>
    <n v="6.4"/>
    <n v="6.4"/>
  </r>
  <r>
    <s v="KBB"/>
    <s v="-"/>
    <x v="5"/>
    <x v="2"/>
    <x v="1"/>
    <s v="TO262000008"/>
    <s v="R"/>
    <s v="PNY"/>
    <s v="PNY_EU"/>
    <s v="2026/03/11 16:15:54"/>
    <s v="2026/02/27 16:26:43"/>
    <s v="H924011848"/>
    <s v="90CV07P20060"/>
    <s v="RTX4070TI/P141S323/GB/PNY"/>
    <s v=""/>
    <s v="H924011848"/>
    <s v="CLOSED"/>
    <s v="李景福"/>
    <s v="2026/03/18 10:47:15"/>
    <s v=""/>
    <s v=""/>
    <s v="2026/05/18 14:27:13"/>
    <s v="[A3SC0020]Scrap cause by Parts shortage"/>
    <s v="Customer"/>
    <s v="Consigned Part Shortage - Close"/>
    <s v="2026/03/18 10:26:51"/>
    <s v="KEYIN"/>
    <s v="KEYIN"/>
    <s v="C01"/>
    <s v="RTX4070TI"/>
    <s v=""/>
    <s v=""/>
    <s v=""/>
    <s v=""/>
    <s v=""/>
  </r>
  <r>
    <s v="KGB"/>
    <s v="Standard Shipment"/>
    <x v="0"/>
    <x v="0"/>
    <x v="0"/>
    <s v="TO262000008"/>
    <s v="R"/>
    <s v="PNY"/>
    <s v="PNY_EU"/>
    <s v="2026/03/11 16:15:54"/>
    <s v="2026/02/27 16:26:43"/>
    <s v="HO24801394"/>
    <s v="90CV07X20050"/>
    <s v="RTX4080/PG139SKU355/GB/PNY"/>
    <s v=""/>
    <s v="HO24003167"/>
    <s v="CLOSED"/>
    <s v="許家榮"/>
    <s v="2026/03/18 10:47:15"/>
    <s v="2026/03/30 09:43:19"/>
    <s v="2026/03/31 16:29:05"/>
    <s v="2026/03/31 16:29:05"/>
    <s v=""/>
    <s v=""/>
    <s v=""/>
    <s v="2026/03/18 10:37:01"/>
    <s v="KEYIN"/>
    <s v="KEYIN"/>
    <s v="R10"/>
    <s v="RTX4080"/>
    <s v="2026/03/30 13:32:28"/>
    <s v="001"/>
    <n v="622244"/>
    <n v="4.8"/>
    <n v="4.8"/>
  </r>
  <r>
    <s v="KGB"/>
    <s v="Standard Shipment"/>
    <x v="0"/>
    <x v="0"/>
    <x v="0"/>
    <s v="TO262000008"/>
    <s v="R"/>
    <s v="PNY"/>
    <s v="PNY_EU"/>
    <s v="2026/03/11 16:15:54"/>
    <s v="2026/02/27 16:26:43"/>
    <s v="H624802041"/>
    <s v="90CV07W10020"/>
    <s v="RTX3050/PG173-SKU16/GB/PNY"/>
    <s v=""/>
    <s v="H624004972"/>
    <s v="CLOSED"/>
    <s v="許家榮"/>
    <s v="2026/03/18 10:47:15"/>
    <s v="2026/09/02 09:25:23"/>
    <s v="2026/09/08 16:31:17"/>
    <s v="2026/09/08 16:31:17"/>
    <s v=""/>
    <s v=""/>
    <s v=""/>
    <s v="2026/03/18 10:42:12"/>
    <s v="KEYIN"/>
    <s v="KEYIN"/>
    <s v="R10"/>
    <s v="RTX3050"/>
    <s v="2026/09/02 13:41:24"/>
    <s v="001"/>
    <n v="622563"/>
    <n v="7.3"/>
    <n v="7.3"/>
  </r>
  <r>
    <s v="KBB"/>
    <s v="-"/>
    <x v="5"/>
    <x v="2"/>
    <x v="1"/>
    <s v="TO262000008"/>
    <s v="R"/>
    <s v="PNY"/>
    <s v="PNY_EU"/>
    <s v="2026/03/11 16:15:54"/>
    <s v="2026/02/27 16:26:43"/>
    <s v="H525010503"/>
    <s v="90CV07R50050"/>
    <s v="RTX4070/PG141SKU335/GB/PNY"/>
    <s v=""/>
    <s v="H525010503"/>
    <s v="CLOSED"/>
    <s v="李景福"/>
    <s v="2026/03/18 10:47:15"/>
    <s v=""/>
    <s v=""/>
    <s v="2026/06/05 12:37:49"/>
    <s v="[A3SC0020]Scrap cause by Parts shortage"/>
    <s v="Customer"/>
    <s v="Consigned Part Shortage - Close"/>
    <s v="2026/03/18 10:43:00"/>
    <s v="KEYIN"/>
    <s v="KEYIN"/>
    <s v="C01"/>
    <s v="RTX4070"/>
    <s v=""/>
    <s v=""/>
    <s v=""/>
    <s v=""/>
    <s v=""/>
  </r>
  <r>
    <s v="KGB"/>
    <s v="Standard Shipment"/>
    <x v="0"/>
    <x v="0"/>
    <x v="0"/>
    <s v="TO262000008"/>
    <s v="R"/>
    <s v="PNY"/>
    <s v="PNY_EU"/>
    <s v="2026/03/11 16:15:54"/>
    <s v="2026/02/27 16:26:43"/>
    <s v="H725801395"/>
    <s v="90CV08B300F0"/>
    <s v="RTX5070TI/14760/ARGBOC/HY/PNY"/>
    <s v=""/>
    <s v="H725003370"/>
    <s v="CLOSED"/>
    <s v="許家榮"/>
    <s v="2026/03/18 10:47:15"/>
    <s v="2026/03/30 09:43:28"/>
    <s v="2026/03/31 16:29:05"/>
    <s v="2026/03/31 16:29:05"/>
    <s v=""/>
    <s v=""/>
    <s v=""/>
    <s v="2026/03/18 10:36:11"/>
    <s v="KEYIN"/>
    <s v="KEYIN"/>
    <s v="R10"/>
    <s v="RTX5070TI"/>
    <s v="2026/03/30 13:32:29"/>
    <s v="002"/>
    <n v="622244"/>
    <n v="4.5999999999999996"/>
    <n v="4.5999999999999996"/>
  </r>
  <r>
    <s v="KGB"/>
    <s v="Standard Shipment"/>
    <x v="0"/>
    <x v="0"/>
    <x v="0"/>
    <s v="TO262000008"/>
    <s v="R"/>
    <s v="PNY"/>
    <s v="PNY_EU"/>
    <s v="2026/03/11 16:15:54"/>
    <s v="2026/02/27 16:26:43"/>
    <s v="H625801415"/>
    <s v="90CV08C20050"/>
    <s v="RTX5060TI/15210/STD/HY/PNY"/>
    <s v=""/>
    <s v="H625006011"/>
    <s v="CLOSED"/>
    <s v="許家榮"/>
    <s v="2026/03/18 10:47:15"/>
    <s v="2026/03/30 09:43:44"/>
    <s v="2026/03/31 16:29:05"/>
    <s v="2026/03/31 16:29:05"/>
    <s v=""/>
    <s v=""/>
    <s v=""/>
    <s v="2026/03/18 10:37:44"/>
    <s v="KEYIN"/>
    <s v="KEYIN"/>
    <s v="R10"/>
    <s v="RTX5060TI"/>
    <s v="2026/03/30 13:32:28"/>
    <s v="001"/>
    <n v="622244"/>
    <n v="4.8"/>
    <n v="4.8"/>
  </r>
  <r>
    <s v="KGB"/>
    <s v="Standard Shipment"/>
    <x v="0"/>
    <x v="0"/>
    <x v="0"/>
    <s v="TO262000008"/>
    <s v="R"/>
    <s v="PNY"/>
    <s v="PNY_EU"/>
    <s v="2026/03/11 16:15:54"/>
    <s v="2026/02/27 16:26:43"/>
    <s v="H525801399"/>
    <s v="90CV07R600A0"/>
    <s v="RTX4070/PG141SKU335/GB/PNY"/>
    <s v=""/>
    <s v="H525000373"/>
    <s v="CLOSED"/>
    <s v="許家榮"/>
    <s v="2026/03/18 10:47:15"/>
    <s v="2026/06/02 16:31:44"/>
    <s v="2026/06/05 16:49:15"/>
    <s v="2026/06/05 16:49:15"/>
    <s v=""/>
    <s v=""/>
    <s v=""/>
    <s v="2026/03/18 10:38:28"/>
    <s v="KEYIN"/>
    <s v="KEYIN"/>
    <s v="R10"/>
    <s v="RTX4070"/>
    <s v="2026/06/04 16:26:32"/>
    <s v="001"/>
    <n v="622398"/>
    <n v="6.1"/>
    <n v="6.1"/>
  </r>
  <r>
    <s v="KGB"/>
    <s v="Standard Shipment"/>
    <x v="0"/>
    <x v="0"/>
    <x v="0"/>
    <s v="TO262000008"/>
    <s v="R"/>
    <s v="PNY"/>
    <s v="PNY_EU"/>
    <s v="2026/03/11 16:15:54"/>
    <s v="2026/02/27 16:26:43"/>
    <s v="HN25801396"/>
    <s v="90CV08B200C0"/>
    <s v="RTX5070TI/14760/STDOC/SA/PNY"/>
    <s v=""/>
    <s v="HN25002901"/>
    <s v="CLOSED"/>
    <s v="許家榮"/>
    <s v="2026/03/18 10:47:15"/>
    <s v="2026/04/22 14:41:48"/>
    <s v="2026/04/24 15:34:24"/>
    <s v="2026/04/24 15:34:24"/>
    <s v=""/>
    <s v=""/>
    <s v=""/>
    <s v="2026/03/18 10:39:09"/>
    <s v="KEYIN"/>
    <s v="KEYIN"/>
    <s v="R10"/>
    <s v="RTX5070TI"/>
    <s v="2026/04/24 10:48:08"/>
    <s v="003"/>
    <n v="622302"/>
    <n v="6.4"/>
    <n v="6.4"/>
  </r>
  <r>
    <s v="KGB"/>
    <s v="Standard Shipment"/>
    <x v="0"/>
    <x v="0"/>
    <x v="0"/>
    <s v="TO262000008"/>
    <s v="R"/>
    <s v="PNY"/>
    <s v="PNY_EU"/>
    <s v="2026/03/11 16:15:54"/>
    <s v="2026/02/27 16:26:43"/>
    <s v="H525801397"/>
    <s v="90CV07U500G0"/>
    <s v="RTX4060TI/P190SKU361/GB/PNY"/>
    <s v=""/>
    <s v="H525001397"/>
    <s v="CLOSED"/>
    <s v="許家榮"/>
    <s v="2026/03/18 10:47:15"/>
    <s v="2026/03/30 09:43:36"/>
    <s v="2026/03/31 16:29:05"/>
    <s v="2026/03/31 16:29:05"/>
    <s v=""/>
    <s v=""/>
    <s v=""/>
    <s v="2026/03/18 10:40:42"/>
    <s v="KEYIN"/>
    <s v="KEYIN"/>
    <s v="R10"/>
    <s v="RTX4060TI"/>
    <s v="2026/03/30 13:32:29"/>
    <s v="001"/>
    <n v="622244"/>
    <n v="4.8"/>
    <n v="4.8"/>
  </r>
  <r>
    <s v="KGB"/>
    <s v="Standard Shipment"/>
    <x v="0"/>
    <x v="0"/>
    <x v="0"/>
    <s v="TO262000008"/>
    <s v="R"/>
    <s v="PNY"/>
    <s v="PNY_EU"/>
    <s v="2026/03/11 16:15:54"/>
    <s v="2026/02/27 16:26:43"/>
    <s v="HO24801412"/>
    <s v="90CV07W10030"/>
    <s v="RTX3050/PG173-SKU16/GB/PNY"/>
    <s v=""/>
    <s v="HO24012350"/>
    <s v="CLOSED"/>
    <s v="許家榮"/>
    <s v="2026/03/18 10:47:15"/>
    <s v="2026/04/16 10:03:51"/>
    <s v="2026/04/18 15:03:11"/>
    <s v="2026/04/18 15:03:11"/>
    <s v=""/>
    <s v=""/>
    <s v=""/>
    <s v="2026/03/18 10:41:23"/>
    <s v="KEYIN"/>
    <s v="KEYIN"/>
    <s v="R10"/>
    <s v="RTX3050"/>
    <s v="2026/04/17 10:36:56"/>
    <s v="003"/>
    <n v="622286"/>
    <n v="6.6"/>
    <n v="6.6"/>
  </r>
  <r>
    <s v="KGB"/>
    <s v="Standard Shipment"/>
    <x v="0"/>
    <x v="0"/>
    <x v="0"/>
    <s v="TO262000008"/>
    <s v="R"/>
    <s v="PNY"/>
    <s v="PNY_EU"/>
    <s v="2026/03/11 16:15:54"/>
    <s v="2026/02/27 16:26:43"/>
    <s v="H525801386"/>
    <s v="90CV08B200F0"/>
    <s v="RTX5070TI/14760/STDOC/HY/PNY"/>
    <s v=""/>
    <s v="H525002320"/>
    <s v="CLOSED"/>
    <s v="許家榮"/>
    <s v="2026/03/18 10:47:15"/>
    <s v="2026/03/25 14:51:13"/>
    <s v="2026/03/30 17:31:47"/>
    <s v="2026/03/30 17:31:47"/>
    <s v=""/>
    <s v=""/>
    <s v=""/>
    <s v="2026/03/18 10:43:52"/>
    <s v="KEYIN"/>
    <s v="KEYIN"/>
    <s v="R10"/>
    <s v="RTX5070TI"/>
    <s v="2026/03/27 09:29:23"/>
    <s v="011"/>
    <n v="622235"/>
    <n v="6"/>
    <n v="6"/>
  </r>
  <r>
    <s v="KGB"/>
    <s v="Standard Shipment"/>
    <x v="0"/>
    <x v="0"/>
    <x v="0"/>
    <s v="TO262000008"/>
    <s v="R"/>
    <s v="PNY"/>
    <s v="PNY_EU"/>
    <s v="2026/03/11 16:15:54"/>
    <s v="2026/02/27 16:26:43"/>
    <s v="H624801422"/>
    <s v="90CV07X30010"/>
    <s v="RTX4080/PG139SKU355/GB/PNY"/>
    <s v=""/>
    <s v="H624010185"/>
    <s v="CLOSED"/>
    <s v="許家榮"/>
    <s v="2026/03/18 10:47:15"/>
    <s v="2026/04/16 10:04:01"/>
    <s v="2026/04/18 15:03:11"/>
    <s v="2026/04/18 15:03:11"/>
    <s v=""/>
    <s v=""/>
    <s v=""/>
    <s v="2026/03/18 10:45:04"/>
    <s v="KEYIN"/>
    <s v="KEYIN"/>
    <s v="R10"/>
    <s v="RTX4080"/>
    <s v="2026/04/17 10:36:56"/>
    <s v="003"/>
    <n v="622286"/>
    <n v="6.6"/>
    <n v="6.6"/>
  </r>
  <r>
    <s v="KBB"/>
    <s v="-"/>
    <x v="5"/>
    <x v="2"/>
    <x v="1"/>
    <s v="TO262000008"/>
    <s v="R"/>
    <s v="PNY"/>
    <s v="PNY_EU"/>
    <s v="2026/03/11 16:15:54"/>
    <s v="2026/02/27 16:26:43"/>
    <s v="H624000064"/>
    <s v="90CV07S10050"/>
    <s v="RTX4090/PG139-SKU332/GB/PNY"/>
    <s v=""/>
    <s v="H624000064"/>
    <s v="CLOSED"/>
    <s v="許家榮"/>
    <s v="2026/03/18 10:47:15"/>
    <s v=""/>
    <s v=""/>
    <s v="2026/03/25 08:49:33"/>
    <s v="[A3SC0030]Burnt Component"/>
    <s v="Customer"/>
    <s v="PCB Burned/U97"/>
    <s v="2026/03/18 10:45:57"/>
    <s v="KEYIN"/>
    <s v="KEYIN"/>
    <s v="C01"/>
    <s v="RTX4090"/>
    <s v=""/>
    <s v=""/>
    <s v=""/>
    <s v=""/>
    <s v=""/>
  </r>
  <r>
    <s v="KGB"/>
    <s v="Standard Shipment"/>
    <x v="0"/>
    <x v="0"/>
    <x v="0"/>
    <s v="TO262000008"/>
    <s v="R"/>
    <s v="PNY"/>
    <s v="PNY_EU"/>
    <s v="2026/03/11 16:15:54"/>
    <s v="2026/02/27 16:26:43"/>
    <s v="H524801393"/>
    <s v="90CV-07S0010"/>
    <s v="RTX4090/PG139-SKU330/GB/PNY"/>
    <s v=""/>
    <s v="H524900082"/>
    <s v="CLOSED"/>
    <s v="許家榮"/>
    <s v="2026/03/18 10:51:55"/>
    <s v="2026/04/22 14:41:41"/>
    <s v="2026/04/24 15:34:24"/>
    <s v="2026/04/24 15:34:24"/>
    <s v=""/>
    <s v=""/>
    <s v=""/>
    <s v="2026/03/18 10:48:12"/>
    <s v="KEYIN"/>
    <s v="KEYIN"/>
    <s v="R10"/>
    <s v="RTX4090"/>
    <s v="2026/04/24 10:48:08"/>
    <s v="004"/>
    <n v="622302"/>
    <n v="7.6"/>
    <n v="7.6"/>
  </r>
  <r>
    <s v="KGB"/>
    <s v="Standard Shipment"/>
    <x v="0"/>
    <x v="0"/>
    <x v="0"/>
    <s v="TO262000009"/>
    <s v="R"/>
    <s v="PNY"/>
    <s v="PNY_EU"/>
    <s v="2026/03/11 16:16:34"/>
    <s v="2026/02/27 16:27:29"/>
    <s v="M425801384"/>
    <s v="90CV08510010"/>
    <s v="RTX5070/14770/STDOC/SA/PNY"/>
    <s v=""/>
    <s v="M425025832"/>
    <s v="CLOSED"/>
    <s v="許家榮"/>
    <s v="2026/03/17 09:34:01"/>
    <s v="2026/03/25 14:51:04"/>
    <s v="2026/03/30 17:31:47"/>
    <s v="2026/03/30 17:31:47"/>
    <s v=""/>
    <s v=""/>
    <s v=""/>
    <s v="2026/03/17 09:24:26"/>
    <s v="KEYIN"/>
    <s v="KEYIN"/>
    <s v="R10"/>
    <s v="RTX5070"/>
    <s v="2026/03/27 09:29:23"/>
    <s v="014"/>
    <n v="622235"/>
    <n v="6.6"/>
    <n v="6.6"/>
  </r>
  <r>
    <s v="KBB"/>
    <s v="CND Sceond Pass"/>
    <x v="0"/>
    <x v="2"/>
    <x v="1"/>
    <s v="TO262000009"/>
    <s v="R"/>
    <s v="PNY"/>
    <s v="PNY_EU"/>
    <s v="2026/03/11 16:16:34"/>
    <s v="2026/02/27 16:27:29"/>
    <s v="M425018629"/>
    <s v="90CV08600020"/>
    <s v="RTX5080/14745/STD/SA/PNY"/>
    <s v=""/>
    <s v="M425018629"/>
    <s v="CLOSED"/>
    <s v="李景福"/>
    <s v="2026/03/17 09:34:01"/>
    <s v=""/>
    <s v=""/>
    <s v="2026/05/08 15:53:06"/>
    <s v="[A3SC0020]Scrap cause by Parts shortage"/>
    <s v="Customer"/>
    <s v="Consigned Part Shortage - Close"/>
    <s v="2026/03/17 09:25:32"/>
    <s v="KEYIN"/>
    <s v="KEYIN"/>
    <s v="C01"/>
    <s v="RTX5080"/>
    <s v=""/>
    <s v=""/>
    <s v=""/>
    <s v=""/>
    <s v=""/>
  </r>
  <r>
    <s v="KGB"/>
    <s v="Standard Shipment"/>
    <x v="0"/>
    <x v="0"/>
    <x v="0"/>
    <s v="TO262000009"/>
    <s v="R"/>
    <s v="PNY"/>
    <s v="PNY_EU"/>
    <s v="2026/03/11 16:16:34"/>
    <s v="2026/02/27 16:27:29"/>
    <s v="M925801381"/>
    <s v="90CV08B20140"/>
    <s v="RTX5070TI/14760/STDOC/HY6/PNY"/>
    <s v=""/>
    <s v="M925018038"/>
    <s v="CLOSED"/>
    <s v="許家榮"/>
    <s v="2026/03/17 09:34:01"/>
    <s v="2026/05/14 16:25:18"/>
    <s v="2026/05/22 15:12:06"/>
    <s v="2026/05/22 15:12:06"/>
    <s v=""/>
    <s v=""/>
    <s v=""/>
    <s v="2026/03/17 09:26:47"/>
    <s v="KEYIN"/>
    <s v="KEYIN"/>
    <s v="R10"/>
    <s v="RTX5070TI"/>
    <s v="2026/05/21 16:00:02"/>
    <s v="007"/>
    <n v="622366"/>
    <n v="6.9"/>
    <n v="6.9"/>
  </r>
  <r>
    <s v="KBB"/>
    <s v="-"/>
    <x v="5"/>
    <x v="2"/>
    <x v="1"/>
    <s v="TO262000009"/>
    <s v="R"/>
    <s v="PNY"/>
    <s v="PNY_EU"/>
    <s v="2026/03/11 16:16:34"/>
    <s v="2026/02/27 16:27:29"/>
    <s v="MO25014086"/>
    <s v="90CV08B10010"/>
    <s v="RTX5070TI/14760/STD/SA/PNY"/>
    <s v=""/>
    <s v="MO25014086"/>
    <s v="CLOSED"/>
    <s v="許家榮"/>
    <s v="2026/03/17 09:34:01"/>
    <s v=""/>
    <s v=""/>
    <s v="2026/03/25 08:39:16"/>
    <s v="[A3SC0015]Scrap cause by PCB open"/>
    <s v="Customer"/>
    <s v="Q534 pin 6 to J5 pin 15 PCB open"/>
    <s v="2026/03/17 09:27:39"/>
    <s v="KEYIN"/>
    <s v="KEYIN"/>
    <s v="C01"/>
    <s v="RTX5070TI"/>
    <s v=""/>
    <s v=""/>
    <s v=""/>
    <s v=""/>
    <s v=""/>
  </r>
  <r>
    <s v="KGB"/>
    <s v="Standard Shipment"/>
    <x v="0"/>
    <x v="0"/>
    <x v="0"/>
    <s v="TO262000009"/>
    <s v="R"/>
    <s v="PNY"/>
    <s v="PNY_EU"/>
    <s v="2026/03/11 16:16:34"/>
    <s v="2026/02/27 16:27:29"/>
    <s v="MO25801389"/>
    <s v="90CV08B20070"/>
    <s v="RTX5070TI/14760/STDOC/HY/PNY"/>
    <s v=""/>
    <s v="MO25008229"/>
    <s v="CLOSED"/>
    <s v="許家榮"/>
    <s v="2026/03/17 09:34:01"/>
    <s v="2026/04/22 14:41:28"/>
    <s v="2026/04/24 15:34:24"/>
    <s v="2026/04/24 15:34:24"/>
    <s v=""/>
    <s v=""/>
    <s v=""/>
    <s v="2026/03/17 09:28:33"/>
    <s v="KEYIN"/>
    <s v="KEYIN"/>
    <s v="R10"/>
    <s v="RTX5070TI"/>
    <s v="2026/04/24 10:48:08"/>
    <s v="003"/>
    <n v="622302"/>
    <n v="6.4"/>
    <n v="6.4"/>
  </r>
  <r>
    <s v="KGB"/>
    <s v="Standard Shipment"/>
    <x v="0"/>
    <x v="0"/>
    <x v="0"/>
    <s v="TO262000009"/>
    <s v="R"/>
    <s v="PNY"/>
    <s v="PNY_EU"/>
    <s v="2026/03/11 16:16:34"/>
    <s v="2026/02/27 16:27:29"/>
    <s v="M825801503"/>
    <s v="90CV08600020"/>
    <s v="RTX5080/14745/STD/SA/PNY"/>
    <s v=""/>
    <s v="M825035119"/>
    <s v="CLOSED"/>
    <s v="許家榮"/>
    <s v="2026/03/17 09:34:01"/>
    <s v="2026/04/22 14:48:29"/>
    <s v="2026/04/24 15:34:24"/>
    <s v="2026/04/24 15:34:24"/>
    <s v=""/>
    <s v=""/>
    <s v=""/>
    <s v="2026/03/17 09:23:07"/>
    <s v="KEYIN"/>
    <s v="KEYIN"/>
    <s v="R10"/>
    <s v="RTX5080"/>
    <s v="2026/04/24 10:48:08"/>
    <s v="001"/>
    <n v="622302"/>
    <n v="7.1"/>
    <n v="7.1"/>
  </r>
  <r>
    <s v="KBB"/>
    <s v="Local Scrap"/>
    <x v="2"/>
    <x v="0"/>
    <x v="1"/>
    <s v="TO262000009"/>
    <s v="R"/>
    <s v="PNY"/>
    <s v="PNY_EU"/>
    <s v="2026/03/11 16:16:34"/>
    <s v="2026/02/27 16:27:29"/>
    <s v="M425027023"/>
    <s v="90CV08530010"/>
    <s v="RTX5070/14770/ARGBOC/SA/PNY"/>
    <s v=""/>
    <s v="M425027023"/>
    <s v="CLOSED"/>
    <s v="李景福"/>
    <s v="2026/03/17 09:34:01"/>
    <s v=""/>
    <s v=""/>
    <s v="2026/05/08 15:53:18"/>
    <s v="[A3SC0020]Scrap cause by Parts shortage"/>
    <s v="Customer"/>
    <s v="Consigned Part Shortage - Close"/>
    <s v="2026/03/17 09:07:21"/>
    <s v="KEYIN"/>
    <s v="KEYIN"/>
    <s v="C01"/>
    <s v="RTX5070"/>
    <s v=""/>
    <s v=""/>
    <s v=""/>
    <s v=""/>
    <s v=""/>
  </r>
  <r>
    <s v="KBB"/>
    <s v="-"/>
    <x v="5"/>
    <x v="2"/>
    <x v="1"/>
    <s v="TO262000009"/>
    <s v="R"/>
    <s v="PNY"/>
    <s v="PNY_EU"/>
    <s v="2026/03/11 16:16:34"/>
    <s v="2026/02/27 16:27:29"/>
    <s v="MN25015010"/>
    <s v="90CV08610070"/>
    <s v="RTX5080/14745/STDOC/SA/PNY"/>
    <s v=""/>
    <s v="MN25015010"/>
    <s v="CLOSED"/>
    <s v="許家榮"/>
    <s v="2026/03/17 09:34:01"/>
    <s v=""/>
    <s v=""/>
    <s v="2026/03/25 08:47:14"/>
    <s v="[A3SC0022]Scrap caused by service terms"/>
    <s v="Customer"/>
    <s v="G1、VRAM 被移除,機板和外觀與SN的機型不同"/>
    <s v="2026/03/17 09:09:21"/>
    <s v="KEYIN"/>
    <s v="KEYIN"/>
    <s v="C01"/>
    <s v="RTX5080"/>
    <s v=""/>
    <s v=""/>
    <s v=""/>
    <s v=""/>
    <s v=""/>
  </r>
  <r>
    <s v="KGB"/>
    <s v="Standard Shipment"/>
    <x v="0"/>
    <x v="0"/>
    <x v="0"/>
    <s v="TO262000009"/>
    <s v="R"/>
    <s v="PNY"/>
    <s v="PNY_EU"/>
    <s v="2026/03/11 16:16:34"/>
    <s v="2026/02/27 16:27:29"/>
    <s v="M825801383"/>
    <s v="90CV085300C0"/>
    <s v="RTX5070/14770/ARGBOC/HY/PNY"/>
    <s v=""/>
    <s v="M825015486"/>
    <s v="CLOSED"/>
    <s v="許家榮"/>
    <s v="2026/03/17 09:34:01"/>
    <s v="2026/03/25 14:50:56"/>
    <s v="2026/03/30 17:31:47"/>
    <s v="2026/03/30 17:31:47"/>
    <s v=""/>
    <s v=""/>
    <s v=""/>
    <s v="2026/03/17 09:10:16"/>
    <s v="KEYIN"/>
    <s v="KEYIN"/>
    <s v="R10"/>
    <s v="RTX5070"/>
    <s v="2026/03/27 09:29:23"/>
    <s v="014"/>
    <n v="622235"/>
    <n v="6.6"/>
    <n v="6.6"/>
  </r>
  <r>
    <s v="KBB"/>
    <s v="-"/>
    <x v="5"/>
    <x v="2"/>
    <x v="1"/>
    <s v="TO262000009"/>
    <s v="R"/>
    <s v="PNY"/>
    <s v="PNY_EU"/>
    <s v="2026/03/11 16:16:34"/>
    <s v="2026/02/27 16:27:29"/>
    <s v="M425036433"/>
    <s v="90CV08700020"/>
    <s v="RTX5090/14530/STD/SA/PNY"/>
    <s v=""/>
    <s v="M425036433"/>
    <s v="CLOSED"/>
    <s v="許家榮"/>
    <s v="2026/03/17 09:34:01"/>
    <s v=""/>
    <s v=""/>
    <s v="2026/03/25 08:51:13"/>
    <s v="[A3SC0022]Scrap caused by service terms"/>
    <s v="Customer"/>
    <s v="客戶未經授權維修.GPU、VRAM被拆除"/>
    <s v="2026/03/17 09:11:04"/>
    <s v="KEYIN"/>
    <s v="KEYIN"/>
    <s v="C01"/>
    <s v="RTX5090"/>
    <s v=""/>
    <s v=""/>
    <s v=""/>
    <s v=""/>
    <s v=""/>
  </r>
  <r>
    <s v="KGB"/>
    <s v="Standard Shipment"/>
    <x v="0"/>
    <x v="0"/>
    <x v="0"/>
    <s v="TO262000009"/>
    <s v="R"/>
    <s v="PNY"/>
    <s v="PNY_EU"/>
    <s v="2026/03/11 16:16:34"/>
    <s v="2026/02/27 16:27:29"/>
    <s v="M325801429"/>
    <s v="90CV08730010"/>
    <s v="RTX5090/14530/ARGBOC/SA/PNY"/>
    <s v=""/>
    <s v="M325014265"/>
    <s v="CLOSED"/>
    <s v="許家榮"/>
    <s v="2026/03/17 09:34:01"/>
    <s v="2026/04/16 10:04:20"/>
    <s v="2026/04/18 15:03:11"/>
    <s v="2026/04/18 15:03:11"/>
    <s v=""/>
    <s v=""/>
    <s v=""/>
    <s v="2026/03/17 09:16:35"/>
    <s v="KEYIN"/>
    <s v="KEYIN"/>
    <s v="R10"/>
    <s v="RTX5090"/>
    <s v="2026/04/17 10:36:56"/>
    <s v="003"/>
    <n v="622286"/>
    <n v="6.6"/>
    <n v="6.6"/>
  </r>
  <r>
    <s v="KBB"/>
    <s v="-"/>
    <x v="5"/>
    <x v="2"/>
    <x v="1"/>
    <s v="TO262000009"/>
    <s v="R"/>
    <s v="PNY"/>
    <s v="PNY_EU"/>
    <s v="2026/03/11 16:16:34"/>
    <s v="2026/02/27 16:27:29"/>
    <s v="MN25021761"/>
    <s v="90CV085100T0"/>
    <s v="RTX5070/14770/STDOC/MR/PNY"/>
    <s v=""/>
    <s v="MN25021761"/>
    <s v="CLOSED"/>
    <s v="李景福"/>
    <s v="2026/03/17 09:34:01"/>
    <s v=""/>
    <s v=""/>
    <s v="2026/05/18 14:27:11"/>
    <s v="[A3SC0020]Scrap cause by Parts shortage"/>
    <s v="Customer"/>
    <s v="Consigned Part Shortage - Close"/>
    <s v="2026/03/17 09:17:30"/>
    <s v="KEYIN"/>
    <s v="KEYIN"/>
    <s v="C01"/>
    <s v="RTX5070"/>
    <s v=""/>
    <s v=""/>
    <s v=""/>
    <s v=""/>
    <s v=""/>
  </r>
  <r>
    <s v="KGB"/>
    <s v="Standard Shipment"/>
    <x v="0"/>
    <x v="0"/>
    <x v="0"/>
    <s v="TO262000009"/>
    <s v="R"/>
    <s v="PNY"/>
    <s v="PNY_EU"/>
    <s v="2026/03/11 16:16:34"/>
    <s v="2026/02/27 16:27:29"/>
    <s v="M425801385"/>
    <s v="90CV08B200A0"/>
    <s v="RTX5070TI/14760/STDOC/HY/PNY"/>
    <s v=""/>
    <s v="M425032946"/>
    <s v="CLOSED"/>
    <s v="許家榮"/>
    <s v="2026/03/17 09:34:01"/>
    <s v="2026/05/14 16:25:26"/>
    <s v="2026/05/22 15:12:06"/>
    <s v="2026/05/22 15:12:06"/>
    <s v=""/>
    <s v=""/>
    <s v=""/>
    <s v="2026/03/17 09:18:29"/>
    <s v="KEYIN"/>
    <s v="KEYIN"/>
    <s v="R10"/>
    <s v="RTX5070TI"/>
    <s v="2026/05/21 16:00:01"/>
    <s v="006"/>
    <n v="622366"/>
    <n v="6.9"/>
    <n v="6.9"/>
  </r>
  <r>
    <s v="KGB"/>
    <s v="Standard Shipment"/>
    <x v="0"/>
    <x v="0"/>
    <x v="0"/>
    <s v="TO262000009"/>
    <s v="R"/>
    <s v="PNY"/>
    <s v="PNY_EU"/>
    <s v="2026/03/11 16:16:34"/>
    <s v="2026/02/27 16:27:29"/>
    <s v="M325801382"/>
    <s v="90CV08530010"/>
    <s v="RTX5070/14770/ARGBOC/SA/PNY"/>
    <s v=""/>
    <s v="M325000590"/>
    <s v="CLOSED"/>
    <s v="許家榮"/>
    <s v="2026/03/17 09:34:01"/>
    <s v="2026/03/25 14:50:47"/>
    <s v="2026/03/30 17:31:47"/>
    <s v="2026/03/30 17:31:47"/>
    <s v=""/>
    <s v=""/>
    <s v=""/>
    <s v="2026/03/17 09:19:15"/>
    <s v="KEYIN"/>
    <s v="KEYIN"/>
    <s v="R10"/>
    <s v="RTX5070"/>
    <s v="2026/03/27 09:29:23"/>
    <s v="014"/>
    <n v="622235"/>
    <n v="6.6"/>
    <n v="6.6"/>
  </r>
  <r>
    <s v="KGB"/>
    <s v="Standard Shipment"/>
    <x v="0"/>
    <x v="0"/>
    <x v="0"/>
    <s v="TO262000009"/>
    <s v="R"/>
    <s v="PNY"/>
    <s v="PNY_EU"/>
    <s v="2026/03/11 16:16:34"/>
    <s v="2026/02/27 16:27:29"/>
    <s v="MO25801670"/>
    <s v="90CV085100T0"/>
    <s v="RTX5070/14770/STDOC/MR/PNY"/>
    <s v=""/>
    <s v="MO25004721"/>
    <s v="CLOSED"/>
    <s v="許家榮"/>
    <s v="2026/03/17 09:34:01"/>
    <s v="2026/05/25 16:31:23"/>
    <s v="2026/05/28 17:28:48"/>
    <s v="2026/05/28 17:28:48"/>
    <s v=""/>
    <s v=""/>
    <s v=""/>
    <s v="2026/03/17 09:08:19"/>
    <s v="KEYIN"/>
    <s v="KEYIN"/>
    <s v="R10"/>
    <s v="RTX5070"/>
    <s v="2026/05/28 11:28:37"/>
    <s v="002"/>
    <n v="622382"/>
    <n v="6.2"/>
    <n v="6.2"/>
  </r>
  <r>
    <s v="KBB"/>
    <s v="-"/>
    <x v="5"/>
    <x v="2"/>
    <x v="1"/>
    <s v="TO262000009"/>
    <s v="R"/>
    <s v="PNY"/>
    <s v="PNY_EU"/>
    <s v="2026/03/11 16:16:34"/>
    <s v="2026/02/27 16:27:29"/>
    <s v="M525060840"/>
    <s v="90CV08E20010"/>
    <s v="RTX5060/15225/ARGBOC/SA/PNY"/>
    <s v=""/>
    <s v="M525060840"/>
    <s v="CLOSED"/>
    <s v="李景福"/>
    <s v="2026/03/17 09:34:01"/>
    <s v=""/>
    <s v=""/>
    <s v="2026/05/08 15:53:20"/>
    <s v="[A3SC0020]Scrap cause by Parts shortage"/>
    <s v="Customer"/>
    <s v="Consigned Part Shortage - Close"/>
    <s v="2026/03/17 09:19:56"/>
    <s v="KEYIN"/>
    <s v="KEYIN"/>
    <s v="C01"/>
    <s v="RTX5060"/>
    <s v=""/>
    <s v=""/>
    <s v=""/>
    <s v=""/>
    <s v=""/>
  </r>
  <r>
    <s v="KBB"/>
    <d v="2026-10-02T00:00:00"/>
    <x v="11"/>
    <x v="0"/>
    <x v="1"/>
    <s v="TO262000009"/>
    <s v="R"/>
    <s v="PNY"/>
    <s v="PNY_EU"/>
    <s v="2026/03/11 16:16:34"/>
    <s v="2026/02/27 16:27:29"/>
    <s v="M225011236"/>
    <s v="90CV08710010"/>
    <s v="RTX5090/14530/STDOC/SA/PNY"/>
    <s v=""/>
    <s v="M225011236"/>
    <s v="CLOSED"/>
    <s v="李景福"/>
    <s v="2026/03/17 09:34:00"/>
    <s v=""/>
    <s v=""/>
    <s v="2026/06/05 12:38:02"/>
    <s v="[A3SC0020]Scrap cause by Parts shortage"/>
    <s v="Customer"/>
    <s v="Consigned Part Shortage - Close"/>
    <s v="2026/03/17 09:33:17"/>
    <s v="KEYIN"/>
    <s v="KEYIN"/>
    <s v="C01"/>
    <s v="RTX5090"/>
    <s v=""/>
    <s v=""/>
    <s v=""/>
    <s v=""/>
    <s v=""/>
  </r>
  <r>
    <s v="KGB"/>
    <s v="Standard Shipment"/>
    <x v="0"/>
    <x v="0"/>
    <x v="0"/>
    <s v="TO263000007"/>
    <s v="R"/>
    <s v="PNY"/>
    <s v="PNY_EU"/>
    <s v="2026/03/30 08:34:24"/>
    <s v="2026/03/14 22:02:28"/>
    <s v="HN25801452"/>
    <s v="90CV08E100M0"/>
    <s v="RTX5060/15225/STD/MR/PNY"/>
    <s v=""/>
    <s v="HN25007882"/>
    <s v="CLOSED"/>
    <s v="許家榮"/>
    <s v="2026/03/31 10:02:50"/>
    <s v="2026/04/22 14:46:25"/>
    <s v="2026/04/24 15:34:24"/>
    <s v="2026/04/24 15:34:24"/>
    <s v=""/>
    <s v=""/>
    <s v=""/>
    <s v="2026/03/31 09:56:47"/>
    <s v="KEYIN"/>
    <s v="KEYIN"/>
    <s v="R10"/>
    <s v="RTX5060"/>
    <s v="2026/04/24 10:48:08"/>
    <s v="005"/>
    <n v="622302"/>
    <n v="6.6"/>
    <n v="6.6"/>
  </r>
  <r>
    <s v="KGB"/>
    <s v="Standard Shipment"/>
    <x v="0"/>
    <x v="0"/>
    <x v="0"/>
    <s v="TO263000007"/>
    <s v="R"/>
    <s v="PNY"/>
    <s v="PNY_EU"/>
    <s v="2026/03/30 08:34:24"/>
    <s v="2026/03/14 22:02:28"/>
    <s v="H725801463"/>
    <s v="90CV08B200F0"/>
    <s v="RTX5070TI/14760/STDOC/HY/PNY"/>
    <s v=""/>
    <s v="H725001868"/>
    <s v="CLOSED"/>
    <s v="許家榮"/>
    <s v="2026/03/31 10:02:50"/>
    <s v="2026/05/20 13:43:31"/>
    <s v="2026/05/22 15:12:06"/>
    <s v="2026/05/22 15:12:06"/>
    <s v=""/>
    <s v=""/>
    <s v=""/>
    <s v="2026/03/31 09:57:50"/>
    <s v="KEYIN"/>
    <s v="KEYIN"/>
    <s v="R10"/>
    <s v="RTX5070TI"/>
    <s v="2026/05/21 16:00:01"/>
    <s v="004"/>
    <n v="622366"/>
    <n v="6"/>
    <n v="6"/>
  </r>
  <r>
    <s v="KGB"/>
    <s v="Standard Shipment"/>
    <x v="0"/>
    <x v="0"/>
    <x v="0"/>
    <s v="TO263000007"/>
    <s v="R"/>
    <s v="PNY"/>
    <s v="PNY_EU"/>
    <s v="2026/03/30 08:34:24"/>
    <s v="2026/03/14 22:02:28"/>
    <s v="H625801496"/>
    <s v="90CV08B200F0"/>
    <s v="RTX5070TI/14760/STDOC/HY/PNY"/>
    <s v=""/>
    <s v="H625014457"/>
    <s v="CLOSED"/>
    <s v="許家榮"/>
    <s v="2026/03/31 10:02:50"/>
    <s v="2026/05/20 13:44:19"/>
    <s v="2026/05/22 15:12:06"/>
    <s v="2026/05/22 15:12:06"/>
    <s v=""/>
    <s v=""/>
    <s v=""/>
    <s v="2026/03/31 09:58:53"/>
    <s v="KEYIN"/>
    <s v="KEYIN"/>
    <s v="R10"/>
    <s v="RTX5070TI"/>
    <s v="2026/05/21 16:00:01"/>
    <s v="003"/>
    <n v="622366"/>
    <n v="6"/>
    <n v="6"/>
  </r>
  <r>
    <s v="KBB"/>
    <s v="-"/>
    <x v="5"/>
    <x v="2"/>
    <x v="1"/>
    <s v="TO263000007"/>
    <s v="R"/>
    <s v="PNY"/>
    <s v="PNY_EU"/>
    <s v="2026/03/30 08:34:24"/>
    <s v="2026/03/14 22:02:28"/>
    <s v="HN25006811"/>
    <s v="90CV08B100F0"/>
    <s v="RTX5070TI/14760/STD/SA/PNY"/>
    <s v=""/>
    <s v="HN25006811"/>
    <s v="CLOSED"/>
    <s v="李景福"/>
    <s v="2026/03/31 10:02:50"/>
    <s v=""/>
    <s v=""/>
    <s v="2026/06/05 12:38:04"/>
    <s v="[A3SC0020]Scrap cause by Parts shortage"/>
    <s v="Customer"/>
    <s v="Consigned Part Shortage - Close"/>
    <s v="2026/03/31 09:59:55"/>
    <s v="KEYIN"/>
    <s v="KEYIN"/>
    <s v="C01"/>
    <s v="RTX5070TI"/>
    <s v=""/>
    <s v=""/>
    <s v=""/>
    <s v=""/>
    <s v=""/>
  </r>
  <r>
    <s v="KGB"/>
    <s v="Standard Shipment"/>
    <x v="0"/>
    <x v="0"/>
    <x v="0"/>
    <s v="TO263000007"/>
    <s v="R"/>
    <s v="PNY"/>
    <s v="PNY_EU"/>
    <s v="2026/03/30 08:34:24"/>
    <s v="2026/03/14 22:02:28"/>
    <s v="H625801465"/>
    <s v="90CV08B200F0"/>
    <s v="RTX5070TI/14760/STDOC/HY/PNY"/>
    <s v=""/>
    <s v="H625013294"/>
    <s v="CLOSED"/>
    <s v="許家榮"/>
    <s v="2026/03/31 10:02:50"/>
    <s v="2026/05/20 13:43:39"/>
    <s v="2026/05/22 15:12:06"/>
    <s v="2026/05/22 15:12:06"/>
    <s v=""/>
    <s v=""/>
    <s v=""/>
    <s v="2026/03/31 10:01:12"/>
    <s v="KEYIN"/>
    <s v="KEYIN"/>
    <s v="R10"/>
    <s v="RTX5070TI"/>
    <s v="2026/05/21 16:00:01"/>
    <s v="002"/>
    <n v="622366"/>
    <n v="5.9"/>
    <n v="5.9"/>
  </r>
  <r>
    <s v="KGB"/>
    <s v="Standard Shipment"/>
    <x v="0"/>
    <x v="0"/>
    <x v="0"/>
    <s v="TO263000007"/>
    <s v="R"/>
    <s v="PNY"/>
    <s v="PNY_EU"/>
    <s v="2026/03/30 08:34:24"/>
    <s v="2026/03/14 22:02:28"/>
    <s v="H625801427"/>
    <s v="90CV08B100G0"/>
    <s v="RTX5070TI/14760/STD/HY/PNY"/>
    <s v=""/>
    <s v="H625012977"/>
    <s v="CLOSED"/>
    <s v="許家榮"/>
    <s v="2026/03/31 10:02:50"/>
    <s v="2026/04/22 14:44:36"/>
    <s v="2026/04/24 15:34:24"/>
    <s v="2026/04/24 15:34:24"/>
    <s v=""/>
    <s v=""/>
    <s v=""/>
    <s v="2026/03/31 10:02:13"/>
    <s v="KEYIN"/>
    <s v="KEYIN"/>
    <s v="R10"/>
    <s v="RTX5070TI"/>
    <s v="2026/04/24 10:48:08"/>
    <s v="004"/>
    <n v="622302"/>
    <n v="7.6"/>
    <n v="7.6"/>
  </r>
  <r>
    <s v="KGB"/>
    <s v="Standard Shipment"/>
    <x v="0"/>
    <x v="0"/>
    <x v="0"/>
    <s v="TO263000008"/>
    <s v="R"/>
    <s v="PNY"/>
    <s v="PNY_EU"/>
    <s v="2026/03/30 08:34:46"/>
    <s v="2026/03/14 22:03:17"/>
    <s v="M525801504"/>
    <s v="90CV085300C0"/>
    <s v="RTX5070/14770/ARGBOC/HY/PNY"/>
    <s v=""/>
    <s v="M525060293"/>
    <s v="CLOSED"/>
    <s v="許家榮"/>
    <s v="2026/03/31 09:56:29"/>
    <s v="2026/04/22 14:48:37"/>
    <s v="2026/04/24 15:34:24"/>
    <s v="2026/04/24 15:34:24"/>
    <s v=""/>
    <s v=""/>
    <s v=""/>
    <s v="2026/03/31 09:52:32"/>
    <s v="KEYIN"/>
    <s v="KEYIN"/>
    <s v="R10"/>
    <s v="RTX5070"/>
    <s v="2026/04/24 10:48:08"/>
    <s v="005"/>
    <n v="622302"/>
    <n v="6.6"/>
    <n v="6.6"/>
  </r>
  <r>
    <s v="KGB"/>
    <s v="Standard Shipment"/>
    <x v="0"/>
    <x v="0"/>
    <x v="0"/>
    <s v="TO263000008"/>
    <s v="R"/>
    <s v="PNY"/>
    <s v="PNY_EU"/>
    <s v="2026/03/30 08:34:46"/>
    <s v="2026/03/14 22:03:17"/>
    <s v="M125801490"/>
    <s v="90CV08630010"/>
    <s v="RTX5080/14745/ARGBOC/SA/PNY"/>
    <s v=""/>
    <s v="M125005638"/>
    <s v="CLOSED"/>
    <s v="許家榮"/>
    <s v="2026/03/31 09:56:29"/>
    <s v="2026/04/22 14:48:06"/>
    <s v="2026/04/24 15:34:24"/>
    <s v="2026/04/24 15:34:24"/>
    <s v=""/>
    <s v=""/>
    <s v=""/>
    <s v="2026/03/31 09:53:19"/>
    <s v="KEYIN"/>
    <s v="KEYIN"/>
    <s v="R10"/>
    <s v="RTX5080"/>
    <s v="2026/04/24 10:48:08"/>
    <s v="001"/>
    <n v="622302"/>
    <n v="7.1"/>
    <n v="7.1"/>
  </r>
  <r>
    <s v="KGB"/>
    <s v="Standard Shipment"/>
    <x v="0"/>
    <x v="0"/>
    <x v="0"/>
    <s v="TO263000008"/>
    <s v="R"/>
    <s v="PNY"/>
    <s v="PNY_EU"/>
    <s v="2026/03/30 08:34:46"/>
    <s v="2026/03/14 22:03:17"/>
    <s v="M425801426"/>
    <s v="90CV08500020"/>
    <s v="RTX5070/14770/STD/SA/PNY"/>
    <s v=""/>
    <s v="M425020079"/>
    <s v="CLOSED"/>
    <s v="許家榮"/>
    <s v="2026/03/31 09:56:29"/>
    <s v="2026/05/25 16:11:02"/>
    <s v="2026/05/28 17:28:48"/>
    <s v="2026/05/28 17:28:48"/>
    <s v=""/>
    <s v=""/>
    <s v=""/>
    <s v="2026/03/31 09:54:33"/>
    <s v="KEYIN"/>
    <s v="KEYIN"/>
    <s v="R10"/>
    <s v="RTX5070"/>
    <s v="2026/05/28 11:28:37"/>
    <s v="002"/>
    <n v="622382"/>
    <n v="6.2"/>
    <n v="6.2"/>
  </r>
  <r>
    <s v="KGB"/>
    <s v="Standard Shipment"/>
    <x v="0"/>
    <x v="0"/>
    <x v="0"/>
    <s v="TO263000008"/>
    <s v="R"/>
    <s v="PNY"/>
    <s v="PNY_EU"/>
    <s v="2026/03/30 08:34:46"/>
    <s v="2026/03/14 22:03:17"/>
    <s v="MN25801424"/>
    <s v="90CV08630070"/>
    <s v="RTX5080/14745/ARGBOC/SA/PNY"/>
    <s v=""/>
    <s v="MN25011240"/>
    <s v="CLOSED"/>
    <s v="許家榮"/>
    <s v="2026/03/31 09:56:29"/>
    <s v="2026/04/22 14:44:28"/>
    <s v="2026/04/24 15:34:24"/>
    <s v="2026/04/24 15:34:24"/>
    <s v=""/>
    <s v=""/>
    <s v=""/>
    <s v="2026/03/31 09:55:12"/>
    <s v="KEYIN"/>
    <s v="KEYIN"/>
    <s v="R10"/>
    <s v="RTX5080"/>
    <s v="2026/04/24 10:48:08"/>
    <s v="002"/>
    <n v="622302"/>
    <n v="7.2"/>
    <n v="7.2"/>
  </r>
  <r>
    <s v="KGB"/>
    <s v="Standard Shipment"/>
    <x v="0"/>
    <x v="0"/>
    <x v="0"/>
    <s v="TO263000008"/>
    <s v="R"/>
    <s v="PNY"/>
    <s v="PNY_EU"/>
    <s v="2026/03/30 08:34:46"/>
    <s v="2026/03/14 22:03:17"/>
    <s v="MN25801656"/>
    <s v="90CV085300Q0"/>
    <s v="RTX5070/14770/ARGBOC/MR/PNY"/>
    <s v=""/>
    <s v="MN25016741"/>
    <s v="CLOSED"/>
    <s v="許家榮"/>
    <s v="2026/03/31 09:56:30"/>
    <s v="2026/06/02 16:32:44"/>
    <s v="2026/06/05 16:49:15"/>
    <s v="2026/06/05 16:49:15"/>
    <s v=""/>
    <s v=""/>
    <s v=""/>
    <s v="2026/03/31 09:47:14"/>
    <s v="KEYIN"/>
    <s v="KEYIN"/>
    <s v="R10"/>
    <s v="RTX5070"/>
    <s v="2026/06/04 16:26:32"/>
    <s v="004"/>
    <n v="622398"/>
    <n v="6.4"/>
    <n v="6.4"/>
  </r>
  <r>
    <s v="KBB"/>
    <s v="-"/>
    <x v="5"/>
    <x v="2"/>
    <x v="1"/>
    <s v="TO263000008"/>
    <s v="R"/>
    <s v="PNY"/>
    <s v="PNY_EU"/>
    <s v="2026/03/30 08:34:46"/>
    <s v="2026/03/14 22:03:17"/>
    <s v="MO25008224"/>
    <s v="90CV08B20070"/>
    <s v="RTX5070TI/14760/STDOC/HY/PNY"/>
    <s v=""/>
    <s v="MO25008224"/>
    <s v="CLOSED"/>
    <s v="李景福"/>
    <s v="2026/03/31 09:56:29"/>
    <s v=""/>
    <s v=""/>
    <s v="2026/06/05 12:38:32"/>
    <s v="[A3SC0020]Scrap cause by Parts shortage"/>
    <s v="Customer"/>
    <s v="Consigned Part Shortage - Close"/>
    <s v="2026/03/31 09:48:14"/>
    <s v="KEYIN"/>
    <s v="KEYIN"/>
    <s v="C01"/>
    <s v="RTX5070TI"/>
    <s v=""/>
    <s v=""/>
    <s v=""/>
    <s v=""/>
    <s v=""/>
  </r>
  <r>
    <s v="KBB"/>
    <s v="CND Sceond Pass"/>
    <x v="0"/>
    <x v="2"/>
    <x v="1"/>
    <s v="TO263000008"/>
    <s v="R"/>
    <s v="PNY"/>
    <s v="PNY_EU"/>
    <s v="2026/03/30 08:34:46"/>
    <s v="2026/03/14 22:03:17"/>
    <s v="M525016392"/>
    <s v="90CV085100C0"/>
    <s v="RTX5070/14770/STDOC/HY/PNY"/>
    <s v=""/>
    <s v="M525016392"/>
    <s v="CLOSED"/>
    <s v="李景福"/>
    <s v="2026/03/31 09:56:29"/>
    <s v=""/>
    <s v=""/>
    <s v="2026/06/05 12:38:17"/>
    <s v="[A3SC0020]Scrap cause by Parts shortage"/>
    <s v="Customer"/>
    <s v="Consigned Part Shortage - Close"/>
    <s v="2026/03/31 09:50:24"/>
    <s v="KEYIN"/>
    <s v="KEYIN"/>
    <s v="C01"/>
    <s v="RTX5070"/>
    <s v=""/>
    <s v=""/>
    <s v=""/>
    <s v=""/>
    <s v=""/>
  </r>
  <r>
    <s v="KGB"/>
    <s v="Standard Shipment"/>
    <x v="0"/>
    <x v="0"/>
    <x v="0"/>
    <s v="TO263000008"/>
    <s v="R"/>
    <s v="PNY"/>
    <s v="PNY_EU"/>
    <s v="2026/03/30 08:34:46"/>
    <s v="2026/03/14 22:03:17"/>
    <s v="M425801502"/>
    <s v="90CV08630010"/>
    <s v="RTX5080/14745/ARGBOC/SA/PNY"/>
    <s v=""/>
    <s v="M425035447"/>
    <s v="CLOSED"/>
    <s v="許家榮"/>
    <s v="2026/03/31 09:56:29"/>
    <s v="2026/04/22 14:48:21"/>
    <s v="2026/04/24 15:34:24"/>
    <s v="2026/04/24 15:34:24"/>
    <s v=""/>
    <s v=""/>
    <s v=""/>
    <s v="2026/03/31 09:51:35"/>
    <s v="KEYIN"/>
    <s v="KEYIN"/>
    <s v="R10"/>
    <s v="RTX5080"/>
    <s v="2026/04/24 10:48:08"/>
    <s v="002"/>
    <n v="622302"/>
    <n v="7.2"/>
    <n v="7.2"/>
  </r>
  <r>
    <s v="KGB"/>
    <s v="Standard Shipment"/>
    <x v="0"/>
    <x v="0"/>
    <x v="0"/>
    <s v="TO263000008"/>
    <s v="R"/>
    <s v="PNY"/>
    <s v="PNY_EU"/>
    <s v="2026/03/30 08:34:46"/>
    <s v="2026/03/14 22:03:17"/>
    <s v="M325801428"/>
    <s v="90CV08530010"/>
    <s v="RTX5070/14770/ARGBOC/SA/PNY"/>
    <s v=""/>
    <s v="M325002419"/>
    <s v="CLOSED"/>
    <s v="許家榮"/>
    <s v="2026/03/31 09:46:49"/>
    <s v="2026/04/16 10:04:10"/>
    <s v="2026/04/18 15:03:11"/>
    <s v="2026/04/18 15:03:11"/>
    <s v=""/>
    <s v=""/>
    <s v=""/>
    <s v="2026/03/31 09:45:19"/>
    <s v="KEYIN"/>
    <s v="KEYIN"/>
    <s v="R10"/>
    <s v="RTX5070"/>
    <s v="2026/04/17 10:36:55"/>
    <s v="001"/>
    <n v="622286"/>
    <n v="7.8"/>
    <n v="7.8"/>
  </r>
  <r>
    <s v="KGB"/>
    <s v="Standard Shipment"/>
    <x v="0"/>
    <x v="0"/>
    <x v="0"/>
    <s v="TO263000008"/>
    <s v="R"/>
    <s v="PNY"/>
    <s v="PNY_EU"/>
    <s v="2026/03/30 08:34:46"/>
    <s v="2026/03/14 22:03:17"/>
    <s v="M425801438"/>
    <s v="90CV08530010"/>
    <s v="RTX5070/14770/ARGBOC/SA/PNY"/>
    <s v=""/>
    <s v="M425027318"/>
    <s v="CLOSED"/>
    <s v="許家榮"/>
    <s v="2026/03/31 09:46:49"/>
    <s v="2026/04/16 10:04:59"/>
    <s v="2026/04/18 15:03:11"/>
    <s v="2026/04/18 15:03:11"/>
    <s v=""/>
    <s v=""/>
    <s v=""/>
    <s v="2026/03/31 09:46:07"/>
    <s v="KEYIN"/>
    <s v="KEYIN"/>
    <s v="R10"/>
    <s v="RTX5070"/>
    <s v="2026/04/17 10:36:56"/>
    <s v="001"/>
    <n v="622286"/>
    <n v="7.8"/>
    <n v="7.8"/>
  </r>
  <r>
    <s v="KGB"/>
    <s v="Standard Shipment"/>
    <x v="0"/>
    <x v="0"/>
    <x v="0"/>
    <s v="TO263000008"/>
    <s v="R"/>
    <s v="PNY"/>
    <s v="PNY_EU"/>
    <s v="2026/03/30 08:34:46"/>
    <s v="2026/03/14 22:03:17"/>
    <s v="M425801430"/>
    <s v="90CV08510010"/>
    <s v="RTX5070/14770/STDOC/SA/PNY"/>
    <s v=""/>
    <s v="M425025839"/>
    <s v="CLOSED"/>
    <s v="許家榮"/>
    <s v="2026/03/31 09:46:49"/>
    <s v="2026/05/14 16:25:36"/>
    <s v="2026/05/22 15:12:06"/>
    <s v="2026/05/22 15:12:06"/>
    <s v=""/>
    <s v=""/>
    <s v=""/>
    <s v="2026/03/31 09:41:26"/>
    <s v="KEYIN"/>
    <s v="KEYIN"/>
    <s v="R10"/>
    <s v="RTX5070"/>
    <s v="2026/05/21 16:00:01"/>
    <s v="005"/>
    <n v="622366"/>
    <n v="5.3"/>
    <n v="5.3"/>
  </r>
  <r>
    <s v="KGB"/>
    <s v="Standard Shipment"/>
    <x v="0"/>
    <x v="0"/>
    <x v="0"/>
    <s v="TO263000008"/>
    <s v="R"/>
    <s v="PNY"/>
    <s v="PNY_EU"/>
    <s v="2026/03/30 08:34:46"/>
    <s v="2026/03/14 22:03:17"/>
    <s v="M125801431"/>
    <s v="90CV08630010"/>
    <s v="RTX5080/14745/ARGBOC/SA/PNY"/>
    <s v=""/>
    <s v="M125005164"/>
    <s v="CLOSED"/>
    <s v="許家榮"/>
    <s v="2026/03/31 09:46:49"/>
    <s v="2026/04/22 14:44:44"/>
    <s v="2026/04/24 15:34:24"/>
    <s v="2026/04/24 15:34:24"/>
    <s v=""/>
    <s v=""/>
    <s v=""/>
    <s v="2026/03/31 09:42:12"/>
    <s v="KEYIN"/>
    <s v="KEYIN"/>
    <s v="R10"/>
    <s v="RTX5080"/>
    <s v="2026/04/24 10:48:08"/>
    <s v="001"/>
    <n v="622302"/>
    <n v="7.1"/>
    <n v="7.1"/>
  </r>
  <r>
    <s v="KGB"/>
    <s v="Standard Shipment"/>
    <x v="0"/>
    <x v="0"/>
    <x v="0"/>
    <s v="TO263000008"/>
    <s v="R"/>
    <s v="PNY"/>
    <s v="PNY_EU"/>
    <s v="2026/03/30 08:34:46"/>
    <s v="2026/03/14 22:03:17"/>
    <s v="M525801435"/>
    <s v="90CV085300C0"/>
    <s v="RTX5070/14770/ARGBOC/HY/PNY"/>
    <s v=""/>
    <s v="M525017620"/>
    <s v="CLOSED"/>
    <s v="許家榮"/>
    <s v="2026/03/31 09:46:49"/>
    <s v="2026/04/16 10:04:30"/>
    <s v="2026/04/18 15:03:11"/>
    <s v="2026/04/18 15:03:11"/>
    <s v=""/>
    <s v=""/>
    <s v=""/>
    <s v="2026/03/31 09:43:26"/>
    <s v="KEYIN"/>
    <s v="KEYIN"/>
    <s v="R10"/>
    <s v="RTX5070"/>
    <s v="2026/04/17 10:36:55"/>
    <s v="001"/>
    <n v="622286"/>
    <n v="7.8"/>
    <n v="7.8"/>
  </r>
  <r>
    <s v="KGB"/>
    <s v="Standard Shipment"/>
    <x v="0"/>
    <x v="0"/>
    <x v="0"/>
    <s v="TO263000008"/>
    <s v="R"/>
    <s v="PNY"/>
    <s v="PNY_EU"/>
    <s v="2026/03/30 08:34:46"/>
    <s v="2026/03/14 22:03:17"/>
    <s v="M225801439"/>
    <s v="90CV08630010"/>
    <s v="RTX5080/14745/ARGBOC/SA/PNY"/>
    <s v=""/>
    <s v="M225008593"/>
    <s v="CLOSED"/>
    <s v="許家榮"/>
    <s v="2026/03/31 09:46:49"/>
    <s v="2026/04/22 14:45:08"/>
    <s v="2026/04/24 15:34:24"/>
    <s v="2026/04/24 15:34:24"/>
    <s v=""/>
    <s v=""/>
    <s v=""/>
    <s v="2026/03/31 09:44:16"/>
    <s v="KEYIN"/>
    <s v="KEYIN"/>
    <s v="R10"/>
    <s v="RTX5080"/>
    <s v="2026/04/24 10:48:08"/>
    <s v="002"/>
    <n v="622302"/>
    <n v="7.2"/>
    <n v="7.2"/>
  </r>
  <r>
    <s v="KGB"/>
    <s v="Standard Shipment"/>
    <x v="0"/>
    <x v="0"/>
    <x v="0"/>
    <s v="TO263000008"/>
    <s v="R"/>
    <s v="PNY"/>
    <s v="PNY_EU"/>
    <s v="2026/03/30 08:34:46"/>
    <s v="2026/03/14 22:03:17"/>
    <s v="MN25801453"/>
    <s v="90CV08E100Q0"/>
    <s v="RTX5060/15225/STD SF/MR/PNY"/>
    <s v=""/>
    <s v="MN25000618"/>
    <s v="CLOSED"/>
    <s v="許家榮"/>
    <s v="2026/03/31 09:46:49"/>
    <s v="2026/06/02 16:31:49"/>
    <s v="2026/06/05 16:49:15"/>
    <s v="2026/06/05 16:49:15"/>
    <s v=""/>
    <s v=""/>
    <s v=""/>
    <s v="2026/03/31 09:34:26"/>
    <s v="KEYIN"/>
    <s v="KEYIN"/>
    <s v="R10"/>
    <s v="RTX5060"/>
    <s v="2026/06/04 16:26:33"/>
    <s v="005"/>
    <n v="622398"/>
    <n v="6.6"/>
    <n v="6.6"/>
  </r>
  <r>
    <s v="KBB"/>
    <d v="2026-09-08T00:00:00"/>
    <x v="12"/>
    <x v="0"/>
    <x v="1"/>
    <s v="TO263000008"/>
    <s v="R"/>
    <s v="PNY"/>
    <s v="PNY_EU"/>
    <s v="2026/03/30 08:34:46"/>
    <s v="2026/03/14 22:03:17"/>
    <s v="MO25008323"/>
    <s v="90CV08E20010"/>
    <s v="RTX5060/15225/ARGBOC/SA/PNY"/>
    <s v=""/>
    <s v="MO25008323"/>
    <s v="CLOSED"/>
    <s v="許家榮"/>
    <s v="2026/03/31 09:46:49"/>
    <s v=""/>
    <s v=""/>
    <s v="2026/04/09 08:46:43"/>
    <s v="[A3SC0015]Scrap cause by PCB open"/>
    <s v="Customer"/>
    <s v="R95 pin 2 to C1378 pin 1 PCB open"/>
    <s v="2026/03/31 09:36:45"/>
    <s v="KEYIN"/>
    <s v="KEYIN"/>
    <s v="C01"/>
    <s v="RTX5060"/>
    <s v=""/>
    <s v=""/>
    <s v=""/>
    <s v=""/>
    <s v=""/>
  </r>
  <r>
    <s v="KGB"/>
    <s v="Standard Shipment"/>
    <x v="0"/>
    <x v="0"/>
    <x v="0"/>
    <s v="TO263000008"/>
    <s v="R"/>
    <s v="PNY"/>
    <s v="PNY_EU"/>
    <s v="2026/03/30 08:34:46"/>
    <s v="2026/03/14 22:03:17"/>
    <s v="M925801434"/>
    <s v="90CV08E20010"/>
    <s v="RTX5060/15225/ARGBOC/SA/PNY"/>
    <s v=""/>
    <s v="M925000030"/>
    <s v="CLOSED"/>
    <s v="許家榮"/>
    <s v="2026/03/31 09:46:49"/>
    <s v="2026/05/14 16:25:45"/>
    <s v="2026/05/22 15:12:06"/>
    <s v="2026/05/22 15:12:06"/>
    <s v=""/>
    <s v=""/>
    <s v=""/>
    <s v="2026/03/31 09:38:07"/>
    <s v="KEYIN"/>
    <s v="KEYIN"/>
    <s v="R10"/>
    <s v="RTX5060"/>
    <s v="2026/05/21 16:00:01"/>
    <s v="005"/>
    <n v="622366"/>
    <n v="5.3"/>
    <n v="5.3"/>
  </r>
  <r>
    <s v="KGB"/>
    <s v="Standard Shipment"/>
    <x v="0"/>
    <x v="0"/>
    <x v="0"/>
    <s v="TO263000008"/>
    <s v="R"/>
    <s v="PNY"/>
    <s v="PNY_EU"/>
    <s v="2026/03/30 08:34:46"/>
    <s v="2026/03/14 22:03:17"/>
    <s v="M425801436"/>
    <s v="90CV08530010"/>
    <s v="RTX5070/14770/ARGBOC/SA/PNY"/>
    <s v=""/>
    <s v="M425027136"/>
    <s v="CLOSED"/>
    <s v="許家榮"/>
    <s v="2026/03/31 09:46:49"/>
    <s v="2026/04/16 10:04:40"/>
    <s v="2026/04/18 15:03:11"/>
    <s v="2026/04/18 15:03:11"/>
    <s v=""/>
    <s v=""/>
    <s v=""/>
    <s v="2026/03/31 09:38:47"/>
    <s v="KEYIN"/>
    <s v="KEYIN"/>
    <s v="R10"/>
    <s v="RTX5070"/>
    <s v="2026/04/17 10:36:55"/>
    <s v="001"/>
    <n v="622286"/>
    <n v="7.8"/>
    <n v="7.8"/>
  </r>
  <r>
    <s v="KGB"/>
    <s v="Standard Shipment"/>
    <x v="0"/>
    <x v="0"/>
    <x v="0"/>
    <s v="TO263000008"/>
    <s v="R"/>
    <s v="PNY"/>
    <s v="PNY_EU"/>
    <s v="2026/03/30 08:34:46"/>
    <s v="2026/03/14 22:03:17"/>
    <s v="M225801437"/>
    <s v="90CV08710010"/>
    <s v="RTX5090/14530/STDOC/SA/PNY"/>
    <s v=""/>
    <s v="M225011080"/>
    <s v="CLOSED"/>
    <s v="許家榮"/>
    <s v="2026/03/31 09:46:49"/>
    <s v="2026/04/16 10:04:50"/>
    <s v="2026/04/18 15:03:11"/>
    <s v="2026/04/18 15:03:11"/>
    <s v=""/>
    <s v=""/>
    <s v=""/>
    <s v="2026/03/31 09:39:41"/>
    <s v="KEYIN"/>
    <s v="KEYIN"/>
    <s v="R10"/>
    <s v="RTX5090"/>
    <s v="2026/04/17 10:36:56"/>
    <s v="002"/>
    <n v="622286"/>
    <n v="6.4"/>
    <n v="6.4"/>
  </r>
  <r>
    <s v="KBB"/>
    <s v="-"/>
    <x v="5"/>
    <x v="2"/>
    <x v="1"/>
    <s v="TO263000019"/>
    <s v="R"/>
    <s v="PNY"/>
    <s v="PNY_EU"/>
    <s v="2026/04/13 13:18:39"/>
    <s v="2026/03/30 17:07:38"/>
    <s v="M825040161"/>
    <s v="90CV08B200A0"/>
    <s v="RTX5070TI/14760/STDOC/HY/PNY"/>
    <s v=""/>
    <s v="M825040161"/>
    <s v="CLOSED"/>
    <s v="李景福"/>
    <s v="2026/04/14 13:05:06"/>
    <s v=""/>
    <s v=""/>
    <s v="2026/06/05 12:38:21"/>
    <s v="[A3SC0020]Scrap cause by Parts shortage"/>
    <s v="Customer"/>
    <s v="Consigned Part Shortage - Close"/>
    <s v="2026/04/14 12:50:30"/>
    <s v="KEYIN"/>
    <s v="KEYIN"/>
    <s v="C01"/>
    <s v="RTX5070TI"/>
    <s v=""/>
    <s v=""/>
    <s v=""/>
    <s v=""/>
    <s v=""/>
  </r>
  <r>
    <s v="KGB"/>
    <s v="Standard Shipment"/>
    <x v="0"/>
    <x v="0"/>
    <x v="0"/>
    <s v="TO263000019"/>
    <s v="R"/>
    <s v="PNY"/>
    <s v="PNY_EU"/>
    <s v="2026/04/13 13:18:39"/>
    <s v="2026/03/30 17:07:38"/>
    <s v="M725801509"/>
    <s v="90CV08B200A0"/>
    <s v="RTX5070TI/14760/STDOC/HY/PNY"/>
    <s v=""/>
    <s v="M725034021"/>
    <s v="CLOSED"/>
    <s v="許家榮"/>
    <s v="2026/04/14 13:05:06"/>
    <s v="2026/05/14 16:26:01"/>
    <s v="2026/05/22 15:12:06"/>
    <s v="2026/05/22 15:12:06"/>
    <s v=""/>
    <s v=""/>
    <s v=""/>
    <s v="2026/04/14 12:51:15"/>
    <s v="KEYIN"/>
    <s v="KEYIN"/>
    <s v="R10"/>
    <s v="RTX5070TI"/>
    <s v="2026/05/21 16:00:01"/>
    <s v="001"/>
    <n v="622366"/>
    <n v="5.6"/>
    <n v="5.6"/>
  </r>
  <r>
    <s v="KBB"/>
    <s v="-"/>
    <x v="5"/>
    <x v="2"/>
    <x v="1"/>
    <s v="TO263000019"/>
    <s v="R"/>
    <s v="PNY"/>
    <s v="PNY_EU"/>
    <s v="2026/04/13 13:18:39"/>
    <s v="2026/03/30 17:07:38"/>
    <s v="M825015842"/>
    <s v="90CV08600020"/>
    <s v="RTX5080/14745/STD/SA/PNY"/>
    <s v=""/>
    <s v="M825015842"/>
    <s v="CLOSED"/>
    <s v="李景福"/>
    <s v="2026/04/14 13:05:06"/>
    <s v=""/>
    <s v=""/>
    <s v="2026/06/05 12:38:22"/>
    <s v="[A3SC0020]Scrap cause by Parts shortage"/>
    <s v="Customer"/>
    <s v="Consigned Part Shortage - Close"/>
    <s v="2026/04/14 12:51:56"/>
    <s v="KEYIN"/>
    <s v="KEYIN"/>
    <s v="C01"/>
    <s v="RTX5080"/>
    <s v=""/>
    <s v=""/>
    <s v=""/>
    <s v=""/>
    <s v=""/>
  </r>
  <r>
    <s v="KGB"/>
    <s v="Standard Shipment"/>
    <x v="0"/>
    <x v="0"/>
    <x v="0"/>
    <s v="TO263000019"/>
    <s v="R"/>
    <s v="PNY"/>
    <s v="PNY_EU"/>
    <s v="2026/04/13 13:18:39"/>
    <s v="2026/03/30 17:07:38"/>
    <s v="M225801542"/>
    <s v="90CV08630010"/>
    <s v="RTX5080/14745/ARGBOC/SA/PNY"/>
    <s v=""/>
    <s v="M225008709"/>
    <s v="CLOSED"/>
    <s v="許家榮"/>
    <s v="2026/04/14 13:05:07"/>
    <s v="2026/05/25 16:12:07"/>
    <s v="2026/05/28 17:28:48"/>
    <s v="2026/05/28 17:28:48"/>
    <s v=""/>
    <s v=""/>
    <s v=""/>
    <s v="2026/04/14 12:44:21"/>
    <s v="KEYIN"/>
    <s v="KEYIN"/>
    <s v="R10"/>
    <s v="RTX5080"/>
    <s v="2026/05/28 11:28:37"/>
    <s v="004"/>
    <n v="622382"/>
    <n v="7.1"/>
    <n v="7.1"/>
  </r>
  <r>
    <s v="KGB"/>
    <s v="Standard Shipment"/>
    <x v="0"/>
    <x v="0"/>
    <x v="0"/>
    <s v="TO263000019"/>
    <s v="R"/>
    <s v="PNY"/>
    <s v="PNY_EU"/>
    <s v="2026/04/13 13:18:39"/>
    <s v="2026/03/30 17:07:38"/>
    <s v="MO25801543"/>
    <s v="90CV08B20010"/>
    <s v="RTX5070TI/14760/STDOC/SA/PNY"/>
    <s v=""/>
    <s v="MO25005730"/>
    <s v="CLOSED"/>
    <s v="許家榮"/>
    <s v="2026/04/14 13:05:07"/>
    <s v="2026/05/20 13:44:49"/>
    <s v="2026/05/22 15:12:06"/>
    <s v="2026/05/22 15:12:06"/>
    <s v=""/>
    <s v=""/>
    <s v=""/>
    <s v="2026/04/14 12:45:19"/>
    <s v="KEYIN"/>
    <s v="KEYIN"/>
    <s v="R10"/>
    <s v="RTX5070TI"/>
    <s v="2026/05/21 16:00:01"/>
    <s v="004"/>
    <n v="622366"/>
    <n v="6"/>
    <n v="6"/>
  </r>
  <r>
    <s v="KGB"/>
    <s v="Standard Shipment"/>
    <x v="0"/>
    <x v="0"/>
    <x v="0"/>
    <s v="TO263000019"/>
    <s v="R"/>
    <s v="PNY"/>
    <s v="PNY_EU"/>
    <s v="2026/04/13 13:18:39"/>
    <s v="2026/03/30 17:07:38"/>
    <s v="M425801544"/>
    <s v="90CV08B200A0"/>
    <s v="RTX5070TI/14760/STDOC/HY/PNY"/>
    <s v=""/>
    <s v="M425033069"/>
    <s v="CLOSED"/>
    <s v="許家榮"/>
    <s v="2026/04/14 13:05:07"/>
    <s v="2026/05/14 16:26:16"/>
    <s v="2026/05/22 15:12:06"/>
    <s v="2026/05/22 15:12:06"/>
    <s v=""/>
    <s v=""/>
    <s v=""/>
    <s v="2026/04/14 12:46:31"/>
    <s v="KEYIN"/>
    <s v="KEYIN"/>
    <s v="R10"/>
    <s v="RTX5070TI"/>
    <s v="2026/05/21 16:00:02"/>
    <s v="007"/>
    <n v="622366"/>
    <n v="6.9"/>
    <n v="6.9"/>
  </r>
  <r>
    <s v="KGB"/>
    <s v="Standard Shipment"/>
    <x v="0"/>
    <x v="0"/>
    <x v="0"/>
    <s v="TO263000019"/>
    <s v="R"/>
    <s v="PNY"/>
    <s v="PNY_EU"/>
    <s v="2026/04/13 13:18:39"/>
    <s v="2026/03/30 17:07:38"/>
    <s v="MN25801506"/>
    <s v="90CV086000A0"/>
    <s v="RTX5080/14745/STD/SA/PNY"/>
    <s v=""/>
    <s v="MN25008975"/>
    <s v="CLOSED"/>
    <s v="許家榮"/>
    <s v="2026/04/14 13:05:07"/>
    <s v="2026/06/02 16:31:55"/>
    <s v="2026/06/05 16:49:15"/>
    <s v="2026/06/05 16:49:15"/>
    <s v=""/>
    <s v=""/>
    <s v=""/>
    <s v="2026/04/14 12:47:31"/>
    <s v="KEYIN"/>
    <s v="KEYIN"/>
    <s v="R10"/>
    <s v="RTX5080"/>
    <s v="2026/06/04 16:26:32"/>
    <s v="003"/>
    <n v="622398"/>
    <n v="6.2"/>
    <n v="6.2"/>
  </r>
  <r>
    <s v="KGB"/>
    <s v="Standard Shipment"/>
    <x v="0"/>
    <x v="0"/>
    <x v="0"/>
    <s v="TO263000019"/>
    <s v="R"/>
    <s v="PNY"/>
    <s v="PNY_EU"/>
    <s v="2026/04/13 13:18:39"/>
    <s v="2026/03/30 17:07:38"/>
    <s v="M725801510"/>
    <s v="90CV08B200A0"/>
    <s v="RTX5070TI/14760/STDOC/HY/PNY"/>
    <s v=""/>
    <s v="M725033867"/>
    <s v="CLOSED"/>
    <s v="許家榮"/>
    <s v="2026/04/14 13:05:06"/>
    <s v="2026/05/14 16:26:09"/>
    <s v="2026/05/22 15:12:06"/>
    <s v="2026/05/22 15:12:06"/>
    <s v=""/>
    <s v=""/>
    <s v=""/>
    <s v="2026/04/14 12:48:22"/>
    <s v="KEYIN"/>
    <s v="KEYIN"/>
    <s v="R10"/>
    <s v="RTX5070TI"/>
    <s v="2026/05/21 16:00:02"/>
    <s v="007"/>
    <n v="622366"/>
    <n v="6.9"/>
    <n v="6.9"/>
  </r>
  <r>
    <s v="KGB"/>
    <s v="Standard Shipment"/>
    <x v="0"/>
    <x v="0"/>
    <x v="0"/>
    <s v="TO263000019"/>
    <s v="R"/>
    <s v="PNY"/>
    <s v="PNY_EU"/>
    <s v="2026/04/13 13:18:39"/>
    <s v="2026/03/30 17:07:38"/>
    <s v="M825801524"/>
    <s v="90CV08630010"/>
    <s v="RTX5080/14745/ARGBOC/SA/PNY"/>
    <s v=""/>
    <s v="M825001743"/>
    <s v="CLOSED"/>
    <s v="許家榮"/>
    <s v="2026/04/14 13:05:06"/>
    <s v="2026/05/25 16:11:51"/>
    <s v="2026/05/28 17:28:48"/>
    <s v="2026/05/28 17:28:48"/>
    <s v=""/>
    <s v=""/>
    <s v=""/>
    <s v="2026/04/14 12:49:06"/>
    <s v="KEYIN"/>
    <s v="KEYIN"/>
    <s v="R10"/>
    <s v="RTX5080"/>
    <s v="2026/05/28 11:28:37"/>
    <s v="004"/>
    <n v="622382"/>
    <n v="7.1"/>
    <n v="7.1"/>
  </r>
  <r>
    <s v="KGB"/>
    <s v="Standard Shipment"/>
    <x v="0"/>
    <x v="0"/>
    <x v="0"/>
    <s v="TO263000019"/>
    <s v="R"/>
    <s v="PNY"/>
    <s v="PNY_EU"/>
    <s v="2026/04/13 13:18:39"/>
    <s v="2026/03/30 17:07:38"/>
    <s v="M525801507"/>
    <s v="90CV08E20010"/>
    <s v="RTX5060/15225/ARGBOC/SA/PNY"/>
    <s v=""/>
    <s v="M525060896"/>
    <s v="CLOSED"/>
    <s v="許家榮"/>
    <s v="2026/04/14 13:05:06"/>
    <s v="2026/05/14 16:25:53"/>
    <s v="2026/05/22 15:12:06"/>
    <s v="2026/05/22 15:12:06"/>
    <s v=""/>
    <s v=""/>
    <s v=""/>
    <s v="2026/04/14 12:49:44"/>
    <s v="KEYIN"/>
    <s v="KEYIN"/>
    <s v="R10"/>
    <s v="RTX5060"/>
    <s v="2026/05/21 16:00:01"/>
    <s v="005"/>
    <n v="622366"/>
    <n v="5.3"/>
    <n v="5.3"/>
  </r>
  <r>
    <s v="KGB"/>
    <s v="Standard Shipment"/>
    <x v="0"/>
    <x v="0"/>
    <x v="0"/>
    <s v="TO263000019"/>
    <s v="R"/>
    <s v="PNY"/>
    <s v="PNY_EU"/>
    <s v="2026/04/13 13:18:39"/>
    <s v="2026/03/30 17:07:38"/>
    <s v="M425801511"/>
    <s v="90CV08500020"/>
    <s v="RTX5070/14770/STD/SA/PNY"/>
    <s v=""/>
    <s v="M425020214"/>
    <s v="CLOSED"/>
    <s v="許家榮"/>
    <s v="2026/04/14 13:05:06"/>
    <s v="2026/05/25 16:11:44"/>
    <s v="2026/05/28 17:28:48"/>
    <s v="2026/05/28 17:28:48"/>
    <s v=""/>
    <s v=""/>
    <s v=""/>
    <s v="2026/04/14 12:52:56"/>
    <s v="KEYIN"/>
    <s v="KEYIN"/>
    <s v="R10"/>
    <s v="RTX5070"/>
    <s v="2026/05/28 11:28:37"/>
    <s v="002"/>
    <n v="622382"/>
    <n v="6.2"/>
    <n v="6.2"/>
  </r>
  <r>
    <s v="KGB"/>
    <s v="Standard Shipment"/>
    <x v="0"/>
    <x v="0"/>
    <x v="0"/>
    <s v="TO263000019"/>
    <s v="R"/>
    <s v="PNY"/>
    <s v="PNY_EU"/>
    <s v="2026/04/13 13:18:39"/>
    <s v="2026/03/30 17:07:38"/>
    <s v="MO25801508"/>
    <s v="90CV08610070"/>
    <s v="RTX5080/14745/STDOC/SA/PNY"/>
    <s v=""/>
    <s v="MO25015365"/>
    <s v="CLOSED"/>
    <s v="許家榮"/>
    <s v="2026/04/14 13:05:06"/>
    <s v="2026/05/25 16:11:35"/>
    <s v="2026/05/28 17:28:48"/>
    <s v="2026/05/28 17:28:48"/>
    <s v=""/>
    <s v=""/>
    <s v=""/>
    <s v="2026/04/14 12:53:36"/>
    <s v="KEYIN"/>
    <s v="KEYIN"/>
    <s v="R10"/>
    <s v="RTX5080"/>
    <s v="2026/05/28 11:28:37"/>
    <s v="003"/>
    <n v="622382"/>
    <n v="6.6"/>
    <n v="6.6"/>
  </r>
  <r>
    <s v="KGB"/>
    <s v="Standard Shipment"/>
    <x v="0"/>
    <x v="0"/>
    <x v="0"/>
    <s v="TO263000019"/>
    <s v="R"/>
    <s v="PNY"/>
    <s v="PNY_EU"/>
    <s v="2026/04/13 13:18:39"/>
    <s v="2026/03/30 17:07:38"/>
    <s v="M525801525"/>
    <s v="90CV08B30070"/>
    <s v="RTX5070TI/14760/ARGBOC/HY/PNY"/>
    <s v=""/>
    <s v="M525036319"/>
    <s v="CLOSED"/>
    <s v="許家榮"/>
    <s v="2026/04/14 13:05:06"/>
    <s v="2026/04/22 14:49:31"/>
    <s v="2026/04/24 15:34:24"/>
    <s v="2026/04/24 15:34:24"/>
    <s v=""/>
    <s v=""/>
    <s v=""/>
    <s v="2026/04/14 12:54:33"/>
    <s v="KEYIN"/>
    <s v="KEYIN"/>
    <s v="R10"/>
    <s v="RTX5070TI"/>
    <s v="2026/04/24 10:48:08"/>
    <s v="005"/>
    <n v="622302"/>
    <n v="6.6"/>
    <n v="6.6"/>
  </r>
  <r>
    <s v="KGB"/>
    <s v="Standard Shipment"/>
    <x v="0"/>
    <x v="0"/>
    <x v="0"/>
    <s v="TO263000019"/>
    <s v="R"/>
    <s v="PNY"/>
    <s v="PNY_EU"/>
    <s v="2026/04/13 13:18:39"/>
    <s v="2026/03/30 17:07:38"/>
    <s v="M525801526"/>
    <s v="90CV08B30070"/>
    <s v="RTX5070TI/14760/ARGBOC/HY/PNY"/>
    <s v=""/>
    <s v="M525036198"/>
    <s v="CLOSED"/>
    <s v="許家榮"/>
    <s v="2026/04/14 13:05:05"/>
    <s v="2026/04/22 14:49:39"/>
    <s v="2026/04/24 15:34:24"/>
    <s v="2026/04/24 15:34:24"/>
    <s v=""/>
    <s v=""/>
    <s v=""/>
    <s v="2026/04/14 12:57:16"/>
    <s v="KEYIN"/>
    <s v="KEYIN"/>
    <s v="R10"/>
    <s v="RTX5070TI"/>
    <s v="2026/04/24 10:48:08"/>
    <s v="005"/>
    <n v="622302"/>
    <n v="6.6"/>
    <n v="6.6"/>
  </r>
  <r>
    <s v="KGB"/>
    <s v="Standard Shipment"/>
    <x v="0"/>
    <x v="0"/>
    <x v="0"/>
    <s v="TO263000019"/>
    <s v="R"/>
    <s v="PNY"/>
    <s v="PNY_EU"/>
    <s v="2026/04/13 13:18:39"/>
    <s v="2026/03/30 17:07:38"/>
    <s v="M425801615"/>
    <s v="90CV08B300A0"/>
    <s v="RTX5070TI/14760/ARGBOC/HY/PNY"/>
    <s v=""/>
    <s v="M425031287"/>
    <s v="CLOSED"/>
    <s v="許家榮"/>
    <s v="2026/04/29 12:49:56"/>
    <s v="2026/06/16 13:08:00"/>
    <s v="2026/06/26 16:02:48"/>
    <s v="2026/06/26 16:02:48"/>
    <s v=""/>
    <s v=""/>
    <s v=""/>
    <s v="2026/04/29 12:49:22"/>
    <s v="KEYIN"/>
    <s v="KEYIN"/>
    <s v="R10"/>
    <s v="RTX5070TI"/>
    <s v="2026/06/24 10:55:35"/>
    <s v="001"/>
    <n v="622430"/>
    <n v="7.1"/>
    <n v="7.1"/>
  </r>
  <r>
    <s v="On Hold"/>
    <s v="on hold"/>
    <x v="9"/>
    <x v="2"/>
    <x v="0"/>
    <s v="TO264000005"/>
    <s v="R"/>
    <s v="PNY"/>
    <s v="PNY_EU"/>
    <s v="2026/04/17 16:54:31"/>
    <s v="2026/04/10 17:25:12"/>
    <s v="H925002800"/>
    <s v="90CV08H10080"/>
    <s v="RTX5050/15250/STD/HY/PNY"/>
    <s v=""/>
    <s v="H925002800"/>
    <s v="MTCAPPLYCONF"/>
    <s v="許家榮"/>
    <s v="2026/04/21 08:52:03"/>
    <s v=""/>
    <s v=""/>
    <s v=""/>
    <s v=""/>
    <s v=""/>
    <s v=""/>
    <s v="2026/04/21 08:41:51"/>
    <s v="KEYIN"/>
    <s v="KEYIN"/>
    <s v="R10"/>
    <s v="RTX5050"/>
    <s v=""/>
    <s v=""/>
    <s v=""/>
    <s v=""/>
    <s v=""/>
  </r>
  <r>
    <s v="KGB"/>
    <s v="Standard Shipment"/>
    <x v="0"/>
    <x v="0"/>
    <x v="0"/>
    <s v="TO264000005"/>
    <s v="R"/>
    <s v="PNY"/>
    <s v="PNY_EU"/>
    <s v="2026/04/17 16:54:31"/>
    <s v="2026/04/10 17:25:12"/>
    <s v="H424801584"/>
    <s v="90CV07R60010"/>
    <s v="RTX4070/PG141SKU335/GB/PNY"/>
    <s v=""/>
    <s v="H424008470"/>
    <s v="CLOSED"/>
    <s v="許家榮"/>
    <s v="2026/04/21 08:52:03"/>
    <s v="2026/05/25 16:13:09"/>
    <s v="2026/05/28 17:28:48"/>
    <s v="2026/05/28 17:28:48"/>
    <s v=""/>
    <s v=""/>
    <s v=""/>
    <s v="2026/04/21 08:42:42"/>
    <s v="KEYIN"/>
    <s v="KEYIN"/>
    <s v="R10"/>
    <s v="RTX4070"/>
    <s v="2026/05/28 11:28:36"/>
    <s v="001"/>
    <n v="622382"/>
    <n v="4.4000000000000004"/>
    <n v="4.4000000000000004"/>
  </r>
  <r>
    <s v="KGB"/>
    <s v="Standard Shipment"/>
    <x v="0"/>
    <x v="0"/>
    <x v="0"/>
    <s v="TO264000005"/>
    <s v="R"/>
    <s v="PNY"/>
    <s v="PNY_EU"/>
    <s v="2026/04/17 16:54:31"/>
    <s v="2026/04/10 17:25:12"/>
    <s v="H725801576"/>
    <s v="90CV08C30050"/>
    <s v="RTX5060TI/15210/STDOC/HY/PNY"/>
    <s v=""/>
    <s v="H725005718"/>
    <s v="CLOSED"/>
    <s v="許家榮"/>
    <s v="2026/04/21 08:52:02"/>
    <s v="2026/05/14 16:26:23"/>
    <s v="2026/05/22 15:12:06"/>
    <s v="2026/05/22 15:12:06"/>
    <s v=""/>
    <s v=""/>
    <s v=""/>
    <s v="2026/04/21 08:43:33"/>
    <s v="KEYIN"/>
    <s v="KEYIN"/>
    <s v="R10"/>
    <s v="RTX5060TI"/>
    <s v="2026/05/21 16:00:01"/>
    <s v="005"/>
    <n v="622366"/>
    <n v="5.3"/>
    <n v="5.3"/>
  </r>
  <r>
    <s v="On Hold"/>
    <s v="on hold"/>
    <x v="9"/>
    <x v="2"/>
    <x v="0"/>
    <s v="TO264000005"/>
    <s v="R"/>
    <s v="PNY"/>
    <s v="PNY_EU"/>
    <s v="2026/04/17 16:54:31"/>
    <s v="2026/04/10 17:25:12"/>
    <s v="H725007325"/>
    <s v="90CV08C30050"/>
    <s v="RTX5060TI/15210/STDOC/HY/PNY"/>
    <s v=""/>
    <s v="H725007325"/>
    <s v="MTCAPPLYCONF"/>
    <s v="許家榮"/>
    <s v="2026/04/21 08:52:02"/>
    <s v=""/>
    <s v=""/>
    <s v=""/>
    <s v=""/>
    <s v=""/>
    <s v=""/>
    <s v="2026/04/21 08:44:07"/>
    <s v="KEYIN"/>
    <s v="KEYIN"/>
    <s v="R10"/>
    <s v="RTX5060TI"/>
    <s v=""/>
    <s v=""/>
    <s v=""/>
    <s v=""/>
    <s v=""/>
  </r>
  <r>
    <s v="KGB"/>
    <s v="Standard Shipment"/>
    <x v="0"/>
    <x v="0"/>
    <x v="0"/>
    <s v="TO264000005"/>
    <s v="R"/>
    <s v="PNY"/>
    <s v="PNY_EU"/>
    <s v="2026/04/17 16:54:31"/>
    <s v="2026/04/10 17:25:12"/>
    <s v="H425801578"/>
    <s v="90CV07R600A0"/>
    <s v="RTX4070/PG141SKU335/GB/PNY"/>
    <s v=""/>
    <s v="H425000841"/>
    <s v="CLOSED"/>
    <s v="許家榮"/>
    <s v="2026/04/21 08:52:02"/>
    <s v="2026/06/02 16:32:09"/>
    <s v="2026/06/05 16:49:15"/>
    <s v="2026/06/05 16:49:15"/>
    <s v=""/>
    <s v=""/>
    <s v=""/>
    <s v="2026/04/21 08:44:44"/>
    <s v="KEYIN"/>
    <s v="KEYIN"/>
    <s v="R10"/>
    <s v="RTX4070"/>
    <s v="2026/06/04 16:26:32"/>
    <s v="001"/>
    <n v="622398"/>
    <n v="6.1"/>
    <n v="6.1"/>
  </r>
  <r>
    <s v="KGB"/>
    <s v="Standard Shipment"/>
    <x v="0"/>
    <x v="0"/>
    <x v="0"/>
    <s v="TO264000005"/>
    <s v="R"/>
    <s v="PNY"/>
    <s v="PNY_EU"/>
    <s v="2026/04/17 16:54:31"/>
    <s v="2026/04/10 17:25:12"/>
    <s v="H525801577"/>
    <s v="90CV07R600A0"/>
    <s v="RTX4070/PG141SKU335/GB/PNY"/>
    <s v=""/>
    <s v="H525008036"/>
    <s v="CLOSED"/>
    <s v="許家榮"/>
    <s v="2026/04/21 08:52:02"/>
    <s v="2026/06/02 16:32:04"/>
    <s v="2026/06/05 16:49:15"/>
    <s v="2026/06/05 16:49:15"/>
    <s v=""/>
    <s v=""/>
    <s v=""/>
    <s v="2026/04/21 08:45:37"/>
    <s v="KEYIN"/>
    <s v="KEYIN"/>
    <s v="R10"/>
    <s v="RTX4070"/>
    <s v="2026/06/04 16:26:32"/>
    <s v="001"/>
    <n v="622398"/>
    <n v="6.1"/>
    <n v="6.1"/>
  </r>
  <r>
    <s v="KGB"/>
    <s v="Standard Shipment"/>
    <x v="0"/>
    <x v="0"/>
    <x v="0"/>
    <s v="TO264000005"/>
    <s v="R"/>
    <s v="PNY"/>
    <s v="PNY_EU"/>
    <s v="2026/04/17 16:54:31"/>
    <s v="2026/04/10 17:25:12"/>
    <s v="HN25801566"/>
    <s v="90CV08B100F0"/>
    <s v="RTX5070TI/14760/STD/SA/PNY"/>
    <s v=""/>
    <s v="HN25006921"/>
    <s v="CLOSED"/>
    <s v="許家榮"/>
    <s v="2026/04/21 08:52:02"/>
    <s v="2026/06/02 16:32:00"/>
    <s v="2026/06/05 16:49:15"/>
    <s v="2026/06/05 16:49:15"/>
    <s v=""/>
    <s v=""/>
    <s v=""/>
    <s v="2026/04/21 08:46:23"/>
    <s v="KEYIN"/>
    <s v="KEYIN"/>
    <s v="R10"/>
    <s v="RTX5070TI"/>
    <s v="2026/06/04 16:26:32"/>
    <s v="003"/>
    <n v="622398"/>
    <n v="6.2"/>
    <n v="6.2"/>
  </r>
  <r>
    <s v="KBB"/>
    <s v="Local Scrap"/>
    <x v="2"/>
    <x v="0"/>
    <x v="2"/>
    <s v="TO264000005"/>
    <s v="R"/>
    <s v="PNY"/>
    <s v="PNY_EU"/>
    <s v="2026/04/17 16:54:31"/>
    <s v="2026/04/10 17:25:12"/>
    <s v="H925000651"/>
    <s v="90CV08B200F0"/>
    <s v="RTX5070TI/14760/STDOC/HY/PNY"/>
    <s v=""/>
    <s v="H925000651"/>
    <s v="CLOSED"/>
    <s v="李景福"/>
    <s v="2026/04/21 08:52:02"/>
    <s v=""/>
    <s v=""/>
    <s v="2026/06/05 12:38:30"/>
    <s v="[A3SC0020]Scrap cause by Parts shortage"/>
    <s v="Customer"/>
    <s v="Consigned Part Shortage - Close"/>
    <s v="2026/04/21 08:47:21"/>
    <s v="KEYIN"/>
    <s v="KEYIN"/>
    <s v="C01"/>
    <s v="RTX5070TI"/>
    <s v=""/>
    <s v=""/>
    <s v=""/>
    <s v=""/>
    <s v=""/>
  </r>
  <r>
    <s v="KGB"/>
    <s v="Standard Shipment"/>
    <x v="0"/>
    <x v="0"/>
    <x v="0"/>
    <s v="TO264000005"/>
    <s v="R"/>
    <s v="PNY"/>
    <s v="PNY_EU"/>
    <s v="2026/04/17 16:54:31"/>
    <s v="2026/04/10 17:25:12"/>
    <s v="H925801562"/>
    <s v="90CV08B200F0"/>
    <s v="RTX5070TI/14760/STDOC/HY/PNY"/>
    <s v=""/>
    <s v="H925000777"/>
    <s v="CLOSED"/>
    <s v="許家榮"/>
    <s v="2026/04/21 08:52:02"/>
    <s v="2026/05/20 13:45:41"/>
    <s v="2026/05/28 17:28:48"/>
    <s v="2026/05/28 17:28:48"/>
    <s v=""/>
    <s v=""/>
    <s v=""/>
    <s v="2026/04/21 08:48:13"/>
    <s v="KEYIN"/>
    <s v="KEYIN"/>
    <s v="R10"/>
    <s v="RTX5070TI"/>
    <s v="2026/05/28 11:28:37"/>
    <s v="003"/>
    <n v="622382"/>
    <n v="6.6"/>
    <n v="6.6"/>
  </r>
  <r>
    <s v="KGB"/>
    <s v="Standard Shipment"/>
    <x v="0"/>
    <x v="0"/>
    <x v="0"/>
    <s v="TO264000005"/>
    <s v="R"/>
    <s v="PNY"/>
    <s v="PNY_EU"/>
    <s v="2026/04/17 16:54:31"/>
    <s v="2026/04/10 17:25:12"/>
    <s v="H925801561"/>
    <s v="90CV08B200F0"/>
    <s v="RTX5070TI/14760/STDOC/HY/PNY"/>
    <s v=""/>
    <s v="H925000653"/>
    <s v="CLOSED"/>
    <s v="許家榮"/>
    <s v="2026/04/21 08:52:02"/>
    <s v="2026/05/20 13:45:33"/>
    <s v="2026/05/22 15:12:06"/>
    <s v="2026/05/22 15:12:06"/>
    <s v=""/>
    <s v=""/>
    <s v=""/>
    <s v="2026/04/21 08:49:05"/>
    <s v="KEYIN"/>
    <s v="KEYIN"/>
    <s v="R10"/>
    <s v="RTX5070TI"/>
    <s v="2026/05/21 16:00:01"/>
    <s v="004"/>
    <n v="622366"/>
    <n v="6"/>
    <n v="6"/>
  </r>
  <r>
    <s v="KGB"/>
    <s v="Standard Shipment"/>
    <x v="0"/>
    <x v="0"/>
    <x v="0"/>
    <s v="TO264000005"/>
    <s v="R"/>
    <s v="PNY"/>
    <s v="PNY_EU"/>
    <s v="2026/04/17 16:54:31"/>
    <s v="2026/04/10 17:25:12"/>
    <s v="H925801563"/>
    <s v="90CV08B200F0"/>
    <s v="RTX5070TI/14760/STDOC/HY/PNY"/>
    <s v=""/>
    <s v="H925000793"/>
    <s v="CLOSED"/>
    <s v="許家榮"/>
    <s v="2026/04/21 08:52:02"/>
    <s v="2026/05/20 13:45:50"/>
    <s v="2026/05/22 15:12:07"/>
    <s v="2026/05/22 15:12:07"/>
    <s v=""/>
    <s v=""/>
    <s v=""/>
    <s v="2026/04/21 08:50:22"/>
    <s v="KEYIN"/>
    <s v="KEYIN"/>
    <s v="R10"/>
    <s v="RTX5070TI"/>
    <s v="2026/05/21 16:00:01"/>
    <s v="001"/>
    <n v="622366"/>
    <n v="5.6"/>
    <n v="5.6"/>
  </r>
  <r>
    <s v="KGB"/>
    <s v="Standard Shipment"/>
    <x v="0"/>
    <x v="0"/>
    <x v="0"/>
    <s v="TO264000005"/>
    <s v="R"/>
    <s v="PNY"/>
    <s v="PNY_EU"/>
    <s v="2026/04/17 16:54:31"/>
    <s v="2026/04/10 17:25:12"/>
    <s v="H625801549"/>
    <s v="90CV08B200F0"/>
    <s v="RTX5070TI/14760/STDOC/HY/PNY"/>
    <s v=""/>
    <s v="H625013431"/>
    <s v="CLOSED"/>
    <s v="許家榮"/>
    <s v="2026/04/21 08:52:02"/>
    <s v="2026/05/20 13:44:56"/>
    <s v="2026/05/22 15:12:07"/>
    <s v="2026/05/22 15:12:07"/>
    <s v=""/>
    <s v=""/>
    <s v=""/>
    <s v="2026/04/21 08:51:16"/>
    <s v="KEYIN"/>
    <s v="KEYIN"/>
    <s v="R10"/>
    <s v="RTX5070TI"/>
    <s v="2026/05/21 16:00:01"/>
    <s v="002"/>
    <n v="622366"/>
    <n v="5.9"/>
    <n v="5.9"/>
  </r>
  <r>
    <s v="KGB"/>
    <s v="Standard Shipment"/>
    <x v="0"/>
    <x v="0"/>
    <x v="0"/>
    <s v="TO264000006"/>
    <s v="R"/>
    <s v="PNY"/>
    <s v="PNY_EU"/>
    <s v="2026/04/17 16:46:09"/>
    <s v="2026/04/10 17:25:51"/>
    <s v="M225801585"/>
    <s v="90CV08710010"/>
    <s v="RTX5090/14530/STDOC/SA/PNY"/>
    <s v=""/>
    <s v="M225011071"/>
    <s v="CLOSED"/>
    <s v="許家榮"/>
    <s v="2026/04/21 09:02:12"/>
    <s v="2026/05/06 14:17:06"/>
    <s v="2026/05/08 14:15:33"/>
    <s v="2026/05/08 14:15:33"/>
    <s v=""/>
    <s v=""/>
    <s v=""/>
    <s v="2026/04/21 08:59:37"/>
    <s v="KEYIN"/>
    <s v="KEYIN"/>
    <s v="R10"/>
    <s v="RTX5090"/>
    <s v="2026/05/07 16:11:11"/>
    <s v="002"/>
    <n v="622335"/>
    <n v="6.1"/>
    <n v="6.1"/>
  </r>
  <r>
    <s v="KGB"/>
    <s v="Standard Shipment"/>
    <x v="0"/>
    <x v="0"/>
    <x v="0"/>
    <s v="TO264000006"/>
    <s v="R"/>
    <s v="PNY"/>
    <s v="PNY_EU"/>
    <s v="2026/04/17 16:46:09"/>
    <s v="2026/04/10 17:25:51"/>
    <s v="M525801583"/>
    <s v="90CV08B30070"/>
    <s v="RTX5070TI/14760/ARGBOC/HY/PNY"/>
    <s v=""/>
    <s v="M525036158"/>
    <s v="CLOSED"/>
    <s v="許家榮"/>
    <s v="2026/04/21 09:02:12"/>
    <s v="2026/05/06 14:16:56"/>
    <s v="2026/05/08 14:15:33"/>
    <s v="2026/05/08 14:15:33"/>
    <s v=""/>
    <s v=""/>
    <s v=""/>
    <s v="2026/04/21 09:00:38"/>
    <s v="KEYIN"/>
    <s v="KEYIN"/>
    <s v="R10"/>
    <s v="RTX5070TI"/>
    <s v="2026/05/07 16:11:11"/>
    <s v="001"/>
    <n v="622335"/>
    <n v="6.7"/>
    <n v="6.7"/>
  </r>
  <r>
    <s v="KGB"/>
    <s v="Standard Shipment"/>
    <x v="0"/>
    <x v="0"/>
    <x v="0"/>
    <s v="TO264000006"/>
    <s v="R"/>
    <s v="PNY"/>
    <s v="PNY_EU"/>
    <s v="2026/04/17 16:46:09"/>
    <s v="2026/04/10 17:25:51"/>
    <s v="MN25801581"/>
    <s v="90CV08B10110"/>
    <s v="RTX5070TI/14760/STD/HY6/PNY"/>
    <s v=""/>
    <s v="MN25026777"/>
    <s v="CLOSED"/>
    <s v="許家榮"/>
    <s v="2026/04/21 09:02:12"/>
    <s v="2026/06/02 16:32:14"/>
    <s v="2026/06/05 16:49:15"/>
    <s v="2026/06/05 16:49:15"/>
    <s v=""/>
    <s v=""/>
    <s v=""/>
    <s v="2026/04/21 09:01:18"/>
    <s v="KEYIN"/>
    <s v="KEYIN"/>
    <s v="R10"/>
    <s v="RTX5070TI"/>
    <s v="2026/06/04 16:26:32"/>
    <s v="003"/>
    <n v="622398"/>
    <n v="6.2"/>
    <n v="6.2"/>
  </r>
  <r>
    <s v="KGB"/>
    <s v="Standard Shipment"/>
    <x v="0"/>
    <x v="0"/>
    <x v="0"/>
    <s v="TO264000006"/>
    <s v="R"/>
    <s v="PNY"/>
    <s v="PNY_EU"/>
    <s v="2026/04/17 16:46:09"/>
    <s v="2026/04/10 17:25:51"/>
    <s v="M425801550"/>
    <s v="90CV08700020"/>
    <s v="RTX5090/14530/STD/SA/PNY"/>
    <s v=""/>
    <s v="M425036286"/>
    <s v="CLOSED"/>
    <s v="許家榮"/>
    <s v="2026/04/21 09:02:12"/>
    <s v="2026/05/06 14:15:56"/>
    <s v="2026/05/08 14:15:33"/>
    <s v="2026/05/08 14:15:33"/>
    <s v=""/>
    <s v=""/>
    <s v=""/>
    <s v="2026/04/21 08:56:11"/>
    <s v="KEYIN"/>
    <s v="KEYIN"/>
    <s v="R10"/>
    <s v="RTX5090"/>
    <s v="2026/05/07 16:11:11"/>
    <s v="002"/>
    <n v="622335"/>
    <n v="6.1"/>
    <n v="6.1"/>
  </r>
  <r>
    <s v="KGB"/>
    <s v="Standard Shipment"/>
    <x v="0"/>
    <x v="0"/>
    <x v="0"/>
    <s v="TO264000006"/>
    <s v="R"/>
    <s v="PNY"/>
    <s v="PNY_EU"/>
    <s v="2026/04/17 16:46:09"/>
    <s v="2026/04/10 17:25:51"/>
    <s v="M525801552"/>
    <s v="90CV08B20070"/>
    <s v="RTX5070TI/14760/STDOC/HY/PNY"/>
    <s v=""/>
    <s v="M525022736"/>
    <s v="CLOSED"/>
    <s v="許家榮"/>
    <s v="2026/04/21 09:02:12"/>
    <s v="2026/05/20 13:45:14"/>
    <s v="2026/05/22 15:12:07"/>
    <s v="2026/05/22 15:12:07"/>
    <s v=""/>
    <s v=""/>
    <s v=""/>
    <s v="2026/04/21 08:57:28"/>
    <s v="KEYIN"/>
    <s v="KEYIN"/>
    <s v="R10"/>
    <s v="RTX5070TI"/>
    <s v="2026/05/21 16:00:01"/>
    <s v="003"/>
    <n v="622366"/>
    <n v="6"/>
    <n v="6"/>
  </r>
  <r>
    <s v="KGB"/>
    <s v="Standard Shipment"/>
    <x v="0"/>
    <x v="0"/>
    <x v="0"/>
    <s v="TO264000006"/>
    <s v="R"/>
    <s v="PNY"/>
    <s v="PNY_EU"/>
    <s v="2026/04/17 16:46:09"/>
    <s v="2026/04/10 17:25:51"/>
    <s v="M525801551"/>
    <s v="90CV08B20070"/>
    <s v="RTX5070TI/14760/STDOC/HY/PNY"/>
    <s v=""/>
    <s v="M525035875"/>
    <s v="CLOSED"/>
    <s v="許家榮"/>
    <s v="2026/04/21 09:02:12"/>
    <s v="2026/05/20 13:45:04"/>
    <s v="2026/05/22 15:12:07"/>
    <s v="2026/05/22 15:12:07"/>
    <s v=""/>
    <s v=""/>
    <s v=""/>
    <s v="2026/04/21 08:58:39"/>
    <s v="KEYIN"/>
    <s v="KEYIN"/>
    <s v="R10"/>
    <s v="RTX5070TI"/>
    <s v="2026/05/21 16:00:01"/>
    <s v="003"/>
    <n v="622366"/>
    <n v="6"/>
    <n v="6"/>
  </r>
  <r>
    <s v="KBB"/>
    <s v="Local Scrap"/>
    <x v="2"/>
    <x v="0"/>
    <x v="2"/>
    <s v="TO264000006"/>
    <s v="R"/>
    <s v="PNY"/>
    <s v="PNY_EU"/>
    <s v="2026/04/17 16:46:09"/>
    <s v="2026/04/10 17:25:51"/>
    <s v="M825035118"/>
    <s v="90CV08600020"/>
    <s v="RTX5080/14745/STD/SA/PNY"/>
    <s v=""/>
    <s v="M825035118"/>
    <s v="CLOSED"/>
    <s v="李景福"/>
    <s v="2026/04/21 09:02:12"/>
    <s v=""/>
    <s v=""/>
    <s v="2026/06/05 12:38:34"/>
    <s v="[A3SC0020]Scrap cause by Parts shortage"/>
    <s v="Customer"/>
    <s v="Consigned Part Shortage - Close"/>
    <s v="2026/04/21 08:52:48"/>
    <s v="KEYIN"/>
    <s v="KEYIN"/>
    <s v="C01"/>
    <s v="RTX5080"/>
    <s v=""/>
    <s v=""/>
    <s v=""/>
    <s v=""/>
    <s v=""/>
  </r>
  <r>
    <s v="KGB"/>
    <s v="Standard Shipment"/>
    <x v="0"/>
    <x v="0"/>
    <x v="0"/>
    <s v="TO264000006"/>
    <s v="R"/>
    <s v="PNY"/>
    <s v="PNY_EU"/>
    <s v="2026/04/17 16:46:09"/>
    <s v="2026/04/10 17:25:51"/>
    <s v="M825801589"/>
    <s v="90CV08630010"/>
    <s v="RTX5080/14745/ARGBOC/SA/PNY"/>
    <s v=""/>
    <s v="M825002265"/>
    <s v="CLOSED"/>
    <s v="許家榮"/>
    <s v="2026/04/21 09:02:12"/>
    <s v="2026/05/25 16:13:18"/>
    <s v="2026/05/28 17:28:48"/>
    <s v="2026/05/28 17:28:48"/>
    <s v=""/>
    <s v=""/>
    <s v=""/>
    <s v="2026/04/21 08:54:18"/>
    <s v="KEYIN"/>
    <s v="KEYIN"/>
    <s v="R10"/>
    <s v="RTX5080"/>
    <s v="2026/05/28 11:28:37"/>
    <s v="004"/>
    <n v="622382"/>
    <n v="7.1"/>
    <n v="7.1"/>
  </r>
  <r>
    <s v="KBB"/>
    <s v="-"/>
    <x v="5"/>
    <x v="2"/>
    <x v="1"/>
    <s v="TO264000007"/>
    <s v="R"/>
    <s v="PNY"/>
    <s v="PNY_EU"/>
    <s v="2026/04/17 16:42:33"/>
    <s v="2026/04/10 17:26:28"/>
    <s v="T525003292"/>
    <s v="90CV08710060"/>
    <s v="RTX5090/14530/STDOC/SA/PNY"/>
    <s v=""/>
    <s v="T525003292"/>
    <s v="CLOSED"/>
    <s v="許家榮"/>
    <s v="2026/04/21 09:03:00"/>
    <s v=""/>
    <s v=""/>
    <s v="2026/05/08 09:34:31"/>
    <s v="[A3SC0022]Scrap caused by service terms"/>
    <s v="Customer"/>
    <s v="客戶未經授權維修.GPU、VRAM被拆除"/>
    <s v="2026/04/21 09:02:41"/>
    <s v="KEYIN"/>
    <s v="KEYIN"/>
    <s v="C01"/>
    <s v="RTX5090"/>
    <s v=""/>
    <s v=""/>
    <s v=""/>
    <s v=""/>
    <s v=""/>
  </r>
  <r>
    <s v="KGB"/>
    <s v="Standard Shipment"/>
    <x v="0"/>
    <x v="0"/>
    <x v="0"/>
    <s v="TO264000017"/>
    <s v="R"/>
    <s v="PNY"/>
    <s v="PNY_EU"/>
    <s v="2026/05/05 12:52:07"/>
    <s v="2026/04/24 16:38:33"/>
    <s v="M325801641"/>
    <s v="90CV08530010"/>
    <s v="RTX5070/14770/ARGBOC/SA/PNY"/>
    <s v=""/>
    <s v="M325003029"/>
    <s v="CLOSED"/>
    <s v="許家榮"/>
    <s v="2026/05/08 09:15:33"/>
    <s v="2026/05/25 16:16:09"/>
    <s v="2026/05/28 17:28:48"/>
    <s v="2026/05/28 17:28:48"/>
    <s v=""/>
    <s v=""/>
    <s v=""/>
    <s v="2026/05/08 09:11:33"/>
    <s v="KEYIN"/>
    <s v="KEYIN"/>
    <s v="R10"/>
    <s v="RTX5070"/>
    <s v="2026/05/28 11:28:36"/>
    <s v="001"/>
    <n v="622382"/>
    <n v="4.4000000000000004"/>
    <n v="4.4000000000000004"/>
  </r>
  <r>
    <s v="KGB"/>
    <s v="Standard Shipment"/>
    <x v="0"/>
    <x v="0"/>
    <x v="0"/>
    <s v="TO264000017"/>
    <s v="R"/>
    <s v="PNY"/>
    <s v="PNY_EU"/>
    <s v="2026/05/05 12:52:07"/>
    <s v="2026/04/24 16:38:33"/>
    <s v="MN25801664"/>
    <s v="90CV085100T0"/>
    <s v="RTX5070/14770/STDOC/MR/PNY"/>
    <s v=""/>
    <s v="MN25038897"/>
    <s v="CLOSED"/>
    <s v="許家榮"/>
    <s v="2026/05/08 09:15:33"/>
    <s v="2026/05/25 16:16:39"/>
    <s v="2026/05/28 17:28:48"/>
    <s v="2026/05/28 17:28:48"/>
    <s v=""/>
    <s v=""/>
    <s v=""/>
    <s v="2026/05/08 09:12:10"/>
    <s v="KEYIN"/>
    <s v="KEYIN"/>
    <s v="R10"/>
    <s v="RTX5070"/>
    <s v="2026/05/28 11:28:37"/>
    <s v="002"/>
    <n v="622382"/>
    <n v="6.2"/>
    <n v="6.2"/>
  </r>
  <r>
    <s v="KGB"/>
    <s v="Standard Shipment"/>
    <x v="0"/>
    <x v="0"/>
    <x v="0"/>
    <s v="TO264000017"/>
    <s v="R"/>
    <s v="PNY"/>
    <s v="PNY_EU"/>
    <s v="2026/05/05 12:52:07"/>
    <s v="2026/04/24 16:38:33"/>
    <s v="M226801658"/>
    <s v="90CV085100T0"/>
    <s v="RTX5070/14770/STDOC/MR/PNY"/>
    <s v=""/>
    <s v="M226001121"/>
    <s v="CLOSED"/>
    <s v="許家榮"/>
    <s v="2026/05/08 09:15:33"/>
    <s v="2026/06/02 16:32:51"/>
    <s v="2026/06/05 16:49:15"/>
    <s v="2026/06/05 16:49:15"/>
    <s v=""/>
    <s v=""/>
    <s v=""/>
    <s v="2026/05/08 09:12:47"/>
    <s v="KEYIN"/>
    <s v="KEYIN"/>
    <s v="R10"/>
    <s v="RTX5070"/>
    <s v="2026/06/04 16:26:32"/>
    <s v="004"/>
    <n v="622398"/>
    <n v="6.4"/>
    <n v="6.4"/>
  </r>
  <r>
    <s v="On Hold"/>
    <s v="on hold"/>
    <x v="9"/>
    <x v="3"/>
    <x v="0"/>
    <s v="TO264000017"/>
    <s v="R"/>
    <s v="PNY"/>
    <s v="PNY_EU"/>
    <s v="2026/05/05 12:52:07"/>
    <s v="2026/04/24 16:38:33"/>
    <s v="MN25021235"/>
    <s v="90CV085100T0"/>
    <s v="RTX5070/14770/STDOC/MR/PNY"/>
    <s v=""/>
    <s v="MN25021235"/>
    <s v="MTCAPPLYCONF"/>
    <s v="許家榮"/>
    <s v="2026/05/08 09:15:33"/>
    <s v=""/>
    <s v=""/>
    <s v=""/>
    <s v=""/>
    <s v=""/>
    <s v=""/>
    <s v="2026/05/08 09:13:32"/>
    <s v="KEYIN"/>
    <s v="KEYIN"/>
    <s v="R10"/>
    <s v="RTX5070"/>
    <s v=""/>
    <s v=""/>
    <s v=""/>
    <s v=""/>
    <s v=""/>
  </r>
  <r>
    <s v="KGB"/>
    <s v="Standard Shipment"/>
    <x v="0"/>
    <x v="0"/>
    <x v="0"/>
    <s v="TO264000017"/>
    <s v="R"/>
    <s v="PNY"/>
    <s v="PNY_EU"/>
    <s v="2026/05/05 12:52:07"/>
    <s v="2026/04/24 16:38:33"/>
    <s v="M825801651"/>
    <s v="90CV08630010"/>
    <s v="RTX5080/14745/ARGBOC/SA/PNY"/>
    <s v=""/>
    <s v="M825001475"/>
    <s v="CLOSED"/>
    <s v="許家榮"/>
    <s v="2026/05/08 09:15:33"/>
    <s v="2026/06/02 16:32:20"/>
    <s v="2026/06/05 16:49:15"/>
    <s v="2026/06/05 16:49:15"/>
    <s v=""/>
    <s v=""/>
    <s v=""/>
    <s v="2026/05/08 09:14:11"/>
    <s v="KEYIN"/>
    <s v="KEYIN"/>
    <s v="R10"/>
    <s v="RTX5080"/>
    <s v="2026/06/04 16:26:32"/>
    <s v="002"/>
    <n v="622398"/>
    <n v="7"/>
    <n v="7"/>
  </r>
  <r>
    <s v="On Hold"/>
    <s v="on hold"/>
    <x v="9"/>
    <x v="3"/>
    <x v="0"/>
    <s v="TO264000017"/>
    <s v="R"/>
    <s v="PNY"/>
    <s v="PNY_EU"/>
    <s v="2026/05/05 12:52:07"/>
    <s v="2026/04/24 16:38:33"/>
    <s v="MN25038543"/>
    <s v="90CV085100T0"/>
    <s v="RTX5070/14770/STDOC/MR/PNY"/>
    <s v=""/>
    <s v="MN25038543"/>
    <s v="MTCAPPLYCONF"/>
    <s v="許家榮"/>
    <s v="2026/05/08 09:15:33"/>
    <s v=""/>
    <s v=""/>
    <s v=""/>
    <s v=""/>
    <s v=""/>
    <s v=""/>
    <s v="2026/05/08 09:14:50"/>
    <s v="KEYIN"/>
    <s v="KEYIN"/>
    <s v="R10"/>
    <s v="RTX5070"/>
    <s v=""/>
    <s v=""/>
    <s v=""/>
    <s v=""/>
    <s v=""/>
  </r>
  <r>
    <s v="KGB"/>
    <s v="Standard Shipment"/>
    <x v="0"/>
    <x v="0"/>
    <x v="0"/>
    <s v="TO264000017"/>
    <s v="R"/>
    <s v="PNY"/>
    <s v="PNY_EU"/>
    <s v="2026/05/05 12:52:07"/>
    <s v="2026/04/24 16:38:33"/>
    <s v="M325801639"/>
    <s v="90CV08610010"/>
    <s v="RTX5080/14745/STDOC/SA/PNY"/>
    <s v=""/>
    <s v="M325016672"/>
    <s v="CLOSED"/>
    <s v="許家榮"/>
    <s v="2026/05/08 09:15:33"/>
    <s v="2026/05/25 16:16:01"/>
    <s v="2026/05/28 17:28:48"/>
    <s v="2026/05/28 17:28:48"/>
    <s v=""/>
    <s v=""/>
    <s v=""/>
    <s v="2026/05/08 09:08:54"/>
    <s v="KEYIN"/>
    <s v="KEYIN"/>
    <s v="R10"/>
    <s v="RTX5080"/>
    <s v="2026/05/28 11:28:37"/>
    <s v="003"/>
    <n v="622382"/>
    <n v="6.6"/>
    <n v="6.6"/>
  </r>
  <r>
    <s v="KGB"/>
    <s v="Standard Shipment"/>
    <x v="0"/>
    <x v="0"/>
    <x v="0"/>
    <s v="TO264000017"/>
    <s v="R"/>
    <s v="PNY"/>
    <s v="PNY_EU"/>
    <s v="2026/05/05 12:52:07"/>
    <s v="2026/04/24 16:38:33"/>
    <s v="M225801653"/>
    <s v="90CV08710010"/>
    <s v="RTX5090/14530/STDOC/SA/PNY"/>
    <s v=""/>
    <s v="M225011088"/>
    <s v="CLOSED"/>
    <s v="許家榮"/>
    <s v="2026/05/08 09:15:33"/>
    <s v="2026/06/02 16:32:33"/>
    <s v="2026/06/05 16:49:15"/>
    <s v="2026/06/05 16:49:15"/>
    <s v=""/>
    <s v=""/>
    <s v=""/>
    <s v="2026/05/08 09:09:46"/>
    <s v="KEYIN"/>
    <s v="KEYIN"/>
    <s v="R10"/>
    <s v="RTX5090"/>
    <s v="2026/06/04 16:26:33"/>
    <s v="005"/>
    <n v="622398"/>
    <n v="6.6"/>
    <n v="6.6"/>
  </r>
  <r>
    <s v="KGB"/>
    <s v="Standard Shipment"/>
    <x v="0"/>
    <x v="0"/>
    <x v="0"/>
    <s v="TO264000017"/>
    <s v="R"/>
    <s v="PNY"/>
    <s v="PNY_EU"/>
    <s v="2026/05/05 12:52:07"/>
    <s v="2026/04/24 16:38:33"/>
    <s v="M325801778"/>
    <s v="90CV08630010"/>
    <s v="RTX5080/14745/ARGBOC/SA/PNY"/>
    <s v=""/>
    <s v="M325015454"/>
    <s v="CLOSED"/>
    <s v="許家榮"/>
    <s v="2026/05/08 09:15:33"/>
    <s v="2026/07/14 13:43:35"/>
    <s v="2026/07/24 17:22:04"/>
    <s v="2026/07/24 17:22:04"/>
    <s v=""/>
    <s v=""/>
    <s v=""/>
    <s v="2026/05/08 09:10:33"/>
    <s v="KEYIN"/>
    <s v="KEYIN"/>
    <s v="R10"/>
    <s v="RTX5080"/>
    <s v="2026/07/23 15:56:19"/>
    <s v="001"/>
    <n v="622490"/>
    <n v="7"/>
    <n v="7"/>
  </r>
  <r>
    <s v="KGB"/>
    <s v="Standard Shipment"/>
    <x v="0"/>
    <x v="0"/>
    <x v="0"/>
    <s v="TO264000017"/>
    <s v="R"/>
    <s v="PNY"/>
    <s v="PNY_EU"/>
    <s v="2026/05/05 12:52:07"/>
    <s v="2026/04/24 16:38:33"/>
    <s v="M225801652"/>
    <s v="90CV08710010"/>
    <s v="RTX5090/14530/STDOC/SA/PNY"/>
    <s v=""/>
    <s v="M225011259"/>
    <s v="CLOSED"/>
    <s v="許家榮"/>
    <s v="2026/05/08 09:15:33"/>
    <s v="2026/06/02 16:32:28"/>
    <s v="2026/06/05 16:49:15"/>
    <s v="2026/06/05 16:49:15"/>
    <s v=""/>
    <s v=""/>
    <s v=""/>
    <s v="2026/05/08 09:06:58"/>
    <s v="KEYIN"/>
    <s v="KEYIN"/>
    <s v="R10"/>
    <s v="RTX5090"/>
    <s v="2026/06/04 16:26:33"/>
    <s v="005"/>
    <n v="622398"/>
    <n v="6.6"/>
    <n v="6.6"/>
  </r>
  <r>
    <s v="KGB"/>
    <s v="Standard Shipment"/>
    <x v="0"/>
    <x v="0"/>
    <x v="0"/>
    <s v="TO265000001"/>
    <s v="R"/>
    <s v="PNY"/>
    <s v="PNY_EU"/>
    <s v="2026/05/21 14:07:02"/>
    <s v="2026/05/01 11:11:41"/>
    <s v="M425801728"/>
    <s v="90CV08530010"/>
    <s v="RTX5070/14770/ARGBOC/SA/PNY"/>
    <s v=""/>
    <s v="M425018387"/>
    <s v="CLOSED"/>
    <s v="許家榮"/>
    <s v="2026/05/22 08:54:02"/>
    <s v="2026/06/08 11:01:36"/>
    <s v="2026/06/12 10:21:17"/>
    <s v="2026/06/12 10:21:17"/>
    <s v=""/>
    <s v=""/>
    <s v=""/>
    <s v="2026/05/22 08:46:04"/>
    <s v="KEYIN"/>
    <s v="KEYIN"/>
    <s v="R10"/>
    <s v="RTX5070"/>
    <s v="2026/06/11 09:26:05"/>
    <s v="002"/>
    <n v="622410"/>
    <n v="5.5"/>
    <n v="5.5"/>
  </r>
  <r>
    <s v="KGB"/>
    <s v="Standard Shipment"/>
    <x v="0"/>
    <x v="0"/>
    <x v="0"/>
    <s v="TO265000001"/>
    <s v="R"/>
    <s v="PNY"/>
    <s v="PNY_EU"/>
    <s v="2026/05/21 14:07:02"/>
    <s v="2026/05/01 11:11:41"/>
    <s v="MO25801727"/>
    <s v="90CV08B10010"/>
    <s v="RTX5070TI/14760/STD/SA/PNY"/>
    <s v=""/>
    <s v="MO25014491"/>
    <s v="CLOSED"/>
    <s v="許家榮"/>
    <s v="2026/05/22 08:54:02"/>
    <s v="2026/06/08 11:01:28"/>
    <s v="2026/06/12 10:21:17"/>
    <s v="2026/06/12 10:21:17"/>
    <s v=""/>
    <s v=""/>
    <s v=""/>
    <s v="2026/05/22 08:46:59"/>
    <s v="KEYIN"/>
    <s v="KEYIN"/>
    <s v="R10"/>
    <s v="RTX5070TI"/>
    <s v="2026/06/11 09:26:05"/>
    <s v="001"/>
    <n v="622410"/>
    <n v="6.3"/>
    <n v="6.3"/>
  </r>
  <r>
    <s v="KGB"/>
    <s v="Standard Shipment"/>
    <x v="0"/>
    <x v="0"/>
    <x v="0"/>
    <s v="TO265000001"/>
    <s v="R"/>
    <s v="PNY"/>
    <s v="PNY_EU"/>
    <s v="2026/05/21 14:07:02"/>
    <s v="2026/05/01 11:11:41"/>
    <s v="M425801705"/>
    <s v="90CV08530010"/>
    <s v="RTX5070/14770/ARGBOC/SA/PNY"/>
    <s v=""/>
    <s v="M425018136"/>
    <s v="CLOSED"/>
    <s v="許家榮"/>
    <s v="2026/05/22 08:54:02"/>
    <s v="2026/06/02 17:17:38"/>
    <s v="2026/06/05 16:49:15"/>
    <s v="2026/06/05 16:49:15"/>
    <s v=""/>
    <s v=""/>
    <s v=""/>
    <s v="2026/05/22 08:47:58"/>
    <s v="KEYIN"/>
    <s v="KEYIN"/>
    <s v="R10"/>
    <s v="RTX5070"/>
    <s v="2026/06/04 16:26:32"/>
    <s v="004"/>
    <n v="622398"/>
    <n v="6.4"/>
    <n v="6.4"/>
  </r>
  <r>
    <s v="KGB"/>
    <s v="Standard Shipment"/>
    <x v="0"/>
    <x v="0"/>
    <x v="0"/>
    <s v="TO265000001"/>
    <s v="R"/>
    <s v="PNY"/>
    <s v="PNY_EU"/>
    <s v="2026/05/21 14:07:02"/>
    <s v="2026/05/01 11:11:41"/>
    <s v="M425801698"/>
    <s v="90CV08630010"/>
    <s v="RTX5080/14745/ARGBOC/SA/PNY"/>
    <s v=""/>
    <s v="M425035414"/>
    <s v="CLOSED"/>
    <s v="許家榮"/>
    <s v="2026/05/22 08:54:02"/>
    <s v="2026/06/02 16:32:57"/>
    <s v="2026/06/05 16:49:15"/>
    <s v="2026/06/05 16:49:15"/>
    <s v=""/>
    <s v=""/>
    <s v=""/>
    <s v="2026/05/22 08:49:07"/>
    <s v="KEYIN"/>
    <s v="KEYIN"/>
    <s v="R10"/>
    <s v="RTX5080"/>
    <s v="2026/06/04 16:26:32"/>
    <s v="002"/>
    <n v="622398"/>
    <n v="7"/>
    <n v="7"/>
  </r>
  <r>
    <s v="KGB"/>
    <s v="Standard Shipment"/>
    <x v="0"/>
    <x v="0"/>
    <x v="0"/>
    <s v="TO265000001"/>
    <s v="R"/>
    <s v="PNY"/>
    <s v="PNY_EU"/>
    <s v="2026/05/21 14:07:02"/>
    <s v="2026/05/01 11:11:41"/>
    <s v="M625801745"/>
    <s v="90CV08C70010"/>
    <s v="RTX5060TI/15215/STDOC/SA/PNY"/>
    <s v=""/>
    <s v="M625007748"/>
    <s v="CLOSED"/>
    <s v="許家榮"/>
    <s v="2026/05/22 08:54:02"/>
    <s v="2026/06/09 09:19:24"/>
    <s v="2026/06/12 10:21:17"/>
    <s v="2026/06/12 10:21:17"/>
    <s v=""/>
    <s v=""/>
    <s v=""/>
    <s v="2026/05/22 08:50:28"/>
    <s v="KEYIN"/>
    <s v="KEYIN"/>
    <s v="R10"/>
    <s v="RTX5060TI"/>
    <s v="2026/06/11 09:26:05"/>
    <s v="002"/>
    <n v="622410"/>
    <n v="5.5"/>
    <n v="5.5"/>
  </r>
  <r>
    <s v="KGB"/>
    <s v="Standard Shipment"/>
    <x v="0"/>
    <x v="0"/>
    <x v="0"/>
    <s v="TO265000001"/>
    <s v="R"/>
    <s v="PNY"/>
    <s v="PNY_EU"/>
    <s v="2026/05/21 14:07:02"/>
    <s v="2026/05/01 11:11:41"/>
    <s v="M725801706"/>
    <s v="90CV08630010"/>
    <s v="RTX5080/14745/ARGBOC/SA/PNY"/>
    <s v=""/>
    <s v="M725021970"/>
    <s v="CLOSED"/>
    <s v="許家榮"/>
    <s v="2026/05/22 08:54:02"/>
    <s v="2026/06/02 16:33:14"/>
    <s v="2026/06/05 16:49:15"/>
    <s v="2026/06/05 16:49:15"/>
    <s v=""/>
    <s v=""/>
    <s v=""/>
    <s v="2026/05/22 08:51:47"/>
    <s v="KEYIN"/>
    <s v="KEYIN"/>
    <s v="R10"/>
    <s v="RTX5080"/>
    <s v="2026/06/04 16:26:32"/>
    <s v="002"/>
    <n v="622398"/>
    <n v="7"/>
    <n v="7"/>
  </r>
  <r>
    <s v="KGB"/>
    <s v="Standard Shipment"/>
    <x v="0"/>
    <x v="0"/>
    <x v="0"/>
    <s v="TO265000001"/>
    <s v="R"/>
    <s v="PNY"/>
    <s v="PNY_EU"/>
    <s v="2026/05/21 14:07:02"/>
    <s v="2026/05/01 11:11:41"/>
    <s v="MN25801703"/>
    <s v="90CV08E100Q0"/>
    <s v="RTX5060/15225/STD SF/MR/PNY"/>
    <s v=""/>
    <s v="MN25028663"/>
    <s v="CLOSED"/>
    <s v="許家榮"/>
    <s v="2026/05/22 08:54:02"/>
    <s v="2026/07/21 16:45:20"/>
    <s v="2026/07/24 17:22:04"/>
    <s v="2026/07/24 17:22:04"/>
    <s v=""/>
    <s v=""/>
    <s v=""/>
    <s v="2026/05/22 08:52:27"/>
    <s v="KEYIN"/>
    <s v="KEYIN"/>
    <s v="R10"/>
    <s v="RTX5060"/>
    <s v="2026/07/23 15:56:19"/>
    <s v="003"/>
    <n v="622490"/>
    <n v="5.2"/>
    <n v="5.2"/>
  </r>
  <r>
    <s v="KGB"/>
    <s v="Standard Shipment"/>
    <x v="0"/>
    <x v="0"/>
    <x v="0"/>
    <s v="TO265000001"/>
    <s v="R"/>
    <s v="PNY"/>
    <s v="PNY_EU"/>
    <s v="2026/05/21 14:07:02"/>
    <s v="2026/05/01 11:11:41"/>
    <s v="M325801724"/>
    <s v="90CV08710010"/>
    <s v="RTX5090/14530/STDOC/SA/PNY"/>
    <s v=""/>
    <s v="M325014562"/>
    <s v="CLOSED"/>
    <s v="許家榮"/>
    <s v="2026/05/22 08:54:02"/>
    <s v="2026/06/08 17:21:54"/>
    <s v="2026/06/26 16:02:48"/>
    <s v="2026/06/26 16:02:48"/>
    <s v=""/>
    <s v=""/>
    <s v=""/>
    <s v="2026/05/22 08:53:09"/>
    <s v="KEYIN"/>
    <s v="KEYIN"/>
    <s v="R10"/>
    <s v="RTX5090"/>
    <s v="2026/06/24 10:55:35"/>
    <s v="002"/>
    <n v="622430"/>
    <n v="6.7"/>
    <n v="6.7"/>
  </r>
  <r>
    <s v="KGB"/>
    <s v="Standard Shipment"/>
    <x v="0"/>
    <x v="0"/>
    <x v="0"/>
    <s v="TO265000002"/>
    <s v="R"/>
    <s v="PNY"/>
    <s v="PNY_EU"/>
    <s v="2026/05/21 14:07:14"/>
    <s v="2026/05/01 11:12:19"/>
    <s v="H525801704"/>
    <s v="90CV07R600A0"/>
    <s v="RTX4070/PG141SKU335/GB/PNY"/>
    <s v=""/>
    <s v="H525000388"/>
    <s v="CLOSED"/>
    <s v="許家榮"/>
    <s v="2026/05/22 08:56:50"/>
    <s v="2026/06/02 16:33:01"/>
    <s v="2026/06/05 16:49:15"/>
    <s v="2026/06/05 16:49:15"/>
    <s v=""/>
    <s v=""/>
    <s v=""/>
    <s v="2026/05/22 08:54:51"/>
    <s v="KEYIN"/>
    <s v="KEYIN"/>
    <s v="R10"/>
    <s v="RTX4070"/>
    <s v="2026/06/04 16:26:33"/>
    <s v="006"/>
    <n v="622398"/>
    <n v="3.8"/>
    <n v="3.8"/>
  </r>
  <r>
    <s v="KGB"/>
    <s v="Standard Shipment"/>
    <x v="0"/>
    <x v="0"/>
    <x v="0"/>
    <s v="TO265000002"/>
    <s v="R"/>
    <s v="PNY"/>
    <s v="PNY_EU"/>
    <s v="2026/05/21 14:07:14"/>
    <s v="2026/05/01 11:12:19"/>
    <s v="H525801729"/>
    <s v="90CV07R50050"/>
    <s v="RTX4070/PG141SKU335/GB/PNY"/>
    <s v=""/>
    <s v="H525009976"/>
    <s v="CLOSED"/>
    <s v="許家榮"/>
    <s v="2026/05/22 08:56:50"/>
    <s v="2026/06/08 11:02:13"/>
    <s v="2026/06/12 10:21:17"/>
    <s v="2026/06/12 10:21:17"/>
    <s v=""/>
    <s v=""/>
    <s v=""/>
    <s v="2026/05/22 08:55:37"/>
    <s v="KEYIN"/>
    <s v="KEYIN"/>
    <s v="R10"/>
    <s v="RTX4070"/>
    <s v="2026/06/11 09:26:05"/>
    <s v="002"/>
    <n v="622410"/>
    <n v="5.5"/>
    <n v="5.5"/>
  </r>
  <r>
    <s v="KGB"/>
    <s v="Standard Shipment"/>
    <x v="0"/>
    <x v="0"/>
    <x v="0"/>
    <s v="TO265000002"/>
    <s v="R"/>
    <s v="PNY"/>
    <s v="PNY_EU"/>
    <s v="2026/05/21 14:07:14"/>
    <s v="2026/05/01 11:12:19"/>
    <s v="HN25801726"/>
    <s v="90CV08B200C0"/>
    <s v="RTX5070TI/14760/STDOC/SA/PNY"/>
    <s v=""/>
    <s v="HN25003063"/>
    <s v="CLOSED"/>
    <s v="許家榮"/>
    <s v="2026/05/22 08:56:50"/>
    <s v="2026/06/08 11:01:18"/>
    <s v="2026/06/12 10:21:17"/>
    <s v="2026/06/12 10:21:17"/>
    <s v=""/>
    <s v=""/>
    <s v=""/>
    <s v="2026/05/22 08:56:19"/>
    <s v="KEYIN"/>
    <s v="KEYIN"/>
    <s v="R10"/>
    <s v="RTX5070TI"/>
    <s v="2026/06/11 09:26:05"/>
    <s v="001"/>
    <n v="622410"/>
    <n v="6.3"/>
    <n v="6.3"/>
  </r>
  <r>
    <s v="KBB"/>
    <s v="-"/>
    <x v="5"/>
    <x v="3"/>
    <x v="1"/>
    <s v="TO265000006"/>
    <s v="R"/>
    <s v="PNY"/>
    <s v="PNY_EU"/>
    <s v="2026/05/27 15:08:20"/>
    <s v="2026/05/18 11:26:43"/>
    <s v="MO25002025"/>
    <s v="90CV08710070"/>
    <s v="RTX5090/14530/STDOC/SA/PNY"/>
    <s v=""/>
    <s v="MO25002025"/>
    <s v="CLOSED"/>
    <s v="許家榮"/>
    <s v="2026/05/29 08:39:09"/>
    <s v=""/>
    <s v=""/>
    <s v="2026/06/11 17:04:23"/>
    <s v="[A3SC0030]Burnt Component"/>
    <s v="Customer"/>
    <s v="PCB Burned/C77478"/>
    <s v="2026/05/29 08:27:14"/>
    <s v="KEYIN"/>
    <s v="KEYIN"/>
    <s v="C01"/>
    <s v="RTX5090"/>
    <s v=""/>
    <s v=""/>
    <s v=""/>
    <s v=""/>
    <s v=""/>
  </r>
  <r>
    <s v="KGB"/>
    <s v="Standard Shipment"/>
    <x v="0"/>
    <x v="0"/>
    <x v="0"/>
    <s v="TO265000006"/>
    <s v="R"/>
    <s v="PNY"/>
    <s v="PNY_EU"/>
    <s v="2026/05/27 15:08:20"/>
    <s v="2026/05/18 11:26:43"/>
    <s v="M425801741"/>
    <s v="90CV08500020"/>
    <s v="RTX5070/14770/STD/SA/PNY"/>
    <s v=""/>
    <s v="M425019376"/>
    <s v="CLOSED"/>
    <s v="許家榮"/>
    <s v="2026/05/29 08:39:09"/>
    <s v="2026/07/22 13:24:01"/>
    <s v="2026/07/24 17:22:04"/>
    <s v="2026/07/24 17:22:04"/>
    <s v=""/>
    <s v=""/>
    <s v=""/>
    <s v="2026/05/29 08:34:09"/>
    <s v="KEYIN"/>
    <s v="KEYIN"/>
    <s v="R10"/>
    <s v="RTX5070"/>
    <s v="2026/07/23 15:56:19"/>
    <s v="003"/>
    <n v="622490"/>
    <n v="5.2"/>
    <n v="5.2"/>
  </r>
  <r>
    <s v="KGB"/>
    <s v="Standard Shipment"/>
    <x v="0"/>
    <x v="0"/>
    <x v="0"/>
    <s v="TO265000006"/>
    <s v="R"/>
    <s v="PNY"/>
    <s v="PNY_EU"/>
    <s v="2026/05/27 15:08:20"/>
    <s v="2026/05/18 11:26:43"/>
    <s v="M425801743"/>
    <s v="90CV08B300A0"/>
    <s v="RTX5070TI/14760/ARGBOC/HY/PNY"/>
    <s v=""/>
    <s v="M425031756"/>
    <s v="CLOSED"/>
    <s v="許家榮"/>
    <s v="2026/05/29 08:39:09"/>
    <s v="2026/06/16 13:08:12"/>
    <s v="2026/06/26 16:02:48"/>
    <s v="2026/06/26 16:02:48"/>
    <s v=""/>
    <s v=""/>
    <s v=""/>
    <s v="2026/05/29 08:26:29"/>
    <s v="KEYIN"/>
    <s v="KEYIN"/>
    <s v="R10"/>
    <s v="RTX5070TI"/>
    <s v="2026/06/24 10:55:35"/>
    <s v="001"/>
    <n v="622430"/>
    <n v="7.1"/>
    <n v="7.1"/>
  </r>
  <r>
    <s v="KGB"/>
    <s v="Standard Shipment"/>
    <x v="0"/>
    <x v="0"/>
    <x v="0"/>
    <s v="TO265000006"/>
    <s v="R"/>
    <s v="PNY"/>
    <s v="PNY_EU"/>
    <s v="2026/05/27 15:08:20"/>
    <s v="2026/05/18 11:26:43"/>
    <s v="M226801742"/>
    <s v="90CV085100T0"/>
    <s v="RTX5070/14770/STDOC/MR/PNY"/>
    <s v=""/>
    <s v="M226001636"/>
    <s v="CLOSED"/>
    <s v="許家榮"/>
    <s v="2026/05/29 08:39:09"/>
    <s v="2026/07/22 10:25:40"/>
    <s v="2026/07/24 17:22:04"/>
    <s v="2026/07/24 17:22:04"/>
    <s v=""/>
    <s v=""/>
    <s v=""/>
    <s v="2026/05/29 08:33:22"/>
    <s v="KEYIN"/>
    <s v="KEYIN"/>
    <s v="R10"/>
    <s v="RTX5070"/>
    <s v="2026/07/23 15:56:19"/>
    <s v="002"/>
    <n v="622490"/>
    <n v="6.4"/>
    <n v="6.4"/>
  </r>
  <r>
    <s v="KGB"/>
    <s v="Standard Shipment"/>
    <x v="0"/>
    <x v="0"/>
    <x v="0"/>
    <s v="TO265000006"/>
    <s v="R"/>
    <s v="PNY"/>
    <s v="PNY_EU"/>
    <s v="2026/05/27 15:08:20"/>
    <s v="2026/05/18 11:26:43"/>
    <s v="M525801744"/>
    <s v="90CV08C70010"/>
    <s v="RTX5060TI/15215/STDOC/SA/PNY"/>
    <s v=""/>
    <s v="M525058798"/>
    <s v="CLOSED"/>
    <s v="許家榮"/>
    <s v="2026/05/29 08:39:09"/>
    <s v="2026/06/09 09:31:24"/>
    <s v="2026/06/12 10:21:17"/>
    <s v="2026/06/12 10:21:17"/>
    <s v=""/>
    <s v=""/>
    <s v=""/>
    <s v="2026/05/29 08:34:55"/>
    <s v="KEYIN"/>
    <s v="KEYIN"/>
    <s v="R10"/>
    <s v="RTX5060TI"/>
    <s v="2026/06/11 09:26:05"/>
    <s v="002"/>
    <n v="622410"/>
    <n v="5.5"/>
    <n v="5.5"/>
  </r>
  <r>
    <s v="KGB"/>
    <s v="Standard Shipment"/>
    <x v="0"/>
    <x v="0"/>
    <x v="0"/>
    <s v="TO265000006"/>
    <s v="R"/>
    <s v="PNY"/>
    <s v="PNY_EU"/>
    <s v="2026/05/27 15:08:20"/>
    <s v="2026/05/18 11:26:43"/>
    <s v="M725801740"/>
    <s v="90CV08610010"/>
    <s v="RTX5080/14745/STDOC/SA/PNY"/>
    <s v=""/>
    <s v="M725021219"/>
    <s v="CLOSED"/>
    <s v="許家榮"/>
    <s v="2026/05/29 08:39:09"/>
    <s v="2026/06/08 17:22:25"/>
    <s v="2026/06/12 10:21:17"/>
    <s v="2026/06/12 10:21:17"/>
    <s v=""/>
    <s v=""/>
    <s v=""/>
    <s v="2026/05/29 08:35:46"/>
    <s v="KEYIN"/>
    <s v="KEYIN"/>
    <s v="R10"/>
    <s v="RTX5080"/>
    <s v="2026/06/11 09:26:05"/>
    <s v="001"/>
    <n v="622410"/>
    <n v="6.3"/>
    <n v="6.3"/>
  </r>
  <r>
    <s v="KGB"/>
    <s v="Standard Shipment"/>
    <x v="0"/>
    <x v="0"/>
    <x v="0"/>
    <s v="TO266000003"/>
    <s v="R"/>
    <s v="PNY"/>
    <s v="PNY_EU"/>
    <s v="2026/06/12 12:57:42"/>
    <s v="2026/06/08 13:21:17"/>
    <s v="MD25801780"/>
    <s v="90CV08630070"/>
    <s v="RTX5080/14745/ARGBOC/SA/PNY"/>
    <s v=""/>
    <s v="MD25008577"/>
    <s v="CLOSED"/>
    <s v="許家榮"/>
    <s v="2026/06/15 09:05:26"/>
    <s v="2026/06/18 15:53:22"/>
    <s v="2026/06/26 16:02:48"/>
    <s v="2026/06/26 16:02:48"/>
    <s v=""/>
    <s v=""/>
    <s v=""/>
    <s v="2026/06/15 08:58:25"/>
    <s v="KEYIN"/>
    <s v="KEYIN"/>
    <s v="R10"/>
    <s v="RTX5080"/>
    <s v="2026/06/24 10:55:36"/>
    <s v="003"/>
    <n v="622430"/>
    <n v="7.9"/>
    <n v="7.9"/>
  </r>
  <r>
    <s v="On Hold"/>
    <s v="on hold"/>
    <x v="9"/>
    <x v="3"/>
    <x v="0"/>
    <s v="TO266000003"/>
    <s v="R"/>
    <s v="PNY"/>
    <s v="PNY_EU"/>
    <s v="2026/06/12 12:57:42"/>
    <s v="2026/06/08 13:21:17"/>
    <s v="M225012970"/>
    <s v="90CV08610010"/>
    <s v="RTX5080/14745/STDOC/SA/PNY"/>
    <s v=""/>
    <s v="M225012970"/>
    <s v="MTCAPPLYCONF"/>
    <s v="許家榮"/>
    <s v="2026/06/15 09:05:26"/>
    <s v=""/>
    <s v=""/>
    <s v=""/>
    <s v=""/>
    <s v=""/>
    <s v=""/>
    <s v="2026/06/15 08:59:11"/>
    <s v="KEYIN"/>
    <s v="KEYIN"/>
    <s v="R10"/>
    <s v="RTX5080"/>
    <s v=""/>
    <s v=""/>
    <s v=""/>
    <s v=""/>
    <s v=""/>
  </r>
  <r>
    <s v="KGB"/>
    <s v="Standard Shipment"/>
    <x v="0"/>
    <x v="0"/>
    <x v="0"/>
    <s v="TO266000003"/>
    <s v="R"/>
    <s v="PNY"/>
    <s v="PNY_EU"/>
    <s v="2026/06/12 12:57:42"/>
    <s v="2026/06/08 13:21:17"/>
    <s v="MN25801773"/>
    <s v="90CV086000A0"/>
    <s v="RTX5080/14745/STD/SA/PNY"/>
    <s v=""/>
    <s v="MN25035797"/>
    <s v="CLOSED"/>
    <s v="許家榮"/>
    <s v="2026/06/15 09:05:26"/>
    <s v="2026/06/17 14:32:38"/>
    <s v="2026/06/26 16:02:48"/>
    <s v="2026/06/26 16:02:48"/>
    <s v=""/>
    <s v=""/>
    <s v=""/>
    <s v="2026/06/15 08:59:57"/>
    <s v="KEYIN"/>
    <s v="KEYIN"/>
    <s v="R10"/>
    <s v="RTX5080"/>
    <s v="2026/06/24 10:55:36"/>
    <s v="003"/>
    <n v="622430"/>
    <n v="7.9"/>
    <n v="7.9"/>
  </r>
  <r>
    <s v="KGB"/>
    <s v="Standard Shipment"/>
    <x v="0"/>
    <x v="0"/>
    <x v="0"/>
    <s v="TO266000003"/>
    <s v="R"/>
    <s v="PNY"/>
    <s v="PNY_EU"/>
    <s v="2026/06/12 12:57:42"/>
    <s v="2026/06/08 13:21:17"/>
    <s v="MD25801788"/>
    <s v="90CV08C30010"/>
    <s v="RTX5060TI/15210/STDOC/SA/PNY"/>
    <s v=""/>
    <s v="MD25005275"/>
    <s v="CLOSED"/>
    <s v="許家榮"/>
    <s v="2026/06/15 09:05:26"/>
    <s v="2026/06/22 13:39:44"/>
    <s v="2026/06/26 16:02:48"/>
    <s v="2026/06/26 16:02:48"/>
    <s v=""/>
    <s v=""/>
    <s v=""/>
    <s v="2026/06/15 09:00:39"/>
    <s v="KEYIN"/>
    <s v="KEYIN"/>
    <s v="R10"/>
    <s v="RTX5060TI"/>
    <s v="2026/06/24 10:55:36"/>
    <s v="003"/>
    <n v="622430"/>
    <n v="7.9"/>
    <n v="7.9"/>
  </r>
  <r>
    <s v="On Hold"/>
    <s v="on hold"/>
    <x v="9"/>
    <x v="3"/>
    <x v="0"/>
    <s v="TO266000003"/>
    <s v="R"/>
    <s v="PNY"/>
    <s v="PNY_EU"/>
    <s v="2026/06/12 12:57:42"/>
    <s v="2026/06/08 13:21:17"/>
    <s v="M525056880"/>
    <s v="90CV08B200A0"/>
    <s v="RTX5070TI/14760/STDOC/HY/PNY"/>
    <s v=""/>
    <s v="M525056880"/>
    <s v="MTCAPPLYCONF"/>
    <s v="許家榮"/>
    <s v="2026/06/15 09:05:26"/>
    <s v=""/>
    <s v=""/>
    <s v=""/>
    <s v=""/>
    <s v=""/>
    <s v=""/>
    <s v="2026/06/15 09:01:32"/>
    <s v="KEYIN"/>
    <s v="KEYIN"/>
    <s v="R10"/>
    <s v="RTX5070TI"/>
    <s v=""/>
    <s v=""/>
    <s v=""/>
    <s v=""/>
    <s v=""/>
  </r>
  <r>
    <s v="KGB"/>
    <s v="Standard Shipment"/>
    <x v="0"/>
    <x v="0"/>
    <x v="0"/>
    <s v="TO266000003"/>
    <s v="R"/>
    <s v="PNY"/>
    <s v="PNY_EU"/>
    <s v="2026/06/12 12:57:42"/>
    <s v="2026/06/08 13:21:17"/>
    <s v="M825801770"/>
    <s v="90CV08600020"/>
    <s v="RTX5080/14745/STD/SA/PNY"/>
    <s v=""/>
    <s v="M825015849"/>
    <s v="CLOSED"/>
    <s v="許家榮"/>
    <s v="2026/06/15 09:05:26"/>
    <s v="2026/06/17 14:59:31"/>
    <s v="2026/06/26 16:02:48"/>
    <s v="2026/06/26 16:02:48"/>
    <s v=""/>
    <s v=""/>
    <s v=""/>
    <s v="2026/06/15 09:02:24"/>
    <s v="KEYIN"/>
    <s v="KEYIN"/>
    <s v="R10"/>
    <s v="RTX5080"/>
    <s v="2026/06/24 10:55:36"/>
    <s v="003"/>
    <n v="622430"/>
    <n v="7.9"/>
    <n v="7.9"/>
  </r>
  <r>
    <s v="KGB"/>
    <s v="Standard Shipment"/>
    <x v="0"/>
    <x v="0"/>
    <x v="0"/>
    <s v="TO266000003"/>
    <s v="R"/>
    <s v="PNY"/>
    <s v="PNY_EU"/>
    <s v="2026/06/12 12:57:42"/>
    <s v="2026/06/08 13:21:17"/>
    <s v="MO25801772"/>
    <s v="90CV08B10010"/>
    <s v="RTX5070TI/14760/STD/SA/PNY"/>
    <s v=""/>
    <s v="MO25014085"/>
    <s v="CLOSED"/>
    <s v="許家榮"/>
    <s v="2026/06/15 09:05:26"/>
    <s v="2026/06/17 14:05:28"/>
    <s v="2026/06/26 16:02:48"/>
    <s v="2026/06/26 16:02:48"/>
    <s v=""/>
    <s v=""/>
    <s v=""/>
    <s v="2026/06/15 09:03:16"/>
    <s v="KEYIN"/>
    <s v="KEYIN"/>
    <s v="R10"/>
    <s v="RTX5070TI"/>
    <s v="2026/06/24 10:55:35"/>
    <s v="002"/>
    <n v="622430"/>
    <n v="6.7"/>
    <n v="6.7"/>
  </r>
  <r>
    <s v="KGB"/>
    <s v="Standard Shipment"/>
    <x v="0"/>
    <x v="0"/>
    <x v="0"/>
    <s v="TO266000003"/>
    <s v="R"/>
    <s v="PNY"/>
    <s v="PNY_EU"/>
    <s v="2026/06/12 12:57:42"/>
    <s v="2026/06/08 13:21:17"/>
    <s v="MO25801779"/>
    <s v="90CV085100C0"/>
    <s v="RTX5070/14770/STDOC/HY/PNY"/>
    <s v=""/>
    <s v="MO25004558"/>
    <s v="CLOSED"/>
    <s v="許家榮"/>
    <s v="2026/06/15 09:05:26"/>
    <s v="2026/07/21 16:06:34"/>
    <s v="2026/07/24 17:22:04"/>
    <s v="2026/07/24 17:22:04"/>
    <s v=""/>
    <s v=""/>
    <s v=""/>
    <s v="2026/06/15 09:05:05"/>
    <s v="KEYIN"/>
    <s v="KEYIN"/>
    <s v="R10"/>
    <s v="RTX5070"/>
    <s v="2026/07/23 15:56:19"/>
    <s v="002"/>
    <n v="622490"/>
    <n v="6.4"/>
    <n v="6.4"/>
  </r>
  <r>
    <s v="KGB"/>
    <s v="Standard Shipment"/>
    <x v="0"/>
    <x v="0"/>
    <x v="0"/>
    <s v="TO266000004"/>
    <s v="R"/>
    <s v="PNY"/>
    <s v="PNY_EU"/>
    <s v="2026/06/12 12:57:56"/>
    <s v="2026/06/08 13:22:09"/>
    <s v="H625801774"/>
    <s v="90CV08B200F0"/>
    <s v="RTX5070TI/14760/STDOC/HY/PNY"/>
    <s v=""/>
    <s v="H625015021"/>
    <s v="CLOSED"/>
    <s v="許家榮"/>
    <s v="2026/06/15 08:57:48"/>
    <s v="2026/06/17 16:12:32"/>
    <s v="2026/06/26 16:02:48"/>
    <s v="2026/06/26 16:02:48"/>
    <s v=""/>
    <s v=""/>
    <s v=""/>
    <s v="2026/06/15 08:55:38"/>
    <s v="KEYIN"/>
    <s v="KEYIN"/>
    <s v="R10"/>
    <s v="RTX5070TI"/>
    <s v="2026/06/24 10:55:36"/>
    <s v="002"/>
    <n v="622430"/>
    <n v="6.7"/>
    <n v="6.7"/>
  </r>
  <r>
    <s v="KGB"/>
    <s v="Standard Shipment"/>
    <x v="0"/>
    <x v="0"/>
    <x v="0"/>
    <s v="TO266000004"/>
    <s v="R"/>
    <s v="PNY"/>
    <s v="PNY_EU"/>
    <s v="2026/06/12 12:57:56"/>
    <s v="2026/06/08 13:22:09"/>
    <s v="H925801768"/>
    <s v="90CV085100S0"/>
    <s v="RTX5070/14770/STDOC/MR/PNY"/>
    <s v=""/>
    <s v="H925003800"/>
    <s v="CLOSED"/>
    <s v="許家榮"/>
    <s v="2026/06/15 08:57:48"/>
    <s v="2026/07/22 09:53:48"/>
    <s v="2026/07/24 17:22:04"/>
    <s v="2026/07/24 17:22:04"/>
    <s v=""/>
    <s v=""/>
    <s v=""/>
    <s v="2026/06/15 08:56:19"/>
    <s v="KEYIN"/>
    <s v="KEYIN"/>
    <s v="R10"/>
    <s v="RTX5070"/>
    <s v="2026/07/23 15:56:19"/>
    <s v="002"/>
    <n v="622490"/>
    <n v="6.4"/>
    <n v="6.4"/>
  </r>
  <r>
    <s v="KGB"/>
    <s v="Standard Shipment"/>
    <x v="0"/>
    <x v="0"/>
    <x v="0"/>
    <s v="TO266000004"/>
    <s v="R"/>
    <s v="PNY"/>
    <s v="PNY_EU"/>
    <s v="2026/06/12 12:57:56"/>
    <s v="2026/06/08 13:22:09"/>
    <s v="H625801767"/>
    <s v="90CV085000E0"/>
    <s v="RTX5070/14770/STD/HY/PNY"/>
    <s v=""/>
    <s v="H625003831"/>
    <s v="CLOSED"/>
    <s v="許家榮"/>
    <s v="2026/06/15 08:57:48"/>
    <s v="2026/07/21 13:38:46"/>
    <s v="2026/07/24 17:22:04"/>
    <s v="2026/07/24 17:22:04"/>
    <s v=""/>
    <s v=""/>
    <s v=""/>
    <s v="2026/06/15 08:57:08"/>
    <s v="KEYIN"/>
    <s v="KEYIN"/>
    <s v="R10"/>
    <s v="RTX5070"/>
    <s v="2026/07/23 15:56:19"/>
    <s v="003"/>
    <n v="622490"/>
    <n v="5.2"/>
    <n v="5.2"/>
  </r>
  <r>
    <s v="On Hold"/>
    <s v="on hold"/>
    <x v="9"/>
    <x v="3"/>
    <x v="0"/>
    <s v="TO266000004"/>
    <s v="R"/>
    <s v="PNY"/>
    <s v="PNY_EU"/>
    <s v="2026/06/12 12:57:56"/>
    <s v="2026/06/08 13:22:09"/>
    <s v="HO24001133"/>
    <s v="90CV07X20050"/>
    <s v="RTX4080/PG139SKU355/GB/PNY"/>
    <s v=""/>
    <s v="HO24001133"/>
    <s v="MTCAPPLYCONF"/>
    <s v="許家榮"/>
    <s v="2026/06/15 08:57:49"/>
    <s v=""/>
    <s v=""/>
    <s v=""/>
    <s v=""/>
    <s v=""/>
    <s v=""/>
    <s v="2026/06/15 08:52:55"/>
    <s v="KEYIN"/>
    <s v="KEYIN"/>
    <s v="R10"/>
    <s v="RTX4080"/>
    <s v=""/>
    <s v=""/>
    <s v=""/>
    <s v=""/>
    <s v=""/>
  </r>
  <r>
    <s v="On Hold"/>
    <s v="on hold"/>
    <x v="9"/>
    <x v="3"/>
    <x v="0"/>
    <s v="TO266000004"/>
    <s v="R"/>
    <s v="PNY"/>
    <s v="PNY_EU"/>
    <s v="2026/06/12 12:57:56"/>
    <s v="2026/06/08 13:22:09"/>
    <s v="H525010074"/>
    <s v="90CV07R50050"/>
    <s v="RTX4070/PG141SKU335/GB/PNY"/>
    <s v=""/>
    <s v="H525010074"/>
    <s v="MTCAPPLYCONF"/>
    <s v="許家榮"/>
    <s v="2026/06/15 08:57:48"/>
    <s v=""/>
    <s v=""/>
    <s v=""/>
    <s v=""/>
    <s v=""/>
    <s v=""/>
    <s v="2026/06/15 08:53:52"/>
    <s v="KEYIN"/>
    <s v="KEYIN"/>
    <s v="R10"/>
    <s v="RTX4070"/>
    <s v=""/>
    <s v=""/>
    <s v=""/>
    <s v=""/>
    <s v=""/>
  </r>
  <r>
    <s v="KGB"/>
    <s v="Standard Shipment"/>
    <x v="0"/>
    <x v="0"/>
    <x v="0"/>
    <s v="TO266000004"/>
    <s v="R"/>
    <s v="PNY"/>
    <s v="PNY_EU"/>
    <s v="2026/06/12 12:57:56"/>
    <s v="2026/06/08 13:22:09"/>
    <s v="H625801769"/>
    <s v="90CV085100E0"/>
    <s v="RTX5070/14770/STDOC/HY/PNY"/>
    <s v=""/>
    <s v="H625003575"/>
    <s v="CLOSED"/>
    <s v="許家榮"/>
    <s v="2026/06/15 08:57:48"/>
    <s v="2026/07/22 09:49:43"/>
    <s v="2026/07/24 17:22:04"/>
    <s v="2026/07/24 17:22:04"/>
    <s v=""/>
    <s v=""/>
    <s v=""/>
    <s v="2026/06/15 08:54:32"/>
    <s v="KEYIN"/>
    <s v="KEYIN"/>
    <s v="R10"/>
    <s v="RTX5070"/>
    <s v="2026/07/23 15:56:19"/>
    <s v="002"/>
    <n v="622490"/>
    <n v="6.4"/>
    <n v="6.4"/>
  </r>
  <r>
    <s v="KGB"/>
    <s v="Standard Shipment"/>
    <x v="0"/>
    <x v="0"/>
    <x v="0"/>
    <s v="TO267000001"/>
    <s v="R"/>
    <s v="PNY"/>
    <s v="PNY_EU"/>
    <s v="2026/07/14 12:44:54"/>
    <s v="2026/07/02 21:29:13"/>
    <s v="M426801898"/>
    <s v="90CV08C300C0"/>
    <s v="RTX5060TI/15210/STDOC/SA/PNY"/>
    <s v=""/>
    <s v="M426008850"/>
    <s v="CLOSED"/>
    <s v="許家榮"/>
    <s v="2026/07/14 14:02:38"/>
    <s v="2026/07/24 15:37:06"/>
    <s v="2026/07/30 16:26:41"/>
    <s v="2026/07/30 16:26:41"/>
    <s v=""/>
    <s v=""/>
    <s v=""/>
    <s v="2026/07/14 13:52:13"/>
    <s v="KEYIN"/>
    <s v="KEYIN"/>
    <s v="R10"/>
    <s v="RTX5060TI"/>
    <s v="2026/07/29 15:10:54"/>
    <s v="001"/>
    <n v="622500"/>
    <n v="5.8"/>
    <n v="5.8"/>
  </r>
  <r>
    <s v="KGB"/>
    <s v="Standard Shipment"/>
    <x v="0"/>
    <x v="0"/>
    <x v="0"/>
    <s v="TO267000001"/>
    <s v="R"/>
    <s v="PNY"/>
    <s v="PNY_EU"/>
    <s v="2026/07/14 12:44:54"/>
    <s v="2026/07/02 21:29:13"/>
    <s v="MN25801900"/>
    <s v="90CV08C30080"/>
    <s v="RTX5060TI/15210/STDOC/SA/PNY"/>
    <s v=""/>
    <s v="MN25001330"/>
    <s v="CLOSED"/>
    <s v="許家榮"/>
    <s v="2026/07/14 14:02:38"/>
    <s v="2026/07/24 15:25:57"/>
    <s v="2026/07/30 16:26:41"/>
    <s v="2026/07/30 16:26:41"/>
    <s v=""/>
    <s v=""/>
    <s v=""/>
    <s v="2026/07/14 13:52:52"/>
    <s v="KEYIN"/>
    <s v="KEYIN"/>
    <s v="R10"/>
    <s v="RTX5060TI"/>
    <s v="2026/07/29 15:10:54"/>
    <s v="001"/>
    <n v="622500"/>
    <n v="5.8"/>
    <n v="5.8"/>
  </r>
  <r>
    <s v="KGB"/>
    <s v="Standard Shipment"/>
    <x v="0"/>
    <x v="0"/>
    <x v="0"/>
    <s v="TO267000001"/>
    <s v="R"/>
    <s v="PNY"/>
    <s v="PNY_EU"/>
    <s v="2026/07/14 12:44:54"/>
    <s v="2026/07/02 21:29:13"/>
    <s v="M426801897"/>
    <s v="90CV08C300C0"/>
    <s v="RTX5060TI/15210/STDOC/SA/PNY"/>
    <s v=""/>
    <s v="M426008808"/>
    <s v="CLOSED"/>
    <s v="許家榮"/>
    <s v="2026/07/14 14:02:38"/>
    <s v="2026/07/24 15:04:58"/>
    <s v="2026/07/30 16:26:41"/>
    <s v="2026/07/30 16:26:41"/>
    <s v=""/>
    <s v=""/>
    <s v=""/>
    <s v="2026/07/14 13:53:26"/>
    <s v="KEYIN"/>
    <s v="KEYIN"/>
    <s v="R10"/>
    <s v="RTX5060TI"/>
    <s v="2026/07/29 15:10:54"/>
    <s v="001"/>
    <n v="622500"/>
    <n v="5.8"/>
    <n v="5.8"/>
  </r>
  <r>
    <s v="On Hold"/>
    <s v="on hold"/>
    <x v="9"/>
    <x v="3"/>
    <x v="0"/>
    <s v="TO267000001"/>
    <s v="R"/>
    <s v="PNY"/>
    <s v="PNY_EU"/>
    <s v="2026/07/14 12:44:54"/>
    <s v="2026/07/02 21:29:13"/>
    <s v="MN25009281"/>
    <s v="90CV086000A0"/>
    <s v="RTX5080/14745/STD/SA/PNY"/>
    <s v=""/>
    <s v="MN25009281"/>
    <s v="MTCAPPLYCONF"/>
    <s v="許家榮"/>
    <s v="2026/07/14 14:02:38"/>
    <s v=""/>
    <s v=""/>
    <s v=""/>
    <s v=""/>
    <s v=""/>
    <s v=""/>
    <s v="2026/07/14 13:59:35"/>
    <s v="KEYIN"/>
    <s v="KEYIN"/>
    <s v="R10"/>
    <s v="RTX5080"/>
    <s v=""/>
    <s v=""/>
    <s v=""/>
    <s v=""/>
    <s v=""/>
  </r>
  <r>
    <s v="KGB"/>
    <s v="Standard Shipment"/>
    <x v="0"/>
    <x v="0"/>
    <x v="0"/>
    <s v="TO267000001"/>
    <s v="R"/>
    <s v="PNY"/>
    <s v="PNY_EU"/>
    <s v="2026/07/14 12:44:54"/>
    <s v="2026/07/02 21:29:13"/>
    <s v="MN25801871"/>
    <s v="90CV086000A0"/>
    <s v="RTX5080/14745/STD/SA/PNY"/>
    <s v=""/>
    <s v="MN25009355"/>
    <s v="CLOSED"/>
    <s v="許家榮"/>
    <s v="2026/07/14 14:02:38"/>
    <s v="2026/07/16 16:17:07"/>
    <s v="2026/07/24 17:22:04"/>
    <s v="2026/07/24 17:22:04"/>
    <s v=""/>
    <s v=""/>
    <s v=""/>
    <s v="2026/07/14 14:00:27"/>
    <s v="KEYIN"/>
    <s v="KEYIN"/>
    <s v="R10"/>
    <s v="RTX5080"/>
    <s v="2026/07/23 15:56:19"/>
    <s v="001"/>
    <n v="622490"/>
    <n v="7"/>
    <n v="7"/>
  </r>
  <r>
    <s v="KBB"/>
    <d v="2026-10-02T00:00:00"/>
    <x v="11"/>
    <x v="0"/>
    <x v="1"/>
    <s v="TO267000001"/>
    <s v="R"/>
    <s v="PNY"/>
    <s v="PNY_EU"/>
    <s v="2026/07/14 12:44:54"/>
    <s v="2026/07/02 21:29:13"/>
    <s v="M925016262"/>
    <s v="90CV08730070"/>
    <s v="RTX5090/14530/ARGBOC/SA/PNY"/>
    <s v=""/>
    <s v="M925016262"/>
    <s v="CLOSED"/>
    <s v="李景福"/>
    <s v="2026/07/14 14:02:38"/>
    <s v=""/>
    <s v=""/>
    <s v="2026/10/16 16:23:03"/>
    <s v="[A3SC0020]Scrap cause by Parts shortage"/>
    <s v="Customer"/>
    <s v="Consigned Part Shortage - Close"/>
    <s v="2026/07/14 14:01:30"/>
    <s v="KEYIN"/>
    <s v="KEYIN"/>
    <s v="C01"/>
    <s v="RTX5090"/>
    <s v=""/>
    <s v=""/>
    <s v=""/>
    <s v=""/>
    <s v=""/>
  </r>
  <r>
    <s v="KGB"/>
    <s v="Standard Shipment"/>
    <x v="0"/>
    <x v="0"/>
    <x v="0"/>
    <s v="TO267000001"/>
    <s v="R"/>
    <s v="PNY"/>
    <s v="PNY_EU"/>
    <s v="2026/07/14 12:44:54"/>
    <s v="2026/07/02 21:29:13"/>
    <s v="M326801873"/>
    <s v="90CV08E30060"/>
    <s v="RTX5060/15225/STDOC/HY/PNY"/>
    <s v=""/>
    <s v="M326020601"/>
    <s v="CLOSED"/>
    <s v="許家榮"/>
    <s v="2026/07/14 14:02:38"/>
    <s v="2026/07/17 10:38:39"/>
    <s v="2026/07/24 17:22:04"/>
    <s v="2026/07/24 17:22:04"/>
    <s v=""/>
    <s v=""/>
    <s v=""/>
    <s v="2026/07/14 13:54:16"/>
    <s v="KEYIN"/>
    <s v="KEYIN"/>
    <s v="R10"/>
    <s v="RTX5060"/>
    <s v="2026/07/23 15:56:19"/>
    <s v="003"/>
    <n v="622490"/>
    <n v="5.2"/>
    <n v="5.2"/>
  </r>
  <r>
    <s v="On Hold"/>
    <s v="on hold"/>
    <x v="9"/>
    <x v="3"/>
    <x v="0"/>
    <s v="TO267000001"/>
    <s v="R"/>
    <s v="PNY"/>
    <s v="PNY_EU"/>
    <s v="2026/07/14 12:44:54"/>
    <s v="2026/07/02 21:29:13"/>
    <s v="M325016962"/>
    <s v="90CV08610010"/>
    <s v="RTX5080/14745/STDOC/SA/PNY"/>
    <s v=""/>
    <s v="M325016962"/>
    <s v="MTCAPPLYCONF"/>
    <s v="許家榮"/>
    <s v="2026/07/14 14:02:38"/>
    <s v=""/>
    <s v=""/>
    <s v=""/>
    <s v=""/>
    <s v=""/>
    <s v=""/>
    <s v="2026/07/14 13:55:39"/>
    <s v="KEYIN"/>
    <s v="KEYIN"/>
    <s v="R10"/>
    <s v="RTX5080"/>
    <s v=""/>
    <s v=""/>
    <s v=""/>
    <s v=""/>
    <s v=""/>
  </r>
  <r>
    <s v="KGB"/>
    <s v="Standard Shipment"/>
    <x v="0"/>
    <x v="0"/>
    <x v="0"/>
    <s v="TO267000001"/>
    <s v="R"/>
    <s v="PNY"/>
    <s v="PNY_EU"/>
    <s v="2026/07/14 12:44:54"/>
    <s v="2026/07/02 21:29:13"/>
    <s v="M825801863"/>
    <s v="90CV08630010"/>
    <s v="RTX5080/14745/ARGBOC/SA/PNY"/>
    <s v=""/>
    <s v="M825002304"/>
    <s v="CLOSED"/>
    <s v="許家榮"/>
    <s v="2026/07/14 14:02:38"/>
    <s v="2026/07/16 15:58:17"/>
    <s v="2026/07/24 17:22:04"/>
    <s v="2026/07/24 17:22:04"/>
    <s v=""/>
    <s v=""/>
    <s v=""/>
    <s v="2026/07/14 13:57:20"/>
    <s v="KEYIN"/>
    <s v="KEYIN"/>
    <s v="R10"/>
    <s v="RTX5080"/>
    <s v="2026/07/23 15:56:19"/>
    <s v="001"/>
    <n v="622490"/>
    <n v="7"/>
    <n v="7"/>
  </r>
  <r>
    <s v="KGB"/>
    <s v="Standard Shipment"/>
    <x v="0"/>
    <x v="0"/>
    <x v="0"/>
    <s v="TO267000001"/>
    <s v="R"/>
    <s v="PNY"/>
    <s v="PNY_EU"/>
    <s v="2026/07/14 12:44:54"/>
    <s v="2026/07/02 21:29:13"/>
    <s v="M226801990"/>
    <s v="90CV085100T0"/>
    <s v="RTX5070/14770/STDOC/MR/PNY"/>
    <s v=""/>
    <s v="M226013992"/>
    <s v="CLOSED"/>
    <s v="許家榮"/>
    <s v="2026/07/14 14:02:38"/>
    <s v="2026/08/24 16:01:25"/>
    <s v="2026/08/28 15:34:23"/>
    <s v="2026/08/28 15:34:23"/>
    <s v=""/>
    <s v=""/>
    <s v=""/>
    <s v="2026/07/14 13:58:39"/>
    <s v="KEYIN"/>
    <s v="KEYIN"/>
    <s v="R10"/>
    <s v="RTX5070"/>
    <s v="2026/08/27 11:04:18"/>
    <s v="001"/>
    <n v="622554"/>
    <n v="5.0999999999999996"/>
    <n v="5.0999999999999996"/>
  </r>
  <r>
    <s v="KGB"/>
    <s v="Standard Shipment"/>
    <x v="0"/>
    <x v="0"/>
    <x v="0"/>
    <s v="TO267000002"/>
    <s v="R"/>
    <s v="PNY"/>
    <s v="PNY_EU"/>
    <s v="2026/07/14 12:45:07"/>
    <s v="2026/07/02 21:37:29"/>
    <s v="H125801872"/>
    <s v="90CV07W10030"/>
    <s v="RTX3050/PG173-SKU16/GB/PNY"/>
    <s v=""/>
    <s v="H125005827"/>
    <s v="CLOSED"/>
    <s v="許家榮"/>
    <s v="2026/07/14 13:51:40"/>
    <s v="2026/07/17 14:45:15"/>
    <s v="2026/07/30 16:26:40"/>
    <s v="2026/07/30 16:26:40"/>
    <s v=""/>
    <s v=""/>
    <s v=""/>
    <s v="2026/07/14 13:51:06"/>
    <s v="KEYIN"/>
    <s v="KEYIN"/>
    <s v="R10"/>
    <s v="RTX3050"/>
    <s v="2026/07/29 15:10:54"/>
    <s v="001"/>
    <n v="622500"/>
    <n v="5.8"/>
    <n v="5.8"/>
  </r>
  <r>
    <s v="KGB"/>
    <s v="Standard Shipment"/>
    <x v="0"/>
    <x v="0"/>
    <x v="0"/>
    <s v="TO267000002"/>
    <s v="R"/>
    <s v="PNY"/>
    <s v="PNY_EU"/>
    <s v="2026/07/14 12:45:07"/>
    <s v="2026/07/02 21:37:29"/>
    <s v="H625801895"/>
    <s v="90CV085000E0"/>
    <s v="RTX5070/14770/STD/HY/PNY"/>
    <s v=""/>
    <s v="H625003805"/>
    <s v="CLOSED"/>
    <s v="許家榮"/>
    <s v="2026/07/14 13:51:40"/>
    <s v="2026/07/24 17:10:28"/>
    <s v="2026/07/30 16:26:40"/>
    <s v="2026/07/30 16:26:40"/>
    <s v=""/>
    <s v=""/>
    <s v=""/>
    <s v="2026/07/14 13:50:16"/>
    <s v="KEYIN"/>
    <s v="KEYIN"/>
    <s v="R10"/>
    <s v="RTX5070"/>
    <s v="2026/07/29 15:10:54"/>
    <s v="001"/>
    <n v="622500"/>
    <n v="5.8"/>
    <n v="5.8"/>
  </r>
  <r>
    <s v="On Hold"/>
    <s v="on hold"/>
    <x v="9"/>
    <x v="3"/>
    <x v="0"/>
    <s v="TO267000002"/>
    <s v="R"/>
    <s v="PNY"/>
    <s v="PNY_EU"/>
    <s v="2026/07/14 12:45:07"/>
    <s v="2026/07/02 21:37:29"/>
    <s v="H625004174"/>
    <s v="90CV085000E0"/>
    <s v="RTX5070/14770/STD/HY/PNY"/>
    <s v=""/>
    <s v="H625004174"/>
    <s v="MTCAPPLYCONF"/>
    <s v="許家榮"/>
    <s v="2026/07/14 13:51:40"/>
    <s v=""/>
    <s v=""/>
    <s v=""/>
    <s v=""/>
    <s v=""/>
    <s v=""/>
    <s v="2026/07/14 13:49:28"/>
    <s v="KEYIN"/>
    <s v="KEYIN"/>
    <s v="R10"/>
    <s v="RTX5070"/>
    <s v=""/>
    <s v=""/>
    <s v=""/>
    <s v=""/>
    <s v=""/>
  </r>
  <r>
    <s v="KGB"/>
    <s v="Standard Shipment"/>
    <x v="0"/>
    <x v="0"/>
    <x v="0"/>
    <s v="TO268000003"/>
    <s v="R"/>
    <s v="PNY"/>
    <s v="PNY_EU"/>
    <s v="2026/08/12 11:28:55"/>
    <s v="2026/08/05 16:21:17"/>
    <s v="M525801967"/>
    <s v="90CV08B30070"/>
    <s v="RTX5070TI/14760/ARGBOC/HY/PNY"/>
    <s v=""/>
    <s v="M525036474"/>
    <s v="CLOSED"/>
    <s v="許家榮"/>
    <s v="2026/08/13 10:53:56"/>
    <s v="2026/08/17 14:14:50"/>
    <s v="2026/08/21 16:00:59"/>
    <s v="2026/08/21 16:00:59"/>
    <s v=""/>
    <s v=""/>
    <s v=""/>
    <s v="2026/08/13 10:30:19"/>
    <s v="KEYIN"/>
    <s v="KEYIN"/>
    <s v="R10"/>
    <s v="RTX5070TI"/>
    <s v="2026/08/20 14:43:07"/>
    <s v="003"/>
    <n v="622544"/>
    <n v="6.8"/>
    <n v="6.8"/>
  </r>
  <r>
    <s v="KGB"/>
    <s v="Standard Shipment"/>
    <x v="0"/>
    <x v="0"/>
    <x v="0"/>
    <s v="TO268000003"/>
    <s v="R"/>
    <s v="PNY"/>
    <s v="PNY_EU"/>
    <s v="2026/08/12 11:28:55"/>
    <s v="2026/08/05 16:21:17"/>
    <s v="M425801966"/>
    <s v="90CV08510010"/>
    <s v="RTX5070/14770/STDOC/SA/PNY"/>
    <s v=""/>
    <s v="M425025895"/>
    <s v="CLOSED"/>
    <s v="許家榮"/>
    <s v="2026/08/13 10:53:56"/>
    <s v="2026/08/17 09:52:36"/>
    <s v="2026/08/21 16:01:00"/>
    <s v="2026/08/21 16:01:00"/>
    <s v=""/>
    <s v=""/>
    <s v=""/>
    <s v="2026/08/13 10:31:27"/>
    <s v="KEYIN"/>
    <s v="KEYIN"/>
    <s v="R10"/>
    <s v="RTX5070"/>
    <s v="2026/08/20 14:43:07"/>
    <s v="001"/>
    <n v="622544"/>
    <n v="6.3"/>
    <n v="6.3"/>
  </r>
  <r>
    <s v="KGB"/>
    <s v="Standard Shipment"/>
    <x v="0"/>
    <x v="0"/>
    <x v="0"/>
    <s v="TO268000003"/>
    <s v="R"/>
    <s v="PNY"/>
    <s v="PNY_EU"/>
    <s v="2026/08/12 11:28:55"/>
    <s v="2026/08/05 16:21:17"/>
    <s v="MN25801960"/>
    <s v="90CV086000A0"/>
    <s v="RTX5080/14745/STD/SA/PNY"/>
    <s v=""/>
    <s v="MN25009095"/>
    <s v="CLOSED"/>
    <s v="許家榮"/>
    <s v="2026/08/13 10:53:56"/>
    <s v="2026/08/18 13:30:12"/>
    <s v="2026/08/21 16:01:00"/>
    <s v="2026/08/21 16:01:00"/>
    <s v=""/>
    <s v=""/>
    <s v=""/>
    <s v="2026/08/13 10:33:48"/>
    <s v="KEYIN"/>
    <s v="KEYIN"/>
    <s v="R10"/>
    <s v="RTX5080"/>
    <s v="2026/08/20 14:43:07"/>
    <s v="002"/>
    <n v="622544"/>
    <n v="6.9"/>
    <n v="6.9"/>
  </r>
  <r>
    <s v="KGB"/>
    <s v="Standard Shipment"/>
    <x v="0"/>
    <x v="0"/>
    <x v="0"/>
    <s v="TO268000003"/>
    <s v="R"/>
    <s v="PNY"/>
    <s v="PNY_EU"/>
    <s v="2026/08/12 11:28:55"/>
    <s v="2026/08/05 16:21:17"/>
    <s v="MN25801958"/>
    <s v="90CV08630070"/>
    <s v="RTX5080/14745/ARGBOC/SA/PNY"/>
    <s v=""/>
    <s v="MN25010964"/>
    <s v="CLOSED"/>
    <s v="許家榮"/>
    <s v="2026/08/13 10:53:56"/>
    <s v="2026/08/17 16:52:23"/>
    <s v="2026/08/21 16:01:00"/>
    <s v="2026/08/21 16:01:00"/>
    <s v=""/>
    <s v=""/>
    <s v=""/>
    <s v="2026/08/13 10:37:45"/>
    <s v="KEYIN"/>
    <s v="KEYIN"/>
    <s v="R10"/>
    <s v="RTX5080"/>
    <s v="2026/08/20 14:43:07"/>
    <s v="003"/>
    <n v="622544"/>
    <n v="6.8"/>
    <n v="6.8"/>
  </r>
  <r>
    <s v="KGB"/>
    <s v="Standard Shipment"/>
    <x v="0"/>
    <x v="0"/>
    <x v="0"/>
    <s v="TO268000003"/>
    <s v="R"/>
    <s v="PNY"/>
    <s v="PNY_EU"/>
    <s v="2026/08/12 11:28:55"/>
    <s v="2026/08/05 16:21:17"/>
    <s v="MN25801972"/>
    <s v="90CV085100T0"/>
    <s v="RTX5070/14770/STDOC/MR/PNY"/>
    <s v=""/>
    <s v="MN25038742"/>
    <s v="CLOSED"/>
    <s v="許家榮"/>
    <s v="2026/08/13 10:53:56"/>
    <s v="2026/08/17 11:22:29"/>
    <s v="2026/08/21 16:01:00"/>
    <s v="2026/08/21 16:01:00"/>
    <s v=""/>
    <s v=""/>
    <s v=""/>
    <s v="2026/08/13 10:41:14"/>
    <s v="KEYIN"/>
    <s v="KEYIN"/>
    <s v="R10"/>
    <s v="RTX5070"/>
    <s v="2026/08/20 14:43:07"/>
    <s v="004"/>
    <n v="622544"/>
    <n v="5.6"/>
    <n v="5.6"/>
  </r>
  <r>
    <s v="KGB"/>
    <s v="Standard Shipment"/>
    <x v="0"/>
    <x v="0"/>
    <x v="0"/>
    <s v="TO268000003"/>
    <s v="R"/>
    <s v="PNY"/>
    <s v="PNY_EU"/>
    <s v="2026/08/12 11:28:55"/>
    <s v="2026/08/05 16:21:17"/>
    <s v="MN25801971"/>
    <s v="90CV086000A0"/>
    <s v="RTX5080/14745/STD/SA/PNY"/>
    <s v=""/>
    <s v="MN25038262"/>
    <s v="CLOSED"/>
    <s v="許家榮"/>
    <s v="2026/08/13 10:53:56"/>
    <s v="2026/08/18 13:35:40"/>
    <s v="2026/08/21 16:01:00"/>
    <s v="2026/08/21 16:01:00"/>
    <s v=""/>
    <s v=""/>
    <s v=""/>
    <s v="2026/08/13 10:49:11"/>
    <s v="KEYIN"/>
    <s v="KEYIN"/>
    <s v="R10"/>
    <s v="RTX5080"/>
    <s v="2026/08/20 14:43:07"/>
    <s v="002"/>
    <n v="622544"/>
    <n v="6.9"/>
    <n v="6.9"/>
  </r>
  <r>
    <s v="KGB"/>
    <s v="Standard Shipment"/>
    <x v="0"/>
    <x v="0"/>
    <x v="0"/>
    <s v="TO268000003"/>
    <s v="R"/>
    <s v="PNY"/>
    <s v="PNY_EU"/>
    <s v="2026/08/12 11:28:55"/>
    <s v="2026/08/05 16:21:17"/>
    <s v="M825801970"/>
    <s v="90CV08600020"/>
    <s v="RTX5080/14745/STD/SA/PNY"/>
    <s v=""/>
    <s v="M825043775"/>
    <s v="CLOSED"/>
    <s v="許家榮"/>
    <s v="2026/08/13 10:53:56"/>
    <s v="2026/08/18 14:07:09"/>
    <s v="2026/08/21 16:01:00"/>
    <s v="2026/08/21 16:01:00"/>
    <s v=""/>
    <s v=""/>
    <s v=""/>
    <s v="2026/08/13 10:49:56"/>
    <s v="KEYIN"/>
    <s v="KEYIN"/>
    <s v="R10"/>
    <s v="RTX5080"/>
    <s v="2026/08/20 14:43:07"/>
    <s v="002"/>
    <n v="622544"/>
    <n v="6.9"/>
    <n v="6.9"/>
  </r>
  <r>
    <s v="KGB"/>
    <s v="Standard Shipment"/>
    <x v="0"/>
    <x v="0"/>
    <x v="0"/>
    <s v="TO268000003"/>
    <s v="R"/>
    <s v="PNY"/>
    <s v="PNY_EU"/>
    <s v="2026/08/12 11:28:55"/>
    <s v="2026/08/05 16:21:17"/>
    <s v="M326801969"/>
    <s v="90CV08630070"/>
    <s v="RTX5080/14745/ARGBOC/SA/PNY"/>
    <s v=""/>
    <s v="M326004152"/>
    <s v="CLOSED"/>
    <s v="許家榮"/>
    <s v="2026/08/13 10:53:56"/>
    <s v="2026/08/17 16:56:28"/>
    <s v="2026/08/21 16:01:00"/>
    <s v="2026/08/21 16:01:00"/>
    <s v=""/>
    <s v=""/>
    <s v=""/>
    <s v="2026/08/13 10:50:40"/>
    <s v="KEYIN"/>
    <s v="KEYIN"/>
    <s v="R10"/>
    <s v="RTX5080"/>
    <s v="2026/08/20 14:43:07"/>
    <s v="003"/>
    <n v="622544"/>
    <n v="6.8"/>
    <n v="6.8"/>
  </r>
  <r>
    <s v="KGB"/>
    <s v="Standard Shipment"/>
    <x v="0"/>
    <x v="0"/>
    <x v="0"/>
    <s v="TO268000003"/>
    <s v="R"/>
    <s v="PNY"/>
    <s v="PNY_EU"/>
    <s v="2026/08/12 11:28:55"/>
    <s v="2026/08/05 16:21:17"/>
    <s v="MN25801968"/>
    <s v="90CV085100T0"/>
    <s v="RTX5070/14770/STDOC/MR/PNY"/>
    <s v=""/>
    <s v="MN25021711"/>
    <s v="CLOSED"/>
    <s v="許家榮"/>
    <s v="2026/08/13 10:53:56"/>
    <s v="2026/08/17 11:04:58"/>
    <s v="2026/08/21 16:01:00"/>
    <s v="2026/08/21 16:01:00"/>
    <s v=""/>
    <s v=""/>
    <s v=""/>
    <s v="2026/08/13 10:51:26"/>
    <s v="KEYIN"/>
    <s v="KEYIN"/>
    <s v="R10"/>
    <s v="RTX5070"/>
    <s v="2026/08/20 14:43:07"/>
    <s v="001"/>
    <n v="622544"/>
    <n v="6.3"/>
    <n v="6.3"/>
  </r>
  <r>
    <s v="KGB"/>
    <s v="Standard Shipment"/>
    <x v="0"/>
    <x v="0"/>
    <x v="0"/>
    <s v="TO268000003"/>
    <s v="R"/>
    <s v="PNY"/>
    <s v="PNY_EU"/>
    <s v="2026/08/12 11:28:55"/>
    <s v="2026/08/05 16:21:17"/>
    <s v="M225801961"/>
    <s v="90CV07S100E0"/>
    <s v="RTX4090/PG139-SKU332/GB/PNY"/>
    <s v=""/>
    <s v="M225016668"/>
    <s v="CLOSED"/>
    <s v="許家榮"/>
    <s v="2026/08/13 10:53:56"/>
    <s v="2026/08/18 15:42:09"/>
    <s v="2026/08/21 16:01:00"/>
    <s v="2026/08/21 16:01:00"/>
    <s v=""/>
    <s v=""/>
    <s v=""/>
    <s v="2026/08/13 10:32:56"/>
    <s v="KEYIN"/>
    <s v="KEYIN"/>
    <s v="R10"/>
    <s v="RTX4090"/>
    <s v="2026/08/20 14:43:07"/>
    <s v="005"/>
    <n v="622544"/>
    <n v="5"/>
    <n v="5"/>
  </r>
  <r>
    <s v="KGB"/>
    <s v="Standard Shipment"/>
    <x v="0"/>
    <x v="0"/>
    <x v="0"/>
    <s v="TO268000003"/>
    <s v="R"/>
    <s v="PNY"/>
    <s v="PNY_EU"/>
    <s v="2026/08/12 11:28:55"/>
    <s v="2026/08/05 16:21:17"/>
    <s v="M625802128"/>
    <s v="90CV08B200A0"/>
    <s v="RTX5070TI/14760/STDOC/HY/PNY"/>
    <s v="VCG5071T16TFXPB1-O"/>
    <s v="M525025192"/>
    <s v="CLOSED"/>
    <s v="許家榮"/>
    <s v="2026/08/13 10:53:56"/>
    <s v="2026/09/29 13:03:57"/>
    <s v="2026/10/02 17:02:08"/>
    <s v="2026/10/02 17:02:08"/>
    <s v=""/>
    <s v=""/>
    <s v=""/>
    <s v="2026/08/13 10:36:16"/>
    <s v="KEYIN"/>
    <s v="KEYIN"/>
    <s v="R10"/>
    <s v="RTX5070TI"/>
    <s v="2026/10/01 14:33:14"/>
    <s v="001"/>
    <n v="622620"/>
    <n v="4.5"/>
    <n v="4.5"/>
  </r>
  <r>
    <s v="KGB"/>
    <s v="Standard Shipment"/>
    <x v="0"/>
    <x v="0"/>
    <x v="0"/>
    <s v="TO268000003"/>
    <s v="R"/>
    <s v="PNY"/>
    <s v="PNY_EU"/>
    <s v="2026/08/12 11:28:55"/>
    <s v="2026/08/05 16:21:17"/>
    <s v="MN25801965"/>
    <s v="90CV085100T0"/>
    <s v="RTX5070/14770/STDOC/MR/PNY"/>
    <s v=""/>
    <s v="MN25022010"/>
    <s v="CLOSED"/>
    <s v="許家榮"/>
    <s v="2026/08/13 10:53:56"/>
    <s v="2026/08/17 10:34:13"/>
    <s v="2026/08/21 16:01:00"/>
    <s v="2026/08/21 16:01:00"/>
    <s v=""/>
    <s v=""/>
    <s v=""/>
    <s v="2026/08/13 10:52:06"/>
    <s v="KEYIN"/>
    <s v="KEYIN"/>
    <s v="R10"/>
    <s v="RTX5070"/>
    <s v="2026/08/20 14:43:07"/>
    <s v="001"/>
    <n v="622544"/>
    <n v="6.3"/>
    <n v="6.3"/>
  </r>
  <r>
    <s v="KGB"/>
    <s v="Standard Shipment"/>
    <x v="0"/>
    <x v="0"/>
    <x v="0"/>
    <s v="TO268000003"/>
    <s v="R"/>
    <s v="PNY"/>
    <s v="PNY_EU"/>
    <s v="2026/08/12 11:28:55"/>
    <s v="2026/08/05 16:21:17"/>
    <s v="M226802135"/>
    <s v="90CV08E10070"/>
    <s v="RTX5060/15225/STD/HY/PNY"/>
    <s v=""/>
    <s v="M226005424"/>
    <s v="CLOSED"/>
    <s v="許家榮"/>
    <s v="2026/08/13 14:22:28"/>
    <s v="2026/09/30 12:56:31"/>
    <s v="2026/10/02 17:02:08"/>
    <s v="2026/10/02 17:02:08"/>
    <s v=""/>
    <s v=""/>
    <s v=""/>
    <s v="2026/08/13 14:12:35"/>
    <s v="KEYIN"/>
    <s v="KEYIN"/>
    <s v="R10"/>
    <s v="RTX5060"/>
    <s v="2026/10/01 14:33:14"/>
    <s v="001"/>
    <n v="622620"/>
    <n v="4.5"/>
    <n v="4.5"/>
  </r>
  <r>
    <s v="KGB"/>
    <s v="Standard Shipment"/>
    <x v="0"/>
    <x v="0"/>
    <x v="0"/>
    <s v="TO268000004"/>
    <s v="R"/>
    <s v="PNY"/>
    <s v="PNY_EU"/>
    <s v="2026/08/12 11:29:09"/>
    <s v="2026/08/05 16:22:06"/>
    <s v="H326801963"/>
    <s v="90CV08C700C0"/>
    <s v="RTX5060TI/15215/STDOC/SA/PNY"/>
    <s v=""/>
    <s v="H326001138"/>
    <s v="CLOSED"/>
    <s v="許家榮"/>
    <s v="2026/08/13 10:54:13"/>
    <s v="2026/08/18 15:50:11"/>
    <s v="2026/08/21 16:00:59"/>
    <s v="2026/08/21 16:00:59"/>
    <s v=""/>
    <s v=""/>
    <s v=""/>
    <s v="2026/08/13 10:27:23"/>
    <s v="KEYIN"/>
    <s v="KEYIN"/>
    <s v="R10"/>
    <s v="RTX5060TI"/>
    <s v="2026/08/20 14:43:07"/>
    <s v="004"/>
    <n v="622544"/>
    <n v="5.6"/>
    <n v="5.6"/>
  </r>
  <r>
    <s v="KGB"/>
    <s v="Standard Shipment"/>
    <x v="0"/>
    <x v="0"/>
    <x v="0"/>
    <s v="TO268000004"/>
    <s v="R"/>
    <s v="PNY"/>
    <s v="PNY_EU"/>
    <s v="2026/08/12 11:29:09"/>
    <s v="2026/08/05 16:22:06"/>
    <s v="HN25801964"/>
    <s v="90CV085100S0"/>
    <s v="RTX5070/14770/STDOC/MR/PNY"/>
    <s v=""/>
    <s v="HN25012531"/>
    <s v="CLOSED"/>
    <s v="許家榮"/>
    <s v="2026/08/13 10:54:13"/>
    <s v="2026/08/17 10:50:36"/>
    <s v="2026/08/21 16:01:00"/>
    <s v="2026/08/21 16:01:00"/>
    <s v=""/>
    <s v=""/>
    <s v=""/>
    <s v="2026/08/13 10:39:49"/>
    <s v="KEYIN"/>
    <s v="KEYIN"/>
    <s v="R10"/>
    <s v="RTX5070"/>
    <s v="2026/08/20 14:43:06"/>
    <s v="001"/>
    <n v="622544"/>
    <n v="6.3"/>
    <n v="6.3"/>
  </r>
  <r>
    <s v="KGB"/>
    <s v="Standard Shipment"/>
    <x v="0"/>
    <x v="0"/>
    <x v="0"/>
    <s v="TO268000004"/>
    <s v="R"/>
    <s v="PNY"/>
    <s v="PNY_EU"/>
    <s v="2026/08/12 11:29:09"/>
    <s v="2026/08/05 16:22:06"/>
    <s v="HN25801973"/>
    <s v="90CV085100S0"/>
    <s v="RTX5070/14770/STDOC/MR/PNY"/>
    <s v=""/>
    <s v="HN25012564"/>
    <s v="CLOSED"/>
    <s v="許家榮"/>
    <s v="2026/08/13 10:54:13"/>
    <s v="2026/08/17 11:40:50"/>
    <s v="2026/08/21 16:01:00"/>
    <s v="2026/08/21 16:01:00"/>
    <s v=""/>
    <s v=""/>
    <s v=""/>
    <s v="2026/08/13 10:42:32"/>
    <s v="KEYIN"/>
    <s v="KEYIN"/>
    <s v="R10"/>
    <s v="RTX5070"/>
    <s v="2026/08/20 14:43:07"/>
    <s v="004"/>
    <n v="622544"/>
    <n v="5.6"/>
    <n v="5.6"/>
  </r>
  <r>
    <s v="KGB"/>
    <s v="Standard Shipment"/>
    <x v="0"/>
    <x v="0"/>
    <x v="0"/>
    <s v="TO268000004"/>
    <s v="R"/>
    <s v="PNY"/>
    <s v="PNY_EU"/>
    <s v="2026/08/12 11:29:09"/>
    <s v="2026/08/05 16:22:06"/>
    <s v="H425801962"/>
    <s v="90CV07R600A0"/>
    <s v="RTX4070/PG141SKU335/GB/PNY"/>
    <s v=""/>
    <s v="H425001392"/>
    <s v="CLOSED"/>
    <s v="許家榮"/>
    <s v="2026/08/13 10:54:13"/>
    <s v="2026/08/19 13:03:02"/>
    <s v="2026/08/21 16:01:00"/>
    <s v="2026/08/21 16:01:00"/>
    <s v=""/>
    <s v=""/>
    <s v=""/>
    <s v="2026/08/13 10:44:50"/>
    <s v="KEYIN"/>
    <s v="KEYIN"/>
    <s v="R10"/>
    <s v="RTX4070"/>
    <s v="2026/08/20 14:43:07"/>
    <s v="004"/>
    <n v="622544"/>
    <n v="5.6"/>
    <n v="5.6"/>
  </r>
  <r>
    <s v="On Hold"/>
    <s v="on hold"/>
    <x v="9"/>
    <x v="4"/>
    <x v="0"/>
    <s v="TO268000004"/>
    <s v="R"/>
    <s v="PNY"/>
    <s v="PNY_EU"/>
    <s v="2026/08/12 11:29:09"/>
    <s v="2026/08/05 16:22:06"/>
    <s v="HN24004646"/>
    <s v="90CV07R10060"/>
    <s v="RTX4070/PG141-SKU345/GB/PNY"/>
    <s v=""/>
    <s v="HN24004646"/>
    <s v="MTCAPPLYCONF"/>
    <s v="許家榮"/>
    <s v="2026/08/13 10:54:13"/>
    <s v=""/>
    <s v=""/>
    <s v=""/>
    <s v=""/>
    <s v=""/>
    <s v=""/>
    <s v="2026/08/13 10:47:34"/>
    <s v="KEYIN"/>
    <s v="KEYIN"/>
    <s v="R10"/>
    <s v="RTX4070"/>
    <s v=""/>
    <s v=""/>
    <s v=""/>
    <s v=""/>
    <s v=""/>
  </r>
  <r>
    <s v="KGB"/>
    <s v="Standard Shipment"/>
    <x v="0"/>
    <x v="0"/>
    <x v="0"/>
    <s v="TO268000004"/>
    <s v="R"/>
    <s v="PNY"/>
    <s v="PNY_EU"/>
    <s v="2026/08/12 11:29:09"/>
    <s v="2026/08/05 16:22:06"/>
    <s v="H925801981"/>
    <s v="90CV08C30050"/>
    <s v="RTX5060TI/15210/STDOC/HY/PNY"/>
    <s v=""/>
    <s v="H925002683"/>
    <s v="CLOSED"/>
    <s v="許家榮"/>
    <s v="2026/08/13 14:23:08"/>
    <s v="2026/08/25 08:50:22"/>
    <s v="2026/08/28 15:34:23"/>
    <s v="2026/08/28 15:34:23"/>
    <s v=""/>
    <s v=""/>
    <s v=""/>
    <s v="2026/08/13 14:22:57"/>
    <s v="KEYIN"/>
    <s v="KEYIN"/>
    <s v="R10"/>
    <s v="RTX5060TI"/>
    <s v="2026/08/27 11:04:18"/>
    <s v="003"/>
    <n v="622554"/>
    <n v="4.5"/>
    <n v="4.5"/>
  </r>
  <r>
    <s v="KGB"/>
    <s v="Standard Shipment"/>
    <x v="0"/>
    <x v="0"/>
    <x v="0"/>
    <s v="TO268000004"/>
    <s v="R"/>
    <s v="PNY"/>
    <s v="PNY_EU"/>
    <s v="2026/08/12 11:29:09"/>
    <s v="2026/08/05 16:22:06"/>
    <s v="HN24801959"/>
    <s v="90CV07X20050"/>
    <s v="RTX4080/PG139SKU355/GB/PNY"/>
    <s v=""/>
    <s v="HN24011948"/>
    <s v="CLOSED"/>
    <s v="許家榮"/>
    <s v="2026/08/13 10:54:13"/>
    <s v="2026/08/18 14:46:59"/>
    <s v="2026/08/21 16:01:00"/>
    <s v="2026/08/21 16:01:00"/>
    <s v=""/>
    <s v=""/>
    <s v=""/>
    <s v="2026/08/13 10:43:17"/>
    <s v="KEYIN"/>
    <s v="KEYIN"/>
    <s v="R10"/>
    <s v="RTX4080"/>
    <s v="2026/08/20 14:43:07"/>
    <s v="005"/>
    <n v="622544"/>
    <n v="5"/>
    <n v="5"/>
  </r>
  <r>
    <s v="KGB"/>
    <s v="Standard Shipment"/>
    <x v="0"/>
    <x v="0"/>
    <x v="0"/>
    <s v="TO268000007"/>
    <s v="A"/>
    <s v="PNY"/>
    <s v="PNY_EU"/>
    <s v="2026/08/14 13:52:23"/>
    <s v="2026/08/14 10:31:53"/>
    <s v="H625802029"/>
    <s v="90CV08B200F0"/>
    <s v="RTX5070TI/14760/STDOC/HY/PNY"/>
    <s v=""/>
    <s v="H625014825"/>
    <s v="CLOSED"/>
    <s v="吳崇源"/>
    <s v="2026/08/17 09:35:27"/>
    <s v="2026/08/28 14:53:21"/>
    <s v="2026/09/08 16:31:17"/>
    <s v="2026/09/08 16:31:17"/>
    <s v=""/>
    <s v=""/>
    <s v=""/>
    <s v="2026/08/17 09:31:50"/>
    <s v="KEYIN"/>
    <s v="KEYIN"/>
    <s v="R10"/>
    <s v="RTX5070TI"/>
    <s v="2026/09/02 13:41:24"/>
    <s v="001"/>
    <n v="622563"/>
    <n v="7.3"/>
    <n v="7.3"/>
  </r>
  <r>
    <s v="KBB"/>
    <s v="Local Scrap"/>
    <x v="2"/>
    <x v="0"/>
    <x v="1"/>
    <s v="TO268000007"/>
    <s v="A"/>
    <s v="PNY"/>
    <s v="PNY_EU"/>
    <s v="2026/08/14 13:52:23"/>
    <s v="2026/08/14 10:31:53"/>
    <s v="M825035118"/>
    <s v="90CV08600020"/>
    <s v="RTX5080/14745/STD/SA/PNY"/>
    <s v=""/>
    <s v="M825035118"/>
    <s v="CLOSED"/>
    <s v="李景福"/>
    <s v="2026/08/17 09:35:27"/>
    <s v=""/>
    <s v=""/>
    <s v="2026/09/23 12:49:51"/>
    <s v="[A3SC0020]Scrap cause by Parts shortage"/>
    <s v="Customer"/>
    <s v="OSV判定CND重新植球Fail - Close"/>
    <s v="2026/08/17 09:32:48"/>
    <s v="KEYIN"/>
    <s v="KEYIN"/>
    <s v="C01"/>
    <s v="RTX5080"/>
    <s v=""/>
    <s v=""/>
    <s v=""/>
    <s v=""/>
    <s v=""/>
  </r>
  <r>
    <s v="KGB"/>
    <s v="Standard Shipment"/>
    <x v="0"/>
    <x v="0"/>
    <x v="0"/>
    <s v="TO268000007"/>
    <s v="A"/>
    <s v="PNY"/>
    <s v="PNY_EU"/>
    <s v="2026/08/14 13:52:23"/>
    <s v="2026/08/14 10:31:53"/>
    <s v="M325802032"/>
    <s v="90CV08630010"/>
    <s v="RTX5080/14745/ARGBOC/SA/PNY"/>
    <s v=""/>
    <s v="M325015569"/>
    <s v="CLOSED"/>
    <s v="吳崇源"/>
    <s v="2026/08/17 09:35:27"/>
    <s v="2026/08/28 14:53:50"/>
    <s v="2026/09/08 16:31:17"/>
    <s v="2026/09/08 16:31:17"/>
    <s v=""/>
    <s v=""/>
    <s v=""/>
    <s v="2026/08/17 09:33:13"/>
    <s v="KEYIN"/>
    <s v="KEYIN"/>
    <s v="R10"/>
    <s v="RTX5080"/>
    <s v="2026/09/02 13:41:24"/>
    <s v="002"/>
    <n v="622563"/>
    <n v="6.9"/>
    <n v="6.9"/>
  </r>
  <r>
    <s v="KBB"/>
    <s v="Local Scrap"/>
    <x v="2"/>
    <x v="0"/>
    <x v="1"/>
    <s v="TO268000007"/>
    <s v="A"/>
    <s v="PNY"/>
    <s v="PNY_EU"/>
    <s v="2026/08/14 13:52:23"/>
    <s v="2026/08/14 10:31:53"/>
    <s v="M625009473"/>
    <s v="90CV08610010"/>
    <s v="RTX5080/14745/STDOC/SA/PNY"/>
    <s v=""/>
    <s v="M625009473"/>
    <s v="CLOSED"/>
    <s v="李景福"/>
    <s v="2026/08/17 09:35:27"/>
    <s v=""/>
    <s v=""/>
    <s v="2026/09/23 12:49:54"/>
    <s v="[A3SC0020]Scrap cause by Parts shortage"/>
    <s v="Customer"/>
    <s v="OSV判定CND重新植球Fail - Close"/>
    <s v="2026/08/17 09:33:34"/>
    <s v="KEYIN"/>
    <s v="KEYIN"/>
    <s v="C01"/>
    <s v="RTX5080"/>
    <s v=""/>
    <s v=""/>
    <s v=""/>
    <s v=""/>
    <s v=""/>
  </r>
  <r>
    <s v="KGB"/>
    <s v="Standard Shipment"/>
    <x v="0"/>
    <x v="0"/>
    <x v="0"/>
    <s v="TO268000007"/>
    <s v="A"/>
    <s v="PNY"/>
    <s v="PNY_EU"/>
    <s v="2026/08/14 13:52:23"/>
    <s v="2026/08/14 10:31:53"/>
    <s v="M425802031"/>
    <s v="90CV08600020"/>
    <s v="RTX5080/14745/STD/SA/PNY"/>
    <s v=""/>
    <s v="M425018629"/>
    <s v="CLOSED"/>
    <s v="吳崇源"/>
    <s v="2026/08/17 09:35:27"/>
    <s v="2026/08/28 14:53:40"/>
    <s v="2026/09/08 16:31:17"/>
    <s v="2026/09/08 16:31:17"/>
    <s v=""/>
    <s v=""/>
    <s v=""/>
    <s v="2026/08/17 09:34:06"/>
    <s v="KEYIN"/>
    <s v="KEYIN"/>
    <s v="R10"/>
    <s v="RTX5080"/>
    <s v="2026/09/02 13:41:24"/>
    <s v="002"/>
    <n v="622563"/>
    <n v="6.9"/>
    <n v="6.9"/>
  </r>
  <r>
    <s v="KBB"/>
    <d v="2026-10-02T00:00:00"/>
    <x v="11"/>
    <x v="0"/>
    <x v="1"/>
    <s v="TO268000007"/>
    <s v="A"/>
    <s v="PNY"/>
    <s v="PNY_EU"/>
    <s v="2026/08/14 13:52:23"/>
    <s v="2026/08/14 10:31:53"/>
    <s v="M225011037"/>
    <s v="90CV08710010"/>
    <s v="RTX5090/14530/STDOC/SA/PNY"/>
    <s v=""/>
    <s v="M225011037"/>
    <s v="CLOSED"/>
    <s v="李景福"/>
    <s v="2026/08/17 09:35:27"/>
    <s v=""/>
    <s v=""/>
    <s v="2026/09/23 12:49:44"/>
    <s v="[A3SC0020]Scrap cause by Parts shortage"/>
    <s v="Customer"/>
    <s v="OSV判定CND重新植球Fail - Close"/>
    <s v="2026/08/17 09:35:02"/>
    <s v="KEYIN"/>
    <s v="KEYIN"/>
    <s v="C01"/>
    <s v="RTX5090"/>
    <s v=""/>
    <s v=""/>
    <s v=""/>
    <s v=""/>
    <s v=""/>
  </r>
  <r>
    <s v="KBB"/>
    <s v="Local Scrap"/>
    <x v="2"/>
    <x v="0"/>
    <x v="1"/>
    <s v="TO268000007"/>
    <s v="A"/>
    <s v="PNY"/>
    <s v="PNY_EU"/>
    <s v="2026/08/14 13:52:23"/>
    <s v="2026/08/14 10:31:53"/>
    <s v="H824008889"/>
    <s v="90CV07U60010"/>
    <s v="RTX4060TI/PG190-364/GB/PNY"/>
    <s v=""/>
    <s v="H824008889"/>
    <s v="CLOSED"/>
    <s v="李景福"/>
    <s v="2026/08/17 09:35:27"/>
    <s v=""/>
    <s v=""/>
    <s v="2026/09/23 12:49:38"/>
    <s v="[A3SC0020]Scrap cause by Parts shortage"/>
    <s v="Customer"/>
    <s v="OSV判定CND重新植球Fail - Close"/>
    <s v="2026/08/17 09:19:46"/>
    <s v="KEYIN"/>
    <s v="KEYIN"/>
    <s v="C01"/>
    <s v="RTX4060TI"/>
    <s v=""/>
    <s v=""/>
    <s v=""/>
    <s v=""/>
    <s v=""/>
  </r>
  <r>
    <s v="KBB"/>
    <s v="Local Scrap"/>
    <x v="2"/>
    <x v="0"/>
    <x v="1"/>
    <s v="TO268000007"/>
    <s v="A"/>
    <s v="PNY"/>
    <s v="PNY_EU"/>
    <s v="2026/08/14 13:52:23"/>
    <s v="2026/08/14 10:31:53"/>
    <s v="M525052151"/>
    <s v="90CV085100C0"/>
    <s v="RTX5070/14770/STDOC/HY/PNY"/>
    <s v=""/>
    <s v="M525052151"/>
    <s v="CLOSED"/>
    <s v="李景福"/>
    <s v="2026/08/17 09:35:27"/>
    <s v=""/>
    <s v=""/>
    <s v="2026/09/23 12:49:48"/>
    <s v="[A3SC0020]Scrap cause by Parts shortage"/>
    <s v="Customer"/>
    <s v="OSV判定CND重新植球Fail - Close"/>
    <s v="2026/08/17 09:20:54"/>
    <s v="KEYIN"/>
    <s v="KEYIN"/>
    <s v="C01"/>
    <s v="RTX5070"/>
    <s v=""/>
    <s v=""/>
    <s v=""/>
    <s v=""/>
    <s v=""/>
  </r>
  <r>
    <s v="KBB"/>
    <s v="Local Scrap"/>
    <x v="2"/>
    <x v="0"/>
    <x v="1"/>
    <s v="TO268000007"/>
    <s v="A"/>
    <s v="PNY"/>
    <s v="PNY_EU"/>
    <s v="2026/08/14 13:52:23"/>
    <s v="2026/08/14 10:31:53"/>
    <s v="H925000651"/>
    <s v="90CV08B200F0"/>
    <s v="RTX5070TI/14760/STDOC/HY/PNY"/>
    <s v=""/>
    <s v="H925000651"/>
    <s v="CLOSED"/>
    <s v="李景福"/>
    <s v="2026/08/17 09:35:27"/>
    <s v=""/>
    <s v=""/>
    <s v="2026/09/23 12:49:41"/>
    <s v="[A3SC0020]Scrap cause by Parts shortage"/>
    <s v="Customer"/>
    <s v="OSV判定CND重新植球Fail - Close"/>
    <s v="2026/08/17 09:21:39"/>
    <s v="KEYIN"/>
    <s v="KEYIN"/>
    <s v="C01"/>
    <s v="RTX5070TI"/>
    <s v=""/>
    <s v=""/>
    <s v=""/>
    <s v=""/>
    <s v=""/>
  </r>
  <r>
    <s v="KGB"/>
    <s v="Standard Shipment"/>
    <x v="0"/>
    <x v="0"/>
    <x v="0"/>
    <s v="TO268000007"/>
    <s v="A"/>
    <s v="PNY"/>
    <s v="PNY_EU"/>
    <s v="2026/08/14 13:52:23"/>
    <s v="2026/08/14 10:31:53"/>
    <s v="M525802035"/>
    <s v="90CV085100C0"/>
    <s v="RTX5070/14770/STDOC/HY/PNY"/>
    <s v=""/>
    <s v="M525016392"/>
    <s v="CLOSED"/>
    <s v="許家榮"/>
    <s v="2026/08/17 09:35:27"/>
    <s v="2026/08/28 14:54:20"/>
    <s v="2026/09/08 16:31:17"/>
    <s v="2026/09/08 16:31:17"/>
    <s v=""/>
    <s v=""/>
    <s v=""/>
    <s v="2026/08/17 09:26:01"/>
    <s v="KEYIN"/>
    <s v="KEYIN"/>
    <s v="R10"/>
    <s v="RTX5070"/>
    <s v="2026/09/02 13:41:24"/>
    <s v="001"/>
    <n v="622563"/>
    <n v="7.3"/>
    <n v="7.3"/>
  </r>
  <r>
    <s v="KGB"/>
    <s v="Standard Shipment"/>
    <x v="0"/>
    <x v="0"/>
    <x v="0"/>
    <s v="TO268000007"/>
    <s v="A"/>
    <s v="PNY"/>
    <s v="PNY_EU"/>
    <s v="2026/08/14 13:52:23"/>
    <s v="2026/08/14 10:31:53"/>
    <s v="M325802034"/>
    <s v="90CV08530010"/>
    <s v="RTX5070/14770/ARGBOC/SA/PNY"/>
    <s v=""/>
    <s v="M325002570"/>
    <s v="CLOSED"/>
    <s v="許家榮"/>
    <s v="2026/08/17 09:35:27"/>
    <s v="2026/08/28 14:54:08"/>
    <s v="2026/09/08 16:31:17"/>
    <s v="2026/09/08 16:31:17"/>
    <s v=""/>
    <s v=""/>
    <s v=""/>
    <s v="2026/08/17 09:26:34"/>
    <s v="KEYIN"/>
    <s v="KEYIN"/>
    <s v="R10"/>
    <s v="RTX5070"/>
    <s v="2026/09/02 13:41:24"/>
    <s v="001"/>
    <n v="622563"/>
    <n v="7.3"/>
    <n v="7.3"/>
  </r>
  <r>
    <s v="KGB"/>
    <s v="Standard Shipment"/>
    <x v="0"/>
    <x v="0"/>
    <x v="0"/>
    <s v="TO268000007"/>
    <s v="A"/>
    <s v="PNY"/>
    <s v="PNY_EU"/>
    <s v="2026/08/14 13:52:23"/>
    <s v="2026/08/14 10:31:53"/>
    <s v="H525802037"/>
    <s v="90CV085100E0"/>
    <s v="RTX5070/14770/STDOC/HY/PNY"/>
    <s v=""/>
    <s v="H525002106"/>
    <s v="CLOSED"/>
    <s v="許家榮"/>
    <s v="2026/08/17 09:35:27"/>
    <s v="2026/08/28 14:55:02"/>
    <s v="2026/09/08 16:31:17"/>
    <s v="2026/09/08 16:31:17"/>
    <s v=""/>
    <s v=""/>
    <s v=""/>
    <s v="2026/08/17 09:27:01"/>
    <s v="KEYIN"/>
    <s v="KEYIN"/>
    <s v="R10"/>
    <s v="RTX5070"/>
    <s v="2026/09/02 13:41:24"/>
    <s v="001"/>
    <n v="622563"/>
    <n v="7.3"/>
    <n v="7.3"/>
  </r>
  <r>
    <s v="KGB"/>
    <s v="Standard Shipment"/>
    <x v="0"/>
    <x v="0"/>
    <x v="0"/>
    <s v="TO268000007"/>
    <s v="A"/>
    <s v="PNY"/>
    <s v="PNY_EU"/>
    <s v="2026/08/14 13:52:23"/>
    <s v="2026/08/14 10:31:53"/>
    <s v="M825802033"/>
    <s v="90CV08B200A0"/>
    <s v="RTX5070TI/14760/STDOC/HY/PNY"/>
    <s v=""/>
    <s v="M825040167"/>
    <s v="CLOSED"/>
    <s v="吳崇源"/>
    <s v="2026/08/17 09:35:27"/>
    <s v="2026/08/28 14:53:59"/>
    <s v="2026/09/08 16:31:17"/>
    <s v="2026/09/08 16:31:17"/>
    <s v=""/>
    <s v=""/>
    <s v=""/>
    <s v="2026/08/17 09:27:40"/>
    <s v="KEYIN"/>
    <s v="KEYIN"/>
    <s v="R10"/>
    <s v="RTX5070TI"/>
    <s v="2026/09/02 13:41:24"/>
    <s v="002"/>
    <n v="622563"/>
    <n v="6.9"/>
    <n v="6.9"/>
  </r>
  <r>
    <s v="KGB"/>
    <s v="Standard Shipment"/>
    <x v="0"/>
    <x v="0"/>
    <x v="0"/>
    <s v="TO268000011"/>
    <s v="R"/>
    <s v="PNY"/>
    <s v="PNY_EU"/>
    <s v="2026/08/20 12:44:50"/>
    <s v="2026/08/14 18:08:59"/>
    <s v="M625801979"/>
    <s v="90CV08C70010"/>
    <s v="RTX5060TI/15215/STDOC/SA/PNY"/>
    <s v=""/>
    <s v="M625007276"/>
    <s v="CLOSED"/>
    <s v="許家榮"/>
    <s v="2026/08/20 13:00:09"/>
    <s v="2026/08/26 13:12:40"/>
    <s v="2026/08/28 15:34:23"/>
    <s v="2026/08/28 15:34:23"/>
    <s v=""/>
    <s v=""/>
    <s v=""/>
    <s v="2026/08/20 12:53:45"/>
    <s v="KEYIN"/>
    <s v="KEYIN"/>
    <s v="R10"/>
    <s v="RTX5060TI"/>
    <s v="2026/08/27 11:04:18"/>
    <s v="003"/>
    <n v="622554"/>
    <n v="4.5"/>
    <n v="4.5"/>
  </r>
  <r>
    <s v="KGB"/>
    <s v="Standard Shipment"/>
    <x v="0"/>
    <x v="0"/>
    <x v="0"/>
    <s v="TO268000011"/>
    <s v="R"/>
    <s v="PNY"/>
    <s v="PNY_EU"/>
    <s v="2026/08/20 12:44:50"/>
    <s v="2026/08/14 18:08:59"/>
    <s v="M325801989"/>
    <s v="90CV08530010"/>
    <s v="RTX5070/14770/ARGBOC/SA/PNY"/>
    <s v=""/>
    <s v="M325000717"/>
    <s v="CLOSED"/>
    <s v="許家榮"/>
    <s v="2026/08/20 13:00:09"/>
    <s v="2026/08/24 16:31:57"/>
    <s v="2026/08/28 15:34:23"/>
    <s v="2026/08/28 15:34:23"/>
    <s v=""/>
    <s v=""/>
    <s v=""/>
    <s v="2026/08/20 12:54:50"/>
    <s v="KEYIN"/>
    <s v="KEYIN"/>
    <s v="R10"/>
    <s v="RTX5070"/>
    <s v="2026/08/27 11:04:17"/>
    <s v="001"/>
    <n v="622554"/>
    <n v="5.0999999999999996"/>
    <n v="5.0999999999999996"/>
  </r>
  <r>
    <s v="KGB"/>
    <s v="Standard Shipment"/>
    <x v="0"/>
    <x v="0"/>
    <x v="0"/>
    <s v="TO268000011"/>
    <s v="R"/>
    <s v="PNY"/>
    <s v="PNY_EU"/>
    <s v="2026/08/20 12:44:50"/>
    <s v="2026/08/14 18:08:59"/>
    <s v="M625801986"/>
    <s v="90CV08B200A0"/>
    <s v="RTX5070TI/14760/STDOC/HY/PNY"/>
    <s v=""/>
    <s v="M625025214"/>
    <s v="CLOSED"/>
    <s v="許家榮"/>
    <s v="2026/08/20 13:00:09"/>
    <s v="2026/08/26 09:39:06"/>
    <s v="2026/08/28 15:34:23"/>
    <s v="2026/08/28 15:34:23"/>
    <s v=""/>
    <s v=""/>
    <s v=""/>
    <s v="2026/08/20 12:56:28"/>
    <s v="KEYIN"/>
    <s v="KEYIN"/>
    <s v="R10"/>
    <s v="RTX5070TI"/>
    <s v="2026/08/27 11:04:18"/>
    <s v="002"/>
    <n v="622554"/>
    <n v="4.8"/>
    <n v="4.8"/>
  </r>
  <r>
    <s v="KGB"/>
    <s v="Standard Shipment"/>
    <x v="0"/>
    <x v="0"/>
    <x v="0"/>
    <s v="TO268000011"/>
    <s v="R"/>
    <s v="PNY"/>
    <s v="PNY_EU"/>
    <s v="2026/08/20 12:44:50"/>
    <s v="2026/08/14 18:08:59"/>
    <s v="M725801991"/>
    <s v="90CV08610010"/>
    <s v="RTX5080/14745/STDOC/SA/PNY"/>
    <s v=""/>
    <s v="M725021428"/>
    <s v="CLOSED"/>
    <s v="許家榮"/>
    <s v="2026/08/20 13:00:09"/>
    <s v="2026/08/24 14:39:36"/>
    <s v="2026/08/28 15:34:23"/>
    <s v="2026/08/28 15:34:23"/>
    <s v=""/>
    <s v=""/>
    <s v=""/>
    <s v="2026/08/20 12:58:10"/>
    <s v="KEYIN"/>
    <s v="KEYIN"/>
    <s v="R10"/>
    <s v="RTX5080"/>
    <s v="2026/08/27 11:04:18"/>
    <s v="002"/>
    <n v="622554"/>
    <n v="4.8"/>
    <n v="4.8"/>
  </r>
  <r>
    <s v="KGB"/>
    <s v="Standard Shipment"/>
    <x v="0"/>
    <x v="0"/>
    <x v="0"/>
    <s v="TO268000011"/>
    <s v="R"/>
    <s v="PNY"/>
    <s v="PNY_EU"/>
    <s v="2026/08/20 12:44:50"/>
    <s v="2026/08/14 18:08:59"/>
    <s v="M525802062"/>
    <s v="90CV085300C0"/>
    <s v="RTX5070/14770/ARGBOC/HY/PNY"/>
    <s v=""/>
    <s v="M525060270"/>
    <s v="CLOSED"/>
    <s v="許家榮"/>
    <s v="2026/08/20 13:00:09"/>
    <s v="2026/09/08 16:50:47"/>
    <s v="2026/09/11 17:21:49"/>
    <s v="2026/09/11 17:21:49"/>
    <s v=""/>
    <s v=""/>
    <s v=""/>
    <s v="2026/08/20 12:59:29"/>
    <s v="KEYIN"/>
    <s v="KEYIN"/>
    <s v="R10"/>
    <s v="RTX5070"/>
    <s v="2026/09/10 13:12:39"/>
    <s v="002"/>
    <n v="622578"/>
    <n v="7.2"/>
    <n v="7.2"/>
  </r>
  <r>
    <s v="KGB"/>
    <s v="Standard Shipment"/>
    <x v="0"/>
    <x v="0"/>
    <x v="0"/>
    <s v="TO268000012"/>
    <s v="R"/>
    <s v="PNY"/>
    <s v="PNY_EU"/>
    <s v="2026/08/20 12:44:37"/>
    <s v="2026/08/14 19:57:04"/>
    <s v="H525802136"/>
    <s v="90CV07R600A0"/>
    <s v="RTX4070/PG141SKU335/GB/PNY"/>
    <s v=""/>
    <s v="H525000465"/>
    <s v="CLOSED"/>
    <s v="許家榮"/>
    <s v="2026/09/14 09:24:56"/>
    <s v="2026/09/29 13:12:33"/>
    <s v="2026/10/02 17:02:08"/>
    <s v="2026/10/02 17:02:08"/>
    <s v=""/>
    <s v=""/>
    <s v=""/>
    <s v="2026/09/14 09:24:20"/>
    <s v="KEYIN"/>
    <s v="KEYIN"/>
    <s v="R10"/>
    <s v="RTX4070"/>
    <s v="2026/10/01 14:33:14"/>
    <s v="001"/>
    <n v="622620"/>
    <n v="4.5"/>
    <n v="4.5"/>
  </r>
  <r>
    <s v="KGB"/>
    <s v="Standard Shipment"/>
    <x v="0"/>
    <x v="0"/>
    <x v="0"/>
    <s v="TO268000012"/>
    <s v="R"/>
    <s v="PNY"/>
    <s v="PNY_EU"/>
    <s v="2026/08/20 12:44:37"/>
    <s v="2026/08/14 19:57:04"/>
    <s v="HN25801987"/>
    <s v="90CV085100S0"/>
    <s v="RTX5070/14770/STDOC/MR/PNY"/>
    <s v=""/>
    <s v="HN25009444"/>
    <s v="CLOSED"/>
    <s v="許家榮"/>
    <s v="2026/08/20 13:16:34"/>
    <s v="2026/08/24 16:57:54"/>
    <s v="2026/08/28 15:34:23"/>
    <s v="2026/08/28 15:34:23"/>
    <s v=""/>
    <s v=""/>
    <s v=""/>
    <s v="2026/08/20 13:01:17"/>
    <s v="KEYIN"/>
    <s v="KEYIN"/>
    <s v="R10"/>
    <s v="RTX5070"/>
    <s v="2026/08/27 11:04:17"/>
    <s v="001"/>
    <n v="622554"/>
    <n v="5.0999999999999996"/>
    <n v="5.0999999999999996"/>
  </r>
  <r>
    <s v="KGB"/>
    <s v="Standard Shipment"/>
    <x v="0"/>
    <x v="0"/>
    <x v="0"/>
    <s v="TO268000012"/>
    <s v="R"/>
    <s v="PNY"/>
    <s v="PNY_EU"/>
    <s v="2026/08/20 12:44:37"/>
    <s v="2026/08/14 19:57:04"/>
    <s v="H525801982"/>
    <s v="90CV07R600A0"/>
    <s v="RTX4070/PG141SKU335/GB/PNY"/>
    <s v=""/>
    <s v="H525007788"/>
    <s v="CLOSED"/>
    <s v="許家榮"/>
    <s v="2026/08/20 13:16:34"/>
    <s v="2026/09/07 15:28:46"/>
    <s v="2026/09/11 17:21:49"/>
    <s v="2026/09/11 17:21:49"/>
    <s v=""/>
    <s v=""/>
    <s v=""/>
    <s v="2026/08/20 13:03:49"/>
    <s v="KEYIN"/>
    <s v="KEYIN"/>
    <s v="R10"/>
    <s v="RTX4070"/>
    <s v="2026/09/10 13:12:39"/>
    <s v="002"/>
    <n v="622578"/>
    <n v="7.2"/>
    <n v="7.2"/>
  </r>
  <r>
    <s v="KGB"/>
    <s v="Standard Shipment"/>
    <x v="0"/>
    <x v="0"/>
    <x v="0"/>
    <s v="TO268000012"/>
    <s v="R"/>
    <s v="PNY"/>
    <s v="PNY_EU"/>
    <s v="2026/08/20 12:44:37"/>
    <s v="2026/08/14 19:57:04"/>
    <s v="H525801983"/>
    <s v="90CV07R600A0"/>
    <s v="RTX4070/PG141SKU335/GB/PNY"/>
    <s v=""/>
    <s v="H525000515"/>
    <s v="CLOSED"/>
    <s v="許家榮"/>
    <s v="2026/08/20 13:16:34"/>
    <s v="2026/08/26 14:53:55"/>
    <s v="2026/08/28 15:34:23"/>
    <s v="2026/08/28 15:34:23"/>
    <s v=""/>
    <s v=""/>
    <s v=""/>
    <s v="2026/08/20 13:04:45"/>
    <s v="KEYIN"/>
    <s v="KEYIN"/>
    <s v="R10"/>
    <s v="RTX4070"/>
    <s v="2026/08/27 11:04:18"/>
    <s v="003"/>
    <n v="622554"/>
    <n v="4.5"/>
    <n v="4.5"/>
  </r>
  <r>
    <s v="KGB"/>
    <s v="Standard Shipment"/>
    <x v="0"/>
    <x v="0"/>
    <x v="0"/>
    <s v="TO268000012"/>
    <s v="R"/>
    <s v="PNY"/>
    <s v="PNY_EU"/>
    <s v="2026/08/20 12:44:37"/>
    <s v="2026/08/14 19:57:04"/>
    <s v="H425801980"/>
    <s v="90CV07R600A0"/>
    <s v="RTX4070/PG141SKU335/GB/PNY"/>
    <s v=""/>
    <s v="H425002047"/>
    <s v="CLOSED"/>
    <s v="許家榮"/>
    <s v="2026/08/20 13:16:34"/>
    <s v="2026/08/26 14:57:29"/>
    <s v="2026/08/28 15:34:23"/>
    <s v="2026/08/28 15:34:23"/>
    <s v=""/>
    <s v=""/>
    <s v=""/>
    <s v="2026/08/20 13:05:50"/>
    <s v="KEYIN"/>
    <s v="KEYIN"/>
    <s v="R10"/>
    <s v="RTX4070"/>
    <s v="2026/08/27 11:04:18"/>
    <s v="003"/>
    <n v="622554"/>
    <n v="4.5"/>
    <n v="4.5"/>
  </r>
  <r>
    <s v="KGB"/>
    <s v="Standard Shipment"/>
    <x v="0"/>
    <x v="0"/>
    <x v="0"/>
    <s v="TO268000016"/>
    <s v="R"/>
    <s v="PNY"/>
    <s v="PNY_EU"/>
    <s v="2026/09/04 08:34:22"/>
    <s v="2026/08/28 23:03:56"/>
    <s v="M325802065"/>
    <s v="90CV08710010"/>
    <s v="RTX5090/14530/STDOC/SA/PNY"/>
    <s v=""/>
    <s v="M325014502"/>
    <s v="CLOSED"/>
    <s v="許家榮"/>
    <s v="2026/09/04 09:46:55"/>
    <s v="2026/09/08 15:57:48"/>
    <s v="2026/09/11 17:21:49"/>
    <s v="2026/09/11 17:21:49"/>
    <s v=""/>
    <s v=""/>
    <s v=""/>
    <s v="2026/09/04 09:39:23"/>
    <s v="KEYIN"/>
    <s v="KEYIN"/>
    <s v="R10"/>
    <s v="RTX5090"/>
    <s v="2026/09/10 13:12:39"/>
    <s v="001"/>
    <n v="622578"/>
    <n v="7.3"/>
    <n v="7.3"/>
  </r>
  <r>
    <s v="KGB"/>
    <s v="Standard Shipment"/>
    <x v="0"/>
    <x v="0"/>
    <x v="0"/>
    <s v="TO268000016"/>
    <s v="R"/>
    <s v="PNY"/>
    <s v="PNY_EU"/>
    <s v="2026/09/04 08:34:22"/>
    <s v="2026/08/28 23:03:56"/>
    <s v="M226802064"/>
    <s v="90CV08B200X0"/>
    <s v="RTX5070TI/14760/STDOC/SA/PNY"/>
    <s v=""/>
    <s v="M226008799"/>
    <s v="CLOSED"/>
    <s v="許家榮"/>
    <s v="2026/09/04 09:46:55"/>
    <s v="2026/09/15 14:50:06"/>
    <s v="2026/10/02 17:02:14"/>
    <s v="2026/10/02 17:02:14"/>
    <s v=""/>
    <s v=""/>
    <s v=""/>
    <s v="2026/09/04 09:40:46"/>
    <s v="KEYIN"/>
    <s v="KEYIN"/>
    <s v="R10"/>
    <s v="RTX5070TI"/>
    <s v="2026/09/16 15:49:35"/>
    <s v="001"/>
    <n v="622598"/>
    <n v="5.5"/>
    <n v="5.5"/>
  </r>
  <r>
    <s v="KGB"/>
    <s v="Standard Shipment"/>
    <x v="0"/>
    <x v="0"/>
    <x v="0"/>
    <s v="TO268000016"/>
    <s v="R"/>
    <s v="PNY"/>
    <s v="PNY_EU"/>
    <s v="2026/09/04 08:34:22"/>
    <s v="2026/08/28 23:03:56"/>
    <s v="M325802056"/>
    <s v="90CV08730010"/>
    <s v="RTX5090/14530/ARGBOC/SA/PNY"/>
    <s v=""/>
    <s v="M325020661"/>
    <s v="CLOSED"/>
    <s v="許家榮"/>
    <s v="2026/09/04 09:46:55"/>
    <s v="2026/09/08 16:20:17"/>
    <s v="2026/09/11 17:21:49"/>
    <s v="2026/09/11 17:21:49"/>
    <s v=""/>
    <s v=""/>
    <s v=""/>
    <s v="2026/09/04 09:42:07"/>
    <s v="KEYIN"/>
    <s v="KEYIN"/>
    <s v="R10"/>
    <s v="RTX5090"/>
    <s v="2026/09/10 13:12:39"/>
    <s v="002"/>
    <n v="622578"/>
    <n v="7.2"/>
    <n v="7.2"/>
  </r>
  <r>
    <s v="KGB"/>
    <s v="Standard Shipment"/>
    <x v="0"/>
    <x v="0"/>
    <x v="0"/>
    <s v="TO268000016"/>
    <s v="R"/>
    <s v="PNY"/>
    <s v="PNY_EU"/>
    <s v="2026/09/04 08:34:22"/>
    <s v="2026/08/28 23:03:56"/>
    <s v="M225802058"/>
    <s v="90CV08610010"/>
    <s v="RTX5080/14745/STDOC/SA/PNY"/>
    <s v=""/>
    <s v="M225005028"/>
    <s v="CLOSED"/>
    <s v="許家榮"/>
    <s v="2026/09/04 09:46:55"/>
    <s v="2026/09/09 09:14:02"/>
    <s v="2026/09/11 17:21:49"/>
    <s v="2026/09/11 17:21:49"/>
    <s v=""/>
    <s v=""/>
    <s v=""/>
    <s v="2026/09/04 09:43:25"/>
    <s v="KEYIN"/>
    <s v="KEYIN"/>
    <s v="R10"/>
    <s v="RTX5080"/>
    <s v="2026/09/10 13:12:39"/>
    <s v="001"/>
    <n v="622578"/>
    <n v="7.3"/>
    <n v="7.3"/>
  </r>
  <r>
    <s v="KGB"/>
    <s v="Standard Shipment"/>
    <x v="0"/>
    <x v="0"/>
    <x v="0"/>
    <s v="TO268000016"/>
    <s v="R"/>
    <s v="PNY"/>
    <s v="PNY_EU"/>
    <s v="2026/09/04 08:34:22"/>
    <s v="2026/08/28 23:03:56"/>
    <s v="MN25802057"/>
    <s v="90CV086000A0"/>
    <s v="RTX5080/14745/STD/SA/PNY"/>
    <s v=""/>
    <s v="MN25031323"/>
    <s v="CLOSED"/>
    <s v="許家榮"/>
    <s v="2026/09/04 09:46:55"/>
    <s v="2026/09/08 14:28:18"/>
    <s v="2026/09/11 17:21:49"/>
    <s v="2026/09/11 17:21:49"/>
    <s v=""/>
    <s v=""/>
    <s v=""/>
    <s v="2026/09/04 09:44:17"/>
    <s v="KEYIN"/>
    <s v="KEYIN"/>
    <s v="R10"/>
    <s v="RTX5080"/>
    <s v="2026/09/10 13:12:39"/>
    <s v="001"/>
    <n v="622578"/>
    <n v="7.3"/>
    <n v="7.3"/>
  </r>
  <r>
    <s v="KGB"/>
    <s v="Standard Shipment"/>
    <x v="0"/>
    <x v="0"/>
    <x v="0"/>
    <s v="TO268000016"/>
    <s v="R"/>
    <s v="PNY"/>
    <s v="PNY_EU"/>
    <s v="2026/09/04 08:34:22"/>
    <s v="2026/08/28 23:03:56"/>
    <s v="M526802078"/>
    <s v="90CV08E30060"/>
    <s v="RTX5060/15225/STDOC/HY/PNY"/>
    <s v=""/>
    <s v="M526030045"/>
    <s v="CLOSED"/>
    <s v="許家榮"/>
    <s v="2026/09/04 09:46:55"/>
    <s v="2026/09/15 08:49:01"/>
    <s v="2026/10/02 17:02:14"/>
    <s v="2026/10/02 17:02:14"/>
    <s v=""/>
    <s v=""/>
    <s v=""/>
    <s v="2026/09/04 09:45:46"/>
    <s v="KEYIN"/>
    <s v="KEYIN"/>
    <s v="R10"/>
    <s v="RTX5060"/>
    <s v="2026/09/16 15:49:35"/>
    <s v="001"/>
    <n v="622598"/>
    <n v="5.5"/>
    <n v="5.5"/>
  </r>
  <r>
    <s v="KGB"/>
    <s v="Standard Shipment"/>
    <x v="0"/>
    <x v="0"/>
    <x v="0"/>
    <s v="TO268000016"/>
    <s v="R"/>
    <s v="PNY"/>
    <s v="PNY_EU"/>
    <s v="2026/09/04 08:34:22"/>
    <s v="2026/08/28 23:03:56"/>
    <s v="M925802063"/>
    <s v="90CV08H10040"/>
    <s v="RTX5050/15250/STD/HY/PNY"/>
    <s v=""/>
    <s v="M925005142"/>
    <s v="CLOSED"/>
    <s v="許家榮"/>
    <s v="2026/09/04 09:46:55"/>
    <s v="2026/09/15 09:21:53"/>
    <s v="2026/10/02 17:02:15"/>
    <s v="2026/10/02 17:02:15"/>
    <s v=""/>
    <s v=""/>
    <s v=""/>
    <s v="2026/09/04 09:46:26"/>
    <s v="KEYIN"/>
    <s v="KEYIN"/>
    <s v="R10"/>
    <s v="RTX5050"/>
    <s v="2026/09/16 15:49:35"/>
    <s v="001"/>
    <n v="622598"/>
    <n v="5.5"/>
    <n v="5.5"/>
  </r>
  <r>
    <s v="KGB"/>
    <s v="Standard Shipment"/>
    <x v="0"/>
    <x v="0"/>
    <x v="0"/>
    <s v="TO268000017"/>
    <s v="R"/>
    <s v="PNY"/>
    <s v="PNY_EU"/>
    <s v="2026/09/04 08:34:33"/>
    <s v="2026/08/28 23:07:15"/>
    <s v="H625802081"/>
    <s v="90CV08C70050"/>
    <s v="RTX5060TI/15215/STDOC/HY/PNY"/>
    <s v=""/>
    <s v="H625008896"/>
    <s v="CLOSED"/>
    <s v="許家榮"/>
    <s v="2026/09/04 09:48:40"/>
    <s v="2026/09/15 08:57:17"/>
    <s v="2026/10/02 17:02:15"/>
    <s v="2026/10/02 17:02:15"/>
    <s v=""/>
    <s v=""/>
    <s v=""/>
    <s v="2026/09/04 09:47:15"/>
    <s v="KEYIN"/>
    <s v="KEYIN"/>
    <s v="R10"/>
    <s v="RTX5060TI"/>
    <s v="2026/09/16 15:49:35"/>
    <s v="001"/>
    <n v="622598"/>
    <n v="5.5"/>
    <n v="5.5"/>
  </r>
  <r>
    <s v="KGB"/>
    <s v="Standard Shipment"/>
    <x v="0"/>
    <x v="0"/>
    <x v="0"/>
    <s v="TO268000017"/>
    <s v="R"/>
    <s v="PNY"/>
    <s v="PNY_EU"/>
    <s v="2026/09/04 08:34:33"/>
    <s v="2026/08/28 23:07:15"/>
    <s v="H725802066"/>
    <s v="90CV08C50050"/>
    <s v="RTX5060TI/15215/ARGBOC/HY/PNY"/>
    <s v=""/>
    <s v="H725003068"/>
    <s v="CLOSED"/>
    <s v="許家榮"/>
    <s v="2026/09/04 09:48:40"/>
    <s v="2026/09/07 14:09:07"/>
    <s v="2026/09/11 17:21:49"/>
    <s v="2026/09/11 17:21:49"/>
    <s v=""/>
    <s v=""/>
    <s v=""/>
    <s v="2026/09/04 09:47:46"/>
    <s v="KEYIN"/>
    <s v="KEYIN"/>
    <s v="R10"/>
    <s v="RTX5060TI"/>
    <s v="2026/09/10 13:12:39"/>
    <s v="002"/>
    <n v="622578"/>
    <n v="7.2"/>
    <n v="7.2"/>
  </r>
  <r>
    <s v="KGB"/>
    <s v="Standard Shipment"/>
    <x v="0"/>
    <x v="0"/>
    <x v="0"/>
    <s v="TO268000017"/>
    <s v="R"/>
    <s v="PNY"/>
    <s v="PNY_EU"/>
    <s v="2026/09/04 08:34:33"/>
    <s v="2026/08/28 23:07:15"/>
    <s v="H925000605"/>
    <s v="90CV08B200F0"/>
    <s v="RTX5070TI/14760/STDOC/HY/PNY"/>
    <s v=""/>
    <s v="H925000605"/>
    <s v="REPAIR"/>
    <s v="許家榮"/>
    <s v="2026/09/04 09:48:40"/>
    <s v=""/>
    <s v=""/>
    <s v=""/>
    <s v=""/>
    <s v=""/>
    <s v=""/>
    <s v="2026/09/04 09:48:21"/>
    <s v="KEYIN"/>
    <s v="KEYIN"/>
    <s v="R07"/>
    <s v="RTX5070TI"/>
    <s v=""/>
    <s v=""/>
    <s v=""/>
    <s v=""/>
    <s v=""/>
  </r>
  <r>
    <s v="KGB"/>
    <s v="Standard Shipment"/>
    <x v="0"/>
    <x v="0"/>
    <x v="0"/>
    <s v="TO269000009"/>
    <s v="R"/>
    <s v="PNY"/>
    <s v="PNY_EU"/>
    <s v="2026/09/24 13:05:41"/>
    <s v="2026/09/21 17:33:52"/>
    <s v="H625802172"/>
    <s v="90CV08C70020"/>
    <s v="RTX5060TI/15215/STDOC/SA/PNY"/>
    <s v=""/>
    <s v="H625008067"/>
    <s v="CLOSED"/>
    <s v="許家榮"/>
    <s v="2026/09/30 13:09:26"/>
    <s v="2026/10/06 14:54:46"/>
    <s v="2026/10/08 16:01:53"/>
    <s v="2026/10/08 16:01:53"/>
    <s v=""/>
    <s v=""/>
    <s v=""/>
    <s v="2026/09/30 13:07:36"/>
    <s v="KEYIN"/>
    <s v="KEYIN"/>
    <s v="R10"/>
    <s v="RTX5060TI"/>
    <s v="2026/10/07 11:22:00"/>
    <s v="002"/>
    <n v="622632"/>
    <n v="5.0999999999999996"/>
    <n v="5.0999999999999996"/>
  </r>
  <r>
    <s v="On Hold"/>
    <s v="on hold"/>
    <x v="9"/>
    <x v="5"/>
    <x v="0"/>
    <s v="TO269000009"/>
    <s v="R"/>
    <s v="PNY"/>
    <s v="PNY_EU"/>
    <s v="2026/09/24 13:05:41"/>
    <s v="2026/09/21 17:33:52"/>
    <s v="H725007224"/>
    <s v="90CV08C30050"/>
    <s v="RTX5060TI/15210/STDOC/HY/PNY"/>
    <s v=""/>
    <s v="H725007224"/>
    <s v="MTCAPPLYCONF"/>
    <s v="許家榮"/>
    <s v="2026/09/30 13:09:26"/>
    <s v=""/>
    <s v=""/>
    <s v=""/>
    <s v=""/>
    <s v=""/>
    <s v=""/>
    <s v="2026/09/30 13:08:20"/>
    <s v="KEYIN"/>
    <s v="KEYIN"/>
    <s v="R10"/>
    <s v="RTX5060TI"/>
    <s v=""/>
    <s v=""/>
    <s v=""/>
    <s v=""/>
    <s v=""/>
  </r>
  <r>
    <s v="KGB"/>
    <s v="Standard Shipment"/>
    <x v="0"/>
    <x v="0"/>
    <x v="0"/>
    <s v="TO269000009"/>
    <s v="R"/>
    <s v="PNY"/>
    <s v="PNY_EU"/>
    <s v="2026/09/24 13:05:41"/>
    <s v="2026/09/21 17:33:52"/>
    <s v="H625802161"/>
    <s v="90CV08C70020"/>
    <s v="RTX5060TI/15215/STDOC/SA/PNY"/>
    <s v=""/>
    <s v="H625001261"/>
    <s v="CLOSED"/>
    <s v="許家榮"/>
    <s v="2026/09/30 13:09:26"/>
    <s v="2026/10/02 16:29:59"/>
    <s v="2026/10/08 16:01:53"/>
    <s v="2026/10/08 16:01:53"/>
    <s v=""/>
    <s v=""/>
    <s v=""/>
    <s v="2026/09/30 13:09:10"/>
    <s v="KEYIN"/>
    <s v="KEYIN"/>
    <s v="R10"/>
    <s v="RTX5060TI"/>
    <s v="2026/10/07 11:22:00"/>
    <s v="002"/>
    <n v="622632"/>
    <n v="5.0999999999999996"/>
    <n v="5.0999999999999996"/>
  </r>
  <r>
    <s v="KGB"/>
    <s v="Standard Shipment"/>
    <x v="0"/>
    <x v="0"/>
    <x v="0"/>
    <s v="TO269000010"/>
    <s v="R"/>
    <s v="PNY"/>
    <s v="PNY_EU"/>
    <s v="2026/09/24 13:05:55"/>
    <s v="2026/09/21 17:41:09"/>
    <s v="MN25802164"/>
    <s v="90CV08E100E0"/>
    <s v="RTX5060/15225/STD SF/SA/PNY"/>
    <s v=""/>
    <s v="MN25004979"/>
    <s v="CLOSED"/>
    <s v="許家榮"/>
    <s v="2026/09/30 13:07:17"/>
    <s v="2026/10/05 09:29:25"/>
    <s v="2026/10/08 16:01:53"/>
    <s v="2026/10/08 16:01:53"/>
    <s v=""/>
    <s v=""/>
    <s v=""/>
    <s v="2026/09/30 13:05:47"/>
    <s v="KEYIN"/>
    <s v="KEYIN"/>
    <s v="R10"/>
    <s v="RTX5060"/>
    <s v="2026/10/07 11:22:00"/>
    <s v="002"/>
    <n v="622632"/>
    <n v="5.0999999999999996"/>
    <n v="5.0999999999999996"/>
  </r>
  <r>
    <s v="KGB"/>
    <s v="Standard Shipment"/>
    <x v="0"/>
    <x v="0"/>
    <x v="0"/>
    <s v="TO269000010"/>
    <s v="R"/>
    <s v="PNY"/>
    <s v="PNY_EU"/>
    <s v="2026/09/24 13:05:55"/>
    <s v="2026/09/21 17:41:09"/>
    <s v="M226802165"/>
    <s v="90CV085100T0"/>
    <s v="RTX5070/14770/STDOC/MR/PNY"/>
    <s v=""/>
    <s v="M226014125"/>
    <s v="CLOSED"/>
    <s v="許家榮"/>
    <s v="2026/09/30 13:07:18"/>
    <s v="2026/10/06 09:11:43"/>
    <s v="2026/10/08 16:01:52"/>
    <s v="2026/10/08 16:01:52"/>
    <s v=""/>
    <s v=""/>
    <s v=""/>
    <s v="2026/09/30 12:58:48"/>
    <s v="KEYIN"/>
    <s v="KEYIN"/>
    <s v="R10"/>
    <s v="RTX5070"/>
    <s v="2026/10/07 11:22:00"/>
    <s v="001"/>
    <n v="622632"/>
    <n v="6.7"/>
    <n v="6.7"/>
  </r>
  <r>
    <s v="KGB"/>
    <s v="Standard Shipment"/>
    <x v="0"/>
    <x v="0"/>
    <x v="0"/>
    <s v="TO269000010"/>
    <s v="R"/>
    <s v="PNY"/>
    <s v="PNY_EU"/>
    <s v="2026/09/24 13:05:55"/>
    <s v="2026/09/21 17:41:09"/>
    <s v="M226802170"/>
    <s v="90CV085100T0"/>
    <s v="RTX5070/14770/STDOC/MR/PNY"/>
    <s v=""/>
    <s v="M226014034"/>
    <s v="CLOSED"/>
    <s v="許家榮"/>
    <s v="2026/09/30 13:07:18"/>
    <s v="2026/10/07 08:37:05"/>
    <s v="2026/10/08 16:01:53"/>
    <s v="2026/10/08 16:01:53"/>
    <s v=""/>
    <s v=""/>
    <s v=""/>
    <s v="2026/09/30 12:59:35"/>
    <s v="KEYIN"/>
    <s v="KEYIN"/>
    <s v="R10"/>
    <s v="RTX5070"/>
    <s v="2026/10/07 11:22:00"/>
    <s v="001"/>
    <n v="622632"/>
    <n v="6.7"/>
    <n v="6.7"/>
  </r>
  <r>
    <s v="On Hold"/>
    <s v="on hold"/>
    <x v="9"/>
    <x v="5"/>
    <x v="0"/>
    <s v="TO269000010"/>
    <s v="R"/>
    <s v="PNY"/>
    <s v="PNY_EU"/>
    <s v="2026/09/24 13:05:55"/>
    <s v="2026/09/21 17:41:09"/>
    <s v="M125005867"/>
    <s v="90CV08630010"/>
    <s v="RTX5080/14745/ARGBOC/SA/PNY"/>
    <s v=""/>
    <s v="M125005867"/>
    <s v="MTCAPPLYCONF"/>
    <s v="許家榮"/>
    <s v="2026/09/30 13:07:18"/>
    <s v=""/>
    <s v=""/>
    <s v=""/>
    <s v=""/>
    <s v=""/>
    <s v=""/>
    <s v="2026/09/30 13:01:14"/>
    <s v="KEYIN"/>
    <s v="KEYIN"/>
    <s v="R10"/>
    <s v="RTX5080"/>
    <s v=""/>
    <s v=""/>
    <s v=""/>
    <s v=""/>
    <s v=""/>
  </r>
  <r>
    <s v="On Hold"/>
    <s v="on hold"/>
    <x v="9"/>
    <x v="5"/>
    <x v="0"/>
    <s v="TO269000010"/>
    <s v="R"/>
    <s v="PNY"/>
    <s v="PNY_EU"/>
    <s v="2026/09/24 13:05:55"/>
    <s v="2026/09/21 17:41:09"/>
    <s v="M226001983"/>
    <s v="90CV085100T0"/>
    <s v="RTX5070/14770/STDOC/MR/PNY"/>
    <s v=""/>
    <s v="M226001983"/>
    <s v="MTCAPPLYCONF"/>
    <s v="許家榮"/>
    <s v="2026/09/30 13:07:18"/>
    <s v=""/>
    <s v=""/>
    <s v=""/>
    <s v=""/>
    <s v=""/>
    <s v=""/>
    <s v="2026/09/30 13:02:59"/>
    <s v="KEYIN"/>
    <s v="KEYIN"/>
    <s v="R10"/>
    <s v="RTX5070"/>
    <s v=""/>
    <s v=""/>
    <s v=""/>
    <s v=""/>
    <s v=""/>
  </r>
  <r>
    <s v="KGB"/>
    <s v="Standard Shipment"/>
    <x v="0"/>
    <x v="0"/>
    <x v="0"/>
    <s v="TO269000010"/>
    <s v="R"/>
    <s v="PNY"/>
    <s v="PNY_EU"/>
    <s v="2026/09/24 13:05:55"/>
    <s v="2026/09/21 17:41:09"/>
    <s v="MO25802168"/>
    <s v="90CV08B10010"/>
    <s v="RTX5070TI/14760/STD/SA/PNY"/>
    <s v=""/>
    <s v="MO25014217"/>
    <s v="CLOSED"/>
    <s v="許家榮"/>
    <s v="2026/09/30 13:07:18"/>
    <s v="2026/10/06 14:58:21"/>
    <s v="2026/10/08 16:01:53"/>
    <s v="2026/10/08 16:01:53"/>
    <s v=""/>
    <s v=""/>
    <s v=""/>
    <s v="2026/09/30 13:03:42"/>
    <s v="KEYIN"/>
    <s v="KEYIN"/>
    <s v="R10"/>
    <s v="RTX5070TI"/>
    <s v="2026/10/07 11:22:00"/>
    <s v="001"/>
    <n v="622632"/>
    <n v="6.7"/>
    <n v="6.7"/>
  </r>
  <r>
    <s v="KGB"/>
    <s v="Standard Shipment"/>
    <x v="0"/>
    <x v="0"/>
    <x v="0"/>
    <s v="TO269000010"/>
    <s v="R"/>
    <s v="PNY"/>
    <s v="PNY_EU"/>
    <s v="2026/09/24 13:05:55"/>
    <s v="2026/09/21 17:41:09"/>
    <s v="M525802156"/>
    <s v="90CV08B20070"/>
    <s v="RTX5070TI/14760/STDOC/HY/PNY"/>
    <s v=""/>
    <s v="M525022372"/>
    <s v="CLOSED"/>
    <s v="許家榮"/>
    <s v="2026/09/30 13:07:17"/>
    <s v="2026/10/06 08:58:05"/>
    <s v="2026/10/08 16:01:53"/>
    <s v="2026/10/08 16:01:53"/>
    <s v=""/>
    <s v=""/>
    <s v=""/>
    <s v="2026/09/30 13:04:28"/>
    <s v="KEYIN"/>
    <s v="KEYIN"/>
    <s v="R10"/>
    <s v="RTX5070TI"/>
    <s v="2026/10/07 11:22:00"/>
    <s v="001"/>
    <n v="622632"/>
    <n v="6.7"/>
    <n v="6.7"/>
  </r>
  <r>
    <s v="KGB"/>
    <s v="Standard Shipment"/>
    <x v="0"/>
    <x v="0"/>
    <x v="0"/>
    <s v="TO269000010"/>
    <s v="R"/>
    <s v="PNY"/>
    <s v="PNY_EU"/>
    <s v="2026/09/24 13:05:55"/>
    <s v="2026/09/21 17:41:09"/>
    <s v="MN25802163"/>
    <s v="90CV08E100E0"/>
    <s v="RTX5060/15225/STD SF/SA/PNY"/>
    <s v=""/>
    <s v="MN25004969"/>
    <s v="CLOSED"/>
    <s v="許家榮"/>
    <s v="2026/09/30 13:07:17"/>
    <s v="2026/10/05 09:09:21"/>
    <s v="2026/10/08 16:01:53"/>
    <s v="2026/10/08 16:01:53"/>
    <s v=""/>
    <s v=""/>
    <s v=""/>
    <s v="2026/09/30 13:05:13"/>
    <s v="KEYIN"/>
    <s v="KEYIN"/>
    <s v="R10"/>
    <s v="RTX5060"/>
    <s v="2026/10/07 11:22:00"/>
    <s v="002"/>
    <n v="622632"/>
    <n v="5.0999999999999996"/>
    <n v="5.0999999999999996"/>
  </r>
  <r>
    <s v="KGB"/>
    <s v="Standard Shipment"/>
    <x v="0"/>
    <x v="0"/>
    <x v="0"/>
    <s v="TO269000010"/>
    <s v="R"/>
    <s v="PNY"/>
    <s v="PNY_EU"/>
    <s v="2026/09/24 13:05:55"/>
    <s v="2026/09/21 17:41:09"/>
    <s v="M525802162"/>
    <s v="90CV08C70010"/>
    <s v="RTX5060TI/15215/STDOC/SA/PNY"/>
    <s v=""/>
    <s v="M525058915"/>
    <s v="CLOSED"/>
    <s v="許家榮"/>
    <s v="2026/09/30 13:07:17"/>
    <s v="2026/10/02 16:30:33"/>
    <s v="2026/10/08 16:01:53"/>
    <s v="2026/10/08 16:01:53"/>
    <s v=""/>
    <s v=""/>
    <s v=""/>
    <s v="2026/09/30 13:06:47"/>
    <s v="KEYIN"/>
    <s v="KEYIN"/>
    <s v="R10"/>
    <s v="RTX5060TI"/>
    <s v="2026/10/07 11:22:00"/>
    <s v="002"/>
    <n v="622632"/>
    <n v="5.0999999999999996"/>
    <n v="5.0999999999999996"/>
  </r>
  <r>
    <s v="KGB"/>
    <s v="Standard Shipment"/>
    <x v="0"/>
    <x v="0"/>
    <x v="0"/>
    <s v="TO269000013"/>
    <s v="R"/>
    <s v="PNY"/>
    <s v="PNY_EU"/>
    <s v="2026/10/07 13:11:27"/>
    <s v="2026/09/29 21:43:53"/>
    <s v="M726802181"/>
    <s v="90CV08B20120"/>
    <s v="RTX5070TI/14760/STDOC/HY6/PNY"/>
    <s v="VCG5070T16TFXPB1-O"/>
    <s v="M726006953"/>
    <s v="CLOSED"/>
    <s v="許家榮"/>
    <s v="2026/10/07 13:25:01"/>
    <s v="2026/10/13 12:53:58"/>
    <s v="2026/10/16 16:54:43"/>
    <s v="2026/10/16 16:54:43"/>
    <s v=""/>
    <s v=""/>
    <s v=""/>
    <s v="2026/10/07 13:18:47"/>
    <s v="KEYIN"/>
    <s v="KEYIN"/>
    <s v="R10"/>
    <s v="RTX5070TI"/>
    <s v="2026/10/16 11:26:45"/>
    <s v="002"/>
    <n v="622648"/>
    <n v="6.4"/>
    <n v="6.4"/>
  </r>
  <r>
    <s v="KGB"/>
    <s v="Standard Shipment"/>
    <x v="0"/>
    <x v="0"/>
    <x v="0"/>
    <s v="TO269000013"/>
    <s v="R"/>
    <s v="PNY"/>
    <s v="PNY_EU"/>
    <s v="2026/10/07 13:11:27"/>
    <s v="2026/09/29 21:43:53"/>
    <s v="M426802183"/>
    <s v="90CV08610070"/>
    <s v="RTX5080/14745/STDOC/SA/PNY"/>
    <s v="VCG508016TFXPB1-O"/>
    <s v="M426002883"/>
    <s v="CLOSED"/>
    <s v="許家榮"/>
    <s v="2026/10/07 13:25:01"/>
    <s v="2026/10/13 12:53:24"/>
    <s v="2026/10/16 16:54:42"/>
    <s v="2026/10/16 16:54:42"/>
    <s v=""/>
    <s v=""/>
    <s v=""/>
    <s v="2026/10/07 13:17:43"/>
    <s v="KEYIN"/>
    <s v="KEYIN"/>
    <s v="R10"/>
    <s v="RTX5080"/>
    <s v="2026/10/16 11:26:45"/>
    <s v="001"/>
    <n v="622648"/>
    <n v="7.3"/>
    <n v="7.3"/>
  </r>
  <r>
    <s v="KGB"/>
    <s v="Standard Shipment"/>
    <x v="0"/>
    <x v="0"/>
    <x v="0"/>
    <s v="TO269000013"/>
    <s v="R"/>
    <s v="PNY"/>
    <s v="PNY_EU"/>
    <s v="2026/10/07 13:11:27"/>
    <s v="2026/09/29 21:43:53"/>
    <s v="M525802182"/>
    <s v="90CV08B200A0"/>
    <s v="RTX5070TI/14760/STDOC/HY/PNY"/>
    <s v="VCG5071T16TFXPB1-O"/>
    <s v="M525057056"/>
    <s v="CLOSED"/>
    <s v="許家榮"/>
    <s v="2026/10/07 13:25:01"/>
    <s v="2026/10/13 12:53:42"/>
    <s v="2026/10/16 16:54:43"/>
    <s v="2026/10/16 16:54:43"/>
    <s v=""/>
    <s v=""/>
    <s v=""/>
    <s v="2026/10/07 13:19:38"/>
    <s v="KEYIN"/>
    <s v="KEYIN"/>
    <s v="R10"/>
    <s v="RTX5070TI"/>
    <s v="2026/10/16 11:26:45"/>
    <s v="001"/>
    <n v="622648"/>
    <n v="7.3"/>
    <n v="7.3"/>
  </r>
  <r>
    <s v="KGB"/>
    <s v="Standard Shipment"/>
    <x v="0"/>
    <x v="0"/>
    <x v="0"/>
    <s v="TO269000013"/>
    <s v="R"/>
    <s v="PNY"/>
    <s v="PNY_EU"/>
    <s v="2026/10/07 13:11:27"/>
    <s v="2026/09/29 21:43:53"/>
    <s v="M425802180"/>
    <s v="90CV08500020"/>
    <s v="RTX5070/14770/STD/SA/PNY"/>
    <s v="VCG507012TFXPB1"/>
    <s v="M425023597"/>
    <s v="CLOSED"/>
    <s v="許家榮"/>
    <s v="2026/10/07 13:25:01"/>
    <s v="2026/10/13 12:54:15"/>
    <s v="2026/10/16 16:54:43"/>
    <s v="2026/10/16 16:54:43"/>
    <s v=""/>
    <s v=""/>
    <s v=""/>
    <s v="2026/10/07 13:22:30"/>
    <s v="KEYIN"/>
    <s v="KEYIN"/>
    <s v="R10"/>
    <s v="RTX5070"/>
    <s v="2026/10/16 11:26:45"/>
    <s v="002"/>
    <n v="622648"/>
    <n v="6.4"/>
    <n v="6.4"/>
  </r>
  <r>
    <s v="KGB"/>
    <s v="Standard Shipment"/>
    <x v="0"/>
    <x v="0"/>
    <x v="0"/>
    <s v="TO269000013"/>
    <s v="R"/>
    <s v="PNY"/>
    <s v="PNY_EU"/>
    <s v="2026/10/07 13:11:27"/>
    <s v="2026/09/29 21:43:53"/>
    <s v="M225802184"/>
    <s v="90CV08710010"/>
    <s v="RTX5090/14530/STDOC/SA/PNY"/>
    <s v="VCG509032TFXPB1-O"/>
    <s v="M225011087"/>
    <s v="CLOSED"/>
    <s v="許家榮"/>
    <s v="2026/10/07 13:25:01"/>
    <s v="2026/10/13 12:53:07"/>
    <s v="2026/10/16 16:54:43"/>
    <s v="2026/10/16 16:54:43"/>
    <s v=""/>
    <s v=""/>
    <s v=""/>
    <s v="2026/10/07 13:23:42"/>
    <s v="KEYIN"/>
    <s v="KEYIN"/>
    <s v="R10"/>
    <s v="RTX5090"/>
    <s v="2026/10/16 11:26:45"/>
    <s v="001"/>
    <n v="622648"/>
    <n v="7.3"/>
    <n v="7.3"/>
  </r>
  <r>
    <s v="On Hold"/>
    <s v="on hold"/>
    <x v="9"/>
    <x v="5"/>
    <x v="0"/>
    <s v="TO269000013"/>
    <s v="R"/>
    <s v="PNY"/>
    <s v="PNY_EU"/>
    <s v="2026/10/07 13:11:27"/>
    <s v="2026/09/29 21:43:53"/>
    <s v="MO25801389"/>
    <s v="90CV08B20070"/>
    <s v="RTX5070TI/14760/STDOC/HY/PNY"/>
    <s v=""/>
    <s v="MO25801389"/>
    <s v="MTCAPPLYCONF"/>
    <s v="許家榮"/>
    <s v="2026/10/07 13:25:01"/>
    <s v=""/>
    <s v=""/>
    <s v=""/>
    <s v=""/>
    <s v=""/>
    <s v=""/>
    <s v="2026/10/07 13:24:32"/>
    <s v="KEYIN"/>
    <s v="KEYIN"/>
    <s v="R10"/>
    <s v="RTX5070TI"/>
    <s v=""/>
    <s v=""/>
    <s v=""/>
    <s v=""/>
    <s v=""/>
  </r>
  <r>
    <s v="KGB"/>
    <s v="Standard Shipment"/>
    <x v="0"/>
    <x v="0"/>
    <x v="0"/>
    <s v="TO269000014"/>
    <s v="R"/>
    <s v="PNY"/>
    <s v="PNY_EU"/>
    <s v="2026/10/07 13:11:44"/>
    <s v="2026/09/29 21:46:38"/>
    <s v="HN25802179"/>
    <s v="90CV08C30050"/>
    <s v="RTX5060TI/15210/STDOC/HY/PNY"/>
    <s v="VCG5060T16DFXPB1-O"/>
    <s v="HN25008116"/>
    <s v="CLOSED"/>
    <s v="許家榮"/>
    <s v="2026/10/07 13:27:06"/>
    <s v="2026/10/13 12:50:02"/>
    <s v="2026/10/16 16:54:43"/>
    <s v="2026/10/16 16:54:43"/>
    <s v=""/>
    <s v=""/>
    <s v=""/>
    <s v="2026/10/07 13:25:54"/>
    <s v="KEYIN"/>
    <s v="KEYIN"/>
    <s v="R10"/>
    <s v="RTX5060TI"/>
    <s v="2026/10/16 11:26:45"/>
    <s v="002"/>
    <n v="622648"/>
    <n v="6.4"/>
    <n v="6.4"/>
  </r>
  <r>
    <s v="KGB"/>
    <s v="Standard Shipment"/>
    <x v="0"/>
    <x v="0"/>
    <x v="0"/>
    <s v="TO269000014"/>
    <s v="R"/>
    <s v="PNY"/>
    <s v="PNY_EU"/>
    <s v="2026/10/07 13:11:44"/>
    <s v="2026/09/29 21:46:38"/>
    <s v="H925802185"/>
    <s v="90CV08B200F0"/>
    <s v="RTX5070TI/14760/STDOC/HY/PNY"/>
    <s v="VCG5070T16TFXPB1-O"/>
    <s v="H925000780"/>
    <s v="CLOSED"/>
    <s v="許家榮"/>
    <s v="2026/10/07 13:27:06"/>
    <s v="2026/10/13 12:52:45"/>
    <s v="2026/10/16 16:54:43"/>
    <s v="2026/10/16 16:54:43"/>
    <s v=""/>
    <s v=""/>
    <s v=""/>
    <s v="2026/10/07 13:26:42"/>
    <s v="KEYIN"/>
    <s v="KEYIN"/>
    <s v="R10"/>
    <s v="RTX5070TI"/>
    <s v="2026/10/16 11:26:45"/>
    <s v="002"/>
    <n v="622648"/>
    <n v="6.4"/>
    <n v="6.4"/>
  </r>
  <r>
    <s v="KGB"/>
    <s v="Standard Shipment"/>
    <x v="0"/>
    <x v="0"/>
    <x v="0"/>
    <s v="TO244000004"/>
    <s v="R"/>
    <s v="PNY"/>
    <s v="PNY_US"/>
    <s v="2024/04/24 11:08:14"/>
    <s v="2024/04/15 22:39:29"/>
    <s v="243481449000472"/>
    <s v="69CV07S10A01"/>
    <s v="RTX4090/PG139-SKU332/LED/PNY"/>
    <s v="69CV07S10A01"/>
    <s v="243481449000472"/>
    <s v="CLOSED"/>
    <s v="吳崇源"/>
    <s v="2024/04/25 14:48:33"/>
    <s v="2024/05/13 13:37:28"/>
    <s v="2024/05/13 16:58:12"/>
    <s v="2024/05/13 16:58:12"/>
    <s v=""/>
    <s v=""/>
    <s v=""/>
    <s v="2024/04/25 14:41:24"/>
    <s v="KEYIN"/>
    <s v="KEYIN"/>
    <s v="R10"/>
    <s v="RTX4090"/>
    <s v="2024/05/13 16:57:58"/>
    <s v="001"/>
    <n v="613985"/>
    <n v="1"/>
    <n v="1"/>
  </r>
  <r>
    <s v="KGB"/>
    <s v="Standard Shipment"/>
    <x v="0"/>
    <x v="0"/>
    <x v="0"/>
    <s v="TO244000004"/>
    <s v="R"/>
    <s v="PNY"/>
    <s v="PNY_US"/>
    <s v="2024/04/24 11:08:14"/>
    <s v="2024/04/15 22:39:29"/>
    <s v="242493039000051"/>
    <s v="69CV07X10A01"/>
    <s v="RTX4080/PG139-SKU362/LED/PNY"/>
    <s v=""/>
    <s v="242493039000051"/>
    <s v="CLOSED"/>
    <s v="吳崇源"/>
    <s v="2024/04/25 14:48:34"/>
    <s v="2024/06/25 08:43:24"/>
    <s v="2024/06/27 13:19:54"/>
    <s v="2024/06/27 13:19:54"/>
    <s v=""/>
    <s v=""/>
    <s v=""/>
    <s v="2024/04/25 14:17:29"/>
    <s v="KEYIN"/>
    <s v="KEYIN"/>
    <s v="R10"/>
    <s v="RTX4080"/>
    <s v="2024/06/27 13:19:25"/>
    <s v="001"/>
    <n v="615138"/>
    <n v="1"/>
    <n v="1"/>
  </r>
  <r>
    <s v="KBB"/>
    <d v="2024-08-02T00:00:00"/>
    <x v="13"/>
    <x v="0"/>
    <x v="1"/>
    <s v="TO244000004"/>
    <s v="R"/>
    <s v="PNY"/>
    <s v="PNY_US"/>
    <s v="2024/04/24 11:08:14"/>
    <s v="2024/04/15 22:39:29"/>
    <s v="243481599001394"/>
    <s v="69CV07S10A01"/>
    <s v="RTX4090/PG139-SKU332/LED/PNY"/>
    <s v=""/>
    <s v="243481599001394"/>
    <s v="CLOSED"/>
    <s v="吳崇源"/>
    <s v="2024/04/25 14:48:34"/>
    <s v=""/>
    <s v=""/>
    <s v="2024/05/13 14:55:10"/>
    <s v="[A3SC0027]PCB damage"/>
    <s v="Customer"/>
    <s v="PCB Damaged/板斷(裂)無法維修"/>
    <s v="2024/04/25 14:26:45"/>
    <s v="KEYIN"/>
    <s v="KEYIN"/>
    <s v="C01"/>
    <s v="RTX4090"/>
    <s v=""/>
    <s v=""/>
    <s v=""/>
    <s v=""/>
    <s v=""/>
  </r>
  <r>
    <s v="KGB"/>
    <s v="Standard Shipment"/>
    <x v="0"/>
    <x v="0"/>
    <x v="0"/>
    <s v="TO244000004"/>
    <s v="R"/>
    <s v="PNY"/>
    <s v="PNY_US"/>
    <s v="2024/04/24 11:08:14"/>
    <s v="2024/04/15 22:39:29"/>
    <s v="237865409000049"/>
    <s v="69CV07U20A01"/>
    <s v="RTX4060TI/PG190-364/ARGBOC/PNY"/>
    <s v=""/>
    <s v="237865409000049"/>
    <s v="CLOSED"/>
    <s v="吳崇源"/>
    <s v="2024/04/25 14:48:34"/>
    <s v="2024/06/25 08:42:26"/>
    <s v="2024/06/27 13:19:54"/>
    <s v="2024/06/27 13:19:54"/>
    <s v=""/>
    <s v=""/>
    <s v=""/>
    <s v="2024/04/25 14:13:00"/>
    <s v="KEYIN"/>
    <s v="KEYIN"/>
    <s v="R10"/>
    <s v="RTX4060TI"/>
    <s v="2024/06/27 13:19:25"/>
    <s v="001"/>
    <n v="615138"/>
    <n v="1"/>
    <n v="1"/>
  </r>
  <r>
    <s v="KGB"/>
    <s v="Standard Shipment"/>
    <x v="0"/>
    <x v="0"/>
    <x v="0"/>
    <s v="TO244000004"/>
    <s v="R"/>
    <s v="PNY"/>
    <s v="PNY_US"/>
    <s v="2024/04/24 11:08:14"/>
    <s v="2024/04/15 22:39:29"/>
    <s v="243481419001693"/>
    <s v="69CV07S10A01"/>
    <s v="RTX4090/PG139-SKU332/LED/PNY"/>
    <s v=""/>
    <s v="243481419001693"/>
    <s v="CLOSED"/>
    <s v="吳崇源"/>
    <s v="2024/04/25 14:48:34"/>
    <s v="2024/05/13 13:37:44"/>
    <s v="2024/05/13 16:58:12"/>
    <s v="2024/05/13 16:58:12"/>
    <s v=""/>
    <s v=""/>
    <s v=""/>
    <s v="2024/04/25 14:15:38"/>
    <s v="KEYIN"/>
    <s v="KEYIN"/>
    <s v="R10"/>
    <s v="RTX4090"/>
    <s v="2024/05/13 16:57:58"/>
    <s v="001"/>
    <n v="613985"/>
    <n v="1"/>
    <n v="1"/>
  </r>
  <r>
    <s v="KGB"/>
    <s v="Standard Shipment"/>
    <x v="0"/>
    <x v="0"/>
    <x v="0"/>
    <s v="TO244000004"/>
    <s v="R"/>
    <s v="PNY"/>
    <s v="PNY_US"/>
    <s v="2024/04/24 11:08:14"/>
    <s v="2024/04/15 22:39:29"/>
    <s v="243481599002075"/>
    <s v="69CV07S10A01"/>
    <s v="RTX4090/PG139-SKU332/LED/PNY"/>
    <s v="69CV07S10A01"/>
    <s v="243481599002075"/>
    <s v="CLOSED"/>
    <s v="吳崇源"/>
    <s v="2024/04/25 14:48:34"/>
    <s v="2024/05/13 13:38:03"/>
    <s v="2024/05/13 16:58:12"/>
    <s v="2024/05/13 16:58:12"/>
    <s v=""/>
    <s v=""/>
    <s v=""/>
    <s v="2024/04/25 14:22:05"/>
    <s v="KEYIN"/>
    <s v="KEYIN"/>
    <s v="R10"/>
    <s v="RTX4090"/>
    <s v="2024/05/13 16:57:58"/>
    <s v="001"/>
    <n v="613985"/>
    <n v="1"/>
    <n v="1"/>
  </r>
  <r>
    <s v="KGB"/>
    <s v="Standard Shipment"/>
    <x v="0"/>
    <x v="0"/>
    <x v="0"/>
    <s v="TO244000004"/>
    <s v="R"/>
    <s v="PNY"/>
    <s v="PNY_US"/>
    <s v="2024/04/24 11:08:14"/>
    <s v="2024/04/15 22:39:29"/>
    <s v="241139719001186"/>
    <s v="69CV07T10A01"/>
    <s v="RTX4060/PG173-SKU371/STD/PNY"/>
    <s v=""/>
    <s v="241139719001186"/>
    <s v="CLOSED"/>
    <s v="吳崇源"/>
    <s v="2024/04/25 14:48:34"/>
    <s v="2024/05/13 13:37:09"/>
    <s v="2024/05/13 16:58:12"/>
    <s v="2024/05/13 16:58:12"/>
    <s v=""/>
    <s v=""/>
    <s v=""/>
    <s v="2024/04/25 14:32:27"/>
    <s v="KEYIN"/>
    <s v="KEYIN"/>
    <s v="R06"/>
    <s v="RTX4060"/>
    <s v="2024/05/13 16:57:58"/>
    <s v="001"/>
    <n v="613985"/>
    <n v="1"/>
    <n v="1"/>
  </r>
  <r>
    <s v="KGB"/>
    <s v="Standard Shipment"/>
    <x v="0"/>
    <x v="0"/>
    <x v="0"/>
    <s v="TO244000004"/>
    <s v="R"/>
    <s v="PNY"/>
    <s v="PNY_US"/>
    <s v="2024/04/24 11:08:14"/>
    <s v="2024/04/15 22:39:29"/>
    <s v="243481599002236"/>
    <s v="69CV07S10A01"/>
    <s v="RTX4090/PG139-SKU332/LED/PNY"/>
    <s v=""/>
    <s v="243481599002236"/>
    <s v="CLOSED"/>
    <s v="吳崇源"/>
    <s v="2024/04/25 14:48:33"/>
    <s v="2024/08/08 10:49:50"/>
    <s v="2024/08/08 13:26:38"/>
    <s v="2024/08/08 13:26:38"/>
    <s v=""/>
    <s v=""/>
    <s v=""/>
    <s v="2024/04/25 14:35:15"/>
    <s v="KEYIN"/>
    <s v="KEYIN"/>
    <s v="R10"/>
    <s v="RTX4090"/>
    <s v="2024/08/08 13:26:26"/>
    <s v="001"/>
    <n v="616060"/>
    <n v="1"/>
    <n v="1"/>
  </r>
  <r>
    <s v="KGB"/>
    <s v="Standard Shipment"/>
    <x v="0"/>
    <x v="0"/>
    <x v="0"/>
    <s v="TO245000001"/>
    <s v="R"/>
    <s v="PNY"/>
    <s v="PNY_US"/>
    <s v="2024/05/09 12:46:35"/>
    <s v="2024/05/02 15:09:29"/>
    <s v="240143209001156"/>
    <s v="90CV07T10010"/>
    <s v="RTX4060/PG173-SKU371/GB/PNY"/>
    <s v=""/>
    <s v="240143209001156"/>
    <s v="CLOSED"/>
    <s v="吳崇源"/>
    <s v="2024/05/09 16:01:43"/>
    <s v="2024/05/16 11:29:07"/>
    <s v="2024/05/21 15:50:08"/>
    <s v="2024/05/21 15:50:08"/>
    <s v=""/>
    <s v=""/>
    <s v=""/>
    <s v="2024/05/09 14:42:55"/>
    <s v="KEYIN"/>
    <s v="KEYIN"/>
    <s v="R10"/>
    <s v="RTX4060"/>
    <s v="2024/05/21 15:49:54"/>
    <s v="001"/>
    <n v="614215"/>
    <n v="1"/>
    <n v="1"/>
  </r>
  <r>
    <s v="KBB"/>
    <s v="-"/>
    <x v="5"/>
    <x v="1"/>
    <x v="1"/>
    <s v="TO245000001"/>
    <s v="R"/>
    <s v="PNY"/>
    <s v="PNY_US"/>
    <s v="2024/05/09 12:46:35"/>
    <s v="2024/05/02 15:09:29"/>
    <s v="241139719001054"/>
    <s v="90CV07T10010"/>
    <s v="RTX4060/PG173-SKU371/GB/PNY"/>
    <s v=""/>
    <s v="241139719001054"/>
    <s v="CLOSED"/>
    <s v="吳崇源"/>
    <s v="2024/05/09 16:01:43"/>
    <s v=""/>
    <s v=""/>
    <s v="2024/05/20 12:29:23"/>
    <s v="[A3SC0015]Scrap cause by PCB open"/>
    <s v="Customer"/>
    <s v="Q24 pin D to Q31 pin D PCB open"/>
    <s v="2024/05/09 15:08:54"/>
    <s v="KEYIN"/>
    <s v="KEYIN"/>
    <s v="C01"/>
    <s v="RTX4060"/>
    <s v=""/>
    <s v=""/>
    <s v=""/>
    <s v=""/>
    <s v=""/>
  </r>
  <r>
    <s v="KBB"/>
    <d v="2024-08-02T00:00:00"/>
    <x v="13"/>
    <x v="0"/>
    <x v="1"/>
    <s v="TO245000001"/>
    <s v="R"/>
    <s v="PNY"/>
    <s v="PNY_US"/>
    <s v="2024/05/09 12:46:35"/>
    <s v="2024/05/02 15:09:29"/>
    <s v="243481599000372"/>
    <s v="90CV07S10050"/>
    <s v="RTX4090/PG139-SKU332/GB/PNY"/>
    <s v=""/>
    <s v="243481599000372"/>
    <s v="CLOSED"/>
    <s v="吳崇源"/>
    <s v="2024/05/09 16:01:43"/>
    <s v=""/>
    <s v=""/>
    <s v="2024/05/13 15:02:05"/>
    <s v="[A3SC0030]Burnt Component"/>
    <s v="Customer"/>
    <s v="PCB Burned/Golden Finger"/>
    <s v="2024/05/09 15:49:57"/>
    <s v="KEYIN"/>
    <s v="KEYIN"/>
    <s v="C01"/>
    <s v="RTX4090"/>
    <s v=""/>
    <s v=""/>
    <s v=""/>
    <s v=""/>
    <s v=""/>
  </r>
  <r>
    <s v="KGB"/>
    <s v="Standard Shipment"/>
    <x v="0"/>
    <x v="0"/>
    <x v="0"/>
    <s v="TO245000001"/>
    <s v="R"/>
    <s v="PNY"/>
    <s v="PNY_US"/>
    <s v="2024/05/09 12:46:35"/>
    <s v="2024/05/02 15:09:29"/>
    <s v="244749279000053"/>
    <s v="90CV07S00040"/>
    <s v="RTX4090/PG139-SKU332/GB/PNY"/>
    <s v=""/>
    <s v="244749279000053"/>
    <s v="CLOSED"/>
    <s v="吳崇源"/>
    <s v="2024/05/09 16:01:43"/>
    <s v="2024/05/16 11:15:48"/>
    <s v="2024/05/21 15:50:08"/>
    <s v="2024/05/21 15:50:08"/>
    <s v=""/>
    <s v=""/>
    <s v=""/>
    <s v="2024/05/09 15:24:57"/>
    <s v="KEYIN"/>
    <s v="KEYIN"/>
    <s v="R10"/>
    <s v="RTX4090"/>
    <s v="2024/05/21 15:49:54"/>
    <s v="001"/>
    <n v="614215"/>
    <n v="1"/>
    <n v="1"/>
  </r>
  <r>
    <s v="KBB"/>
    <d v="2024-08-02T00:00:00"/>
    <x v="13"/>
    <x v="0"/>
    <x v="1"/>
    <s v="TO245000001"/>
    <s v="R"/>
    <s v="PNY"/>
    <s v="PNY_US"/>
    <s v="2024/05/09 12:46:35"/>
    <s v="2024/05/02 15:09:29"/>
    <s v="243481449000048"/>
    <s v="90CV07S10050"/>
    <s v="RTX4090/PG139-SKU332/GB/PNY"/>
    <s v=""/>
    <s v="243481449000048"/>
    <s v="CLOSED"/>
    <s v="吳崇源"/>
    <s v="2024/05/09 16:01:43"/>
    <s v=""/>
    <s v=""/>
    <s v="2024/05/10 08:45:46"/>
    <s v="[A3SC0030]Burnt Component"/>
    <s v="Customer"/>
    <s v="PCB Burned/U9994"/>
    <s v="2024/05/09 15:58:17"/>
    <s v="KEYIN"/>
    <s v="KEYIN"/>
    <s v="C01"/>
    <s v="RTX4090"/>
    <s v=""/>
    <s v=""/>
    <s v=""/>
    <s v=""/>
    <s v=""/>
  </r>
  <r>
    <s v="KGB"/>
    <s v="Standard Shipment"/>
    <x v="0"/>
    <x v="0"/>
    <x v="0"/>
    <s v="TO245000001"/>
    <s v="R"/>
    <s v="PNY"/>
    <s v="PNY_US"/>
    <s v="2024/05/09 12:46:35"/>
    <s v="2024/05/02 15:09:29"/>
    <s v="242803959001041"/>
    <s v="90CV07T10090"/>
    <s v="RTX4060/PG173-SKU371/GB/PNY"/>
    <s v=""/>
    <s v="242803959001041"/>
    <s v="CLOSED"/>
    <s v="吳崇源"/>
    <s v="2024/05/09 16:01:43"/>
    <s v="2024/05/15 18:30:47"/>
    <s v="2024/05/21 15:50:08"/>
    <s v="2024/05/21 15:50:08"/>
    <s v=""/>
    <s v=""/>
    <s v=""/>
    <s v="2024/05/09 14:40:03"/>
    <s v="KEYIN"/>
    <s v="KEYIN"/>
    <s v="R10"/>
    <s v="RTX4060"/>
    <s v="2024/05/21 15:49:54"/>
    <s v="001"/>
    <n v="614215"/>
    <n v="1"/>
    <n v="1"/>
  </r>
  <r>
    <s v="KGB"/>
    <s v="Standard Shipment"/>
    <x v="0"/>
    <x v="0"/>
    <x v="0"/>
    <s v="TO245000007"/>
    <s v="R"/>
    <s v="PNY"/>
    <s v="PNY_US"/>
    <s v="2024/05/30 13:20:01"/>
    <s v="2024/05/23 15:48:41"/>
    <s v="236601480000047"/>
    <s v="90CV07U10010"/>
    <s v="RTX4060TI/PG190SKU361/GB/PNY"/>
    <s v=""/>
    <s v="236601480000047"/>
    <s v="CLOSED"/>
    <s v="吳崇源"/>
    <s v="2024/05/30 15:38:46"/>
    <s v="2024/06/25 08:41:34"/>
    <s v="2024/06/27 13:19:50"/>
    <s v="2024/06/27 13:19:50"/>
    <s v=""/>
    <s v=""/>
    <s v=""/>
    <s v="2024/05/30 15:23:23"/>
    <s v="KEYIN"/>
    <s v="KEYIN"/>
    <s v="R10"/>
    <s v="RTX4060TI"/>
    <s v="2024/06/27 13:18:57"/>
    <s v="001"/>
    <n v="615137"/>
    <n v="1"/>
    <n v="1"/>
  </r>
  <r>
    <s v="KGB"/>
    <s v="Standard Shipment"/>
    <x v="0"/>
    <x v="0"/>
    <x v="0"/>
    <s v="TO245000007"/>
    <s v="R"/>
    <s v="PNY"/>
    <s v="PNY_US"/>
    <s v="2024/05/30 13:20:01"/>
    <s v="2024/05/23 15:48:41"/>
    <s v="243481599001907"/>
    <s v="90CV07S10050"/>
    <s v="RTX4090/PG139-SKU332/GB/PNY"/>
    <s v=""/>
    <s v="243481599001907"/>
    <s v="CLOSED"/>
    <s v="吳崇源"/>
    <s v="2024/05/30 15:38:46"/>
    <s v="2024/07/03 17:41:36"/>
    <s v="2024/07/04 15:30:25"/>
    <s v="2024/07/04 15:30:25"/>
    <s v=""/>
    <s v=""/>
    <s v=""/>
    <s v="2024/05/30 15:25:42"/>
    <s v="KEYIN"/>
    <s v="KEYIN"/>
    <s v="R10"/>
    <s v="RTX4090"/>
    <s v="2024/07/04 15:29:03"/>
    <s v="001"/>
    <n v="615307"/>
    <n v="1"/>
    <n v="1"/>
  </r>
  <r>
    <s v="KGB"/>
    <s v="Standard Shipment"/>
    <x v="0"/>
    <x v="0"/>
    <x v="0"/>
    <s v="TO245000007"/>
    <s v="R"/>
    <s v="PNY"/>
    <s v="PNY_US"/>
    <s v="2024/05/30 13:20:01"/>
    <s v="2024/05/23 15:48:41"/>
    <s v="236601470000007"/>
    <s v="90CV07U00010"/>
    <s v="RTX4060TI/PG190SKU361/GB/PNY"/>
    <s v=""/>
    <s v="236601470000007"/>
    <s v="CLOSED"/>
    <s v="吳崇源"/>
    <s v="2024/05/30 15:38:46"/>
    <s v="2024/07/23 11:25:49"/>
    <s v="2024/07/23 17:07:03"/>
    <s v="2024/07/23 17:07:03"/>
    <s v=""/>
    <s v=""/>
    <s v=""/>
    <s v="2024/05/30 15:24:26"/>
    <s v="KEYIN"/>
    <s v="KEYIN"/>
    <s v="R10"/>
    <s v="RTX4060TI"/>
    <s v="2024/07/23 17:06:46"/>
    <s v="001"/>
    <n v="615783"/>
    <n v="1"/>
    <n v="1"/>
  </r>
  <r>
    <s v="KGB"/>
    <s v="Standard Shipment"/>
    <x v="0"/>
    <x v="0"/>
    <x v="0"/>
    <s v="TO245000007"/>
    <s v="R"/>
    <s v="PNY"/>
    <s v="PNY_US"/>
    <s v="2024/05/30 13:20:01"/>
    <s v="2024/05/23 15:48:41"/>
    <s v="244113899000814"/>
    <s v="90CV07T30020"/>
    <s v="RTX4060/PG173-SKU371/GB/PNY"/>
    <s v=""/>
    <s v="244113899000814"/>
    <s v="CLOSED"/>
    <s v="吳崇源"/>
    <s v="2024/05/30 15:38:46"/>
    <s v="2024/07/23 11:24:46"/>
    <s v="2024/07/23 17:07:03"/>
    <s v="2024/07/23 17:07:03"/>
    <s v=""/>
    <s v=""/>
    <s v=""/>
    <s v="2024/05/30 15:14:52"/>
    <s v="KEYIN"/>
    <s v="KEYIN"/>
    <s v="R10"/>
    <s v="RTX4060"/>
    <s v="2024/07/23 17:06:46"/>
    <s v="001"/>
    <n v="615783"/>
    <n v="1"/>
    <n v="1"/>
  </r>
  <r>
    <s v="KGB"/>
    <s v="Standard Shipment"/>
    <x v="0"/>
    <x v="0"/>
    <x v="0"/>
    <s v="TO245000007"/>
    <s v="R"/>
    <s v="PNY"/>
    <s v="PNY_US"/>
    <s v="2024/05/30 13:20:01"/>
    <s v="2024/05/23 15:48:41"/>
    <s v="243481419000439"/>
    <s v="90CV07S10050"/>
    <s v="RTX4090/PG139-SKU332/GB/PNY"/>
    <s v=""/>
    <s v="243481419000439"/>
    <s v="CLOSED"/>
    <s v="吳崇源"/>
    <s v="2024/05/30 15:38:46"/>
    <s v="2024/07/04 08:45:05"/>
    <s v="2024/07/04 15:30:25"/>
    <s v="2024/07/04 15:30:25"/>
    <s v=""/>
    <s v=""/>
    <s v=""/>
    <s v="2024/05/30 15:28:48"/>
    <s v="KEYIN"/>
    <s v="KEYIN"/>
    <s v="R10"/>
    <s v="RTX4090"/>
    <s v="2024/07/04 15:29:03"/>
    <s v="001"/>
    <n v="615307"/>
    <n v="1"/>
    <n v="1"/>
  </r>
  <r>
    <s v="KBB"/>
    <d v="2024-08-02T00:00:00"/>
    <x v="13"/>
    <x v="0"/>
    <x v="1"/>
    <s v="TO245000007"/>
    <s v="R"/>
    <s v="PNY"/>
    <s v="PNY_US"/>
    <s v="2024/05/30 13:20:01"/>
    <s v="2024/05/23 15:48:41"/>
    <s v="243481599000354"/>
    <s v="90CV07S10050"/>
    <s v="RTX4090/PG139-SKU332/GB/PNY"/>
    <s v=""/>
    <s v="243481599000354"/>
    <s v="CLOSED"/>
    <s v="吳崇源"/>
    <s v="2024/05/30 15:38:46"/>
    <s v=""/>
    <s v=""/>
    <s v="2024/06/11 12:23:31"/>
    <s v="[A3SC0023]Scrap caused by VI fail"/>
    <s v="Customer"/>
    <s v="PCB Damaged/C1365無法維修"/>
    <s v="2024/05/30 15:33:40"/>
    <s v="KEYIN"/>
    <s v="KEYIN"/>
    <s v="C01"/>
    <s v="RTX4090"/>
    <s v=""/>
    <s v=""/>
    <s v=""/>
    <s v=""/>
    <s v=""/>
  </r>
  <r>
    <s v="KGB"/>
    <s v="Standard Shipment"/>
    <x v="0"/>
    <x v="0"/>
    <x v="0"/>
    <s v="TO247000008"/>
    <s v="R"/>
    <s v="PNY"/>
    <s v="PNY_US"/>
    <s v="2024/07/26 13:26:33"/>
    <s v="2024/07/12 18:20:50"/>
    <s v="241139679000534"/>
    <s v="90CV07U100A0"/>
    <s v="RTX4060TI/PG190SKU361/GB/PNY"/>
    <s v=""/>
    <s v="241139679000534"/>
    <s v="CLOSED"/>
    <s v="吳崇源"/>
    <s v="2024/07/29 09:27:07"/>
    <s v="2024/08/06 09:26:05"/>
    <s v="2024/08/06 16:43:36"/>
    <s v="2024/08/06 16:43:36"/>
    <s v=""/>
    <s v=""/>
    <s v=""/>
    <s v="2024/07/29 09:08:21"/>
    <s v="KEYIN"/>
    <s v="KEYIN"/>
    <s v="R10"/>
    <s v="RTX4060TI"/>
    <s v="2024/08/06 16:40:38"/>
    <s v="001"/>
    <n v="616041"/>
    <n v="1"/>
    <n v="1"/>
  </r>
  <r>
    <s v="KBB"/>
    <s v="-"/>
    <x v="5"/>
    <x v="1"/>
    <x v="1"/>
    <s v="TO247000008"/>
    <s v="R"/>
    <s v="PNY"/>
    <s v="PNY_US"/>
    <s v="2024/07/26 13:26:33"/>
    <s v="2024/07/12 18:20:50"/>
    <s v="246147329001646"/>
    <s v="90CV07S10050"/>
    <s v="RTX4090/PG139-SKU332/GB/PNY"/>
    <s v=""/>
    <s v="246147329001646"/>
    <s v="CLOSED"/>
    <s v="吳崇源"/>
    <s v="2024/07/29 09:27:07"/>
    <s v=""/>
    <s v=""/>
    <s v="2024/07/29 16:46:58"/>
    <s v="[A3SC0022]Scrap caused by service terms"/>
    <s v="Customer"/>
    <s v="維修痕跡無法維修"/>
    <s v="2024/07/29 09:18:58"/>
    <s v="KEYIN"/>
    <s v="KEYIN"/>
    <s v="C01"/>
    <s v="RTX4090"/>
    <s v=""/>
    <s v=""/>
    <s v=""/>
    <s v=""/>
    <s v=""/>
  </r>
  <r>
    <s v="KGB"/>
    <s v="Standard Shipment"/>
    <x v="0"/>
    <x v="0"/>
    <x v="0"/>
    <s v="TO247000008"/>
    <s v="R"/>
    <s v="PNY"/>
    <s v="PNY_US"/>
    <s v="2024/07/26 13:26:33"/>
    <s v="2024/07/12 18:20:50"/>
    <s v="244593039000103"/>
    <s v="90CV07S10050"/>
    <s v="RTX4090/PG139-SKU332/GB/PNY"/>
    <s v=""/>
    <s v="244593039000103"/>
    <s v="CLOSED"/>
    <s v="吳崇源"/>
    <s v="2024/07/29 09:27:07"/>
    <s v="2024/08/08 10:50:53"/>
    <s v="2024/08/08 13:26:38"/>
    <s v="2024/08/08 13:26:38"/>
    <s v=""/>
    <s v=""/>
    <s v=""/>
    <s v="2024/07/29 09:15:29"/>
    <s v="KEYIN"/>
    <s v="KEYIN"/>
    <s v="R10"/>
    <s v="RTX4090"/>
    <s v="2024/08/08 13:26:27"/>
    <s v="001"/>
    <n v="616060"/>
    <n v="1"/>
    <n v="1"/>
  </r>
  <r>
    <s v="KBB"/>
    <s v="Local Scrap"/>
    <x v="2"/>
    <x v="0"/>
    <x v="2"/>
    <s v="TO247000008"/>
    <s v="R"/>
    <s v="PNY"/>
    <s v="PNY_US"/>
    <s v="2024/07/26 13:26:33"/>
    <s v="2024/07/12 18:20:50"/>
    <s v="243025209000223"/>
    <s v="90CV07S00040"/>
    <s v="RTX4090/PG139-SKU332/GB/PNY"/>
    <s v=""/>
    <s v="243025209000223"/>
    <s v="CLOSED"/>
    <s v="吳崇源"/>
    <s v="2024/07/29 09:27:06"/>
    <s v=""/>
    <s v=""/>
    <s v="2024/08/01 17:07:56"/>
    <s v="[A3SC0023]Scrap caused by VI fail"/>
    <s v="Customer"/>
    <s v="Board Scratched near 無法維修"/>
    <s v="2024/07/29 09:23:27"/>
    <s v="KEYIN"/>
    <s v="KEYIN"/>
    <s v="C01"/>
    <s v="RTX4090"/>
    <s v=""/>
    <s v=""/>
    <s v=""/>
    <s v=""/>
    <s v=""/>
  </r>
  <r>
    <s v="KGB"/>
    <s v="Standard Shipment"/>
    <x v="0"/>
    <x v="0"/>
    <x v="0"/>
    <s v="TO247000008"/>
    <s v="R"/>
    <s v="PNY"/>
    <s v="PNY_US"/>
    <s v="2024/07/26 13:26:33"/>
    <s v="2024/07/12 18:20:50"/>
    <s v="245289169000388"/>
    <s v="90CV07S10050"/>
    <s v="RTX4090/PG139-SKU332/GB/PNY"/>
    <s v=""/>
    <s v="245289169000388"/>
    <s v="CLOSED"/>
    <s v="吳崇源"/>
    <s v="2024/07/29 09:27:07"/>
    <s v="2024/08/08 10:51:46"/>
    <s v="2024/08/08 13:26:38"/>
    <s v="2024/08/08 13:26:38"/>
    <s v=""/>
    <s v=""/>
    <s v=""/>
    <s v="2024/07/29 09:14:22"/>
    <s v="KEYIN"/>
    <s v="KEYIN"/>
    <s v="R10"/>
    <s v="RTX4090"/>
    <s v="2024/08/08 13:26:27"/>
    <s v="001"/>
    <n v="616060"/>
    <n v="1"/>
    <n v="1"/>
  </r>
  <r>
    <s v="KGB"/>
    <s v="Standard Shipment"/>
    <x v="0"/>
    <x v="0"/>
    <x v="0"/>
    <s v="TO247000008"/>
    <s v="R"/>
    <s v="PNY"/>
    <s v="PNY_US"/>
    <s v="2024/07/26 13:26:33"/>
    <s v="2024/07/12 18:20:50"/>
    <s v="240143209000219"/>
    <s v="90CV07T10010"/>
    <s v="RTX4060/PG173-SKU371/GB/PNY"/>
    <s v=""/>
    <s v="240143209000219"/>
    <s v="CLOSED"/>
    <s v="吳崇源"/>
    <s v="2024/07/29 09:27:07"/>
    <s v="2024/08/06 16:46:54"/>
    <s v="2024/08/06 16:57:27"/>
    <s v="2024/08/06 16:57:27"/>
    <s v=""/>
    <s v=""/>
    <s v=""/>
    <s v="2024/07/29 09:04:13"/>
    <s v="KEYIN"/>
    <s v="KEYIN"/>
    <s v="R10"/>
    <s v="RTX4060"/>
    <s v="2024/08/06 16:57:18"/>
    <s v="001"/>
    <n v="616043"/>
    <n v="1"/>
    <n v="1"/>
  </r>
  <r>
    <s v="KGB"/>
    <s v="Standard Shipment"/>
    <x v="0"/>
    <x v="0"/>
    <x v="0"/>
    <s v="TO247000008"/>
    <s v="R"/>
    <s v="PNY"/>
    <s v="PNY_US"/>
    <s v="2024/07/26 13:26:33"/>
    <s v="2024/07/12 18:20:50"/>
    <s v="240143209001171"/>
    <s v="90CV07T10010"/>
    <s v="RTX4060/PG173-SKU371/GB/PNY"/>
    <s v=""/>
    <s v="240143209001171"/>
    <s v="CLOSED"/>
    <s v="吳崇源"/>
    <s v="2024/07/29 09:27:07"/>
    <s v="2024/08/02 13:10:25"/>
    <s v="2024/08/06 16:43:36"/>
    <s v="2024/08/06 16:43:36"/>
    <s v=""/>
    <s v=""/>
    <s v=""/>
    <s v="2024/07/29 09:06:51"/>
    <s v="KEYIN"/>
    <s v="KEYIN"/>
    <s v="R10"/>
    <s v="RTX4060"/>
    <s v="2024/08/06 16:40:38"/>
    <s v="001"/>
    <n v="616041"/>
    <n v="1"/>
    <n v="1"/>
  </r>
  <r>
    <s v="KBB"/>
    <s v="-"/>
    <x v="5"/>
    <x v="1"/>
    <x v="1"/>
    <s v="TO247000008"/>
    <s v="R"/>
    <s v="PNY"/>
    <s v="PNY_US"/>
    <s v="2024/07/26 13:26:33"/>
    <s v="2024/07/12 18:20:50"/>
    <s v="243481419000292"/>
    <s v="90CV07S10050"/>
    <s v="RTX4090/PG139-SKU332/GB/PNY"/>
    <s v=""/>
    <s v="243481419000292"/>
    <s v="CLOSED"/>
    <s v="吳崇源"/>
    <s v="2024/07/29 09:27:07"/>
    <s v=""/>
    <s v=""/>
    <s v="2024/07/29 16:48:43"/>
    <s v="[A3SC0027]PCB damage"/>
    <s v="Customer"/>
    <s v="PCB Damaged/板斷(裂)無法維修"/>
    <s v="2024/07/29 09:10:42"/>
    <s v="KEYIN"/>
    <s v="KEYIN"/>
    <s v="C01"/>
    <s v="RTX4090"/>
    <s v=""/>
    <s v=""/>
    <s v=""/>
    <s v=""/>
    <s v=""/>
  </r>
  <r>
    <s v="KBB"/>
    <s v="Local Scrap"/>
    <x v="2"/>
    <x v="0"/>
    <x v="1"/>
    <s v="TO248000004"/>
    <s v="R"/>
    <s v="PNY"/>
    <s v="PNY_US"/>
    <s v="2024/08/09 13:58:20"/>
    <s v="2024/08/09 13:56:00"/>
    <s v="243025209000223"/>
    <s v="90CV07S00040"/>
    <s v="RTX4090/PG139-SKU332/GB/PNY"/>
    <s v=""/>
    <s v="243025209000223"/>
    <s v="CLOSED"/>
    <s v="吳崇源"/>
    <s v="2024/08/12 11:09:34"/>
    <s v=""/>
    <s v=""/>
    <s v="2024/11/11 12:31:28"/>
    <s v="[A3SC0020]Scrap cause by Parts shortage"/>
    <s v="Customer"/>
    <s v="Consigned Part Shortage - Close"/>
    <s v="2024/08/12 11:00:40"/>
    <s v="KEYIN"/>
    <s v="KEYIN"/>
    <s v="C01"/>
    <s v="RTX4090"/>
    <s v=""/>
    <s v=""/>
    <s v=""/>
    <s v=""/>
    <s v=""/>
  </r>
  <r>
    <s v="KBB"/>
    <s v="Local Scrap"/>
    <x v="2"/>
    <x v="0"/>
    <x v="1"/>
    <s v="TO24A000007"/>
    <s v="R"/>
    <s v="PNY"/>
    <s v="PNY_US"/>
    <s v="2024/10/16 11:13:35"/>
    <s v="2024/10/05 05:24:51"/>
    <s v="245913899000170"/>
    <s v="90CV07X20010"/>
    <s v="RTX4080/PG139SKU355/GB/PNY"/>
    <s v=""/>
    <s v="245913899000170"/>
    <s v="CLOSED"/>
    <s v="李景福"/>
    <s v="2024/10/18 10:55:01"/>
    <s v=""/>
    <s v=""/>
    <s v="2025/01/03 17:04:52"/>
    <s v="[A3SC0020]Scrap cause by Parts shortage"/>
    <s v="Customer"/>
    <s v="Consigned Part Shortage - Close"/>
    <s v="2024/10/18 10:36:08"/>
    <s v="KEYIN"/>
    <s v="KEYIN"/>
    <s v="C01"/>
    <s v="RTX4080"/>
    <s v=""/>
    <s v=""/>
    <s v=""/>
    <s v=""/>
    <s v=""/>
  </r>
  <r>
    <s v="KGB"/>
    <s v="Standard Shipment"/>
    <x v="0"/>
    <x v="0"/>
    <x v="0"/>
    <s v="TO24A000007"/>
    <s v="R"/>
    <s v="PNY"/>
    <s v="PNY_US"/>
    <s v="2024/10/16 11:13:35"/>
    <s v="2024/10/05 05:24:51"/>
    <s v="246025569000674"/>
    <s v="90CV07X20010"/>
    <s v="RTX4080/PG139SKU355/GB/PNY"/>
    <s v=""/>
    <s v="246025569000674"/>
    <s v="CLOSED"/>
    <s v="吳崇源"/>
    <s v="2024/10/18 10:55:01"/>
    <s v="2024/11/12 13:01:11"/>
    <s v="2024/11/21 13:12:39"/>
    <s v="2024/11/21 13:12:39"/>
    <s v=""/>
    <s v=""/>
    <s v=""/>
    <s v="2024/10/18 10:50:17"/>
    <s v="KEYIN"/>
    <s v="KEYIN"/>
    <s v="R10"/>
    <s v="RTX4080"/>
    <s v="2024/11/21 13:12:30"/>
    <s v="001"/>
    <n v="618436"/>
    <n v="1"/>
    <n v="1"/>
  </r>
  <r>
    <s v="KGB"/>
    <s v="Standard Shipment"/>
    <x v="0"/>
    <x v="0"/>
    <x v="0"/>
    <s v="TO24A000007"/>
    <s v="R"/>
    <s v="PNY"/>
    <s v="PNY_US"/>
    <s v="2024/10/16 11:13:35"/>
    <s v="2024/10/05 05:24:51"/>
    <s v="246147319000111"/>
    <s v="90CV07T30050"/>
    <s v="RTX4060/PG173-SKU371/GB/PNY"/>
    <s v=""/>
    <s v="246147319000111"/>
    <s v="CLOSED"/>
    <s v="吳崇源"/>
    <s v="2024/10/18 10:55:01"/>
    <s v="2024/10/23 14:11:10"/>
    <s v="2024/10/24 15:28:29"/>
    <s v="2024/10/24 15:28:29"/>
    <s v=""/>
    <s v=""/>
    <s v=""/>
    <s v="2024/10/18 09:43:11"/>
    <s v="KEYIN"/>
    <s v="KEYIN"/>
    <s v="R10"/>
    <s v="RTX4060"/>
    <s v="2024/10/24 15:28:21"/>
    <s v="001"/>
    <n v="617845"/>
    <n v="1"/>
    <n v="1"/>
  </r>
  <r>
    <s v="KGB"/>
    <s v="Standard Shipment"/>
    <x v="0"/>
    <x v="0"/>
    <x v="0"/>
    <s v="TO24A000007"/>
    <s v="R"/>
    <s v="PNY"/>
    <s v="PNY_US"/>
    <s v="2024/10/16 11:13:35"/>
    <s v="2024/10/05 05:24:51"/>
    <s v="244969469000155"/>
    <s v="90CV07T30060"/>
    <s v="RTX4060/PG173-SKU371/GB/PNY"/>
    <s v=""/>
    <s v="244969469000155"/>
    <s v="CLOSED"/>
    <s v="吳崇源"/>
    <s v="2024/10/18 10:55:01"/>
    <s v="2024/10/23 14:16:14"/>
    <s v="2024/10/24 15:28:29"/>
    <s v="2024/10/24 15:28:29"/>
    <s v=""/>
    <s v=""/>
    <s v=""/>
    <s v="2024/10/18 09:46:27"/>
    <s v="KEYIN"/>
    <s v="KEYIN"/>
    <s v="R10"/>
    <s v="RTX4060"/>
    <s v="2024/10/24 15:28:21"/>
    <s v="001"/>
    <n v="617845"/>
    <n v="1"/>
    <n v="1"/>
  </r>
  <r>
    <s v="KGB"/>
    <s v="Standard Shipment"/>
    <x v="0"/>
    <x v="0"/>
    <x v="0"/>
    <s v="TO24A000007"/>
    <s v="R"/>
    <s v="PNY"/>
    <s v="PNY_US"/>
    <s v="2024/10/16 11:13:35"/>
    <s v="2024/10/05 05:24:51"/>
    <s v="246147369000257"/>
    <s v="90CV07X20010"/>
    <s v="RTX4080/PG139SKU355/GB/PNY"/>
    <s v=""/>
    <s v="246147369000257"/>
    <s v="CLOSED"/>
    <s v="吳崇源"/>
    <s v="2024/10/18 10:55:01"/>
    <s v="2024/10/23 13:08:52"/>
    <s v="2024/10/24 15:28:30"/>
    <s v="2024/10/24 15:28:30"/>
    <s v=""/>
    <s v=""/>
    <s v=""/>
    <s v="2024/10/18 10:42:31"/>
    <s v="KEYIN"/>
    <s v="KEYIN"/>
    <s v="R10"/>
    <s v="RTX4080"/>
    <s v="2024/10/24 15:28:22"/>
    <s v="001"/>
    <n v="617845"/>
    <n v="1"/>
    <n v="1"/>
  </r>
  <r>
    <s v="KGB"/>
    <s v="Standard Shipment"/>
    <x v="0"/>
    <x v="0"/>
    <x v="0"/>
    <s v="TO24A000007"/>
    <s v="R"/>
    <s v="PNY"/>
    <s v="PNY_US"/>
    <s v="2024/10/16 11:13:35"/>
    <s v="2024/10/05 05:24:51"/>
    <s v="241139719001061"/>
    <s v="90CV07T10010"/>
    <s v="RTX4060/PG173-SKU371/GB/PNY"/>
    <s v=""/>
    <s v="241139719001061"/>
    <s v="CLOSED"/>
    <s v="吳崇源"/>
    <s v="2024/10/18 10:55:01"/>
    <s v="2024/10/23 13:52:25"/>
    <s v="2024/10/24 15:28:29"/>
    <s v="2024/10/24 15:28:29"/>
    <s v=""/>
    <s v=""/>
    <s v=""/>
    <s v="2024/10/18 10:10:05"/>
    <s v="KEYIN"/>
    <s v="KEYIN"/>
    <s v="R10"/>
    <s v="RTX4060"/>
    <s v="2024/10/24 15:28:21"/>
    <s v="001"/>
    <n v="617845"/>
    <n v="1"/>
    <n v="1"/>
  </r>
  <r>
    <s v="KGB"/>
    <s v="Standard Shipment"/>
    <x v="0"/>
    <x v="0"/>
    <x v="0"/>
    <s v="TO24A000007"/>
    <s v="R"/>
    <s v="PNY"/>
    <s v="PNY_US"/>
    <s v="2024/10/16 11:13:35"/>
    <s v="2024/10/05 05:24:51"/>
    <s v="244961579000400"/>
    <s v="90CV07U50010"/>
    <s v="RTX4060TI/P190SKU361/GB/PNY"/>
    <s v=""/>
    <s v="244961579000400"/>
    <s v="CLOSED"/>
    <s v="吳崇源"/>
    <s v="2024/10/18 10:55:01"/>
    <s v="2024/10/23 14:30:18"/>
    <s v="2024/10/24 15:28:30"/>
    <s v="2024/10/24 15:28:30"/>
    <s v=""/>
    <s v=""/>
    <s v=""/>
    <s v="2024/10/18 10:17:58"/>
    <s v="KEYIN"/>
    <s v="KEYIN"/>
    <s v="R10"/>
    <s v="RTX4060TI"/>
    <s v="2024/10/24 15:28:21"/>
    <s v="001"/>
    <n v="617845"/>
    <n v="1"/>
    <n v="1"/>
  </r>
  <r>
    <s v="KGB"/>
    <s v="Standard Shipment"/>
    <x v="0"/>
    <x v="0"/>
    <x v="0"/>
    <s v="TO24A000007"/>
    <s v="R"/>
    <s v="PNY"/>
    <s v="PNY_US"/>
    <s v="2024/10/16 11:13:35"/>
    <s v="2024/10/05 05:24:51"/>
    <s v="246025569001633"/>
    <s v="90CV07X20010"/>
    <s v="RTX4080/PG139SKU355/GB/PNY"/>
    <s v=""/>
    <s v="246025569001633"/>
    <s v="CLOSED"/>
    <s v="吳崇源"/>
    <s v="2024/10/18 10:55:01"/>
    <s v="2024/10/23 13:12:09"/>
    <s v="2024/10/24 15:28:30"/>
    <s v="2024/10/24 15:28:30"/>
    <s v=""/>
    <s v=""/>
    <s v=""/>
    <s v="2024/10/18 10:45:14"/>
    <s v="KEYIN"/>
    <s v="KEYIN"/>
    <s v="R10"/>
    <s v="RTX4080"/>
    <s v="2024/10/24 15:28:22"/>
    <s v="001"/>
    <n v="617845"/>
    <n v="1"/>
    <n v="1"/>
  </r>
  <r>
    <s v="KGB"/>
    <s v="Standard Shipment"/>
    <x v="0"/>
    <x v="0"/>
    <x v="0"/>
    <s v="TO24A000007"/>
    <s v="R"/>
    <s v="PNY"/>
    <s v="PNY_US"/>
    <s v="2024/10/16 11:13:35"/>
    <s v="2024/10/05 05:24:51"/>
    <s v="246890509000155"/>
    <s v="90CV07U30010"/>
    <s v="RTX4060TI/PG190-364/GB/PNY"/>
    <s v=""/>
    <s v="246890509000155"/>
    <s v="CLOSED"/>
    <s v="吳崇源"/>
    <s v="2024/10/18 10:55:01"/>
    <s v="2024/10/23 14:38:56"/>
    <s v="2024/10/24 15:28:30"/>
    <s v="2024/10/24 15:28:30"/>
    <s v=""/>
    <s v=""/>
    <s v=""/>
    <s v="2024/10/18 10:20:11"/>
    <s v="KEYIN"/>
    <s v="KEYIN"/>
    <s v="R10"/>
    <s v="RTX4060TI"/>
    <s v="2024/10/24 15:28:22"/>
    <s v="001"/>
    <n v="617845"/>
    <n v="1"/>
    <n v="1"/>
  </r>
  <r>
    <s v="KGB"/>
    <s v="Standard Shipment"/>
    <x v="0"/>
    <x v="0"/>
    <x v="0"/>
    <s v="TO24A000007"/>
    <s v="R"/>
    <s v="PNY"/>
    <s v="PNY_US"/>
    <s v="2024/10/16 11:13:35"/>
    <s v="2024/10/05 05:24:51"/>
    <s v="247698389000158"/>
    <s v="90CV07R50010"/>
    <s v="RTX4070/PG141SKU335/GB/PNY"/>
    <s v=""/>
    <s v="247698389000158"/>
    <s v="CLOSED"/>
    <s v="吳崇源"/>
    <s v="2024/10/18 10:55:01"/>
    <s v="2024/10/23 14:54:25"/>
    <s v="2024/10/24 15:28:30"/>
    <s v="2024/10/24 15:28:30"/>
    <s v=""/>
    <s v=""/>
    <s v=""/>
    <s v="2024/10/18 10:23:59"/>
    <s v="KEYIN"/>
    <s v="KEYIN"/>
    <s v="R10"/>
    <s v="RTX4070"/>
    <s v="2024/10/24 15:28:22"/>
    <s v="001"/>
    <n v="617845"/>
    <n v="1"/>
    <n v="1"/>
  </r>
  <r>
    <s v="KGB"/>
    <s v="Standard Shipment"/>
    <x v="0"/>
    <x v="0"/>
    <x v="0"/>
    <s v="TO24A000007"/>
    <s v="R"/>
    <s v="PNY"/>
    <s v="PNY_US"/>
    <s v="2024/10/16 11:13:35"/>
    <s v="2024/10/05 05:24:51"/>
    <s v="H324800340"/>
    <s v="90CV07T100H0"/>
    <s v="RTX4060/PG173-SKU371/GB/PNY"/>
    <s v=""/>
    <s v="246025519000179"/>
    <s v="CLOSED"/>
    <s v="吳崇源"/>
    <s v="2024/10/18 10:55:02"/>
    <s v="2025/02/07 15:42:24"/>
    <s v="2025/02/21 16:09:23"/>
    <s v="2025/02/21 16:09:23"/>
    <s v=""/>
    <s v=""/>
    <s v=""/>
    <s v="2024/10/18 09:34:36"/>
    <s v="KEYIN"/>
    <s v="KEYIN"/>
    <s v="R10"/>
    <s v="RTX4060"/>
    <s v="2025/02/21 16:08:57"/>
    <s v="001"/>
    <n v="619990"/>
    <n v="1"/>
    <n v="1"/>
  </r>
  <r>
    <s v="KGB"/>
    <s v="Standard Shipment"/>
    <x v="0"/>
    <x v="0"/>
    <x v="0"/>
    <s v="TO24A000007"/>
    <s v="R"/>
    <s v="PNY"/>
    <s v="PNY_US"/>
    <s v="2024/10/16 11:13:35"/>
    <s v="2024/10/05 05:24:51"/>
    <s v="246025579000682"/>
    <s v="90CV07P30010"/>
    <s v="RTX4070TI/P141S323/GB/PNY"/>
    <s v=""/>
    <s v="246025579000682"/>
    <s v="CLOSED"/>
    <s v="吳崇源"/>
    <s v="2024/10/18 10:55:01"/>
    <s v="2025/03/12 14:31:19"/>
    <s v="2025/03/14 17:02:40"/>
    <s v="2025/03/14 17:02:40"/>
    <s v=""/>
    <s v=""/>
    <s v=""/>
    <s v="2024/10/18 10:27:34"/>
    <s v="KEYIN"/>
    <s v="KEYIN"/>
    <s v="R10"/>
    <s v="RTX4070TI"/>
    <s v="2025/03/14 17:01:23"/>
    <s v="001"/>
    <n v="620234"/>
    <n v="1"/>
    <n v="1"/>
  </r>
  <r>
    <s v="KGB"/>
    <s v="Standard Shipment"/>
    <x v="0"/>
    <x v="0"/>
    <x v="0"/>
    <s v="TO24A000007"/>
    <s v="R"/>
    <s v="PNY"/>
    <s v="PNY_US"/>
    <s v="2024/10/16 11:13:35"/>
    <s v="2024/10/05 05:24:51"/>
    <s v="240143209001305"/>
    <s v="90CV07T10010"/>
    <s v="RTX4060/PG173-SKU371/GB/PNY"/>
    <s v=""/>
    <s v="240143209001305"/>
    <s v="CLOSED"/>
    <s v="吳崇源"/>
    <s v="2024/10/18 10:55:02"/>
    <s v="2024/10/23 14:00:43"/>
    <s v="2024/10/24 15:28:29"/>
    <s v="2024/10/24 15:28:29"/>
    <s v=""/>
    <s v=""/>
    <s v=""/>
    <s v="2024/10/18 09:39:22"/>
    <s v="KEYIN"/>
    <s v="KEYIN"/>
    <s v="R10"/>
    <s v="RTX4060"/>
    <s v="2024/10/24 15:28:21"/>
    <s v="001"/>
    <n v="617845"/>
    <n v="1"/>
    <n v="1"/>
  </r>
  <r>
    <s v="KBB"/>
    <s v="-"/>
    <x v="5"/>
    <x v="1"/>
    <x v="1"/>
    <s v="TO24A000007"/>
    <s v="R"/>
    <s v="PNY"/>
    <s v="PNY_US"/>
    <s v="2024/10/16 11:13:35"/>
    <s v="2024/10/05 05:24:51"/>
    <s v="246025569002191"/>
    <s v="90CV07X20010"/>
    <s v="RTX4080/PG139SKU355/GB/PNY"/>
    <s v=""/>
    <s v="246025569002191"/>
    <s v="CLOSED"/>
    <s v="吳崇源"/>
    <s v="2024/10/18 10:55:01"/>
    <s v=""/>
    <s v=""/>
    <s v="2024/10/25 15:31:55"/>
    <s v="[A3SC0030]Burnt Component"/>
    <s v="Customer"/>
    <s v="PCB Burned/U34/R2265"/>
    <s v="2024/10/18 10:30:41"/>
    <s v="KEYIN"/>
    <s v="KEYIN"/>
    <s v="C01"/>
    <s v="RTX4080"/>
    <s v=""/>
    <s v=""/>
    <s v=""/>
    <s v=""/>
    <s v=""/>
  </r>
  <r>
    <s v="KGB"/>
    <s v="Standard Shipment"/>
    <x v="0"/>
    <x v="0"/>
    <x v="0"/>
    <s v="TO24A000007"/>
    <s v="R"/>
    <s v="PNY"/>
    <s v="PNY_US"/>
    <s v="2024/10/16 11:13:35"/>
    <s v="2024/10/05 05:24:51"/>
    <s v="245913859000292"/>
    <s v="90CV07T30050"/>
    <s v="RTX4060/PG173-SKU371/GB/PNY"/>
    <s v=""/>
    <s v="245913859000292"/>
    <s v="CLOSED"/>
    <s v="吳崇源"/>
    <s v="2024/10/18 10:55:01"/>
    <s v="2024/10/23 14:06:23"/>
    <s v="2024/10/24 15:28:29"/>
    <s v="2024/10/24 15:28:29"/>
    <s v=""/>
    <s v=""/>
    <s v=""/>
    <s v="2024/10/18 10:13:26"/>
    <s v="KEYIN"/>
    <s v="KEYIN"/>
    <s v="R10"/>
    <s v="RTX4060"/>
    <s v="2024/10/24 15:28:21"/>
    <s v="001"/>
    <n v="617845"/>
    <n v="1"/>
    <n v="1"/>
  </r>
  <r>
    <s v="KGB"/>
    <s v="Standard Shipment"/>
    <x v="0"/>
    <x v="0"/>
    <x v="0"/>
    <s v="TO24A000023"/>
    <s v="R"/>
    <s v="PNY"/>
    <s v="PNY_US"/>
    <s v="2024/11/07 09:05:57"/>
    <s v="2024/10/29 18:44:58"/>
    <s v="242852539000484"/>
    <s v="90CV07T10010"/>
    <s v="RTX4060/PG173-SKU371/GB/PNY"/>
    <s v=""/>
    <s v="242852539000484"/>
    <s v="CLOSED"/>
    <s v="吳崇源"/>
    <s v="2024/11/11 16:07:10"/>
    <s v="2024/11/20 11:27:08"/>
    <s v="2024/11/21 13:12:39"/>
    <s v="2024/11/21 13:12:39"/>
    <s v=""/>
    <s v=""/>
    <s v=""/>
    <s v="2024/11/11 15:26:50"/>
    <s v="KEYIN"/>
    <s v="KEYIN"/>
    <s v="R10"/>
    <s v="RTX4060"/>
    <s v="2024/11/21 13:12:31"/>
    <s v="001"/>
    <n v="618436"/>
    <n v="1"/>
    <n v="1"/>
  </r>
  <r>
    <s v="KGB"/>
    <s v="Standard Shipment"/>
    <x v="0"/>
    <x v="0"/>
    <x v="0"/>
    <s v="TO24A000023"/>
    <s v="R"/>
    <s v="PNY"/>
    <s v="PNY_US"/>
    <s v="2024/11/07 09:05:57"/>
    <s v="2024/10/29 18:44:58"/>
    <s v="250102939000191"/>
    <s v="90CV07X20010"/>
    <s v="RTX4080/PG139SKU355/GB/PNY"/>
    <s v=""/>
    <s v="250102939000191"/>
    <s v="CLOSED"/>
    <s v="吳崇源"/>
    <s v="2024/11/11 16:07:09"/>
    <s v="2024/11/20 13:01:25"/>
    <s v="2024/11/21 13:12:39"/>
    <s v="2024/11/21 13:12:39"/>
    <s v=""/>
    <s v=""/>
    <s v=""/>
    <s v="2024/11/11 15:53:28"/>
    <s v="KEYIN"/>
    <s v="KEYIN"/>
    <s v="R10"/>
    <s v="RTX4080"/>
    <s v="2024/11/21 13:12:30"/>
    <s v="001"/>
    <n v="618436"/>
    <n v="1"/>
    <n v="1"/>
  </r>
  <r>
    <s v="KGB"/>
    <s v="Standard Shipment"/>
    <x v="0"/>
    <x v="0"/>
    <x v="0"/>
    <s v="TO24A000023"/>
    <s v="R"/>
    <s v="PNY"/>
    <s v="PNY_US"/>
    <s v="2024/11/07 09:05:57"/>
    <s v="2024/10/29 18:44:58"/>
    <s v="245870459000626"/>
    <s v="90CV07T30050"/>
    <s v="RTX4060/PG173-SKU371/GB/PNY"/>
    <s v=""/>
    <s v="245870459000626"/>
    <s v="CLOSED"/>
    <s v="吳崇源"/>
    <s v="2024/11/11 16:07:09"/>
    <s v="2024/11/20 12:29:07"/>
    <s v="2024/11/21 13:12:39"/>
    <s v="2024/11/21 13:12:39"/>
    <s v=""/>
    <s v=""/>
    <s v=""/>
    <s v="2024/11/11 15:39:30"/>
    <s v="KEYIN"/>
    <s v="KEYIN"/>
    <s v="R10"/>
    <s v="RTX4060"/>
    <s v="2024/11/21 13:12:31"/>
    <s v="001"/>
    <n v="618436"/>
    <n v="1"/>
    <n v="1"/>
  </r>
  <r>
    <s v="KGB"/>
    <s v="Standard Shipment"/>
    <x v="0"/>
    <x v="0"/>
    <x v="0"/>
    <s v="TO24A000023"/>
    <s v="R"/>
    <s v="PNY"/>
    <s v="PNY_US"/>
    <s v="2024/11/07 09:05:57"/>
    <s v="2024/10/29 18:44:58"/>
    <s v="H224800310"/>
    <s v="90CV07T30060"/>
    <s v="RTX4060/PG173-SKU371/GB/PNY"/>
    <s v=""/>
    <s v="244969469000223"/>
    <s v="CLOSED"/>
    <s v="吳崇源"/>
    <s v="2024/11/11 16:07:09"/>
    <s v="2025/01/08 13:38:48"/>
    <s v="2025/01/10 16:58:32"/>
    <s v="2025/01/10 16:58:32"/>
    <s v=""/>
    <s v=""/>
    <s v=""/>
    <s v="2024/11/11 15:57:23"/>
    <s v="KEYIN"/>
    <s v="KEYIN"/>
    <s v="R10"/>
    <s v="RTX4060"/>
    <s v="2025/01/10 16:56:23"/>
    <s v="001"/>
    <n v="619415"/>
    <n v="1"/>
    <n v="1"/>
  </r>
  <r>
    <s v="KGB"/>
    <s v="Standard Shipment"/>
    <x v="0"/>
    <x v="0"/>
    <x v="0"/>
    <s v="TO24A000023"/>
    <s v="R"/>
    <s v="PNY"/>
    <s v="PNY_US"/>
    <s v="2024/11/07 09:05:57"/>
    <s v="2024/10/29 18:44:58"/>
    <s v="242125079000827"/>
    <s v="90CV07U10010"/>
    <s v="RTX4060TI/PG190SKU361/GB/PNY"/>
    <s v=""/>
    <s v="242125079000827"/>
    <s v="CLOSED"/>
    <s v="吳崇源"/>
    <s v="2024/11/11 16:07:09"/>
    <s v="2024/11/20 12:35:28"/>
    <s v="2024/11/21 13:12:39"/>
    <s v="2024/11/21 13:12:39"/>
    <s v=""/>
    <s v=""/>
    <s v=""/>
    <s v="2024/11/11 15:44:19"/>
    <s v="KEYIN"/>
    <s v="KEYIN"/>
    <s v="R10"/>
    <s v="RTX4060TI"/>
    <s v="2024/11/21 13:12:31"/>
    <s v="001"/>
    <n v="618436"/>
    <n v="1"/>
    <n v="1"/>
  </r>
  <r>
    <s v="KBB"/>
    <s v="-"/>
    <x v="5"/>
    <x v="1"/>
    <x v="1"/>
    <s v="TO24A000023"/>
    <s v="R"/>
    <s v="PNY"/>
    <s v="PNY_US"/>
    <s v="2024/11/07 09:05:57"/>
    <s v="2024/10/29 18:44:58"/>
    <s v="242493039000074"/>
    <s v="90CV07X10010"/>
    <s v="RTX4080/PG139-SKU362/GB/PNY"/>
    <s v=""/>
    <s v="242493039000074"/>
    <s v="CLOSED"/>
    <s v="吳崇源"/>
    <s v="2024/11/11 16:07:09"/>
    <s v=""/>
    <s v=""/>
    <s v="2024/11/15 14:29:19"/>
    <s v="[A3SC0030]Burnt Component"/>
    <s v="Customer"/>
    <s v="PCB Burned/U110/U819/U23/U2"/>
    <s v="2024/11/11 16:02:25"/>
    <s v="KEYIN"/>
    <s v="KEYIN"/>
    <s v="C01"/>
    <s v="RTX4080"/>
    <s v=""/>
    <s v=""/>
    <s v=""/>
    <s v=""/>
    <s v=""/>
  </r>
  <r>
    <s v="KGB"/>
    <s v="Standard Shipment"/>
    <x v="0"/>
    <x v="0"/>
    <x v="0"/>
    <s v="TO24A000023"/>
    <s v="R"/>
    <s v="PNY"/>
    <s v="PNY_US"/>
    <s v="2024/11/07 09:05:57"/>
    <s v="2024/10/29 18:44:58"/>
    <s v="237865409000029"/>
    <s v="90CV07U20010"/>
    <s v="RTX4060TI/PG190-364/GB/PNY"/>
    <s v=""/>
    <s v="237865409000029"/>
    <s v="CLOSED"/>
    <s v="吳崇源"/>
    <s v="2024/11/11 16:07:09"/>
    <s v="2024/12/10 13:17:19"/>
    <s v="2024/12/20 15:33:07"/>
    <s v="2024/12/20 15:33:07"/>
    <s v=""/>
    <s v=""/>
    <s v=""/>
    <s v="2024/11/11 15:47:45"/>
    <s v="KEYIN"/>
    <s v="KEYIN"/>
    <s v="R10"/>
    <s v="RTX4060TI"/>
    <s v="2024/12/20 15:33:00"/>
    <s v="001"/>
    <n v="619218"/>
    <n v="1"/>
    <n v="1"/>
  </r>
  <r>
    <s v="KGB"/>
    <s v="Standard Shipment"/>
    <x v="0"/>
    <x v="0"/>
    <x v="0"/>
    <s v="TO24A000023"/>
    <s v="R"/>
    <s v="PNY"/>
    <s v="PNY_US"/>
    <s v="2024/11/07 09:05:57"/>
    <s v="2024/10/29 18:44:58"/>
    <s v="245870459000597"/>
    <s v="90CV07T30050"/>
    <s v="RTX4060/PG173-SKU371/GB/PNY"/>
    <s v=""/>
    <s v="245870459000597"/>
    <s v="CLOSED"/>
    <s v="吳崇源"/>
    <s v="2024/11/11 16:07:10"/>
    <s v="2024/11/20 12:23:56"/>
    <s v="2024/11/21 13:12:39"/>
    <s v="2024/11/21 13:12:39"/>
    <s v=""/>
    <s v=""/>
    <s v=""/>
    <s v="2024/11/11 15:35:19"/>
    <s v="KEYIN"/>
    <s v="KEYIN"/>
    <s v="R10"/>
    <s v="RTX4060"/>
    <s v="2024/11/21 13:12:31"/>
    <s v="001"/>
    <n v="618436"/>
    <n v="1"/>
    <n v="1"/>
  </r>
  <r>
    <s v="KGB"/>
    <s v="Standard Shipment"/>
    <x v="0"/>
    <x v="0"/>
    <x v="0"/>
    <s v="TO24B000009"/>
    <s v="R"/>
    <s v="PNY"/>
    <s v="PNY_US"/>
    <s v="2024/11/26 08:41:47"/>
    <s v="2024/11/21 15:29:11"/>
    <s v="HD23002544"/>
    <s v="90CV07T10090"/>
    <s v="RTX4060/PG173-SKU371/GB/PNY"/>
    <s v=""/>
    <s v="HD23002544"/>
    <s v="CLOSED"/>
    <s v="吳崇源"/>
    <s v="2024/11/28 09:44:51"/>
    <s v="2024/12/03 14:07:36"/>
    <s v="2024/12/04 12:06:43"/>
    <s v="2024/12/04 12:06:43"/>
    <s v=""/>
    <s v=""/>
    <s v=""/>
    <s v="2024/11/28 08:55:29"/>
    <s v="KEYIN"/>
    <s v="KEYIN"/>
    <s v="R10"/>
    <s v="RTX4060"/>
    <s v="2024/12/04 12:06:24"/>
    <s v="001"/>
    <n v="618857"/>
    <n v="1"/>
    <n v="1"/>
  </r>
  <r>
    <s v="KGB"/>
    <s v="Standard Shipment"/>
    <x v="0"/>
    <x v="0"/>
    <x v="0"/>
    <s v="TO24B000009"/>
    <s v="R"/>
    <s v="PNY"/>
    <s v="PNY_US"/>
    <s v="2024/11/26 08:41:47"/>
    <s v="2024/11/21 15:29:11"/>
    <s v="H324006221"/>
    <s v="90CV07U50010"/>
    <s v="RTX4060TI/P190SKU361/GB/PNY"/>
    <s v=""/>
    <s v="H324006221"/>
    <s v="CLOSED"/>
    <s v="吳崇源"/>
    <s v="2024/11/28 09:44:51"/>
    <s v="2024/12/03 14:10:49"/>
    <s v="2024/12/04 12:06:44"/>
    <s v="2024/12/04 12:06:44"/>
    <s v=""/>
    <s v=""/>
    <s v=""/>
    <s v="2024/11/28 09:27:58"/>
    <s v="KEYIN"/>
    <s v="KEYIN"/>
    <s v="R10"/>
    <s v="RTX4060TI"/>
    <s v="2024/12/04 12:06:25"/>
    <s v="001"/>
    <n v="618857"/>
    <n v="1"/>
    <n v="1"/>
  </r>
  <r>
    <s v="KGB"/>
    <s v="Standard Shipment"/>
    <x v="0"/>
    <x v="0"/>
    <x v="0"/>
    <s v="TO24B000009"/>
    <s v="R"/>
    <s v="PNY"/>
    <s v="PNY_US"/>
    <s v="2024/11/26 08:41:47"/>
    <s v="2024/11/21 15:29:11"/>
    <s v="H424800531"/>
    <s v="90CV07T30050"/>
    <s v="RTX4060/PG173-SKU371/GB/PNY"/>
    <s v=""/>
    <s v="H424033861"/>
    <s v="CLOSED"/>
    <s v="吳崇源"/>
    <s v="2024/11/28 09:44:51"/>
    <s v="2025/03/20 16:51:07"/>
    <s v="2025/04/02 16:58:37"/>
    <s v="2025/04/02 16:58:37"/>
    <s v=""/>
    <s v=""/>
    <s v=""/>
    <s v="2024/11/28 09:21:52"/>
    <s v="KEYIN"/>
    <s v="KEYIN"/>
    <s v="R10"/>
    <s v="RTX4060"/>
    <s v="2025/04/02 16:57:36"/>
    <s v="001"/>
    <n v="620451"/>
    <n v="1"/>
    <n v="1"/>
  </r>
  <r>
    <s v="KBB"/>
    <s v="Local Scrap"/>
    <x v="2"/>
    <x v="0"/>
    <x v="1"/>
    <s v="TO24B000009"/>
    <s v="R"/>
    <s v="PNY"/>
    <s v="PNY_US"/>
    <s v="2024/11/26 08:41:47"/>
    <s v="2024/11/21 15:29:11"/>
    <s v="HN23007507"/>
    <s v="90CV07U10020"/>
    <s v="RTX4060TI/PG190SKU361/BK/PNY"/>
    <s v=""/>
    <s v="HN23007507"/>
    <s v="CLOSED"/>
    <s v="吳崇源"/>
    <s v="2024/11/28 09:44:51"/>
    <s v=""/>
    <s v=""/>
    <s v="2025/01/03 17:04:48"/>
    <s v="[A3SC0020]Scrap cause by Parts shortage"/>
    <s v="Customer"/>
    <s v="Consigned Part Shortage - Close"/>
    <s v="2024/11/28 09:24:44"/>
    <s v="KEYIN"/>
    <s v="KEYIN"/>
    <s v="C01"/>
    <s v="RTX4060TI"/>
    <s v=""/>
    <s v=""/>
    <s v=""/>
    <s v=""/>
    <s v=""/>
  </r>
  <r>
    <s v="KGB"/>
    <s v="Standard Shipment"/>
    <x v="0"/>
    <x v="0"/>
    <x v="0"/>
    <s v="TO24B000009"/>
    <s v="R"/>
    <s v="PNY"/>
    <s v="PNY_US"/>
    <s v="2024/11/26 08:41:47"/>
    <s v="2024/11/21 15:29:11"/>
    <s v="H324800255"/>
    <s v="90CV07X20010"/>
    <s v="RTX4080/PG139SKU355/GB/PNY"/>
    <s v=""/>
    <s v="H324028347"/>
    <s v="CLOSED"/>
    <s v="吳崇源"/>
    <s v="2024/11/28 09:44:51"/>
    <s v="2025/01/07 10:30:13"/>
    <s v="2025/01/10 16:58:29"/>
    <s v="2025/01/10 16:58:29"/>
    <s v=""/>
    <s v=""/>
    <s v=""/>
    <s v="2024/11/28 09:34:38"/>
    <s v="KEYIN"/>
    <s v="KEYIN"/>
    <s v="R10"/>
    <s v="RTX4080"/>
    <s v="2025/01/10 16:53:36"/>
    <s v="001"/>
    <n v="619408"/>
    <n v="1"/>
    <n v="1"/>
  </r>
  <r>
    <s v="KGB"/>
    <s v="Standard Shipment"/>
    <x v="0"/>
    <x v="0"/>
    <x v="0"/>
    <s v="TO24B000009"/>
    <s v="R"/>
    <s v="PNY"/>
    <s v="PNY_US"/>
    <s v="2024/11/26 08:41:47"/>
    <s v="2024/11/21 15:29:11"/>
    <s v="H224009266"/>
    <s v="90CV07T100H0"/>
    <s v="RTX4060/PG173-SKU371/GB/PNY"/>
    <s v=""/>
    <s v="H224009266"/>
    <s v="CLOSED"/>
    <s v="吳崇源"/>
    <s v="2024/11/28 09:44:51"/>
    <s v="2024/12/03 14:09:31"/>
    <s v="2024/12/04 12:06:44"/>
    <s v="2024/12/04 12:06:44"/>
    <s v=""/>
    <s v=""/>
    <s v=""/>
    <s v="2024/11/28 09:10:16"/>
    <s v="KEYIN"/>
    <s v="KEYIN"/>
    <s v="R10"/>
    <s v="RTX4060"/>
    <s v="2024/12/04 12:06:24"/>
    <s v="001"/>
    <n v="618857"/>
    <n v="1"/>
    <n v="1"/>
  </r>
  <r>
    <s v="KGB"/>
    <s v="Standard Shipment"/>
    <x v="0"/>
    <x v="0"/>
    <x v="0"/>
    <s v="TO24B000009"/>
    <s v="R"/>
    <s v="PNY"/>
    <s v="PNY_US"/>
    <s v="2024/11/26 08:41:47"/>
    <s v="2024/11/21 15:29:11"/>
    <s v="H924800254"/>
    <s v="90CV07X20010"/>
    <s v="RTX4080/PG139SKU355/GB/PNY"/>
    <s v=""/>
    <s v="H924009681"/>
    <s v="CLOSED"/>
    <s v="吳崇源"/>
    <s v="2024/11/28 09:44:51"/>
    <s v="2025/01/07 10:31:39"/>
    <s v="2025/01/10 16:58:27"/>
    <s v="2025/01/10 16:58:27"/>
    <s v=""/>
    <s v=""/>
    <s v=""/>
    <s v="2024/11/28 09:38:54"/>
    <s v="KEYIN"/>
    <s v="KEYIN"/>
    <s v="R10"/>
    <s v="RTX4080"/>
    <s v="2025/01/10 16:52:59"/>
    <s v="001"/>
    <n v="619407"/>
    <n v="1"/>
    <n v="1"/>
  </r>
  <r>
    <s v="KGB"/>
    <s v="Standard Shipment"/>
    <x v="0"/>
    <x v="0"/>
    <x v="0"/>
    <s v="TO24B000009"/>
    <s v="R"/>
    <s v="PNY"/>
    <s v="PNY_US"/>
    <s v="2024/11/26 08:41:47"/>
    <s v="2024/11/21 15:29:11"/>
    <s v="H324025343"/>
    <s v="90CV07T100H0"/>
    <s v="RTX4060/PG173-SKU371/GB/PNY"/>
    <s v=""/>
    <s v="H324025343"/>
    <s v="CLOSED"/>
    <s v="吳崇源"/>
    <s v="2024/11/28 09:44:51"/>
    <s v="2024/12/03 14:08:50"/>
    <s v="2024/12/04 12:06:43"/>
    <s v="2024/12/04 12:06:43"/>
    <s v=""/>
    <s v=""/>
    <s v=""/>
    <s v="2024/11/28 09:06:21"/>
    <s v="KEYIN"/>
    <s v="KEYIN"/>
    <s v="R10"/>
    <s v="RTX4060"/>
    <s v="2024/12/04 12:06:24"/>
    <s v="001"/>
    <n v="618857"/>
    <n v="1"/>
    <n v="1"/>
  </r>
  <r>
    <s v="KGB"/>
    <s v="Standard Shipment"/>
    <x v="0"/>
    <x v="0"/>
    <x v="0"/>
    <s v="TO24B000009"/>
    <s v="R"/>
    <s v="PNY"/>
    <s v="PNY_US"/>
    <s v="2024/11/26 08:41:47"/>
    <s v="2024/11/21 15:29:11"/>
    <s v="H723005806"/>
    <s v="90CV07T10020"/>
    <s v="RTX4060/PG173-SKU371/BK/PNY"/>
    <s v=""/>
    <s v="H723005806"/>
    <s v="CLOSED"/>
    <s v="吳崇源"/>
    <s v="2024/11/28 09:44:51"/>
    <s v="2024/12/03 14:10:13"/>
    <s v="2024/12/04 12:06:44"/>
    <s v="2024/12/04 12:06:44"/>
    <s v=""/>
    <s v=""/>
    <s v=""/>
    <s v="2024/11/28 09:14:39"/>
    <s v="KEYIN"/>
    <s v="KEYIN"/>
    <s v="R10"/>
    <s v="RTX4060"/>
    <s v="2024/12/04 12:06:24"/>
    <s v="001"/>
    <n v="618857"/>
    <n v="1"/>
    <n v="1"/>
  </r>
  <r>
    <s v="KGB"/>
    <s v="Standard Shipment"/>
    <x v="0"/>
    <x v="0"/>
    <x v="0"/>
    <s v="TO24B000009"/>
    <s v="R"/>
    <s v="PNY"/>
    <s v="PNY_US"/>
    <s v="2024/11/26 08:41:47"/>
    <s v="2024/11/21 15:29:11"/>
    <s v="H224010360"/>
    <s v="90CV07T100H0"/>
    <s v="RTX4060/PG173-SKU371/GB/PNY"/>
    <s v=""/>
    <s v="H224010360"/>
    <s v="CLOSED"/>
    <s v="吳崇源"/>
    <s v="2024/11/28 09:44:51"/>
    <s v="2024/12/03 14:08:13"/>
    <s v="2024/12/04 12:06:44"/>
    <s v="2024/12/04 12:06:44"/>
    <s v=""/>
    <s v=""/>
    <s v=""/>
    <s v="2024/11/28 09:17:24"/>
    <s v="KEYIN"/>
    <s v="KEYIN"/>
    <s v="R10"/>
    <s v="RTX4060"/>
    <s v="2024/12/04 12:06:24"/>
    <s v="001"/>
    <n v="618857"/>
    <n v="1"/>
    <n v="1"/>
  </r>
  <r>
    <s v="KBB"/>
    <s v="Local Scrap"/>
    <x v="2"/>
    <x v="0"/>
    <x v="1"/>
    <s v="TO24C000008"/>
    <s v="R"/>
    <s v="PNY"/>
    <s v="PNY_US"/>
    <s v="2024/12/30 09:17:21"/>
    <s v="2024/12/16 18:16:04"/>
    <s v="HD23003235"/>
    <s v="90CV07T10090"/>
    <s v="RTX4060/PG173-SKU371/GB/PNY"/>
    <s v=""/>
    <s v="HD23003235"/>
    <s v="CLOSED"/>
    <s v="廖振廷"/>
    <s v="2025/01/07 12:30:59"/>
    <s v=""/>
    <s v=""/>
    <s v="2025/01/08 14:37:17"/>
    <s v="[A3SC0027]PCB damage"/>
    <s v="Customer"/>
    <s v="PCB Damaged"/>
    <s v="2025/01/07 12:27:12"/>
    <s v="KEYIN"/>
    <s v="KEYIN"/>
    <s v="C01"/>
    <s v="RTX4060"/>
    <s v=""/>
    <s v=""/>
    <s v=""/>
    <s v=""/>
    <s v=""/>
  </r>
  <r>
    <s v="KGB"/>
    <s v="Standard Shipment"/>
    <x v="0"/>
    <x v="0"/>
    <x v="0"/>
    <s v="TO24C000008"/>
    <s v="R"/>
    <s v="PNY"/>
    <s v="PNY_US"/>
    <s v="2024/12/30 09:17:21"/>
    <s v="2024/12/16 18:16:04"/>
    <s v="HD23800314"/>
    <s v="90CV07P30010"/>
    <s v="RTX4070TI/P141S323/GB/PNY"/>
    <s v=""/>
    <s v="HD23009201"/>
    <s v="CLOSED"/>
    <s v="廖振廷"/>
    <s v="2025/01/07 12:30:59"/>
    <s v="2025/01/09 13:30:48"/>
    <s v="2025/01/10 16:58:32"/>
    <s v="2025/01/10 16:58:32"/>
    <s v=""/>
    <s v=""/>
    <s v=""/>
    <s v="2025/01/07 12:12:43"/>
    <s v="KEYIN"/>
    <s v="KEYIN"/>
    <s v="R10"/>
    <s v="RTX4070TI"/>
    <s v="2025/01/10 16:56:23"/>
    <s v="001"/>
    <n v="619415"/>
    <n v="1"/>
    <n v="1"/>
  </r>
  <r>
    <s v="KBB"/>
    <d v="2025-07-14T00:00:00"/>
    <x v="4"/>
    <x v="0"/>
    <x v="1"/>
    <s v="TO24C000008"/>
    <s v="R"/>
    <s v="PNY"/>
    <s v="PNY_US"/>
    <s v="2024/12/30 09:17:21"/>
    <s v="2024/12/16 18:16:04"/>
    <s v="H824011622"/>
    <s v="90CV07X30010"/>
    <s v="RTX4080/PG139SKU355/GB/PNY"/>
    <s v=""/>
    <s v="H824011622"/>
    <s v="CLOSED"/>
    <s v="廖振廷"/>
    <s v="2025/01/07 12:30:59"/>
    <s v=""/>
    <s v=""/>
    <s v="2025/01/08 14:40:12"/>
    <s v="[A3SC0028]Liquid Spill"/>
    <s v="Customer"/>
    <s v="PCB with oxidization"/>
    <s v="2025/01/07 12:17:12"/>
    <s v="KEYIN"/>
    <s v="KEYIN"/>
    <s v="C01"/>
    <s v="RTX4080"/>
    <s v=""/>
    <s v=""/>
    <s v=""/>
    <s v=""/>
    <s v=""/>
  </r>
  <r>
    <s v="KBB"/>
    <s v="Local Scrap"/>
    <x v="2"/>
    <x v="0"/>
    <x v="1"/>
    <s v="TO24C000008"/>
    <s v="R"/>
    <s v="PNY"/>
    <s v="PNY_US"/>
    <s v="2024/12/30 09:17:21"/>
    <s v="2024/12/16 18:16:04"/>
    <s v="H724007060"/>
    <s v="90CV07R60050"/>
    <s v="RTX4070/PG141SKU335/GB/PNY"/>
    <s v=""/>
    <s v="H724007060"/>
    <s v="CLOSED"/>
    <s v="廖振廷"/>
    <s v="2025/01/07 12:30:59"/>
    <s v=""/>
    <s v=""/>
    <s v="2025/01/08 14:35:33"/>
    <s v="[A3SC0030]Burnt Component"/>
    <s v="Customer"/>
    <s v="J9燒板"/>
    <s v="2025/01/07 12:22:14"/>
    <s v="KEYIN"/>
    <s v="KEYIN"/>
    <s v="C01"/>
    <s v="RTX4070"/>
    <s v=""/>
    <s v=""/>
    <s v=""/>
    <s v=""/>
    <s v=""/>
  </r>
  <r>
    <s v="KGB"/>
    <s v="Standard Shipment"/>
    <x v="0"/>
    <x v="0"/>
    <x v="0"/>
    <s v="TO24C000008"/>
    <s v="R"/>
    <s v="PNY"/>
    <s v="PNY_US"/>
    <s v="2024/12/30 09:17:21"/>
    <s v="2024/12/16 18:16:04"/>
    <s v="H824800311"/>
    <s v="90CV07P20020"/>
    <s v="RTX4070TI/P141S323/GB/PNY"/>
    <s v=""/>
    <s v="H824004027"/>
    <s v="CLOSED"/>
    <s v="廖振廷"/>
    <s v="2025/01/07 12:30:59"/>
    <s v="2025/01/09 13:15:22"/>
    <s v="2025/01/10 16:58:32"/>
    <s v="2025/01/10 16:58:32"/>
    <s v=""/>
    <s v=""/>
    <s v=""/>
    <s v="2025/01/07 10:58:19"/>
    <s v="KEYIN"/>
    <s v="KEYIN"/>
    <s v="R10"/>
    <s v="RTX4070TI"/>
    <s v="2025/01/10 16:56:23"/>
    <s v="001"/>
    <n v="619415"/>
    <n v="1"/>
    <n v="1"/>
  </r>
  <r>
    <s v="KGB"/>
    <s v="Standard Shipment"/>
    <x v="0"/>
    <x v="0"/>
    <x v="0"/>
    <s v="TO24C000008"/>
    <s v="R"/>
    <s v="PNY"/>
    <s v="PNY_US"/>
    <s v="2024/12/30 09:17:21"/>
    <s v="2024/12/16 18:16:04"/>
    <s v="H824800312"/>
    <s v="90CV07P20020"/>
    <s v="RTX4070TI/P141S323/GB/PNY"/>
    <s v=""/>
    <s v="H824004041"/>
    <s v="CLOSED"/>
    <s v="廖振廷"/>
    <s v="2025/01/07 12:30:59"/>
    <s v="2025/01/09 13:16:38"/>
    <s v="2025/01/10 16:58:32"/>
    <s v="2025/01/10 16:58:32"/>
    <s v=""/>
    <s v=""/>
    <s v=""/>
    <s v="2025/01/07 11:08:11"/>
    <s v="KEYIN"/>
    <s v="KEYIN"/>
    <s v="R10"/>
    <s v="RTX4070TI"/>
    <s v="2025/01/10 16:56:23"/>
    <s v="001"/>
    <n v="619415"/>
    <n v="1"/>
    <n v="1"/>
  </r>
  <r>
    <s v="KGB"/>
    <s v="Standard Shipment"/>
    <x v="0"/>
    <x v="0"/>
    <x v="0"/>
    <s v="TO24C000008"/>
    <s v="R"/>
    <s v="PNY"/>
    <s v="PNY_US"/>
    <s v="2024/12/30 09:17:21"/>
    <s v="2024/12/16 18:16:04"/>
    <s v="H724800313"/>
    <s v="90CV07X20010"/>
    <s v="RTX4080/PG139SKU355/GB/PNY"/>
    <s v=""/>
    <s v="H724016124"/>
    <s v="CLOSED"/>
    <s v="廖振廷"/>
    <s v="2025/01/07 12:30:59"/>
    <s v="2025/01/09 13:13:17"/>
    <s v="2025/01/10 16:58:32"/>
    <s v="2025/01/10 16:58:32"/>
    <s v=""/>
    <s v=""/>
    <s v=""/>
    <s v="2025/01/07 11:14:38"/>
    <s v="KEYIN"/>
    <s v="KEYIN"/>
    <s v="R10"/>
    <s v="RTX4080"/>
    <s v="2025/01/10 16:56:23"/>
    <s v="001"/>
    <n v="619415"/>
    <n v="1"/>
    <n v="1"/>
  </r>
  <r>
    <s v="KGB"/>
    <s v="Standard Shipment"/>
    <x v="0"/>
    <x v="0"/>
    <x v="0"/>
    <s v="TO24C000008"/>
    <s v="R"/>
    <s v="PNY"/>
    <s v="PNY_US"/>
    <s v="2024/12/30 09:17:21"/>
    <s v="2024/12/16 18:16:04"/>
    <s v="H424800316"/>
    <s v="90CV07U60010"/>
    <s v="RTX4060TI/PG190-364/GB/PNY"/>
    <s v=""/>
    <s v="H424032517"/>
    <s v="CLOSED"/>
    <s v="廖振廷"/>
    <s v="2025/01/07 12:30:59"/>
    <s v="2025/01/09 13:48:24"/>
    <s v="2025/01/10 16:58:32"/>
    <s v="2025/01/10 16:58:32"/>
    <s v=""/>
    <s v=""/>
    <s v=""/>
    <s v="2025/01/07 11:18:35"/>
    <s v="KEYIN"/>
    <s v="KEYIN"/>
    <s v="R10"/>
    <s v="RTX4060TI"/>
    <s v="2025/01/10 16:56:23"/>
    <s v="001"/>
    <n v="619415"/>
    <n v="1"/>
    <n v="1"/>
  </r>
  <r>
    <s v="KGB"/>
    <s v="Standard Shipment"/>
    <x v="0"/>
    <x v="0"/>
    <x v="0"/>
    <s v="TO24C000008"/>
    <s v="R"/>
    <s v="PNY"/>
    <s v="PNY_US"/>
    <s v="2024/12/30 09:17:21"/>
    <s v="2024/12/16 18:16:04"/>
    <s v="HD23800315"/>
    <s v="90CV07T10090"/>
    <s v="RTX4060/PG173-SKU371/GB/PNY"/>
    <s v=""/>
    <s v="HD23004503"/>
    <s v="CLOSED"/>
    <s v="廖振廷"/>
    <s v="2025/01/07 12:30:59"/>
    <s v="2025/01/09 13:38:28"/>
    <s v="2025/01/10 16:58:32"/>
    <s v="2025/01/10 16:58:32"/>
    <s v=""/>
    <s v=""/>
    <s v=""/>
    <s v="2025/01/07 11:02:57"/>
    <s v="KEYIN"/>
    <s v="KEYIN"/>
    <s v="R10"/>
    <s v="RTX4060"/>
    <s v="2025/01/10 16:56:23"/>
    <s v="001"/>
    <n v="619415"/>
    <n v="1"/>
    <n v="1"/>
  </r>
  <r>
    <s v="KBB"/>
    <d v="2025-07-14T00:00:00"/>
    <x v="4"/>
    <x v="0"/>
    <x v="1"/>
    <s v="TO251000009"/>
    <s v="R"/>
    <s v="PNY"/>
    <s v="PNY_US"/>
    <s v="2025/02/11 14:59:14"/>
    <s v="2025/01/17 22:54:30"/>
    <s v="H924004511"/>
    <s v="90CV07S10050"/>
    <s v="RTX4090/PG139-SKU332/GB/PNY"/>
    <s v=""/>
    <s v="H924004511"/>
    <s v="CLOSED"/>
    <s v="廖振廷"/>
    <s v="2025/02/18 16:57:27"/>
    <s v=""/>
    <s v=""/>
    <s v="2025/02/26 13:59:52"/>
    <s v="[A3SC0022]Scrap caused by service terms"/>
    <s v="Customer"/>
    <s v="客戶未經授權維修"/>
    <s v="2025/02/18 16:31:03"/>
    <s v="KEYIN"/>
    <s v="KEYIN"/>
    <s v="C01"/>
    <s v="RTX4090"/>
    <s v=""/>
    <s v=""/>
    <s v=""/>
    <s v=""/>
    <s v=""/>
  </r>
  <r>
    <s v="KBB"/>
    <d v="2026-04-14T00:00:00"/>
    <x v="8"/>
    <x v="0"/>
    <x v="1"/>
    <s v="TO251000009"/>
    <s v="R"/>
    <s v="PNY"/>
    <s v="PNY_US"/>
    <s v="2025/02/11 14:59:14"/>
    <s v="2025/01/17 22:54:30"/>
    <s v="H724005219"/>
    <s v="90CV07S20020"/>
    <s v="RTX4090/PG139-SKU332/GB/PNY"/>
    <s v=""/>
    <s v="H724005219"/>
    <s v="CLOSED"/>
    <s v="廖振廷"/>
    <s v="2025/02/24 14:54:37"/>
    <s v=""/>
    <s v=""/>
    <s v="2025/03/07 08:38:58"/>
    <s v="[A3SC0022]Scrap caused by service terms"/>
    <s v="Customer"/>
    <s v="客戶未經授權維修,G1,VRAM 移除"/>
    <s v="2025/02/24 13:27:20"/>
    <s v="KEYIN"/>
    <s v="KEYIN"/>
    <s v="C01"/>
    <s v="RTX4090"/>
    <s v=""/>
    <s v=""/>
    <s v=""/>
    <s v=""/>
    <s v=""/>
  </r>
  <r>
    <s v="KBB"/>
    <d v="2026-04-14T00:00:00"/>
    <x v="8"/>
    <x v="0"/>
    <x v="1"/>
    <s v="TO251000009"/>
    <s v="R"/>
    <s v="PNY"/>
    <s v="PNY_US"/>
    <s v="2025/02/11 14:59:14"/>
    <s v="2025/01/17 22:54:30"/>
    <s v="H424000645"/>
    <s v="90CV07S10050"/>
    <s v="RTX4090/PG139-SKU332/GB/PNY"/>
    <s v=""/>
    <s v="H424000645"/>
    <s v="CLOSED"/>
    <s v="廖振廷"/>
    <s v="2025/02/24 14:54:36"/>
    <s v=""/>
    <s v=""/>
    <s v="2025/02/27 08:43:12"/>
    <s v="[A3SC0027]PCB damage"/>
    <s v="Customer"/>
    <s v="PCB Damaged/板斷(裂)無法維修"/>
    <s v="2025/02/24 14:07:49"/>
    <s v="KEYIN"/>
    <s v="KEYIN"/>
    <s v="C01"/>
    <s v="RTX4090"/>
    <s v=""/>
    <s v=""/>
    <s v=""/>
    <s v=""/>
    <s v=""/>
  </r>
  <r>
    <s v="KGB"/>
    <s v="Standard Shipment"/>
    <x v="0"/>
    <x v="0"/>
    <x v="0"/>
    <s v="TO251000009"/>
    <s v="R"/>
    <s v="PNY"/>
    <s v="PNY_US"/>
    <s v="2025/02/11 14:59:14"/>
    <s v="2025/01/17 22:54:30"/>
    <s v="H324800486"/>
    <s v="90CV07S20020"/>
    <s v="RTX4090/PG139-SKU332/GB/PNY"/>
    <s v=""/>
    <s v="H324027330"/>
    <s v="CLOSED"/>
    <s v="廖振廷"/>
    <s v="2025/02/19 16:55:18"/>
    <s v="2025/03/26 14:38:57"/>
    <s v="2025/05/06 13:44:14"/>
    <s v="2025/05/06 13:44:14"/>
    <s v=""/>
    <s v=""/>
    <s v=""/>
    <s v="2025/02/19 15:23:05"/>
    <s v="KEYIN"/>
    <s v="KEYIN"/>
    <s v="R10"/>
    <s v="RTX4090"/>
    <s v="2025/05/06 13:41:48"/>
    <s v="001"/>
    <n v="620729"/>
    <n v="1"/>
    <n v="1"/>
  </r>
  <r>
    <s v="KBB"/>
    <d v="2025-07-14T00:00:00"/>
    <x v="4"/>
    <x v="0"/>
    <x v="1"/>
    <s v="TO251000009"/>
    <s v="R"/>
    <s v="PNY"/>
    <s v="PNY_US"/>
    <s v="2025/02/11 14:59:14"/>
    <s v="2025/01/17 22:54:30"/>
    <s v="H524900059"/>
    <s v="90CV-07S0020"/>
    <s v="RTX4090/PG139-SKU330/GB/PNY"/>
    <s v=""/>
    <s v="H524900059"/>
    <s v="CLOSED"/>
    <s v="廖振廷"/>
    <s v="2025/02/19 16:55:18"/>
    <s v=""/>
    <s v=""/>
    <s v="2025/02/26 14:20:04"/>
    <s v="[A3SC0022]Scrap caused by service terms"/>
    <s v="Customer"/>
    <s v="客戶未經授權維修"/>
    <s v="2025/02/19 16:40:13"/>
    <s v="KEYIN"/>
    <s v="KEYIN"/>
    <s v="C01"/>
    <s v="RTX4090"/>
    <s v=""/>
    <s v=""/>
    <s v=""/>
    <s v=""/>
    <s v=""/>
  </r>
  <r>
    <s v="KGB"/>
    <s v="Standard Shipment"/>
    <x v="0"/>
    <x v="0"/>
    <x v="0"/>
    <s v="TO251000009"/>
    <s v="R"/>
    <s v="PNY"/>
    <s v="PNY_US"/>
    <s v="2025/02/11 14:59:14"/>
    <s v="2025/01/17 22:54:30"/>
    <s v="H624800450"/>
    <s v="90CV-07S0030"/>
    <s v="RTX4090/PG139-SKU330/GB/PNY"/>
    <s v=""/>
    <s v="H624900085"/>
    <s v="CLOSED"/>
    <s v="蕭文杰"/>
    <s v="2025/02/19 16:55:18"/>
    <s v="2025/03/12 14:42:42"/>
    <s v="2025/03/14 17:02:43"/>
    <s v="2025/03/14 17:02:43"/>
    <s v=""/>
    <s v=""/>
    <s v=""/>
    <s v="2025/02/19 16:51:03"/>
    <s v="KEYIN"/>
    <s v="KEYIN"/>
    <s v="R10"/>
    <s v="RTX4090"/>
    <s v="2025/03/14 17:00:51"/>
    <s v="001"/>
    <n v="620233"/>
    <n v="1"/>
    <n v="1"/>
  </r>
  <r>
    <s v="KGB"/>
    <s v="Standard Shipment"/>
    <x v="0"/>
    <x v="0"/>
    <x v="0"/>
    <s v="TO251000009"/>
    <s v="R"/>
    <s v="PNY"/>
    <s v="PNY_US"/>
    <s v="2025/02/11 14:59:14"/>
    <s v="2025/01/17 22:54:30"/>
    <s v="H624800387"/>
    <s v="90CV-07S0020"/>
    <s v="RTX4090/PG139-SKU330/GB/PNY"/>
    <s v=""/>
    <s v="H624900073"/>
    <s v="CLOSED"/>
    <s v="蕭文杰"/>
    <s v="2025/02/20 16:36:44"/>
    <s v="2025/05/05 12:44:38"/>
    <s v="2025/05/16 08:31:07"/>
    <s v="2025/05/16 08:31:07"/>
    <s v=""/>
    <s v=""/>
    <s v=""/>
    <s v="2025/02/20 14:42:02"/>
    <s v="KEYIN"/>
    <s v="KEYIN"/>
    <s v="R10"/>
    <s v="RTX4090"/>
    <s v="2025/05/16 08:30:13"/>
    <s v="001"/>
    <n v="620815"/>
    <n v="1"/>
    <n v="1"/>
  </r>
  <r>
    <s v="KGB"/>
    <s v="Standard Shipment"/>
    <x v="0"/>
    <x v="0"/>
    <x v="0"/>
    <s v="TO251000009"/>
    <s v="R"/>
    <s v="PNY"/>
    <s v="PNY_US"/>
    <s v="2025/02/11 14:59:14"/>
    <s v="2025/01/17 22:54:30"/>
    <s v="H724800377"/>
    <s v="90CV07S00040"/>
    <s v="RTX4090/PG139-SKU332/GB/PNY"/>
    <s v=""/>
    <s v="H724006428"/>
    <s v="CLOSED"/>
    <s v="廖振廷"/>
    <s v="2025/02/20 16:36:44"/>
    <s v="2025/02/26 13:28:44"/>
    <s v="2025/02/27 13:00:12"/>
    <s v="2025/02/27 13:00:12"/>
    <s v=""/>
    <s v=""/>
    <s v=""/>
    <s v="2025/02/20 16:21:22"/>
    <s v="KEYIN"/>
    <s v="KEYIN"/>
    <s v="R10"/>
    <s v="RTX4090"/>
    <s v="2025/02/27 12:59:48"/>
    <s v="001"/>
    <n v="620061"/>
    <n v="1"/>
    <n v="1"/>
  </r>
  <r>
    <s v="KGB"/>
    <s v="Standard Shipment"/>
    <x v="0"/>
    <x v="0"/>
    <x v="0"/>
    <s v="TO251000009"/>
    <s v="R"/>
    <s v="PNY"/>
    <s v="PNY_US"/>
    <s v="2025/02/11 14:59:14"/>
    <s v="2025/01/17 22:54:30"/>
    <s v="H624800423"/>
    <s v="90CV-07S0020"/>
    <s v="RTX4090/PG139-SKU330/GB/PNY"/>
    <s v=""/>
    <s v="H624900080"/>
    <s v="CLOSED"/>
    <s v="蕭文杰"/>
    <s v="2025/02/24 16:31:06"/>
    <s v="2025/03/26 14:39:52"/>
    <s v="2025/05/06 13:44:14"/>
    <s v="2025/05/06 13:44:14"/>
    <s v=""/>
    <s v=""/>
    <s v=""/>
    <s v="2025/02/24 16:28:41"/>
    <s v="KEYIN"/>
    <s v="KEYIN"/>
    <s v="R10"/>
    <s v="RTX4090"/>
    <s v="2025/05/06 13:41:47"/>
    <s v="001"/>
    <n v="620729"/>
    <n v="1"/>
    <n v="1"/>
  </r>
  <r>
    <s v="KBB"/>
    <d v="2025-07-14T00:00:00"/>
    <x v="4"/>
    <x v="0"/>
    <x v="1"/>
    <s v="TO251000009"/>
    <s v="R"/>
    <s v="PNY"/>
    <s v="PNY_US"/>
    <s v="2025/02/11 14:59:14"/>
    <s v="2025/01/17 22:54:30"/>
    <s v="H724005223"/>
    <s v="90CV07S20020"/>
    <s v="RTX4090/PG139-SKU332/GB/PNY"/>
    <s v=""/>
    <s v="H724005223"/>
    <s v="CLOSED"/>
    <s v="廖振廷"/>
    <s v="2025/02/24 16:31:06"/>
    <s v=""/>
    <s v=""/>
    <s v="2025/03/04 09:40:21"/>
    <s v="[A3SC0022]Scrap caused by service terms"/>
    <s v="Customer"/>
    <s v="客戶未經授權維修 G1,VRAM 被移除"/>
    <s v="2025/02/24 15:36:23"/>
    <s v="KEYIN"/>
    <s v="KEYIN"/>
    <s v="C01"/>
    <s v="RTX4090"/>
    <s v=""/>
    <s v=""/>
    <s v=""/>
    <s v=""/>
    <s v=""/>
  </r>
  <r>
    <s v="KGB"/>
    <s v="Standard Shipment"/>
    <x v="0"/>
    <x v="0"/>
    <x v="0"/>
    <s v="TO251000009"/>
    <s v="R"/>
    <s v="PNY"/>
    <s v="PNY_US"/>
    <s v="2025/02/11 14:59:14"/>
    <s v="2025/01/17 22:54:30"/>
    <s v="H324800427"/>
    <s v="90CV07S20020"/>
    <s v="RTX4090/PG139-SKU332/GB/PNY"/>
    <s v=""/>
    <s v="H324027446"/>
    <s v="CLOSED"/>
    <s v="蕭文杰"/>
    <s v="2025/02/24 16:31:06"/>
    <s v="2025/03/26 14:36:54"/>
    <s v="2025/05/06 13:44:14"/>
    <s v="2025/05/06 13:44:14"/>
    <s v=""/>
    <s v=""/>
    <s v=""/>
    <s v="2025/02/24 15:08:39"/>
    <s v="KEYIN"/>
    <s v="KEYIN"/>
    <s v="R10"/>
    <s v="RTX4090"/>
    <s v="2025/05/06 13:41:47"/>
    <s v="001"/>
    <n v="620729"/>
    <n v="1"/>
    <n v="1"/>
  </r>
  <r>
    <s v="KGB"/>
    <s v="Standard Shipment"/>
    <x v="0"/>
    <x v="0"/>
    <x v="0"/>
    <s v="TO251000009"/>
    <s v="R"/>
    <s v="PNY"/>
    <s v="PNY_US"/>
    <s v="2025/02/11 14:59:14"/>
    <s v="2025/01/17 22:54:30"/>
    <s v="H424800461"/>
    <s v="90CV-07S0020"/>
    <s v="RTX4090/PG139-SKU330/GB/PNY"/>
    <s v=""/>
    <s v="H424900046"/>
    <s v="CLOSED"/>
    <s v="廖振廷"/>
    <s v="2025/02/24 14:54:37"/>
    <s v="2025/03/13 09:13:42"/>
    <s v="2025/03/14 17:02:43"/>
    <s v="2025/03/14 17:02:43"/>
    <s v=""/>
    <s v=""/>
    <s v=""/>
    <s v="2025/02/24 12:59:55"/>
    <s v="KEYIN"/>
    <s v="KEYIN"/>
    <s v="R10"/>
    <s v="RTX4090"/>
    <s v="2025/03/14 17:00:51"/>
    <s v="001"/>
    <n v="620233"/>
    <n v="1"/>
    <n v="1"/>
  </r>
  <r>
    <s v="KBB"/>
    <d v="2026-04-14T00:00:00"/>
    <x v="8"/>
    <x v="0"/>
    <x v="1"/>
    <s v="TO251000009"/>
    <s v="R"/>
    <s v="PNY"/>
    <s v="PNY_US"/>
    <s v="2025/02/11 14:59:14"/>
    <s v="2025/01/17 22:54:30"/>
    <s v="H724900016"/>
    <s v="90CV-07S0030"/>
    <s v="RTX4090/PG139-SKU330/GB/PNY"/>
    <s v=""/>
    <s v="H724900016"/>
    <s v="CLOSED"/>
    <s v="廖振廷"/>
    <s v="2025/02/24 14:54:37"/>
    <s v=""/>
    <s v=""/>
    <s v="2025/03/07 08:40:25"/>
    <s v="[A3SC0022]Scrap caused by service terms"/>
    <s v="Customer"/>
    <s v="客戶未經授權維修,G1,VRAM,爆電容"/>
    <s v="2025/02/24 13:03:49"/>
    <s v="KEYIN"/>
    <s v="KEYIN"/>
    <s v="C01"/>
    <s v="RTX4090"/>
    <s v=""/>
    <s v=""/>
    <s v=""/>
    <s v=""/>
    <s v=""/>
  </r>
  <r>
    <s v="KGB"/>
    <s v="Standard Shipment"/>
    <x v="0"/>
    <x v="0"/>
    <x v="0"/>
    <s v="TO251000009"/>
    <s v="R"/>
    <s v="PNY"/>
    <s v="PNY_US"/>
    <s v="2025/02/11 14:59:14"/>
    <s v="2025/01/17 22:54:30"/>
    <s v="H524800462"/>
    <s v="90CV-07S0020"/>
    <s v="RTX4090/PG139-SKU330/GB/PNY"/>
    <s v=""/>
    <s v="H524900096"/>
    <s v="CLOSED"/>
    <s v="廖振廷"/>
    <s v="2025/02/24 14:54:36"/>
    <s v="2025/03/13 09:20:09"/>
    <s v="2025/03/14 17:02:43"/>
    <s v="2025/03/14 17:02:43"/>
    <s v=""/>
    <s v=""/>
    <s v=""/>
    <s v="2025/02/24 13:50:42"/>
    <s v="KEYIN"/>
    <s v="KEYIN"/>
    <s v="R10"/>
    <s v="RTX4090"/>
    <s v="2025/03/14 17:00:51"/>
    <s v="001"/>
    <n v="620233"/>
    <n v="1"/>
    <n v="1"/>
  </r>
  <r>
    <s v="KBB"/>
    <d v="2026-04-14T00:00:00"/>
    <x v="8"/>
    <x v="0"/>
    <x v="1"/>
    <s v="TO251000009"/>
    <s v="R"/>
    <s v="PNY"/>
    <s v="PNY_US"/>
    <s v="2025/02/11 14:59:14"/>
    <s v="2025/01/17 22:54:30"/>
    <s v="H724900048"/>
    <s v="90CV-07S0010"/>
    <s v="RTX4090/PG139-SKU330/GB/PNY"/>
    <s v=""/>
    <s v="H724900048"/>
    <s v="CLOSED"/>
    <s v="廖振廷"/>
    <s v="2025/02/24 14:54:37"/>
    <s v=""/>
    <s v=""/>
    <s v="2025/03/07 08:27:52"/>
    <s v="[A3SC0022]Scrap caused by service terms"/>
    <s v="Customer"/>
    <s v="客戶未經授權維修,G1,VRAM 移除"/>
    <s v="2025/02/24 13:21:50"/>
    <s v="KEYIN"/>
    <s v="KEYIN"/>
    <s v="C01"/>
    <s v="RTX4090"/>
    <s v=""/>
    <s v=""/>
    <s v=""/>
    <s v=""/>
    <s v=""/>
  </r>
  <r>
    <s v="KGB"/>
    <s v="Standard Shipment"/>
    <x v="0"/>
    <x v="0"/>
    <x v="0"/>
    <s v="TO251000009"/>
    <s v="R"/>
    <s v="PNY"/>
    <s v="PNY_US"/>
    <s v="2025/02/11 14:59:14"/>
    <s v="2025/01/17 22:54:30"/>
    <s v="H524800464"/>
    <s v="90CV07S10040"/>
    <s v="RTX4090/PG139-SKU332/BK/PNY"/>
    <s v=""/>
    <s v="H524032938"/>
    <s v="CLOSED"/>
    <s v="蕭文杰"/>
    <s v="2025/02/24 14:54:37"/>
    <s v="2025/03/26 14:38:41"/>
    <s v="2025/05/06 13:44:14"/>
    <s v="2025/05/06 13:44:14"/>
    <s v=""/>
    <s v=""/>
    <s v=""/>
    <s v="2025/02/24 13:24:03"/>
    <s v="KEYIN"/>
    <s v="KEYIN"/>
    <s v="R10"/>
    <s v="RTX4090"/>
    <s v="2025/05/06 13:41:47"/>
    <s v="001"/>
    <n v="620729"/>
    <n v="1"/>
    <n v="1"/>
  </r>
  <r>
    <s v="KBB"/>
    <d v="2025-07-14T00:00:00"/>
    <x v="4"/>
    <x v="0"/>
    <x v="1"/>
    <s v="TO251000009"/>
    <s v="R"/>
    <s v="PNY"/>
    <s v="PNY_US"/>
    <s v="2025/02/11 14:59:14"/>
    <s v="2025/01/17 22:54:30"/>
    <s v="H224012907"/>
    <s v="90CV07S00040"/>
    <s v="RTX4090/PG139-SKU332/GB/PNY"/>
    <s v=""/>
    <s v="H224012907"/>
    <s v="CLOSED"/>
    <s v="廖振廷"/>
    <s v="2025/02/24 14:54:36"/>
    <s v=""/>
    <s v=""/>
    <s v="2025/02/27 08:39:24"/>
    <s v="[A3SC0022]Scrap caused by service terms"/>
    <s v="Customer"/>
    <s v="G1,VRAM 被移除"/>
    <s v="2025/02/24 13:44:24"/>
    <s v="KEYIN"/>
    <s v="KEYIN"/>
    <s v="C01"/>
    <s v="RTX4090"/>
    <s v=""/>
    <s v=""/>
    <s v=""/>
    <s v=""/>
    <s v=""/>
  </r>
  <r>
    <s v="KBB"/>
    <d v="2025-07-14T00:00:00"/>
    <x v="4"/>
    <x v="0"/>
    <x v="1"/>
    <s v="TO251000009"/>
    <s v="R"/>
    <s v="PNY"/>
    <s v="PNY_US"/>
    <s v="2025/02/11 14:59:14"/>
    <s v="2025/01/17 22:54:30"/>
    <s v="H524900101"/>
    <s v="90CV-07S0020"/>
    <s v="RTX4090/PG139-SKU330/GB/PNY"/>
    <s v=""/>
    <s v="H524900101"/>
    <s v="CLOSED"/>
    <s v="廖振廷"/>
    <s v="2025/02/24 14:54:36"/>
    <s v=""/>
    <s v=""/>
    <s v="2025/03/05 08:32:09"/>
    <s v="[A3SC0027]PCB damage"/>
    <s v="Customer"/>
    <s v="PCB Damaged/板斷(裂)無法維修"/>
    <s v="2025/02/24 14:36:56"/>
    <s v="KEYIN"/>
    <s v="KEYIN"/>
    <s v="C01"/>
    <s v="RTX4090"/>
    <s v=""/>
    <s v=""/>
    <s v=""/>
    <s v=""/>
    <s v=""/>
  </r>
  <r>
    <s v="KBB"/>
    <d v="2025-07-14T00:00:00"/>
    <x v="4"/>
    <x v="0"/>
    <x v="1"/>
    <s v="TO251000009"/>
    <s v="R"/>
    <s v="PNY"/>
    <s v="PNY_US"/>
    <s v="2025/02/11 14:59:14"/>
    <s v="2025/01/17 22:54:30"/>
    <s v="H724005152"/>
    <s v="90CV07S20020"/>
    <s v="RTX4090/PG139-SKU332/GB/PNY"/>
    <s v=""/>
    <s v="H724005152"/>
    <s v="CLOSED"/>
    <s v="廖振廷"/>
    <s v="2025/02/18 16:57:27"/>
    <s v=""/>
    <s v=""/>
    <s v="2025/02/26 14:15:32"/>
    <s v="[A3SC0022]Scrap caused by service terms"/>
    <s v="Customer"/>
    <s v="客戶未經授權維修/G1,VRAM 被移除"/>
    <s v="2025/02/18 16:47:21"/>
    <s v="KEYIN"/>
    <s v="KEYIN"/>
    <s v="C01"/>
    <s v="RTX4090"/>
    <s v=""/>
    <s v=""/>
    <s v=""/>
    <s v=""/>
    <s v=""/>
  </r>
  <r>
    <s v="KBB"/>
    <d v="2026-04-14T00:00:00"/>
    <x v="8"/>
    <x v="0"/>
    <x v="1"/>
    <s v="TO251000009"/>
    <s v="R"/>
    <s v="PNY"/>
    <s v="PNY_US"/>
    <s v="2025/02/11 14:59:14"/>
    <s v="2025/01/17 22:54:30"/>
    <s v="H324026475"/>
    <s v="90CV07S10050"/>
    <s v="RTX4090/PG139-SKU332/GB/PNY"/>
    <s v=""/>
    <s v="H324026475"/>
    <s v="CLOSED"/>
    <s v="廖振廷"/>
    <s v="2025/02/19 16:55:18"/>
    <s v=""/>
    <s v=""/>
    <s v="2025/03/10 08:59:48"/>
    <s v="[A3SC0022]Scrap caused by service terms"/>
    <s v="Customer"/>
    <s v="客戶未經授權維修,維修痕跡 G1,VRAM"/>
    <s v="2025/02/19 14:49:44"/>
    <s v="KEYIN"/>
    <s v="KEYIN"/>
    <s v="C01"/>
    <s v="RTX4090"/>
    <s v=""/>
    <s v=""/>
    <s v=""/>
    <s v=""/>
    <s v=""/>
  </r>
  <r>
    <s v="KBB"/>
    <d v="2026-04-14T00:00:00"/>
    <x v="8"/>
    <x v="0"/>
    <x v="1"/>
    <s v="TO251000009"/>
    <s v="R"/>
    <s v="PNY"/>
    <s v="PNY_US"/>
    <s v="2025/02/11 14:59:14"/>
    <s v="2025/01/17 22:54:30"/>
    <s v="H524900067"/>
    <s v="90CV-07S0020"/>
    <s v="RTX4090/PG139-SKU330/GB/PNY"/>
    <s v=""/>
    <s v="H524900067"/>
    <s v="CLOSED"/>
    <s v="廖振廷"/>
    <s v="2025/02/24 14:54:37"/>
    <s v=""/>
    <s v=""/>
    <s v="2025/03/07 08:36:07"/>
    <s v="[A3SC0022]Scrap caused by service terms"/>
    <s v="Customer"/>
    <s v="客戶未經授權維修G1,VRAM,爆電容"/>
    <s v="2025/02/24 13:38:20"/>
    <s v="KEYIN"/>
    <s v="KEYIN"/>
    <s v="C01"/>
    <s v="RTX4090"/>
    <s v=""/>
    <s v=""/>
    <s v=""/>
    <s v=""/>
    <s v=""/>
  </r>
  <r>
    <s v="KGB"/>
    <s v="Standard Shipment"/>
    <x v="0"/>
    <x v="0"/>
    <x v="0"/>
    <s v="TO251000009"/>
    <s v="R"/>
    <s v="PNY"/>
    <s v="PNY_US"/>
    <s v="2025/02/11 14:59:14"/>
    <s v="2025/01/17 22:54:30"/>
    <s v="H524800391"/>
    <s v="90CV-07S0030"/>
    <s v="RTX4090/PG139-SKU330/GB/PNY"/>
    <s v=""/>
    <s v="H524900104"/>
    <s v="CLOSED"/>
    <s v="蕭文杰"/>
    <s v="2025/02/20 16:36:44"/>
    <s v="2025/03/12 17:22:35"/>
    <s v="2025/03/14 17:02:43"/>
    <s v="2025/03/14 17:02:43"/>
    <s v=""/>
    <s v=""/>
    <s v=""/>
    <s v="2025/02/20 14:22:59"/>
    <s v="KEYIN"/>
    <s v="KEYIN"/>
    <s v="R10"/>
    <s v="RTX4090"/>
    <s v="2025/03/14 17:00:51"/>
    <s v="001"/>
    <n v="620233"/>
    <n v="1"/>
    <n v="1"/>
  </r>
  <r>
    <s v="KGB"/>
    <s v="Standard Shipment"/>
    <x v="0"/>
    <x v="0"/>
    <x v="0"/>
    <s v="TO251000009"/>
    <s v="R"/>
    <s v="PNY"/>
    <s v="PNY_US"/>
    <s v="2025/02/11 14:59:14"/>
    <s v="2025/01/17 22:54:30"/>
    <s v="H424800378"/>
    <s v="90CV07S10050"/>
    <s v="RTX4090/PG139-SKU332/GB/PNY"/>
    <s v=""/>
    <s v="H424009796"/>
    <s v="CLOSED"/>
    <s v="廖振廷"/>
    <s v="2025/02/20 16:36:44"/>
    <s v="2025/03/14 10:49:03"/>
    <s v="2025/03/14 17:02:43"/>
    <s v="2025/03/14 17:02:43"/>
    <s v=""/>
    <s v=""/>
    <s v=""/>
    <s v="2025/02/20 16:24:54"/>
    <s v="KEYIN"/>
    <s v="KEYIN"/>
    <s v="R10"/>
    <s v="RTX4090"/>
    <s v="2025/03/14 17:00:51"/>
    <s v="001"/>
    <n v="620233"/>
    <n v="1"/>
    <n v="1"/>
  </r>
  <r>
    <s v="KBB"/>
    <d v="2026-04-14T00:00:00"/>
    <x v="8"/>
    <x v="0"/>
    <x v="1"/>
    <s v="TO251000009"/>
    <s v="R"/>
    <s v="PNY"/>
    <s v="PNY_US"/>
    <s v="2025/02/11 14:59:14"/>
    <s v="2025/01/17 22:54:30"/>
    <s v="H624013974"/>
    <s v="90CV07S10050"/>
    <s v="RTX4090/PG139-SKU332/GB/PNY"/>
    <s v=""/>
    <s v="H624013974"/>
    <s v="CLOSED"/>
    <s v="廖振廷"/>
    <s v="2025/02/24 14:54:37"/>
    <s v=""/>
    <s v=""/>
    <s v="2025/03/07 08:41:36"/>
    <s v="[A3SC0022]Scrap caused by service terms"/>
    <s v="Customer"/>
    <s v="客戶未經授權維修,G1,VRAM 移除"/>
    <s v="2025/02/24 13:30:38"/>
    <s v="KEYIN"/>
    <s v="KEYIN"/>
    <s v="C01"/>
    <s v="RTX4090"/>
    <s v=""/>
    <s v=""/>
    <s v=""/>
    <s v=""/>
    <s v=""/>
  </r>
  <r>
    <s v="KGB"/>
    <s v="Standard Shipment"/>
    <x v="0"/>
    <x v="0"/>
    <x v="0"/>
    <s v="TO251000009"/>
    <s v="R"/>
    <s v="PNY"/>
    <s v="PNY_US"/>
    <s v="2025/02/11 14:59:14"/>
    <s v="2025/01/17 22:54:30"/>
    <s v="H424800396"/>
    <s v="90CV07S20020"/>
    <s v="RTX4090/PG139-SKU332/GB/PNY"/>
    <s v=""/>
    <s v="H424000873"/>
    <s v="CLOSED"/>
    <s v="蕭文杰"/>
    <s v="2025/02/20 16:36:44"/>
    <s v="2025/03/26 14:38:26"/>
    <s v="2025/05/06 13:44:14"/>
    <s v="2025/05/06 13:44:14"/>
    <s v=""/>
    <s v=""/>
    <s v=""/>
    <s v="2025/02/20 16:14:46"/>
    <s v="KEYIN"/>
    <s v="KEYIN"/>
    <s v="R10"/>
    <s v="RTX4090"/>
    <s v="2025/05/06 13:41:47"/>
    <s v="001"/>
    <n v="620729"/>
    <n v="1"/>
    <n v="1"/>
  </r>
  <r>
    <s v="KBB"/>
    <d v="2025-07-14T00:00:00"/>
    <x v="4"/>
    <x v="0"/>
    <x v="1"/>
    <s v="TO251000009"/>
    <s v="R"/>
    <s v="PNY"/>
    <s v="PNY_US"/>
    <s v="2025/02/11 14:59:14"/>
    <s v="2025/01/17 22:54:30"/>
    <s v="H424009827"/>
    <s v="90CV07S10050"/>
    <s v="RTX4090/PG139-SKU332/GB/PNY"/>
    <s v=""/>
    <s v="H424009827"/>
    <s v="CLOSED"/>
    <s v="廖振廷"/>
    <s v="2025/02/18 16:57:27"/>
    <s v=""/>
    <s v=""/>
    <s v="2025/02/26 14:12:03"/>
    <s v="[A3SC0030]Burnt Component"/>
    <s v="Customer"/>
    <s v="PCB燒板 U7"/>
    <s v="2025/02/18 15:50:35"/>
    <s v="KEYIN"/>
    <s v="KEYIN"/>
    <s v="C01"/>
    <s v="RTX4090"/>
    <s v=""/>
    <s v=""/>
    <s v=""/>
    <s v=""/>
    <s v=""/>
  </r>
  <r>
    <s v="KGB"/>
    <s v="Standard Shipment"/>
    <x v="0"/>
    <x v="0"/>
    <x v="0"/>
    <s v="TO251000009"/>
    <s v="R"/>
    <s v="PNY"/>
    <s v="PNY_US"/>
    <s v="2025/02/11 14:59:14"/>
    <s v="2025/01/17 22:54:30"/>
    <s v="H724002057"/>
    <s v="90CV07S30010"/>
    <s v="RTX4090/PG139-SKU332/BK/PNY"/>
    <s v=""/>
    <s v="H724002057"/>
    <s v="CLOSED"/>
    <s v="蕭文杰"/>
    <s v="2025/02/18 16:57:27"/>
    <s v="2025/03/18 09:31:33"/>
    <s v="2025/03/18 10:16:18"/>
    <s v="2025/03/18 10:16:18"/>
    <s v=""/>
    <s v=""/>
    <s v=""/>
    <s v="2025/02/18 15:53:31"/>
    <s v="KEYIN"/>
    <s v="KEYIN"/>
    <s v="R10"/>
    <s v="RTX4090"/>
    <s v="2025/03/18 10:16:10"/>
    <s v="001"/>
    <n v="620245"/>
    <n v="1"/>
    <n v="1"/>
  </r>
  <r>
    <s v="KBB"/>
    <d v="2025-07-14T00:00:00"/>
    <x v="4"/>
    <x v="0"/>
    <x v="1"/>
    <s v="TO251000009"/>
    <s v="R"/>
    <s v="PNY"/>
    <s v="PNY_US"/>
    <s v="2025/02/11 14:59:14"/>
    <s v="2025/01/17 22:54:30"/>
    <s v="HD23012448"/>
    <s v="90CV07S10050"/>
    <s v="RTX4090/PG139-SKU332/GB/PNY"/>
    <s v=""/>
    <s v="HD23012448"/>
    <s v="CLOSED"/>
    <s v="廖振廷"/>
    <s v="2025/02/18 16:57:27"/>
    <s v=""/>
    <s v=""/>
    <s v="2025/02/26 14:06:04"/>
    <s v="[A3SC0030]Burnt Component"/>
    <s v="Customer"/>
    <s v="PCB燒板 U30"/>
    <s v="2025/02/18 16:26:59"/>
    <s v="KEYIN"/>
    <s v="KEYIN"/>
    <s v="C01"/>
    <s v="RTX4090"/>
    <s v=""/>
    <s v=""/>
    <s v=""/>
    <s v=""/>
    <s v=""/>
  </r>
  <r>
    <s v="KBB"/>
    <d v="2026-04-14T00:00:00"/>
    <x v="8"/>
    <x v="0"/>
    <x v="1"/>
    <s v="TO251000009"/>
    <s v="R"/>
    <s v="PNY"/>
    <s v="PNY_US"/>
    <s v="2025/02/11 14:59:14"/>
    <s v="2025/01/17 22:54:30"/>
    <s v="H524900102"/>
    <s v="90CV-07S0020"/>
    <s v="RTX4090/PG139-SKU330/GB/PNY"/>
    <s v=""/>
    <s v="H524900102"/>
    <s v="CLOSED"/>
    <s v="蕭文杰"/>
    <s v="2025/02/19 16:55:18"/>
    <s v=""/>
    <s v=""/>
    <s v="2025/02/27 08:36:15"/>
    <s v="[A3SC0023]Scrap caused by VI fail"/>
    <s v="Customer"/>
    <s v="PCB Damaged/&quot;C3&quot;無法維修"/>
    <s v="2025/02/19 16:12:50"/>
    <s v="KEYIN"/>
    <s v="KEYIN"/>
    <s v="C01"/>
    <s v="RTX4090"/>
    <s v=""/>
    <s v=""/>
    <s v=""/>
    <s v=""/>
    <s v=""/>
  </r>
  <r>
    <s v="KGB"/>
    <s v="Standard Shipment"/>
    <x v="0"/>
    <x v="0"/>
    <x v="0"/>
    <s v="TO251000009"/>
    <s v="R"/>
    <s v="PNY"/>
    <s v="PNY_US"/>
    <s v="2025/02/11 14:59:14"/>
    <s v="2025/01/17 22:54:30"/>
    <s v="H624800403"/>
    <s v="90CV-07S0030"/>
    <s v="RTX4090/PG139-SKU330/GB/PNY"/>
    <s v=""/>
    <s v="H624900021"/>
    <s v="CLOSED"/>
    <s v="廖振廷"/>
    <s v="2025/02/24 12:50:30"/>
    <s v="2025/03/12 15:50:58"/>
    <s v="2025/03/14 17:02:43"/>
    <s v="2025/03/14 17:02:43"/>
    <s v=""/>
    <s v=""/>
    <s v=""/>
    <s v="2025/02/24 12:08:02"/>
    <s v="KEYIN"/>
    <s v="KEYIN"/>
    <s v="R10"/>
    <s v="RTX4090"/>
    <s v="2025/03/14 17:00:51"/>
    <s v="001"/>
    <n v="620233"/>
    <n v="1"/>
    <n v="1"/>
  </r>
  <r>
    <s v="KGB"/>
    <s v="Standard Shipment"/>
    <x v="0"/>
    <x v="0"/>
    <x v="0"/>
    <s v="TO251000009"/>
    <s v="R"/>
    <s v="PNY"/>
    <s v="PNY_US"/>
    <s v="2025/02/11 14:59:14"/>
    <s v="2025/01/17 22:54:30"/>
    <s v="H624800406"/>
    <s v="90CV-07S0020"/>
    <s v="RTX4090/PG139-SKU330/GB/PNY"/>
    <s v=""/>
    <s v="H624900113"/>
    <s v="CLOSED"/>
    <s v="蕭文杰"/>
    <s v="2025/02/24 12:50:30"/>
    <s v="2025/05/05 12:53:09"/>
    <s v="2025/05/16 08:31:07"/>
    <s v="2025/05/16 08:31:07"/>
    <s v=""/>
    <s v=""/>
    <s v=""/>
    <s v="2025/02/24 12:41:14"/>
    <s v="KEYIN"/>
    <s v="KEYIN"/>
    <s v="R10"/>
    <s v="RTX4090"/>
    <s v="2025/05/16 08:30:13"/>
    <s v="001"/>
    <n v="620815"/>
    <n v="1"/>
    <n v="1"/>
  </r>
  <r>
    <s v="KGB"/>
    <s v="Standard Shipment"/>
    <x v="0"/>
    <x v="0"/>
    <x v="0"/>
    <s v="TO251000009"/>
    <s v="R"/>
    <s v="PNY"/>
    <s v="PNY_US"/>
    <s v="2025/02/11 14:59:14"/>
    <s v="2025/01/17 22:54:30"/>
    <s v="H624800407"/>
    <s v="90CV-07S0030"/>
    <s v="RTX4090/PG139-SKU330/GB/PNY"/>
    <s v=""/>
    <s v="H624900031"/>
    <s v="CLOSED"/>
    <s v="蕭文杰"/>
    <s v="2025/02/24 12:50:30"/>
    <s v="2025/03/26 14:38:10"/>
    <s v="2025/05/06 13:44:14"/>
    <s v="2025/05/06 13:44:14"/>
    <s v=""/>
    <s v=""/>
    <s v=""/>
    <s v="2025/02/24 12:44:43"/>
    <s v="KEYIN"/>
    <s v="KEYIN"/>
    <s v="R10"/>
    <s v="RTX4090"/>
    <s v="2025/05/06 13:41:47"/>
    <s v="001"/>
    <n v="620729"/>
    <n v="1"/>
    <n v="1"/>
  </r>
  <r>
    <s v="KGB"/>
    <s v="Standard Shipment"/>
    <x v="0"/>
    <x v="0"/>
    <x v="0"/>
    <s v="TO251000009"/>
    <s v="R"/>
    <s v="PNY"/>
    <s v="PNY_US"/>
    <s v="2025/02/11 14:59:14"/>
    <s v="2025/01/17 22:54:30"/>
    <s v="H724800379"/>
    <s v="90CV07S20020"/>
    <s v="RTX4090/PG139-SKU332/GB/PNY"/>
    <s v=""/>
    <s v="H724001770"/>
    <s v="CLOSED"/>
    <s v="廖振廷"/>
    <s v="2025/02/20 16:36:44"/>
    <s v="2025/02/26 13:03:23"/>
    <s v="2025/02/27 13:00:12"/>
    <s v="2025/02/27 13:00:12"/>
    <s v=""/>
    <s v=""/>
    <s v=""/>
    <s v="2025/02/20 16:05:48"/>
    <s v="KEYIN"/>
    <s v="KEYIN"/>
    <s v="R10"/>
    <s v="RTX4090"/>
    <s v="2025/02/27 12:59:48"/>
    <s v="001"/>
    <n v="620061"/>
    <n v="1"/>
    <n v="1"/>
  </r>
  <r>
    <s v="KBB"/>
    <d v="2025-07-14T00:00:00"/>
    <x v="4"/>
    <x v="0"/>
    <x v="1"/>
    <s v="TO251000009"/>
    <s v="R"/>
    <s v="PNY"/>
    <s v="PNY_US"/>
    <s v="2025/02/11 14:59:14"/>
    <s v="2025/01/17 22:54:30"/>
    <s v="H424000890"/>
    <s v="90CV07S20020"/>
    <s v="RTX4090/PG139-SKU332/GB/PNY"/>
    <s v=""/>
    <s v="H424000890"/>
    <s v="CLOSED"/>
    <s v="廖振廷"/>
    <s v="2025/02/18 16:57:27"/>
    <s v=""/>
    <s v=""/>
    <s v="2025/02/26 14:27:09"/>
    <s v="[A3SC0022]Scrap caused by service terms"/>
    <s v="Customer"/>
    <s v="G1/VRAM 被移除"/>
    <s v="2025/02/18 16:23:49"/>
    <s v="KEYIN"/>
    <s v="KEYIN"/>
    <s v="C01"/>
    <s v="RTX4090"/>
    <s v=""/>
    <s v=""/>
    <s v=""/>
    <s v=""/>
    <s v=""/>
  </r>
  <r>
    <s v="KBB"/>
    <d v="2025-07-14T00:00:00"/>
    <x v="4"/>
    <x v="0"/>
    <x v="1"/>
    <s v="TO251000009"/>
    <s v="R"/>
    <s v="PNY"/>
    <s v="PNY_US"/>
    <s v="2025/02/11 14:59:14"/>
    <s v="2025/01/17 22:54:30"/>
    <s v="H624013989"/>
    <s v="90CV07S10050"/>
    <s v="RTX4090/PG139-SKU332/GB/PNY"/>
    <s v=""/>
    <s v="H624013989"/>
    <s v="CLOSED"/>
    <s v="廖振廷"/>
    <s v="2025/02/19 16:55:18"/>
    <s v=""/>
    <s v=""/>
    <s v="2025/03/04 09:50:50"/>
    <s v="[A3SC0022]Scrap caused by service terms"/>
    <s v="Customer"/>
    <s v="客戶未經授權維修 G1,VRAM 被移除"/>
    <s v="2025/02/19 15:40:31"/>
    <s v="KEYIN"/>
    <s v="KEYIN"/>
    <s v="C01"/>
    <s v="RTX4090"/>
    <s v=""/>
    <s v=""/>
    <s v=""/>
    <s v=""/>
    <s v=""/>
  </r>
  <r>
    <s v="KGB"/>
    <s v="Standard Shipment"/>
    <x v="0"/>
    <x v="0"/>
    <x v="0"/>
    <s v="TO251000009"/>
    <s v="R"/>
    <s v="PNY"/>
    <s v="PNY_US"/>
    <s v="2025/02/11 14:59:14"/>
    <s v="2025/01/17 22:54:30"/>
    <s v="H724800388"/>
    <s v="90CV07S20020"/>
    <s v="RTX4090/PG139-SKU332/GB/PNY"/>
    <s v=""/>
    <s v="H724005234"/>
    <s v="CLOSED"/>
    <s v="蕭文杰"/>
    <s v="2025/02/20 16:36:44"/>
    <s v="2025/03/12 15:30:26"/>
    <s v="2025/03/14 17:02:43"/>
    <s v="2025/03/14 17:02:43"/>
    <s v=""/>
    <s v=""/>
    <s v=""/>
    <s v="2025/02/20 15:05:10"/>
    <s v="KEYIN"/>
    <s v="KEYIN"/>
    <s v="R10"/>
    <s v="RTX4090"/>
    <s v="2025/03/14 17:00:51"/>
    <s v="001"/>
    <n v="620233"/>
    <n v="1"/>
    <n v="1"/>
  </r>
  <r>
    <s v="KBB"/>
    <d v="2026-04-14T00:00:00"/>
    <x v="8"/>
    <x v="0"/>
    <x v="1"/>
    <s v="TO251000009"/>
    <s v="R"/>
    <s v="PNY"/>
    <s v="PNY_US"/>
    <s v="2025/02/11 14:59:14"/>
    <s v="2025/01/17 22:54:30"/>
    <s v="HD23013123"/>
    <s v="90CV07S10050"/>
    <s v="RTX4090/PG139-SKU332/GB/PNY"/>
    <s v=""/>
    <s v="HD23013123"/>
    <s v="CLOSED"/>
    <s v="廖振廷"/>
    <s v="2025/02/24 14:54:36"/>
    <s v=""/>
    <s v=""/>
    <s v="2025/02/27 08:41:57"/>
    <s v="[A3SC0027]PCB damage"/>
    <s v="Customer"/>
    <s v="PCB Damaged/板斷(裂)無法維修"/>
    <s v="2025/02/24 14:03:06"/>
    <s v="KEYIN"/>
    <s v="KEYIN"/>
    <s v="C01"/>
    <s v="RTX4090"/>
    <s v=""/>
    <s v=""/>
    <s v=""/>
    <s v=""/>
    <s v=""/>
  </r>
  <r>
    <s v="KGB"/>
    <s v="Standard Shipment"/>
    <x v="0"/>
    <x v="0"/>
    <x v="0"/>
    <s v="TO251000009"/>
    <s v="R"/>
    <s v="PNY"/>
    <s v="PNY_US"/>
    <s v="2025/02/11 14:59:14"/>
    <s v="2025/01/17 22:54:30"/>
    <s v="H224800381"/>
    <s v="90CV07S20020"/>
    <s v="RTX4090/PG139-SKU332/GB/PNY"/>
    <s v=""/>
    <s v="H224012504"/>
    <s v="CLOSED"/>
    <s v="廖振廷"/>
    <s v="2025/02/20 16:36:44"/>
    <s v="2025/02/26 13:01:53"/>
    <s v="2025/02/27 13:00:12"/>
    <s v="2025/02/27 13:00:12"/>
    <s v=""/>
    <s v=""/>
    <s v=""/>
    <s v="2025/02/20 16:28:22"/>
    <s v="KEYIN"/>
    <s v="KEYIN"/>
    <s v="R10"/>
    <s v="RTX4090"/>
    <s v="2025/02/27 12:59:48"/>
    <s v="001"/>
    <n v="620061"/>
    <n v="1"/>
    <n v="1"/>
  </r>
  <r>
    <s v="KGB"/>
    <s v="Standard Shipment"/>
    <x v="0"/>
    <x v="0"/>
    <x v="0"/>
    <s v="TO251000009"/>
    <s v="R"/>
    <s v="PNY"/>
    <s v="PNY_US"/>
    <s v="2025/02/11 14:59:14"/>
    <s v="2025/01/17 22:54:30"/>
    <s v="H624800458"/>
    <s v="90CV-07S0030"/>
    <s v="RTX4090/PG139-SKU330/GB/PNY"/>
    <s v=""/>
    <s v="H624900115"/>
    <s v="CLOSED"/>
    <s v="蕭文杰"/>
    <s v="2025/02/24 14:54:37"/>
    <s v="2025/03/12 15:19:16"/>
    <s v="2025/03/14 17:02:43"/>
    <s v="2025/03/14 17:02:43"/>
    <s v=""/>
    <s v=""/>
    <s v=""/>
    <s v="2025/02/24 13:06:47"/>
    <s v="KEYIN"/>
    <s v="KEYIN"/>
    <s v="R10"/>
    <s v="RTX4090"/>
    <s v="2025/03/14 17:00:51"/>
    <s v="001"/>
    <n v="620233"/>
    <n v="1"/>
    <n v="1"/>
  </r>
  <r>
    <s v="KBB"/>
    <d v="2025-07-14T00:00:00"/>
    <x v="4"/>
    <x v="0"/>
    <x v="1"/>
    <s v="TO251000009"/>
    <s v="R"/>
    <s v="PNY"/>
    <s v="PNY_US"/>
    <s v="2025/02/11 14:59:14"/>
    <s v="2025/01/17 22:54:30"/>
    <s v="H524032670"/>
    <s v="90CV07S10050"/>
    <s v="RTX4090/PG139-SKU332/GB/PNY"/>
    <s v=""/>
    <s v="H524032670"/>
    <s v="CLOSED"/>
    <s v="廖振廷"/>
    <s v="2025/02/24 14:54:37"/>
    <s v=""/>
    <s v=""/>
    <s v="2025/03/11 08:53:10"/>
    <s v="[A3SC0027]PCB damage"/>
    <s v="Customer"/>
    <s v="PCB Damaged/板斷(裂)無法維修"/>
    <s v="2025/02/24 13:36:02"/>
    <s v="KEYIN"/>
    <s v="KEYIN"/>
    <s v="C01"/>
    <s v="RTX4090"/>
    <s v=""/>
    <s v=""/>
    <s v=""/>
    <s v=""/>
    <s v=""/>
  </r>
  <r>
    <s v="KBB"/>
    <d v="2026-04-14T00:00:00"/>
    <x v="8"/>
    <x v="0"/>
    <x v="1"/>
    <s v="TO251000009"/>
    <s v="R"/>
    <s v="PNY"/>
    <s v="PNY_US"/>
    <s v="2025/02/11 14:59:14"/>
    <s v="2025/01/17 22:54:30"/>
    <s v="H624014017"/>
    <s v="90CV07S10050"/>
    <s v="RTX4090/PG139-SKU332/GB/PNY"/>
    <s v=""/>
    <s v="H624014017"/>
    <s v="CLOSED"/>
    <s v="廖振廷"/>
    <s v="2025/02/24 14:54:37"/>
    <s v=""/>
    <s v=""/>
    <s v="2025/03/04 09:46:58"/>
    <s v="[A3SC0022]Scrap caused by service terms"/>
    <s v="Customer"/>
    <s v="客戶未經授權維修"/>
    <s v="2025/02/24 13:40:42"/>
    <s v="KEYIN"/>
    <s v="KEYIN"/>
    <s v="C01"/>
    <s v="RTX4090"/>
    <s v=""/>
    <s v=""/>
    <s v=""/>
    <s v=""/>
    <s v=""/>
  </r>
  <r>
    <s v="KBB"/>
    <d v="2026-04-14T00:00:00"/>
    <x v="8"/>
    <x v="0"/>
    <x v="1"/>
    <s v="TO251000009"/>
    <s v="R"/>
    <s v="PNY"/>
    <s v="PNY_US"/>
    <s v="2025/02/11 14:59:14"/>
    <s v="2025/01/17 22:54:30"/>
    <s v="H324002509"/>
    <s v="90CV07S10050"/>
    <s v="RTX4090/PG139-SKU332/GB/PNY"/>
    <s v=""/>
    <s v="H324002509"/>
    <s v="CLOSED"/>
    <s v="廖振廷"/>
    <s v="2025/02/24 14:54:36"/>
    <s v=""/>
    <s v=""/>
    <s v="2025/03/05 08:34:16"/>
    <s v="[A3SC0027]PCB damage"/>
    <s v="Customer"/>
    <s v="PCB Damaged/板斷(裂)無法維修"/>
    <s v="2025/02/24 14:24:29"/>
    <s v="KEYIN"/>
    <s v="KEYIN"/>
    <s v="C01"/>
    <s v="RTX4090"/>
    <s v=""/>
    <s v=""/>
    <s v=""/>
    <s v=""/>
    <s v=""/>
  </r>
  <r>
    <s v="KBB"/>
    <d v="2025-07-14T00:00:00"/>
    <x v="4"/>
    <x v="0"/>
    <x v="1"/>
    <s v="TO251000011"/>
    <s v="R"/>
    <s v="PNY"/>
    <s v="PNY_US"/>
    <s v="2025/02/11 14:58:50"/>
    <s v="2025/01/24 18:54:03"/>
    <s v="H424020783"/>
    <s v="90CV07P20010"/>
    <s v="RTX4070TI/P141S323/GB/PNY"/>
    <s v=""/>
    <s v="H424020783"/>
    <s v="CLOSED"/>
    <s v="廖振廷"/>
    <s v="2025/02/11 16:45:18"/>
    <s v=""/>
    <s v=""/>
    <s v="2025/02/14 08:45:52"/>
    <s v="[A3SC0027]PCB damage"/>
    <s v="Customer"/>
    <s v="PCB Damaged/板斷(裂)無法維修"/>
    <s v="2025/02/11 15:49:05"/>
    <s v="KEYIN"/>
    <s v="KEYIN"/>
    <s v="C01"/>
    <s v="RTX4070TI"/>
    <s v=""/>
    <s v=""/>
    <s v=""/>
    <s v=""/>
    <s v=""/>
  </r>
  <r>
    <s v="KGB"/>
    <s v="Standard Shipment"/>
    <x v="0"/>
    <x v="0"/>
    <x v="0"/>
    <s v="TO251000011"/>
    <s v="R"/>
    <s v="PNY"/>
    <s v="PNY_US"/>
    <s v="2025/02/11 14:58:50"/>
    <s v="2025/01/24 18:54:03"/>
    <s v="H224800366"/>
    <s v="90CV07T100H0"/>
    <s v="RTX4060/PG173-SKU371/GB/PNY"/>
    <s v=""/>
    <s v="H224010671"/>
    <s v="CLOSED"/>
    <s v="廖振廷"/>
    <s v="2025/02/11 16:45:18"/>
    <s v="2025/02/19 10:59:25"/>
    <s v="2025/02/21 16:09:23"/>
    <s v="2025/02/21 16:09:23"/>
    <s v=""/>
    <s v=""/>
    <s v=""/>
    <s v="2025/02/11 16:23:12"/>
    <s v="KEYIN"/>
    <s v="KEYIN"/>
    <s v="R10"/>
    <s v="RTX4060"/>
    <s v="2025/02/21 16:08:57"/>
    <s v="001"/>
    <n v="619990"/>
    <n v="1"/>
    <n v="1"/>
  </r>
  <r>
    <s v="KGB"/>
    <s v="Standard Shipment"/>
    <x v="0"/>
    <x v="0"/>
    <x v="0"/>
    <s v="TO251000011"/>
    <s v="R"/>
    <s v="PNY"/>
    <s v="PNY_US"/>
    <s v="2025/02/11 14:58:50"/>
    <s v="2025/01/24 18:54:03"/>
    <s v="HN24800360"/>
    <s v="90CV07X20050"/>
    <s v="RTX4080/PG139SKU355/GB/PNY"/>
    <s v=""/>
    <s v="HN24020628"/>
    <s v="CLOSED"/>
    <s v="廖振廷"/>
    <s v="2025/02/11 16:45:18"/>
    <s v="2025/02/26 09:50:55"/>
    <s v="2025/02/27 13:00:11"/>
    <s v="2025/02/27 13:00:11"/>
    <s v=""/>
    <s v=""/>
    <s v=""/>
    <s v="2025/02/11 16:25:20"/>
    <s v="KEYIN"/>
    <s v="KEYIN"/>
    <s v="R10"/>
    <s v="RTX4080"/>
    <s v="2025/02/27 12:59:48"/>
    <s v="001"/>
    <n v="620061"/>
    <n v="1"/>
    <n v="1"/>
  </r>
  <r>
    <s v="KGB"/>
    <s v="Standard Shipment"/>
    <x v="0"/>
    <x v="0"/>
    <x v="0"/>
    <s v="TO251000011"/>
    <s v="R"/>
    <s v="PNY"/>
    <s v="PNY_US"/>
    <s v="2025/02/11 14:58:50"/>
    <s v="2025/01/24 18:54:03"/>
    <s v="H424800373"/>
    <s v="90CV07P20010"/>
    <s v="RTX4070TI/P141S323/GB/PNY"/>
    <s v=""/>
    <s v="H424020984"/>
    <s v="CLOSED"/>
    <s v="廖振廷"/>
    <s v="2025/02/11 16:45:18"/>
    <s v="2025/04/01 15:55:37"/>
    <s v="2025/04/02 16:58:37"/>
    <s v="2025/04/02 16:58:37"/>
    <s v=""/>
    <s v=""/>
    <s v=""/>
    <s v="2025/02/11 16:31:52"/>
    <s v="KEYIN"/>
    <s v="KEYIN"/>
    <s v="R10"/>
    <s v="RTX4070TI"/>
    <s v="2025/04/02 16:57:36"/>
    <s v="001"/>
    <n v="620451"/>
    <n v="1"/>
    <n v="1"/>
  </r>
  <r>
    <s v="KBB"/>
    <d v="2025-07-14T00:00:00"/>
    <x v="4"/>
    <x v="0"/>
    <x v="1"/>
    <s v="TO251000011"/>
    <s v="R"/>
    <s v="PNY"/>
    <s v="PNY_US"/>
    <s v="2025/02/11 14:58:50"/>
    <s v="2025/01/24 18:54:03"/>
    <s v="H424020704"/>
    <s v="90CV07P20010"/>
    <s v="RTX4070TI/P141S323/GB/PNY"/>
    <s v=""/>
    <s v="H424020704"/>
    <s v="CLOSED"/>
    <s v="廖振廷"/>
    <s v="2025/02/11 16:45:18"/>
    <s v=""/>
    <s v=""/>
    <s v="2025/02/14 08:38:16"/>
    <s v="[A3SC0027]PCB damage"/>
    <s v="Customer"/>
    <s v="PCB Damaged/板斷(裂)無法維修"/>
    <s v="2025/02/11 16:17:11"/>
    <s v="KEYIN"/>
    <s v="KEYIN"/>
    <s v="C01"/>
    <s v="RTX4070TI"/>
    <s v=""/>
    <s v=""/>
    <s v=""/>
    <s v=""/>
    <s v=""/>
  </r>
  <r>
    <s v="KGB"/>
    <s v="Standard Shipment"/>
    <x v="0"/>
    <x v="0"/>
    <x v="0"/>
    <s v="TO251000011"/>
    <s v="R"/>
    <s v="PNY"/>
    <s v="PNY_US"/>
    <s v="2025/02/11 14:58:50"/>
    <s v="2025/01/24 18:54:03"/>
    <s v="H424800365"/>
    <s v="90CV07P20010"/>
    <s v="RTX4070TI/P141S323/GB/PNY"/>
    <s v=""/>
    <s v="H424020880"/>
    <s v="CLOSED"/>
    <s v="廖振廷"/>
    <s v="2025/02/11 15:34:03"/>
    <s v="2025/03/07 15:13:21"/>
    <s v="2025/03/14 17:02:43"/>
    <s v="2025/03/14 17:02:43"/>
    <s v=""/>
    <s v=""/>
    <s v=""/>
    <s v="2025/02/11 15:18:34"/>
    <s v="KEYIN"/>
    <s v="KEYIN"/>
    <s v="R10"/>
    <s v="RTX4070TI"/>
    <s v="2025/03/14 17:00:51"/>
    <s v="001"/>
    <n v="620233"/>
    <n v="1"/>
    <n v="1"/>
  </r>
  <r>
    <s v="KGB"/>
    <s v="Standard Shipment"/>
    <x v="0"/>
    <x v="0"/>
    <x v="0"/>
    <s v="TO251000011"/>
    <s v="R"/>
    <s v="PNY"/>
    <s v="PNY_US"/>
    <s v="2025/02/11 14:58:50"/>
    <s v="2025/01/24 18:54:03"/>
    <s v="H424800361"/>
    <s v="90CV07P20010"/>
    <s v="RTX4070TI/P141S323/GB/PNY"/>
    <s v=""/>
    <s v="H424020772"/>
    <s v="CLOSED"/>
    <s v="廖振廷"/>
    <s v="2025/02/11 16:45:18"/>
    <s v="2025/04/01 15:35:41"/>
    <s v="2025/04/02 16:58:37"/>
    <s v="2025/04/02 16:58:37"/>
    <s v=""/>
    <s v=""/>
    <s v=""/>
    <s v="2025/02/11 16:34:54"/>
    <s v="KEYIN"/>
    <s v="KEYIN"/>
    <s v="R10"/>
    <s v="RTX4070TI"/>
    <s v="2025/04/02 16:57:36"/>
    <s v="001"/>
    <n v="620451"/>
    <n v="1"/>
    <n v="1"/>
  </r>
  <r>
    <s v="KBB"/>
    <d v="2026-04-14T00:00:00"/>
    <x v="8"/>
    <x v="0"/>
    <x v="1"/>
    <s v="TO251000011"/>
    <s v="R"/>
    <s v="PNY"/>
    <s v="PNY_US"/>
    <s v="2025/02/11 14:58:50"/>
    <s v="2025/01/24 18:54:03"/>
    <s v="H424020808"/>
    <s v="90CV07P20010"/>
    <s v="RTX4070TI/P141S323/GB/PNY"/>
    <s v=""/>
    <s v="H424020808"/>
    <s v="CLOSED"/>
    <s v="廖振廷"/>
    <s v="2025/02/11 16:45:18"/>
    <s v=""/>
    <s v=""/>
    <s v="2025/02/26 14:28:29"/>
    <s v="[A3SC0027]PCB damage"/>
    <s v="Customer"/>
    <s v="PCB Damaged/板斷(裂)無法維修"/>
    <s v="2025/02/11 16:38:05"/>
    <s v="KEYIN"/>
    <s v="KEYIN"/>
    <s v="C01"/>
    <s v="RTX4070TI"/>
    <s v=""/>
    <s v=""/>
    <s v=""/>
    <s v=""/>
    <s v=""/>
  </r>
  <r>
    <s v="KGB"/>
    <s v="Standard Shipment"/>
    <x v="0"/>
    <x v="0"/>
    <x v="0"/>
    <s v="TO251000011"/>
    <s v="R"/>
    <s v="PNY"/>
    <s v="PNY_US"/>
    <s v="2025/02/11 14:58:50"/>
    <s v="2025/01/24 18:54:03"/>
    <s v="H424800358"/>
    <s v="90CV07P20010"/>
    <s v="RTX4070TI/P141S323/GB/PNY"/>
    <s v=""/>
    <s v="H424021103"/>
    <s v="CLOSED"/>
    <s v="廖振廷"/>
    <s v="2025/02/11 16:45:18"/>
    <s v="2025/02/19 10:58:47"/>
    <s v="2025/02/21 16:09:23"/>
    <s v="2025/02/21 16:09:23"/>
    <s v=""/>
    <s v=""/>
    <s v=""/>
    <s v="2025/02/11 16:40:58"/>
    <s v="KEYIN"/>
    <s v="KEYIN"/>
    <s v="R10"/>
    <s v="RTX4070TI"/>
    <s v="2025/02/21 16:08:57"/>
    <s v="001"/>
    <n v="619990"/>
    <n v="1"/>
    <n v="1"/>
  </r>
  <r>
    <s v="KBB"/>
    <d v="2025-07-14T00:00:00"/>
    <x v="4"/>
    <x v="0"/>
    <x v="1"/>
    <s v="TO251000011"/>
    <s v="R"/>
    <s v="PNY"/>
    <s v="PNY_US"/>
    <s v="2025/02/11 14:58:50"/>
    <s v="2025/01/24 18:54:03"/>
    <s v="H424020937"/>
    <s v="90CV07P20010"/>
    <s v="RTX4070TI/P141S323/GB/PNY"/>
    <s v=""/>
    <s v="H424020937"/>
    <s v="CLOSED"/>
    <s v="廖振廷"/>
    <s v="2025/02/12 09:01:25"/>
    <s v=""/>
    <s v=""/>
    <s v="2025/02/14 08:48:14"/>
    <s v="[A3SC0027]PCB damage"/>
    <s v="Customer"/>
    <s v="PCB Damaged/板斷(裂)無法維修"/>
    <s v="2025/02/12 08:13:22"/>
    <s v="KEYIN"/>
    <s v="KEYIN"/>
    <s v="C01"/>
    <s v="RTX4070TI"/>
    <s v=""/>
    <s v=""/>
    <s v=""/>
    <s v=""/>
    <s v=""/>
  </r>
  <r>
    <s v="KBB"/>
    <d v="2025-07-14T00:00:00"/>
    <x v="4"/>
    <x v="0"/>
    <x v="1"/>
    <s v="TO251000011"/>
    <s v="R"/>
    <s v="PNY"/>
    <s v="PNY_US"/>
    <s v="2025/02/11 14:58:50"/>
    <s v="2025/01/24 18:54:03"/>
    <s v="H424021114"/>
    <s v="90CV07P20010"/>
    <s v="RTX4070TI/P141S323/GB/PNY"/>
    <s v=""/>
    <s v="H424021114"/>
    <s v="CLOSED"/>
    <s v="蕭文杰"/>
    <s v="2025/02/12 09:01:25"/>
    <s v=""/>
    <s v=""/>
    <s v="2025/02/14 08:50:44"/>
    <s v="[A3SC0027]PCB damage"/>
    <s v="Customer"/>
    <s v="PCB Damaged/板斷(裂)無法維修"/>
    <s v="2025/02/12 08:30:50"/>
    <s v="KEYIN"/>
    <s v="KEYIN"/>
    <s v="C01"/>
    <s v="RTX4070TI"/>
    <s v=""/>
    <s v=""/>
    <s v=""/>
    <s v=""/>
    <s v=""/>
  </r>
  <r>
    <s v="KGB"/>
    <s v="Standard Shipment"/>
    <x v="0"/>
    <x v="0"/>
    <x v="0"/>
    <s v="TO251000011"/>
    <s v="R"/>
    <s v="PNY"/>
    <s v="PNY_US"/>
    <s v="2025/02/11 14:58:50"/>
    <s v="2025/01/24 18:54:03"/>
    <s v="H424800374"/>
    <s v="90CV07P20010"/>
    <s v="RTX4070TI/P141S323/GB/PNY"/>
    <s v=""/>
    <s v="H424020872"/>
    <s v="CLOSED"/>
    <s v="蕭文杰"/>
    <s v="2025/02/12 09:01:25"/>
    <s v="2025/04/01 14:35:10"/>
    <s v="2025/04/02 16:58:37"/>
    <s v="2025/04/02 16:58:37"/>
    <s v=""/>
    <s v=""/>
    <s v=""/>
    <s v="2025/02/12 08:26:20"/>
    <s v="KEYIN"/>
    <s v="KEYIN"/>
    <s v="R10"/>
    <s v="RTX4070TI"/>
    <s v="2025/04/02 16:57:36"/>
    <s v="001"/>
    <n v="620451"/>
    <n v="1"/>
    <n v="1"/>
  </r>
  <r>
    <s v="KGB"/>
    <s v="Standard Shipment"/>
    <x v="0"/>
    <x v="0"/>
    <x v="0"/>
    <s v="TO251000011"/>
    <s v="R"/>
    <s v="PNY"/>
    <s v="PNY_US"/>
    <s v="2025/02/11 14:58:50"/>
    <s v="2025/01/24 18:54:03"/>
    <s v="H924800376"/>
    <s v="90CV07X20010"/>
    <s v="RTX4080/PG139SKU355/GB/PNY"/>
    <s v=""/>
    <s v="H924009274"/>
    <s v="CLOSED"/>
    <s v="蕭文杰"/>
    <s v="2025/02/12 09:01:25"/>
    <s v="2025/02/26 09:38:31"/>
    <s v="2025/02/27 13:00:12"/>
    <s v="2025/02/27 13:00:12"/>
    <s v=""/>
    <s v=""/>
    <s v=""/>
    <s v="2025/02/12 08:41:47"/>
    <s v="KEYIN"/>
    <s v="KEYIN"/>
    <s v="R10"/>
    <s v="RTX4080"/>
    <s v="2025/02/27 12:59:48"/>
    <s v="001"/>
    <n v="620061"/>
    <n v="1"/>
    <n v="1"/>
  </r>
  <r>
    <s v="KGB"/>
    <s v="Standard Shipment"/>
    <x v="0"/>
    <x v="0"/>
    <x v="0"/>
    <s v="TO251000011"/>
    <s v="R"/>
    <s v="PNY"/>
    <s v="PNY_US"/>
    <s v="2025/02/11 14:58:50"/>
    <s v="2025/01/24 18:54:03"/>
    <s v="H424800371"/>
    <s v="90CV07P20010"/>
    <s v="RTX4070TI/P141S323/GB/PNY"/>
    <s v=""/>
    <s v="H424020716"/>
    <s v="CLOSED"/>
    <s v="蕭文杰"/>
    <s v="2025/02/11 15:34:03"/>
    <s v="2025/03/07 14:50:45"/>
    <s v="2025/03/14 17:02:43"/>
    <s v="2025/03/14 17:02:43"/>
    <s v=""/>
    <s v=""/>
    <s v=""/>
    <s v="2025/02/11 15:21:38"/>
    <s v="KEYIN"/>
    <s v="KEYIN"/>
    <s v="R10"/>
    <s v="RTX4070TI"/>
    <s v="2025/03/14 17:00:51"/>
    <s v="001"/>
    <n v="620233"/>
    <n v="1"/>
    <n v="1"/>
  </r>
  <r>
    <s v="KGB"/>
    <s v="Standard Shipment"/>
    <x v="0"/>
    <x v="0"/>
    <x v="0"/>
    <s v="TO251000011"/>
    <s v="R"/>
    <s v="PNY"/>
    <s v="PNY_US"/>
    <s v="2025/02/11 14:58:50"/>
    <s v="2025/01/24 18:54:03"/>
    <s v="H424800367"/>
    <s v="90CV07P20010"/>
    <s v="RTX4070TI/P141S323/GB/PNY"/>
    <s v=""/>
    <s v="H424020700"/>
    <s v="CLOSED"/>
    <s v="蕭文杰"/>
    <s v="2025/02/11 16:45:18"/>
    <s v="2025/03/07 14:53:13"/>
    <s v="2025/03/14 17:02:43"/>
    <s v="2025/03/14 17:02:43"/>
    <s v=""/>
    <s v=""/>
    <s v=""/>
    <s v="2025/02/11 15:59:54"/>
    <s v="KEYIN"/>
    <s v="KEYIN"/>
    <s v="R10"/>
    <s v="RTX4070TI"/>
    <s v="2025/03/14 17:00:51"/>
    <s v="001"/>
    <n v="620233"/>
    <n v="1"/>
    <n v="1"/>
  </r>
  <r>
    <s v="KBB"/>
    <d v="2025-07-14T00:00:00"/>
    <x v="4"/>
    <x v="0"/>
    <x v="1"/>
    <s v="TO251000011"/>
    <s v="R"/>
    <s v="PNY"/>
    <s v="PNY_US"/>
    <s v="2025/02/11 14:58:50"/>
    <s v="2025/01/24 18:54:03"/>
    <s v="H424020951"/>
    <s v="90CV07P20010"/>
    <s v="RTX4070TI/P141S323/GB/PNY"/>
    <s v=""/>
    <s v="H424020951"/>
    <s v="CLOSED"/>
    <s v="廖振廷"/>
    <s v="2025/02/11 16:45:18"/>
    <s v=""/>
    <s v=""/>
    <s v="2025/02/14 08:46:53"/>
    <s v="[A3SC0027]PCB damage"/>
    <s v="Customer"/>
    <s v="PCB Damaged/板斷(裂)無法維修"/>
    <s v="2025/02/11 15:34:42"/>
    <s v="KEYIN"/>
    <s v="KEYIN"/>
    <s v="C01"/>
    <s v="RTX4070TI"/>
    <s v=""/>
    <s v=""/>
    <s v=""/>
    <s v=""/>
    <s v=""/>
  </r>
  <r>
    <s v="KBB"/>
    <d v="2026-04-14T00:00:00"/>
    <x v="8"/>
    <x v="0"/>
    <x v="1"/>
    <s v="TO251000011"/>
    <s v="R"/>
    <s v="PNY"/>
    <s v="PNY_US"/>
    <s v="2025/02/11 14:58:50"/>
    <s v="2025/01/24 18:54:03"/>
    <s v="H424020805"/>
    <s v="90CV07P20010"/>
    <s v="RTX4070TI/P141S323/GB/PNY"/>
    <s v=""/>
    <s v="H424020805"/>
    <s v="CLOSED"/>
    <s v="廖振廷"/>
    <s v="2025/02/11 16:45:18"/>
    <s v=""/>
    <s v=""/>
    <s v="2025/02/26 14:30:55"/>
    <s v="[A3SC0027]PCB damage"/>
    <s v="Customer"/>
    <s v="PCB Damaged/板斷(裂)無法維修"/>
    <s v="2025/02/11 16:29:00"/>
    <s v="KEYIN"/>
    <s v="KEYIN"/>
    <s v="C01"/>
    <s v="RTX4070TI"/>
    <s v=""/>
    <s v=""/>
    <s v=""/>
    <s v=""/>
    <s v=""/>
  </r>
  <r>
    <s v="KGB"/>
    <s v="Standard Shipment"/>
    <x v="0"/>
    <x v="0"/>
    <x v="0"/>
    <s v="TO251000011"/>
    <s v="R"/>
    <s v="PNY"/>
    <s v="PNY_US"/>
    <s v="2025/02/11 14:58:50"/>
    <s v="2025/01/24 18:54:03"/>
    <s v="H424800372"/>
    <s v="90CV07P20010"/>
    <s v="RTX4070TI/P141S323/GB/PNY"/>
    <s v=""/>
    <s v="H424020909"/>
    <s v="CLOSED"/>
    <s v="蕭文杰"/>
    <s v="2025/02/12 09:01:25"/>
    <s v="2025/04/01 15:43:16"/>
    <s v="2025/04/02 16:58:37"/>
    <s v="2025/04/02 16:58:37"/>
    <s v=""/>
    <s v=""/>
    <s v=""/>
    <s v="2025/02/12 08:18:33"/>
    <s v="KEYIN"/>
    <s v="KEYIN"/>
    <s v="R10"/>
    <s v="RTX4070TI"/>
    <s v="2025/04/02 16:57:36"/>
    <s v="001"/>
    <n v="620451"/>
    <n v="1"/>
    <n v="1"/>
  </r>
  <r>
    <s v="KGB"/>
    <s v="Standard Shipment"/>
    <x v="0"/>
    <x v="0"/>
    <x v="0"/>
    <s v="TO251000011"/>
    <s v="R"/>
    <s v="PNY"/>
    <s v="PNY_US"/>
    <s v="2025/02/11 14:58:50"/>
    <s v="2025/01/24 18:54:03"/>
    <s v="H424800369"/>
    <s v="90CV07P20010"/>
    <s v="RTX4070TI/P141S323/GB/PNY"/>
    <s v=""/>
    <s v="H424020828"/>
    <s v="CLOSED"/>
    <s v="蕭文杰"/>
    <s v="2025/02/11 16:45:18"/>
    <s v="2025/03/07 14:52:00"/>
    <s v="2025/03/14 17:02:43"/>
    <s v="2025/03/14 17:02:43"/>
    <s v=""/>
    <s v=""/>
    <s v=""/>
    <s v="2025/02/11 15:39:44"/>
    <s v="KEYIN"/>
    <s v="KEYIN"/>
    <s v="R10"/>
    <s v="RTX4070TI"/>
    <s v="2025/03/14 17:00:51"/>
    <s v="001"/>
    <n v="620233"/>
    <n v="1"/>
    <n v="1"/>
  </r>
  <r>
    <s v="KGB"/>
    <s v="Standard Shipment"/>
    <x v="0"/>
    <x v="0"/>
    <x v="0"/>
    <s v="TO251000011"/>
    <s v="R"/>
    <s v="PNY"/>
    <s v="PNY_US"/>
    <s v="2025/02/11 14:58:50"/>
    <s v="2025/01/24 18:54:03"/>
    <s v="H424800436"/>
    <s v="90CV07P20010"/>
    <s v="RTX4070TI/P141S323/GB/PNY"/>
    <s v=""/>
    <s v="H424020917"/>
    <s v="CLOSED"/>
    <s v="蕭文杰"/>
    <s v="2025/02/11 15:34:03"/>
    <s v="2025/04/01 14:35:04"/>
    <s v="2025/04/02 16:58:37"/>
    <s v="2025/04/02 16:58:37"/>
    <s v=""/>
    <s v=""/>
    <s v=""/>
    <s v="2025/02/11 15:04:58"/>
    <s v="KEYIN"/>
    <s v="KEYIN"/>
    <s v="R10"/>
    <s v="RTX4070TI"/>
    <s v="2025/04/02 16:57:36"/>
    <s v="001"/>
    <n v="620451"/>
    <n v="1"/>
    <n v="1"/>
  </r>
  <r>
    <s v="KGB"/>
    <s v="Standard Shipment"/>
    <x v="0"/>
    <x v="0"/>
    <x v="0"/>
    <s v="TO251000011"/>
    <s v="R"/>
    <s v="PNY"/>
    <s v="PNY_US"/>
    <s v="2025/02/11 14:58:50"/>
    <s v="2025/01/24 18:54:03"/>
    <s v="H424800399"/>
    <s v="90CV07P20010"/>
    <s v="RTX4070TI/P141S323/GB/PNY"/>
    <s v=""/>
    <s v="H424020822"/>
    <s v="CLOSED"/>
    <s v="蕭文杰"/>
    <s v="2025/02/12 09:01:25"/>
    <s v="2025/03/14 10:49:34"/>
    <s v="2025/03/14 17:02:43"/>
    <s v="2025/03/14 17:02:43"/>
    <s v=""/>
    <s v=""/>
    <s v=""/>
    <s v="2025/02/12 08:22:55"/>
    <s v="KEYIN"/>
    <s v="KEYIN"/>
    <s v="R10"/>
    <s v="RTX4070TI"/>
    <s v="2025/03/14 17:00:51"/>
    <s v="001"/>
    <n v="620233"/>
    <n v="1"/>
    <n v="1"/>
  </r>
  <r>
    <s v="KBB"/>
    <d v="2026-04-14T00:00:00"/>
    <x v="8"/>
    <x v="0"/>
    <x v="1"/>
    <s v="TO251000011"/>
    <s v="R"/>
    <s v="PNY"/>
    <s v="PNY_US"/>
    <s v="2025/02/11 14:58:50"/>
    <s v="2025/01/24 18:54:03"/>
    <s v="H724002529"/>
    <s v="90CV07P30010"/>
    <s v="RTX4070TI/P141S323/GB/PNY"/>
    <s v=""/>
    <s v="H724002529"/>
    <s v="CLOSED"/>
    <s v="廖振廷"/>
    <s v="2025/02/12 09:01:25"/>
    <s v=""/>
    <s v=""/>
    <s v="2025/08/21 16:59:53"/>
    <s v="[A3SC0022]Scrap caused by service terms"/>
    <s v="Customer"/>
    <s v="SA選擇不修報廢"/>
    <s v="2025/02/12 08:39:05"/>
    <s v="KEYIN"/>
    <s v="KEYIN"/>
    <s v="C01"/>
    <s v="RTX4070TI"/>
    <s v=""/>
    <s v=""/>
    <s v=""/>
    <s v=""/>
    <s v=""/>
  </r>
  <r>
    <s v="KGB"/>
    <s v="Standard Shipment"/>
    <x v="0"/>
    <x v="0"/>
    <x v="0"/>
    <s v="TO251000011"/>
    <s v="R"/>
    <s v="PNY"/>
    <s v="PNY_US"/>
    <s v="2025/02/11 14:58:50"/>
    <s v="2025/01/24 18:54:03"/>
    <s v="HD23016830"/>
    <s v="90CV07X10010"/>
    <s v="RTX4080/PG139-SKU362/GB/PNY"/>
    <s v=""/>
    <s v="HD23016830"/>
    <s v="CLOSED"/>
    <s v="蕭文杰"/>
    <s v="2025/02/12 09:01:25"/>
    <s v="2025/03/12 15:52:25"/>
    <s v="2025/03/14 17:02:43"/>
    <s v="2025/03/14 17:02:43"/>
    <s v=""/>
    <s v=""/>
    <s v=""/>
    <s v="2025/02/12 08:44:30"/>
    <s v="KEYIN"/>
    <s v="KEYIN"/>
    <s v="R10"/>
    <s v="RTX4080"/>
    <s v="2025/03/14 17:00:51"/>
    <s v="001"/>
    <n v="620233"/>
    <n v="1"/>
    <n v="1"/>
  </r>
  <r>
    <s v="KGB"/>
    <s v="Standard Shipment"/>
    <x v="0"/>
    <x v="0"/>
    <x v="0"/>
    <s v="TO251000011"/>
    <s v="R"/>
    <s v="PNY"/>
    <s v="PNY_US"/>
    <s v="2025/02/11 14:58:50"/>
    <s v="2025/01/24 18:54:03"/>
    <s v="H424800370"/>
    <s v="90CV07P20010"/>
    <s v="RTX4070TI/P141S323/GB/PNY"/>
    <s v=""/>
    <s v="H424020915"/>
    <s v="CLOSED"/>
    <s v="蕭文杰"/>
    <s v="2025/02/11 15:34:03"/>
    <s v="2025/03/07 14:51:21"/>
    <s v="2025/03/14 17:02:43"/>
    <s v="2025/03/14 17:02:43"/>
    <s v=""/>
    <s v=""/>
    <s v=""/>
    <s v="2025/02/11 15:15:23"/>
    <s v="KEYIN"/>
    <s v="KEYIN"/>
    <s v="R10"/>
    <s v="RTX4070TI"/>
    <s v="2025/03/14 17:00:51"/>
    <s v="001"/>
    <n v="620233"/>
    <n v="1"/>
    <n v="1"/>
  </r>
  <r>
    <s v="KGB"/>
    <s v="Standard Shipment"/>
    <x v="0"/>
    <x v="0"/>
    <x v="0"/>
    <s v="TO251000011"/>
    <s v="R"/>
    <s v="PNY"/>
    <s v="PNY_US"/>
    <s v="2025/02/11 14:58:50"/>
    <s v="2025/01/24 18:54:03"/>
    <s v="H424800368"/>
    <s v="90CV07P20010"/>
    <s v="RTX4070TI/P141S323/GB/PNY"/>
    <s v=""/>
    <s v="H424020964"/>
    <s v="CLOSED"/>
    <s v="廖振廷"/>
    <s v="2025/02/11 16:45:18"/>
    <s v="2025/03/07 14:52:36"/>
    <s v="2025/03/14 17:02:43"/>
    <s v="2025/03/14 17:02:43"/>
    <s v=""/>
    <s v=""/>
    <s v=""/>
    <s v="2025/02/11 16:21:01"/>
    <s v="KEYIN"/>
    <s v="KEYIN"/>
    <s v="R10"/>
    <s v="RTX4070TI"/>
    <s v="2025/03/14 17:00:51"/>
    <s v="001"/>
    <n v="620233"/>
    <n v="1"/>
    <n v="1"/>
  </r>
  <r>
    <s v="KBB"/>
    <d v="2025-07-14T00:00:00"/>
    <x v="4"/>
    <x v="0"/>
    <x v="1"/>
    <s v="TO251000011"/>
    <s v="R"/>
    <s v="PNY"/>
    <s v="PNY_US"/>
    <s v="2025/02/11 14:58:50"/>
    <s v="2025/01/24 18:54:03"/>
    <s v="H424020830"/>
    <s v="90CV07P20010"/>
    <s v="RTX4070TI/P141S323/GB/PNY"/>
    <s v=""/>
    <s v="H424020830"/>
    <s v="CLOSED"/>
    <s v="廖振廷"/>
    <s v="2025/02/11 16:45:18"/>
    <s v=""/>
    <s v=""/>
    <s v="2025/02/14 08:41:48"/>
    <s v="[A3SC0027]PCB damage"/>
    <s v="Customer"/>
    <s v="PCB Damaged/板斷(裂)無法維修"/>
    <s v="2025/02/11 16:08:07"/>
    <s v="KEYIN"/>
    <s v="KEYIN"/>
    <s v="C01"/>
    <s v="RTX4070TI"/>
    <s v=""/>
    <s v=""/>
    <s v=""/>
    <s v=""/>
    <s v=""/>
  </r>
  <r>
    <s v="KBB"/>
    <d v="2026-04-14T00:00:00"/>
    <x v="8"/>
    <x v="0"/>
    <x v="1"/>
    <s v="TO251000011"/>
    <s v="R"/>
    <s v="PNY"/>
    <s v="PNY_US"/>
    <s v="2025/02/11 14:58:50"/>
    <s v="2025/01/24 18:54:03"/>
    <s v="H424020818"/>
    <s v="90CV07P20010"/>
    <s v="RTX4070TI/P141S323/GB/PNY"/>
    <s v=""/>
    <s v="H424020818"/>
    <s v="CLOSED"/>
    <s v="廖振廷"/>
    <s v="2025/02/11 16:45:18"/>
    <s v=""/>
    <s v=""/>
    <s v="2025/02/14 08:36:17"/>
    <s v="[A3SC0027]PCB damage"/>
    <s v="Customer"/>
    <s v="PCB Damaged/板斷(裂)無法維修"/>
    <s v="2025/02/11 16:12:25"/>
    <s v="KEYIN"/>
    <s v="KEYIN"/>
    <s v="C01"/>
    <s v="RTX4070TI"/>
    <s v=""/>
    <s v=""/>
    <s v=""/>
    <s v=""/>
    <s v=""/>
  </r>
  <r>
    <s v="KGB"/>
    <s v="Standard Shipment"/>
    <x v="0"/>
    <x v="0"/>
    <x v="0"/>
    <s v="TO251000011"/>
    <s v="R"/>
    <s v="PNY"/>
    <s v="PNY_US"/>
    <s v="2025/02/11 14:58:50"/>
    <s v="2025/01/24 18:54:03"/>
    <s v="H424800364"/>
    <s v="90CV07P20010"/>
    <s v="RTX4070TI/P141S323/GB/PNY"/>
    <s v=""/>
    <s v="H424020905"/>
    <s v="CLOSED"/>
    <s v="廖振廷"/>
    <s v="2025/02/11 15:34:03"/>
    <s v="2025/03/07 15:13:59"/>
    <s v="2025/03/14 17:02:43"/>
    <s v="2025/03/14 17:02:43"/>
    <s v=""/>
    <s v=""/>
    <s v=""/>
    <s v="2025/02/11 15:12:20"/>
    <s v="KEYIN"/>
    <s v="KEYIN"/>
    <s v="R10"/>
    <s v="RTX4070TI"/>
    <s v="2025/03/14 17:00:51"/>
    <s v="001"/>
    <n v="620233"/>
    <n v="1"/>
    <n v="1"/>
  </r>
  <r>
    <s v="KBB"/>
    <d v="2025-07-14T00:00:00"/>
    <x v="4"/>
    <x v="0"/>
    <x v="1"/>
    <s v="TO251000011"/>
    <s v="R"/>
    <s v="PNY"/>
    <s v="PNY_US"/>
    <s v="2025/02/11 14:58:50"/>
    <s v="2025/01/24 18:54:03"/>
    <s v="H424020973"/>
    <s v="90CV07P20010"/>
    <s v="RTX4070TI/P141S323/GB/PNY"/>
    <s v=""/>
    <s v="H424020973"/>
    <s v="CLOSED"/>
    <s v="廖振廷"/>
    <s v="2025/02/11 15:34:03"/>
    <s v=""/>
    <s v=""/>
    <s v="2025/02/14 08:42:48"/>
    <s v="[A3SC0027]PCB damage"/>
    <s v="Customer"/>
    <s v="PCB Damaged/板斷(裂)無法維修"/>
    <s v="2025/02/11 15:24:49"/>
    <s v="KEYIN"/>
    <s v="KEYIN"/>
    <s v="C01"/>
    <s v="RTX4070TI"/>
    <s v=""/>
    <s v=""/>
    <s v=""/>
    <s v=""/>
    <s v=""/>
  </r>
  <r>
    <s v="KGB"/>
    <s v="Standard Shipment"/>
    <x v="0"/>
    <x v="0"/>
    <x v="0"/>
    <s v="TO251000011"/>
    <s v="R"/>
    <s v="PNY"/>
    <s v="PNY_US"/>
    <s v="2025/02/11 14:58:50"/>
    <s v="2025/01/24 18:54:03"/>
    <s v="H424800359"/>
    <s v="90CV07P20010"/>
    <s v="RTX4070TI/P141S323/GB/PNY"/>
    <s v=""/>
    <s v="H424021076"/>
    <s v="CLOSED"/>
    <s v="廖振廷"/>
    <s v="2025/02/11 16:45:18"/>
    <s v="2025/03/07 14:43:34"/>
    <s v="2025/03/14 17:02:43"/>
    <s v="2025/03/14 17:02:43"/>
    <s v=""/>
    <s v=""/>
    <s v=""/>
    <s v="2025/02/11 16:03:04"/>
    <s v="KEYIN"/>
    <s v="KEYIN"/>
    <s v="R10"/>
    <s v="RTX4070TI"/>
    <s v="2025/03/14 17:00:51"/>
    <s v="001"/>
    <n v="620233"/>
    <n v="1"/>
    <n v="1"/>
  </r>
  <r>
    <s v="KGB"/>
    <s v="Standard Shipment"/>
    <x v="0"/>
    <x v="0"/>
    <x v="0"/>
    <s v="TO251000011"/>
    <s v="R"/>
    <s v="PNY"/>
    <s v="PNY_US"/>
    <s v="2025/02/11 14:58:50"/>
    <s v="2025/01/24 18:54:03"/>
    <s v="H424800357"/>
    <s v="90CV07P20010"/>
    <s v="RTX4070TI/P141S323/GB/PNY"/>
    <s v=""/>
    <s v="H424020910"/>
    <s v="CLOSED"/>
    <s v="蕭文杰"/>
    <s v="2025/02/11 16:45:18"/>
    <s v="2025/02/19 10:58:13"/>
    <s v="2025/02/21 16:09:23"/>
    <s v="2025/02/21 16:09:23"/>
    <s v=""/>
    <s v=""/>
    <s v=""/>
    <s v="2025/02/11 15:42:26"/>
    <s v="KEYIN"/>
    <s v="KEYIN"/>
    <s v="R10"/>
    <s v="RTX4070TI"/>
    <s v="2025/02/21 16:08:57"/>
    <s v="001"/>
    <n v="619990"/>
    <n v="1"/>
    <n v="1"/>
  </r>
  <r>
    <s v="KBB"/>
    <d v="2026-04-14T00:00:00"/>
    <x v="8"/>
    <x v="0"/>
    <x v="1"/>
    <s v="TO251000011"/>
    <s v="R"/>
    <s v="PNY"/>
    <s v="PNY_US"/>
    <s v="2025/02/11 14:58:50"/>
    <s v="2025/01/24 18:54:03"/>
    <s v="H424020972"/>
    <s v="90CV07P20010"/>
    <s v="RTX4070TI/P141S323/GB/PNY"/>
    <s v=""/>
    <s v="H424020972"/>
    <s v="CLOSED"/>
    <s v="蕭文杰"/>
    <s v="2025/02/11 16:45:18"/>
    <s v=""/>
    <s v=""/>
    <s v="2025/08/21 16:59:32"/>
    <s v="[A3SC0022]Scrap caused by service terms"/>
    <s v="Customer"/>
    <s v="SA選擇不修報廢"/>
    <s v="2025/02/11 15:45:12"/>
    <s v="KEYIN"/>
    <s v="KEYIN"/>
    <s v="C01"/>
    <s v="RTX4070TI"/>
    <s v=""/>
    <s v=""/>
    <s v=""/>
    <s v=""/>
    <s v=""/>
  </r>
  <r>
    <s v="KGB"/>
    <s v="Standard Shipment"/>
    <x v="0"/>
    <x v="0"/>
    <x v="0"/>
    <s v="TO251000011"/>
    <s v="R"/>
    <s v="PNY"/>
    <s v="PNY_US"/>
    <s v="2025/02/11 14:58:50"/>
    <s v="2025/01/24 18:54:03"/>
    <s v="H424800398"/>
    <s v="90CV07P20010"/>
    <s v="RTX4070TI/P141S323/GB/PNY"/>
    <s v=""/>
    <s v="H424020843"/>
    <s v="CLOSED"/>
    <s v="蕭文杰"/>
    <s v="2025/02/11 16:45:18"/>
    <s v="2025/04/01 15:26:44"/>
    <s v="2025/04/02 16:58:37"/>
    <s v="2025/04/02 16:58:37"/>
    <s v=""/>
    <s v=""/>
    <s v=""/>
    <s v="2025/02/11 15:52:25"/>
    <s v="KEYIN"/>
    <s v="KEYIN"/>
    <s v="R10"/>
    <s v="RTX4070TI"/>
    <s v="2025/04/02 16:57:36"/>
    <s v="001"/>
    <n v="620451"/>
    <n v="1"/>
    <n v="1"/>
  </r>
  <r>
    <s v="KGB"/>
    <s v="Standard Shipment"/>
    <x v="0"/>
    <x v="0"/>
    <x v="0"/>
    <s v="TO251000011"/>
    <s v="R"/>
    <s v="PNY"/>
    <s v="PNY_US"/>
    <s v="2025/02/11 14:58:50"/>
    <s v="2025/01/24 18:54:03"/>
    <s v="H424800363"/>
    <s v="90CV07P20010"/>
    <s v="RTX4070TI/P141S323/GB/PNY"/>
    <s v=""/>
    <s v="H424020902"/>
    <s v="CLOSED"/>
    <s v="蕭文杰"/>
    <s v="2025/02/11 16:45:18"/>
    <s v="2025/03/07 15:18:45"/>
    <s v="2025/03/14 17:02:43"/>
    <s v="2025/03/14 17:02:43"/>
    <s v=""/>
    <s v=""/>
    <s v=""/>
    <s v="2025/02/11 15:56:12"/>
    <s v="KEYIN"/>
    <s v="KEYIN"/>
    <s v="R10"/>
    <s v="RTX4070TI"/>
    <s v="2025/03/14 17:00:51"/>
    <s v="001"/>
    <n v="620233"/>
    <n v="1"/>
    <n v="1"/>
  </r>
  <r>
    <s v="KBB"/>
    <d v="2025-07-14T00:00:00"/>
    <x v="4"/>
    <x v="0"/>
    <x v="1"/>
    <s v="TO251000011"/>
    <s v="R"/>
    <s v="PNY"/>
    <s v="PNY_US"/>
    <s v="2025/02/11 14:58:50"/>
    <s v="2025/01/24 18:54:03"/>
    <s v="H424020770"/>
    <s v="90CV07P20010"/>
    <s v="RTX4070TI/P141S323/GB/PNY"/>
    <s v=""/>
    <s v="H424020770"/>
    <s v="CLOSED"/>
    <s v="廖振廷"/>
    <s v="2025/02/12 09:01:25"/>
    <s v=""/>
    <s v=""/>
    <s v="2025/02/14 08:49:17"/>
    <s v="[A3SC0027]PCB damage"/>
    <s v="Customer"/>
    <s v="PCB Damaged/板斷(裂)無法維修"/>
    <s v="2025/02/12 08:34:58"/>
    <s v="KEYIN"/>
    <s v="KEYIN"/>
    <s v="C01"/>
    <s v="RTX4070TI"/>
    <s v=""/>
    <s v=""/>
    <s v=""/>
    <s v=""/>
    <s v=""/>
  </r>
  <r>
    <s v="KBB"/>
    <d v="2026-04-14T00:00:00"/>
    <x v="8"/>
    <x v="0"/>
    <x v="1"/>
    <s v="TO251000011"/>
    <s v="R"/>
    <s v="PNY"/>
    <s v="PNY_US"/>
    <s v="2025/02/11 14:58:50"/>
    <s v="2025/01/24 18:54:03"/>
    <s v="H424020875"/>
    <s v="90CV07P20010"/>
    <s v="RTX4070TI/P141S323/GB/PNY"/>
    <s v=""/>
    <s v="H424020875"/>
    <s v="CLOSED"/>
    <s v="蕭文杰"/>
    <s v="2025/02/12 09:01:25"/>
    <s v=""/>
    <s v=""/>
    <s v="2025/02/26 14:02:28"/>
    <s v="[A3SC0027]PCB damage"/>
    <s v="Customer"/>
    <s v="PCB Damaged/板斷(裂)無法維修"/>
    <s v="2025/02/12 08:48:15"/>
    <s v="KEYIN"/>
    <s v="KEYIN"/>
    <s v="C01"/>
    <s v="RTX4070TI"/>
    <s v=""/>
    <s v=""/>
    <s v=""/>
    <s v=""/>
    <s v=""/>
  </r>
  <r>
    <s v="KBB"/>
    <d v="2025-07-14T00:00:00"/>
    <x v="4"/>
    <x v="0"/>
    <x v="1"/>
    <s v="TO251000011"/>
    <s v="R"/>
    <s v="PNY"/>
    <s v="PNY_US"/>
    <s v="2025/02/11 14:58:50"/>
    <s v="2025/01/24 18:54:03"/>
    <s v="H424020711"/>
    <s v="90CV07P20010"/>
    <s v="RTX4070TI/P141S323/GB/PNY"/>
    <s v=""/>
    <s v="H424020711"/>
    <s v="CLOSED"/>
    <s v="廖振廷"/>
    <s v="2025/02/12 09:01:25"/>
    <s v=""/>
    <s v=""/>
    <s v="2025/02/14 08:40:07"/>
    <s v="[A3SC0027]PCB damage"/>
    <s v="Customer"/>
    <s v="PCB Damaged/板斷(裂)無法維修"/>
    <s v="2025/02/12 08:53:45"/>
    <s v="KEYIN"/>
    <s v="KEYIN"/>
    <s v="C01"/>
    <s v="RTX4070TI"/>
    <s v=""/>
    <s v=""/>
    <s v=""/>
    <s v=""/>
    <s v=""/>
  </r>
  <r>
    <s v="KBB"/>
    <d v="2026-04-14T00:00:00"/>
    <x v="8"/>
    <x v="0"/>
    <x v="1"/>
    <s v="TO252000006"/>
    <s v="R"/>
    <s v="PNY"/>
    <s v="PNY_US"/>
    <s v="2025/02/21 16:35:20"/>
    <s v="2025/02/11 16:41:35"/>
    <s v="H324027213"/>
    <s v="90CV07S20020"/>
    <s v="RTX4090/PG139-SKU332/GB/PNY"/>
    <s v=""/>
    <s v="H324027213"/>
    <s v="CLOSED"/>
    <s v="廖振廷"/>
    <s v="2025/03/04 12:49:34"/>
    <s v=""/>
    <s v=""/>
    <s v="2025/03/10 08:57:32"/>
    <s v="[A3SC0022]Scrap caused by service terms"/>
    <s v="Customer"/>
    <s v="客戶未經授權維修,G1,VRAM 移除"/>
    <s v="2025/03/04 12:09:04"/>
    <s v="KEYIN"/>
    <s v="KEYIN"/>
    <s v="C01"/>
    <s v="RTX4090"/>
    <s v=""/>
    <s v=""/>
    <s v=""/>
    <s v=""/>
    <s v=""/>
  </r>
  <r>
    <s v="KBB"/>
    <d v="2026-04-14T00:00:00"/>
    <x v="8"/>
    <x v="0"/>
    <x v="1"/>
    <s v="TO252000006"/>
    <s v="R"/>
    <s v="PNY"/>
    <s v="PNY_US"/>
    <s v="2025/02/21 16:35:20"/>
    <s v="2025/02/11 16:41:35"/>
    <s v="H224012000"/>
    <s v="90CV07S10050"/>
    <s v="RTX4090/PG139-SKU332/GB/PNY"/>
    <s v=""/>
    <s v="H224012000"/>
    <s v="CLOSED"/>
    <s v="廖振廷"/>
    <s v="2025/03/04 12:49:34"/>
    <s v=""/>
    <s v=""/>
    <s v="2025/03/10 08:49:28"/>
    <s v="[A3SC0022]Scrap caused by service terms"/>
    <s v="Customer"/>
    <s v="客戶未經授權維修,維修痕跡 G1, VRAM"/>
    <s v="2025/03/04 12:14:40"/>
    <s v="KEYIN"/>
    <s v="KEYIN"/>
    <s v="C01"/>
    <s v="RTX4090"/>
    <s v=""/>
    <s v=""/>
    <s v=""/>
    <s v=""/>
    <s v=""/>
  </r>
  <r>
    <s v="KBB"/>
    <d v="2025-07-14T00:00:00"/>
    <x v="4"/>
    <x v="0"/>
    <x v="1"/>
    <s v="TO252000006"/>
    <s v="R"/>
    <s v="PNY"/>
    <s v="PNY_US"/>
    <s v="2025/02/21 16:35:20"/>
    <s v="2025/02/11 16:41:35"/>
    <s v="H424000148"/>
    <s v="90CV07S10050"/>
    <s v="RTX4090/PG139-SKU332/GB/PNY"/>
    <s v=""/>
    <s v="H424000148"/>
    <s v="CLOSED"/>
    <s v="廖振廷"/>
    <s v="2025/03/04 12:49:34"/>
    <s v=""/>
    <s v=""/>
    <s v="2025/03/10 08:58:35"/>
    <s v="[A3SC0027]PCB damage"/>
    <s v="Customer"/>
    <s v="PCB Damaged/板斷(裂)無法維修"/>
    <s v="2025/03/04 11:14:44"/>
    <s v="KEYIN"/>
    <s v="KEYIN"/>
    <s v="C01"/>
    <s v="RTX4090"/>
    <s v=""/>
    <s v=""/>
    <s v=""/>
    <s v=""/>
    <s v=""/>
  </r>
  <r>
    <s v="KGB"/>
    <s v="Standard Shipment"/>
    <x v="0"/>
    <x v="0"/>
    <x v="0"/>
    <s v="TO252000006"/>
    <s v="R"/>
    <s v="PNY"/>
    <s v="PNY_US"/>
    <s v="2025/02/21 16:35:20"/>
    <s v="2025/02/11 16:41:35"/>
    <s v="H424800487"/>
    <s v="90CV-07S0030"/>
    <s v="RTX4090/PG139-SKU330/GB/PNY"/>
    <s v=""/>
    <s v="H424900052"/>
    <s v="CLOSED"/>
    <s v="蕭文杰"/>
    <s v="2025/03/04 12:49:34"/>
    <s v="2025/03/26 14:39:24"/>
    <s v="2025/05/06 13:44:14"/>
    <s v="2025/05/06 13:44:14"/>
    <s v=""/>
    <s v=""/>
    <s v=""/>
    <s v="2025/03/04 11:01:33"/>
    <s v="KEYIN"/>
    <s v="KEYIN"/>
    <s v="R10"/>
    <s v="RTX4090"/>
    <s v="2025/05/06 13:41:48"/>
    <s v="001"/>
    <n v="620729"/>
    <n v="1"/>
    <n v="1"/>
  </r>
  <r>
    <s v="KGB"/>
    <s v="Standard Shipment"/>
    <x v="0"/>
    <x v="0"/>
    <x v="0"/>
    <s v="TO252000006"/>
    <s v="R"/>
    <s v="PNY"/>
    <s v="PNY_US"/>
    <s v="2025/02/21 16:35:20"/>
    <s v="2025/02/11 16:41:35"/>
    <s v="H424800490"/>
    <s v="90CV-07S0030"/>
    <s v="RTX4090/PG139-SKU330/GB/PNY"/>
    <s v=""/>
    <s v="H424900009"/>
    <s v="CLOSED"/>
    <s v="蕭文杰"/>
    <s v="2025/03/04 12:49:33"/>
    <s v="2025/03/26 14:37:54"/>
    <s v="2025/05/06 13:44:14"/>
    <s v="2025/05/06 13:44:14"/>
    <s v=""/>
    <s v=""/>
    <s v=""/>
    <s v="2025/03/04 12:24:28"/>
    <s v="KEYIN"/>
    <s v="KEYIN"/>
    <s v="R10"/>
    <s v="RTX4090"/>
    <s v="2025/05/06 13:41:48"/>
    <s v="001"/>
    <n v="620729"/>
    <n v="1"/>
    <n v="1"/>
  </r>
  <r>
    <s v="KBB"/>
    <s v="VRAM is pending RTV"/>
    <x v="14"/>
    <x v="1"/>
    <x v="1"/>
    <s v="TO252000006"/>
    <s v="R"/>
    <s v="PNY"/>
    <s v="PNY_US"/>
    <s v="2025/02/21 16:35:20"/>
    <s v="2025/02/11 16:41:35"/>
    <s v="H324002523"/>
    <s v="90CV07S10050"/>
    <s v="RTX4090/PG139-SKU332/GB/PNY"/>
    <s v=""/>
    <s v="H324002523"/>
    <s v="CLOSED"/>
    <s v="吳崇源"/>
    <s v="2025/03/04 12:49:33"/>
    <s v=""/>
    <s v=""/>
    <s v="2025/12/03 16:19:16"/>
    <s v="[A3SC0020]Scrap cause by Parts shortage"/>
    <s v="Customer"/>
    <s v="無料可修，SA同意報廢"/>
    <s v="2025/03/04 12:36:55"/>
    <s v="KEYIN"/>
    <s v="KEYIN"/>
    <s v="C01"/>
    <s v="RTX4090"/>
    <s v=""/>
    <s v=""/>
    <s v=""/>
    <s v=""/>
    <s v=""/>
  </r>
  <r>
    <s v="KGB"/>
    <s v="Standard Shipment"/>
    <x v="0"/>
    <x v="0"/>
    <x v="0"/>
    <s v="TO252000006"/>
    <s v="R"/>
    <s v="PNY"/>
    <s v="PNY_US"/>
    <s v="2025/02/21 16:35:20"/>
    <s v="2025/02/11 16:41:35"/>
    <s v="H524800485"/>
    <s v="90CV-07S0020"/>
    <s v="RTX4090/PG139-SKU330/GB/PNY"/>
    <s v=""/>
    <s v="H524900066"/>
    <s v="CLOSED"/>
    <s v="廖振廷"/>
    <s v="2025/03/04 12:49:33"/>
    <s v="2025/03/26 14:39:37"/>
    <s v="2025/05/06 13:44:14"/>
    <s v="2025/05/06 13:44:14"/>
    <s v=""/>
    <s v=""/>
    <s v=""/>
    <s v="2025/03/04 12:45:47"/>
    <s v="KEYIN"/>
    <s v="KEYIN"/>
    <s v="R10"/>
    <s v="RTX4090"/>
    <s v="2025/05/06 13:41:48"/>
    <s v="001"/>
    <n v="620729"/>
    <n v="1"/>
    <n v="1"/>
  </r>
  <r>
    <s v="KGB"/>
    <s v="Standard Shipment"/>
    <x v="0"/>
    <x v="0"/>
    <x v="0"/>
    <s v="TO252000006"/>
    <s v="R"/>
    <s v="PNY"/>
    <s v="PNY_US"/>
    <s v="2025/02/21 16:35:20"/>
    <s v="2025/02/11 16:41:35"/>
    <s v="H524800489"/>
    <s v="90CV-07S0020"/>
    <s v="RTX4090/PG139-SKU330/GB/PNY"/>
    <s v=""/>
    <s v="H524900065"/>
    <s v="CLOSED"/>
    <s v="蕭文杰"/>
    <s v="2025/03/04 12:49:33"/>
    <s v="2025/03/26 14:37:10"/>
    <s v="2025/05/06 13:44:14"/>
    <s v="2025/05/06 13:44:14"/>
    <s v=""/>
    <s v=""/>
    <s v=""/>
    <s v="2025/03/04 12:27:51"/>
    <s v="KEYIN"/>
    <s v="KEYIN"/>
    <s v="R10"/>
    <s v="RTX4090"/>
    <s v="2025/05/06 13:41:48"/>
    <s v="001"/>
    <n v="620729"/>
    <n v="1"/>
    <n v="1"/>
  </r>
  <r>
    <s v="KGB"/>
    <s v="Standard Shipment"/>
    <x v="0"/>
    <x v="0"/>
    <x v="0"/>
    <s v="TO252000006"/>
    <s v="R"/>
    <s v="PNY"/>
    <s v="PNY_US"/>
    <s v="2025/02/21 16:35:20"/>
    <s v="2025/02/11 16:41:35"/>
    <s v="H324800593"/>
    <s v="90CV07S10050"/>
    <s v="RTX4090/PG139-SKU332/GB/PNY"/>
    <s v=""/>
    <s v="H324002484"/>
    <s v="CLOSED"/>
    <s v="吳崇源"/>
    <s v="2025/03/04 12:49:34"/>
    <s v="2025/07/18 08:17:40"/>
    <s v="2025/07/23 14:45:28"/>
    <s v="2025/07/23 14:45:28"/>
    <s v=""/>
    <s v=""/>
    <s v=""/>
    <s v="2025/03/04 12:19:04"/>
    <s v="KEYIN"/>
    <s v="KEYIN"/>
    <s v="R10"/>
    <s v="RTX4090"/>
    <s v="2025/07/23 14:44:54"/>
    <s v="001"/>
    <n v="621347"/>
    <n v="1"/>
    <n v="1"/>
  </r>
  <r>
    <s v="KBB"/>
    <d v="2025-07-14T00:00:00"/>
    <x v="4"/>
    <x v="0"/>
    <x v="1"/>
    <s v="TO252000006"/>
    <s v="R"/>
    <s v="PNY"/>
    <s v="PNY_US"/>
    <s v="2025/02/21 16:35:20"/>
    <s v="2025/02/11 16:41:35"/>
    <s v="H524028416"/>
    <s v="90CV07S10050"/>
    <s v="RTX4090/PG139-SKU332/GB/PNY"/>
    <s v=""/>
    <s v="H524028416"/>
    <s v="CLOSED"/>
    <s v="廖振廷"/>
    <s v="2025/03/04 12:49:33"/>
    <s v=""/>
    <s v=""/>
    <s v="2025/03/10 09:03:37"/>
    <s v="[A3SC0027]PCB damage"/>
    <s v="Customer"/>
    <s v="PCB Damaged/板斷(裂)無法維修"/>
    <s v="2025/03/04 12:21:42"/>
    <s v="KEYIN"/>
    <s v="KEYIN"/>
    <s v="C01"/>
    <s v="RTX4090"/>
    <s v=""/>
    <s v=""/>
    <s v=""/>
    <s v=""/>
    <s v=""/>
  </r>
  <r>
    <s v="KGB"/>
    <s v="Standard Shipment"/>
    <x v="0"/>
    <x v="0"/>
    <x v="0"/>
    <s v="TO252000006"/>
    <s v="R"/>
    <s v="PNY"/>
    <s v="PNY_US"/>
    <s v="2025/02/21 16:35:20"/>
    <s v="2025/02/11 16:41:35"/>
    <s v="H624800483"/>
    <s v="90CV-07S0030"/>
    <s v="RTX4090/PG139-SKU330/GB/PNY"/>
    <s v=""/>
    <s v="H624900116"/>
    <s v="CLOSED"/>
    <s v="廖振廷"/>
    <s v="2025/03/04 12:49:33"/>
    <s v="2025/03/26 14:37:40"/>
    <s v="2025/05/06 13:44:14"/>
    <s v="2025/05/06 13:44:14"/>
    <s v=""/>
    <s v=""/>
    <s v=""/>
    <s v="2025/03/04 12:33:33"/>
    <s v="KEYIN"/>
    <s v="KEYIN"/>
    <s v="R10"/>
    <s v="RTX4090"/>
    <s v="2025/05/06 13:41:47"/>
    <s v="001"/>
    <n v="620729"/>
    <n v="1"/>
    <n v="1"/>
  </r>
  <r>
    <s v="KGB"/>
    <s v="Standard Shipment"/>
    <x v="0"/>
    <x v="0"/>
    <x v="0"/>
    <s v="TO252000006"/>
    <s v="R"/>
    <s v="PNY"/>
    <s v="PNY_US"/>
    <s v="2025/02/21 16:35:20"/>
    <s v="2025/02/11 16:41:35"/>
    <s v="H424800484"/>
    <s v="90CV-07S0030"/>
    <s v="RTX4090/PG139-SKU330/GB/PNY"/>
    <s v=""/>
    <s v="H424900054"/>
    <s v="CLOSED"/>
    <s v="廖振廷"/>
    <s v="2025/03/04 12:49:33"/>
    <s v="2025/03/26 14:37:27"/>
    <s v="2025/05/06 13:44:14"/>
    <s v="2025/05/06 13:44:14"/>
    <s v=""/>
    <s v=""/>
    <s v=""/>
    <s v="2025/03/04 12:41:36"/>
    <s v="KEYIN"/>
    <s v="KEYIN"/>
    <s v="R10"/>
    <s v="RTX4090"/>
    <s v="2025/05/06 13:41:48"/>
    <s v="001"/>
    <n v="620729"/>
    <n v="1"/>
    <n v="1"/>
  </r>
  <r>
    <s v="KGB"/>
    <s v="Standard Shipment"/>
    <x v="0"/>
    <x v="0"/>
    <x v="0"/>
    <s v="TO252000011"/>
    <s v="R"/>
    <s v="PNY"/>
    <s v="PNY_US"/>
    <s v="2025/03/04 14:00:25"/>
    <s v="2025/02/19 18:15:25"/>
    <s v="HO24800476"/>
    <s v="90CV07X30050"/>
    <s v="RTX4080/PG139SKU355/GB/PNY"/>
    <s v=""/>
    <s v="HO24008717"/>
    <s v="CLOSED"/>
    <s v="廖振廷"/>
    <s v="2025/03/06 12:32:42"/>
    <s v="2025/05/05 13:29:01"/>
    <s v="2025/05/09 16:20:35"/>
    <s v="2025/05/09 16:20:35"/>
    <s v=""/>
    <s v=""/>
    <s v=""/>
    <s v="2025/03/06 12:13:46"/>
    <s v="KEYIN"/>
    <s v="KEYIN"/>
    <s v="R10"/>
    <s v="RTX4080"/>
    <s v="2025/05/09 16:20:12"/>
    <s v="001"/>
    <n v="620772"/>
    <n v="1"/>
    <n v="1"/>
  </r>
  <r>
    <s v="KGB"/>
    <s v="Standard Shipment"/>
    <x v="0"/>
    <x v="0"/>
    <x v="0"/>
    <s v="TO252000011"/>
    <s v="R"/>
    <s v="PNY"/>
    <s v="PNY_US"/>
    <s v="2025/03/04 14:00:25"/>
    <s v="2025/02/19 18:15:25"/>
    <s v="H424800473"/>
    <s v="90CV07U30010"/>
    <s v="RTX4060TI/PG190-364/GB/PNY"/>
    <s v=""/>
    <s v="H424027323"/>
    <s v="CLOSED"/>
    <s v="廖振廷"/>
    <s v="2025/03/06 12:32:41"/>
    <s v="2025/03/14 11:19:13"/>
    <s v="2025/03/14 17:02:43"/>
    <s v="2025/03/14 17:02:43"/>
    <s v=""/>
    <s v=""/>
    <s v=""/>
    <s v="2025/03/06 12:25:50"/>
    <s v="KEYIN"/>
    <s v="KEYIN"/>
    <s v="R10"/>
    <s v="RTX4060TI"/>
    <s v="2025/03/14 17:00:51"/>
    <s v="001"/>
    <n v="620233"/>
    <n v="1"/>
    <n v="1"/>
  </r>
  <r>
    <s v="KGB"/>
    <s v="Standard Shipment"/>
    <x v="0"/>
    <x v="0"/>
    <x v="0"/>
    <s v="TO252000011"/>
    <s v="R"/>
    <s v="PNY"/>
    <s v="PNY_US"/>
    <s v="2025/03/04 14:00:25"/>
    <s v="2025/02/19 18:15:25"/>
    <s v="HO24800497"/>
    <s v="90CV07X30050"/>
    <s v="RTX4080/PG139SKU355/GB/PNY"/>
    <s v=""/>
    <s v="HO24008811"/>
    <s v="CLOSED"/>
    <s v="蕭文杰"/>
    <s v="2025/03/10 16:03:50"/>
    <s v="2025/05/05 13:27:24"/>
    <s v="2025/05/09 16:20:35"/>
    <s v="2025/05/09 16:20:35"/>
    <s v=""/>
    <s v=""/>
    <s v=""/>
    <s v="2025/03/10 15:13:32"/>
    <s v="KEYIN"/>
    <s v="KEYIN"/>
    <s v="R10"/>
    <s v="RTX4080"/>
    <s v="2025/05/09 16:20:12"/>
    <s v="001"/>
    <n v="620772"/>
    <n v="1"/>
    <n v="1"/>
  </r>
  <r>
    <s v="KBB"/>
    <d v="2025-07-14T00:00:00"/>
    <x v="4"/>
    <x v="0"/>
    <x v="1"/>
    <s v="TO252000011"/>
    <s v="R"/>
    <s v="PNY"/>
    <s v="PNY_US"/>
    <s v="2025/03/04 14:00:25"/>
    <s v="2025/02/19 18:15:25"/>
    <s v="HO24019535"/>
    <s v="90CV07T000B0"/>
    <s v="RTX4060/PG173-SKU371/GB/PNY"/>
    <s v=""/>
    <s v="HO24019535"/>
    <s v="CLOSED"/>
    <s v="蕭文杰"/>
    <s v="2025/03/10 16:03:49"/>
    <s v=""/>
    <s v=""/>
    <s v="2025/03/24 08:48:59"/>
    <s v="[A3SC0030]Burnt Component"/>
    <s v="Customer"/>
    <s v="PCB Burned/U8"/>
    <s v="2025/03/10 15:57:10"/>
    <s v="KEYIN"/>
    <s v="KEYIN"/>
    <s v="C01"/>
    <s v="RTX4060"/>
    <s v=""/>
    <s v=""/>
    <s v=""/>
    <s v=""/>
    <s v=""/>
  </r>
  <r>
    <s v="KBB"/>
    <d v="2025-07-14T00:00:00"/>
    <x v="4"/>
    <x v="0"/>
    <x v="1"/>
    <s v="TO252000011"/>
    <s v="R"/>
    <s v="PNY"/>
    <s v="PNY_US"/>
    <s v="2025/03/04 14:00:25"/>
    <s v="2025/02/19 18:15:25"/>
    <s v="H824009702"/>
    <s v="90CV07X20010"/>
    <s v="RTX4080/PG139SKU355/GB/PNY"/>
    <s v=""/>
    <s v="H824009702"/>
    <s v="CLOSED"/>
    <s v="吳崇源"/>
    <s v="2025/03/10 16:03:49"/>
    <s v=""/>
    <s v=""/>
    <s v="2025/03/24 08:49:13"/>
    <s v="[A3SC0027]PCB damage"/>
    <s v="Customer"/>
    <s v="PCB Damaged/板斷(裂)無法維修"/>
    <s v="2025/03/10 15:30:31"/>
    <s v="KEYIN"/>
    <s v="KEYIN"/>
    <s v="C01"/>
    <s v="RTX4080"/>
    <s v=""/>
    <s v=""/>
    <s v=""/>
    <s v=""/>
    <s v=""/>
  </r>
  <r>
    <s v="KBB"/>
    <d v="2026-04-14T00:00:00"/>
    <x v="8"/>
    <x v="0"/>
    <x v="1"/>
    <s v="TO252000011"/>
    <s v="R"/>
    <s v="PNY"/>
    <s v="PNY_US"/>
    <s v="2025/03/04 14:00:25"/>
    <s v="2025/02/19 18:15:25"/>
    <s v="H924001025"/>
    <s v="90CV07P20020"/>
    <s v="RTX4070TI/P141S323/GB/PNY"/>
    <s v=""/>
    <s v="H924001025"/>
    <s v="CLOSED"/>
    <s v="吳崇源"/>
    <s v="2025/03/10 16:03:49"/>
    <s v=""/>
    <s v=""/>
    <s v="2025/09/22 15:20:25"/>
    <s v="[A3SC0020]Scrap cause by Parts shortage"/>
    <s v="Customer"/>
    <s v="Consigned Part Shortage - Close"/>
    <s v="2025/03/10 15:35:04"/>
    <s v="KEYIN"/>
    <s v="KEYIN"/>
    <s v="C01"/>
    <s v="RTX4070TI"/>
    <s v=""/>
    <s v=""/>
    <s v=""/>
    <s v=""/>
    <s v=""/>
  </r>
  <r>
    <s v="KGB"/>
    <s v="Standard Shipment"/>
    <x v="0"/>
    <x v="0"/>
    <x v="0"/>
    <s v="TO252000011"/>
    <s v="R"/>
    <s v="PNY"/>
    <s v="PNY_US"/>
    <s v="2025/03/04 14:00:25"/>
    <s v="2025/02/19 18:15:25"/>
    <s v="H424800505"/>
    <s v="90CV07P20010"/>
    <s v="RTX4070TI/P141S323/GB/PNY"/>
    <s v=""/>
    <s v="H424020594"/>
    <s v="CLOSED"/>
    <s v="蕭文杰"/>
    <s v="2025/03/10 16:03:49"/>
    <s v="2025/04/01 14:34:54"/>
    <s v="2025/04/02 16:58:37"/>
    <s v="2025/04/02 16:58:37"/>
    <s v=""/>
    <s v=""/>
    <s v=""/>
    <s v="2025/03/10 15:38:26"/>
    <s v="KEYIN"/>
    <s v="KEYIN"/>
    <s v="R10"/>
    <s v="RTX4070TI"/>
    <s v="2025/04/02 16:57:36"/>
    <s v="001"/>
    <n v="620451"/>
    <n v="1"/>
    <n v="1"/>
  </r>
  <r>
    <s v="KBB"/>
    <d v="2026-04-14T00:00:00"/>
    <x v="8"/>
    <x v="0"/>
    <x v="1"/>
    <s v="TO252000011"/>
    <s v="R"/>
    <s v="PNY"/>
    <s v="PNY_US"/>
    <s v="2025/03/04 14:00:25"/>
    <s v="2025/02/19 18:15:25"/>
    <s v="HN24019609"/>
    <s v="90CV07U500H0"/>
    <s v="RTX4060TI/P190SKU361/GB/PNY"/>
    <s v=""/>
    <s v="HN24019609"/>
    <s v="CLOSED"/>
    <s v="吳崇源"/>
    <s v="2025/03/10 16:03:49"/>
    <s v=""/>
    <s v=""/>
    <s v="2025/08/21 16:59:35"/>
    <s v="[A3SC0022]Scrap caused by service terms"/>
    <s v="Customer"/>
    <s v="SA選擇不修報廢"/>
    <s v="2025/03/10 15:46:24"/>
    <s v="KEYIN"/>
    <s v="KEYIN"/>
    <s v="C01"/>
    <s v="RTX4060TI"/>
    <s v=""/>
    <s v=""/>
    <s v=""/>
    <s v=""/>
    <s v=""/>
  </r>
  <r>
    <s v="KGB"/>
    <s v="Standard Shipment"/>
    <x v="0"/>
    <x v="0"/>
    <x v="0"/>
    <s v="TO252000011"/>
    <s v="R"/>
    <s v="PNY"/>
    <s v="PNY_US"/>
    <s v="2025/03/04 14:00:25"/>
    <s v="2025/02/19 18:15:25"/>
    <s v="H824800508"/>
    <s v="90CV07R60010"/>
    <s v="RTX4070/PG141SKU335/GB/PNY"/>
    <s v=""/>
    <s v="H824012718"/>
    <s v="CLOSED"/>
    <s v="蕭文杰"/>
    <s v="2025/03/10 16:03:49"/>
    <s v="2025/03/20 11:03:06"/>
    <s v="2025/04/02 16:58:37"/>
    <s v="2025/04/02 16:58:37"/>
    <s v=""/>
    <s v=""/>
    <s v=""/>
    <s v="2025/03/10 15:48:33"/>
    <s v="KEYIN"/>
    <s v="KEYIN"/>
    <s v="R10"/>
    <s v="RTX4070"/>
    <s v="2025/04/02 16:57:36"/>
    <s v="001"/>
    <n v="620451"/>
    <n v="1"/>
    <n v="1"/>
  </r>
  <r>
    <s v="KGB"/>
    <s v="Standard Shipment"/>
    <x v="0"/>
    <x v="0"/>
    <x v="0"/>
    <s v="TO252000011"/>
    <s v="R"/>
    <s v="PNY"/>
    <s v="PNY_US"/>
    <s v="2025/03/04 14:00:25"/>
    <s v="2025/02/19 18:15:25"/>
    <s v="H424800468"/>
    <s v="90CV07X20010"/>
    <s v="RTX4080/PG139SKU355/GB/PNY"/>
    <s v=""/>
    <s v="H424002425"/>
    <s v="CLOSED"/>
    <s v="蕭文杰"/>
    <s v="2025/03/06 12:32:42"/>
    <s v="2025/05/05 13:19:47"/>
    <s v="2025/05/09 16:20:35"/>
    <s v="2025/05/09 16:20:35"/>
    <s v=""/>
    <s v=""/>
    <s v=""/>
    <s v="2025/03/06 11:17:33"/>
    <s v="KEYIN"/>
    <s v="KEYIN"/>
    <s v="R10"/>
    <s v="RTX4080"/>
    <s v="2025/05/09 16:20:12"/>
    <s v="001"/>
    <n v="620772"/>
    <n v="1"/>
    <n v="1"/>
  </r>
  <r>
    <s v="KGB"/>
    <s v="Standard Shipment"/>
    <x v="0"/>
    <x v="0"/>
    <x v="0"/>
    <s v="TO252000011"/>
    <s v="R"/>
    <s v="PNY"/>
    <s v="PNY_US"/>
    <s v="2025/03/04 14:00:25"/>
    <s v="2025/02/19 18:15:25"/>
    <s v="H924800506"/>
    <s v="90CV07P30010"/>
    <s v="RTX4070TI/P141S323/GB/PNY"/>
    <s v=""/>
    <s v="H924001295"/>
    <s v="CLOSED"/>
    <s v="蕭文杰"/>
    <s v="2025/03/10 16:03:49"/>
    <s v="2025/03/14 10:54:23"/>
    <s v="2025/03/14 17:02:43"/>
    <s v="2025/03/14 17:02:43"/>
    <s v=""/>
    <s v=""/>
    <s v=""/>
    <s v="2025/03/10 15:41:00"/>
    <s v="KEYIN"/>
    <s v="KEYIN"/>
    <s v="R10"/>
    <s v="RTX4070TI"/>
    <s v="2025/03/14 17:00:51"/>
    <s v="001"/>
    <n v="620233"/>
    <n v="1"/>
    <n v="1"/>
  </r>
  <r>
    <s v="KGB"/>
    <s v="Standard Shipment"/>
    <x v="0"/>
    <x v="0"/>
    <x v="0"/>
    <s v="TO252000011"/>
    <s v="R"/>
    <s v="PNY"/>
    <s v="PNY_US"/>
    <s v="2025/03/04 14:00:25"/>
    <s v="2025/02/19 18:15:25"/>
    <s v="HN24800501"/>
    <s v="90CV07U500H0"/>
    <s v="RTX4060TI/P190SKU361/GB/PNY"/>
    <s v=""/>
    <s v="HN24015175"/>
    <s v="CLOSED"/>
    <s v="蕭文杰"/>
    <s v="2025/03/10 16:03:49"/>
    <s v="2025/03/14 11:18:45"/>
    <s v="2025/03/14 17:02:43"/>
    <s v="2025/03/14 17:02:43"/>
    <s v=""/>
    <s v=""/>
    <s v=""/>
    <s v="2025/03/10 15:43:29"/>
    <s v="KEYIN"/>
    <s v="KEYIN"/>
    <s v="R10"/>
    <s v="RTX4060TI"/>
    <s v="2025/03/14 17:00:51"/>
    <s v="001"/>
    <n v="620233"/>
    <n v="1"/>
    <n v="1"/>
  </r>
  <r>
    <s v="KGB"/>
    <s v="Standard Shipment"/>
    <x v="0"/>
    <x v="0"/>
    <x v="0"/>
    <s v="TO252000011"/>
    <s v="R"/>
    <s v="PNY"/>
    <s v="PNY_US"/>
    <s v="2025/03/04 14:00:25"/>
    <s v="2025/02/19 18:15:25"/>
    <s v="H624800469"/>
    <s v="90CV07X20010"/>
    <s v="RTX4080/PG139SKU355/GB/PNY"/>
    <s v=""/>
    <s v="H624015145"/>
    <s v="CLOSED"/>
    <s v="蕭文杰"/>
    <s v="2025/03/06 12:32:42"/>
    <s v="2025/05/05 13:19:11"/>
    <s v="2025/05/09 16:20:35"/>
    <s v="2025/05/09 16:20:35"/>
    <s v=""/>
    <s v=""/>
    <s v=""/>
    <s v="2025/03/06 11:05:14"/>
    <s v="KEYIN"/>
    <s v="KEYIN"/>
    <s v="R10"/>
    <s v="RTX4080"/>
    <s v="2025/05/09 16:20:12"/>
    <s v="001"/>
    <n v="620772"/>
    <n v="1"/>
    <n v="1"/>
  </r>
  <r>
    <s v="KGB"/>
    <s v="Standard Shipment"/>
    <x v="0"/>
    <x v="0"/>
    <x v="0"/>
    <s v="TO252000011"/>
    <s v="R"/>
    <s v="PNY"/>
    <s v="PNY_US"/>
    <s v="2025/03/04 14:00:25"/>
    <s v="2025/02/19 18:15:25"/>
    <s v="HN24800471"/>
    <s v="90CV07X20050"/>
    <s v="RTX4080/PG139SKU355/GB/PNY"/>
    <s v=""/>
    <s v="HN24013275"/>
    <s v="CLOSED"/>
    <s v="蕭文杰"/>
    <s v="2025/03/06 12:32:42"/>
    <s v="2025/05/05 13:17:57"/>
    <s v="2025/05/09 16:20:35"/>
    <s v="2025/05/09 16:20:35"/>
    <s v=""/>
    <s v=""/>
    <s v=""/>
    <s v="2025/03/06 11:14:41"/>
    <s v="KEYIN"/>
    <s v="KEYIN"/>
    <s v="R10"/>
    <s v="RTX4080"/>
    <s v="2025/05/09 16:20:12"/>
    <s v="001"/>
    <n v="620772"/>
    <n v="1"/>
    <n v="1"/>
  </r>
  <r>
    <s v="KGB"/>
    <s v="Standard Shipment"/>
    <x v="0"/>
    <x v="0"/>
    <x v="0"/>
    <s v="TO252000011"/>
    <s v="R"/>
    <s v="PNY"/>
    <s v="PNY_US"/>
    <s v="2025/03/04 14:00:25"/>
    <s v="2025/02/19 18:15:25"/>
    <s v="HO24800495"/>
    <s v="90CV07X30050"/>
    <s v="RTX4080/PG139SKU355/GB/PNY"/>
    <s v=""/>
    <s v="HO24008721"/>
    <s v="CLOSED"/>
    <s v="蕭文杰"/>
    <s v="2025/03/10 16:03:50"/>
    <s v="2025/05/05 13:25:37"/>
    <s v="2025/05/09 16:20:35"/>
    <s v="2025/05/09 16:20:35"/>
    <s v=""/>
    <s v=""/>
    <s v=""/>
    <s v="2025/03/10 15:09:08"/>
    <s v="KEYIN"/>
    <s v="KEYIN"/>
    <s v="R01"/>
    <s v="RTX4080"/>
    <s v="2025/05/09 16:20:12"/>
    <s v="001"/>
    <n v="620772"/>
    <n v="1"/>
    <n v="1"/>
  </r>
  <r>
    <s v="KGB"/>
    <s v="Standard Shipment"/>
    <x v="0"/>
    <x v="0"/>
    <x v="0"/>
    <s v="TO252000011"/>
    <s v="R"/>
    <s v="PNY"/>
    <s v="PNY_US"/>
    <s v="2025/03/04 14:00:25"/>
    <s v="2025/02/19 18:15:25"/>
    <s v="H424800474"/>
    <s v="90CV07X30010"/>
    <s v="RTX4080/PG139SKU355/GB/PNY"/>
    <s v=""/>
    <s v="H424019315"/>
    <s v="CLOSED"/>
    <s v="廖振廷"/>
    <s v="2025/03/06 12:32:42"/>
    <s v="2025/05/05 13:27:57"/>
    <s v="2025/05/09 16:20:35"/>
    <s v="2025/05/09 16:20:35"/>
    <s v=""/>
    <s v=""/>
    <s v=""/>
    <s v="2025/03/06 12:17:49"/>
    <s v="KEYIN"/>
    <s v="KEYIN"/>
    <s v="R10"/>
    <s v="RTX4080"/>
    <s v="2025/05/09 16:20:12"/>
    <s v="001"/>
    <n v="620772"/>
    <n v="1"/>
    <n v="1"/>
  </r>
  <r>
    <s v="KGB"/>
    <s v="Standard Shipment"/>
    <x v="0"/>
    <x v="0"/>
    <x v="0"/>
    <s v="TO252000011"/>
    <s v="R"/>
    <s v="PNY"/>
    <s v="PNY_US"/>
    <s v="2025/03/04 14:00:25"/>
    <s v="2025/02/19 18:15:25"/>
    <s v="HN24800475"/>
    <s v="90CV07X20050"/>
    <s v="RTX4080/PG139SKU355/GB/PNY"/>
    <s v=""/>
    <s v="HN24014021"/>
    <s v="CLOSED"/>
    <s v="廖振廷"/>
    <s v="2025/03/06 12:32:42"/>
    <s v="2025/05/05 13:23:43"/>
    <s v="2025/05/09 16:20:35"/>
    <s v="2025/05/09 16:20:35"/>
    <s v=""/>
    <s v=""/>
    <s v=""/>
    <s v="2025/03/06 12:21:10"/>
    <s v="KEYIN"/>
    <s v="KEYIN"/>
    <s v="R10"/>
    <s v="RTX4080"/>
    <s v="2025/05/09 16:20:12"/>
    <s v="001"/>
    <n v="620772"/>
    <n v="1"/>
    <n v="1"/>
  </r>
  <r>
    <s v="KGB"/>
    <s v="Standard Shipment"/>
    <x v="0"/>
    <x v="0"/>
    <x v="0"/>
    <s v="TO252000011"/>
    <s v="R"/>
    <s v="PNY"/>
    <s v="PNY_US"/>
    <s v="2025/03/04 14:00:25"/>
    <s v="2025/02/19 18:15:25"/>
    <s v="HO24800470"/>
    <s v="90CV07X20050"/>
    <s v="RTX4080/PG139SKU355/GB/PNY"/>
    <s v=""/>
    <s v="HO24001696"/>
    <s v="CLOSED"/>
    <s v="蕭文杰"/>
    <s v="2025/03/06 12:32:42"/>
    <s v="2025/05/05 13:18:41"/>
    <s v="2025/05/09 16:20:35"/>
    <s v="2025/05/09 16:20:35"/>
    <s v=""/>
    <s v=""/>
    <s v=""/>
    <s v="2025/03/06 11:09:50"/>
    <s v="KEYIN"/>
    <s v="KEYIN"/>
    <s v="R10"/>
    <s v="RTX4080"/>
    <s v="2025/05/09 16:20:12"/>
    <s v="001"/>
    <n v="620772"/>
    <n v="1"/>
    <n v="1"/>
  </r>
  <r>
    <s v="KGB"/>
    <s v="Standard Shipment"/>
    <x v="0"/>
    <x v="0"/>
    <x v="0"/>
    <s v="TO252000011"/>
    <s v="R"/>
    <s v="PNY"/>
    <s v="PNY_US"/>
    <s v="2025/03/04 14:00:25"/>
    <s v="2025/02/19 18:15:25"/>
    <s v="H724800504"/>
    <s v="90CV07X20010"/>
    <s v="RTX4080/PG139SKU355/GB/PNY"/>
    <s v=""/>
    <s v="H724012924"/>
    <s v="CLOSED"/>
    <s v="蕭文杰"/>
    <s v="2025/03/10 16:03:50"/>
    <s v="2025/05/05 13:22:14"/>
    <s v="2025/05/09 16:20:35"/>
    <s v="2025/05/09 16:20:35"/>
    <s v=""/>
    <s v=""/>
    <s v=""/>
    <s v="2025/03/10 15:18:59"/>
    <s v="KEYIN"/>
    <s v="KEYIN"/>
    <s v="R10"/>
    <s v="RTX4080"/>
    <s v="2025/05/09 16:20:12"/>
    <s v="001"/>
    <n v="620772"/>
    <n v="1"/>
    <n v="1"/>
  </r>
  <r>
    <s v="KGB"/>
    <s v="Standard Shipment"/>
    <x v="0"/>
    <x v="0"/>
    <x v="0"/>
    <s v="TO252000011"/>
    <s v="R"/>
    <s v="PNY"/>
    <s v="PNY_US"/>
    <s v="2025/03/04 14:00:25"/>
    <s v="2025/02/19 18:15:25"/>
    <s v="HO24800503"/>
    <s v="90CV07X30050"/>
    <s v="RTX4080/PG139SKU355/GB/PNY"/>
    <s v=""/>
    <s v="HO24011251"/>
    <s v="CLOSED"/>
    <s v="蕭文杰"/>
    <s v="2025/03/10 16:03:50"/>
    <s v="2025/05/05 13:25:09"/>
    <s v="2025/05/09 16:20:35"/>
    <s v="2025/05/09 16:20:36"/>
    <s v=""/>
    <s v=""/>
    <s v=""/>
    <s v="2025/03/10 15:22:09"/>
    <s v="KEYIN"/>
    <s v="KEYIN"/>
    <s v="R10"/>
    <s v="RTX4080"/>
    <s v="2025/05/09 16:20:12"/>
    <s v="001"/>
    <n v="620772"/>
    <n v="1"/>
    <n v="1"/>
  </r>
  <r>
    <s v="KBB"/>
    <d v="2025-07-14T00:00:00"/>
    <x v="4"/>
    <x v="0"/>
    <x v="1"/>
    <s v="TO252000011"/>
    <s v="R"/>
    <s v="PNY"/>
    <s v="PNY_US"/>
    <s v="2025/03/04 14:00:25"/>
    <s v="2025/02/19 18:15:25"/>
    <s v="HO24011440"/>
    <s v="90CV07X30050"/>
    <s v="RTX4080/PG139SKU355/GB/PNY"/>
    <s v=""/>
    <s v="HO24011440"/>
    <s v="CLOSED"/>
    <s v="吳崇源"/>
    <s v="2025/03/10 16:03:50"/>
    <s v=""/>
    <s v=""/>
    <s v="2025/03/24 08:49:06"/>
    <s v="[A3SC0027]PCB damage"/>
    <s v="Customer"/>
    <s v="PCB Damaged/板斷(裂)無法維修"/>
    <s v="2025/03/10 15:25:41"/>
    <s v="KEYIN"/>
    <s v="KEYIN"/>
    <s v="C01"/>
    <s v="RTX4080"/>
    <s v=""/>
    <s v=""/>
    <s v=""/>
    <s v=""/>
    <s v=""/>
  </r>
  <r>
    <s v="KBB"/>
    <d v="2026-04-14T00:00:00"/>
    <x v="8"/>
    <x v="0"/>
    <x v="1"/>
    <s v="TO252000011"/>
    <s v="R"/>
    <s v="PNY"/>
    <s v="PNY_US"/>
    <s v="2025/03/04 14:00:25"/>
    <s v="2025/02/19 18:15:25"/>
    <s v="H724014865"/>
    <s v="90CV07R60050"/>
    <s v="RTX4070/PG141SKU335/GB/PNY"/>
    <s v=""/>
    <s v="H724014865"/>
    <s v="CLOSED"/>
    <s v="蕭文杰"/>
    <s v="2025/03/10 16:03:49"/>
    <s v=""/>
    <s v=""/>
    <s v="2025/08/21 16:59:44"/>
    <s v="[A3SC0022]Scrap caused by service terms"/>
    <s v="Customer"/>
    <s v="SA選擇不修報廢"/>
    <s v="2025/03/10 15:53:47"/>
    <s v="KEYIN"/>
    <s v="KEYIN"/>
    <s v="C01"/>
    <s v="RTX4070"/>
    <s v=""/>
    <s v=""/>
    <s v=""/>
    <s v=""/>
    <s v=""/>
  </r>
  <r>
    <s v="KBB"/>
    <d v="2025-07-14T00:00:00"/>
    <x v="4"/>
    <x v="0"/>
    <x v="1"/>
    <s v="TO253000002"/>
    <s v="R"/>
    <s v="PNY"/>
    <s v="PNY_US"/>
    <s v="2025/03/17 12:15:31"/>
    <s v="2025/03/01 00:44:13"/>
    <s v="H224012278"/>
    <s v="90CV07S30010"/>
    <s v="RTX4090/PG139-SKU332/BK/PNY"/>
    <s v=""/>
    <s v="H224012278"/>
    <s v="CLOSED"/>
    <s v="吳崇源"/>
    <s v="2025/03/17 13:29:03"/>
    <s v=""/>
    <s v=""/>
    <s v="2025/03/24 08:48:28"/>
    <s v="[A3SC0030]Burnt Component"/>
    <s v="Customer"/>
    <s v="PCB Burned/&quot;U810&quot;"/>
    <s v="2025/03/17 12:42:16"/>
    <s v="KEYIN"/>
    <s v="KEYIN"/>
    <s v="C01"/>
    <s v="RTX4090"/>
    <s v=""/>
    <s v=""/>
    <s v=""/>
    <s v=""/>
    <s v=""/>
  </r>
  <r>
    <s v="KGB"/>
    <s v="Standard Shipment"/>
    <x v="0"/>
    <x v="0"/>
    <x v="0"/>
    <s v="TO253000002"/>
    <s v="R"/>
    <s v="PNY"/>
    <s v="PNY_US"/>
    <s v="2025/03/17 12:15:31"/>
    <s v="2025/03/01 00:44:13"/>
    <s v="H724002028"/>
    <s v="90CV07S30010"/>
    <s v="RTX4090/PG139-SKU332/BK/PNY"/>
    <s v=""/>
    <s v="H724002028"/>
    <s v="CLOSED"/>
    <s v="吳崇源"/>
    <s v="2025/03/17 13:29:03"/>
    <s v="2025/06/06 10:31:00"/>
    <s v="2025/06/19 16:58:01"/>
    <s v="2025/06/19 16:58:01"/>
    <s v=""/>
    <s v=""/>
    <s v=""/>
    <s v="2025/03/17 12:32:37"/>
    <s v="KEYIN"/>
    <s v="KEYIN"/>
    <s v="R10"/>
    <s v="RTX4090"/>
    <s v="2025/06/19 16:57:46"/>
    <s v="001"/>
    <n v="621100"/>
    <n v="1"/>
    <n v="1"/>
  </r>
  <r>
    <s v="KGB"/>
    <s v="Standard Shipment"/>
    <x v="0"/>
    <x v="0"/>
    <x v="0"/>
    <s v="TO253000002"/>
    <s v="R"/>
    <s v="PNY"/>
    <s v="PNY_US"/>
    <s v="2025/03/17 12:15:31"/>
    <s v="2025/03/01 00:44:13"/>
    <s v="H224800510"/>
    <s v="90CV07S10050"/>
    <s v="RTX4090/PG139-SKU332/GB/PNY"/>
    <s v=""/>
    <s v="H224016234"/>
    <s v="CLOSED"/>
    <s v="蕭文杰"/>
    <s v="2025/03/17 13:29:03"/>
    <s v="2025/05/05 13:08:52"/>
    <s v="2025/05/16 08:31:07"/>
    <s v="2025/05/16 08:31:07"/>
    <s v=""/>
    <s v=""/>
    <s v=""/>
    <s v="2025/03/17 12:36:34"/>
    <s v="KEYIN"/>
    <s v="KEYIN"/>
    <s v="R10"/>
    <s v="RTX4090"/>
    <s v="2025/05/16 08:30:13"/>
    <s v="001"/>
    <n v="620815"/>
    <n v="1"/>
    <n v="1"/>
  </r>
  <r>
    <s v="KBB"/>
    <d v="2025-07-14T00:00:00"/>
    <x v="4"/>
    <x v="0"/>
    <x v="1"/>
    <s v="TO253000002"/>
    <s v="R"/>
    <s v="PNY"/>
    <s v="PNY_US"/>
    <s v="2025/03/17 12:15:31"/>
    <s v="2025/03/01 00:44:13"/>
    <s v="H924900012"/>
    <s v="90CV-07S0030"/>
    <s v="RTX4090/PG139-SKU330/GB/PNY"/>
    <s v=""/>
    <s v="H924900012"/>
    <s v="CLOSED"/>
    <s v="吳崇源"/>
    <s v="2025/03/17 13:29:03"/>
    <s v=""/>
    <s v=""/>
    <s v="2025/03/24 08:48:20"/>
    <s v="[A3SC0027]PCB damage"/>
    <s v="Customer"/>
    <s v="PCB Damaged/板斷(裂)無法維修"/>
    <s v="2025/03/17 12:58:10"/>
    <s v="KEYIN"/>
    <s v="KEYIN"/>
    <s v="C01"/>
    <s v="RTX4090"/>
    <s v=""/>
    <s v=""/>
    <s v=""/>
    <s v=""/>
    <s v=""/>
  </r>
  <r>
    <s v="KBB"/>
    <d v="2026-04-14T00:00:00"/>
    <x v="8"/>
    <x v="0"/>
    <x v="1"/>
    <s v="TO253000002"/>
    <s v="R"/>
    <s v="PNY"/>
    <s v="PNY_US"/>
    <s v="2025/03/17 12:15:31"/>
    <s v="2025/03/01 00:44:13"/>
    <s v="HD23011771"/>
    <s v="90CV07S00040"/>
    <s v="RTX4090/PG139-SKU332/GB/PNY"/>
    <s v=""/>
    <s v="HD23011771"/>
    <s v="CLOSED"/>
    <s v="吳崇源"/>
    <s v="2025/03/17 13:29:03"/>
    <s v=""/>
    <s v=""/>
    <s v="2025/03/24 08:48:08"/>
    <s v="[A3SC0022]Scrap caused by service terms"/>
    <s v="Customer"/>
    <s v="客戶未經授權維修"/>
    <s v="2025/03/17 13:01:22"/>
    <s v="KEYIN"/>
    <s v="KEYIN"/>
    <s v="C01"/>
    <s v="RTX4090"/>
    <s v=""/>
    <s v=""/>
    <s v=""/>
    <s v=""/>
    <s v=""/>
  </r>
  <r>
    <s v="KGB"/>
    <s v="Standard Shipment"/>
    <x v="0"/>
    <x v="0"/>
    <x v="0"/>
    <s v="TO253000002"/>
    <s v="R"/>
    <s v="PNY"/>
    <s v="PNY_US"/>
    <s v="2025/03/17 12:15:31"/>
    <s v="2025/03/01 00:44:13"/>
    <s v="HD23800520"/>
    <s v="90CV07S00040"/>
    <s v="RTX4090/PG139-SKU332/GB/PNY"/>
    <s v=""/>
    <s v="HD23011811"/>
    <s v="CLOSED"/>
    <s v="蕭文杰"/>
    <s v="2025/03/17 13:29:03"/>
    <s v="2025/03/26 14:39:10"/>
    <s v="2025/05/06 13:44:14"/>
    <s v="2025/05/06 13:44:14"/>
    <s v=""/>
    <s v=""/>
    <s v=""/>
    <s v="2025/03/17 13:04:28"/>
    <s v="KEYIN"/>
    <s v="KEYIN"/>
    <s v="R10"/>
    <s v="RTX4090"/>
    <s v="2025/05/06 13:41:48"/>
    <s v="001"/>
    <n v="620729"/>
    <n v="1"/>
    <n v="1"/>
  </r>
  <r>
    <s v="KGB"/>
    <s v="Standard Shipment"/>
    <x v="0"/>
    <x v="0"/>
    <x v="0"/>
    <s v="TO253000002"/>
    <s v="R"/>
    <s v="PNY"/>
    <s v="PNY_US"/>
    <s v="2025/03/17 12:15:31"/>
    <s v="2025/03/01 00:44:13"/>
    <s v="H524800519"/>
    <s v="90CV-07S0020"/>
    <s v="RTX4090/PG139-SKU330/GB/PNY"/>
    <s v=""/>
    <s v="H524900010"/>
    <s v="CLOSED"/>
    <s v="蕭文杰"/>
    <s v="2025/03/17 13:29:03"/>
    <s v="2025/05/05 12:58:40"/>
    <s v="2025/05/16 08:31:07"/>
    <s v="2025/05/16 08:31:07"/>
    <s v=""/>
    <s v=""/>
    <s v=""/>
    <s v="2025/03/17 12:54:51"/>
    <s v="KEYIN"/>
    <s v="KEYIN"/>
    <s v="R10"/>
    <s v="RTX4090"/>
    <s v="2025/05/16 08:30:13"/>
    <s v="001"/>
    <n v="620815"/>
    <n v="1"/>
    <n v="1"/>
  </r>
  <r>
    <s v="KGB"/>
    <s v="Standard Shipment"/>
    <x v="0"/>
    <x v="0"/>
    <x v="0"/>
    <s v="TO253000002"/>
    <s v="R"/>
    <s v="PNY"/>
    <s v="PNY_US"/>
    <s v="2025/03/17 12:15:31"/>
    <s v="2025/03/01 00:44:13"/>
    <s v="H724002029"/>
    <s v="90CV07S30010"/>
    <s v="RTX4090/PG139-SKU332/BK/PNY"/>
    <s v=""/>
    <s v="H724002029"/>
    <s v="CLOSED"/>
    <s v="吳崇源"/>
    <s v="2025/03/17 13:29:03"/>
    <s v="2025/03/21 09:40:13"/>
    <s v="2025/04/02 16:58:33"/>
    <s v="2025/04/02 16:58:33"/>
    <s v=""/>
    <s v=""/>
    <s v=""/>
    <s v="2025/03/17 13:07:29"/>
    <s v="KEYIN"/>
    <s v="KEYIN"/>
    <s v="R10"/>
    <s v="RTX4090"/>
    <s v="2025/04/02 16:57:40"/>
    <s v="001"/>
    <n v="620455"/>
    <n v="1"/>
    <n v="1"/>
  </r>
  <r>
    <s v="KGB"/>
    <s v="Standard Shipment"/>
    <x v="0"/>
    <x v="0"/>
    <x v="0"/>
    <s v="TO253000002"/>
    <s v="R"/>
    <s v="PNY"/>
    <s v="PNY_US"/>
    <s v="2025/03/17 12:15:31"/>
    <s v="2025/03/01 00:44:13"/>
    <s v="H224012281"/>
    <s v="90CV07S30010"/>
    <s v="RTX4090/PG139-SKU332/BK/PNY"/>
    <s v=""/>
    <s v="H224012281"/>
    <s v="CLOSED"/>
    <s v="蕭文杰"/>
    <s v="2025/03/17 13:29:03"/>
    <s v="2025/03/21 09:40:05"/>
    <s v="2025/04/02 16:58:33"/>
    <s v="2025/04/02 16:58:33"/>
    <s v=""/>
    <s v=""/>
    <s v=""/>
    <s v="2025/03/17 12:39:34"/>
    <s v="KEYIN"/>
    <s v="KEYIN"/>
    <s v="R10"/>
    <s v="RTX4090"/>
    <s v="2025/04/02 16:57:40"/>
    <s v="001"/>
    <n v="620455"/>
    <n v="1"/>
    <n v="1"/>
  </r>
  <r>
    <s v="KGB"/>
    <s v="Standard Shipment"/>
    <x v="0"/>
    <x v="0"/>
    <x v="0"/>
    <s v="TO253000006"/>
    <s v="R"/>
    <s v="PNY"/>
    <s v="PNY_US"/>
    <s v="2025/03/25 10:00:29"/>
    <s v="2025/03/13 22:59:52"/>
    <s v="H424800534"/>
    <s v="90CV07R60010"/>
    <s v="RTX4070/PG141SKU335/GB/PNY"/>
    <s v=""/>
    <s v="H424021309"/>
    <s v="CLOSED"/>
    <s v="蕭文杰"/>
    <s v="2025/03/25 12:16:42"/>
    <s v="2025/03/28 14:52:28"/>
    <s v="2025/04/02 16:58:37"/>
    <s v="2025/04/02 16:58:37"/>
    <s v=""/>
    <s v=""/>
    <s v=""/>
    <s v="2025/03/25 12:06:15"/>
    <s v="KEYIN"/>
    <s v="KEYIN"/>
    <s v="R10"/>
    <s v="RTX4070"/>
    <s v="2025/04/02 16:57:36"/>
    <s v="001"/>
    <n v="620451"/>
    <n v="1"/>
    <n v="1"/>
  </r>
  <r>
    <s v="KGB"/>
    <s v="Standard Shipment"/>
    <x v="0"/>
    <x v="0"/>
    <x v="0"/>
    <s v="TO253000006"/>
    <s v="R"/>
    <s v="PNY"/>
    <s v="PNY_US"/>
    <s v="2025/03/25 10:00:29"/>
    <s v="2025/03/13 22:59:52"/>
    <s v="H324800532"/>
    <s v="90CV07P30010"/>
    <s v="RTX4070TI/P141S323/GB/PNY"/>
    <s v=""/>
    <s v="H324025972"/>
    <s v="CLOSED"/>
    <s v="蕭文杰"/>
    <s v="2025/03/25 12:16:42"/>
    <s v="2025/04/01 16:25:53"/>
    <s v="2025/04/02 16:58:37"/>
    <s v="2025/04/02 16:58:37"/>
    <s v=""/>
    <s v=""/>
    <s v=""/>
    <s v="2025/03/25 12:09:30"/>
    <s v="KEYIN"/>
    <s v="KEYIN"/>
    <s v="R10"/>
    <s v="RTX4070TI"/>
    <s v="2025/04/02 16:57:36"/>
    <s v="001"/>
    <n v="620451"/>
    <n v="1"/>
    <n v="1"/>
  </r>
  <r>
    <s v="KGB"/>
    <s v="Standard Shipment"/>
    <x v="0"/>
    <x v="0"/>
    <x v="0"/>
    <s v="TO253000006"/>
    <s v="R"/>
    <s v="PNY"/>
    <s v="PNY_US"/>
    <s v="2025/03/25 10:00:29"/>
    <s v="2025/03/13 22:59:52"/>
    <s v="H724800535"/>
    <s v="90CV07X20010"/>
    <s v="RTX4080/PG139SKU355/GB/PNY"/>
    <s v=""/>
    <s v="H724015749"/>
    <s v="CLOSED"/>
    <s v="蕭文杰"/>
    <s v="2025/03/25 12:16:42"/>
    <s v="2025/05/05 13:15:44"/>
    <s v="2025/05/09 16:20:36"/>
    <s v="2025/05/09 16:20:36"/>
    <s v=""/>
    <s v=""/>
    <s v=""/>
    <s v="2025/03/25 11:07:29"/>
    <s v="KEYIN"/>
    <s v="KEYIN"/>
    <s v="R10"/>
    <s v="RTX4080"/>
    <s v="2025/05/09 16:20:12"/>
    <s v="001"/>
    <n v="620772"/>
    <n v="1"/>
    <n v="1"/>
  </r>
  <r>
    <s v="KGB"/>
    <s v="Standard Shipment"/>
    <x v="0"/>
    <x v="0"/>
    <x v="0"/>
    <s v="TO253000006"/>
    <s v="R"/>
    <s v="PNY"/>
    <s v="PNY_US"/>
    <s v="2025/03/25 10:00:29"/>
    <s v="2025/03/13 22:59:52"/>
    <s v="HO24800536"/>
    <s v="90CV07X20050"/>
    <s v="RTX4080/PG139SKU355/GB/PNY"/>
    <s v=""/>
    <s v="HO24003521"/>
    <s v="CLOSED"/>
    <s v="蕭文杰"/>
    <s v="2025/03/25 12:16:42"/>
    <s v="2025/05/05 13:16:17"/>
    <s v="2025/05/09 16:20:36"/>
    <s v="2025/05/09 16:20:36"/>
    <s v=""/>
    <s v=""/>
    <s v=""/>
    <s v="2025/03/25 11:02:10"/>
    <s v="KEYIN"/>
    <s v="KEYIN"/>
    <s v="R10"/>
    <s v="RTX4080"/>
    <s v="2025/05/09 16:20:12"/>
    <s v="001"/>
    <n v="620772"/>
    <n v="1"/>
    <n v="1"/>
  </r>
  <r>
    <s v="KBB"/>
    <d v="2026-04-14T00:00:00"/>
    <x v="8"/>
    <x v="0"/>
    <x v="1"/>
    <s v="TO253000006"/>
    <s v="R"/>
    <s v="PNY"/>
    <s v="PNY_US"/>
    <s v="2025/03/25 10:00:29"/>
    <s v="2025/03/13 22:59:52"/>
    <s v="H724014445"/>
    <s v="90CV07R10010"/>
    <s v="RTX4070/PG141-SKU345/GB/PNY"/>
    <s v=""/>
    <s v="H724014445"/>
    <s v="CLOSED"/>
    <s v="蕭文杰"/>
    <s v="2025/03/25 12:16:42"/>
    <s v=""/>
    <s v=""/>
    <s v="2025/08/21 16:59:37"/>
    <s v="[A3SC0022]Scrap caused by service terms"/>
    <s v="Customer"/>
    <s v="SA選擇不修報廢"/>
    <s v="2025/03/25 12:12:48"/>
    <s v="KEYIN"/>
    <s v="KEYIN"/>
    <s v="C01"/>
    <s v="RTX4070"/>
    <s v=""/>
    <s v=""/>
    <s v=""/>
    <s v=""/>
    <s v=""/>
  </r>
  <r>
    <s v="KGB"/>
    <s v="Standard Shipment"/>
    <x v="0"/>
    <x v="0"/>
    <x v="0"/>
    <s v="TO253000006"/>
    <s v="R"/>
    <s v="PNY"/>
    <s v="PNY_US"/>
    <s v="2025/03/25 10:00:29"/>
    <s v="2025/03/13 22:59:52"/>
    <s v="H524800533"/>
    <s v="90CV07R00060"/>
    <s v="RTX4070/PG141-SKU345/GB/PNY"/>
    <s v=""/>
    <s v="H524031148"/>
    <s v="CLOSED"/>
    <s v="蕭文杰"/>
    <s v="2025/03/25 12:16:42"/>
    <s v="2025/03/28 15:42:05"/>
    <s v="2025/04/02 16:58:37"/>
    <s v="2025/04/02 16:58:37"/>
    <s v=""/>
    <s v=""/>
    <s v=""/>
    <s v="2025/03/25 11:17:07"/>
    <s v="KEYIN"/>
    <s v="KEYIN"/>
    <s v="R10"/>
    <s v="RTX4070"/>
    <s v="2025/04/02 16:57:36"/>
    <s v="001"/>
    <n v="620451"/>
    <n v="1"/>
    <n v="1"/>
  </r>
  <r>
    <s v="KGB"/>
    <s v="Standard Shipment"/>
    <x v="0"/>
    <x v="0"/>
    <x v="0"/>
    <s v="TO253000014"/>
    <s v="R"/>
    <s v="PNY"/>
    <s v="PNY_US"/>
    <s v="2025/04/01 14:06:51"/>
    <s v="2025/03/27 18:19:35"/>
    <s v="HO24800552"/>
    <s v="90CV07X20050"/>
    <s v="RTX4080/PG139SKU355/GB/PNY"/>
    <s v=""/>
    <s v="HO24001615"/>
    <s v="CLOSED"/>
    <s v="蕭文杰"/>
    <s v="2025/04/02 11:18:43"/>
    <s v="2025/05/05 13:20:53"/>
    <s v="2025/05/09 16:20:36"/>
    <s v="2025/05/09 16:20:36"/>
    <s v=""/>
    <s v=""/>
    <s v=""/>
    <s v="2025/04/02 11:00:59"/>
    <s v="KEYIN"/>
    <s v="KEYIN"/>
    <s v="R10"/>
    <s v="RTX4080"/>
    <s v="2025/05/09 16:20:12"/>
    <s v="001"/>
    <n v="620772"/>
    <n v="1"/>
    <n v="1"/>
  </r>
  <r>
    <s v="KGB"/>
    <s v="Standard Shipment"/>
    <x v="0"/>
    <x v="0"/>
    <x v="0"/>
    <s v="TO253000014"/>
    <s v="R"/>
    <s v="PNY"/>
    <s v="PNY_US"/>
    <s v="2025/04/01 14:06:51"/>
    <s v="2025/03/27 18:19:35"/>
    <s v="HN24800554"/>
    <s v="90CV07U60030"/>
    <s v="RTX4060TI/PG190-364/GB/PNY"/>
    <s v=""/>
    <s v="HN24015888"/>
    <s v="CLOSED"/>
    <s v="蕭文杰"/>
    <s v="2025/04/02 11:18:43"/>
    <s v="2025/04/08 11:00:07"/>
    <s v="2025/04/16 17:02:54"/>
    <s v="2025/04/16 17:02:54"/>
    <s v=""/>
    <s v=""/>
    <s v=""/>
    <s v="2025/04/02 10:54:13"/>
    <s v="KEYIN"/>
    <s v="KEYIN"/>
    <s v="R10"/>
    <s v="RTX4060TI"/>
    <s v="2025/04/16 17:02:37"/>
    <s v="001"/>
    <n v="620563"/>
    <n v="1"/>
    <n v="1"/>
  </r>
  <r>
    <s v="KGB"/>
    <s v="Standard Shipment"/>
    <x v="0"/>
    <x v="0"/>
    <x v="0"/>
    <s v="TO253000014"/>
    <s v="R"/>
    <s v="PNY"/>
    <s v="PNY_US"/>
    <s v="2025/04/01 14:06:51"/>
    <s v="2025/03/27 18:19:35"/>
    <s v="H724005902"/>
    <s v="90CV07P50010"/>
    <s v="RTX4070TI/P141S323/BK/PNY"/>
    <s v=""/>
    <s v="H724005902"/>
    <s v="CLOSED"/>
    <s v="吳崇源"/>
    <s v="2025/04/02 11:18:43"/>
    <s v="2025/05/21 17:01:10"/>
    <s v="2025/05/26 08:52:29"/>
    <s v="2025/05/26 08:52:29"/>
    <s v=""/>
    <s v=""/>
    <s v=""/>
    <s v="2025/04/02 10:29:12"/>
    <s v="KEYIN"/>
    <s v="KEYIN"/>
    <s v="R10"/>
    <s v="RTX4070TI"/>
    <s v="2025/05/26 08:52:20"/>
    <s v="001"/>
    <n v="620919"/>
    <n v="1"/>
    <n v="1"/>
  </r>
  <r>
    <s v="KBB"/>
    <d v="2025-07-14T00:00:00"/>
    <x v="4"/>
    <x v="0"/>
    <x v="1"/>
    <s v="TO253000014"/>
    <s v="R"/>
    <s v="PNY"/>
    <s v="PNY_US"/>
    <s v="2025/04/01 14:06:51"/>
    <s v="2025/03/27 18:19:35"/>
    <s v="H124004976"/>
    <s v="90CV07T30020"/>
    <s v="RTX4060/PG173-SKU371/GB/PNY"/>
    <s v=""/>
    <s v="H124004976"/>
    <s v="CLOSED"/>
    <s v="廖振廷"/>
    <s v="2025/04/02 11:18:43"/>
    <s v=""/>
    <s v=""/>
    <s v="2025/04/28 09:05:07"/>
    <s v="[A3SC0030]Burnt Component"/>
    <s v="Customer"/>
    <s v="PCB Burned/&quot;Q10&quot;"/>
    <s v="2025/04/02 11:07:54"/>
    <s v="KEYIN"/>
    <s v="KEYIN"/>
    <s v="C01"/>
    <s v="RTX4060"/>
    <s v=""/>
    <s v=""/>
    <s v=""/>
    <s v=""/>
    <s v=""/>
  </r>
  <r>
    <s v="KBB"/>
    <d v="2026-04-14T00:00:00"/>
    <x v="8"/>
    <x v="0"/>
    <x v="1"/>
    <s v="TO253000014"/>
    <s v="R"/>
    <s v="PNY"/>
    <s v="PNY_US"/>
    <s v="2025/04/01 14:06:51"/>
    <s v="2025/03/27 18:19:35"/>
    <s v="HO24007341"/>
    <s v="90CV07P20060"/>
    <s v="RTX4070TI/P141S323/GB/PNY"/>
    <s v=""/>
    <s v="HO24007341"/>
    <s v="CLOSED"/>
    <s v="蕭文杰"/>
    <s v="2025/04/02 11:18:43"/>
    <s v=""/>
    <s v=""/>
    <s v="2025/08/21 16:59:34"/>
    <s v="[A3SC0022]Scrap caused by service terms"/>
    <s v="Customer"/>
    <s v="SA選擇不修報廢"/>
    <s v="2025/04/02 11:04:25"/>
    <s v="KEYIN"/>
    <s v="KEYIN"/>
    <s v="C01"/>
    <s v="RTX4070TI"/>
    <s v=""/>
    <s v=""/>
    <s v=""/>
    <s v=""/>
    <s v=""/>
  </r>
  <r>
    <s v="KGB"/>
    <s v="Standard Shipment"/>
    <x v="0"/>
    <x v="0"/>
    <x v="0"/>
    <s v="TO253000014"/>
    <s v="R"/>
    <s v="PNY"/>
    <s v="PNY_US"/>
    <s v="2025/04/01 14:06:51"/>
    <s v="2025/03/27 18:19:35"/>
    <s v="HN24800551"/>
    <s v="90CV07U60030"/>
    <s v="RTX4060TI/PG190-364/GB/PNY"/>
    <s v=""/>
    <s v="HN24015819"/>
    <s v="CLOSED"/>
    <s v="蕭文杰"/>
    <s v="2025/04/02 11:18:43"/>
    <s v="2025/04/08 11:10:39"/>
    <s v="2025/04/16 17:02:54"/>
    <s v="2025/04/16 17:02:54"/>
    <s v=""/>
    <s v=""/>
    <s v=""/>
    <s v="2025/04/02 11:14:03"/>
    <s v="KEYIN"/>
    <s v="KEYIN"/>
    <s v="R10"/>
    <s v="RTX4060TI"/>
    <s v="2025/04/16 17:02:37"/>
    <s v="001"/>
    <n v="620563"/>
    <n v="1"/>
    <n v="1"/>
  </r>
  <r>
    <s v="KBB"/>
    <d v="2026-04-14T00:00:00"/>
    <x v="8"/>
    <x v="0"/>
    <x v="1"/>
    <s v="TO254000005"/>
    <s v="R"/>
    <s v="PNY"/>
    <s v="PNY_US"/>
    <s v="2025/05/07 15:39:13"/>
    <s v="2025/04/29 22:19:14"/>
    <s v="HO24019441"/>
    <s v="90CV07T000B0"/>
    <s v="RTX4060/PG173-SKU371/GB/PNY"/>
    <s v=""/>
    <s v="HO24019441"/>
    <s v="CLOSED"/>
    <s v="吳崇源"/>
    <s v="2025/05/12 14:22:41"/>
    <s v=""/>
    <s v=""/>
    <s v="2025/08/21 16:59:39"/>
    <s v="[A3SC0022]Scrap caused by service terms"/>
    <s v="Customer"/>
    <s v="SA選擇不修報廢"/>
    <s v="2025/05/12 12:54:49"/>
    <s v="KEYIN"/>
    <s v="KEYIN"/>
    <s v="C01"/>
    <s v="RTX4060"/>
    <s v=""/>
    <s v=""/>
    <s v=""/>
    <s v=""/>
    <s v=""/>
  </r>
  <r>
    <s v="KGB"/>
    <s v="Standard Shipment"/>
    <x v="0"/>
    <x v="0"/>
    <x v="0"/>
    <s v="TO254000005"/>
    <s v="R"/>
    <s v="PNY"/>
    <s v="PNY_US"/>
    <s v="2025/05/07 15:39:13"/>
    <s v="2025/04/29 22:19:14"/>
    <s v="H424800569"/>
    <s v="90CV07X20010"/>
    <s v="RTX4080/PG139SKU355/GB/PNY"/>
    <s v=""/>
    <s v="H424001986"/>
    <s v="CLOSED"/>
    <s v="吳崇源"/>
    <s v="2025/05/12 14:22:41"/>
    <s v="2025/05/21 17:13:51"/>
    <s v="2025/05/26 08:52:29"/>
    <s v="2025/05/26 08:52:29"/>
    <s v=""/>
    <s v=""/>
    <s v=""/>
    <s v="2025/05/12 14:09:42"/>
    <s v="KEYIN"/>
    <s v="KEYIN"/>
    <s v="N01"/>
    <s v="RTX4080"/>
    <s v="2025/05/26 08:52:21"/>
    <s v="001"/>
    <n v="620919"/>
    <n v="1"/>
    <n v="1"/>
  </r>
  <r>
    <s v="KGB"/>
    <s v="Standard Shipment"/>
    <x v="0"/>
    <x v="0"/>
    <x v="0"/>
    <s v="TO254000005"/>
    <s v="R"/>
    <s v="PNY"/>
    <s v="PNY_US"/>
    <s v="2025/05/07 15:39:13"/>
    <s v="2025/04/29 22:19:14"/>
    <s v="H424800567"/>
    <s v="90CV07P30010"/>
    <s v="RTX4070TI/P141S323/GB/PNY"/>
    <s v=""/>
    <s v="H424004923"/>
    <s v="CLOSED"/>
    <s v="吳崇源"/>
    <s v="2025/05/12 14:22:41"/>
    <s v="2025/05/21 17:07:55"/>
    <s v="2025/05/26 08:52:29"/>
    <s v="2025/05/26 08:52:29"/>
    <s v=""/>
    <s v=""/>
    <s v=""/>
    <s v="2025/05/12 14:15:08"/>
    <s v="KEYIN"/>
    <s v="KEYIN"/>
    <s v="N01"/>
    <s v="RTX4070TI"/>
    <s v="2025/05/26 08:52:20"/>
    <s v="001"/>
    <n v="620919"/>
    <n v="1"/>
    <n v="1"/>
  </r>
  <r>
    <s v="KGB"/>
    <s v="Standard Shipment"/>
    <x v="0"/>
    <x v="0"/>
    <x v="0"/>
    <s v="TO254000005"/>
    <s v="R"/>
    <s v="PNY"/>
    <s v="PNY_US"/>
    <s v="2025/05/07 15:39:13"/>
    <s v="2025/04/29 22:19:14"/>
    <s v="H324800566"/>
    <s v="90CV07T30050"/>
    <s v="RTX4060/PG173-SKU371/GB/PNY"/>
    <s v=""/>
    <s v="H324009637"/>
    <s v="CLOSED"/>
    <s v="吳崇源"/>
    <s v="2025/05/12 14:22:41"/>
    <s v="2025/05/21 17:06:14"/>
    <s v="2025/05/26 08:52:29"/>
    <s v="2025/05/26 08:52:29"/>
    <s v=""/>
    <s v=""/>
    <s v=""/>
    <s v="2025/05/12 13:00:42"/>
    <s v="KEYIN"/>
    <s v="KEYIN"/>
    <s v="N01"/>
    <s v="RTX4060"/>
    <s v="2025/05/26 08:52:20"/>
    <s v="001"/>
    <n v="620919"/>
    <n v="1"/>
    <n v="1"/>
  </r>
  <r>
    <s v="KGB"/>
    <s v="Standard Shipment"/>
    <x v="0"/>
    <x v="0"/>
    <x v="0"/>
    <s v="TO254000005"/>
    <s v="R"/>
    <s v="PNY"/>
    <s v="PNY_US"/>
    <s v="2025/05/07 15:39:13"/>
    <s v="2025/04/29 22:19:14"/>
    <s v="HO24800568"/>
    <s v="90CV07X30050"/>
    <s v="RTX4080/PG139SKU355/GB/PNY"/>
    <s v=""/>
    <s v="HO24008798"/>
    <s v="CLOSED"/>
    <s v="吳崇源"/>
    <s v="2025/05/12 14:22:41"/>
    <s v="2025/05/21 17:12:42"/>
    <s v="2025/05/26 08:52:29"/>
    <s v="2025/05/26 08:52:29"/>
    <s v=""/>
    <s v=""/>
    <s v=""/>
    <s v="2025/05/12 14:05:41"/>
    <s v="KEYIN"/>
    <s v="KEYIN"/>
    <s v="N01"/>
    <s v="RTX4080"/>
    <s v="2025/05/26 08:52:20"/>
    <s v="001"/>
    <n v="620919"/>
    <n v="1"/>
    <n v="1"/>
  </r>
  <r>
    <s v="KGB"/>
    <s v="Standard Shipment"/>
    <x v="0"/>
    <x v="0"/>
    <x v="0"/>
    <s v="TO254000005"/>
    <s v="R"/>
    <s v="PNY"/>
    <s v="PNY_US"/>
    <s v="2025/05/07 15:39:13"/>
    <s v="2025/04/29 22:19:14"/>
    <s v="HN24800570"/>
    <s v="90CV07X20050"/>
    <s v="RTX4080/PG139SKU355/GB/PNY"/>
    <s v=""/>
    <s v="HN24012998"/>
    <s v="CLOSED"/>
    <s v="吳崇源"/>
    <s v="2025/05/12 14:22:41"/>
    <s v="2025/05/21 17:15:13"/>
    <s v="2025/05/26 08:52:29"/>
    <s v="2025/05/26 08:52:29"/>
    <s v=""/>
    <s v=""/>
    <s v=""/>
    <s v="2025/05/12 14:12:28"/>
    <s v="KEYIN"/>
    <s v="KEYIN"/>
    <s v="N01"/>
    <s v="RTX4080"/>
    <s v="2025/05/26 08:52:21"/>
    <s v="001"/>
    <n v="620919"/>
    <n v="1"/>
    <n v="1"/>
  </r>
  <r>
    <s v="KBB"/>
    <d v="2025-07-14T00:00:00"/>
    <x v="4"/>
    <x v="0"/>
    <x v="1"/>
    <s v="TO254000005"/>
    <s v="R"/>
    <s v="PNY"/>
    <s v="PNY_US"/>
    <s v="2025/05/07 15:39:13"/>
    <s v="2025/04/29 22:19:14"/>
    <s v="H924012202"/>
    <s v="90CV07P20060"/>
    <s v="RTX4070TI/P141S323/GB/PNY"/>
    <s v=""/>
    <s v="H924012202"/>
    <s v="CLOSED"/>
    <s v="吳崇源"/>
    <s v="2025/05/12 14:22:41"/>
    <s v=""/>
    <s v=""/>
    <s v="2025/05/26 09:13:00"/>
    <s v="[A3SC0022]Scrap caused by service terms"/>
    <s v="Customer"/>
    <s v="Model與資料不符(假板)"/>
    <s v="2025/05/12 14:19:47"/>
    <s v="KEYIN"/>
    <s v="KEYIN"/>
    <s v="C01"/>
    <s v="RTX4070TI"/>
    <s v=""/>
    <s v=""/>
    <s v=""/>
    <s v=""/>
    <s v=""/>
  </r>
  <r>
    <s v="KGB"/>
    <s v="Standard Shipment"/>
    <x v="0"/>
    <x v="0"/>
    <x v="0"/>
    <s v="TO254000006"/>
    <s v="R"/>
    <s v="PNY"/>
    <s v="PNY_US"/>
    <s v="2025/05/07 15:38:57"/>
    <s v="2025/04/29 22:30:20"/>
    <s v="H324800571"/>
    <s v="90CV-07S0020"/>
    <s v="RTX4090/PG139-SKU330/GB/PNY"/>
    <s v=""/>
    <s v="H324900025"/>
    <s v="CLOSED"/>
    <s v="吳崇源"/>
    <s v="2025/05/12 14:23:25"/>
    <s v="2025/07/18 08:16:47"/>
    <s v="2025/07/23 14:45:28"/>
    <s v="2025/07/23 14:45:28"/>
    <s v=""/>
    <s v=""/>
    <s v=""/>
    <s v="2025/05/12 13:09:01"/>
    <s v="KEYIN"/>
    <s v="KEYIN"/>
    <s v="R10"/>
    <s v="RTX4090"/>
    <s v="2025/07/23 14:44:53"/>
    <s v="001"/>
    <n v="621347"/>
    <n v="1"/>
    <n v="1"/>
  </r>
  <r>
    <s v="KGB"/>
    <s v="Standard Shipment"/>
    <x v="0"/>
    <x v="0"/>
    <x v="0"/>
    <s v="TO254000006"/>
    <s v="R"/>
    <s v="PNY"/>
    <s v="PNY_US"/>
    <s v="2025/05/07 15:38:57"/>
    <s v="2025/04/29 22:30:20"/>
    <s v="H524800614"/>
    <s v="90CV07S10050"/>
    <s v="RTX4090/PG139-SKU332/GB/PNY"/>
    <s v=""/>
    <s v="H524006198"/>
    <s v="CLOSED"/>
    <s v="吳崇源"/>
    <s v="2025/05/12 14:23:25"/>
    <s v="2025/10/15 16:53:59"/>
    <s v="2025/10/21 12:39:20"/>
    <s v="2025/10/21 12:39:20"/>
    <s v=""/>
    <s v=""/>
    <s v=""/>
    <s v="2025/05/12 13:05:58"/>
    <s v="KEYIN"/>
    <s v="KEYIN"/>
    <s v="R10"/>
    <s v="RTX4090"/>
    <s v="2025/10/21 12:38:19"/>
    <s v="001"/>
    <n v="621794"/>
    <n v="1"/>
    <n v="1"/>
  </r>
  <r>
    <s v="KGB"/>
    <s v="Standard Shipment"/>
    <x v="0"/>
    <x v="0"/>
    <x v="0"/>
    <s v="TO254000006"/>
    <s v="R"/>
    <s v="PNY"/>
    <s v="PNY_US"/>
    <s v="2025/05/07 15:38:57"/>
    <s v="2025/04/29 22:30:20"/>
    <s v="H624800580"/>
    <s v="90CV-07S0010"/>
    <s v="RTX4090/PG139-SKU330/GB/PNY"/>
    <s v=""/>
    <s v="H624900063"/>
    <s v="CLOSED"/>
    <s v="吳崇源"/>
    <s v="2025/05/12 14:23:25"/>
    <s v="2025/06/19 15:54:14"/>
    <s v="2025/06/23 11:07:31"/>
    <s v="2025/06/23 11:07:31"/>
    <s v=""/>
    <s v=""/>
    <s v=""/>
    <s v="2025/05/12 13:12:25"/>
    <s v="KEYIN"/>
    <s v="KEYIN"/>
    <s v="N01"/>
    <s v="RTX4090"/>
    <s v="2025/06/23 11:07:19"/>
    <s v="001"/>
    <n v="621125"/>
    <n v="1"/>
    <n v="1"/>
  </r>
  <r>
    <s v="KGB"/>
    <s v="Standard Shipment"/>
    <x v="0"/>
    <x v="0"/>
    <x v="0"/>
    <s v="TO254000006"/>
    <s v="R"/>
    <s v="PNY"/>
    <s v="PNY_US"/>
    <s v="2025/05/07 15:38:57"/>
    <s v="2025/04/29 22:30:20"/>
    <s v="H125800573"/>
    <s v="90CV07S100A0"/>
    <s v="RTX4090/PG139-SKU332/GB/PNY"/>
    <s v=""/>
    <s v="H125007553"/>
    <s v="CLOSED"/>
    <s v="吳崇源"/>
    <s v="2025/05/12 14:23:24"/>
    <s v="2025/07/18 08:17:08"/>
    <s v="2025/07/23 14:45:28"/>
    <s v="2025/07/23 14:45:28"/>
    <s v=""/>
    <s v=""/>
    <s v=""/>
    <s v="2025/05/12 13:29:28"/>
    <s v="KEYIN"/>
    <s v="KEYIN"/>
    <s v="R10"/>
    <s v="RTX4090"/>
    <s v="2025/07/23 14:44:53"/>
    <s v="001"/>
    <n v="621347"/>
    <n v="1"/>
    <n v="1"/>
  </r>
  <r>
    <s v="KGB"/>
    <s v="Standard Shipment"/>
    <x v="0"/>
    <x v="0"/>
    <x v="0"/>
    <s v="TO254000006"/>
    <s v="R"/>
    <s v="PNY"/>
    <s v="PNY_US"/>
    <s v="2025/05/07 15:38:57"/>
    <s v="2025/04/29 22:30:20"/>
    <s v="H524800572"/>
    <s v="90CV07S10040"/>
    <s v="RTX4090/PG139-SKU332/BK/PNY"/>
    <s v=""/>
    <s v="H524032941"/>
    <s v="CLOSED"/>
    <s v="吳崇源"/>
    <s v="2025/05/12 14:23:25"/>
    <s v="2025/07/18 08:16:58"/>
    <s v="2025/07/23 14:45:28"/>
    <s v="2025/07/23 14:45:28"/>
    <s v=""/>
    <s v=""/>
    <s v=""/>
    <s v="2025/05/12 13:25:54"/>
    <s v="KEYIN"/>
    <s v="KEYIN"/>
    <s v="R10"/>
    <s v="RTX4090"/>
    <s v="2025/07/23 14:44:53"/>
    <s v="001"/>
    <n v="621347"/>
    <n v="1"/>
    <n v="1"/>
  </r>
  <r>
    <s v="KGB"/>
    <s v="Standard Shipment"/>
    <x v="0"/>
    <x v="0"/>
    <x v="0"/>
    <s v="TO255000002"/>
    <s v="R"/>
    <s v="PNY"/>
    <s v="PNY_US"/>
    <s v="2025/05/20 09:46:20"/>
    <s v="2025/05/12 20:21:34"/>
    <s v="HD23800584"/>
    <s v="90CV07S10050"/>
    <s v="RTX4090/PG139-SKU332/GB/PNY"/>
    <s v=""/>
    <s v="HD23012851"/>
    <s v="CLOSED"/>
    <s v="吳崇源"/>
    <s v="2025/05/21 10:51:03"/>
    <s v="2025/07/18 08:17:30"/>
    <s v="2025/07/23 14:45:28"/>
    <s v="2025/07/23 14:45:28"/>
    <s v=""/>
    <s v=""/>
    <s v=""/>
    <s v="2025/05/21 10:41:55"/>
    <s v="KEYIN"/>
    <s v="KEYIN"/>
    <s v="R10"/>
    <s v="RTX4090"/>
    <s v="2025/07/23 14:44:54"/>
    <s v="001"/>
    <n v="621347"/>
    <n v="1"/>
    <n v="1"/>
  </r>
  <r>
    <s v="KGB"/>
    <s v="Standard Shipment"/>
    <x v="0"/>
    <x v="0"/>
    <x v="0"/>
    <s v="TO255000002"/>
    <s v="R"/>
    <s v="PNY"/>
    <s v="PNY_US"/>
    <s v="2025/05/20 09:46:20"/>
    <s v="2025/05/12 20:21:34"/>
    <s v="HD23800583"/>
    <s v="90CV07S10050"/>
    <s v="RTX4090/PG139-SKU332/GB/PNY"/>
    <s v=""/>
    <s v="HD23012310"/>
    <s v="CLOSED"/>
    <s v="吳崇源"/>
    <s v="2025/05/21 10:51:03"/>
    <s v="2025/07/18 08:17:20"/>
    <s v="2025/07/23 14:45:28"/>
    <s v="2025/07/23 14:45:28"/>
    <s v=""/>
    <s v=""/>
    <s v=""/>
    <s v="2025/05/21 10:44:15"/>
    <s v="KEYIN"/>
    <s v="KEYIN"/>
    <s v="R10"/>
    <s v="RTX4090"/>
    <s v="2025/07/23 14:44:54"/>
    <s v="001"/>
    <n v="621347"/>
    <n v="1"/>
    <n v="1"/>
  </r>
  <r>
    <s v="KGB"/>
    <s v="Standard Shipment"/>
    <x v="0"/>
    <x v="0"/>
    <x v="0"/>
    <s v="TO255000002"/>
    <s v="R"/>
    <s v="PNY"/>
    <s v="PNY_US"/>
    <s v="2025/05/20 09:46:20"/>
    <s v="2025/05/12 20:21:34"/>
    <s v="H624900028"/>
    <s v="90CV-07S0020"/>
    <s v="RTX4090/PG139-SKU330/GB/PNY"/>
    <s v=""/>
    <s v="H624900028"/>
    <s v="CLOSED"/>
    <s v="吳崇源"/>
    <s v="2025/05/21 10:51:03"/>
    <s v="2025/06/06 10:31:36"/>
    <s v="2025/06/19 16:58:01"/>
    <s v="2025/06/19 16:58:01"/>
    <s v=""/>
    <s v=""/>
    <s v=""/>
    <s v="2025/05/21 10:45:34"/>
    <s v="KEYIN"/>
    <s v="KEYIN"/>
    <s v="R10"/>
    <s v="RTX4090"/>
    <s v="2025/06/19 16:57:46"/>
    <s v="001"/>
    <n v="621100"/>
    <n v="1"/>
    <n v="1"/>
  </r>
  <r>
    <s v="KBB"/>
    <d v="2025-07-14T00:00:00"/>
    <x v="4"/>
    <x v="0"/>
    <x v="1"/>
    <s v="TO255000002"/>
    <s v="R"/>
    <s v="PNY"/>
    <s v="PNY_US"/>
    <s v="2025/05/20 09:46:20"/>
    <s v="2025/05/12 20:21:34"/>
    <s v="H824006231"/>
    <s v="90CV07S10050"/>
    <s v="RTX4090/PG139-SKU332/GB/PNY"/>
    <s v=""/>
    <s v="H824006231"/>
    <s v="CLOSED"/>
    <s v="吳崇源"/>
    <s v="2025/05/21 10:51:02"/>
    <s v=""/>
    <s v=""/>
    <s v="2025/05/26 09:13:03"/>
    <s v="[A3SC0022]Scrap caused by service terms"/>
    <s v="Customer"/>
    <s v="客戶未經授權維修"/>
    <s v="2025/05/21 10:49:02"/>
    <s v="KEYIN"/>
    <s v="KEYIN"/>
    <s v="C01"/>
    <s v="RTX4090"/>
    <s v=""/>
    <s v=""/>
    <s v=""/>
    <s v=""/>
    <s v=""/>
  </r>
  <r>
    <s v="KBB"/>
    <d v="2025-07-14T00:00:00"/>
    <x v="4"/>
    <x v="0"/>
    <x v="1"/>
    <s v="TO255000002"/>
    <s v="R"/>
    <s v="PNY"/>
    <s v="PNY_US"/>
    <s v="2025/05/20 09:46:20"/>
    <s v="2025/05/12 20:21:34"/>
    <s v="H824006230"/>
    <s v="90CV07S10050"/>
    <s v="RTX4090/PG139-SKU332/GB/PNY"/>
    <s v=""/>
    <s v="H824006230"/>
    <s v="CLOSED"/>
    <s v="吳崇源"/>
    <s v="2025/05/21 10:51:02"/>
    <s v=""/>
    <s v=""/>
    <s v="2025/05/26 09:13:06"/>
    <s v="[A3SC0022]Scrap caused by service terms"/>
    <s v="Customer"/>
    <s v="客戶未經授權維修"/>
    <s v="2025/05/21 10:50:13"/>
    <s v="KEYIN"/>
    <s v="KEYIN"/>
    <s v="C01"/>
    <s v="RTX4090"/>
    <s v=""/>
    <s v=""/>
    <s v=""/>
    <s v=""/>
    <s v=""/>
  </r>
  <r>
    <s v="KBB"/>
    <d v="2026-04-14T00:00:00"/>
    <x v="8"/>
    <x v="0"/>
    <x v="1"/>
    <s v="TO255000002"/>
    <s v="R"/>
    <s v="PNY"/>
    <s v="PNY_US"/>
    <s v="2025/05/20 09:46:20"/>
    <s v="2025/05/12 20:21:34"/>
    <s v="H124000220"/>
    <s v="90CV07S10050"/>
    <s v="RTX4090/PG139-SKU332/GB/PNY"/>
    <s v=""/>
    <s v="H124000220"/>
    <s v="CLOSED"/>
    <s v="廖振廷"/>
    <s v="2025/05/21 10:51:02"/>
    <s v=""/>
    <s v=""/>
    <s v="2025/09/22 15:20:28"/>
    <s v="[A3SC0020]Scrap cause by Parts shortage"/>
    <s v="Customer"/>
    <s v="Consigned Part Shortage - Close"/>
    <s v="2025/05/21 10:47:07"/>
    <s v="KEYIN"/>
    <s v="KEYIN"/>
    <s v="C01"/>
    <s v="RTX4090"/>
    <s v=""/>
    <s v=""/>
    <s v=""/>
    <s v=""/>
    <s v=""/>
  </r>
  <r>
    <s v="KGB"/>
    <s v="Standard Shipment"/>
    <x v="0"/>
    <x v="0"/>
    <x v="0"/>
    <s v="TO256000001"/>
    <s v="R"/>
    <s v="PNY"/>
    <s v="PNY_US"/>
    <s v="2025/06/17 08:48:44"/>
    <s v="2025/06/10 09:12:07"/>
    <s v="HO23800609"/>
    <s v="90CV07U20010"/>
    <s v="RTX4060TI/PG190-364/GB/PNY"/>
    <s v=""/>
    <s v="HO23003282"/>
    <s v="CLOSED"/>
    <s v="吳崇源"/>
    <s v="2025/06/17 12:22:20"/>
    <s v="2025/10/03 16:34:21"/>
    <s v="2025/10/09 10:42:56"/>
    <s v="2025/10/09 10:42:56"/>
    <s v=""/>
    <s v=""/>
    <s v=""/>
    <s v="2025/06/17 12:10:07"/>
    <s v="KEYIN"/>
    <s v="KEYIN"/>
    <s v="R10"/>
    <s v="RTX4060TI"/>
    <s v="2025/10/09 10:42:35"/>
    <s v="001"/>
    <n v="621748"/>
    <n v="1"/>
    <n v="1"/>
  </r>
  <r>
    <s v="KGB"/>
    <s v="Standard Shipment"/>
    <x v="0"/>
    <x v="0"/>
    <x v="0"/>
    <s v="TO256000001"/>
    <s v="R"/>
    <s v="PNY"/>
    <s v="PNY_US"/>
    <s v="2025/06/17 08:48:44"/>
    <s v="2025/06/10 09:12:07"/>
    <s v="HO24800608"/>
    <s v="90CV07R600A0"/>
    <s v="RTX4070/PG141SKU335/GB/PNY"/>
    <s v=""/>
    <s v="HO24007319"/>
    <s v="CLOSED"/>
    <s v="吳崇源"/>
    <s v="2025/06/17 12:22:21"/>
    <s v="2025/07/18 08:17:53"/>
    <s v="2025/07/23 14:45:28"/>
    <s v="2025/07/23 14:45:28"/>
    <s v=""/>
    <s v=""/>
    <s v=""/>
    <s v="2025/06/17 11:21:14"/>
    <s v="KEYIN"/>
    <s v="KEYIN"/>
    <s v="R10"/>
    <s v="RTX4070"/>
    <s v="2025/07/23 14:44:54"/>
    <s v="001"/>
    <n v="621347"/>
    <n v="1"/>
    <n v="1"/>
  </r>
  <r>
    <s v="KBB"/>
    <d v="2026-04-14T00:00:00"/>
    <x v="8"/>
    <x v="0"/>
    <x v="1"/>
    <s v="TO256000001"/>
    <s v="R"/>
    <s v="PNY"/>
    <s v="PNY_US"/>
    <s v="2025/06/17 08:48:44"/>
    <s v="2025/06/10 09:12:07"/>
    <s v="HN24013823"/>
    <s v="90CV07X20050"/>
    <s v="RTX4080/PG139SKU355/GB/PNY"/>
    <s v=""/>
    <s v="HN24013823"/>
    <s v="CLOSED"/>
    <s v="廖振廷"/>
    <s v="2025/06/17 12:22:20"/>
    <s v=""/>
    <s v=""/>
    <s v="2025/09/22 15:20:26"/>
    <s v="[A3SC0020]Scrap cause by Parts shortage"/>
    <s v="Customer"/>
    <s v="Consigned Part Shortage - Close"/>
    <s v="2025/06/17 12:14:31"/>
    <s v="KEYIN"/>
    <s v="KEYIN"/>
    <s v="C01"/>
    <s v="RTX4080"/>
    <s v=""/>
    <s v=""/>
    <s v=""/>
    <s v=""/>
    <s v=""/>
  </r>
  <r>
    <s v="KGB"/>
    <s v="Standard Shipment"/>
    <x v="0"/>
    <x v="0"/>
    <x v="0"/>
    <s v="TO256000001"/>
    <s v="R"/>
    <s v="PNY"/>
    <s v="PNY_US"/>
    <s v="2025/06/17 08:48:44"/>
    <s v="2025/06/10 09:12:07"/>
    <s v="HO24800610"/>
    <s v="90CV07X30050"/>
    <s v="RTX4080/PG139SKU355/GB/PNY"/>
    <s v=""/>
    <s v="HO24009393"/>
    <s v="CLOSED"/>
    <s v="吳崇源"/>
    <s v="2025/06/17 12:22:21"/>
    <s v="2025/07/18 08:18:03"/>
    <s v="2025/07/23 14:45:28"/>
    <s v="2025/07/23 14:45:28"/>
    <s v=""/>
    <s v=""/>
    <s v=""/>
    <s v="2025/06/17 12:00:52"/>
    <s v="KEYIN"/>
    <s v="KEYIN"/>
    <s v="R10"/>
    <s v="RTX4080"/>
    <s v="2025/07/23 14:44:54"/>
    <s v="001"/>
    <n v="621347"/>
    <n v="1"/>
    <n v="1"/>
  </r>
  <r>
    <s v="KGB"/>
    <s v="Standard Shipment"/>
    <x v="0"/>
    <x v="0"/>
    <x v="0"/>
    <s v="TO256000001"/>
    <s v="R"/>
    <s v="PNY"/>
    <s v="PNY_US"/>
    <s v="2025/06/17 08:48:44"/>
    <s v="2025/06/10 09:12:07"/>
    <s v="H724800611"/>
    <s v="90CV07X20010"/>
    <s v="RTX4080/PG139SKU355/GB/PNY"/>
    <s v=""/>
    <s v="H724012329"/>
    <s v="CLOSED"/>
    <s v="吳崇源"/>
    <s v="2025/06/17 12:22:21"/>
    <s v="2025/07/18 08:18:14"/>
    <s v="2025/07/23 14:45:28"/>
    <s v="2025/07/23 14:45:28"/>
    <s v=""/>
    <s v=""/>
    <s v=""/>
    <s v="2025/06/17 12:04:08"/>
    <s v="KEYIN"/>
    <s v="KEYIN"/>
    <s v="R10"/>
    <s v="RTX4080"/>
    <s v="2025/07/23 14:44:54"/>
    <s v="001"/>
    <n v="621347"/>
    <n v="1"/>
    <n v="1"/>
  </r>
  <r>
    <s v="KGB"/>
    <s v="Standard Shipment"/>
    <x v="0"/>
    <x v="0"/>
    <x v="0"/>
    <s v="TO256000001"/>
    <s v="R"/>
    <s v="PNY"/>
    <s v="PNY_US"/>
    <s v="2025/06/17 08:48:44"/>
    <s v="2025/06/10 09:12:07"/>
    <s v="H424800612"/>
    <s v="90CV07X20010"/>
    <s v="RTX4080/PG139SKU355/GB/PNY"/>
    <s v=""/>
    <s v="H424001561"/>
    <s v="CLOSED"/>
    <s v="吳崇源"/>
    <s v="2025/06/17 12:22:20"/>
    <s v="2025/07/18 08:18:24"/>
    <s v="2025/07/23 14:45:28"/>
    <s v="2025/07/23 14:45:28"/>
    <s v=""/>
    <s v=""/>
    <s v=""/>
    <s v="2025/06/17 12:07:29"/>
    <s v="KEYIN"/>
    <s v="KEYIN"/>
    <s v="R10"/>
    <s v="RTX4080"/>
    <s v="2025/07/23 14:44:54"/>
    <s v="001"/>
    <n v="621347"/>
    <n v="1"/>
    <n v="1"/>
  </r>
  <r>
    <s v="KBB"/>
    <d v="2025-07-14T00:00:00"/>
    <x v="4"/>
    <x v="0"/>
    <x v="1"/>
    <s v="TO256000001"/>
    <s v="R"/>
    <s v="PNY"/>
    <s v="PNY_US"/>
    <s v="2025/06/17 08:48:44"/>
    <s v="2025/06/10 09:12:07"/>
    <s v="H724005913"/>
    <s v="90CV07P50010"/>
    <s v="RTX4070TI/P141S323/BK/PNY"/>
    <s v=""/>
    <s v="H724005913"/>
    <s v="CLOSED"/>
    <s v="吳崇源"/>
    <s v="2025/06/17 12:22:20"/>
    <s v=""/>
    <s v=""/>
    <s v="2025/07/14 09:26:31"/>
    <s v="[A3SC0027]PCB damage"/>
    <s v="Customer"/>
    <s v="PCB Damaged/板斷(裂)無法維修"/>
    <s v="2025/06/17 12:17:13"/>
    <s v="KEYIN"/>
    <s v="KEYIN"/>
    <s v="C01"/>
    <s v="RTX4070TI"/>
    <s v=""/>
    <s v=""/>
    <s v=""/>
    <s v=""/>
    <s v=""/>
  </r>
  <r>
    <s v="KBB"/>
    <d v="2025-07-14T00:00:00"/>
    <x v="4"/>
    <x v="0"/>
    <x v="1"/>
    <s v="TO256000001"/>
    <s v="R"/>
    <s v="PNY"/>
    <s v="PNY_US"/>
    <s v="2025/06/17 08:48:44"/>
    <s v="2025/06/10 09:12:07"/>
    <s v="HN24014642"/>
    <s v="90CV07R600A0"/>
    <s v="RTX4070/PG141SKU335/GB/PNY"/>
    <s v=""/>
    <s v="HN24014642"/>
    <s v="CLOSED"/>
    <s v="吳崇源"/>
    <s v="2025/06/17 12:22:21"/>
    <s v=""/>
    <s v=""/>
    <s v="2025/07/14 09:26:20"/>
    <s v="[A3SC0030]Burnt Component"/>
    <s v="Customer"/>
    <s v="PCB Burned/U9"/>
    <s v="2025/06/17 11:23:43"/>
    <s v="KEYIN"/>
    <s v="KEYIN"/>
    <s v="C01"/>
    <s v="RTX4070"/>
    <s v=""/>
    <s v=""/>
    <s v=""/>
    <s v=""/>
    <s v=""/>
  </r>
  <r>
    <s v="KGB"/>
    <s v="Standard Shipment"/>
    <x v="0"/>
    <x v="0"/>
    <x v="0"/>
    <s v="TO256000010"/>
    <s v="R"/>
    <s v="PNY"/>
    <s v="PNY_US"/>
    <s v="2025/07/07 09:48:39"/>
    <s v="2025/06/27 09:21:31"/>
    <s v="HD23800631"/>
    <s v="90CV07S10050"/>
    <s v="RTX4090/PG139-SKU332/GB/PNY"/>
    <s v=""/>
    <s v="HD23013451"/>
    <s v="CLOSED"/>
    <s v="廖振廷"/>
    <s v="2025/07/07 10:39:38"/>
    <s v="2025/10/15 16:52:32"/>
    <s v="2025/10/21 12:39:20"/>
    <s v="2025/10/21 12:39:20"/>
    <s v=""/>
    <s v=""/>
    <s v=""/>
    <s v="2025/07/07 10:12:05"/>
    <s v="KEYIN"/>
    <s v="KEYIN"/>
    <s v="R10"/>
    <s v="RTX4090"/>
    <s v="2025/10/21 12:38:19"/>
    <s v="001"/>
    <n v="621794"/>
    <n v="1"/>
    <n v="1"/>
  </r>
  <r>
    <s v="KGB"/>
    <s v="Standard Shipment"/>
    <x v="0"/>
    <x v="0"/>
    <x v="0"/>
    <s v="TO256000010"/>
    <s v="R"/>
    <s v="PNY"/>
    <s v="PNY_US"/>
    <s v="2025/07/07 09:48:39"/>
    <s v="2025/06/27 09:21:31"/>
    <s v="H225800632"/>
    <s v="90CV07S10040"/>
    <s v="RTX4090/PG139-SKU332/BK/PNY"/>
    <s v=""/>
    <s v="H225000832"/>
    <s v="CLOSED"/>
    <s v="廖振廷"/>
    <s v="2025/07/07 10:39:37"/>
    <s v="2025/10/15 16:52:16"/>
    <s v="2025/10/21 12:39:20"/>
    <s v="2025/10/21 12:39:20"/>
    <s v=""/>
    <s v=""/>
    <s v=""/>
    <s v="2025/07/07 10:27:10"/>
    <s v="KEYIN"/>
    <s v="KEYIN"/>
    <s v="R10"/>
    <s v="RTX4090"/>
    <s v="2025/10/21 12:38:19"/>
    <s v="001"/>
    <n v="621794"/>
    <n v="1"/>
    <n v="1"/>
  </r>
  <r>
    <s v="KBB"/>
    <d v="2026-04-14T00:00:00"/>
    <x v="8"/>
    <x v="0"/>
    <x v="1"/>
    <s v="TO256000010"/>
    <s v="R"/>
    <s v="PNY"/>
    <s v="PNY_US"/>
    <s v="2025/07/07 09:48:39"/>
    <s v="2025/06/27 09:21:31"/>
    <s v="H624900089"/>
    <s v="90CV-07S0030"/>
    <s v="RTX4090/PG139-SKU330/GB/PNY"/>
    <s v=""/>
    <s v="H624900089"/>
    <s v="CLOSED"/>
    <s v="廖振廷"/>
    <s v="2025/07/07 10:39:37"/>
    <s v=""/>
    <s v=""/>
    <s v="2025/07/24 11:05:28"/>
    <s v="[A3SC0027]PCB damage"/>
    <s v="Customer"/>
    <s v="PCB Damaged/板斷(裂)無法維修"/>
    <s v="2025/07/07 10:30:16"/>
    <s v="KEYIN"/>
    <s v="KEYIN"/>
    <s v="C01"/>
    <s v="RTX4090"/>
    <s v=""/>
    <s v=""/>
    <s v=""/>
    <s v=""/>
    <s v=""/>
  </r>
  <r>
    <s v="KBB"/>
    <d v="2026-04-14T00:00:00"/>
    <x v="8"/>
    <x v="0"/>
    <x v="1"/>
    <s v="TO256000010"/>
    <s v="R"/>
    <s v="PNY"/>
    <s v="PNY_US"/>
    <s v="2025/07/07 09:48:39"/>
    <s v="2025/06/27 09:21:31"/>
    <s v="H724002055"/>
    <s v="90CV07S30010"/>
    <s v="RTX4090/PG139-SKU332/BK/PNY"/>
    <s v=""/>
    <s v="H724002055"/>
    <s v="CLOSED"/>
    <s v="廖振廷"/>
    <s v="2025/07/07 10:39:37"/>
    <s v=""/>
    <s v=""/>
    <s v="2025/07/24 11:05:36"/>
    <s v="[A3SC0022]Scrap caused by service terms"/>
    <s v="Customer"/>
    <s v="客戶未經過授權維修"/>
    <s v="2025/07/07 10:34:27"/>
    <s v="KEYIN"/>
    <s v="KEYIN"/>
    <s v="C01"/>
    <s v="RTX4090"/>
    <s v=""/>
    <s v=""/>
    <s v=""/>
    <s v=""/>
    <s v=""/>
  </r>
  <r>
    <s v="KBB"/>
    <d v="2026-04-14T00:00:00"/>
    <x v="8"/>
    <x v="0"/>
    <x v="1"/>
    <s v="TO256000010"/>
    <s v="R"/>
    <s v="PNY"/>
    <s v="PNY_US"/>
    <s v="2025/07/07 09:48:39"/>
    <s v="2025/06/27 09:21:31"/>
    <s v="H324002816"/>
    <s v="90CV07S20020"/>
    <s v="RTX4090/PG139-SKU332/GB/PNY"/>
    <s v=""/>
    <s v="H324002816"/>
    <s v="CLOSED"/>
    <s v="廖振廷"/>
    <s v="2025/07/07 10:39:38"/>
    <s v=""/>
    <s v=""/>
    <s v="2025/07/24 11:05:32"/>
    <s v="[A3SC0030]Burnt Component"/>
    <s v="Customer"/>
    <s v="PCB Burned/U29"/>
    <s v="2025/07/07 10:15:22"/>
    <s v="KEYIN"/>
    <s v="KEYIN"/>
    <s v="C01"/>
    <s v="RTX4090"/>
    <s v=""/>
    <s v=""/>
    <s v=""/>
    <s v=""/>
    <s v=""/>
  </r>
  <r>
    <s v="KGB"/>
    <s v="Standard Shipment"/>
    <x v="0"/>
    <x v="0"/>
    <x v="0"/>
    <s v="TO256000010"/>
    <s v="R"/>
    <s v="PNY"/>
    <s v="PNY_US"/>
    <s v="2025/07/07 09:48:39"/>
    <s v="2025/06/27 09:21:31"/>
    <s v="H125800637"/>
    <s v="90CV07S100A0"/>
    <s v="RTX4090/PG139-SKU332/GB/PNY"/>
    <s v=""/>
    <s v="H125007682"/>
    <s v="CLOSED"/>
    <s v="廖振廷"/>
    <s v="2025/07/07 10:39:38"/>
    <s v="2025/10/15 16:50:56"/>
    <s v="2025/10/21 12:39:20"/>
    <s v="2025/10/21 12:39:20"/>
    <s v=""/>
    <s v=""/>
    <s v=""/>
    <s v="2025/07/07 10:19:21"/>
    <s v="KEYIN"/>
    <s v="KEYIN"/>
    <s v="R10"/>
    <s v="RTX4090"/>
    <s v="2025/10/21 12:38:19"/>
    <s v="001"/>
    <n v="621794"/>
    <n v="1"/>
    <n v="1"/>
  </r>
  <r>
    <s v="KBB"/>
    <d v="2026-04-14T00:00:00"/>
    <x v="8"/>
    <x v="0"/>
    <x v="1"/>
    <s v="TO256000010"/>
    <s v="R"/>
    <s v="PNY"/>
    <s v="PNY_US"/>
    <s v="2025/07/07 09:48:39"/>
    <s v="2025/06/27 09:21:31"/>
    <s v="H724800377"/>
    <s v="90CV07S00040"/>
    <s v="RTX4090/PG139-SKU332/GB/PNY"/>
    <s v=""/>
    <s v="H724800377"/>
    <s v="CLOSED"/>
    <s v="廖振廷"/>
    <s v="2025/07/07 10:39:37"/>
    <s v=""/>
    <s v=""/>
    <s v="2025/07/24 11:05:31"/>
    <s v="[A3SC0030]Burnt Component"/>
    <s v="Customer"/>
    <s v="PCB Burned/U34"/>
    <s v="2025/07/07 10:22:50"/>
    <s v="KEYIN"/>
    <s v="KEYIN"/>
    <s v="C01"/>
    <s v="RTX4090"/>
    <s v=""/>
    <s v=""/>
    <s v=""/>
    <s v=""/>
    <s v=""/>
  </r>
  <r>
    <s v="KBB"/>
    <d v="2026-04-14T00:00:00"/>
    <x v="8"/>
    <x v="0"/>
    <x v="1"/>
    <s v="TO256000011"/>
    <s v="R"/>
    <s v="PNY"/>
    <s v="PNY_US"/>
    <s v="2025/07/07 10:43:28"/>
    <s v="2025/06/30 21:20:19"/>
    <s v="HN24021966"/>
    <s v="90CV07X20050"/>
    <s v="RTX4080/PG139SKU355/GB/PNY"/>
    <s v=""/>
    <s v="HN24021966"/>
    <s v="CLOSED"/>
    <s v="廖振廷"/>
    <s v="2025/07/07 11:05:48"/>
    <s v=""/>
    <s v=""/>
    <s v="2025/09/22 15:20:30"/>
    <s v="[A3SC0020]Scrap cause by Parts shortage"/>
    <s v="Customer"/>
    <s v="Consigned Part Shortage - Close"/>
    <s v="2025/07/07 10:44:43"/>
    <s v="KEYIN"/>
    <s v="KEYIN"/>
    <s v="C01"/>
    <s v="RTX4080"/>
    <s v=""/>
    <s v=""/>
    <s v=""/>
    <s v=""/>
    <s v=""/>
  </r>
  <r>
    <s v="KGB"/>
    <s v="Standard Shipment"/>
    <x v="0"/>
    <x v="0"/>
    <x v="0"/>
    <s v="TO256000011"/>
    <s v="R"/>
    <s v="PNY"/>
    <s v="PNY_US"/>
    <s v="2025/07/07 10:43:28"/>
    <s v="2025/06/30 21:20:19"/>
    <s v="H424800635"/>
    <s v="90CV07X20010"/>
    <s v="RTX4080/PG139SKU355/GB/PNY"/>
    <s v=""/>
    <s v="H424022434"/>
    <s v="CLOSED"/>
    <s v="廖振廷"/>
    <s v="2025/07/07 11:05:48"/>
    <s v="2025/10/15 16:51:27"/>
    <s v="2025/10/21 12:39:20"/>
    <s v="2025/10/21 12:39:20"/>
    <s v=""/>
    <s v=""/>
    <s v=""/>
    <s v="2025/07/07 10:48:17"/>
    <s v="KEYIN"/>
    <s v="KEYIN"/>
    <s v="R10"/>
    <s v="RTX4080"/>
    <s v="2025/10/21 12:38:19"/>
    <s v="001"/>
    <n v="621794"/>
    <n v="1"/>
    <n v="1"/>
  </r>
  <r>
    <s v="KBB"/>
    <d v="2026-04-14T00:00:00"/>
    <x v="8"/>
    <x v="0"/>
    <x v="1"/>
    <s v="TO256000011"/>
    <s v="R"/>
    <s v="PNY"/>
    <s v="PNY_US"/>
    <s v="2025/07/07 10:43:28"/>
    <s v="2025/06/30 21:20:19"/>
    <s v="HN24014422"/>
    <s v="90CV07P30050"/>
    <s v="RTX4070TI/P141S323/GB/PNY"/>
    <s v=""/>
    <s v="HN24014422"/>
    <s v="CLOSED"/>
    <s v="廖振廷"/>
    <s v="2025/07/07 11:05:48"/>
    <s v=""/>
    <s v=""/>
    <s v="2025/07/24 11:05:34"/>
    <s v="[A3SC0027]PCB damage"/>
    <s v="Customer"/>
    <s v="PCB Damaged/板斷(裂)無法維修"/>
    <s v="2025/07/07 10:52:28"/>
    <s v="KEYIN"/>
    <s v="KEYIN"/>
    <s v="C01"/>
    <s v="RTX4070TI"/>
    <s v=""/>
    <s v=""/>
    <s v=""/>
    <s v=""/>
    <s v=""/>
  </r>
  <r>
    <s v="KGB"/>
    <s v="Standard Shipment"/>
    <x v="0"/>
    <x v="0"/>
    <x v="0"/>
    <s v="TO256000011"/>
    <s v="R"/>
    <s v="PNY"/>
    <s v="PNY_US"/>
    <s v="2025/07/07 10:43:28"/>
    <s v="2025/06/30 21:20:19"/>
    <s v="H724800636"/>
    <s v="90CV07X20010"/>
    <s v="RTX4080/PG139SKU355/GB/PNY"/>
    <s v=""/>
    <s v="H724012448"/>
    <s v="CLOSED"/>
    <s v="廖振廷"/>
    <s v="2025/07/07 11:05:48"/>
    <s v="2025/10/15 16:51:12"/>
    <s v="2025/10/21 12:39:20"/>
    <s v="2025/10/21 12:39:20"/>
    <s v=""/>
    <s v=""/>
    <s v=""/>
    <s v="2025/07/07 10:55:49"/>
    <s v="KEYIN"/>
    <s v="KEYIN"/>
    <s v="R10"/>
    <s v="RTX4080"/>
    <s v="2025/10/21 12:38:19"/>
    <s v="001"/>
    <n v="621794"/>
    <n v="1"/>
    <n v="1"/>
  </r>
  <r>
    <s v="KGB"/>
    <s v="Standard Shipment"/>
    <x v="0"/>
    <x v="0"/>
    <x v="0"/>
    <s v="TO256000011"/>
    <s v="R"/>
    <s v="PNY"/>
    <s v="PNY_US"/>
    <s v="2025/07/07 10:43:28"/>
    <s v="2025/06/30 21:20:19"/>
    <s v="HN24800633"/>
    <s v="90CV07X20050"/>
    <s v="RTX4080/PG139SKU355/GB/PNY"/>
    <s v=""/>
    <s v="HN24021669"/>
    <s v="CLOSED"/>
    <s v="廖振廷"/>
    <s v="2025/07/07 11:05:48"/>
    <s v="2025/10/15 16:51:59"/>
    <s v="2025/10/21 12:39:20"/>
    <s v="2025/10/21 12:39:20"/>
    <s v=""/>
    <s v=""/>
    <s v=""/>
    <s v="2025/07/07 10:59:12"/>
    <s v="KEYIN"/>
    <s v="KEYIN"/>
    <s v="R10"/>
    <s v="RTX4080"/>
    <s v="2025/10/21 12:38:19"/>
    <s v="001"/>
    <n v="621794"/>
    <n v="1"/>
    <n v="1"/>
  </r>
  <r>
    <s v="KGB"/>
    <s v="Standard Shipment"/>
    <x v="0"/>
    <x v="0"/>
    <x v="0"/>
    <s v="TO256000011"/>
    <s v="R"/>
    <s v="PNY"/>
    <s v="PNY_US"/>
    <s v="2025/07/07 10:43:28"/>
    <s v="2025/06/30 21:20:19"/>
    <s v="HN24800634"/>
    <s v="90CV07X20050"/>
    <s v="RTX4080/PG139SKU355/GB/PNY"/>
    <s v=""/>
    <s v="HN24020681"/>
    <s v="CLOSED"/>
    <s v="廖振廷"/>
    <s v="2025/07/07 11:05:48"/>
    <s v="2025/10/15 16:51:43"/>
    <s v="2025/10/21 12:39:20"/>
    <s v="2025/10/21 12:39:20"/>
    <s v=""/>
    <s v=""/>
    <s v=""/>
    <s v="2025/07/07 11:02:28"/>
    <s v="KEYIN"/>
    <s v="KEYIN"/>
    <s v="R10"/>
    <s v="RTX4080"/>
    <s v="2025/10/21 12:38:19"/>
    <s v="001"/>
    <n v="621794"/>
    <n v="1"/>
    <n v="1"/>
  </r>
  <r>
    <s v="KGB"/>
    <s v="Standard Shipment"/>
    <x v="0"/>
    <x v="0"/>
    <x v="0"/>
    <s v="TO257000001"/>
    <s v="R"/>
    <s v="PNY"/>
    <s v="PNY_US"/>
    <s v="2025/09/01 08:56:50"/>
    <s v="2025/07/02 09:00:40"/>
    <s v="M325800685"/>
    <s v="90CV08510020"/>
    <s v="RTX5070/14770/STDOC/SA/PNY"/>
    <s v=""/>
    <s v="M325044436"/>
    <s v="CLOSED"/>
    <s v="廖振廷"/>
    <s v="2025/09/01 16:51:22"/>
    <s v="2025/10/22 15:13:38"/>
    <s v="2025/10/23 08:33:48"/>
    <s v="2025/10/23 08:33:48"/>
    <s v=""/>
    <s v=""/>
    <s v=""/>
    <s v="2025/09/01 14:28:24"/>
    <s v="KEYIN"/>
    <s v="KEYIN"/>
    <s v="R10"/>
    <s v="RTX5070"/>
    <s v="2025/10/23 08:33:14"/>
    <s v="001"/>
    <n v="621802"/>
    <n v="1"/>
    <n v="1"/>
  </r>
  <r>
    <s v="KGB"/>
    <s v="Standard Shipment"/>
    <x v="0"/>
    <x v="0"/>
    <x v="0"/>
    <s v="TO257000001"/>
    <s v="R"/>
    <s v="PNY"/>
    <s v="PNY_US"/>
    <s v="2025/09/01 08:56:50"/>
    <s v="2025/07/02 09:00:40"/>
    <s v="M325801067"/>
    <s v="90CV08730010"/>
    <s v="RTX5090/14530/ARGBOC/SA/PNY"/>
    <s v=""/>
    <s v="M325013050"/>
    <s v="CLOSED"/>
    <s v="吳崇源"/>
    <s v="2025/09/03 14:18:32"/>
    <s v="2026/01/05 08:52:43"/>
    <s v="2026/01/21 15:32:15"/>
    <s v="2026/01/21 15:32:15"/>
    <s v=""/>
    <s v=""/>
    <s v=""/>
    <s v="2025/09/03 13:02:10"/>
    <s v="KEYIN"/>
    <s v="KEYIN"/>
    <s v="R10"/>
    <s v="RTX5090"/>
    <s v="2026/01/08 08:13:30"/>
    <s v="001"/>
    <n v="622065"/>
    <n v="1"/>
    <n v="1"/>
  </r>
  <r>
    <s v="KGB"/>
    <s v="Standard Shipment"/>
    <x v="0"/>
    <x v="0"/>
    <x v="0"/>
    <s v="TO257000001"/>
    <s v="R"/>
    <s v="PNY"/>
    <s v="PNY_US"/>
    <s v="2025/09/01 08:56:50"/>
    <s v="2025/07/02 09:00:40"/>
    <s v="M125800737"/>
    <s v="90CV08610010"/>
    <s v="RTX5080/14745/STDOC/SA/PNY"/>
    <s v=""/>
    <s v="M125003877"/>
    <s v="CLOSED"/>
    <s v="廖振廷"/>
    <s v="2025/09/03 14:18:33"/>
    <s v="2025/09/18 15:28:56"/>
    <s v="2025/09/23 13:00:42"/>
    <s v="2025/09/23 13:00:42"/>
    <s v=""/>
    <s v=""/>
    <s v=""/>
    <s v="2025/09/03 12:29:17"/>
    <s v="KEYIN"/>
    <s v="KEYIN"/>
    <s v="R10"/>
    <s v="RTX5080"/>
    <s v="2025/09/23 13:00:06"/>
    <s v="001"/>
    <n v="621702"/>
    <n v="1"/>
    <n v="1"/>
  </r>
  <r>
    <s v="KGB"/>
    <s v="Standard Shipment"/>
    <x v="0"/>
    <x v="0"/>
    <x v="0"/>
    <s v="TO257000001"/>
    <s v="R"/>
    <s v="PNY"/>
    <s v="PNY_US"/>
    <s v="2025/09/01 08:56:50"/>
    <s v="2025/07/02 09:00:40"/>
    <s v="M325800731"/>
    <s v="90CV08610010"/>
    <s v="RTX5080/14745/STDOC/SA/PNY"/>
    <s v=""/>
    <s v="M325027724"/>
    <s v="CLOSED"/>
    <s v="廖振廷"/>
    <s v="2025/09/03 14:18:33"/>
    <s v="2025/09/18 15:28:07"/>
    <s v="2025/09/23 13:00:42"/>
    <s v="2025/09/23 13:00:42"/>
    <s v=""/>
    <s v=""/>
    <s v=""/>
    <s v="2025/09/03 12:46:17"/>
    <s v="KEYIN"/>
    <s v="KEYIN"/>
    <s v="R10"/>
    <s v="RTX5080"/>
    <s v="2025/09/23 13:00:06"/>
    <s v="001"/>
    <n v="621702"/>
    <n v="1"/>
    <n v="1"/>
  </r>
  <r>
    <s v="KGB"/>
    <s v="Standard Shipment"/>
    <x v="0"/>
    <x v="0"/>
    <x v="0"/>
    <s v="TO257000001"/>
    <s v="R"/>
    <s v="PNY"/>
    <s v="PNY_US"/>
    <s v="2025/09/01 08:56:50"/>
    <s v="2025/07/02 09:00:40"/>
    <s v="M325800748"/>
    <s v="90CV08600020"/>
    <s v="RTX5080/14745/STD/SA/PNY"/>
    <s v=""/>
    <s v="M325018637"/>
    <s v="CLOSED"/>
    <s v="廖振廷"/>
    <s v="2025/09/04 09:21:12"/>
    <s v="2025/09/18 15:29:43"/>
    <s v="2025/09/23 13:00:42"/>
    <s v="2025/09/23 13:00:42"/>
    <s v=""/>
    <s v=""/>
    <s v=""/>
    <s v="2025/09/04 08:19:06"/>
    <s v="KEYIN"/>
    <s v="KEYIN"/>
    <s v="R10"/>
    <s v="RTX5080"/>
    <s v="2025/09/23 13:00:06"/>
    <s v="001"/>
    <n v="621702"/>
    <n v="1"/>
    <n v="1"/>
  </r>
  <r>
    <s v="KGB"/>
    <s v="Standard Shipment"/>
    <x v="0"/>
    <x v="0"/>
    <x v="0"/>
    <s v="TO257000001"/>
    <s v="R"/>
    <s v="PNY"/>
    <s v="PNY_US"/>
    <s v="2025/09/01 08:56:50"/>
    <s v="2025/07/02 09:00:40"/>
    <s v="M325800957"/>
    <s v="90CV08510020"/>
    <s v="RTX5070/14770/STDOC/SA/PNY"/>
    <s v=""/>
    <s v="M325013340"/>
    <s v="CLOSED"/>
    <s v="吳崇源"/>
    <s v="2025/09/11 14:12:50"/>
    <s v="2025/11/20 09:31:49"/>
    <s v="2025/11/24 12:29:04"/>
    <s v="2025/11/24 12:29:04"/>
    <s v=""/>
    <s v=""/>
    <s v=""/>
    <s v="2025/09/11 13:39:30"/>
    <s v="KEYIN"/>
    <s v="KEYIN"/>
    <s v="R10"/>
    <s v="RTX5070"/>
    <s v="2025/11/24 12:28:10"/>
    <s v="001"/>
    <n v="621922"/>
    <n v="1"/>
    <n v="1"/>
  </r>
  <r>
    <s v="KBB"/>
    <d v="2026-04-14T00:00:00"/>
    <x v="8"/>
    <x v="0"/>
    <x v="1"/>
    <s v="TO257000001"/>
    <s v="R"/>
    <s v="PNY"/>
    <s v="PNY_US"/>
    <s v="2025/09/01 08:56:50"/>
    <s v="2025/07/02 09:00:40"/>
    <s v="M325033801"/>
    <s v="90CV08B20010"/>
    <s v="RTX5070TI/14760/STDOC/SA/PNY"/>
    <s v=""/>
    <s v="M325033801"/>
    <s v="CLOSED"/>
    <s v="吳崇源"/>
    <s v="2025/11/12 09:39:52"/>
    <s v=""/>
    <s v=""/>
    <s v="2025/11/26 17:28:54"/>
    <s v="[A3SC0022]Scrap caused by service terms"/>
    <s v="Customer"/>
    <s v="SSN與ISN不符，SA同意CID"/>
    <s v="2025/11/12 09:39:45"/>
    <s v="KEYIN"/>
    <s v="KEYIN"/>
    <s v="C01"/>
    <s v="RTX5070TI"/>
    <s v=""/>
    <s v=""/>
    <s v=""/>
    <s v=""/>
    <s v=""/>
  </r>
  <r>
    <s v="KGB"/>
    <s v="Standard Shipment"/>
    <x v="0"/>
    <x v="0"/>
    <x v="0"/>
    <s v="TO257000001"/>
    <s v="R"/>
    <s v="PNY"/>
    <s v="PNY_US"/>
    <s v="2025/09/01 08:56:50"/>
    <s v="2025/07/02 09:00:40"/>
    <s v="M325800714"/>
    <s v="90CV08B20010"/>
    <s v="RTX5070TI/14760/STDOC/SA/PNY"/>
    <s v=""/>
    <s v="M325024645"/>
    <s v="CLOSED"/>
    <s v="廖振廷"/>
    <s v="2025/09/01 16:51:23"/>
    <s v="2025/09/18 15:26:58"/>
    <s v="2025/09/23 13:00:41"/>
    <s v="2025/09/23 13:00:41"/>
    <s v=""/>
    <s v=""/>
    <s v=""/>
    <s v="2025/09/01 13:55:37"/>
    <s v="KEYIN"/>
    <s v="KEYIN"/>
    <s v="R10"/>
    <s v="RTX5070TI"/>
    <s v="2025/09/23 13:00:05"/>
    <s v="001"/>
    <n v="621702"/>
    <n v="1"/>
    <n v="1"/>
  </r>
  <r>
    <s v="KGB"/>
    <s v="Standard Shipment"/>
    <x v="0"/>
    <x v="0"/>
    <x v="0"/>
    <s v="TO257000001"/>
    <s v="R"/>
    <s v="PNY"/>
    <s v="PNY_US"/>
    <s v="2025/09/01 08:56:50"/>
    <s v="2025/07/02 09:00:40"/>
    <s v="M425800720"/>
    <s v="90CV08B30010"/>
    <s v="RTX5070TI/14760/ARGBOC/SA/PNY"/>
    <s v=""/>
    <s v="M425016243"/>
    <s v="CLOSED"/>
    <s v="廖振廷"/>
    <s v="2025/09/01 16:51:22"/>
    <s v="2025/10/22 15:18:09"/>
    <s v="2025/10/23 08:33:48"/>
    <s v="2025/10/23 08:33:48"/>
    <s v=""/>
    <s v=""/>
    <s v=""/>
    <s v="2025/09/01 13:59:30"/>
    <s v="KEYIN"/>
    <s v="KEYIN"/>
    <s v="R10"/>
    <s v="RTX5070TI"/>
    <s v="2025/10/23 08:33:15"/>
    <s v="001"/>
    <n v="621802"/>
    <n v="1"/>
    <n v="1"/>
  </r>
  <r>
    <s v="KGB"/>
    <s v="Standard Shipment"/>
    <x v="0"/>
    <x v="0"/>
    <x v="0"/>
    <s v="TO257000001"/>
    <s v="R"/>
    <s v="PNY"/>
    <s v="PNY_US"/>
    <s v="2025/09/01 08:56:50"/>
    <s v="2025/07/02 09:00:40"/>
    <s v="M225800812"/>
    <s v="90CV08600020"/>
    <s v="RTX5080/14745/STD/SA/PNY"/>
    <s v=""/>
    <s v="M225010256"/>
    <s v="CLOSED"/>
    <s v="廖振廷"/>
    <s v="2025/09/11 14:12:50"/>
    <s v="2025/10/22 15:23:24"/>
    <s v="2025/10/23 08:33:49"/>
    <s v="2025/10/23 08:33:49"/>
    <s v=""/>
    <s v=""/>
    <s v=""/>
    <s v="2025/09/11 13:41:53"/>
    <s v="KEYIN"/>
    <s v="KEYIN"/>
    <s v="R10"/>
    <s v="RTX5080"/>
    <s v="2025/10/23 08:33:15"/>
    <s v="001"/>
    <n v="621802"/>
    <n v="1"/>
    <n v="1"/>
  </r>
  <r>
    <s v="KGB"/>
    <s v="Standard Shipment"/>
    <x v="0"/>
    <x v="0"/>
    <x v="0"/>
    <s v="TO257000001"/>
    <s v="R"/>
    <s v="PNY"/>
    <s v="PNY_US"/>
    <s v="2025/09/01 08:56:50"/>
    <s v="2025/07/02 09:00:40"/>
    <s v="M225800708"/>
    <s v="90CV08B20010"/>
    <s v="RTX5070TI/14760/STDOC/SA/PNY"/>
    <s v=""/>
    <s v="M225012694"/>
    <s v="CLOSED"/>
    <s v="廖振廷"/>
    <s v="2025/09/01 11:20:55"/>
    <s v="2025/10/22 15:17:08"/>
    <s v="2025/10/23 08:33:47"/>
    <s v="2025/10/23 08:33:47"/>
    <s v=""/>
    <s v=""/>
    <s v=""/>
    <s v="2025/09/01 08:59:26"/>
    <s v="KEYIN"/>
    <s v="KEYIN"/>
    <s v="R10"/>
    <s v="RTX5070TI"/>
    <s v="2025/10/23 08:33:15"/>
    <s v="001"/>
    <n v="621802"/>
    <n v="1"/>
    <n v="1"/>
  </r>
  <r>
    <s v="KGB"/>
    <s v="Standard Shipment"/>
    <x v="0"/>
    <x v="0"/>
    <x v="0"/>
    <s v="TO257000001"/>
    <s v="R"/>
    <s v="PNY"/>
    <s v="PNY_US"/>
    <s v="2025/09/01 08:56:50"/>
    <s v="2025/07/02 09:00:40"/>
    <s v="M325800696"/>
    <s v="90CV08510010"/>
    <s v="RTX5070/14770/STDOC/SA/PNY"/>
    <s v=""/>
    <s v="M325032735"/>
    <s v="CLOSED"/>
    <s v="廖振廷"/>
    <s v="2025/09/01 11:20:56"/>
    <s v="2025/10/22 15:15:31"/>
    <s v="2025/10/23 08:33:48"/>
    <s v="2025/10/23 08:33:48"/>
    <s v=""/>
    <s v=""/>
    <s v=""/>
    <s v="2025/09/01 10:54:31"/>
    <s v="KEYIN"/>
    <s v="KEYIN"/>
    <s v="R10"/>
    <s v="RTX5070"/>
    <s v="2025/10/23 08:33:15"/>
    <s v="001"/>
    <n v="621802"/>
    <n v="1"/>
    <n v="1"/>
  </r>
  <r>
    <s v="KGB"/>
    <s v="Standard Shipment"/>
    <x v="0"/>
    <x v="0"/>
    <x v="0"/>
    <s v="TO257000001"/>
    <s v="R"/>
    <s v="PNY"/>
    <s v="PNY_US"/>
    <s v="2025/09/01 08:56:50"/>
    <s v="2025/07/02 09:00:40"/>
    <s v="M325800709"/>
    <s v="90CV08510010"/>
    <s v="RTX5070/14770/STDOC/SA/PNY"/>
    <s v=""/>
    <s v="M325006482"/>
    <s v="CLOSED"/>
    <s v="廖振廷"/>
    <s v="2025/09/01 11:20:56"/>
    <s v="2025/09/18 15:26:28"/>
    <s v="2025/09/23 13:00:41"/>
    <s v="2025/09/23 13:00:41"/>
    <s v=""/>
    <s v=""/>
    <s v=""/>
    <s v="2025/09/01 09:30:08"/>
    <s v="KEYIN"/>
    <s v="KEYIN"/>
    <s v="R10"/>
    <s v="RTX5070"/>
    <s v="2025/09/23 13:00:05"/>
    <s v="001"/>
    <n v="621702"/>
    <n v="1"/>
    <n v="1"/>
  </r>
  <r>
    <s v="KGB"/>
    <s v="Standard Shipment"/>
    <x v="0"/>
    <x v="0"/>
    <x v="0"/>
    <s v="TO257000001"/>
    <s v="R"/>
    <s v="PNY"/>
    <s v="PNY_US"/>
    <s v="2025/09/01 08:56:50"/>
    <s v="2025/07/02 09:00:40"/>
    <s v="M325800672"/>
    <s v="90CV08510010"/>
    <s v="RTX5070/14770/STDOC/SA/PNY"/>
    <s v=""/>
    <s v="M325005766"/>
    <s v="CLOSED"/>
    <s v="廖振廷"/>
    <s v="2025/09/01 16:51:22"/>
    <s v="2025/10/22 15:11:58"/>
    <s v="2025/10/23 08:33:48"/>
    <s v="2025/10/23 08:33:48"/>
    <s v=""/>
    <s v=""/>
    <s v=""/>
    <s v="2025/09/01 15:12:34"/>
    <s v="KEYIN"/>
    <s v="KEYIN"/>
    <s v="R10"/>
    <s v="RTX5070"/>
    <s v="2025/10/23 08:33:14"/>
    <s v="001"/>
    <n v="621802"/>
    <n v="1"/>
    <n v="1"/>
  </r>
  <r>
    <s v="KGB"/>
    <s v="Standard Shipment"/>
    <x v="0"/>
    <x v="0"/>
    <x v="0"/>
    <s v="TO257000001"/>
    <s v="R"/>
    <s v="PNY"/>
    <s v="PNY_US"/>
    <s v="2025/09/01 08:56:50"/>
    <s v="2025/07/02 09:00:40"/>
    <s v="M225800675"/>
    <s v="90CV08B20010"/>
    <s v="RTX5070TI/14760/STDOC/SA/PNY"/>
    <s v=""/>
    <s v="M225012726"/>
    <s v="CLOSED"/>
    <s v="廖振廷"/>
    <s v="2025/09/01 16:51:22"/>
    <s v="2025/10/22 15:12:18"/>
    <s v="2025/10/23 08:33:48"/>
    <s v="2025/10/23 08:33:48"/>
    <s v=""/>
    <s v=""/>
    <s v=""/>
    <s v="2025/09/01 15:23:14"/>
    <s v="KEYIN"/>
    <s v="KEYIN"/>
    <s v="R10"/>
    <s v="RTX5070TI"/>
    <s v="2025/10/23 08:33:14"/>
    <s v="001"/>
    <n v="621802"/>
    <n v="1"/>
    <n v="1"/>
  </r>
  <r>
    <s v="KBB"/>
    <d v="2026-04-14T00:00:00"/>
    <x v="8"/>
    <x v="0"/>
    <x v="1"/>
    <s v="TO257000001"/>
    <s v="R"/>
    <s v="PNY"/>
    <s v="PNY_US"/>
    <s v="2025/09/01 08:56:50"/>
    <s v="2025/07/02 09:00:40"/>
    <s v="M225015919"/>
    <s v="90CV08600020"/>
    <s v="RTX5080/14745/STD/SA/PNY"/>
    <s v=""/>
    <s v="M225015919"/>
    <s v="CLOSED"/>
    <s v="吳崇源"/>
    <s v="2025/09/11 14:12:50"/>
    <s v=""/>
    <s v=""/>
    <s v="2025/10/23 13:00:21"/>
    <s v="[A3SC0030]Burnt Component"/>
    <s v="Customer"/>
    <s v="PCB Burned/U19/U506"/>
    <s v="2025/09/11 13:48:24"/>
    <s v="KEYIN"/>
    <s v="KEYIN"/>
    <s v="C01"/>
    <s v="RTX5080"/>
    <s v=""/>
    <s v=""/>
    <s v=""/>
    <s v=""/>
    <s v=""/>
  </r>
  <r>
    <s v="KGB"/>
    <s v="Standard Shipment"/>
    <x v="0"/>
    <x v="0"/>
    <x v="0"/>
    <s v="TO257000001"/>
    <s v="R"/>
    <s v="PNY"/>
    <s v="PNY_US"/>
    <s v="2025/09/01 08:56:50"/>
    <s v="2025/07/02 09:00:40"/>
    <s v="M325800825"/>
    <s v="90CV08510010"/>
    <s v="RTX5070/14770/STDOC/SA/PNY"/>
    <s v=""/>
    <s v="M325004261"/>
    <s v="CLOSED"/>
    <s v="廖振廷"/>
    <s v="2025/09/11 14:12:50"/>
    <s v="2025/10/22 15:25:04"/>
    <s v="2025/10/23 08:33:49"/>
    <s v="2025/10/23 08:33:49"/>
    <s v=""/>
    <s v=""/>
    <s v=""/>
    <s v="2025/09/11 13:50:00"/>
    <s v="KEYIN"/>
    <s v="KEYIN"/>
    <s v="R10"/>
    <s v="RTX5070"/>
    <s v="2025/10/23 08:33:16"/>
    <s v="001"/>
    <n v="621802"/>
    <n v="1"/>
    <n v="1"/>
  </r>
  <r>
    <s v="KGB"/>
    <s v="Standard Shipment"/>
    <x v="0"/>
    <x v="0"/>
    <x v="0"/>
    <s v="TO257000001"/>
    <s v="R"/>
    <s v="PNY"/>
    <s v="PNY_US"/>
    <s v="2025/09/01 08:56:50"/>
    <s v="2025/07/02 09:00:40"/>
    <s v="M325800807"/>
    <s v="90CV08B20010"/>
    <s v="RTX5070TI/14760/STDOC/SA/PNY"/>
    <s v=""/>
    <s v="M325034006"/>
    <s v="CLOSED"/>
    <s v="廖振廷"/>
    <s v="2025/09/11 14:12:50"/>
    <s v="2025/10/22 15:22:56"/>
    <s v="2025/10/23 08:33:49"/>
    <s v="2025/10/23 08:33:49"/>
    <s v=""/>
    <s v=""/>
    <s v=""/>
    <s v="2025/09/11 13:55:54"/>
    <s v="KEYIN"/>
    <s v="KEYIN"/>
    <s v="R10"/>
    <s v="RTX5070TI"/>
    <s v="2025/10/23 08:33:15"/>
    <s v="001"/>
    <n v="621802"/>
    <n v="1"/>
    <n v="1"/>
  </r>
  <r>
    <s v="KBB"/>
    <s v="-"/>
    <x v="5"/>
    <x v="1"/>
    <x v="1"/>
    <s v="TO257000001"/>
    <s v="R"/>
    <s v="PNY"/>
    <s v="PNY_US"/>
    <s v="2025/09/01 08:56:50"/>
    <s v="2025/07/02 09:00:40"/>
    <s v="M325008507"/>
    <s v="90CV08510010"/>
    <s v="RTX5070/14770/STDOC/SA/PNY"/>
    <s v=""/>
    <s v="M325008507"/>
    <s v="CLOSED"/>
    <s v="李景福"/>
    <s v="2025/09/11 14:12:50"/>
    <s v=""/>
    <s v=""/>
    <s v="2026/05/08 15:49:15"/>
    <s v="[A3SC0020]Scrap cause by Parts shortage"/>
    <s v="Customer"/>
    <s v="Consigned Part Shortage - Close"/>
    <s v="2025/09/11 13:58:17"/>
    <s v="KEYIN"/>
    <s v="KEYIN"/>
    <s v="C01"/>
    <s v="RTX5070"/>
    <s v=""/>
    <s v=""/>
    <s v=""/>
    <s v=""/>
    <s v=""/>
  </r>
  <r>
    <s v="KGB"/>
    <s v="Standard Shipment"/>
    <x v="0"/>
    <x v="0"/>
    <x v="0"/>
    <s v="TO257000001"/>
    <s v="R"/>
    <s v="PNY"/>
    <s v="PNY_US"/>
    <s v="2025/09/01 08:56:50"/>
    <s v="2025/07/02 09:00:40"/>
    <s v="M325800707"/>
    <s v="90CV08510010"/>
    <s v="RTX5070/14770/STDOC/SA/PNY"/>
    <s v=""/>
    <s v="M325009008"/>
    <s v="CLOSED"/>
    <s v="廖振廷"/>
    <s v="2025/09/01 11:20:56"/>
    <s v="2025/10/22 15:16:58"/>
    <s v="2025/10/23 08:33:47"/>
    <s v="2025/10/23 08:33:47"/>
    <s v=""/>
    <s v=""/>
    <s v=""/>
    <s v="2025/09/01 09:35:42"/>
    <s v="KEYIN"/>
    <s v="KEYIN"/>
    <s v="R10"/>
    <s v="RTX5070"/>
    <s v="2025/10/23 08:33:15"/>
    <s v="001"/>
    <n v="621802"/>
    <n v="1"/>
    <n v="1"/>
  </r>
  <r>
    <s v="KGB"/>
    <s v="Standard Shipment"/>
    <x v="0"/>
    <x v="0"/>
    <x v="0"/>
    <s v="TO257000001"/>
    <s v="R"/>
    <s v="PNY"/>
    <s v="PNY_US"/>
    <s v="2025/09/01 08:56:50"/>
    <s v="2025/07/02 09:00:40"/>
    <s v="M325800699"/>
    <s v="90CV08510010"/>
    <s v="RTX5070/14770/STDOC/SA/PNY"/>
    <s v=""/>
    <s v="M325007736"/>
    <s v="CLOSED"/>
    <s v="廖振廷"/>
    <s v="2025/09/01 11:20:56"/>
    <s v="2025/10/22 15:15:59"/>
    <s v="2025/10/23 08:33:48"/>
    <s v="2025/10/23 08:33:48"/>
    <s v=""/>
    <s v=""/>
    <s v=""/>
    <s v="2025/09/01 10:41:45"/>
    <s v="KEYIN"/>
    <s v="KEYIN"/>
    <s v="R10"/>
    <s v="RTX5070"/>
    <s v="2025/10/23 08:33:15"/>
    <s v="001"/>
    <n v="621802"/>
    <n v="1"/>
    <n v="1"/>
  </r>
  <r>
    <s v="KGB"/>
    <s v="Standard Shipment"/>
    <x v="0"/>
    <x v="0"/>
    <x v="0"/>
    <s v="TO257000001"/>
    <s v="R"/>
    <s v="PNY"/>
    <s v="PNY_US"/>
    <s v="2025/09/01 08:56:50"/>
    <s v="2025/07/02 09:00:40"/>
    <s v="M225801027"/>
    <s v="90CV08B20010"/>
    <s v="RTX5070TI/14760/STDOC/SA/PNY"/>
    <s v=""/>
    <s v="M225012724"/>
    <s v="CLOSED"/>
    <s v="吳崇源"/>
    <s v="2025/09/01 11:20:56"/>
    <s v="2025/11/20 09:34:26"/>
    <s v="2025/11/24 12:29:03"/>
    <s v="2025/11/24 12:29:03"/>
    <s v=""/>
    <s v=""/>
    <s v=""/>
    <s v="2025/09/01 11:19:07"/>
    <s v="KEYIN"/>
    <s v="KEYIN"/>
    <s v="R10"/>
    <s v="RTX5070TI"/>
    <s v="2025/11/24 12:28:10"/>
    <s v="001"/>
    <n v="621922"/>
    <n v="1"/>
    <n v="1"/>
  </r>
  <r>
    <s v="KGB"/>
    <s v="Standard Shipment"/>
    <x v="0"/>
    <x v="0"/>
    <x v="0"/>
    <s v="TO257000001"/>
    <s v="R"/>
    <s v="PNY"/>
    <s v="PNY_US"/>
    <s v="2025/09/01 08:56:50"/>
    <s v="2025/07/02 09:00:40"/>
    <s v="M325800682"/>
    <s v="90CV08730010"/>
    <s v="RTX5090/14530/ARGBOC/SA/PNY"/>
    <s v=""/>
    <s v="M325025333"/>
    <s v="CLOSED"/>
    <s v="廖振廷"/>
    <s v="2025/09/01 16:51:22"/>
    <s v="2025/10/22 15:13:09"/>
    <s v="2025/10/23 08:33:48"/>
    <s v="2025/10/23 08:33:48"/>
    <s v=""/>
    <s v=""/>
    <s v=""/>
    <s v="2025/09/01 15:35:12"/>
    <s v="KEYIN"/>
    <s v="KEYIN"/>
    <s v="R10"/>
    <s v="RTX5090"/>
    <s v="2025/10/23 08:33:14"/>
    <s v="001"/>
    <n v="621802"/>
    <n v="1"/>
    <n v="1"/>
  </r>
  <r>
    <s v="KGB"/>
    <s v="Standard Shipment"/>
    <x v="0"/>
    <x v="0"/>
    <x v="0"/>
    <s v="TO257000001"/>
    <s v="R"/>
    <s v="PNY"/>
    <s v="PNY_US"/>
    <s v="2025/09/01 08:56:50"/>
    <s v="2025/07/02 09:00:40"/>
    <s v="M325800681"/>
    <s v="90CV08710010"/>
    <s v="RTX5090/14530/STDOC/SA/PNY"/>
    <s v=""/>
    <s v="M325025519"/>
    <s v="CLOSED"/>
    <s v="廖振廷"/>
    <s v="2025/09/01 16:51:22"/>
    <s v="2025/10/22 15:12:59"/>
    <s v="2025/10/23 08:33:48"/>
    <s v="2025/10/23 08:33:48"/>
    <s v=""/>
    <s v=""/>
    <s v=""/>
    <s v="2025/09/01 15:38:57"/>
    <s v="KEYIN"/>
    <s v="KEYIN"/>
    <s v="R10"/>
    <s v="RTX5090"/>
    <s v="2025/10/23 08:33:14"/>
    <s v="001"/>
    <n v="621802"/>
    <n v="1"/>
    <n v="1"/>
  </r>
  <r>
    <s v="KGB"/>
    <s v="Standard Shipment"/>
    <x v="0"/>
    <x v="0"/>
    <x v="0"/>
    <s v="TO257000001"/>
    <s v="R"/>
    <s v="PNY"/>
    <s v="PNY_US"/>
    <s v="2025/09/01 08:56:50"/>
    <s v="2025/07/02 09:00:40"/>
    <s v="M225800680"/>
    <s v="90CV08630010"/>
    <s v="RTX5080/14745/ARGBOC/SA/PNY"/>
    <s v=""/>
    <s v="M225014949"/>
    <s v="CLOSED"/>
    <s v="廖振廷"/>
    <s v="2025/09/01 16:51:21"/>
    <s v="2025/10/03 16:36:09"/>
    <s v="2025/10/09 10:42:57"/>
    <s v="2025/10/09 10:42:57"/>
    <s v=""/>
    <s v=""/>
    <s v=""/>
    <s v="2025/09/01 15:41:13"/>
    <s v="KEYIN"/>
    <s v="KEYIN"/>
    <s v="R10"/>
    <s v="RTX5080"/>
    <s v="2025/10/09 10:42:35"/>
    <s v="001"/>
    <n v="621748"/>
    <n v="1"/>
    <n v="1"/>
  </r>
  <r>
    <s v="KGB"/>
    <s v="Standard Shipment"/>
    <x v="0"/>
    <x v="0"/>
    <x v="0"/>
    <s v="TO257000001"/>
    <s v="R"/>
    <s v="PNY"/>
    <s v="PNY_US"/>
    <s v="2025/09/01 08:56:50"/>
    <s v="2025/07/02 09:00:40"/>
    <s v="M125800735"/>
    <s v="90CV08610010"/>
    <s v="RTX5080/14745/STDOC/SA/PNY"/>
    <s v=""/>
    <s v="M125005040"/>
    <s v="CLOSED"/>
    <s v="廖振廷"/>
    <s v="2025/09/03 14:18:33"/>
    <s v="2025/09/18 15:28:46"/>
    <s v="2025/09/23 13:00:42"/>
    <s v="2025/09/23 13:00:42"/>
    <s v=""/>
    <s v=""/>
    <s v=""/>
    <s v="2025/09/03 12:37:56"/>
    <s v="KEYIN"/>
    <s v="KEYIN"/>
    <s v="R10"/>
    <s v="RTX5080"/>
    <s v="2025/09/23 13:00:06"/>
    <s v="001"/>
    <n v="621702"/>
    <n v="1"/>
    <n v="1"/>
  </r>
  <r>
    <s v="KGB"/>
    <s v="Standard Shipment"/>
    <x v="0"/>
    <x v="0"/>
    <x v="0"/>
    <s v="TO257000001"/>
    <s v="R"/>
    <s v="PNY"/>
    <s v="PNY_US"/>
    <s v="2025/09/01 08:56:50"/>
    <s v="2025/07/02 09:00:40"/>
    <s v="M325800668"/>
    <s v="90CV08B20010"/>
    <s v="RTX5070TI/14760/STDOC/SA/PNY"/>
    <s v=""/>
    <s v="M325024382"/>
    <s v="CLOSED"/>
    <s v="廖振廷"/>
    <s v="2025/09/01 16:51:21"/>
    <s v="2025/10/22 15:11:18"/>
    <s v="2025/10/23 08:33:49"/>
    <s v="2025/10/23 08:33:48"/>
    <s v=""/>
    <s v=""/>
    <s v=""/>
    <s v="2025/09/01 16:37:25"/>
    <s v="KEYIN"/>
    <s v="KEYIN"/>
    <s v="R10"/>
    <s v="RTX5070TI"/>
    <s v="2025/10/23 08:33:14"/>
    <s v="001"/>
    <n v="621802"/>
    <n v="1"/>
    <n v="1"/>
  </r>
  <r>
    <s v="KGB"/>
    <s v="Standard Shipment"/>
    <x v="0"/>
    <x v="0"/>
    <x v="0"/>
    <s v="TO257000001"/>
    <s v="R"/>
    <s v="PNY"/>
    <s v="PNY_US"/>
    <s v="2025/09/01 08:56:50"/>
    <s v="2025/07/02 09:00:40"/>
    <s v="M325800667"/>
    <s v="90CV08B20010"/>
    <s v="RTX5070TI/14760/STDOC/SA/PNY"/>
    <s v=""/>
    <s v="M325024393"/>
    <s v="CLOSED"/>
    <s v="廖振廷"/>
    <s v="2025/09/01 16:51:21"/>
    <s v="2025/10/22 15:11:08"/>
    <s v="2025/10/23 08:33:49"/>
    <s v="2025/10/23 08:33:49"/>
    <s v=""/>
    <s v=""/>
    <s v=""/>
    <s v="2025/09/01 16:40:31"/>
    <s v="KEYIN"/>
    <s v="KEYIN"/>
    <s v="R10"/>
    <s v="RTX5070TI"/>
    <s v="2025/10/23 08:33:14"/>
    <s v="001"/>
    <n v="621802"/>
    <n v="1"/>
    <n v="1"/>
  </r>
  <r>
    <s v="KGB"/>
    <s v="Standard Shipment"/>
    <x v="0"/>
    <x v="0"/>
    <x v="0"/>
    <s v="TO257000001"/>
    <s v="R"/>
    <s v="PNY"/>
    <s v="PNY_US"/>
    <s v="2025/09/01 08:56:50"/>
    <s v="2025/07/02 09:00:40"/>
    <s v="M325800712"/>
    <s v="90CV08510010"/>
    <s v="RTX5070/14770/STDOC/SA/PNY"/>
    <s v=""/>
    <s v="M325006675"/>
    <s v="CLOSED"/>
    <s v="廖振廷"/>
    <s v="2025/09/01 11:20:56"/>
    <s v="2025/09/18 15:26:48"/>
    <s v="2025/09/23 13:00:41"/>
    <s v="2025/09/23 13:00:41"/>
    <s v=""/>
    <s v=""/>
    <s v=""/>
    <s v="2025/09/01 09:16:40"/>
    <s v="KEYIN"/>
    <s v="KEYIN"/>
    <s v="R10"/>
    <s v="RTX5070"/>
    <s v="2025/09/23 13:00:05"/>
    <s v="001"/>
    <n v="621702"/>
    <n v="1"/>
    <n v="1"/>
  </r>
  <r>
    <s v="KGB"/>
    <s v="Standard Shipment"/>
    <x v="0"/>
    <x v="0"/>
    <x v="0"/>
    <s v="TO257000001"/>
    <s v="R"/>
    <s v="PNY"/>
    <s v="PNY_US"/>
    <s v="2025/09/01 08:56:50"/>
    <s v="2025/07/02 09:00:40"/>
    <s v="M325800711"/>
    <s v="90CV08510010"/>
    <s v="RTX5070/14770/STDOC/SA/PNY"/>
    <s v=""/>
    <s v="M325006686"/>
    <s v="CLOSED"/>
    <s v="廖振廷"/>
    <s v="2025/09/01 11:20:56"/>
    <s v="2025/09/18 15:26:38"/>
    <s v="2025/09/23 13:00:41"/>
    <s v="2025/09/23 13:00:41"/>
    <s v=""/>
    <s v=""/>
    <s v=""/>
    <s v="2025/09/01 09:22:46"/>
    <s v="KEYIN"/>
    <s v="KEYIN"/>
    <s v="R10"/>
    <s v="RTX5070"/>
    <s v="2025/09/23 13:00:05"/>
    <s v="001"/>
    <n v="621702"/>
    <n v="1"/>
    <n v="1"/>
  </r>
  <r>
    <s v="KGB"/>
    <s v="Standard Shipment"/>
    <x v="0"/>
    <x v="0"/>
    <x v="0"/>
    <s v="TO257000001"/>
    <s v="R"/>
    <s v="PNY"/>
    <s v="PNY_US"/>
    <s v="2025/09/01 08:56:50"/>
    <s v="2025/07/02 09:00:40"/>
    <s v="M325800698"/>
    <s v="90CV08B20010"/>
    <s v="RTX5070TI/14760/STDOC/SA/PNY"/>
    <s v=""/>
    <s v="M325024302"/>
    <s v="CLOSED"/>
    <s v="廖振廷"/>
    <s v="2025/09/01 11:20:56"/>
    <s v="2025/10/22 15:15:51"/>
    <s v="2025/10/23 08:33:48"/>
    <s v="2025/10/23 08:33:48"/>
    <s v=""/>
    <s v=""/>
    <s v=""/>
    <s v="2025/09/01 10:44:13"/>
    <s v="KEYIN"/>
    <s v="KEYIN"/>
    <s v="R10"/>
    <s v="RTX5070TI"/>
    <s v="2025/10/23 08:33:15"/>
    <s v="001"/>
    <n v="621802"/>
    <n v="1"/>
    <n v="1"/>
  </r>
  <r>
    <s v="KGB"/>
    <s v="Standard Shipment"/>
    <x v="0"/>
    <x v="0"/>
    <x v="0"/>
    <s v="TO257000001"/>
    <s v="R"/>
    <s v="PNY"/>
    <s v="PNY_US"/>
    <s v="2025/09/01 08:56:50"/>
    <s v="2025/07/02 09:00:40"/>
    <s v="M325800727"/>
    <s v="90CV08510010"/>
    <s v="RTX5070/14770/STDOC/SA/PNY"/>
    <s v=""/>
    <s v="M325006345"/>
    <s v="CLOSED"/>
    <s v="廖振廷"/>
    <s v="2025/09/01 16:51:22"/>
    <s v="2025/09/18 15:27:57"/>
    <s v="2025/09/23 13:00:42"/>
    <s v="2025/09/23 13:00:42"/>
    <s v=""/>
    <s v=""/>
    <s v=""/>
    <s v="2025/09/01 14:04:22"/>
    <s v="KEYIN"/>
    <s v="KEYIN"/>
    <s v="R10"/>
    <s v="RTX5070"/>
    <s v="2025/09/23 13:00:06"/>
    <s v="001"/>
    <n v="621702"/>
    <n v="1"/>
    <n v="1"/>
  </r>
  <r>
    <s v="KGB"/>
    <s v="Standard Shipment"/>
    <x v="0"/>
    <x v="0"/>
    <x v="0"/>
    <s v="TO257000001"/>
    <s v="R"/>
    <s v="PNY"/>
    <s v="PNY_US"/>
    <s v="2025/09/01 08:56:50"/>
    <s v="2025/07/02 09:00:40"/>
    <s v="M325800726"/>
    <s v="90CV08510010"/>
    <s v="RTX5070/14770/STDOC/SA/PNY"/>
    <s v=""/>
    <s v="M325006699"/>
    <s v="CLOSED"/>
    <s v="廖振廷"/>
    <s v="2025/09/01 16:51:22"/>
    <s v="2025/09/18 15:27:47"/>
    <s v="2025/09/23 13:00:42"/>
    <s v="2025/09/23 13:00:42"/>
    <s v=""/>
    <s v=""/>
    <s v=""/>
    <s v="2025/09/01 14:06:23"/>
    <s v="KEYIN"/>
    <s v="KEYIN"/>
    <s v="R10"/>
    <s v="RTX5070"/>
    <s v="2025/09/23 13:00:06"/>
    <s v="001"/>
    <n v="621702"/>
    <n v="1"/>
    <n v="1"/>
  </r>
  <r>
    <s v="KGB"/>
    <s v="Standard Shipment"/>
    <x v="0"/>
    <x v="0"/>
    <x v="0"/>
    <s v="TO257000001"/>
    <s v="R"/>
    <s v="PNY"/>
    <s v="PNY_US"/>
    <s v="2025/09/01 08:56:50"/>
    <s v="2025/07/02 09:00:40"/>
    <s v="M325800702"/>
    <s v="90CV08B20010"/>
    <s v="RTX5070TI/14760/STDOC/SA/PNY"/>
    <s v=""/>
    <s v="M325033485"/>
    <s v="CLOSED"/>
    <s v="廖振廷"/>
    <s v="2025/09/01 16:51:22"/>
    <s v="2025/10/22 15:16:30"/>
    <s v="2025/10/23 08:33:48"/>
    <s v="2025/10/23 08:33:48"/>
    <s v=""/>
    <s v=""/>
    <s v=""/>
    <s v="2025/09/01 14:07:56"/>
    <s v="KEYIN"/>
    <s v="KEYIN"/>
    <s v="R10"/>
    <s v="RTX5070TI"/>
    <s v="2025/10/23 08:33:15"/>
    <s v="001"/>
    <n v="621802"/>
    <n v="1"/>
    <n v="1"/>
  </r>
  <r>
    <s v="KGB"/>
    <s v="Standard Shipment"/>
    <x v="0"/>
    <x v="0"/>
    <x v="0"/>
    <s v="TO257000001"/>
    <s v="R"/>
    <s v="PNY"/>
    <s v="PNY_US"/>
    <s v="2025/09/01 08:56:50"/>
    <s v="2025/07/02 09:00:40"/>
    <s v="M125800824"/>
    <s v="90CV08630010"/>
    <s v="RTX5080/14745/ARGBOC/SA/PNY"/>
    <s v=""/>
    <s v="M125006365"/>
    <s v="CLOSED"/>
    <s v="廖振廷"/>
    <s v="2025/09/11 14:12:49"/>
    <s v="2025/10/22 15:24:55"/>
    <s v="2025/10/23 08:33:49"/>
    <s v="2025/10/23 08:33:49"/>
    <s v=""/>
    <s v=""/>
    <s v=""/>
    <s v="2025/09/11 14:08:59"/>
    <s v="KEYIN"/>
    <s v="KEYIN"/>
    <s v="R10"/>
    <s v="RTX5080"/>
    <s v="2025/10/23 08:33:16"/>
    <s v="001"/>
    <n v="621802"/>
    <n v="1"/>
    <n v="1"/>
  </r>
  <r>
    <s v="KGB"/>
    <s v="Standard Shipment"/>
    <x v="0"/>
    <x v="0"/>
    <x v="0"/>
    <s v="TO257000001"/>
    <s v="R"/>
    <s v="PNY"/>
    <s v="PNY_US"/>
    <s v="2025/09/01 08:56:50"/>
    <s v="2025/07/02 09:00:40"/>
    <s v="M325800730"/>
    <s v="90CV08730010"/>
    <s v="RTX5090/14530/ARGBOC/SA/PNY"/>
    <s v=""/>
    <s v="M325013048"/>
    <s v="CLOSED"/>
    <s v="廖振廷"/>
    <s v="2025/09/03 14:18:33"/>
    <s v="2025/10/22 15:19:02"/>
    <s v="2025/10/23 08:33:49"/>
    <s v="2025/10/23 08:33:49"/>
    <s v=""/>
    <s v=""/>
    <s v=""/>
    <s v="2025/09/03 12:57:54"/>
    <s v="KEYIN"/>
    <s v="KEYIN"/>
    <s v="R10"/>
    <s v="RTX5090"/>
    <s v="2025/10/23 08:33:15"/>
    <s v="001"/>
    <n v="621802"/>
    <n v="1"/>
    <n v="1"/>
  </r>
  <r>
    <s v="KGB"/>
    <s v="Standard Shipment"/>
    <x v="0"/>
    <x v="0"/>
    <x v="0"/>
    <s v="TO257000001"/>
    <s v="R"/>
    <s v="PNY"/>
    <s v="PNY_US"/>
    <s v="2025/09/01 08:56:50"/>
    <s v="2025/07/02 09:00:40"/>
    <s v="M325800691"/>
    <s v="90CV08730010"/>
    <s v="RTX5090/14530/ARGBOC/SA/PNY"/>
    <s v=""/>
    <s v="M325025307"/>
    <s v="CLOSED"/>
    <s v="廖振廷"/>
    <s v="2025/09/01 16:51:23"/>
    <s v="2025/10/22 15:14:40"/>
    <s v="2025/10/23 08:33:48"/>
    <s v="2025/10/23 08:33:48"/>
    <s v=""/>
    <s v=""/>
    <s v=""/>
    <s v="2025/09/01 12:29:21"/>
    <s v="KEYIN"/>
    <s v="KEYIN"/>
    <s v="R10"/>
    <s v="RTX5090"/>
    <s v="2025/10/23 08:33:15"/>
    <s v="001"/>
    <n v="621802"/>
    <n v="1"/>
    <n v="1"/>
  </r>
  <r>
    <s v="KGB"/>
    <s v="Standard Shipment"/>
    <x v="0"/>
    <x v="0"/>
    <x v="0"/>
    <s v="TO257000001"/>
    <s v="R"/>
    <s v="PNY"/>
    <s v="PNY_US"/>
    <s v="2025/09/01 08:56:50"/>
    <s v="2025/07/02 09:00:40"/>
    <s v="M225800706"/>
    <s v="90CV08610010"/>
    <s v="RTX5080/14745/STDOC/SA/PNY"/>
    <s v=""/>
    <s v="M225004441"/>
    <s v="CLOSED"/>
    <s v="廖振廷"/>
    <s v="2025/09/01 11:20:56"/>
    <s v="2025/09/18 15:26:18"/>
    <s v="2025/09/23 13:00:41"/>
    <s v="2025/09/23 13:00:41"/>
    <s v=""/>
    <s v=""/>
    <s v=""/>
    <s v="2025/09/01 09:45:54"/>
    <s v="KEYIN"/>
    <s v="KEYIN"/>
    <s v="R10"/>
    <s v="RTX5080"/>
    <s v="2025/09/23 13:00:05"/>
    <s v="001"/>
    <n v="621702"/>
    <n v="1"/>
    <n v="1"/>
  </r>
  <r>
    <s v="KGB"/>
    <s v="Standard Shipment"/>
    <x v="0"/>
    <x v="0"/>
    <x v="0"/>
    <s v="TO257000001"/>
    <s v="R"/>
    <s v="PNY"/>
    <s v="PNY_US"/>
    <s v="2025/09/01 08:56:50"/>
    <s v="2025/07/02 09:00:40"/>
    <s v="M325800705"/>
    <s v="90CV08510010"/>
    <s v="RTX5070/14770/STDOC/SA/PNY"/>
    <s v=""/>
    <s v="M325007455"/>
    <s v="CLOSED"/>
    <s v="廖振廷"/>
    <s v="2025/09/01 11:20:56"/>
    <s v="2025/11/03 09:35:47"/>
    <s v="2025/11/04 16:15:24"/>
    <s v="2025/11/04 16:15:24"/>
    <s v=""/>
    <s v=""/>
    <s v=""/>
    <s v="2025/09/01 10:09:29"/>
    <s v="KEYIN"/>
    <s v="KEYIN"/>
    <s v="R10"/>
    <s v="RTX5070"/>
    <s v="2025/11/04 16:14:37"/>
    <s v="001"/>
    <n v="621845"/>
    <n v="1"/>
    <n v="1"/>
  </r>
  <r>
    <s v="KGB"/>
    <s v="Standard Shipment"/>
    <x v="0"/>
    <x v="0"/>
    <x v="0"/>
    <s v="TO257000001"/>
    <s v="R"/>
    <s v="PNY"/>
    <s v="PNY_US"/>
    <s v="2025/09/01 08:56:50"/>
    <s v="2025/07/02 09:00:40"/>
    <s v="M425800704"/>
    <s v="90CV08B10010"/>
    <s v="RTX5070TI/14760/STD/SA/PNY"/>
    <s v=""/>
    <s v="M425021776"/>
    <s v="CLOSED"/>
    <s v="廖振廷"/>
    <s v="2025/09/01 11:20:56"/>
    <s v="2025/10/22 15:16:51"/>
    <s v="2025/10/23 08:33:47"/>
    <s v="2025/10/23 08:33:47"/>
    <s v=""/>
    <s v=""/>
    <s v=""/>
    <s v="2025/09/01 10:12:29"/>
    <s v="KEYIN"/>
    <s v="KEYIN"/>
    <s v="R10"/>
    <s v="RTX5070TI"/>
    <s v="2025/10/23 08:33:15"/>
    <s v="001"/>
    <n v="621802"/>
    <n v="1"/>
    <n v="1"/>
  </r>
  <r>
    <s v="KGB"/>
    <s v="Standard Shipment"/>
    <x v="0"/>
    <x v="0"/>
    <x v="0"/>
    <s v="TO257000001"/>
    <s v="R"/>
    <s v="PNY"/>
    <s v="PNY_US"/>
    <s v="2025/09/01 08:56:50"/>
    <s v="2025/07/02 09:00:40"/>
    <s v="M325800700"/>
    <s v="90CV08510010"/>
    <s v="RTX5070/14770/STDOC/SA/PNY"/>
    <s v=""/>
    <s v="M325004381"/>
    <s v="CLOSED"/>
    <s v="廖振廷"/>
    <s v="2025/09/01 11:20:56"/>
    <s v="2025/10/22 15:16:09"/>
    <s v="2025/10/23 08:33:48"/>
    <s v="2025/10/23 08:33:47"/>
    <s v=""/>
    <s v=""/>
    <s v=""/>
    <s v="2025/09/01 10:38:01"/>
    <s v="KEYIN"/>
    <s v="KEYIN"/>
    <s v="R10"/>
    <s v="RTX5070"/>
    <s v="2025/10/23 08:33:15"/>
    <s v="001"/>
    <n v="621802"/>
    <n v="1"/>
    <n v="1"/>
  </r>
  <r>
    <s v="KGB"/>
    <s v="Standard Shipment"/>
    <x v="0"/>
    <x v="0"/>
    <x v="0"/>
    <s v="TO257000001"/>
    <s v="R"/>
    <s v="PNY"/>
    <s v="PNY_US"/>
    <s v="2025/09/01 08:56:50"/>
    <s v="2025/07/02 09:00:40"/>
    <s v="M225800684"/>
    <s v="90CV08B20010"/>
    <s v="RTX5070TI/14760/STDOC/SA/PNY"/>
    <s v=""/>
    <s v="M225012728"/>
    <s v="CLOSED"/>
    <s v="廖振廷"/>
    <s v="2025/09/01 16:51:22"/>
    <s v="2025/10/22 15:13:29"/>
    <s v="2025/10/23 08:33:48"/>
    <s v="2025/10/23 08:33:48"/>
    <s v=""/>
    <s v=""/>
    <s v=""/>
    <s v="2025/09/01 14:12:39"/>
    <s v="KEYIN"/>
    <s v="KEYIN"/>
    <s v="R10"/>
    <s v="RTX5070TI"/>
    <s v="2025/10/23 08:33:14"/>
    <s v="001"/>
    <n v="621802"/>
    <n v="1"/>
    <n v="1"/>
  </r>
  <r>
    <s v="KGB"/>
    <s v="Standard Shipment"/>
    <x v="0"/>
    <x v="0"/>
    <x v="0"/>
    <s v="TO257000001"/>
    <s v="R"/>
    <s v="PNY"/>
    <s v="PNY_US"/>
    <s v="2025/09/01 08:56:50"/>
    <s v="2025/07/02 09:00:40"/>
    <s v="M325800669"/>
    <s v="90CV08B20010"/>
    <s v="RTX5070TI/14760/STDOC/SA/PNY"/>
    <s v=""/>
    <s v="M325024688"/>
    <s v="CLOSED"/>
    <s v="廖振廷"/>
    <s v="2025/09/01 16:51:21"/>
    <s v="2025/10/22 15:11:28"/>
    <s v="2025/10/23 08:33:48"/>
    <s v="2025/10/23 08:33:48"/>
    <s v=""/>
    <s v=""/>
    <s v=""/>
    <s v="2025/09/01 16:34:01"/>
    <s v="KEYIN"/>
    <s v="KEYIN"/>
    <s v="R10"/>
    <s v="RTX5070TI"/>
    <s v="2025/10/23 08:33:14"/>
    <s v="001"/>
    <n v="621802"/>
    <n v="1"/>
    <n v="1"/>
  </r>
  <r>
    <s v="KGB"/>
    <s v="Standard Shipment"/>
    <x v="0"/>
    <x v="0"/>
    <x v="0"/>
    <s v="TO257000001"/>
    <s v="R"/>
    <s v="PNY"/>
    <s v="PNY_US"/>
    <s v="2025/09/01 08:56:50"/>
    <s v="2025/07/02 09:00:40"/>
    <s v="M125800666"/>
    <s v="90CV08630010"/>
    <s v="RTX5080/14745/ARGBOC/SA/PNY"/>
    <s v=""/>
    <s v="M125006481"/>
    <s v="CLOSED"/>
    <s v="廖振廷"/>
    <s v="2025/09/01 16:51:21"/>
    <s v="2025/10/03 16:35:41"/>
    <s v="2025/10/09 10:42:57"/>
    <s v="2025/10/09 10:42:57"/>
    <s v=""/>
    <s v=""/>
    <s v=""/>
    <s v="2025/09/01 16:45:25"/>
    <s v="KEYIN"/>
    <s v="KEYIN"/>
    <s v="R10"/>
    <s v="RTX5080"/>
    <s v="2025/10/09 10:42:35"/>
    <s v="001"/>
    <n v="621748"/>
    <n v="1"/>
    <n v="1"/>
  </r>
  <r>
    <s v="KGB"/>
    <s v="Standard Shipment"/>
    <x v="0"/>
    <x v="0"/>
    <x v="0"/>
    <s v="TO257000001"/>
    <s v="R"/>
    <s v="PNY"/>
    <s v="PNY_US"/>
    <s v="2025/09/01 08:56:50"/>
    <s v="2025/07/02 09:00:40"/>
    <s v="M325800732"/>
    <s v="90CV08B20010"/>
    <s v="RTX5070TI/14760/STDOC/SA/PNY"/>
    <s v=""/>
    <s v="M325024581"/>
    <s v="CLOSED"/>
    <s v="廖振廷"/>
    <s v="2025/09/01 16:58:41"/>
    <s v="2025/09/18 15:28:17"/>
    <s v="2025/09/23 13:00:42"/>
    <s v="2025/09/23 13:00:42"/>
    <s v=""/>
    <s v=""/>
    <s v=""/>
    <s v="2025/09/01 16:55:52"/>
    <s v="KEYIN"/>
    <s v="KEYIN"/>
    <s v="R10"/>
    <s v="RTX5070TI"/>
    <s v="2025/09/23 13:00:06"/>
    <s v="001"/>
    <n v="621702"/>
    <n v="1"/>
    <n v="1"/>
  </r>
  <r>
    <s v="KGB"/>
    <s v="Standard Shipment"/>
    <x v="0"/>
    <x v="0"/>
    <x v="0"/>
    <s v="TO257000001"/>
    <s v="R"/>
    <s v="PNY"/>
    <s v="PNY_US"/>
    <s v="2025/09/01 08:56:50"/>
    <s v="2025/07/02 09:00:40"/>
    <s v="M325800733"/>
    <s v="90CV08B20010"/>
    <s v="RTX5070TI/14760/STDOC/SA/PNY"/>
    <s v=""/>
    <s v="M325024368"/>
    <s v="CLOSED"/>
    <s v="廖振廷"/>
    <s v="2025/09/01 16:58:41"/>
    <s v="2025/09/18 15:28:27"/>
    <s v="2025/09/23 13:00:42"/>
    <s v="2025/09/23 13:00:42"/>
    <s v=""/>
    <s v=""/>
    <s v=""/>
    <s v="2025/09/01 16:57:43"/>
    <s v="KEYIN"/>
    <s v="KEYIN"/>
    <s v="R10"/>
    <s v="RTX5070TI"/>
    <s v="2025/09/23 13:00:06"/>
    <s v="001"/>
    <n v="621702"/>
    <n v="1"/>
    <n v="1"/>
  </r>
  <r>
    <s v="KGB"/>
    <s v="Standard Shipment"/>
    <x v="0"/>
    <x v="0"/>
    <x v="0"/>
    <s v="TO257000001"/>
    <s v="R"/>
    <s v="PNY"/>
    <s v="PNY_US"/>
    <s v="2025/09/01 08:56:50"/>
    <s v="2025/07/02 09:00:40"/>
    <s v="M325800728"/>
    <s v="90CV08630010"/>
    <s v="RTX5080/14745/ARGBOC/SA/PNY"/>
    <s v=""/>
    <s v="M325023386"/>
    <s v="CLOSED"/>
    <s v="廖振廷"/>
    <s v="2025/09/03 14:18:32"/>
    <s v="2025/10/03 16:36:19"/>
    <s v="2025/10/09 10:42:57"/>
    <s v="2025/10/09 10:42:57"/>
    <s v=""/>
    <s v=""/>
    <s v=""/>
    <s v="2025/09/03 13:06:35"/>
    <s v="KEYIN"/>
    <s v="KEYIN"/>
    <s v="R10"/>
    <s v="RTX5080"/>
    <s v="2025/10/09 10:42:35"/>
    <s v="001"/>
    <n v="621748"/>
    <n v="1"/>
    <n v="1"/>
  </r>
  <r>
    <s v="KGB"/>
    <s v="Standard Shipment"/>
    <x v="0"/>
    <x v="0"/>
    <x v="0"/>
    <s v="TO257000001"/>
    <s v="R"/>
    <s v="PNY"/>
    <s v="PNY_US"/>
    <s v="2025/09/01 08:56:50"/>
    <s v="2025/07/02 09:00:40"/>
    <s v="M325800701"/>
    <s v="90CV08B30010"/>
    <s v="RTX5070TI/14760/ARGBOC/SA/PNY"/>
    <s v=""/>
    <s v="M325040853"/>
    <s v="CLOSED"/>
    <s v="廖振廷"/>
    <s v="2025/09/01 11:20:56"/>
    <s v="2025/10/22 15:16:21"/>
    <s v="2025/10/23 08:33:47"/>
    <s v="2025/10/23 08:33:47"/>
    <s v=""/>
    <s v=""/>
    <s v=""/>
    <s v="2025/09/01 10:19:59"/>
    <s v="KEYIN"/>
    <s v="KEYIN"/>
    <s v="R10"/>
    <s v="RTX5070TI"/>
    <s v="2025/10/23 08:33:15"/>
    <s v="001"/>
    <n v="621802"/>
    <n v="1"/>
    <n v="1"/>
  </r>
  <r>
    <s v="KGB"/>
    <s v="Standard Shipment"/>
    <x v="0"/>
    <x v="0"/>
    <x v="0"/>
    <s v="TO257000001"/>
    <s v="R"/>
    <s v="PNY"/>
    <s v="PNY_US"/>
    <s v="2025/09/01 08:56:50"/>
    <s v="2025/07/02 09:00:40"/>
    <s v="M125800739"/>
    <s v="90CV08630010"/>
    <s v="RTX5080/14745/ARGBOC/SA/PNY"/>
    <s v=""/>
    <s v="M125006660"/>
    <s v="CLOSED"/>
    <s v="廖振廷"/>
    <s v="2025/09/03 14:18:33"/>
    <s v="2025/10/03 16:36:28"/>
    <s v="2025/10/09 10:42:57"/>
    <s v="2025/10/09 10:42:57"/>
    <s v=""/>
    <s v=""/>
    <s v=""/>
    <s v="2025/09/03 12:25:01"/>
    <s v="KEYIN"/>
    <s v="KEYIN"/>
    <s v="R10"/>
    <s v="RTX5080"/>
    <s v="2025/10/09 10:42:35"/>
    <s v="001"/>
    <n v="621748"/>
    <n v="1"/>
    <n v="1"/>
  </r>
  <r>
    <s v="KGB"/>
    <s v="Standard Shipment"/>
    <x v="0"/>
    <x v="0"/>
    <x v="0"/>
    <s v="TO257000001"/>
    <s v="R"/>
    <s v="PNY"/>
    <s v="PNY_US"/>
    <s v="2025/09/01 08:56:50"/>
    <s v="2025/07/02 09:00:40"/>
    <s v="M325800717"/>
    <s v="90CV08B20010"/>
    <s v="RTX5070TI/14760/STDOC/SA/PNY"/>
    <s v=""/>
    <s v="M325033780"/>
    <s v="CLOSED"/>
    <s v="廖振廷"/>
    <s v="2025/09/01 16:51:23"/>
    <s v="2025/09/18 15:27:17"/>
    <s v="2025/09/23 13:00:41"/>
    <s v="2025/09/23 13:00:41"/>
    <s v=""/>
    <s v=""/>
    <s v=""/>
    <s v="2025/09/01 12:55:32"/>
    <s v="KEYIN"/>
    <s v="KEYIN"/>
    <s v="R10"/>
    <s v="RTX5070TI"/>
    <s v="2025/09/23 13:00:06"/>
    <s v="001"/>
    <n v="621702"/>
    <n v="1"/>
    <n v="1"/>
  </r>
  <r>
    <s v="KGB"/>
    <s v="Standard Shipment"/>
    <x v="0"/>
    <x v="0"/>
    <x v="0"/>
    <s v="TO257000001"/>
    <s v="R"/>
    <s v="PNY"/>
    <s v="PNY_US"/>
    <s v="2025/09/01 08:56:50"/>
    <s v="2025/07/02 09:00:40"/>
    <s v="M325800710"/>
    <s v="90CV08510010"/>
    <s v="RTX5070/14770/STDOC/SA/PNY"/>
    <s v=""/>
    <s v="M325006828"/>
    <s v="CLOSED"/>
    <s v="廖振廷"/>
    <s v="2025/09/01 11:20:56"/>
    <s v="2025/10/22 15:17:18"/>
    <s v="2025/10/23 08:33:47"/>
    <s v="2025/10/23 08:33:47"/>
    <s v=""/>
    <s v=""/>
    <s v=""/>
    <s v="2025/09/01 09:25:29"/>
    <s v="KEYIN"/>
    <s v="KEYIN"/>
    <s v="R10"/>
    <s v="RTX5070"/>
    <s v="2025/10/23 08:33:15"/>
    <s v="001"/>
    <n v="621802"/>
    <n v="1"/>
    <n v="1"/>
  </r>
  <r>
    <s v="KGB"/>
    <s v="Standard Shipment"/>
    <x v="0"/>
    <x v="0"/>
    <x v="0"/>
    <s v="TO257000001"/>
    <s v="R"/>
    <s v="PNY"/>
    <s v="PNY_US"/>
    <s v="2025/09/01 08:56:50"/>
    <s v="2025/07/02 09:00:40"/>
    <s v="M325800671"/>
    <s v="90CV08530010"/>
    <s v="RTX5070/14770/ARGBOC/SA/PNY"/>
    <s v=""/>
    <s v="M325000198"/>
    <s v="CLOSED"/>
    <s v="廖振廷"/>
    <s v="2025/09/01 16:51:21"/>
    <s v="2025/10/22 15:11:51"/>
    <s v="2025/10/23 08:33:48"/>
    <s v="2025/10/23 08:33:48"/>
    <s v=""/>
    <s v=""/>
    <s v=""/>
    <s v="2025/09/01 16:27:46"/>
    <s v="KEYIN"/>
    <s v="KEYIN"/>
    <s v="R10"/>
    <s v="RTX5070"/>
    <s v="2025/10/23 08:33:14"/>
    <s v="001"/>
    <n v="621802"/>
    <n v="1"/>
    <n v="1"/>
  </r>
  <r>
    <s v="KGB"/>
    <s v="Standard Shipment"/>
    <x v="0"/>
    <x v="0"/>
    <x v="0"/>
    <s v="TO257000001"/>
    <s v="R"/>
    <s v="PNY"/>
    <s v="PNY_US"/>
    <s v="2025/09/01 08:56:50"/>
    <s v="2025/07/02 09:00:40"/>
    <s v="M425800716"/>
    <s v="90CV08B30010"/>
    <s v="RTX5070TI/14760/ARGBOC/SA/PNY"/>
    <s v=""/>
    <s v="M425016938"/>
    <s v="CLOSED"/>
    <s v="廖振廷"/>
    <s v="2025/09/01 16:51:23"/>
    <s v="2025/10/22 15:17:39"/>
    <s v="2025/10/23 08:33:48"/>
    <s v="2025/10/23 08:33:48"/>
    <s v=""/>
    <s v=""/>
    <s v=""/>
    <s v="2025/09/01 13:12:15"/>
    <s v="KEYIN"/>
    <s v="KEYIN"/>
    <s v="R10"/>
    <s v="RTX5070TI"/>
    <s v="2025/10/23 08:33:15"/>
    <s v="001"/>
    <n v="621802"/>
    <n v="1"/>
    <n v="1"/>
  </r>
  <r>
    <s v="KGB"/>
    <s v="Standard Shipment"/>
    <x v="0"/>
    <x v="0"/>
    <x v="0"/>
    <s v="TO257000001"/>
    <s v="R"/>
    <s v="PNY"/>
    <s v="PNY_US"/>
    <s v="2025/09/01 08:56:50"/>
    <s v="2025/07/02 09:00:40"/>
    <s v="M325800683"/>
    <s v="90CV08B20010"/>
    <s v="RTX5070TI/14760/STDOC/SA/PNY"/>
    <s v=""/>
    <s v="M325033943"/>
    <s v="CLOSED"/>
    <s v="廖振廷"/>
    <s v="2025/09/01 16:51:22"/>
    <s v="2025/10/22 15:13:19"/>
    <s v="2025/10/23 08:33:48"/>
    <s v="2025/10/23 08:33:48"/>
    <s v=""/>
    <s v=""/>
    <s v=""/>
    <s v="2025/09/01 15:29:02"/>
    <s v="KEYIN"/>
    <s v="KEYIN"/>
    <s v="R10"/>
    <s v="RTX5070TI"/>
    <s v="2025/10/23 08:33:14"/>
    <s v="001"/>
    <n v="621802"/>
    <n v="1"/>
    <n v="1"/>
  </r>
  <r>
    <s v="KGB"/>
    <s v="Standard Shipment"/>
    <x v="0"/>
    <x v="0"/>
    <x v="0"/>
    <s v="TO257000001"/>
    <s v="R"/>
    <s v="PNY"/>
    <s v="PNY_US"/>
    <s v="2025/09/01 08:56:50"/>
    <s v="2025/07/02 09:00:40"/>
    <s v="M225800734"/>
    <s v="90CV08B20010"/>
    <s v="RTX5070TI/14760/STDOC/SA/PNY"/>
    <s v=""/>
    <s v="M225012725"/>
    <s v="CLOSED"/>
    <s v="廖振廷"/>
    <s v="2025/09/03 14:18:33"/>
    <s v="2025/09/18 15:28:36"/>
    <s v="2025/09/23 13:00:42"/>
    <s v="2025/09/23 13:00:42"/>
    <s v=""/>
    <s v=""/>
    <s v=""/>
    <s v="2025/09/03 12:40:32"/>
    <s v="KEYIN"/>
    <s v="KEYIN"/>
    <s v="R10"/>
    <s v="RTX5070TI"/>
    <s v="2025/09/23 13:00:06"/>
    <s v="001"/>
    <n v="621702"/>
    <n v="1"/>
    <n v="1"/>
  </r>
  <r>
    <s v="KGB"/>
    <s v="Standard Shipment"/>
    <x v="0"/>
    <x v="0"/>
    <x v="0"/>
    <s v="TO257000001"/>
    <s v="R"/>
    <s v="PNY"/>
    <s v="PNY_US"/>
    <s v="2025/09/01 08:56:50"/>
    <s v="2025/07/02 09:00:40"/>
    <s v="M325800993"/>
    <s v="90CV08610010"/>
    <s v="RTX5080/14745/STDOC/SA/PNY"/>
    <s v=""/>
    <s v="M325023212"/>
    <s v="CLOSED"/>
    <s v="吳崇源"/>
    <s v="2025/09/01 11:20:56"/>
    <s v="2025/12/09 12:33:17"/>
    <s v="2025/12/12 09:15:00"/>
    <s v="2025/12/12 09:15:00"/>
    <s v=""/>
    <s v=""/>
    <s v=""/>
    <s v="2025/09/01 09:40:32"/>
    <s v="KEYIN"/>
    <s v="KEYIN"/>
    <s v="R10"/>
    <s v="RTX5080"/>
    <s v="2025/12/12 09:14:06"/>
    <s v="001"/>
    <n v="621995"/>
    <n v="1"/>
    <n v="1"/>
  </r>
  <r>
    <s v="KGB"/>
    <s v="Standard Shipment"/>
    <x v="0"/>
    <x v="0"/>
    <x v="0"/>
    <s v="TO257000001"/>
    <s v="R"/>
    <s v="PNY"/>
    <s v="PNY_US"/>
    <s v="2025/09/01 08:56:50"/>
    <s v="2025/07/02 09:00:40"/>
    <s v="M325800687"/>
    <s v="90CV08510010"/>
    <s v="RTX5070/14770/STDOC/SA/PNY"/>
    <s v=""/>
    <s v="M325006667"/>
    <s v="CLOSED"/>
    <s v="廖振廷"/>
    <s v="2025/09/01 16:51:22"/>
    <s v="2025/10/22 15:13:58"/>
    <s v="2025/10/23 08:33:48"/>
    <s v="2025/10/23 08:33:48"/>
    <s v=""/>
    <s v=""/>
    <s v=""/>
    <s v="2025/09/01 14:42:12"/>
    <s v="KEYIN"/>
    <s v="KEYIN"/>
    <s v="R10"/>
    <s v="RTX5070"/>
    <s v="2025/10/23 08:33:14"/>
    <s v="001"/>
    <n v="621802"/>
    <n v="1"/>
    <n v="1"/>
  </r>
  <r>
    <s v="KGB"/>
    <s v="Standard Shipment"/>
    <x v="0"/>
    <x v="0"/>
    <x v="0"/>
    <s v="TO257000001"/>
    <s v="R"/>
    <s v="PNY"/>
    <s v="PNY_US"/>
    <s v="2025/09/01 08:56:50"/>
    <s v="2025/07/02 09:00:40"/>
    <s v="M325800686"/>
    <s v="90CV08510010"/>
    <s v="RTX5070/14770/STDOC/SA/PNY"/>
    <s v=""/>
    <s v="M325006745"/>
    <s v="CLOSED"/>
    <s v="廖振廷"/>
    <s v="2025/09/01 16:51:22"/>
    <s v="2025/10/22 15:13:48"/>
    <s v="2025/10/23 08:33:48"/>
    <s v="2025/10/23 08:33:48"/>
    <s v=""/>
    <s v=""/>
    <s v=""/>
    <s v="2025/09/01 14:43:39"/>
    <s v="KEYIN"/>
    <s v="KEYIN"/>
    <s v="R10"/>
    <s v="RTX5070"/>
    <s v="2025/10/23 08:33:14"/>
    <s v="001"/>
    <n v="621802"/>
    <n v="1"/>
    <n v="1"/>
  </r>
  <r>
    <s v="KGB"/>
    <s v="Standard Shipment"/>
    <x v="0"/>
    <x v="0"/>
    <x v="0"/>
    <s v="TO257000001"/>
    <s v="R"/>
    <s v="PNY"/>
    <s v="PNY_US"/>
    <s v="2025/09/01 08:56:50"/>
    <s v="2025/07/02 09:00:40"/>
    <s v="M125800738"/>
    <s v="90CV08610010"/>
    <s v="RTX5080/14745/STDOC/SA/PNY"/>
    <s v=""/>
    <s v="M125003849"/>
    <s v="CLOSED"/>
    <s v="廖振廷"/>
    <s v="2025/09/03 14:18:33"/>
    <s v="2025/09/18 15:29:05"/>
    <s v="2025/09/23 13:00:42"/>
    <s v="2025/09/23 13:00:42"/>
    <s v=""/>
    <s v=""/>
    <s v=""/>
    <s v="2025/09/03 12:27:11"/>
    <s v="KEYIN"/>
    <s v="KEYIN"/>
    <s v="R10"/>
    <s v="RTX5080"/>
    <s v="2025/09/23 13:00:06"/>
    <s v="001"/>
    <n v="621702"/>
    <n v="1"/>
    <n v="1"/>
  </r>
  <r>
    <s v="KGB"/>
    <s v="Standard Shipment"/>
    <x v="0"/>
    <x v="0"/>
    <x v="0"/>
    <s v="TO257000001"/>
    <s v="R"/>
    <s v="PNY"/>
    <s v="PNY_US"/>
    <s v="2025/09/01 08:56:50"/>
    <s v="2025/07/02 09:00:40"/>
    <s v="M225800736"/>
    <s v="90CV08710010"/>
    <s v="RTX5090/14530/STDOC/SA/PNY"/>
    <s v=""/>
    <s v="M225011448"/>
    <s v="CLOSED"/>
    <s v="廖振廷"/>
    <s v="2025/09/03 14:18:33"/>
    <s v="2025/10/22 15:19:11"/>
    <s v="2025/10/23 08:33:49"/>
    <s v="2025/10/23 08:33:49"/>
    <s v=""/>
    <s v=""/>
    <s v=""/>
    <s v="2025/09/03 12:33:10"/>
    <s v="KEYIN"/>
    <s v="KEYIN"/>
    <s v="R10"/>
    <s v="RTX5090"/>
    <s v="2025/10/23 08:33:15"/>
    <s v="001"/>
    <n v="621802"/>
    <n v="1"/>
    <n v="1"/>
  </r>
  <r>
    <s v="KGB"/>
    <s v="Standard Shipment"/>
    <x v="0"/>
    <x v="0"/>
    <x v="0"/>
    <s v="TO257000001"/>
    <s v="R"/>
    <s v="PNY"/>
    <s v="PNY_US"/>
    <s v="2025/09/01 08:56:50"/>
    <s v="2025/07/02 09:00:40"/>
    <s v="M325800694"/>
    <s v="90CV08510010"/>
    <s v="RTX5070/14770/STDOC/SA/PNY"/>
    <s v=""/>
    <s v="M325007596"/>
    <s v="CLOSED"/>
    <s v="廖振廷"/>
    <s v="2025/09/01 16:51:23"/>
    <s v="2025/10/22 15:15:10"/>
    <s v="2025/10/23 08:33:48"/>
    <s v="2025/10/23 08:33:48"/>
    <s v=""/>
    <s v=""/>
    <s v=""/>
    <s v="2025/09/01 12:12:54"/>
    <s v="KEYIN"/>
    <s v="KEYIN"/>
    <s v="R10"/>
    <s v="RTX5070"/>
    <s v="2025/10/23 08:33:15"/>
    <s v="001"/>
    <n v="621802"/>
    <n v="1"/>
    <n v="1"/>
  </r>
  <r>
    <s v="KGB"/>
    <s v="Standard Shipment"/>
    <x v="0"/>
    <x v="0"/>
    <x v="0"/>
    <s v="TO257000001"/>
    <s v="R"/>
    <s v="PNY"/>
    <s v="PNY_US"/>
    <s v="2025/09/01 08:56:50"/>
    <s v="2025/07/02 09:00:40"/>
    <s v="M325800713"/>
    <s v="90CV08B30010"/>
    <s v="RTX5070TI/14760/ARGBOC/SA/PNY"/>
    <s v=""/>
    <s v="M325040586"/>
    <s v="CLOSED"/>
    <s v="廖振廷"/>
    <s v="2025/09/01 11:20:55"/>
    <s v="2025/10/22 15:17:29"/>
    <s v="2025/10/23 08:33:47"/>
    <s v="2025/10/23 08:33:47"/>
    <s v=""/>
    <s v=""/>
    <s v=""/>
    <s v="2025/09/01 09:03:20"/>
    <s v="KEYIN"/>
    <s v="KEYIN"/>
    <s v="R10"/>
    <s v="RTX5070TI"/>
    <s v="2025/10/23 08:33:15"/>
    <s v="001"/>
    <n v="621802"/>
    <n v="1"/>
    <n v="1"/>
  </r>
  <r>
    <s v="KGB"/>
    <s v="Standard Shipment"/>
    <x v="0"/>
    <x v="0"/>
    <x v="0"/>
    <s v="TO257000001"/>
    <s v="R"/>
    <s v="PNY"/>
    <s v="PNY_US"/>
    <s v="2025/09/01 08:56:50"/>
    <s v="2025/07/02 09:00:40"/>
    <s v="M325800703"/>
    <s v="90CV08510010"/>
    <s v="RTX5070/14770/STDOC/SA/PNY"/>
    <s v=""/>
    <s v="M325007261"/>
    <s v="CLOSED"/>
    <s v="廖振廷"/>
    <s v="2025/09/01 11:20:56"/>
    <s v="2025/10/22 15:16:40"/>
    <s v="2025/10/23 08:33:47"/>
    <s v="2025/10/23 08:33:47"/>
    <s v=""/>
    <s v=""/>
    <s v=""/>
    <s v="2025/09/01 10:16:22"/>
    <s v="KEYIN"/>
    <s v="KEYIN"/>
    <s v="R10"/>
    <s v="RTX5070"/>
    <s v="2025/10/23 08:33:15"/>
    <s v="001"/>
    <n v="621802"/>
    <n v="1"/>
    <n v="1"/>
  </r>
  <r>
    <s v="KGB"/>
    <s v="Standard Shipment"/>
    <x v="0"/>
    <x v="0"/>
    <x v="0"/>
    <s v="TO257000001"/>
    <s v="R"/>
    <s v="PNY"/>
    <s v="PNY_US"/>
    <s v="2025/09/01 08:56:50"/>
    <s v="2025/07/02 09:00:40"/>
    <s v="M325800697"/>
    <s v="90CV08B20010"/>
    <s v="RTX5070TI/14760/STDOC/SA/PNY"/>
    <s v=""/>
    <s v="M325024268"/>
    <s v="CLOSED"/>
    <s v="廖振廷"/>
    <s v="2025/09/01 11:20:56"/>
    <s v="2025/10/22 15:15:40"/>
    <s v="2025/10/23 08:33:48"/>
    <s v="2025/10/23 08:33:48"/>
    <s v=""/>
    <s v=""/>
    <s v=""/>
    <s v="2025/09/01 10:49:58"/>
    <s v="KEYIN"/>
    <s v="KEYIN"/>
    <s v="R10"/>
    <s v="RTX5070TI"/>
    <s v="2025/10/23 08:33:15"/>
    <s v="001"/>
    <n v="621802"/>
    <n v="1"/>
    <n v="1"/>
  </r>
  <r>
    <s v="KGB"/>
    <s v="Standard Shipment"/>
    <x v="0"/>
    <x v="0"/>
    <x v="0"/>
    <s v="TO257000001"/>
    <s v="R"/>
    <s v="PNY"/>
    <s v="PNY_US"/>
    <s v="2025/09/01 08:56:50"/>
    <s v="2025/07/02 09:00:40"/>
    <s v="M325800690"/>
    <s v="90CV08730010"/>
    <s v="RTX5090/14530/ARGBOC/SA/PNY"/>
    <s v=""/>
    <s v="M325025259"/>
    <s v="CLOSED"/>
    <s v="廖振廷"/>
    <s v="2025/09/01 16:51:23"/>
    <s v="2025/10/22 15:14:27"/>
    <s v="2025/10/23 08:33:48"/>
    <s v="2025/10/23 08:33:48"/>
    <s v=""/>
    <s v=""/>
    <s v=""/>
    <s v="2025/09/01 12:35:54"/>
    <s v="KEYIN"/>
    <s v="KEYIN"/>
    <s v="R10"/>
    <s v="RTX5090"/>
    <s v="2025/10/23 08:33:14"/>
    <s v="001"/>
    <n v="621802"/>
    <n v="1"/>
    <n v="1"/>
  </r>
  <r>
    <s v="KGB"/>
    <s v="Standard Shipment"/>
    <x v="0"/>
    <x v="0"/>
    <x v="0"/>
    <s v="TO257000001"/>
    <s v="R"/>
    <s v="PNY"/>
    <s v="PNY_US"/>
    <s v="2025/09/01 08:56:50"/>
    <s v="2025/07/02 09:00:40"/>
    <s v="M325800719"/>
    <s v="90CV08730010"/>
    <s v="RTX5090/14530/ARGBOC/SA/PNY"/>
    <s v=""/>
    <s v="M325013076"/>
    <s v="CLOSED"/>
    <s v="廖振廷"/>
    <s v="2025/09/01 16:51:23"/>
    <s v="2025/10/22 15:17:59"/>
    <s v="2025/10/23 08:33:48"/>
    <s v="2025/10/23 08:33:48"/>
    <s v=""/>
    <s v=""/>
    <s v=""/>
    <s v="2025/09/01 12:39:22"/>
    <s v="KEYIN"/>
    <s v="KEYIN"/>
    <s v="R10"/>
    <s v="RTX5090"/>
    <s v="2025/10/23 08:33:15"/>
    <s v="001"/>
    <n v="621802"/>
    <n v="1"/>
    <n v="1"/>
  </r>
  <r>
    <s v="KGB"/>
    <s v="Standard Shipment"/>
    <x v="0"/>
    <x v="0"/>
    <x v="0"/>
    <s v="TO257000001"/>
    <s v="R"/>
    <s v="PNY"/>
    <s v="PNY_US"/>
    <s v="2025/09/01 08:56:50"/>
    <s v="2025/07/02 09:00:40"/>
    <s v="M425800718"/>
    <s v="90CV08530010"/>
    <s v="RTX5070/14770/ARGBOC/SA/PNY"/>
    <s v=""/>
    <s v="M425003248"/>
    <s v="CLOSED"/>
    <s v="廖振廷"/>
    <s v="2025/09/01 16:51:23"/>
    <s v="2025/10/22 15:17:48"/>
    <s v="2025/10/23 08:33:48"/>
    <s v="2025/10/23 08:33:48"/>
    <s v=""/>
    <s v=""/>
    <s v=""/>
    <s v="2025/09/01 12:42:16"/>
    <s v="KEYIN"/>
    <s v="KEYIN"/>
    <s v="R10"/>
    <s v="RTX5070"/>
    <s v="2025/10/23 08:33:15"/>
    <s v="001"/>
    <n v="621802"/>
    <n v="1"/>
    <n v="1"/>
  </r>
  <r>
    <s v="KGB"/>
    <s v="Standard Shipment"/>
    <x v="0"/>
    <x v="0"/>
    <x v="0"/>
    <s v="TO257000001"/>
    <s v="R"/>
    <s v="PNY"/>
    <s v="PNY_US"/>
    <s v="2025/09/01 08:56:50"/>
    <s v="2025/07/02 09:00:40"/>
    <s v="M325800715"/>
    <s v="90CV08B20010"/>
    <s v="RTX5070TI/14760/STDOC/SA/PNY"/>
    <s v=""/>
    <s v="M325024613"/>
    <s v="CLOSED"/>
    <s v="廖振廷"/>
    <s v="2025/09/01 16:51:23"/>
    <s v="2025/09/18 15:27:08"/>
    <s v="2025/09/23 13:00:41"/>
    <s v="2025/09/23 13:00:41"/>
    <s v=""/>
    <s v=""/>
    <s v=""/>
    <s v="2025/09/01 13:13:56"/>
    <s v="KEYIN"/>
    <s v="KEYIN"/>
    <s v="R10"/>
    <s v="RTX5070TI"/>
    <s v="2025/09/23 13:00:05"/>
    <s v="001"/>
    <n v="621702"/>
    <n v="1"/>
    <n v="1"/>
  </r>
  <r>
    <s v="KGB"/>
    <s v="Standard Shipment"/>
    <x v="0"/>
    <x v="0"/>
    <x v="0"/>
    <s v="TO257000001"/>
    <s v="R"/>
    <s v="PNY"/>
    <s v="PNY_US"/>
    <s v="2025/09/01 08:56:50"/>
    <s v="2025/07/02 09:00:40"/>
    <s v="M325800725"/>
    <s v="90CV08530010"/>
    <s v="RTX5070/14770/ARGBOC/SA/PNY"/>
    <s v=""/>
    <s v="M325000094"/>
    <s v="CLOSED"/>
    <s v="廖振廷"/>
    <s v="2025/09/01 16:51:23"/>
    <s v="2025/10/22 15:18:42"/>
    <s v="2025/10/23 08:33:48"/>
    <s v="2025/10/23 08:33:48"/>
    <s v=""/>
    <s v=""/>
    <s v=""/>
    <s v="2025/09/01 13:26:30"/>
    <s v="KEYIN"/>
    <s v="KEYIN"/>
    <s v="R10"/>
    <s v="RTX5070"/>
    <s v="2025/10/23 08:33:15"/>
    <s v="001"/>
    <n v="621802"/>
    <n v="1"/>
    <n v="1"/>
  </r>
  <r>
    <s v="KGB"/>
    <s v="Standard Shipment"/>
    <x v="0"/>
    <x v="0"/>
    <x v="0"/>
    <s v="TO257000001"/>
    <s v="R"/>
    <s v="PNY"/>
    <s v="PNY_US"/>
    <s v="2025/09/01 08:56:50"/>
    <s v="2025/07/02 09:00:40"/>
    <s v="M325800724"/>
    <s v="90CV08B20010"/>
    <s v="RTX5070TI/14760/STDOC/SA/PNY"/>
    <s v=""/>
    <s v="M325033671"/>
    <s v="CLOSED"/>
    <s v="廖振廷"/>
    <s v="2025/09/01 16:51:23"/>
    <s v="2025/09/18 15:27:37"/>
    <s v="2025/09/23 13:00:41"/>
    <s v="2025/09/23 13:00:41"/>
    <s v=""/>
    <s v=""/>
    <s v=""/>
    <s v="2025/09/01 13:30:02"/>
    <s v="KEYIN"/>
    <s v="KEYIN"/>
    <s v="R10"/>
    <s v="RTX5070TI"/>
    <s v="2025/09/23 13:00:06"/>
    <s v="001"/>
    <n v="621702"/>
    <n v="1"/>
    <n v="1"/>
  </r>
  <r>
    <s v="KGB"/>
    <s v="Standard Shipment"/>
    <x v="0"/>
    <x v="0"/>
    <x v="0"/>
    <s v="TO257000001"/>
    <s v="R"/>
    <s v="PNY"/>
    <s v="PNY_US"/>
    <s v="2025/09/01 08:56:50"/>
    <s v="2025/07/02 09:00:40"/>
    <s v="M325800676"/>
    <s v="90CV08510010"/>
    <s v="RTX5070/14770/STDOC/SA/PNY"/>
    <s v=""/>
    <s v="M325006788"/>
    <s v="CLOSED"/>
    <s v="廖振廷"/>
    <s v="2025/09/01 16:51:22"/>
    <s v="2025/10/22 15:12:29"/>
    <s v="2025/10/23 08:33:48"/>
    <s v="2025/10/23 08:33:48"/>
    <s v=""/>
    <s v=""/>
    <s v=""/>
    <s v="2025/09/01 14:46:46"/>
    <s v="KEYIN"/>
    <s v="KEYIN"/>
    <s v="R10"/>
    <s v="RTX5070"/>
    <s v="2025/10/23 08:33:14"/>
    <s v="001"/>
    <n v="621802"/>
    <n v="1"/>
    <n v="1"/>
  </r>
  <r>
    <s v="KGB"/>
    <s v="Standard Shipment"/>
    <x v="0"/>
    <x v="0"/>
    <x v="0"/>
    <s v="TO257000001"/>
    <s v="R"/>
    <s v="PNY"/>
    <s v="PNY_US"/>
    <s v="2025/09/01 08:56:50"/>
    <s v="2025/07/02 09:00:40"/>
    <s v="M325800677"/>
    <s v="90CV08630010"/>
    <s v="RTX5080/14745/ARGBOC/SA/PNY"/>
    <s v=""/>
    <s v="M325043485"/>
    <s v="CLOSED"/>
    <s v="廖振廷"/>
    <s v="2025/09/01 16:51:22"/>
    <s v="2025/10/03 16:36:00"/>
    <s v="2025/10/09 10:42:57"/>
    <s v="2025/10/09 10:42:57"/>
    <s v=""/>
    <s v=""/>
    <s v=""/>
    <s v="2025/09/01 15:08:02"/>
    <s v="KEYIN"/>
    <s v="KEYIN"/>
    <s v="R10"/>
    <s v="RTX5080"/>
    <s v="2025/10/09 10:42:35"/>
    <s v="001"/>
    <n v="621748"/>
    <n v="1"/>
    <n v="1"/>
  </r>
  <r>
    <s v="KGB"/>
    <s v="Standard Shipment"/>
    <x v="0"/>
    <x v="0"/>
    <x v="0"/>
    <s v="TO257000001"/>
    <s v="R"/>
    <s v="PNY"/>
    <s v="PNY_US"/>
    <s v="2025/09/01 08:56:50"/>
    <s v="2025/07/02 09:00:40"/>
    <s v="M425800692"/>
    <s v="90CV08730010"/>
    <s v="RTX5090/14530/ARGBOC/SA/PNY"/>
    <s v=""/>
    <s v="M425005119"/>
    <s v="CLOSED"/>
    <s v="廖振廷"/>
    <s v="2025/09/01 16:51:23"/>
    <s v="2025/10/22 15:14:51"/>
    <s v="2025/10/23 08:33:48"/>
    <s v="2025/10/23 08:33:48"/>
    <s v=""/>
    <s v=""/>
    <s v=""/>
    <s v="2025/09/01 12:21:27"/>
    <s v="KEYIN"/>
    <s v="KEYIN"/>
    <s v="R10"/>
    <s v="RTX5090"/>
    <s v="2025/10/23 08:33:15"/>
    <s v="001"/>
    <n v="621802"/>
    <n v="1"/>
    <n v="1"/>
  </r>
  <r>
    <s v="KGB"/>
    <s v="Standard Shipment"/>
    <x v="0"/>
    <x v="0"/>
    <x v="0"/>
    <s v="TO257000001"/>
    <s v="R"/>
    <s v="PNY"/>
    <s v="PNY_US"/>
    <s v="2025/09/01 08:56:50"/>
    <s v="2025/07/02 09:00:40"/>
    <s v="M325800693"/>
    <s v="90CV08730010"/>
    <s v="RTX5090/14530/ARGBOC/SA/PNY"/>
    <s v=""/>
    <s v="M325025306"/>
    <s v="CLOSED"/>
    <s v="廖振廷"/>
    <s v="2025/09/01 16:51:23"/>
    <s v="2025/10/22 15:15:01"/>
    <s v="2025/10/23 08:33:48"/>
    <s v="2025/10/23 08:33:48"/>
    <s v=""/>
    <s v=""/>
    <s v=""/>
    <s v="2025/09/01 12:17:44"/>
    <s v="KEYIN"/>
    <s v="KEYIN"/>
    <s v="R10"/>
    <s v="RTX5090"/>
    <s v="2025/10/23 08:33:15"/>
    <s v="001"/>
    <n v="621802"/>
    <n v="1"/>
    <n v="1"/>
  </r>
  <r>
    <s v="KGB"/>
    <s v="Standard Shipment"/>
    <x v="0"/>
    <x v="0"/>
    <x v="0"/>
    <s v="TO257000001"/>
    <s v="R"/>
    <s v="PNY"/>
    <s v="PNY_US"/>
    <s v="2025/09/01 08:56:50"/>
    <s v="2025/07/02 09:00:40"/>
    <s v="M325800678"/>
    <s v="90CV08510010"/>
    <s v="RTX5070/14770/STDOC/SA/PNY"/>
    <s v=""/>
    <s v="M325006491"/>
    <s v="CLOSED"/>
    <s v="廖振廷"/>
    <s v="2025/09/01 16:51:21"/>
    <s v="2025/10/22 15:12:39"/>
    <s v="2025/10/23 08:33:48"/>
    <s v="2025/10/23 08:33:48"/>
    <s v=""/>
    <s v=""/>
    <s v=""/>
    <s v="2025/09/01 16:22:08"/>
    <s v="KEYIN"/>
    <s v="KEYIN"/>
    <s v="R10"/>
    <s v="RTX5070"/>
    <s v="2025/10/23 08:33:14"/>
    <s v="001"/>
    <n v="621802"/>
    <n v="1"/>
    <n v="1"/>
  </r>
  <r>
    <s v="KGB"/>
    <s v="Standard Shipment"/>
    <x v="0"/>
    <x v="0"/>
    <x v="0"/>
    <s v="TO257000001"/>
    <s v="R"/>
    <s v="PNY"/>
    <s v="PNY_US"/>
    <s v="2025/09/01 08:56:50"/>
    <s v="2025/07/02 09:00:40"/>
    <s v="M225800747"/>
    <s v="90CV08600020"/>
    <s v="RTX5080/14745/STD/SA/PNY"/>
    <s v=""/>
    <s v="M225010459"/>
    <s v="CLOSED"/>
    <s v="廖振廷"/>
    <s v="2025/09/03 14:18:32"/>
    <s v="2025/09/18 15:29:34"/>
    <s v="2025/09/23 13:00:42"/>
    <s v="2025/09/23 13:00:42"/>
    <s v=""/>
    <s v=""/>
    <s v=""/>
    <s v="2025/09/03 13:09:41"/>
    <s v="KEYIN"/>
    <s v="KEYIN"/>
    <s v="R10"/>
    <s v="RTX5080"/>
    <s v="2025/09/23 13:00:06"/>
    <s v="001"/>
    <n v="621702"/>
    <n v="1"/>
    <n v="1"/>
  </r>
  <r>
    <s v="KGB"/>
    <s v="Standard Shipment"/>
    <x v="0"/>
    <x v="0"/>
    <x v="0"/>
    <s v="TO257000001"/>
    <s v="R"/>
    <s v="PNY"/>
    <s v="PNY_US"/>
    <s v="2025/09/01 08:56:50"/>
    <s v="2025/07/02 09:00:40"/>
    <s v="M325800729"/>
    <s v="90CV08700020"/>
    <s v="RTX5090/14530/STD/SA/PNY"/>
    <s v=""/>
    <s v="M325021512"/>
    <s v="CLOSED"/>
    <s v="廖振廷"/>
    <s v="2025/09/03 14:18:32"/>
    <s v="2025/10/22 15:18:52"/>
    <s v="2025/10/23 08:33:49"/>
    <s v="2025/10/23 08:33:49"/>
    <s v=""/>
    <s v=""/>
    <s v=""/>
    <s v="2025/09/03 13:12:13"/>
    <s v="KEYIN"/>
    <s v="KEYIN"/>
    <s v="R10"/>
    <s v="RTX5090"/>
    <s v="2025/10/23 08:33:15"/>
    <s v="001"/>
    <n v="621802"/>
    <n v="1"/>
    <n v="1"/>
  </r>
  <r>
    <s v="KGB"/>
    <s v="Standard Shipment"/>
    <x v="0"/>
    <x v="0"/>
    <x v="0"/>
    <s v="TO257000001"/>
    <s v="R"/>
    <s v="PNY"/>
    <s v="PNY_US"/>
    <s v="2025/09/01 08:56:50"/>
    <s v="2025/07/02 09:00:40"/>
    <s v="M225800723"/>
    <s v="90CV08B20010"/>
    <s v="RTX5070TI/14760/STDOC/SA/PNY"/>
    <s v=""/>
    <s v="M225012727"/>
    <s v="CLOSED"/>
    <s v="廖振廷"/>
    <s v="2025/09/01 16:51:23"/>
    <s v="2025/09/18 15:27:27"/>
    <s v="2025/09/23 13:00:41"/>
    <s v="2025/09/23 13:00:41"/>
    <s v=""/>
    <s v=""/>
    <s v=""/>
    <s v="2025/09/01 13:43:29"/>
    <s v="KEYIN"/>
    <s v="KEYIN"/>
    <s v="R10"/>
    <s v="RTX5070TI"/>
    <s v="2025/09/23 13:00:06"/>
    <s v="001"/>
    <n v="621702"/>
    <n v="1"/>
    <n v="1"/>
  </r>
  <r>
    <s v="KGB"/>
    <s v="Standard Shipment"/>
    <x v="0"/>
    <x v="0"/>
    <x v="0"/>
    <s v="TO257000001"/>
    <s v="R"/>
    <s v="PNY"/>
    <s v="PNY_US"/>
    <s v="2025/09/01 08:56:50"/>
    <s v="2025/07/02 09:00:40"/>
    <s v="M325800722"/>
    <s v="90CV08B20010"/>
    <s v="RTX5070TI/14760/STDOC/SA/PNY"/>
    <s v=""/>
    <s v="M325033551"/>
    <s v="CLOSED"/>
    <s v="廖振廷"/>
    <s v="2025/09/01 16:51:23"/>
    <s v="2025/10/22 15:18:31"/>
    <s v="2025/10/23 08:33:48"/>
    <s v="2025/10/23 08:33:48"/>
    <s v=""/>
    <s v=""/>
    <s v=""/>
    <s v="2025/09/01 13:48:20"/>
    <s v="KEYIN"/>
    <s v="KEYIN"/>
    <s v="R10"/>
    <s v="RTX5070TI"/>
    <s v="2025/10/23 08:33:15"/>
    <s v="001"/>
    <n v="621802"/>
    <n v="1"/>
    <n v="1"/>
  </r>
  <r>
    <s v="KGB"/>
    <s v="Standard Shipment"/>
    <x v="0"/>
    <x v="0"/>
    <x v="0"/>
    <s v="TO257000001"/>
    <s v="R"/>
    <s v="PNY"/>
    <s v="PNY_US"/>
    <s v="2025/09/01 08:56:50"/>
    <s v="2025/07/02 09:00:40"/>
    <s v="M325800695"/>
    <s v="90CV08510010"/>
    <s v="RTX5070/14770/STDOC/SA/PNY"/>
    <s v=""/>
    <s v="M325007244"/>
    <s v="CLOSED"/>
    <s v="廖振廷"/>
    <s v="2025/09/01 16:51:22"/>
    <s v="2025/10/22 15:15:20"/>
    <s v="2025/10/23 08:33:48"/>
    <s v="2025/10/23 08:33:48"/>
    <s v=""/>
    <s v=""/>
    <s v=""/>
    <s v="2025/09/01 14:10:23"/>
    <s v="KEYIN"/>
    <s v="KEYIN"/>
    <s v="R10"/>
    <s v="RTX5070"/>
    <s v="2025/10/23 08:33:15"/>
    <s v="001"/>
    <n v="621802"/>
    <n v="1"/>
    <n v="1"/>
  </r>
  <r>
    <s v="KGB"/>
    <s v="Standard Shipment"/>
    <x v="0"/>
    <x v="0"/>
    <x v="0"/>
    <s v="TO257000001"/>
    <s v="R"/>
    <s v="PNY"/>
    <s v="PNY_US"/>
    <s v="2025/09/01 08:56:50"/>
    <s v="2025/07/02 09:00:40"/>
    <s v="M325800679"/>
    <s v="90CV08510010"/>
    <s v="RTX5070/14770/STDOC/SA/PNY"/>
    <s v=""/>
    <s v="M325004603"/>
    <s v="CLOSED"/>
    <s v="廖振廷"/>
    <s v="2025/09/01 16:51:21"/>
    <s v="2025/10/22 15:12:49"/>
    <s v="2025/10/23 08:33:48"/>
    <s v="2025/10/23 08:33:48"/>
    <s v=""/>
    <s v=""/>
    <s v=""/>
    <s v="2025/09/01 15:44:46"/>
    <s v="KEYIN"/>
    <s v="KEYIN"/>
    <s v="R10"/>
    <s v="RTX5070"/>
    <s v="2025/10/23 08:33:14"/>
    <s v="001"/>
    <n v="621802"/>
    <n v="1"/>
    <n v="1"/>
  </r>
  <r>
    <s v="KGB"/>
    <s v="Standard Shipment"/>
    <x v="0"/>
    <x v="0"/>
    <x v="0"/>
    <s v="TO257000001"/>
    <s v="R"/>
    <s v="PNY"/>
    <s v="PNY_US"/>
    <s v="2025/09/01 08:56:50"/>
    <s v="2025/07/02 09:00:40"/>
    <s v="M325800823"/>
    <s v="90CV08700020"/>
    <s v="RTX5090/14530/STD/SA/PNY"/>
    <s v=""/>
    <s v="M325014745"/>
    <s v="CLOSED"/>
    <s v="廖振廷"/>
    <s v="2025/09/11 14:12:50"/>
    <s v="2025/10/22 15:24:46"/>
    <s v="2025/10/23 08:33:49"/>
    <s v="2025/10/23 08:33:49"/>
    <s v=""/>
    <s v=""/>
    <s v=""/>
    <s v="2025/09/11 13:37:43"/>
    <s v="KEYIN"/>
    <s v="KEYIN"/>
    <s v="R10"/>
    <s v="RTX5090"/>
    <s v="2025/10/23 08:33:16"/>
    <s v="001"/>
    <n v="621802"/>
    <n v="1"/>
    <n v="1"/>
  </r>
  <r>
    <s v="KGB"/>
    <s v="Standard Shipment"/>
    <x v="0"/>
    <x v="0"/>
    <x v="0"/>
    <s v="TO257000001"/>
    <s v="R"/>
    <s v="PNY"/>
    <s v="PNY_US"/>
    <s v="2025/09/01 08:56:50"/>
    <s v="2025/07/02 09:00:40"/>
    <s v="M325800819"/>
    <s v="90CV08510010"/>
    <s v="RTX5070/14770/STDOC/SA/PNY"/>
    <s v=""/>
    <s v="M325006382"/>
    <s v="CLOSED"/>
    <s v="廖振廷"/>
    <s v="2025/09/11 14:12:50"/>
    <s v="2025/10/22 15:24:05"/>
    <s v="2025/10/23 08:33:49"/>
    <s v="2025/10/23 08:33:49"/>
    <s v=""/>
    <s v=""/>
    <s v=""/>
    <s v="2025/09/11 13:44:14"/>
    <s v="KEYIN"/>
    <s v="KEYIN"/>
    <s v="R10"/>
    <s v="RTX5070"/>
    <s v="2025/10/23 08:33:16"/>
    <s v="001"/>
    <n v="621802"/>
    <n v="1"/>
    <n v="1"/>
  </r>
  <r>
    <s v="KGB"/>
    <s v="Standard Shipment"/>
    <x v="0"/>
    <x v="0"/>
    <x v="0"/>
    <s v="TO257000001"/>
    <s v="R"/>
    <s v="PNY"/>
    <s v="PNY_US"/>
    <s v="2025/09/01 08:56:50"/>
    <s v="2025/07/02 09:00:40"/>
    <s v="M325800817"/>
    <s v="90CV08510020"/>
    <s v="RTX5070/14770/STDOC/SA/PNY"/>
    <s v=""/>
    <s v="M325013537"/>
    <s v="CLOSED"/>
    <s v="廖振廷"/>
    <s v="2025/09/11 14:12:50"/>
    <s v="2025/10/22 15:23:55"/>
    <s v="2025/10/23 08:33:49"/>
    <s v="2025/10/23 08:33:49"/>
    <s v=""/>
    <s v=""/>
    <s v=""/>
    <s v="2025/09/11 13:45:17"/>
    <s v="KEYIN"/>
    <s v="KEYIN"/>
    <s v="R10"/>
    <s v="RTX5070"/>
    <s v="2025/10/23 08:33:15"/>
    <s v="001"/>
    <n v="621802"/>
    <n v="1"/>
    <n v="1"/>
  </r>
  <r>
    <s v="KBB"/>
    <d v="2026-10-02T00:00:00"/>
    <x v="11"/>
    <x v="0"/>
    <x v="1"/>
    <s v="TO257000001"/>
    <s v="R"/>
    <s v="PNY"/>
    <s v="PNY_US"/>
    <s v="2025/09/01 08:56:50"/>
    <s v="2025/07/02 09:00:40"/>
    <s v="M225012623"/>
    <s v="90CV08700020"/>
    <s v="RTX5090/14530/STD/SA/PNY"/>
    <s v=""/>
    <s v="M225012623"/>
    <s v="CLOSED"/>
    <s v="吳崇源"/>
    <s v="2025/09/11 14:12:50"/>
    <s v=""/>
    <s v=""/>
    <s v="2025/10/23 13:00:18"/>
    <s v="[A3SC0029]Warp"/>
    <s v="Customer"/>
    <s v="PCB warp"/>
    <s v="2025/09/11 13:52:06"/>
    <s v="KEYIN"/>
    <s v="KEYIN"/>
    <s v="C01"/>
    <s v="RTX5090"/>
    <s v=""/>
    <s v=""/>
    <s v=""/>
    <s v=""/>
    <s v=""/>
  </r>
  <r>
    <s v="KGB"/>
    <s v="Standard Shipment"/>
    <x v="0"/>
    <x v="0"/>
    <x v="0"/>
    <s v="TO257000001"/>
    <s v="R"/>
    <s v="PNY"/>
    <s v="PNY_US"/>
    <s v="2025/09/01 08:56:50"/>
    <s v="2025/07/02 09:00:40"/>
    <s v="M325800953"/>
    <s v="90CV08700020"/>
    <s v="RTX5090/14530/STD/SA/PNY"/>
    <s v=""/>
    <s v="M325025813"/>
    <s v="CLOSED"/>
    <s v="吳崇源"/>
    <s v="2025/09/11 14:12:50"/>
    <s v="2025/11/20 14:00:06"/>
    <s v="2025/11/24 12:29:04"/>
    <s v="2025/11/24 12:29:04"/>
    <s v=""/>
    <s v=""/>
    <s v=""/>
    <s v="2025/09/11 13:54:06"/>
    <s v="KEYIN"/>
    <s v="KEYIN"/>
    <s v="R10"/>
    <s v="RTX5090"/>
    <s v="2025/11/24 12:28:09"/>
    <s v="001"/>
    <n v="621922"/>
    <n v="1"/>
    <n v="1"/>
  </r>
  <r>
    <s v="KGB"/>
    <s v="Standard Shipment"/>
    <x v="0"/>
    <x v="0"/>
    <x v="0"/>
    <s v="TO257000001"/>
    <s v="R"/>
    <s v="PNY"/>
    <s v="PNY_US"/>
    <s v="2025/09/01 08:56:50"/>
    <s v="2025/07/02 09:00:40"/>
    <s v="M125800811"/>
    <s v="90CV08630010"/>
    <s v="RTX5080/14745/ARGBOC/SA/PNY"/>
    <s v=""/>
    <s v="M125006599"/>
    <s v="CLOSED"/>
    <s v="廖振廷"/>
    <s v="2025/09/11 14:12:49"/>
    <s v="2025/10/03 16:40:49"/>
    <s v="2025/10/09 10:42:57"/>
    <s v="2025/10/09 10:42:57"/>
    <s v=""/>
    <s v=""/>
    <s v=""/>
    <s v="2025/09/11 14:01:57"/>
    <s v="KEYIN"/>
    <s v="KEYIN"/>
    <s v="R10"/>
    <s v="RTX5080"/>
    <s v="2025/10/09 10:42:36"/>
    <s v="001"/>
    <n v="621748"/>
    <n v="1"/>
    <n v="1"/>
  </r>
  <r>
    <s v="KGB"/>
    <s v="Standard Shipment"/>
    <x v="0"/>
    <x v="0"/>
    <x v="0"/>
    <s v="TO257000001"/>
    <s v="R"/>
    <s v="PNY"/>
    <s v="PNY_US"/>
    <s v="2025/09/01 08:56:50"/>
    <s v="2025/07/02 09:00:40"/>
    <s v="M325800721"/>
    <s v="90CV08530010"/>
    <s v="RTX5070/14770/ARGBOC/SA/PNY"/>
    <s v=""/>
    <s v="M325032818"/>
    <s v="CLOSED"/>
    <s v="廖振廷"/>
    <s v="2025/09/01 16:51:23"/>
    <s v="2025/10/22 15:18:18"/>
    <s v="2025/10/23 08:33:48"/>
    <s v="2025/10/23 08:33:48"/>
    <s v=""/>
    <s v=""/>
    <s v=""/>
    <s v="2025/09/01 13:51:27"/>
    <s v="KEYIN"/>
    <s v="KEYIN"/>
    <s v="R10"/>
    <s v="RTX5070"/>
    <s v="2025/10/23 08:33:15"/>
    <s v="001"/>
    <n v="621802"/>
    <n v="1"/>
    <n v="1"/>
  </r>
  <r>
    <s v="KGB"/>
    <s v="Standard Shipment"/>
    <x v="0"/>
    <x v="0"/>
    <x v="0"/>
    <s v="TO257000001"/>
    <s v="R"/>
    <s v="PNY"/>
    <s v="PNY_US"/>
    <s v="2025/09/01 08:56:50"/>
    <s v="2025/07/02 09:00:40"/>
    <s v="M325800689"/>
    <s v="90CV08510010"/>
    <s v="RTX5070/14770/STDOC/SA/PNY"/>
    <s v=""/>
    <s v="M325006289"/>
    <s v="CLOSED"/>
    <s v="廖振廷"/>
    <s v="2025/09/01 16:51:22"/>
    <s v="2025/10/22 15:14:17"/>
    <s v="2025/10/23 08:33:48"/>
    <s v="2025/10/23 08:33:48"/>
    <s v=""/>
    <s v=""/>
    <s v=""/>
    <s v="2025/09/01 14:33:31"/>
    <s v="KEYIN"/>
    <s v="KEYIN"/>
    <s v="R10"/>
    <s v="RTX5070"/>
    <s v="2025/10/23 08:33:14"/>
    <s v="001"/>
    <n v="621802"/>
    <n v="1"/>
    <n v="1"/>
  </r>
  <r>
    <s v="KGB"/>
    <s v="Standard Shipment"/>
    <x v="0"/>
    <x v="0"/>
    <x v="0"/>
    <s v="TO257000001"/>
    <s v="R"/>
    <s v="PNY"/>
    <s v="PNY_US"/>
    <s v="2025/09/01 08:56:50"/>
    <s v="2025/07/02 09:00:40"/>
    <s v="M325800688"/>
    <s v="90CV08510010"/>
    <s v="RTX5070/14770/STDOC/SA/PNY"/>
    <s v=""/>
    <s v="M325008490"/>
    <s v="CLOSED"/>
    <s v="廖振廷"/>
    <s v="2025/09/01 16:51:22"/>
    <s v="2025/10/22 15:14:08"/>
    <s v="2025/10/23 08:33:48"/>
    <s v="2025/10/23 08:33:48"/>
    <s v=""/>
    <s v=""/>
    <s v=""/>
    <s v="2025/09/01 14:37:18"/>
    <s v="KEYIN"/>
    <s v="KEYIN"/>
    <s v="R10"/>
    <s v="RTX5070"/>
    <s v="2025/10/23 08:33:14"/>
    <s v="001"/>
    <n v="621802"/>
    <n v="1"/>
    <n v="1"/>
  </r>
  <r>
    <s v="KGB"/>
    <s v="Standard Shipment"/>
    <x v="0"/>
    <x v="0"/>
    <x v="0"/>
    <s v="TO257000001"/>
    <s v="R"/>
    <s v="PNY"/>
    <s v="PNY_US"/>
    <s v="2025/09/01 08:56:50"/>
    <s v="2025/07/02 09:00:40"/>
    <s v="M225800673"/>
    <s v="90CV08630010"/>
    <s v="RTX5080/14745/ARGBOC/SA/PNY"/>
    <s v=""/>
    <s v="M225008954"/>
    <s v="CLOSED"/>
    <s v="廖振廷"/>
    <s v="2025/09/01 16:51:22"/>
    <s v="2025/10/03 16:35:50"/>
    <s v="2025/10/09 10:42:57"/>
    <s v="2025/10/09 10:42:57"/>
    <s v=""/>
    <s v=""/>
    <s v=""/>
    <s v="2025/09/01 15:16:13"/>
    <s v="KEYIN"/>
    <s v="KEYIN"/>
    <s v="R10"/>
    <s v="RTX5080"/>
    <s v="2025/10/09 10:42:35"/>
    <s v="001"/>
    <n v="621748"/>
    <n v="1"/>
    <n v="1"/>
  </r>
  <r>
    <s v="KGB"/>
    <s v="Standard Shipment"/>
    <x v="0"/>
    <x v="0"/>
    <x v="0"/>
    <s v="TO257000001"/>
    <s v="R"/>
    <s v="PNY"/>
    <s v="PNY_US"/>
    <s v="2025/09/01 08:56:50"/>
    <s v="2025/07/02 09:00:40"/>
    <s v="M325800674"/>
    <s v="90CV08510010"/>
    <s v="RTX5070/14770/STDOC/SA/PNY"/>
    <s v=""/>
    <s v="M325003909"/>
    <s v="CLOSED"/>
    <s v="廖振廷"/>
    <s v="2025/09/01 16:51:22"/>
    <s v="2025/10/22 15:12:08"/>
    <s v="2025/10/23 08:33:48"/>
    <s v="2025/10/23 08:33:48"/>
    <s v=""/>
    <s v=""/>
    <s v=""/>
    <s v="2025/09/01 15:19:23"/>
    <s v="KEYIN"/>
    <s v="KEYIN"/>
    <s v="R10"/>
    <s v="RTX5070"/>
    <s v="2025/10/23 08:33:14"/>
    <s v="001"/>
    <n v="621802"/>
    <n v="1"/>
    <n v="1"/>
  </r>
  <r>
    <s v="KGB"/>
    <s v="Standard Shipment"/>
    <x v="0"/>
    <x v="0"/>
    <x v="0"/>
    <s v="TO257000001"/>
    <s v="R"/>
    <s v="PNY"/>
    <s v="PNY_US"/>
    <s v="2025/09/01 08:56:50"/>
    <s v="2025/07/02 09:00:40"/>
    <s v="M225801068"/>
    <s v="90CV08700020"/>
    <s v="RTX5090/14530/STD/SA/PNY"/>
    <s v=""/>
    <s v="M225010729"/>
    <s v="CLOSED"/>
    <s v="吳崇源"/>
    <s v="2025/09/01 16:51:22"/>
    <s v="2026/01/05 08:52:54"/>
    <s v="2026/01/21 15:32:14"/>
    <s v="2026/01/21 15:32:14"/>
    <s v=""/>
    <s v=""/>
    <s v=""/>
    <s v="2025/09/01 15:25:12"/>
    <s v="KEYIN"/>
    <s v="KEYIN"/>
    <s v="R10"/>
    <s v="RTX5090"/>
    <s v="2026/01/08 08:13:30"/>
    <s v="001"/>
    <n v="622065"/>
    <n v="1"/>
    <n v="1"/>
  </r>
  <r>
    <s v="KGB"/>
    <s v="Standard Shipment"/>
    <x v="0"/>
    <x v="0"/>
    <x v="0"/>
    <s v="TO257000001"/>
    <s v="R"/>
    <s v="PNY"/>
    <s v="PNY_US"/>
    <s v="2025/09/01 08:56:50"/>
    <s v="2025/07/02 09:00:40"/>
    <s v="M225801090"/>
    <s v="90CV08700020"/>
    <s v="RTX5090/14530/STD/SA/PNY"/>
    <s v=""/>
    <s v="M225010734"/>
    <s v="CLOSED"/>
    <s v="吳崇源"/>
    <s v="2025/09/01 16:51:22"/>
    <s v="2026/01/05 08:55:46"/>
    <s v="2026/01/21 15:32:15"/>
    <s v="2026/01/21 15:32:15"/>
    <s v=""/>
    <s v=""/>
    <s v=""/>
    <s v="2025/09/01 15:26:47"/>
    <s v="KEYIN"/>
    <s v="KEYIN"/>
    <s v="R10"/>
    <s v="RTX5090"/>
    <s v="2026/01/08 08:13:31"/>
    <s v="001"/>
    <n v="622065"/>
    <n v="1"/>
    <n v="1"/>
  </r>
  <r>
    <s v="KGB"/>
    <s v="Standard Shipment"/>
    <x v="0"/>
    <x v="0"/>
    <x v="0"/>
    <s v="TO257000001"/>
    <s v="R"/>
    <s v="PNY"/>
    <s v="PNY_US"/>
    <s v="2025/09/01 08:56:50"/>
    <s v="2025/07/02 09:00:40"/>
    <s v="M125800808"/>
    <s v="90CV08630010"/>
    <s v="RTX5080/14745/ARGBOC/SA/PNY"/>
    <s v=""/>
    <s v="M125006063"/>
    <s v="CLOSED"/>
    <s v="廖振廷"/>
    <s v="2025/09/11 14:12:49"/>
    <s v="2025/10/03 16:40:40"/>
    <s v="2025/10/09 10:42:57"/>
    <s v="2025/10/09 10:42:57"/>
    <s v=""/>
    <s v=""/>
    <s v=""/>
    <s v="2025/09/11 14:04:54"/>
    <s v="KEYIN"/>
    <s v="KEYIN"/>
    <s v="R10"/>
    <s v="RTX5080"/>
    <s v="2025/10/09 10:42:36"/>
    <s v="001"/>
    <n v="621748"/>
    <n v="1"/>
    <n v="1"/>
  </r>
  <r>
    <s v="KGB"/>
    <s v="Standard Shipment"/>
    <x v="0"/>
    <x v="0"/>
    <x v="0"/>
    <s v="TO257000001"/>
    <s v="R"/>
    <s v="PNY"/>
    <s v="PNY_US"/>
    <s v="2025/09/01 08:56:50"/>
    <s v="2025/07/02 09:00:40"/>
    <s v="M325800670"/>
    <s v="90CV08B20010"/>
    <s v="RTX5070TI/14760/STDOC/SA/PNY"/>
    <s v=""/>
    <s v="M325024377"/>
    <s v="CLOSED"/>
    <s v="廖振廷"/>
    <s v="2025/09/01 16:51:21"/>
    <s v="2025/10/22 15:11:39"/>
    <s v="2025/10/23 08:33:48"/>
    <s v="2025/10/23 08:33:48"/>
    <s v=""/>
    <s v=""/>
    <s v=""/>
    <s v="2025/09/01 16:31:54"/>
    <s v="KEYIN"/>
    <s v="KEYIN"/>
    <s v="R10"/>
    <s v="RTX5070TI"/>
    <s v="2025/10/23 08:33:14"/>
    <s v="001"/>
    <n v="621802"/>
    <n v="1"/>
    <n v="1"/>
  </r>
  <r>
    <s v="KGB"/>
    <s v="Standard Shipment"/>
    <x v="0"/>
    <x v="0"/>
    <x v="0"/>
    <s v="TO258000002"/>
    <s v="R"/>
    <s v="PNY"/>
    <s v="PNY_US"/>
    <s v="2025/09/04 09:26:21"/>
    <s v="2025/08/01 16:38:50"/>
    <s v="M325800782"/>
    <s v="90CV08530010"/>
    <s v="RTX5070/14770/ARGBOC/SA/PNY"/>
    <s v=""/>
    <s v="M325034736"/>
    <s v="CLOSED"/>
    <s v="廖振廷"/>
    <s v="2025/09/08 09:29:24"/>
    <s v="2025/09/18 15:31:55"/>
    <s v="2025/09/23 13:00:42"/>
    <s v="2025/09/23 13:00:42"/>
    <s v=""/>
    <s v=""/>
    <s v=""/>
    <s v="2025/09/08 09:27:32"/>
    <s v="KEYIN"/>
    <s v="KEYIN"/>
    <s v="R10"/>
    <s v="RTX5070"/>
    <s v="2025/09/23 13:00:07"/>
    <s v="001"/>
    <n v="621702"/>
    <n v="1"/>
    <n v="1"/>
  </r>
  <r>
    <s v="KGB"/>
    <s v="Standard Shipment"/>
    <x v="0"/>
    <x v="0"/>
    <x v="0"/>
    <s v="TO258000002"/>
    <s v="R"/>
    <s v="PNY"/>
    <s v="PNY_US"/>
    <s v="2025/09/04 09:26:21"/>
    <s v="2025/08/01 16:38:50"/>
    <s v="M425800779"/>
    <s v="90CV08C50010"/>
    <s v="RTX5060TI/15215/ARGBOC/SA/PNY"/>
    <s v=""/>
    <s v="M425020961"/>
    <s v="CLOSED"/>
    <s v="廖振廷"/>
    <s v="2025/09/08 09:01:35"/>
    <s v="2025/10/22 15:21:44"/>
    <s v="2025/10/23 08:33:49"/>
    <s v="2025/10/23 08:33:49"/>
    <s v=""/>
    <s v=""/>
    <s v=""/>
    <s v="2025/09/08 08:27:17"/>
    <s v="KEYIN"/>
    <s v="KEYIN"/>
    <s v="R10"/>
    <s v="RTX5060TI"/>
    <s v="2025/10/23 08:33:15"/>
    <s v="001"/>
    <n v="621802"/>
    <n v="1"/>
    <n v="1"/>
  </r>
  <r>
    <s v="KGB"/>
    <s v="Standard Shipment"/>
    <x v="0"/>
    <x v="0"/>
    <x v="0"/>
    <s v="TO258000002"/>
    <s v="R"/>
    <s v="PNY"/>
    <s v="PNY_US"/>
    <s v="2025/09/04 09:26:21"/>
    <s v="2025/08/01 16:38:50"/>
    <s v="M425800781"/>
    <s v="90CV08530010"/>
    <s v="RTX5070/14770/ARGBOC/SA/PNY"/>
    <s v=""/>
    <s v="M425013981"/>
    <s v="CLOSED"/>
    <s v="廖振廷"/>
    <s v="2025/09/08 09:01:35"/>
    <s v="2025/09/18 15:31:46"/>
    <s v="2025/09/23 13:00:42"/>
    <s v="2025/09/23 13:00:42"/>
    <s v=""/>
    <s v=""/>
    <s v=""/>
    <s v="2025/09/08 08:35:36"/>
    <s v="KEYIN"/>
    <s v="KEYIN"/>
    <s v="R10"/>
    <s v="RTX5070"/>
    <s v="2025/09/23 13:00:07"/>
    <s v="001"/>
    <n v="621702"/>
    <n v="1"/>
    <n v="1"/>
  </r>
  <r>
    <s v="KGB"/>
    <s v="Standard Shipment"/>
    <x v="0"/>
    <x v="0"/>
    <x v="0"/>
    <s v="TO258000002"/>
    <s v="R"/>
    <s v="PNY"/>
    <s v="PNY_US"/>
    <s v="2025/09/04 09:26:21"/>
    <s v="2025/08/01 16:38:50"/>
    <s v="M325800787"/>
    <s v="90CV08B20010"/>
    <s v="RTX5070TI/14760/STDOC/SA/PNY"/>
    <s v=""/>
    <s v="M325024459"/>
    <s v="CLOSED"/>
    <s v="廖振廷"/>
    <s v="2025/09/08 09:09:55"/>
    <s v="2025/10/03 16:38:31"/>
    <s v="2025/10/09 10:42:57"/>
    <s v="2025/10/09 10:42:57"/>
    <s v=""/>
    <s v=""/>
    <s v=""/>
    <s v="2025/09/08 09:03:18"/>
    <s v="KEYIN"/>
    <s v="KEYIN"/>
    <s v="R10"/>
    <s v="RTX5070TI"/>
    <s v="2025/10/09 10:42:35"/>
    <s v="001"/>
    <n v="621748"/>
    <n v="1"/>
    <n v="1"/>
  </r>
  <r>
    <s v="KGB"/>
    <s v="Standard Shipment"/>
    <x v="0"/>
    <x v="0"/>
    <x v="0"/>
    <s v="TO258000002"/>
    <s v="R"/>
    <s v="PNY"/>
    <s v="PNY_US"/>
    <s v="2025/09/04 09:26:21"/>
    <s v="2025/08/01 16:38:50"/>
    <s v="M425800799"/>
    <s v="90CV08530010"/>
    <s v="RTX5070/14770/ARGBOC/SA/PNY"/>
    <s v=""/>
    <s v="M425014316"/>
    <s v="CLOSED"/>
    <s v="廖振廷"/>
    <s v="2025/09/08 12:39:23"/>
    <s v="2025/09/18 15:32:14"/>
    <s v="2025/09/23 13:00:42"/>
    <s v="2025/09/23 13:00:42"/>
    <s v=""/>
    <s v=""/>
    <s v=""/>
    <s v="2025/09/08 12:28:53"/>
    <s v="KEYIN"/>
    <s v="KEYIN"/>
    <s v="R10"/>
    <s v="RTX5070"/>
    <s v="2025/09/23 13:00:07"/>
    <s v="001"/>
    <n v="621702"/>
    <n v="1"/>
    <n v="1"/>
  </r>
  <r>
    <s v="KGB"/>
    <s v="Standard Shipment"/>
    <x v="0"/>
    <x v="0"/>
    <x v="0"/>
    <s v="TO258000002"/>
    <s v="R"/>
    <s v="PNY"/>
    <s v="PNY_US"/>
    <s v="2025/09/04 09:26:21"/>
    <s v="2025/08/01 16:38:50"/>
    <s v="M625800770"/>
    <s v="90CV08B30070"/>
    <s v="RTX5070TI/14760/ARGBOC/HY/PNY"/>
    <s v=""/>
    <s v="M625004555"/>
    <s v="CLOSED"/>
    <s v="廖振廷"/>
    <s v="2025/09/05 09:36:18"/>
    <s v="2025/10/22 15:20:35"/>
    <s v="2025/10/23 08:33:49"/>
    <s v="2025/10/23 08:33:49"/>
    <s v=""/>
    <s v=""/>
    <s v=""/>
    <s v="2025/09/05 09:17:01"/>
    <s v="KEYIN"/>
    <s v="KEYIN"/>
    <s v="R10"/>
    <s v="RTX5070TI"/>
    <s v="2025/10/23 08:33:16"/>
    <s v="001"/>
    <n v="621802"/>
    <n v="1"/>
    <n v="1"/>
  </r>
  <r>
    <s v="KGB"/>
    <s v="Standard Shipment"/>
    <x v="0"/>
    <x v="0"/>
    <x v="0"/>
    <s v="TO258000002"/>
    <s v="R"/>
    <s v="PNY"/>
    <s v="PNY_US"/>
    <s v="2025/09/04 09:26:21"/>
    <s v="2025/08/01 16:38:50"/>
    <s v="M325800791"/>
    <s v="90CV08B20010"/>
    <s v="RTX5070TI/14760/STDOC/SA/PNY"/>
    <s v=""/>
    <s v="M325048955"/>
    <s v="CLOSED"/>
    <s v="廖振廷"/>
    <s v="2025/09/08 09:01:35"/>
    <s v="2025/10/03 16:38:58"/>
    <s v="2025/10/09 10:42:57"/>
    <s v="2025/10/09 10:42:57"/>
    <s v=""/>
    <s v=""/>
    <s v=""/>
    <s v="2025/09/08 08:49:36"/>
    <s v="KEYIN"/>
    <s v="KEYIN"/>
    <s v="R10"/>
    <s v="RTX5070TI"/>
    <s v="2025/10/09 10:42:35"/>
    <s v="001"/>
    <n v="621748"/>
    <n v="1"/>
    <n v="1"/>
  </r>
  <r>
    <s v="KBB"/>
    <d v="2026-04-14T00:00:00"/>
    <x v="8"/>
    <x v="0"/>
    <x v="1"/>
    <s v="TO258000002"/>
    <s v="R"/>
    <s v="PNY"/>
    <s v="PNY_US"/>
    <s v="2025/09/04 09:26:21"/>
    <s v="2025/08/01 16:38:50"/>
    <s v="M425021727"/>
    <s v="90CV08B10010"/>
    <s v="RTX5070TI/14760/STD/SA/PNY"/>
    <s v=""/>
    <s v="M425021727"/>
    <s v="CLOSED"/>
    <s v="吳崇源"/>
    <s v="2025/09/08 09:01:35"/>
    <s v=""/>
    <s v=""/>
    <s v="2025/11/04 17:25:00"/>
    <s v="[A3SC0027]PCB damage"/>
    <s v="Customer"/>
    <s v="PCB Damaged/板斷(裂)無法維修"/>
    <s v="2025/09/08 08:58:29"/>
    <s v="KEYIN"/>
    <s v="KEYIN"/>
    <s v="C01"/>
    <s v="RTX5070TI"/>
    <s v=""/>
    <s v=""/>
    <s v=""/>
    <s v=""/>
    <s v=""/>
  </r>
  <r>
    <s v="KGB"/>
    <s v="Standard Shipment"/>
    <x v="0"/>
    <x v="0"/>
    <x v="0"/>
    <s v="TO258000002"/>
    <s v="R"/>
    <s v="PNY"/>
    <s v="PNY_US"/>
    <s v="2025/09/04 09:26:21"/>
    <s v="2025/08/01 16:38:50"/>
    <s v="M425800793"/>
    <s v="90CV08600020"/>
    <s v="RTX5080/14745/STD/SA/PNY"/>
    <s v=""/>
    <s v="M425011128"/>
    <s v="CLOSED"/>
    <s v="廖振廷"/>
    <s v="2025/09/08 09:01:35"/>
    <s v="2025/10/03 16:39:17"/>
    <s v="2025/10/09 10:42:57"/>
    <s v="2025/10/09 10:42:57"/>
    <s v=""/>
    <s v=""/>
    <s v=""/>
    <s v="2025/09/08 08:40:50"/>
    <s v="KEYIN"/>
    <s v="KEYIN"/>
    <s v="R10"/>
    <s v="RTX5080"/>
    <s v="2025/10/09 10:42:36"/>
    <s v="001"/>
    <n v="621748"/>
    <n v="1"/>
    <n v="1"/>
  </r>
  <r>
    <s v="KGB"/>
    <s v="Standard Shipment"/>
    <x v="0"/>
    <x v="0"/>
    <x v="0"/>
    <s v="TO258000002"/>
    <s v="R"/>
    <s v="PNY"/>
    <s v="PNY_US"/>
    <s v="2025/09/04 09:26:21"/>
    <s v="2025/08/01 16:38:50"/>
    <s v="M525800956"/>
    <s v="90CV08B20070"/>
    <s v="RTX5070TI/14760/STDOC/HY/PNY"/>
    <s v=""/>
    <s v="M525021728"/>
    <s v="CLOSED"/>
    <s v="吳崇源"/>
    <s v="2025/09/08 12:39:23"/>
    <s v="2025/11/20 09:31:42"/>
    <s v="2025/11/24 12:29:04"/>
    <s v="2025/11/24 12:29:04"/>
    <s v=""/>
    <s v=""/>
    <s v=""/>
    <s v="2025/09/08 12:31:05"/>
    <s v="KEYIN"/>
    <s v="KEYIN"/>
    <s v="R10"/>
    <s v="RTX5070TI"/>
    <s v="2025/11/24 12:28:10"/>
    <s v="001"/>
    <n v="621922"/>
    <n v="1"/>
    <n v="1"/>
  </r>
  <r>
    <s v="KGB"/>
    <s v="Standard Shipment"/>
    <x v="0"/>
    <x v="0"/>
    <x v="0"/>
    <s v="TO258000002"/>
    <s v="R"/>
    <s v="PNY"/>
    <s v="PNY_US"/>
    <s v="2025/09/04 09:26:21"/>
    <s v="2025/08/01 16:38:50"/>
    <s v="M425800994"/>
    <s v="90CV08C30010"/>
    <s v="RTX5060TI/15210/STDOC/SA/PNY"/>
    <s v=""/>
    <s v="M425043043"/>
    <s v="CLOSED"/>
    <s v="吳崇源"/>
    <s v="2025/09/08 12:39:23"/>
    <s v="2025/11/20 09:33:07"/>
    <s v="2025/11/24 12:29:04"/>
    <s v="2025/11/24 12:29:04"/>
    <s v=""/>
    <s v=""/>
    <s v=""/>
    <s v="2025/09/08 12:33:36"/>
    <s v="KEYIN"/>
    <s v="KEYIN"/>
    <s v="R10"/>
    <s v="RTX5060TI"/>
    <s v="2025/11/24 12:28:10"/>
    <s v="001"/>
    <n v="621922"/>
    <n v="1"/>
    <n v="1"/>
  </r>
  <r>
    <s v="KGB"/>
    <s v="Standard Shipment"/>
    <x v="0"/>
    <x v="0"/>
    <x v="0"/>
    <s v="TO258000002"/>
    <s v="R"/>
    <s v="PNY"/>
    <s v="PNY_US"/>
    <s v="2025/09/04 09:26:21"/>
    <s v="2025/08/01 16:38:50"/>
    <s v="M425800796"/>
    <s v="90CV08630010"/>
    <s v="RTX5080/14745/ARGBOC/SA/PNY"/>
    <s v=""/>
    <s v="M425008689"/>
    <s v="CLOSED"/>
    <s v="廖振廷"/>
    <s v="2025/09/08 12:39:23"/>
    <s v="2025/10/03 16:39:45"/>
    <s v="2025/10/09 10:42:57"/>
    <s v="2025/10/09 10:42:57"/>
    <s v=""/>
    <s v=""/>
    <s v=""/>
    <s v="2025/09/08 11:14:22"/>
    <s v="KEYIN"/>
    <s v="KEYIN"/>
    <s v="R10"/>
    <s v="RTX5080"/>
    <s v="2025/10/09 10:42:36"/>
    <s v="001"/>
    <n v="621748"/>
    <n v="1"/>
    <n v="1"/>
  </r>
  <r>
    <s v="KGB"/>
    <s v="Standard Shipment"/>
    <x v="0"/>
    <x v="0"/>
    <x v="0"/>
    <s v="TO258000002"/>
    <s v="R"/>
    <s v="PNY"/>
    <s v="PNY_US"/>
    <s v="2025/09/04 09:26:21"/>
    <s v="2025/08/01 16:38:50"/>
    <s v="M425800761"/>
    <s v="90CV08530010"/>
    <s v="RTX5070/14770/ARGBOC/SA/PNY"/>
    <s v=""/>
    <s v="M425014712"/>
    <s v="CLOSED"/>
    <s v="廖振廷"/>
    <s v="2025/09/05 09:05:33"/>
    <s v="2025/09/18 15:30:56"/>
    <s v="2025/09/23 13:00:42"/>
    <s v="2025/09/23 13:00:42"/>
    <s v=""/>
    <s v=""/>
    <s v=""/>
    <s v="2025/09/05 08:37:40"/>
    <s v="KEYIN"/>
    <s v="KEYIN"/>
    <s v="R10"/>
    <s v="RTX5070"/>
    <s v="2025/09/23 13:00:06"/>
    <s v="001"/>
    <n v="621702"/>
    <n v="1"/>
    <n v="1"/>
  </r>
  <r>
    <s v="KGB"/>
    <s v="Standard Shipment"/>
    <x v="0"/>
    <x v="0"/>
    <x v="0"/>
    <s v="TO258000002"/>
    <s v="R"/>
    <s v="PNY"/>
    <s v="PNY_US"/>
    <s v="2025/09/04 09:26:21"/>
    <s v="2025/08/01 16:38:50"/>
    <s v="M425800760"/>
    <s v="90CV08B30010"/>
    <s v="RTX5070TI/14760/ARGBOC/SA/PNY"/>
    <s v=""/>
    <s v="M425016161"/>
    <s v="CLOSED"/>
    <s v="廖振廷"/>
    <s v="2025/09/05 09:05:33"/>
    <s v="2025/10/03 16:37:07"/>
    <s v="2025/10/09 10:42:57"/>
    <s v="2025/10/09 10:42:57"/>
    <s v=""/>
    <s v=""/>
    <s v=""/>
    <s v="2025/09/05 08:40:12"/>
    <s v="KEYIN"/>
    <s v="KEYIN"/>
    <s v="R10"/>
    <s v="RTX5070TI"/>
    <s v="2025/10/09 10:42:35"/>
    <s v="001"/>
    <n v="621748"/>
    <n v="1"/>
    <n v="1"/>
  </r>
  <r>
    <s v="KGB"/>
    <s v="Standard Shipment"/>
    <x v="0"/>
    <x v="0"/>
    <x v="0"/>
    <s v="TO258000002"/>
    <s v="R"/>
    <s v="PNY"/>
    <s v="PNY_US"/>
    <s v="2025/09/04 09:26:21"/>
    <s v="2025/08/01 16:38:50"/>
    <s v="M425800767"/>
    <s v="90CV08B30010"/>
    <s v="RTX5070TI/14760/ARGBOC/SA/PNY"/>
    <s v=""/>
    <s v="M425017128"/>
    <s v="CLOSED"/>
    <s v="廖振廷"/>
    <s v="2025/09/05 09:05:33"/>
    <s v="2025/10/22 15:20:15"/>
    <s v="2025/10/23 08:33:49"/>
    <s v="2025/10/23 08:33:49"/>
    <s v=""/>
    <s v=""/>
    <s v=""/>
    <s v="2025/09/05 08:58:22"/>
    <s v="KEYIN"/>
    <s v="KEYIN"/>
    <s v="R10"/>
    <s v="RTX5070TI"/>
    <s v="2025/10/23 08:33:15"/>
    <s v="001"/>
    <n v="621802"/>
    <n v="1"/>
    <n v="1"/>
  </r>
  <r>
    <s v="KGB"/>
    <s v="Standard Shipment"/>
    <x v="0"/>
    <x v="0"/>
    <x v="0"/>
    <s v="TO258000002"/>
    <s v="R"/>
    <s v="PNY"/>
    <s v="PNY_US"/>
    <s v="2025/09/04 09:26:21"/>
    <s v="2025/08/01 16:38:50"/>
    <s v="M425800768"/>
    <s v="90CV08B30010"/>
    <s v="RTX5070TI/14760/ARGBOC/SA/PNY"/>
    <s v=""/>
    <s v="M425017615"/>
    <s v="CLOSED"/>
    <s v="廖振廷"/>
    <s v="2025/09/05 09:36:18"/>
    <s v="2025/10/22 15:20:25"/>
    <s v="2025/10/23 08:33:49"/>
    <s v="2025/10/23 08:33:49"/>
    <s v=""/>
    <s v=""/>
    <s v=""/>
    <s v="2025/09/05 09:07:40"/>
    <s v="KEYIN"/>
    <s v="KEYIN"/>
    <s v="R10"/>
    <s v="RTX5070TI"/>
    <s v="2025/10/23 08:33:15"/>
    <s v="001"/>
    <n v="621802"/>
    <n v="1"/>
    <n v="1"/>
  </r>
  <r>
    <s v="KGB"/>
    <s v="Standard Shipment"/>
    <x v="0"/>
    <x v="0"/>
    <x v="0"/>
    <s v="TO258000002"/>
    <s v="R"/>
    <s v="PNY"/>
    <s v="PNY_US"/>
    <s v="2025/09/04 09:26:21"/>
    <s v="2025/08/01 16:38:50"/>
    <s v="M325800758"/>
    <s v="90CV08B20010"/>
    <s v="RTX5070TI/14760/STDOC/SA/PNY"/>
    <s v=""/>
    <s v="M325024367"/>
    <s v="CLOSED"/>
    <s v="廖振廷"/>
    <s v="2025/09/05 09:05:33"/>
    <s v="2025/10/03 16:36:48"/>
    <s v="2025/10/09 10:42:57"/>
    <s v="2025/10/09 10:42:57"/>
    <s v=""/>
    <s v=""/>
    <s v=""/>
    <s v="2025/09/05 08:27:41"/>
    <s v="KEYIN"/>
    <s v="KEYIN"/>
    <s v="R10"/>
    <s v="RTX5070TI"/>
    <s v="2025/10/09 10:42:35"/>
    <s v="001"/>
    <n v="621748"/>
    <n v="1"/>
    <n v="1"/>
  </r>
  <r>
    <s v="KGB"/>
    <s v="Standard Shipment"/>
    <x v="0"/>
    <x v="0"/>
    <x v="0"/>
    <s v="TO258000002"/>
    <s v="R"/>
    <s v="PNY"/>
    <s v="PNY_US"/>
    <s v="2025/09/04 09:26:21"/>
    <s v="2025/08/01 16:38:50"/>
    <s v="M325800766"/>
    <s v="90CV08530010"/>
    <s v="RTX5070/14770/ARGBOC/SA/PNY"/>
    <s v=""/>
    <s v="M325000116"/>
    <s v="CLOSED"/>
    <s v="廖振廷"/>
    <s v="2025/09/05 09:05:32"/>
    <s v="2025/09/18 15:31:14"/>
    <s v="2025/09/23 13:00:42"/>
    <s v="2025/09/23 13:00:42"/>
    <s v=""/>
    <s v=""/>
    <s v=""/>
    <s v="2025/09/05 09:01:45"/>
    <s v="KEYIN"/>
    <s v="KEYIN"/>
    <s v="R10"/>
    <s v="RTX5070"/>
    <s v="2025/09/23 13:00:06"/>
    <s v="001"/>
    <n v="621702"/>
    <n v="1"/>
    <n v="1"/>
  </r>
  <r>
    <s v="KGB"/>
    <s v="Standard Shipment"/>
    <x v="0"/>
    <x v="0"/>
    <x v="0"/>
    <s v="TO258000002"/>
    <s v="R"/>
    <s v="PNY"/>
    <s v="PNY_US"/>
    <s v="2025/09/04 09:26:21"/>
    <s v="2025/08/01 16:38:50"/>
    <s v="M325800763"/>
    <s v="90CV08B20010"/>
    <s v="RTX5070TI/14760/STDOC/SA/PNY"/>
    <s v=""/>
    <s v="M325033472"/>
    <s v="CLOSED"/>
    <s v="廖振廷"/>
    <s v="2025/09/05 09:05:33"/>
    <s v="2025/10/03 16:37:16"/>
    <s v="2025/10/09 10:42:57"/>
    <s v="2025/10/09 10:42:57"/>
    <s v=""/>
    <s v=""/>
    <s v=""/>
    <s v="2025/09/05 08:44:04"/>
    <s v="KEYIN"/>
    <s v="KEYIN"/>
    <s v="R10"/>
    <s v="RTX5070TI"/>
    <s v="2025/10/09 10:42:35"/>
    <s v="001"/>
    <n v="621748"/>
    <n v="1"/>
    <n v="1"/>
  </r>
  <r>
    <s v="KGB"/>
    <s v="Standard Shipment"/>
    <x v="0"/>
    <x v="0"/>
    <x v="0"/>
    <s v="TO258000002"/>
    <s v="R"/>
    <s v="PNY"/>
    <s v="PNY_US"/>
    <s v="2025/09/04 09:26:21"/>
    <s v="2025/08/01 16:38:50"/>
    <s v="M425800762"/>
    <s v="90CV08510020"/>
    <s v="RTX5070/14770/STDOC/SA/PNY"/>
    <s v=""/>
    <s v="M425009509"/>
    <s v="CLOSED"/>
    <s v="廖振廷"/>
    <s v="2025/09/05 09:05:33"/>
    <s v="2025/10/22 15:20:05"/>
    <s v="2025/10/23 08:33:49"/>
    <s v="2025/10/23 08:33:49"/>
    <s v=""/>
    <s v=""/>
    <s v=""/>
    <s v="2025/09/05 08:48:38"/>
    <s v="KEYIN"/>
    <s v="KEYIN"/>
    <s v="R10"/>
    <s v="RTX5070"/>
    <s v="2025/10/23 08:33:15"/>
    <s v="001"/>
    <n v="621802"/>
    <n v="1"/>
    <n v="1"/>
  </r>
  <r>
    <s v="KGB"/>
    <s v="Standard Shipment"/>
    <x v="0"/>
    <x v="0"/>
    <x v="0"/>
    <s v="TO258000002"/>
    <s v="R"/>
    <s v="PNY"/>
    <s v="PNY_US"/>
    <s v="2025/09/04 09:26:21"/>
    <s v="2025/08/01 16:38:50"/>
    <s v="M525800769"/>
    <s v="90CV08B20070"/>
    <s v="RTX5070TI/14760/STDOC/HY/PNY"/>
    <s v=""/>
    <s v="M525021297"/>
    <s v="CLOSED"/>
    <s v="廖振廷"/>
    <s v="2025/09/05 09:36:18"/>
    <s v="2025/10/03 16:37:34"/>
    <s v="2025/10/09 10:42:57"/>
    <s v="2025/10/09 10:42:57"/>
    <s v=""/>
    <s v=""/>
    <s v=""/>
    <s v="2025/09/05 09:11:11"/>
    <s v="KEYIN"/>
    <s v="KEYIN"/>
    <s v="R10"/>
    <s v="RTX5070TI"/>
    <s v="2025/10/09 10:42:35"/>
    <s v="001"/>
    <n v="621748"/>
    <n v="1"/>
    <n v="1"/>
  </r>
  <r>
    <s v="KGB"/>
    <s v="Standard Shipment"/>
    <x v="0"/>
    <x v="0"/>
    <x v="0"/>
    <s v="TO258000002"/>
    <s v="R"/>
    <s v="PNY"/>
    <s v="PNY_US"/>
    <s v="2025/09/04 09:26:21"/>
    <s v="2025/08/01 16:38:50"/>
    <s v="M325800759"/>
    <s v="90CV08B30010"/>
    <s v="RTX5070TI/14760/ARGBOC/SA/PNY"/>
    <s v=""/>
    <s v="M325043926"/>
    <s v="CLOSED"/>
    <s v="廖振廷"/>
    <s v="2025/09/05 09:05:33"/>
    <s v="2025/10/03 16:36:58"/>
    <s v="2025/10/09 10:42:57"/>
    <s v="2025/10/09 10:42:57"/>
    <s v=""/>
    <s v=""/>
    <s v=""/>
    <s v="2025/09/05 08:32:55"/>
    <s v="KEYIN"/>
    <s v="KEYIN"/>
    <s v="R10"/>
    <s v="RTX5070TI"/>
    <s v="2025/10/09 10:42:35"/>
    <s v="001"/>
    <n v="621748"/>
    <n v="1"/>
    <n v="1"/>
  </r>
  <r>
    <s v="KGB"/>
    <s v="Standard Shipment"/>
    <x v="0"/>
    <x v="0"/>
    <x v="0"/>
    <s v="TO258000002"/>
    <s v="R"/>
    <s v="PNY"/>
    <s v="PNY_US"/>
    <s v="2025/09/04 09:26:21"/>
    <s v="2025/08/01 16:38:50"/>
    <s v="M325800772"/>
    <s v="90CV08B20010"/>
    <s v="RTX5070TI/14760/STDOC/SA/PNY"/>
    <s v=""/>
    <s v="M325024585"/>
    <s v="CLOSED"/>
    <s v="廖振廷"/>
    <s v="2025/09/05 09:36:18"/>
    <s v="2025/10/03 16:37:43"/>
    <s v="2025/10/09 10:42:57"/>
    <s v="2025/10/09 10:42:57"/>
    <s v=""/>
    <s v=""/>
    <s v=""/>
    <s v="2025/09/05 09:22:54"/>
    <s v="KEYIN"/>
    <s v="KEYIN"/>
    <s v="R10"/>
    <s v="RTX5070TI"/>
    <s v="2025/10/09 10:42:35"/>
    <s v="001"/>
    <n v="621748"/>
    <n v="1"/>
    <n v="1"/>
  </r>
  <r>
    <s v="KBB"/>
    <d v="2026-04-14T00:00:00"/>
    <x v="8"/>
    <x v="0"/>
    <x v="1"/>
    <s v="TO258000002"/>
    <s v="R"/>
    <s v="PNY"/>
    <s v="PNY_US"/>
    <s v="2025/09/04 09:26:21"/>
    <s v="2025/08/01 16:38:50"/>
    <s v="M425046334"/>
    <s v="90CV08E10010"/>
    <s v="RTX5060/15225/STD/SA/PNY"/>
    <s v=""/>
    <s v="M425046334"/>
    <s v="CLOSED"/>
    <s v="吳崇源"/>
    <s v="2025/11/12 09:38:46"/>
    <s v=""/>
    <s v=""/>
    <s v="2025/11/26 17:28:56"/>
    <s v="[A3SC0022]Scrap caused by service terms"/>
    <s v="Customer"/>
    <s v="SSN與ISN不符，SA同意CID"/>
    <s v="2025/11/12 09:38:36"/>
    <s v="KEYIN"/>
    <s v="KEYIN"/>
    <s v="C01"/>
    <s v="RTX5060"/>
    <s v=""/>
    <s v=""/>
    <s v=""/>
    <s v=""/>
    <s v=""/>
  </r>
  <r>
    <s v="KGB"/>
    <s v="Standard Shipment"/>
    <x v="0"/>
    <x v="0"/>
    <x v="0"/>
    <s v="TO258000002"/>
    <s v="R"/>
    <s v="PNY"/>
    <s v="PNY_US"/>
    <s v="2025/09/04 09:26:21"/>
    <s v="2025/08/01 16:38:50"/>
    <s v="M525800784"/>
    <s v="90CV08B20070"/>
    <s v="RTX5070TI/14760/STDOC/HY/PNY"/>
    <s v=""/>
    <s v="M525022004"/>
    <s v="CLOSED"/>
    <s v="廖振廷"/>
    <s v="2025/09/08 09:24:14"/>
    <s v="2025/10/03 16:38:02"/>
    <s v="2025/10/09 10:42:57"/>
    <s v="2025/10/09 10:42:57"/>
    <s v=""/>
    <s v=""/>
    <s v=""/>
    <s v="2025/09/08 09:12:47"/>
    <s v="KEYIN"/>
    <s v="KEYIN"/>
    <s v="R10"/>
    <s v="RTX5070TI"/>
    <s v="2025/10/09 10:42:35"/>
    <s v="001"/>
    <n v="621748"/>
    <n v="1"/>
    <n v="1"/>
  </r>
  <r>
    <s v="KGB"/>
    <s v="Standard Shipment"/>
    <x v="0"/>
    <x v="0"/>
    <x v="0"/>
    <s v="TO258000002"/>
    <s v="R"/>
    <s v="PNY"/>
    <s v="PNY_US"/>
    <s v="2025/09/04 09:26:21"/>
    <s v="2025/08/01 16:38:50"/>
    <s v="M325800792"/>
    <s v="90CV08B10010"/>
    <s v="RTX5070TI/14760/STD/SA/PNY"/>
    <s v=""/>
    <s v="M325037419"/>
    <s v="CLOSED"/>
    <s v="廖振廷"/>
    <s v="2025/09/08 09:01:35"/>
    <s v="2025/10/03 16:39:08"/>
    <s v="2025/10/09 10:42:57"/>
    <s v="2025/10/09 10:42:57"/>
    <s v=""/>
    <s v=""/>
    <s v=""/>
    <s v="2025/09/08 08:46:03"/>
    <s v="KEYIN"/>
    <s v="KEYIN"/>
    <s v="R10"/>
    <s v="RTX5070TI"/>
    <s v="2025/10/09 10:42:36"/>
    <s v="001"/>
    <n v="621748"/>
    <n v="1"/>
    <n v="1"/>
  </r>
  <r>
    <s v="KGB"/>
    <s v="Standard Shipment"/>
    <x v="0"/>
    <x v="0"/>
    <x v="0"/>
    <s v="TO258000002"/>
    <s v="R"/>
    <s v="PNY"/>
    <s v="PNY_US"/>
    <s v="2025/09/04 09:26:21"/>
    <s v="2025/08/01 16:38:50"/>
    <s v="M425800773"/>
    <s v="90CV08530010"/>
    <s v="RTX5070/14770/ARGBOC/SA/PNY"/>
    <s v=""/>
    <s v="M425013968"/>
    <s v="CLOSED"/>
    <s v="廖振廷"/>
    <s v="2025/09/05 09:36:18"/>
    <s v="2025/09/18 15:31:25"/>
    <s v="2025/09/23 13:00:42"/>
    <s v="2025/09/23 13:00:42"/>
    <s v=""/>
    <s v=""/>
    <s v=""/>
    <s v="2025/09/05 09:27:09"/>
    <s v="KEYIN"/>
    <s v="KEYIN"/>
    <s v="R10"/>
    <s v="RTX5070"/>
    <s v="2025/09/23 13:00:07"/>
    <s v="001"/>
    <n v="621702"/>
    <n v="1"/>
    <n v="1"/>
  </r>
  <r>
    <s v="KGB"/>
    <s v="Standard Shipment"/>
    <x v="0"/>
    <x v="0"/>
    <x v="0"/>
    <s v="TO258000002"/>
    <s v="R"/>
    <s v="PNY"/>
    <s v="PNY_US"/>
    <s v="2025/09/04 09:26:21"/>
    <s v="2025/08/01 16:38:50"/>
    <s v="M325800798"/>
    <s v="90CV08B20010"/>
    <s v="RTX5070TI/14760/STDOC/SA/PNY"/>
    <s v=""/>
    <s v="M325048994"/>
    <s v="CLOSED"/>
    <s v="廖振廷"/>
    <s v="2025/09/08 12:39:23"/>
    <s v="2025/10/03 16:40:03"/>
    <s v="2025/10/09 10:42:57"/>
    <s v="2025/10/09 10:42:57"/>
    <s v=""/>
    <s v=""/>
    <s v=""/>
    <s v="2025/09/08 12:14:23"/>
    <s v="KEYIN"/>
    <s v="KEYIN"/>
    <s v="R10"/>
    <s v="RTX5070TI"/>
    <s v="2025/10/09 10:42:36"/>
    <s v="001"/>
    <n v="621748"/>
    <n v="1"/>
    <n v="1"/>
  </r>
  <r>
    <s v="KGB"/>
    <s v="Standard Shipment"/>
    <x v="0"/>
    <x v="0"/>
    <x v="0"/>
    <s v="TO258000002"/>
    <s v="R"/>
    <s v="PNY"/>
    <s v="PNY_US"/>
    <s v="2025/09/04 09:26:21"/>
    <s v="2025/08/01 16:38:50"/>
    <s v="M325800801"/>
    <s v="90CV08B30010"/>
    <s v="RTX5070TI/14760/ARGBOC/SA/PNY"/>
    <s v=""/>
    <s v="M325043763"/>
    <s v="CLOSED"/>
    <s v="廖振廷"/>
    <s v="2025/09/08 12:39:23"/>
    <s v="2025/10/03 16:40:21"/>
    <s v="2025/10/09 10:42:57"/>
    <s v="2025/10/09 10:42:57"/>
    <s v=""/>
    <s v=""/>
    <s v=""/>
    <s v="2025/09/08 12:24:49"/>
    <s v="KEYIN"/>
    <s v="KEYIN"/>
    <s v="R10"/>
    <s v="RTX5070TI"/>
    <s v="2025/10/09 10:42:36"/>
    <s v="001"/>
    <n v="621748"/>
    <n v="1"/>
    <n v="1"/>
  </r>
  <r>
    <s v="KGB"/>
    <s v="Standard Shipment"/>
    <x v="0"/>
    <x v="0"/>
    <x v="0"/>
    <s v="TO258000002"/>
    <s v="R"/>
    <s v="PNY"/>
    <s v="PNY_US"/>
    <s v="2025/09/04 09:26:21"/>
    <s v="2025/08/01 16:38:50"/>
    <s v="M525800790"/>
    <s v="90CV08B20070"/>
    <s v="RTX5070TI/14760/STDOC/HY/PNY"/>
    <s v=""/>
    <s v="M525021702"/>
    <s v="CLOSED"/>
    <s v="廖振廷"/>
    <s v="2025/09/08 09:01:35"/>
    <s v="2025/10/03 16:38:49"/>
    <s v="2025/10/09 10:42:57"/>
    <s v="2025/10/09 10:42:57"/>
    <s v=""/>
    <s v=""/>
    <s v=""/>
    <s v="2025/09/08 08:53:12"/>
    <s v="KEYIN"/>
    <s v="KEYIN"/>
    <s v="R10"/>
    <s v="RTX5070TI"/>
    <s v="2025/10/09 10:42:35"/>
    <s v="001"/>
    <n v="621748"/>
    <n v="1"/>
    <n v="1"/>
  </r>
  <r>
    <s v="KGB"/>
    <s v="Standard Shipment"/>
    <x v="0"/>
    <x v="0"/>
    <x v="0"/>
    <s v="TO258000002"/>
    <s v="R"/>
    <s v="PNY"/>
    <s v="PNY_US"/>
    <s v="2025/09/04 09:26:21"/>
    <s v="2025/08/01 16:38:50"/>
    <s v="M425800789"/>
    <s v="90CV08B10010"/>
    <s v="RTX5070TI/14760/STD/SA/PNY"/>
    <s v=""/>
    <s v="M425001631"/>
    <s v="CLOSED"/>
    <s v="廖振廷"/>
    <s v="2025/09/08 09:01:35"/>
    <s v="2025/10/03 16:38:40"/>
    <s v="2025/10/09 10:42:57"/>
    <s v="2025/10/09 10:42:57"/>
    <s v=""/>
    <s v=""/>
    <s v=""/>
    <s v="2025/09/08 08:55:07"/>
    <s v="KEYIN"/>
    <s v="KEYIN"/>
    <s v="R10"/>
    <s v="RTX5070TI"/>
    <s v="2025/10/09 10:42:35"/>
    <s v="001"/>
    <n v="621748"/>
    <n v="1"/>
    <n v="1"/>
  </r>
  <r>
    <s v="KGB"/>
    <s v="Standard Shipment"/>
    <x v="0"/>
    <x v="0"/>
    <x v="0"/>
    <s v="TO258000002"/>
    <s v="R"/>
    <s v="PNY"/>
    <s v="PNY_US"/>
    <s v="2025/09/04 09:26:21"/>
    <s v="2025/08/01 16:38:50"/>
    <s v="M325800786"/>
    <s v="90CV08B20010"/>
    <s v="RTX5070TI/14760/STDOC/SA/PNY"/>
    <s v=""/>
    <s v="M325024366"/>
    <s v="CLOSED"/>
    <s v="廖振廷"/>
    <s v="2025/09/08 09:09:55"/>
    <s v="2025/10/03 16:38:21"/>
    <s v="2025/10/09 10:42:57"/>
    <s v="2025/10/09 10:42:57"/>
    <s v=""/>
    <s v=""/>
    <s v=""/>
    <s v="2025/09/08 09:07:17"/>
    <s v="KEYIN"/>
    <s v="KEYIN"/>
    <s v="R10"/>
    <s v="RTX5070TI"/>
    <s v="2025/10/09 10:42:35"/>
    <s v="001"/>
    <n v="621748"/>
    <n v="1"/>
    <n v="1"/>
  </r>
  <r>
    <s v="KGB"/>
    <s v="Standard Shipment"/>
    <x v="0"/>
    <x v="0"/>
    <x v="0"/>
    <s v="TO258000002"/>
    <s v="R"/>
    <s v="PNY"/>
    <s v="PNY_US"/>
    <s v="2025/09/04 09:26:21"/>
    <s v="2025/08/01 16:38:50"/>
    <s v="M425800771"/>
    <s v="90CV08B30010"/>
    <s v="RTX5070TI/14760/ARGBOC/SA/PNY"/>
    <s v=""/>
    <s v="M425017408"/>
    <s v="CLOSED"/>
    <s v="廖振廷"/>
    <s v="2025/09/05 09:36:18"/>
    <s v="2025/10/22 15:20:45"/>
    <s v="2025/10/23 08:33:49"/>
    <s v="2025/10/23 08:33:49"/>
    <s v=""/>
    <s v=""/>
    <s v=""/>
    <s v="2025/09/05 09:18:42"/>
    <s v="KEYIN"/>
    <s v="KEYIN"/>
    <s v="R10"/>
    <s v="RTX5070TI"/>
    <s v="2025/10/23 08:33:15"/>
    <s v="001"/>
    <n v="621802"/>
    <n v="1"/>
    <n v="1"/>
  </r>
  <r>
    <s v="KGB"/>
    <s v="Standard Shipment"/>
    <x v="0"/>
    <x v="0"/>
    <x v="0"/>
    <s v="TO258000002"/>
    <s v="R"/>
    <s v="PNY"/>
    <s v="PNY_US"/>
    <s v="2025/09/04 09:26:21"/>
    <s v="2025/08/01 16:38:50"/>
    <s v="M325800776"/>
    <s v="90CV08510010"/>
    <s v="RTX5070/14770/STDOC/SA/PNY"/>
    <s v=""/>
    <s v="M325008057"/>
    <s v="CLOSED"/>
    <s v="廖振廷"/>
    <s v="2025/09/08 09:01:36"/>
    <s v="2025/10/22 15:21:16"/>
    <s v="2025/10/23 08:33:49"/>
    <s v="2025/10/23 08:33:49"/>
    <s v=""/>
    <s v=""/>
    <s v=""/>
    <s v="2025/09/08 08:16:03"/>
    <s v="KEYIN"/>
    <s v="KEYIN"/>
    <s v="R10"/>
    <s v="RTX5070"/>
    <s v="2025/10/23 08:33:15"/>
    <s v="001"/>
    <n v="621802"/>
    <n v="1"/>
    <n v="1"/>
  </r>
  <r>
    <s v="KGB"/>
    <s v="Standard Shipment"/>
    <x v="0"/>
    <x v="0"/>
    <x v="0"/>
    <s v="TO258000002"/>
    <s v="R"/>
    <s v="PNY"/>
    <s v="PNY_US"/>
    <s v="2025/09/04 09:26:21"/>
    <s v="2025/08/01 16:38:50"/>
    <s v="M425800777"/>
    <s v="90CV08C50010"/>
    <s v="RTX5060TI/15215/ARGBOC/SA/PNY"/>
    <s v=""/>
    <s v="M425020991"/>
    <s v="CLOSED"/>
    <s v="廖振廷"/>
    <s v="2025/09/08 09:01:36"/>
    <s v="2025/10/22 15:21:25"/>
    <s v="2025/10/23 08:33:49"/>
    <s v="2025/10/23 08:33:49"/>
    <s v=""/>
    <s v=""/>
    <s v=""/>
    <s v="2025/09/08 08:20:31"/>
    <s v="KEYIN"/>
    <s v="KEYIN"/>
    <s v="R10"/>
    <s v="RTX5060TI"/>
    <s v="2025/10/23 08:33:15"/>
    <s v="001"/>
    <n v="621802"/>
    <n v="1"/>
    <n v="1"/>
  </r>
  <r>
    <s v="KGB"/>
    <s v="Standard Shipment"/>
    <x v="0"/>
    <x v="0"/>
    <x v="0"/>
    <s v="TO258000002"/>
    <s v="R"/>
    <s v="PNY"/>
    <s v="PNY_US"/>
    <s v="2025/09/04 09:26:21"/>
    <s v="2025/08/01 16:38:50"/>
    <s v="M525800785"/>
    <s v="90CV08B20070"/>
    <s v="RTX5070TI/14760/STDOC/HY/PNY"/>
    <s v=""/>
    <s v="M525021857"/>
    <s v="CLOSED"/>
    <s v="廖振廷"/>
    <s v="2025/09/08 09:09:55"/>
    <s v="2025/10/03 16:38:11"/>
    <s v="2025/10/09 10:42:57"/>
    <s v="2025/10/09 10:42:57"/>
    <s v=""/>
    <s v=""/>
    <s v=""/>
    <s v="2025/09/08 09:09:34"/>
    <s v="KEYIN"/>
    <s v="KEYIN"/>
    <s v="R10"/>
    <s v="RTX5070TI"/>
    <s v="2025/10/09 10:42:35"/>
    <s v="001"/>
    <n v="621748"/>
    <n v="1"/>
    <n v="1"/>
  </r>
  <r>
    <s v="KGB"/>
    <s v="Standard Shipment"/>
    <x v="0"/>
    <x v="0"/>
    <x v="0"/>
    <s v="TO258000002"/>
    <s v="R"/>
    <s v="PNY"/>
    <s v="PNY_US"/>
    <s v="2025/09/04 09:26:21"/>
    <s v="2025/08/01 16:38:50"/>
    <s v="M525800783"/>
    <s v="90CV08B20070"/>
    <s v="RTX5070TI/14760/STDOC/HY/PNY"/>
    <s v=""/>
    <s v="M525021326"/>
    <s v="CLOSED"/>
    <s v="廖振廷"/>
    <s v="2025/09/08 09:24:14"/>
    <s v="2025/10/03 16:37:53"/>
    <s v="2025/10/09 10:42:57"/>
    <s v="2025/10/09 10:42:57"/>
    <s v=""/>
    <s v=""/>
    <s v=""/>
    <s v="2025/09/08 09:16:07"/>
    <s v="KEYIN"/>
    <s v="KEYIN"/>
    <s v="R10"/>
    <s v="RTX5070TI"/>
    <s v="2025/10/09 10:42:35"/>
    <s v="001"/>
    <n v="621748"/>
    <n v="1"/>
    <n v="1"/>
  </r>
  <r>
    <s v="KGB"/>
    <s v="Standard Shipment"/>
    <x v="0"/>
    <x v="0"/>
    <x v="0"/>
    <s v="TO258000002"/>
    <s v="R"/>
    <s v="PNY"/>
    <s v="PNY_US"/>
    <s v="2025/09/04 09:26:21"/>
    <s v="2025/08/01 16:38:50"/>
    <s v="M325800788"/>
    <s v="90CV08530010"/>
    <s v="RTX5070/14770/ARGBOC/SA/PNY"/>
    <s v=""/>
    <s v="M325032908"/>
    <s v="CLOSED"/>
    <s v="廖振廷"/>
    <s v="2025/09/08 09:24:14"/>
    <s v="2025/09/18 15:32:05"/>
    <s v="2025/09/23 13:00:42"/>
    <s v="2025/09/23 13:00:42"/>
    <s v=""/>
    <s v=""/>
    <s v=""/>
    <s v="2025/09/08 09:20:37"/>
    <s v="KEYIN"/>
    <s v="KEYIN"/>
    <s v="R10"/>
    <s v="RTX5070"/>
    <s v="2025/09/23 13:00:07"/>
    <s v="001"/>
    <n v="621702"/>
    <n v="1"/>
    <n v="1"/>
  </r>
  <r>
    <s v="KBB"/>
    <d v="2026-04-14T00:00:00"/>
    <x v="8"/>
    <x v="0"/>
    <x v="1"/>
    <s v="TO258000002"/>
    <s v="R"/>
    <s v="PNY"/>
    <s v="PNY_US"/>
    <s v="2025/09/04 09:26:21"/>
    <s v="2025/08/01 16:38:50"/>
    <s v="M425013575"/>
    <s v="90CV08710010"/>
    <s v="RTX5090/14530/STDOC/SA/PNY"/>
    <s v=""/>
    <s v="M425013575"/>
    <s v="CLOSED"/>
    <s v="吳崇源"/>
    <s v="2025/09/08 12:39:23"/>
    <s v=""/>
    <s v=""/>
    <s v="2025/11/04 17:24:58"/>
    <s v="[A3SC0027]PCB damage"/>
    <s v="Customer"/>
    <s v="PCB Damaged/板斷(裂)無法維修"/>
    <s v="2025/09/08 11:02:37"/>
    <s v="KEYIN"/>
    <s v="KEYIN"/>
    <s v="C01"/>
    <s v="RTX5090"/>
    <s v=""/>
    <s v=""/>
    <s v=""/>
    <s v=""/>
    <s v=""/>
  </r>
  <r>
    <s v="KGB"/>
    <s v="Standard Shipment"/>
    <x v="0"/>
    <x v="0"/>
    <x v="0"/>
    <s v="TO258000002"/>
    <s v="R"/>
    <s v="PNY"/>
    <s v="PNY_US"/>
    <s v="2025/09/04 09:26:21"/>
    <s v="2025/08/01 16:38:50"/>
    <s v="M525800778"/>
    <s v="90CV085100C0"/>
    <s v="RTX5070/14770/STDOC/HY/PNY"/>
    <s v=""/>
    <s v="M525056628"/>
    <s v="CLOSED"/>
    <s v="廖振廷"/>
    <s v="2025/09/08 09:01:35"/>
    <s v="2025/10/22 15:21:34"/>
    <s v="2025/10/23 08:33:49"/>
    <s v="2025/10/23 08:33:49"/>
    <s v=""/>
    <s v=""/>
    <s v=""/>
    <s v="2025/09/08 08:23:45"/>
    <s v="KEYIN"/>
    <s v="KEYIN"/>
    <s v="R10"/>
    <s v="RTX5070"/>
    <s v="2025/10/23 08:33:15"/>
    <s v="001"/>
    <n v="621802"/>
    <n v="1"/>
    <n v="1"/>
  </r>
  <r>
    <s v="KGB"/>
    <s v="Standard Shipment"/>
    <x v="0"/>
    <x v="0"/>
    <x v="0"/>
    <s v="TO258000002"/>
    <s v="R"/>
    <s v="PNY"/>
    <s v="PNY_US"/>
    <s v="2025/09/04 09:26:21"/>
    <s v="2025/08/01 16:38:50"/>
    <s v="M325800794"/>
    <s v="90CV08B20010"/>
    <s v="RTX5070TI/14760/STDOC/SA/PNY"/>
    <s v=""/>
    <s v="M325048983"/>
    <s v="CLOSED"/>
    <s v="廖振廷"/>
    <s v="2025/09/08 12:39:23"/>
    <s v="2025/10/03 16:39:35"/>
    <s v="2025/10/09 10:42:57"/>
    <s v="2025/10/09 10:42:57"/>
    <s v=""/>
    <s v=""/>
    <s v=""/>
    <s v="2025/09/08 10:58:25"/>
    <s v="KEYIN"/>
    <s v="KEYIN"/>
    <s v="R10"/>
    <s v="RTX5070TI"/>
    <s v="2025/10/09 10:42:36"/>
    <s v="001"/>
    <n v="621748"/>
    <n v="1"/>
    <n v="1"/>
  </r>
  <r>
    <s v="KGB"/>
    <s v="Standard Shipment"/>
    <x v="0"/>
    <x v="0"/>
    <x v="0"/>
    <s v="TO258000002"/>
    <s v="R"/>
    <s v="PNY"/>
    <s v="PNY_US"/>
    <s v="2025/09/04 09:26:21"/>
    <s v="2025/08/01 16:38:50"/>
    <s v="M325800795"/>
    <s v="90CV08B30010"/>
    <s v="RTX5070TI/14760/ARGBOC/SA/PNY"/>
    <s v=""/>
    <s v="M325043617"/>
    <s v="CLOSED"/>
    <s v="廖振廷"/>
    <s v="2025/09/08 12:39:23"/>
    <s v="2025/10/22 15:21:55"/>
    <s v="2025/10/23 08:33:49"/>
    <s v="2025/10/23 08:33:49"/>
    <s v=""/>
    <s v=""/>
    <s v=""/>
    <s v="2025/09/08 11:10:42"/>
    <s v="KEYIN"/>
    <s v="KEYIN"/>
    <s v="R10"/>
    <s v="RTX5070TI"/>
    <s v="2025/10/23 08:33:15"/>
    <s v="001"/>
    <n v="621802"/>
    <n v="1"/>
    <n v="1"/>
  </r>
  <r>
    <s v="KBB"/>
    <d v="2026-09-16T00:00:00"/>
    <x v="12"/>
    <x v="0"/>
    <x v="1"/>
    <s v="TO258000002"/>
    <s v="R"/>
    <s v="PNY"/>
    <s v="PNY_US"/>
    <s v="2025/09/04 09:26:21"/>
    <s v="2025/08/01 16:38:50"/>
    <s v="M325011328"/>
    <s v="90CV08500020"/>
    <s v="RTX5070/14770/STD/SA/PNY"/>
    <s v=""/>
    <s v="M325011328"/>
    <s v="CLOSED"/>
    <s v="許家榮"/>
    <s v="2025/09/08 12:39:23"/>
    <s v=""/>
    <s v=""/>
    <s v="2026/01/26 17:23:30"/>
    <s v="[A3SC0012]Scrap cause by no repair skill"/>
    <s v="Customer"/>
    <s v="目檢正常,量測所有工作電壓都正常,量測I2C值正常_x000a_量測PCI-E值正常,量測BIOS值正常,重燒BIOS無效_x000a_更換GPU並回焊過2次,更換VRAM無效_x000a_依舊NO BOOT，故判定為難修板。&quot;"/>
    <s v="2025/09/08 11:18:07"/>
    <s v="KEYIN"/>
    <s v="KEYIN"/>
    <s v="X03"/>
    <s v="RTX5070"/>
    <s v=""/>
    <s v=""/>
    <s v=""/>
    <s v=""/>
    <s v=""/>
  </r>
  <r>
    <s v="KGB"/>
    <s v="Standard Shipment"/>
    <x v="0"/>
    <x v="0"/>
    <x v="0"/>
    <s v="TO258000002"/>
    <s v="R"/>
    <s v="PNY"/>
    <s v="PNY_US"/>
    <s v="2025/09/04 09:26:21"/>
    <s v="2025/08/01 16:38:50"/>
    <s v="M525800797"/>
    <s v="90CV08B20070"/>
    <s v="RTX5070TI/14760/STDOC/HY/PNY"/>
    <s v=""/>
    <s v="M525021470"/>
    <s v="CLOSED"/>
    <s v="廖振廷"/>
    <s v="2025/09/08 12:39:23"/>
    <s v="2025/10/03 16:39:54"/>
    <s v="2025/10/09 10:42:57"/>
    <s v="2025/10/09 10:42:57"/>
    <s v=""/>
    <s v=""/>
    <s v=""/>
    <s v="2025/09/08 12:10:37"/>
    <s v="KEYIN"/>
    <s v="KEYIN"/>
    <s v="R10"/>
    <s v="RTX5070TI"/>
    <s v="2025/10/09 10:42:36"/>
    <s v="001"/>
    <n v="621748"/>
    <n v="1"/>
    <n v="1"/>
  </r>
  <r>
    <s v="KGB"/>
    <s v="Standard Shipment"/>
    <x v="0"/>
    <x v="0"/>
    <x v="0"/>
    <s v="TO258000002"/>
    <s v="R"/>
    <s v="PNY"/>
    <s v="PNY_US"/>
    <s v="2025/09/04 09:26:21"/>
    <s v="2025/08/01 16:38:50"/>
    <s v="M325800765"/>
    <s v="90CV08B30010"/>
    <s v="RTX5070TI/14760/ARGBOC/SA/PNY"/>
    <s v=""/>
    <s v="M325043676"/>
    <s v="CLOSED"/>
    <s v="廖振廷"/>
    <s v="2025/09/05 09:05:33"/>
    <s v="2025/10/03 16:37:25"/>
    <s v="2025/10/09 10:42:57"/>
    <s v="2025/10/09 10:42:57"/>
    <s v=""/>
    <s v=""/>
    <s v=""/>
    <s v="2025/09/05 08:52:10"/>
    <s v="KEYIN"/>
    <s v="KEYIN"/>
    <s v="R10"/>
    <s v="RTX5070TI"/>
    <s v="2025/10/09 10:42:35"/>
    <s v="001"/>
    <n v="621748"/>
    <n v="1"/>
    <n v="1"/>
  </r>
  <r>
    <s v="KGB"/>
    <s v="Standard Shipment"/>
    <x v="0"/>
    <x v="0"/>
    <x v="0"/>
    <s v="TO258000002"/>
    <s v="R"/>
    <s v="PNY"/>
    <s v="PNY_US"/>
    <s v="2025/09/04 09:26:21"/>
    <s v="2025/08/01 16:38:50"/>
    <s v="M425800764"/>
    <s v="90CV08530010"/>
    <s v="RTX5070/14770/ARGBOC/SA/PNY"/>
    <s v=""/>
    <s v="M425014105"/>
    <s v="CLOSED"/>
    <s v="廖振廷"/>
    <s v="2025/09/05 09:05:33"/>
    <s v="2025/09/18 15:31:05"/>
    <s v="2025/09/23 13:00:42"/>
    <s v="2025/09/23 13:00:42"/>
    <s v=""/>
    <s v=""/>
    <s v=""/>
    <s v="2025/09/05 08:54:42"/>
    <s v="KEYIN"/>
    <s v="KEYIN"/>
    <s v="R10"/>
    <s v="RTX5070"/>
    <s v="2025/09/23 13:00:06"/>
    <s v="001"/>
    <n v="621702"/>
    <n v="1"/>
    <n v="1"/>
  </r>
  <r>
    <s v="KBB"/>
    <d v="2026-04-14T00:00:00"/>
    <x v="8"/>
    <x v="0"/>
    <x v="1"/>
    <s v="TO258000002"/>
    <s v="R"/>
    <s v="PNY"/>
    <s v="PNY_US"/>
    <s v="2025/09/04 09:26:21"/>
    <s v="2025/08/01 16:38:50"/>
    <s v="M325047408"/>
    <s v="90CV08B20010"/>
    <s v="RTX5070TI/14760/STDOC/SA/PNY"/>
    <s v=""/>
    <s v="M325047408"/>
    <s v="CLOSED"/>
    <s v="吳崇源"/>
    <s v="2025/09/08 12:39:23"/>
    <s v=""/>
    <s v=""/>
    <s v="2025/10/23 13:00:30"/>
    <s v="[A3SC0030]Burnt Component"/>
    <s v="Customer"/>
    <s v="PCB Burned/U9"/>
    <s v="2025/09/08 12:36:47"/>
    <s v="KEYIN"/>
    <s v="KEYIN"/>
    <s v="C01"/>
    <s v="RTX5070TI"/>
    <s v=""/>
    <s v=""/>
    <s v=""/>
    <s v=""/>
    <s v=""/>
  </r>
  <r>
    <s v="KGB"/>
    <s v="Standard Shipment"/>
    <x v="0"/>
    <x v="0"/>
    <x v="0"/>
    <s v="TO258000003"/>
    <s v="R"/>
    <s v="PNY"/>
    <s v="PNY_US"/>
    <s v="2025/09/04 09:26:03"/>
    <s v="2025/08/04 10:44:48"/>
    <s v="M425800780"/>
    <s v="90CV08530010"/>
    <s v="RTX5070/14770/ARGBOC/SA/PNY"/>
    <s v=""/>
    <s v="M425014761"/>
    <s v="CLOSED"/>
    <s v="廖振廷"/>
    <s v="2025/09/08 08:33:17"/>
    <s v="2025/09/18 15:31:36"/>
    <s v="2025/09/23 13:00:42"/>
    <s v="2025/09/23 13:00:42"/>
    <s v=""/>
    <s v=""/>
    <s v=""/>
    <s v="2025/09/08 08:30:07"/>
    <s v="KEYIN"/>
    <s v="KEYIN"/>
    <s v="R10"/>
    <s v="RTX5070"/>
    <s v="2025/09/23 13:00:07"/>
    <s v="001"/>
    <n v="621702"/>
    <n v="1"/>
    <n v="1"/>
  </r>
  <r>
    <s v="KBB"/>
    <d v="2026-04-14T00:00:00"/>
    <x v="8"/>
    <x v="0"/>
    <x v="1"/>
    <s v="TO258000009"/>
    <s v="R"/>
    <s v="PNY"/>
    <s v="PNY_US"/>
    <s v="2025/09/11 15:37:10"/>
    <s v="2025/08/26 23:58:54"/>
    <s v="M425014589"/>
    <s v="90CV08530010"/>
    <s v="RTX5070/14770/ARGBOC/SA/PNY"/>
    <s v="VCG507012TFXXPB1-O"/>
    <s v="M425014589"/>
    <s v="CLOSED"/>
    <s v="吳崇源"/>
    <s v="2025/10/07 13:28:30"/>
    <s v=""/>
    <s v=""/>
    <s v="2025/11/26 17:29:01"/>
    <s v="[A3SC0030]Burnt Component"/>
    <s v="Customer"/>
    <s v="PCB Burned/U17"/>
    <s v="2025/10/07 13:19:30"/>
    <s v="KEYIN"/>
    <s v="KEYIN"/>
    <s v="C01"/>
    <s v="RTX5070"/>
    <s v=""/>
    <s v=""/>
    <s v=""/>
    <s v=""/>
    <s v=""/>
  </r>
  <r>
    <s v="KGB"/>
    <s v="Standard Shipment"/>
    <x v="0"/>
    <x v="0"/>
    <x v="0"/>
    <s v="TO258000009"/>
    <s v="R"/>
    <s v="PNY"/>
    <s v="PNY_US"/>
    <s v="2025/09/11 15:37:10"/>
    <s v="2025/08/26 23:58:54"/>
    <s v="M625800831"/>
    <s v="90CV08B30070"/>
    <s v="RTX5070TI/14760/ARGBOC/HY/PNY"/>
    <s v="VCG5070T16TFXXPB1-O"/>
    <s v="M625004640"/>
    <s v="CLOSED"/>
    <s v="廖振廷"/>
    <s v="2025/10/07 13:28:29"/>
    <s v="2025/10/22 15:26:03"/>
    <s v="2025/10/23 08:33:49"/>
    <s v="2025/10/23 08:33:49"/>
    <s v=""/>
    <s v=""/>
    <s v=""/>
    <s v="2025/10/07 13:26:09"/>
    <s v="KEYIN"/>
    <s v="KEYIN"/>
    <s v="R10"/>
    <s v="RTX5070TI"/>
    <s v="2025/10/23 08:33:16"/>
    <s v="001"/>
    <n v="621802"/>
    <n v="1"/>
    <n v="1"/>
  </r>
  <r>
    <s v="KGB"/>
    <s v="Standard Shipment"/>
    <x v="0"/>
    <x v="0"/>
    <x v="0"/>
    <s v="TO258000009"/>
    <s v="R"/>
    <s v="PNY"/>
    <s v="PNY_US"/>
    <s v="2025/09/11 15:37:10"/>
    <s v="2025/08/26 23:58:54"/>
    <s v="M325801040"/>
    <s v="90CV08500020"/>
    <s v="RTX5070/14770/STD/SA/PNY"/>
    <s v=""/>
    <s v="M325005422"/>
    <s v="CLOSED"/>
    <s v="吳崇源"/>
    <s v="2025/10/07 13:28:31"/>
    <s v="2025/12/09 12:51:50"/>
    <s v="2025/12/12 09:15:00"/>
    <s v="2025/12/12 09:15:00"/>
    <s v=""/>
    <s v=""/>
    <s v=""/>
    <s v="2025/10/07 12:45:25"/>
    <s v="KEYIN"/>
    <s v="KEYIN"/>
    <s v="R10"/>
    <s v="RTX5070"/>
    <s v="2025/12/12 09:14:06"/>
    <s v="001"/>
    <n v="621995"/>
    <n v="1"/>
    <n v="1"/>
  </r>
  <r>
    <s v="KGB"/>
    <s v="Standard Shipment"/>
    <x v="0"/>
    <x v="0"/>
    <x v="0"/>
    <s v="TO258000009"/>
    <s v="R"/>
    <s v="PNY"/>
    <s v="PNY_US"/>
    <s v="2025/09/11 15:37:10"/>
    <s v="2025/08/26 23:58:54"/>
    <s v="M625800854"/>
    <s v="90CV085300C0"/>
    <s v="RTX5070/14770/ARGBOC/HY/PNY"/>
    <s v=""/>
    <s v="M625000426"/>
    <s v="CLOSED"/>
    <s v="廖振廷"/>
    <s v="2025/10/07 13:28:30"/>
    <s v="2025/11/20 09:28:50"/>
    <s v="2025/11/24 12:29:04"/>
    <s v="2025/11/24 12:29:04"/>
    <s v=""/>
    <s v=""/>
    <s v=""/>
    <s v="2025/10/07 13:17:56"/>
    <s v="KEYIN"/>
    <s v="KEYIN"/>
    <s v="R10"/>
    <s v="RTX5070"/>
    <s v="2025/11/24 12:28:09"/>
    <s v="001"/>
    <n v="621922"/>
    <n v="1"/>
    <n v="1"/>
  </r>
  <r>
    <s v="KGB"/>
    <s v="Standard Shipment"/>
    <x v="0"/>
    <x v="0"/>
    <x v="0"/>
    <s v="TO258000009"/>
    <s v="R"/>
    <s v="PNY"/>
    <s v="PNY_US"/>
    <s v="2025/09/11 15:37:10"/>
    <s v="2025/08/26 23:58:54"/>
    <s v="M325800954"/>
    <s v="90CV08710010"/>
    <s v="RTX5090/14530/STDOC/SA/PNY"/>
    <s v="VCG509032TFXPB1-O"/>
    <s v="M325020888"/>
    <s v="CLOSED"/>
    <s v="吳崇源"/>
    <s v="2025/10/07 13:28:30"/>
    <s v="2025/11/21 16:09:04"/>
    <s v="2025/11/24 12:29:04"/>
    <s v="2025/11/24 12:29:04"/>
    <s v=""/>
    <s v=""/>
    <s v=""/>
    <s v="2025/10/07 13:21:01"/>
    <s v="KEYIN"/>
    <s v="KEYIN"/>
    <s v="R10"/>
    <s v="RTX5090"/>
    <s v="2025/11/24 12:28:09"/>
    <s v="001"/>
    <n v="621922"/>
    <n v="1"/>
    <n v="1"/>
  </r>
  <r>
    <s v="KGB"/>
    <s v="Standard Shipment"/>
    <x v="0"/>
    <x v="0"/>
    <x v="0"/>
    <s v="TO258000009"/>
    <s v="R"/>
    <s v="PNY"/>
    <s v="PNY_US"/>
    <s v="2025/09/11 15:37:10"/>
    <s v="2025/08/26 23:58:54"/>
    <s v="M625800855"/>
    <s v="90CV08B20070"/>
    <s v="RTX5070TI/14760/STDOC/HY/PNY"/>
    <s v=""/>
    <s v="M625033974"/>
    <s v="CLOSED"/>
    <s v="廖振廷"/>
    <s v="2025/10/07 13:28:30"/>
    <s v="2025/11/03 09:36:55"/>
    <s v="2025/11/04 16:15:24"/>
    <s v="2025/11/04 16:15:24"/>
    <s v=""/>
    <s v=""/>
    <s v=""/>
    <s v="2025/10/07 13:22:23"/>
    <s v="KEYIN"/>
    <s v="KEYIN"/>
    <s v="R10"/>
    <s v="RTX5070TI"/>
    <s v="2025/11/04 16:14:37"/>
    <s v="001"/>
    <n v="621845"/>
    <n v="1"/>
    <n v="1"/>
  </r>
  <r>
    <s v="KGB"/>
    <s v="Standard Shipment"/>
    <x v="0"/>
    <x v="0"/>
    <x v="0"/>
    <s v="TO258000009"/>
    <s v="R"/>
    <s v="PNY"/>
    <s v="PNY_US"/>
    <s v="2025/09/11 15:37:10"/>
    <s v="2025/08/26 23:58:54"/>
    <s v="M425800862"/>
    <s v="90CV08530010"/>
    <s v="RTX5070/14770/ARGBOC/SA/PNY"/>
    <s v="VCG507012TFXXPB1-O"/>
    <s v="M425015130"/>
    <s v="CLOSED"/>
    <s v="廖振廷"/>
    <s v="2025/10/07 13:28:30"/>
    <s v="2025/11/20 09:28:58"/>
    <s v="2025/11/24 12:29:04"/>
    <s v="2025/11/24 12:29:04"/>
    <s v=""/>
    <s v=""/>
    <s v=""/>
    <s v="2025/10/07 13:03:24"/>
    <s v="KEYIN"/>
    <s v="KEYIN"/>
    <s v="R10"/>
    <s v="RTX5070"/>
    <s v="2025/11/24 12:28:09"/>
    <s v="001"/>
    <n v="621922"/>
    <n v="1"/>
    <n v="1"/>
  </r>
  <r>
    <s v="KGB"/>
    <s v="Standard Shipment"/>
    <x v="0"/>
    <x v="0"/>
    <x v="0"/>
    <s v="TO258000009"/>
    <s v="R"/>
    <s v="PNY"/>
    <s v="PNY_US"/>
    <s v="2025/09/11 15:37:10"/>
    <s v="2025/08/26 23:58:54"/>
    <s v="M525800867"/>
    <s v="90CV085100C0"/>
    <s v="RTX5070/14770/STDOC/HY/PNY"/>
    <s v="VCG507012TFXPB1-O"/>
    <s v="M525016808"/>
    <s v="CLOSED"/>
    <s v="廖振廷"/>
    <s v="2025/10/07 13:28:31"/>
    <s v="2025/11/20 09:29:12"/>
    <s v="2025/11/24 12:29:04"/>
    <s v="2025/11/24 12:29:04"/>
    <s v=""/>
    <s v=""/>
    <s v=""/>
    <s v="2025/10/07 12:49:14"/>
    <s v="KEYIN"/>
    <s v="KEYIN"/>
    <s v="R10"/>
    <s v="RTX5070"/>
    <s v="2025/11/24 12:28:09"/>
    <s v="001"/>
    <n v="621922"/>
    <n v="1"/>
    <n v="1"/>
  </r>
  <r>
    <s v="KGB"/>
    <s v="Standard Shipment"/>
    <x v="0"/>
    <x v="0"/>
    <x v="0"/>
    <s v="TO258000009"/>
    <s v="R"/>
    <s v="PNY"/>
    <s v="PNY_US"/>
    <s v="2025/09/11 15:37:10"/>
    <s v="2025/08/26 23:58:54"/>
    <s v="M325800857"/>
    <s v="90CV08B20010"/>
    <s v="RTX5070TI/14760/STDOC/SA/PNY"/>
    <s v=""/>
    <s v="M325049435"/>
    <s v="CLOSED"/>
    <s v="廖振廷"/>
    <s v="2025/10/07 13:28:30"/>
    <s v="2025/11/03 09:37:10"/>
    <s v="2025/11/04 16:15:24"/>
    <s v="2025/11/04 16:15:24"/>
    <s v=""/>
    <s v=""/>
    <s v=""/>
    <s v="2025/10/07 12:54:03"/>
    <s v="KEYIN"/>
    <s v="KEYIN"/>
    <s v="R10"/>
    <s v="RTX5070TI"/>
    <s v="2025/11/04 16:14:37"/>
    <s v="001"/>
    <n v="621845"/>
    <n v="1"/>
    <n v="1"/>
  </r>
  <r>
    <s v="KGB"/>
    <s v="Standard Shipment"/>
    <x v="0"/>
    <x v="0"/>
    <x v="0"/>
    <s v="TO258000009"/>
    <s v="R"/>
    <s v="PNY"/>
    <s v="PNY_US"/>
    <s v="2025/09/11 15:37:10"/>
    <s v="2025/08/26 23:58:54"/>
    <s v="M225800851"/>
    <s v="90CV08B20010"/>
    <s v="RTX5070TI/14760/STDOC/SA/PNY"/>
    <s v=""/>
    <s v="M225012635"/>
    <s v="CLOSED"/>
    <s v="廖振廷"/>
    <s v="2025/10/07 13:28:30"/>
    <s v="2025/11/03 09:36:42"/>
    <s v="2025/11/04 16:15:24"/>
    <s v="2025/11/04 16:15:24"/>
    <s v=""/>
    <s v=""/>
    <s v=""/>
    <s v="2025/10/07 12:54:56"/>
    <s v="KEYIN"/>
    <s v="KEYIN"/>
    <s v="R10"/>
    <s v="RTX5070TI"/>
    <s v="2025/11/04 16:14:37"/>
    <s v="001"/>
    <n v="621845"/>
    <n v="1"/>
    <n v="1"/>
  </r>
  <r>
    <s v="KGB"/>
    <s v="Standard Shipment"/>
    <x v="0"/>
    <x v="0"/>
    <x v="0"/>
    <s v="TO258000009"/>
    <s v="R"/>
    <s v="PNY"/>
    <s v="PNY_US"/>
    <s v="2025/09/11 15:37:10"/>
    <s v="2025/08/26 23:58:54"/>
    <s v="M525800876"/>
    <s v="90CV08C70010"/>
    <s v="RTX5060TI/15215/STDOC/SA/PNY"/>
    <s v=""/>
    <s v="M525042771"/>
    <s v="CLOSED"/>
    <s v="廖振廷"/>
    <s v="2025/10/07 13:28:31"/>
    <s v="2025/11/20 09:30:13"/>
    <s v="2025/11/24 12:29:04"/>
    <s v="2025/11/24 12:29:04"/>
    <s v=""/>
    <s v=""/>
    <s v=""/>
    <s v="2025/10/07 12:40:26"/>
    <s v="KEYIN"/>
    <s v="KEYIN"/>
    <s v="R10"/>
    <s v="RTX5060TI"/>
    <s v="2025/11/24 12:28:09"/>
    <s v="001"/>
    <n v="621922"/>
    <n v="1"/>
    <n v="1"/>
  </r>
  <r>
    <s v="KGB"/>
    <s v="Standard Shipment"/>
    <x v="0"/>
    <x v="0"/>
    <x v="0"/>
    <s v="TO258000009"/>
    <s v="R"/>
    <s v="PNY"/>
    <s v="PNY_US"/>
    <s v="2025/09/11 15:37:10"/>
    <s v="2025/08/26 23:58:54"/>
    <s v="M525800877"/>
    <s v="90CV08C30010"/>
    <s v="RTX5060TI/15210/STDOC/SA/PNY"/>
    <s v=""/>
    <s v="M525063448"/>
    <s v="CLOSED"/>
    <s v="廖振廷"/>
    <s v="2025/10/07 13:28:31"/>
    <s v="2025/11/20 09:30:23"/>
    <s v="2025/11/24 12:29:04"/>
    <s v="2025/11/24 12:29:04"/>
    <s v=""/>
    <s v=""/>
    <s v=""/>
    <s v="2025/10/07 12:41:58"/>
    <s v="KEYIN"/>
    <s v="KEYIN"/>
    <s v="R10"/>
    <s v="RTX5060TI"/>
    <s v="2025/11/24 12:28:09"/>
    <s v="001"/>
    <n v="621922"/>
    <n v="1"/>
    <n v="1"/>
  </r>
  <r>
    <s v="KGB"/>
    <s v="Standard Shipment"/>
    <x v="0"/>
    <x v="0"/>
    <x v="0"/>
    <s v="TO258000009"/>
    <s v="R"/>
    <s v="PNY"/>
    <s v="PNY_US"/>
    <s v="2025/09/11 15:37:10"/>
    <s v="2025/08/26 23:58:54"/>
    <s v="M525800999"/>
    <s v="90CV08C10010"/>
    <s v="RTX5060TI/15210/ARGBOC/SA/PNY"/>
    <s v=""/>
    <s v="M525062263"/>
    <s v="CLOSED"/>
    <s v="吳崇源"/>
    <s v="2025/10/07 13:28:31"/>
    <s v="2025/11/20 09:33:29"/>
    <s v="2025/11/24 12:29:04"/>
    <s v="2025/11/24 12:29:04"/>
    <s v=""/>
    <s v=""/>
    <s v=""/>
    <s v="2025/10/07 12:43:03"/>
    <s v="KEYIN"/>
    <s v="KEYIN"/>
    <s v="R10"/>
    <s v="RTX5060TI"/>
    <s v="2025/11/24 12:28:10"/>
    <s v="001"/>
    <n v="621922"/>
    <n v="1"/>
    <n v="1"/>
  </r>
  <r>
    <s v="KGB"/>
    <s v="Standard Shipment"/>
    <x v="0"/>
    <x v="0"/>
    <x v="0"/>
    <s v="TO258000009"/>
    <s v="R"/>
    <s v="PNY"/>
    <s v="PNY_US"/>
    <s v="2025/09/11 15:37:10"/>
    <s v="2025/08/26 23:58:54"/>
    <s v="M525800870"/>
    <s v="90CV085100C0"/>
    <s v="RTX5070/14770/STDOC/HY/PNY"/>
    <s v=""/>
    <s v="M525030908"/>
    <s v="CLOSED"/>
    <s v="廖振廷"/>
    <s v="2025/10/07 13:28:31"/>
    <s v="2025/11/20 09:29:28"/>
    <s v="2025/11/24 12:29:04"/>
    <s v="2025/11/24 12:29:04"/>
    <s v=""/>
    <s v=""/>
    <s v=""/>
    <s v="2025/10/07 12:46:24"/>
    <s v="KEYIN"/>
    <s v="KEYIN"/>
    <s v="R10"/>
    <s v="RTX5070"/>
    <s v="2025/11/24 12:28:09"/>
    <s v="001"/>
    <n v="621922"/>
    <n v="1"/>
    <n v="1"/>
  </r>
  <r>
    <s v="KGB"/>
    <s v="Standard Shipment"/>
    <x v="0"/>
    <x v="0"/>
    <x v="0"/>
    <s v="TO258000009"/>
    <s v="R"/>
    <s v="PNY"/>
    <s v="PNY_US"/>
    <s v="2025/09/11 15:37:10"/>
    <s v="2025/08/26 23:58:54"/>
    <s v="M625800873"/>
    <s v="90CV08C30010"/>
    <s v="RTX5060TI/15210/STDOC/SA/PNY"/>
    <s v=""/>
    <s v="M625000974"/>
    <s v="CLOSED"/>
    <s v="廖振廷"/>
    <s v="2025/10/07 13:28:31"/>
    <s v="2025/11/20 09:29:48"/>
    <s v="2025/11/24 12:29:04"/>
    <s v="2025/11/24 12:29:04"/>
    <s v=""/>
    <s v=""/>
    <s v=""/>
    <s v="2025/10/07 12:38:40"/>
    <s v="KEYIN"/>
    <s v="KEYIN"/>
    <s v="R10"/>
    <s v="RTX5060TI"/>
    <s v="2025/11/24 12:28:09"/>
    <s v="001"/>
    <n v="621922"/>
    <n v="1"/>
    <n v="1"/>
  </r>
  <r>
    <s v="KGB"/>
    <s v="Standard Shipment"/>
    <x v="0"/>
    <x v="0"/>
    <x v="0"/>
    <s v="TO258000009"/>
    <s v="R"/>
    <s v="PNY"/>
    <s v="PNY_US"/>
    <s v="2025/09/11 15:37:10"/>
    <s v="2025/08/26 23:58:54"/>
    <s v="M525800878"/>
    <s v="90CV08C30010"/>
    <s v="RTX5060TI/15210/STDOC/SA/PNY"/>
    <s v="VCG5060T16DFXPB1-O"/>
    <s v="M525042726"/>
    <s v="CLOSED"/>
    <s v="廖振廷"/>
    <s v="2025/10/07 13:28:31"/>
    <s v="2025/11/20 09:30:32"/>
    <s v="2025/11/24 12:29:04"/>
    <s v="2025/11/24 12:29:04"/>
    <s v=""/>
    <s v=""/>
    <s v=""/>
    <s v="2025/10/07 12:39:25"/>
    <s v="KEYIN"/>
    <s v="KEYIN"/>
    <s v="R10"/>
    <s v="RTX5060TI"/>
    <s v="2025/11/24 12:28:09"/>
    <s v="001"/>
    <n v="621922"/>
    <n v="1"/>
    <n v="1"/>
  </r>
  <r>
    <s v="KGB"/>
    <s v="Standard Shipment"/>
    <x v="0"/>
    <x v="0"/>
    <x v="0"/>
    <s v="TO258000009"/>
    <s v="R"/>
    <s v="PNY"/>
    <s v="PNY_US"/>
    <s v="2025/09/11 15:37:10"/>
    <s v="2025/08/26 23:58:54"/>
    <s v="M625800856"/>
    <s v="90CV08B20070"/>
    <s v="RTX5070TI/14760/STDOC/HY/PNY"/>
    <s v=""/>
    <s v="M625047414"/>
    <s v="CLOSED"/>
    <s v="廖振廷"/>
    <s v="2025/10/07 13:28:30"/>
    <s v="2025/11/03 09:37:02"/>
    <s v="2025/11/04 16:15:24"/>
    <s v="2025/11/04 16:15:24"/>
    <s v=""/>
    <s v=""/>
    <s v=""/>
    <s v="2025/10/07 13:23:20"/>
    <s v="KEYIN"/>
    <s v="KEYIN"/>
    <s v="R10"/>
    <s v="RTX5070TI"/>
    <s v="2025/11/04 16:14:37"/>
    <s v="001"/>
    <n v="621845"/>
    <n v="1"/>
    <n v="1"/>
  </r>
  <r>
    <s v="KGB"/>
    <s v="Standard Shipment"/>
    <x v="0"/>
    <x v="0"/>
    <x v="0"/>
    <s v="TO258000009"/>
    <s v="R"/>
    <s v="PNY"/>
    <s v="PNY_US"/>
    <s v="2025/09/11 15:37:10"/>
    <s v="2025/08/26 23:58:54"/>
    <s v="M425800828"/>
    <s v="90CV08B30010"/>
    <s v="RTX5070TI/14760/ARGBOC/SA/PNY"/>
    <s v=""/>
    <s v="M425017478"/>
    <s v="CLOSED"/>
    <s v="廖振廷"/>
    <s v="2025/10/07 13:28:30"/>
    <s v="2025/10/22 15:25:33"/>
    <s v="2025/10/23 08:33:49"/>
    <s v="2025/10/23 08:33:49"/>
    <s v=""/>
    <s v=""/>
    <s v=""/>
    <s v="2025/10/07 13:24:11"/>
    <s v="KEYIN"/>
    <s v="KEYIN"/>
    <s v="R10"/>
    <s v="RTX5070TI"/>
    <s v="2025/10/23 08:33:16"/>
    <s v="001"/>
    <n v="621802"/>
    <n v="1"/>
    <n v="1"/>
  </r>
  <r>
    <s v="KGB"/>
    <s v="Standard Shipment"/>
    <x v="0"/>
    <x v="0"/>
    <x v="0"/>
    <s v="TO258000009"/>
    <s v="R"/>
    <s v="PNY"/>
    <s v="PNY_US"/>
    <s v="2025/09/11 15:37:10"/>
    <s v="2025/08/26 23:58:54"/>
    <s v="M325801041"/>
    <s v="90CV08500020"/>
    <s v="RTX5070/14770/STD/SA/PNY"/>
    <s v="VCG507012TFXPB1"/>
    <s v="M325010259"/>
    <s v="CLOSED"/>
    <s v="吳崇源"/>
    <s v="2025/10/07 13:28:31"/>
    <s v="2025/12/09 12:54:32"/>
    <s v="2025/12/12 09:15:00"/>
    <s v="2025/12/12 09:15:00"/>
    <s v=""/>
    <s v=""/>
    <s v=""/>
    <s v="2025/10/07 12:44:03"/>
    <s v="KEYIN"/>
    <s v="KEYIN"/>
    <s v="R10"/>
    <s v="RTX5070"/>
    <s v="2025/12/12 09:14:06"/>
    <s v="001"/>
    <n v="621995"/>
    <n v="1"/>
    <n v="1"/>
  </r>
  <r>
    <s v="KGB"/>
    <s v="Standard Shipment"/>
    <x v="0"/>
    <x v="0"/>
    <x v="0"/>
    <s v="TO258000009"/>
    <s v="R"/>
    <s v="PNY"/>
    <s v="PNY_US"/>
    <s v="2025/09/11 15:37:10"/>
    <s v="2025/08/26 23:58:54"/>
    <s v="M525800868"/>
    <s v="90CV085100C0"/>
    <s v="RTX5070/14770/STDOC/HY/PNY"/>
    <s v="VCG507012TFXPB1-O"/>
    <s v="M525052934"/>
    <s v="CLOSED"/>
    <s v="廖振廷"/>
    <s v="2025/10/07 13:28:31"/>
    <s v="2025/11/20 09:29:19"/>
    <s v="2025/11/24 12:29:04"/>
    <s v="2025/11/24 12:29:04"/>
    <s v=""/>
    <s v=""/>
    <s v=""/>
    <s v="2025/10/07 12:47:13"/>
    <s v="KEYIN"/>
    <s v="KEYIN"/>
    <s v="R10"/>
    <s v="RTX5070"/>
    <s v="2025/11/24 12:28:09"/>
    <s v="001"/>
    <n v="621922"/>
    <n v="1"/>
    <n v="1"/>
  </r>
  <r>
    <s v="KGB"/>
    <s v="Standard Shipment"/>
    <x v="0"/>
    <x v="0"/>
    <x v="0"/>
    <s v="TO258000009"/>
    <s v="R"/>
    <s v="PNY"/>
    <s v="PNY_US"/>
    <s v="2025/09/11 15:37:10"/>
    <s v="2025/08/26 23:58:54"/>
    <s v="M625800881"/>
    <s v="90CV08C30010"/>
    <s v="RTX5060TI/15210/STDOC/SA/PNY"/>
    <s v="VCG5060T16DFXPB1-O"/>
    <s v="M625000902"/>
    <s v="CLOSED"/>
    <s v="廖振廷"/>
    <s v="2025/10/07 13:28:31"/>
    <s v="2025/11/20 09:31:04"/>
    <s v="2025/11/24 12:29:04"/>
    <s v="2025/11/24 12:29:04"/>
    <s v=""/>
    <s v=""/>
    <s v=""/>
    <s v="2025/10/07 12:50:28"/>
    <s v="KEYIN"/>
    <s v="KEYIN"/>
    <s v="R10"/>
    <s v="RTX5060TI"/>
    <s v="2025/11/24 12:28:09"/>
    <s v="001"/>
    <n v="621922"/>
    <n v="1"/>
    <n v="1"/>
  </r>
  <r>
    <s v="KGB"/>
    <s v="Standard Shipment"/>
    <x v="0"/>
    <x v="0"/>
    <x v="0"/>
    <s v="TO258000009"/>
    <s v="R"/>
    <s v="PNY"/>
    <s v="PNY_US"/>
    <s v="2025/09/11 15:37:10"/>
    <s v="2025/08/26 23:58:54"/>
    <s v="M525800942"/>
    <s v="90CV08C20010"/>
    <s v="RTX5060TI/15210/STD/SA/PNY"/>
    <s v=""/>
    <s v="M525002190"/>
    <s v="CLOSED"/>
    <s v="吳崇源"/>
    <s v="2025/10/07 13:28:30"/>
    <s v="2025/11/20 13:59:46"/>
    <s v="2025/11/24 12:29:04"/>
    <s v="2025/11/24 12:29:04"/>
    <s v=""/>
    <s v=""/>
    <s v=""/>
    <s v="2025/10/07 12:52:17"/>
    <s v="KEYIN"/>
    <s v="KEYIN"/>
    <s v="R10"/>
    <s v="RTX5060TI"/>
    <s v="2025/11/24 12:28:10"/>
    <s v="001"/>
    <n v="621922"/>
    <n v="1"/>
    <n v="1"/>
  </r>
  <r>
    <s v="KGB"/>
    <s v="Standard Shipment"/>
    <x v="0"/>
    <x v="0"/>
    <x v="0"/>
    <s v="TO258000009"/>
    <s v="R"/>
    <s v="PNY"/>
    <s v="PNY_US"/>
    <s v="2025/09/11 15:37:10"/>
    <s v="2025/08/26 23:58:54"/>
    <s v="M425800858"/>
    <s v="90CV08530010"/>
    <s v="RTX5070/14770/ARGBOC/SA/PNY"/>
    <s v=""/>
    <s v="M425003190"/>
    <s v="CLOSED"/>
    <s v="廖振廷"/>
    <s v="2025/10/07 13:28:30"/>
    <s v="2025/11/03 09:37:17"/>
    <s v="2025/11/04 16:15:24"/>
    <s v="2025/11/04 16:15:24"/>
    <s v=""/>
    <s v=""/>
    <s v=""/>
    <s v="2025/10/07 12:59:58"/>
    <s v="KEYIN"/>
    <s v="KEYIN"/>
    <s v="R10"/>
    <s v="RTX5070"/>
    <s v="2025/11/04 16:14:37"/>
    <s v="001"/>
    <n v="621845"/>
    <n v="1"/>
    <n v="1"/>
  </r>
  <r>
    <s v="KGB"/>
    <s v="Standard Shipment"/>
    <x v="0"/>
    <x v="0"/>
    <x v="0"/>
    <s v="TO258000009"/>
    <s v="R"/>
    <s v="PNY"/>
    <s v="PNY_US"/>
    <s v="2025/09/11 15:37:10"/>
    <s v="2025/08/26 23:58:54"/>
    <s v="M525800883"/>
    <s v="90CV08C30010"/>
    <s v="RTX5060TI/15210/STDOC/SA/PNY"/>
    <s v=""/>
    <s v="M525025372"/>
    <s v="CLOSED"/>
    <s v="廖振廷"/>
    <s v="2025/10/07 13:28:31"/>
    <s v="2025/11/20 09:31:17"/>
    <s v="2025/11/24 12:29:04"/>
    <s v="2025/11/24 12:29:04"/>
    <s v=""/>
    <s v=""/>
    <s v=""/>
    <s v="2025/10/07 12:31:26"/>
    <s v="KEYIN"/>
    <s v="KEYIN"/>
    <s v="R10"/>
    <s v="RTX5060TI"/>
    <s v="2025/11/24 12:28:09"/>
    <s v="001"/>
    <n v="621922"/>
    <n v="1"/>
    <n v="1"/>
  </r>
  <r>
    <s v="KGB"/>
    <s v="Standard Shipment"/>
    <x v="0"/>
    <x v="0"/>
    <x v="0"/>
    <s v="TO258000009"/>
    <s v="R"/>
    <s v="PNY"/>
    <s v="PNY_US"/>
    <s v="2025/09/11 15:37:10"/>
    <s v="2025/08/26 23:58:54"/>
    <s v="M525800880"/>
    <s v="90CV08C30010"/>
    <s v="RTX5060TI/15210/STDOC/SA/PNY"/>
    <s v="VCG5060T16DFXPB1-O"/>
    <s v="M525025312"/>
    <s v="CLOSED"/>
    <s v="廖振廷"/>
    <s v="2025/10/07 13:28:31"/>
    <s v="2025/11/20 09:30:45"/>
    <s v="2025/11/24 12:29:04"/>
    <s v="2025/11/24 12:29:04"/>
    <s v=""/>
    <s v=""/>
    <s v=""/>
    <s v="2025/10/07 12:32:16"/>
    <s v="KEYIN"/>
    <s v="KEYIN"/>
    <s v="R10"/>
    <s v="RTX5060TI"/>
    <s v="2025/11/24 12:28:09"/>
    <s v="001"/>
    <n v="621922"/>
    <n v="1"/>
    <n v="1"/>
  </r>
  <r>
    <s v="KGB"/>
    <s v="Standard Shipment"/>
    <x v="0"/>
    <x v="0"/>
    <x v="0"/>
    <s v="TO258000009"/>
    <s v="R"/>
    <s v="PNY"/>
    <s v="PNY_US"/>
    <s v="2025/09/11 15:37:10"/>
    <s v="2025/08/26 23:58:54"/>
    <s v="M525800874"/>
    <s v="90CV08C30010"/>
    <s v="RTX5060TI/15210/STDOC/SA/PNY"/>
    <s v=""/>
    <s v="M525025434"/>
    <s v="CLOSED"/>
    <s v="廖振廷"/>
    <s v="2025/10/07 13:28:31"/>
    <s v="2025/11/20 09:29:57"/>
    <s v="2025/11/24 12:29:04"/>
    <s v="2025/11/24 12:29:04"/>
    <s v=""/>
    <s v=""/>
    <s v=""/>
    <s v="2025/10/07 12:34:08"/>
    <s v="KEYIN"/>
    <s v="KEYIN"/>
    <s v="R10"/>
    <s v="RTX5060TI"/>
    <s v="2025/11/24 12:28:09"/>
    <s v="001"/>
    <n v="621922"/>
    <n v="1"/>
    <n v="1"/>
  </r>
  <r>
    <s v="KGB"/>
    <s v="Standard Shipment"/>
    <x v="0"/>
    <x v="0"/>
    <x v="0"/>
    <s v="TO258000009"/>
    <s v="R"/>
    <s v="PNY"/>
    <s v="PNY_US"/>
    <s v="2025/09/11 15:37:10"/>
    <s v="2025/08/26 23:58:54"/>
    <s v="M425800882"/>
    <s v="90CV08C30010"/>
    <s v="RTX5060TI/15210/STDOC/SA/PNY"/>
    <s v="VCG5060T16DFXPB1-O"/>
    <s v="M425042996"/>
    <s v="CLOSED"/>
    <s v="廖振廷"/>
    <s v="2025/10/07 13:28:31"/>
    <s v="2025/11/20 09:31:10"/>
    <s v="2025/11/24 12:29:04"/>
    <s v="2025/11/24 12:29:04"/>
    <s v=""/>
    <s v=""/>
    <s v=""/>
    <s v="2025/10/07 12:36:07"/>
    <s v="KEYIN"/>
    <s v="KEYIN"/>
    <s v="R10"/>
    <s v="RTX5060TI"/>
    <s v="2025/11/24 12:28:09"/>
    <s v="001"/>
    <n v="621922"/>
    <n v="1"/>
    <n v="1"/>
  </r>
  <r>
    <s v="KGB"/>
    <s v="Standard Shipment"/>
    <x v="0"/>
    <x v="0"/>
    <x v="0"/>
    <s v="TO258000009"/>
    <s v="R"/>
    <s v="PNY"/>
    <s v="PNY_US"/>
    <s v="2025/09/11 15:37:10"/>
    <s v="2025/08/26 23:58:54"/>
    <s v="M525800879"/>
    <s v="90CV08C30010"/>
    <s v="RTX5060TI/15210/STDOC/SA/PNY"/>
    <s v=""/>
    <s v="M525025320"/>
    <s v="CLOSED"/>
    <s v="廖振廷"/>
    <s v="2025/10/07 13:28:31"/>
    <s v="2025/11/20 09:30:39"/>
    <s v="2025/11/24 12:29:04"/>
    <s v="2025/11/24 12:29:04"/>
    <s v=""/>
    <s v=""/>
    <s v=""/>
    <s v="2025/10/07 12:37:09"/>
    <s v="KEYIN"/>
    <s v="KEYIN"/>
    <s v="R10"/>
    <s v="RTX5060TI"/>
    <s v="2025/11/24 12:28:09"/>
    <s v="001"/>
    <n v="621922"/>
    <n v="1"/>
    <n v="1"/>
  </r>
  <r>
    <s v="KGB"/>
    <s v="Standard Shipment"/>
    <x v="0"/>
    <x v="0"/>
    <x v="0"/>
    <s v="TO258000009"/>
    <s v="R"/>
    <s v="PNY"/>
    <s v="PNY_US"/>
    <s v="2025/09/11 15:37:10"/>
    <s v="2025/08/26 23:58:54"/>
    <s v="M525800875"/>
    <s v="90CV08C30010"/>
    <s v="RTX5060TI/15210/STDOC/SA/PNY"/>
    <s v="VCG5060T16DFXPB1-O"/>
    <s v="M525025385"/>
    <s v="CLOSED"/>
    <s v="廖振廷"/>
    <s v="2025/10/07 13:28:31"/>
    <s v="2025/11/20 09:30:05"/>
    <s v="2025/11/24 12:29:04"/>
    <s v="2025/11/24 12:29:04"/>
    <s v=""/>
    <s v=""/>
    <s v=""/>
    <s v="2025/10/07 12:37:50"/>
    <s v="KEYIN"/>
    <s v="KEYIN"/>
    <s v="R10"/>
    <s v="RTX5060TI"/>
    <s v="2025/11/24 12:28:09"/>
    <s v="001"/>
    <n v="621922"/>
    <n v="1"/>
    <n v="1"/>
  </r>
  <r>
    <s v="KGB"/>
    <s v="Standard Shipment"/>
    <x v="0"/>
    <x v="0"/>
    <x v="0"/>
    <s v="TO258000009"/>
    <s v="R"/>
    <s v="PNY"/>
    <s v="PNY_US"/>
    <s v="2025/09/11 15:37:10"/>
    <s v="2025/08/26 23:58:54"/>
    <s v="M425800872"/>
    <s v="90CV08C30010"/>
    <s v="RTX5060TI/15210/STDOC/SA/PNY"/>
    <s v=""/>
    <s v="M425043075"/>
    <s v="CLOSED"/>
    <s v="廖振廷"/>
    <s v="2025/10/07 13:28:31"/>
    <s v="2025/11/20 09:29:40"/>
    <s v="2025/11/24 12:29:04"/>
    <s v="2025/11/24 12:29:04"/>
    <s v=""/>
    <s v=""/>
    <s v=""/>
    <s v="2025/10/07 12:35:10"/>
    <s v="KEYIN"/>
    <s v="KEYIN"/>
    <s v="R10"/>
    <s v="RTX5060TI"/>
    <s v="2025/11/24 12:28:09"/>
    <s v="001"/>
    <n v="621922"/>
    <n v="1"/>
    <n v="1"/>
  </r>
  <r>
    <s v="KGB"/>
    <s v="Standard Shipment"/>
    <x v="0"/>
    <x v="0"/>
    <x v="0"/>
    <s v="TO258000009"/>
    <s v="R"/>
    <s v="PNY"/>
    <s v="PNY_US"/>
    <s v="2025/09/11 15:37:10"/>
    <s v="2025/08/26 23:58:54"/>
    <s v="M525800871"/>
    <s v="90CV08C30010"/>
    <s v="RTX5060TI/15210/STDOC/SA/PNY"/>
    <s v=""/>
    <s v="M525063476"/>
    <s v="CLOSED"/>
    <s v="廖振廷"/>
    <s v="2025/10/07 13:28:31"/>
    <s v="2025/11/20 09:29:34"/>
    <s v="2025/11/24 12:29:04"/>
    <s v="2025/11/24 12:29:04"/>
    <s v=""/>
    <s v=""/>
    <s v=""/>
    <s v="2025/10/07 12:41:17"/>
    <s v="KEYIN"/>
    <s v="KEYIN"/>
    <s v="R10"/>
    <s v="RTX5060TI"/>
    <s v="2025/11/24 12:28:09"/>
    <s v="001"/>
    <n v="621922"/>
    <n v="1"/>
    <n v="1"/>
  </r>
  <r>
    <s v="KGB"/>
    <s v="Standard Shipment"/>
    <x v="0"/>
    <x v="0"/>
    <x v="0"/>
    <s v="TO258000009"/>
    <s v="R"/>
    <s v="PNY"/>
    <s v="PNY_US"/>
    <s v="2025/09/11 15:37:10"/>
    <s v="2025/08/26 23:58:54"/>
    <s v="M425800852"/>
    <s v="90CV08530010"/>
    <s v="RTX5070/14770/ARGBOC/SA/PNY"/>
    <s v=""/>
    <s v="M425003105"/>
    <s v="CLOSED"/>
    <s v="廖振廷"/>
    <s v="2025/10/07 13:28:30"/>
    <s v="2025/11/03 09:36:48"/>
    <s v="2025/11/04 16:15:24"/>
    <s v="2025/11/04 16:15:24"/>
    <s v=""/>
    <s v=""/>
    <s v=""/>
    <s v="2025/10/07 13:12:36"/>
    <s v="KEYIN"/>
    <s v="KEYIN"/>
    <s v="R10"/>
    <s v="RTX5070"/>
    <s v="2025/11/04 16:14:37"/>
    <s v="001"/>
    <n v="621845"/>
    <n v="1"/>
    <n v="1"/>
  </r>
  <r>
    <s v="KGB"/>
    <s v="Standard Shipment"/>
    <x v="0"/>
    <x v="0"/>
    <x v="0"/>
    <s v="TO258000009"/>
    <s v="R"/>
    <s v="PNY"/>
    <s v="PNY_US"/>
    <s v="2025/09/11 15:37:10"/>
    <s v="2025/08/26 23:58:54"/>
    <s v="M425800853"/>
    <s v="90CV085100M0"/>
    <s v="RTX5070/14770/STDOC/HY/PNY"/>
    <s v="VCG507012TFXPBW1-O"/>
    <s v="M425049215"/>
    <s v="CLOSED"/>
    <s v="廖振廷"/>
    <s v="2025/10/07 13:28:30"/>
    <s v="2025/11/20 09:28:41"/>
    <s v="2025/11/24 12:29:04"/>
    <s v="2025/11/24 12:29:04"/>
    <s v=""/>
    <s v=""/>
    <s v=""/>
    <s v="2025/10/07 13:13:15"/>
    <s v="KEYIN"/>
    <s v="KEYIN"/>
    <s v="R10"/>
    <s v="RTX5070"/>
    <s v="2025/11/24 12:28:09"/>
    <s v="001"/>
    <n v="621922"/>
    <n v="1"/>
    <n v="1"/>
  </r>
  <r>
    <s v="KBB"/>
    <d v="2026-04-14T00:00:00"/>
    <x v="8"/>
    <x v="0"/>
    <x v="1"/>
    <s v="TO258000009"/>
    <s v="R"/>
    <s v="PNY"/>
    <s v="PNY_US"/>
    <s v="2025/09/11 15:37:10"/>
    <s v="2025/08/26 23:58:54"/>
    <s v="M525014741"/>
    <s v="90CV085300C0"/>
    <s v="RTX5070/14770/ARGBOC/HY/PNY"/>
    <s v="VCG507012TFXXPB1-O"/>
    <s v="M525014741"/>
    <s v="CLOSED"/>
    <s v="吳崇源"/>
    <s v="2025/10/07 13:28:30"/>
    <s v=""/>
    <s v=""/>
    <s v="2025/11/26 17:28:59"/>
    <s v="[A3SC0030]Burnt Component"/>
    <s v="Customer"/>
    <s v="PCB Burned/U2"/>
    <s v="2025/10/07 13:14:56"/>
    <s v="KEYIN"/>
    <s v="KEYIN"/>
    <s v="C01"/>
    <s v="RTX5070"/>
    <s v=""/>
    <s v=""/>
    <s v=""/>
    <s v=""/>
    <s v=""/>
  </r>
  <r>
    <s v="KBB"/>
    <d v="2026-09-16T00:00:00"/>
    <x v="12"/>
    <x v="0"/>
    <x v="1"/>
    <s v="TO258000009"/>
    <s v="R"/>
    <s v="PNY"/>
    <s v="PNY_US"/>
    <s v="2025/09/11 15:37:10"/>
    <s v="2025/08/26 23:58:54"/>
    <s v="M525016977"/>
    <s v="90CV085100C0"/>
    <s v="RTX5070/14770/STDOC/HY/PNY"/>
    <s v=""/>
    <s v="M525016977"/>
    <s v="CLOSED"/>
    <s v="許家榮"/>
    <s v="2025/10/07 13:28:30"/>
    <s v=""/>
    <s v=""/>
    <s v="2025/12/02 08:48:22"/>
    <s v="[A3SC0012]Scrap cause by no repair skill"/>
    <s v="[A1902]RMA"/>
    <s v="NO POWER"/>
    <s v="2025/10/07 13:16:34"/>
    <s v="KEYIN"/>
    <s v="KEYIN"/>
    <s v="X03"/>
    <s v="RTX5070"/>
    <s v=""/>
    <s v=""/>
    <s v=""/>
    <s v=""/>
    <s v=""/>
  </r>
  <r>
    <s v="KGB"/>
    <s v="Standard Shipment"/>
    <x v="0"/>
    <x v="0"/>
    <x v="0"/>
    <s v="TO258000009"/>
    <s v="R"/>
    <s v="PNY"/>
    <s v="PNY_US"/>
    <s v="2025/09/11 15:37:10"/>
    <s v="2025/08/26 23:58:54"/>
    <s v="M425800832"/>
    <s v="90CV08B30010"/>
    <s v="RTX5070TI/14760/ARGBOC/SA/PNY"/>
    <s v=""/>
    <s v="M425017146"/>
    <s v="CLOSED"/>
    <s v="廖振廷"/>
    <s v="2025/10/07 13:28:30"/>
    <s v="2025/10/22 15:26:12"/>
    <s v="2025/10/23 08:33:49"/>
    <s v="2025/10/23 08:33:49"/>
    <s v=""/>
    <s v=""/>
    <s v=""/>
    <s v="2025/10/07 13:25:14"/>
    <s v="KEYIN"/>
    <s v="KEYIN"/>
    <s v="R10"/>
    <s v="RTX5070TI"/>
    <s v="2025/10/23 08:33:16"/>
    <s v="001"/>
    <n v="621802"/>
    <n v="1"/>
    <n v="1"/>
  </r>
  <r>
    <s v="KGB"/>
    <s v="Standard Shipment"/>
    <x v="0"/>
    <x v="0"/>
    <x v="0"/>
    <s v="TO258000009"/>
    <s v="R"/>
    <s v="PNY"/>
    <s v="PNY_US"/>
    <s v="2025/09/11 15:37:10"/>
    <s v="2025/08/26 23:58:54"/>
    <s v="M425801035"/>
    <s v="90CV08B30010"/>
    <s v="RTX5070TI/14760/ARGBOC/SA/PNY"/>
    <s v="VCG5070T16TFXXPB1-O"/>
    <s v="M425017072"/>
    <s v="CLOSED"/>
    <s v="吳崇源"/>
    <s v="2025/10/07 13:28:30"/>
    <s v="2025/12/09 12:42:05"/>
    <s v="2025/12/12 09:15:00"/>
    <s v="2025/12/12 09:15:00"/>
    <s v=""/>
    <s v=""/>
    <s v=""/>
    <s v="2025/10/07 13:06:35"/>
    <s v="KEYIN"/>
    <s v="KEYIN"/>
    <s v="R10"/>
    <s v="RTX5070TI"/>
    <s v="2025/12/12 09:14:06"/>
    <s v="001"/>
    <n v="621995"/>
    <n v="1"/>
    <n v="1"/>
  </r>
  <r>
    <s v="KGB"/>
    <s v="Standard Shipment"/>
    <x v="0"/>
    <x v="0"/>
    <x v="0"/>
    <s v="TO258000009"/>
    <s v="R"/>
    <s v="PNY"/>
    <s v="PNY_US"/>
    <s v="2025/09/11 15:37:10"/>
    <s v="2025/08/26 23:58:54"/>
    <s v="M325800859"/>
    <s v="90CV08B30010"/>
    <s v="RTX5070TI/14760/ARGBOC/SA/PNY"/>
    <s v=""/>
    <s v="M325040612"/>
    <s v="CLOSED"/>
    <s v="廖振廷"/>
    <s v="2025/10/07 13:28:30"/>
    <s v="2025/11/20 13:59:34"/>
    <s v="2025/11/24 12:29:04"/>
    <s v="2025/11/24 12:29:04"/>
    <s v=""/>
    <s v=""/>
    <s v=""/>
    <s v="2025/10/07 13:08:10"/>
    <s v="KEYIN"/>
    <s v="KEYIN"/>
    <s v="R10"/>
    <s v="RTX5070TI"/>
    <s v="2025/11/24 12:28:09"/>
    <s v="001"/>
    <n v="621922"/>
    <n v="1"/>
    <n v="1"/>
  </r>
  <r>
    <s v="KGB"/>
    <s v="Standard Shipment"/>
    <x v="0"/>
    <x v="0"/>
    <x v="0"/>
    <s v="TO258000009"/>
    <s v="R"/>
    <s v="PNY"/>
    <s v="PNY_US"/>
    <s v="2025/09/11 15:37:10"/>
    <s v="2025/08/26 23:58:54"/>
    <s v="M425800861"/>
    <s v="90CV08B30010"/>
    <s v="RTX5070TI/14760/ARGBOC/SA/PNY"/>
    <s v="VCG5070T16TFXXPB1-O"/>
    <s v="M425016593"/>
    <s v="CLOSED"/>
    <s v="廖振廷"/>
    <s v="2025/10/07 13:28:30"/>
    <s v="2025/11/03 09:37:31"/>
    <s v="2025/11/04 16:15:24"/>
    <s v="2025/11/04 16:15:24"/>
    <s v=""/>
    <s v=""/>
    <s v=""/>
    <s v="2025/10/07 13:09:31"/>
    <s v="KEYIN"/>
    <s v="KEYIN"/>
    <s v="R10"/>
    <s v="RTX5070TI"/>
    <s v="2025/11/04 16:14:37"/>
    <s v="001"/>
    <n v="621845"/>
    <n v="1"/>
    <n v="1"/>
  </r>
  <r>
    <s v="KGB"/>
    <s v="Standard Shipment"/>
    <x v="0"/>
    <x v="0"/>
    <x v="0"/>
    <s v="TO258000009"/>
    <s v="R"/>
    <s v="PNY"/>
    <s v="PNY_US"/>
    <s v="2025/09/11 15:37:10"/>
    <s v="2025/08/26 23:58:54"/>
    <s v="M325800860"/>
    <s v="90CV08B30010"/>
    <s v="RTX5070TI/14760/ARGBOC/SA/PNY"/>
    <s v="VCG5070T16TFXXPB1-O"/>
    <s v="M325043547"/>
    <s v="CLOSED"/>
    <s v="廖振廷"/>
    <s v="2025/10/07 13:28:30"/>
    <s v="2025/11/03 09:37:24"/>
    <s v="2025/11/04 16:15:24"/>
    <s v="2025/11/04 16:15:24"/>
    <s v=""/>
    <s v=""/>
    <s v=""/>
    <s v="2025/10/07 13:10:46"/>
    <s v="KEYIN"/>
    <s v="KEYIN"/>
    <s v="R10"/>
    <s v="RTX5070TI"/>
    <s v="2025/11/04 16:14:37"/>
    <s v="001"/>
    <n v="621845"/>
    <n v="1"/>
    <n v="1"/>
  </r>
  <r>
    <s v="KGB"/>
    <s v="Standard Shipment"/>
    <x v="0"/>
    <x v="0"/>
    <x v="0"/>
    <s v="TO259000004"/>
    <s v="R"/>
    <s v="PNY"/>
    <s v="PNY_US"/>
    <s v="2025/10/07 14:04:23"/>
    <s v="2025/09/05 19:35:24"/>
    <s v="H424800978"/>
    <s v="90CV-07S0020"/>
    <s v="RTX4090/PG139-SKU330/GB/PNY"/>
    <s v=""/>
    <s v="H424900007"/>
    <s v="CLOSED"/>
    <s v="吳崇源"/>
    <s v="2025/10/13 09:27:36"/>
    <s v="2026/01/29 13:38:26"/>
    <s v="2026/02/25 16:06:24"/>
    <s v="2026/02/25 16:06:24"/>
    <s v=""/>
    <s v=""/>
    <s v=""/>
    <s v="2025/10/13 09:25:36"/>
    <s v="KEYIN"/>
    <s v="KEYIN"/>
    <s v="R10"/>
    <s v="RTX4090"/>
    <s v="2026/02/03 14:27:35"/>
    <s v="001"/>
    <n v="622129"/>
    <n v="7.6"/>
    <n v="7.6"/>
  </r>
  <r>
    <s v="KGB"/>
    <s v="Standard Shipment"/>
    <x v="0"/>
    <x v="0"/>
    <x v="0"/>
    <s v="TO259000004"/>
    <s v="R"/>
    <s v="PNY"/>
    <s v="PNY_US"/>
    <s v="2025/10/07 14:04:23"/>
    <s v="2025/09/05 19:35:24"/>
    <s v="H324800977"/>
    <s v="90CV07S10050"/>
    <s v="RTX4090/PG139-SKU332/GB/PNY"/>
    <s v=""/>
    <s v="H324017557"/>
    <s v="CLOSED"/>
    <s v="吳崇源"/>
    <s v="2025/10/13 09:27:36"/>
    <s v="2026/01/29 13:37:51"/>
    <s v="2026/02/25 16:06:24"/>
    <s v="2026/02/25 16:06:24"/>
    <s v=""/>
    <s v=""/>
    <s v=""/>
    <s v="2025/10/13 09:26:19"/>
    <s v="KEYIN"/>
    <s v="KEYIN"/>
    <s v="R10"/>
    <s v="RTX4090"/>
    <s v="2026/02/03 14:27:35"/>
    <s v="002"/>
    <n v="622129"/>
    <n v="7.5"/>
    <n v="7.5"/>
  </r>
  <r>
    <s v="KGB"/>
    <s v="Standard Shipment"/>
    <x v="0"/>
    <x v="0"/>
    <x v="0"/>
    <s v="TO259000004"/>
    <s v="R"/>
    <s v="PNY"/>
    <s v="PNY_US"/>
    <s v="2025/10/07 14:04:23"/>
    <s v="2025/09/05 19:35:24"/>
    <s v="H624801002"/>
    <s v="90CV07S00040"/>
    <s v="RTX4090/PG139-SKU332/GB/PNY"/>
    <s v=""/>
    <s v="H624900058"/>
    <s v="CLOSED"/>
    <s v="吳崇源"/>
    <s v="2025/10/13 09:27:36"/>
    <s v="2026/01/29 13:39:17"/>
    <s v="2026/02/25 16:06:24"/>
    <s v="2026/02/25 16:06:24"/>
    <s v=""/>
    <s v=""/>
    <s v=""/>
    <s v="2025/10/13 09:26:55"/>
    <s v="KEYIN"/>
    <s v="KEYIN"/>
    <s v="R10"/>
    <s v="RTX4090"/>
    <s v="2026/02/03 14:27:35"/>
    <s v="001"/>
    <n v="622129"/>
    <n v="7.6"/>
    <n v="7.6"/>
  </r>
  <r>
    <s v="KGB"/>
    <s v="Standard Shipment"/>
    <x v="0"/>
    <x v="0"/>
    <x v="0"/>
    <s v="TO259000004"/>
    <s v="R"/>
    <s v="PNY"/>
    <s v="PNY_US"/>
    <s v="2025/10/07 14:04:23"/>
    <s v="2025/09/05 19:35:24"/>
    <s v="H324800906"/>
    <s v="90CV07S10050"/>
    <s v="RTX4090/PG139-SKU332/GB/PNY"/>
    <s v=""/>
    <s v="H324002456"/>
    <s v="CLOSED"/>
    <s v="廖振廷"/>
    <s v="2025/10/07 14:31:06"/>
    <s v="2025/11/03 09:39:12"/>
    <s v="2025/11/04 16:15:24"/>
    <s v="2025/11/04 16:15:24"/>
    <s v=""/>
    <s v=""/>
    <s v=""/>
    <s v="2025/10/07 14:30:01"/>
    <s v="KEYIN"/>
    <s v="KEYIN"/>
    <s v="R10"/>
    <s v="RTX4090"/>
    <s v="2025/11/04 16:14:37"/>
    <s v="001"/>
    <n v="621845"/>
    <n v="1"/>
    <n v="1"/>
  </r>
  <r>
    <s v="KGB"/>
    <s v="Standard Shipment"/>
    <x v="0"/>
    <x v="0"/>
    <x v="0"/>
    <s v="TO259000004"/>
    <s v="R"/>
    <s v="PNY"/>
    <s v="PNY_US"/>
    <s v="2025/10/07 14:04:23"/>
    <s v="2025/09/05 19:35:24"/>
    <s v="H624800897"/>
    <s v="90CV07S10040"/>
    <s v="RTX4090/PG139-SKU332/BK/PNY"/>
    <s v=""/>
    <s v="H624001794"/>
    <s v="CLOSED"/>
    <s v="廖振廷"/>
    <s v="2025/10/07 14:31:06"/>
    <s v="2025/11/03 09:38:47"/>
    <s v="2025/11/04 16:15:24"/>
    <s v="2025/11/04 16:15:24"/>
    <s v=""/>
    <s v=""/>
    <s v=""/>
    <s v="2025/10/07 14:30:52"/>
    <s v="KEYIN"/>
    <s v="KEYIN"/>
    <s v="R10"/>
    <s v="RTX4090"/>
    <s v="2025/11/04 16:14:37"/>
    <s v="001"/>
    <n v="621845"/>
    <n v="1"/>
    <n v="1"/>
  </r>
  <r>
    <s v="KGB"/>
    <s v="Standard Shipment"/>
    <x v="0"/>
    <x v="0"/>
    <x v="0"/>
    <s v="TO259000008"/>
    <s v="R"/>
    <s v="PNY"/>
    <s v="PNY_US"/>
    <s v="2025/10/08 15:09:01"/>
    <s v="2025/09/15 22:50:29"/>
    <s v="M225801142"/>
    <s v="90CV08600020"/>
    <s v="RTX5080/14745/STD/SA/PNY"/>
    <s v=""/>
    <s v="M225002205"/>
    <s v="CLOSED"/>
    <s v="吳崇源"/>
    <s v="2025/10/13 11:14:38"/>
    <s v="2026/02/09 11:07:08"/>
    <s v="2026/02/13 16:50:50"/>
    <s v="2026/02/13 16:50:50"/>
    <s v=""/>
    <s v=""/>
    <s v=""/>
    <s v="2025/10/13 10:59:36"/>
    <s v="KEYIN"/>
    <s v="KEYIN"/>
    <s v="R10"/>
    <s v="RTX5080"/>
    <s v="2026/02/11 11:25:26"/>
    <s v="001"/>
    <n v="622148"/>
    <n v="6.8"/>
    <n v="6.8"/>
  </r>
  <r>
    <s v="KBB"/>
    <d v="2026-04-14T00:00:00"/>
    <x v="8"/>
    <x v="0"/>
    <x v="1"/>
    <s v="TO259000008"/>
    <s v="R"/>
    <s v="PNY"/>
    <s v="PNY_US"/>
    <s v="2025/10/08 15:09:01"/>
    <s v="2025/09/15 22:50:29"/>
    <s v="M325042123"/>
    <s v="90CV08700020"/>
    <s v="RTX5090/14530/STD/SA/PNY"/>
    <s v=""/>
    <s v="M325042123"/>
    <s v="CLOSED"/>
    <s v="吳崇源"/>
    <s v="2025/10/13 11:14:38"/>
    <s v=""/>
    <s v=""/>
    <s v="2025/10/28 08:32:45"/>
    <s v="[A3SC0027]PCB damage"/>
    <s v="Customer"/>
    <s v="PCB Damaged/板斷(裂)無法維修"/>
    <s v="2025/10/13 11:00:23"/>
    <s v="KEYIN"/>
    <s v="KEYIN"/>
    <s v="C01"/>
    <s v="RTX5090"/>
    <s v=""/>
    <s v=""/>
    <s v=""/>
    <s v=""/>
    <s v=""/>
  </r>
  <r>
    <s v="KGB"/>
    <s v="Standard Shipment"/>
    <x v="0"/>
    <x v="0"/>
    <x v="0"/>
    <s v="TO259000008"/>
    <s v="R"/>
    <s v="PNY"/>
    <s v="PNY_US"/>
    <s v="2025/10/08 15:09:01"/>
    <s v="2025/09/15 22:50:29"/>
    <s v="M325801033"/>
    <s v="90CV08510010"/>
    <s v="RTX5070/14770/STDOC/SA/PNY"/>
    <s v=""/>
    <s v="M325034317"/>
    <s v="CLOSED"/>
    <s v="吳崇源"/>
    <s v="2025/10/13 11:14:37"/>
    <s v="2025/12/09 12:58:12"/>
    <s v="2025/12/12 09:15:00"/>
    <s v="2025/12/12 09:15:00"/>
    <s v=""/>
    <s v=""/>
    <s v=""/>
    <s v="2025/10/13 11:01:11"/>
    <s v="KEYIN"/>
    <s v="KEYIN"/>
    <s v="R10"/>
    <s v="RTX5070"/>
    <s v="2025/12/12 09:14:06"/>
    <s v="001"/>
    <n v="621995"/>
    <n v="1"/>
    <n v="1"/>
  </r>
  <r>
    <s v="KGB"/>
    <s v="Standard Shipment"/>
    <x v="0"/>
    <x v="0"/>
    <x v="0"/>
    <s v="TO259000008"/>
    <s v="R"/>
    <s v="PNY"/>
    <s v="PNY_US"/>
    <s v="2025/10/08 15:09:01"/>
    <s v="2025/09/15 22:50:29"/>
    <s v="M325800847"/>
    <s v="90CV08B20010"/>
    <s v="RTX5070TI/14760/STDOC/SA/PNY"/>
    <s v=""/>
    <s v="M325024966"/>
    <s v="CLOSED"/>
    <s v="廖振廷"/>
    <s v="2025/10/08 16:13:00"/>
    <s v="2025/11/03 09:36:29"/>
    <s v="2025/11/04 16:15:24"/>
    <s v="2025/11/04 16:15:24"/>
    <s v=""/>
    <s v=""/>
    <s v=""/>
    <s v="2025/10/08 16:12:26"/>
    <s v="KEYIN"/>
    <s v="KEYIN"/>
    <s v="R10"/>
    <s v="RTX5070TI"/>
    <s v="2025/11/04 16:14:37"/>
    <s v="001"/>
    <n v="621845"/>
    <n v="1"/>
    <n v="1"/>
  </r>
  <r>
    <s v="KBB"/>
    <d v="2026-04-14T00:00:00"/>
    <x v="8"/>
    <x v="0"/>
    <x v="1"/>
    <s v="TO259000008"/>
    <s v="R"/>
    <s v="PNY"/>
    <s v="PNY_US"/>
    <s v="2025/10/08 15:09:01"/>
    <s v="2025/09/15 22:50:29"/>
    <s v="M525019665"/>
    <s v="90CV08710070"/>
    <s v="RTX5090/14530/STDOC/SA/PNY"/>
    <s v=""/>
    <s v="M525019665"/>
    <s v="CLOSED"/>
    <s v="吳崇源"/>
    <s v="2025/10/13 11:14:37"/>
    <s v=""/>
    <s v=""/>
    <s v="2025/11/26 17:29:09"/>
    <s v="[A3SC0022]Scrap caused by service terms"/>
    <s v="Customer"/>
    <s v="GPU,VRAM被拆除"/>
    <s v="2025/10/13 11:02:01"/>
    <s v="KEYIN"/>
    <s v="KEYIN"/>
    <s v="C01"/>
    <s v="RTX5090"/>
    <s v=""/>
    <s v=""/>
    <s v=""/>
    <s v=""/>
    <s v=""/>
  </r>
  <r>
    <s v="KGB"/>
    <s v="Standard Shipment"/>
    <x v="0"/>
    <x v="0"/>
    <x v="0"/>
    <s v="TO259000008"/>
    <s v="R"/>
    <s v="PNY"/>
    <s v="PNY_US"/>
    <s v="2025/10/08 15:09:01"/>
    <s v="2025/09/15 22:50:29"/>
    <s v="M225801080"/>
    <s v="90CV08610010"/>
    <s v="RTX5080/14745/STDOC/SA/PNY"/>
    <s v=""/>
    <s v="M225013434"/>
    <s v="CLOSED"/>
    <s v="吳崇源"/>
    <s v="2025/10/13 11:14:38"/>
    <s v="2026/01/05 08:54:28"/>
    <s v="2026/01/21 15:32:15"/>
    <s v="2026/01/21 15:32:15"/>
    <s v=""/>
    <s v=""/>
    <s v=""/>
    <s v="2025/10/13 10:43:11"/>
    <s v="KEYIN"/>
    <s v="KEYIN"/>
    <s v="R10"/>
    <s v="RTX5080"/>
    <s v="2026/01/08 08:13:30"/>
    <s v="001"/>
    <n v="622065"/>
    <n v="1"/>
    <n v="1"/>
  </r>
  <r>
    <s v="KGB"/>
    <s v="Standard Shipment"/>
    <x v="0"/>
    <x v="0"/>
    <x v="0"/>
    <s v="TO259000008"/>
    <s v="R"/>
    <s v="PNY"/>
    <s v="PNY_US"/>
    <s v="2025/10/08 15:09:01"/>
    <s v="2025/09/15 22:50:29"/>
    <s v="M325801030"/>
    <s v="90CV08510020"/>
    <s v="RTX5070/14770/STDOC/SA/PNY"/>
    <s v=""/>
    <s v="M325046290"/>
    <s v="CLOSED"/>
    <s v="吳崇源"/>
    <s v="2025/10/13 11:14:38"/>
    <s v="2025/12/09 12:57:23"/>
    <s v="2025/12/12 09:15:00"/>
    <s v="2025/12/12 09:15:00"/>
    <s v=""/>
    <s v=""/>
    <s v=""/>
    <s v="2025/10/13 10:42:27"/>
    <s v="KEYIN"/>
    <s v="KEYIN"/>
    <s v="R10"/>
    <s v="RTX5070"/>
    <s v="2025/12/12 09:14:06"/>
    <s v="001"/>
    <n v="621995"/>
    <n v="1"/>
    <n v="1"/>
  </r>
  <r>
    <s v="KBB"/>
    <d v="2026-04-14T00:00:00"/>
    <x v="8"/>
    <x v="0"/>
    <x v="1"/>
    <s v="TO259000008"/>
    <s v="R"/>
    <s v="PNY"/>
    <s v="PNY_US"/>
    <s v="2025/10/08 15:09:01"/>
    <s v="2025/09/15 22:50:29"/>
    <s v="M325042164"/>
    <s v="90CV08700020"/>
    <s v="RTX5090/14530/STD/SA/PNY"/>
    <s v=""/>
    <s v="M325042164"/>
    <s v="CLOSED"/>
    <s v="吳崇源"/>
    <s v="2025/10/13 11:14:38"/>
    <s v=""/>
    <s v=""/>
    <s v="2025/11/26 17:29:04"/>
    <s v="[A3SC0027]PCB damage"/>
    <s v="Customer"/>
    <s v="PCB Damaged/板斷(裂)無法維修"/>
    <s v="2025/10/13 10:43:49"/>
    <s v="KEYIN"/>
    <s v="KEYIN"/>
    <s v="C01"/>
    <s v="RTX5090"/>
    <s v=""/>
    <s v=""/>
    <s v=""/>
    <s v=""/>
    <s v=""/>
  </r>
  <r>
    <s v="KBB"/>
    <d v="2026-04-14T00:00:00"/>
    <x v="8"/>
    <x v="0"/>
    <x v="1"/>
    <s v="TO259000008"/>
    <s v="R"/>
    <s v="PNY"/>
    <s v="PNY_US"/>
    <s v="2025/10/08 15:09:01"/>
    <s v="2025/09/15 22:50:29"/>
    <s v="M425004349"/>
    <s v="90CV08700020"/>
    <s v="RTX5090/14530/STD/SA/PNY"/>
    <s v=""/>
    <s v="M425004349"/>
    <s v="CLOSED"/>
    <s v="吳崇源"/>
    <s v="2025/10/13 11:14:38"/>
    <s v=""/>
    <s v=""/>
    <s v="2025/11/26 17:29:07"/>
    <s v="[A3SC0027]PCB damage"/>
    <s v="Customer"/>
    <s v="PCB Damaged/板斷(裂)無法維修"/>
    <s v="2025/10/13 10:44:33"/>
    <s v="KEYIN"/>
    <s v="KEYIN"/>
    <s v="C01"/>
    <s v="RTX5090"/>
    <s v=""/>
    <s v=""/>
    <s v=""/>
    <s v=""/>
    <s v=""/>
  </r>
  <r>
    <s v="KBB"/>
    <s v="-"/>
    <x v="5"/>
    <x v="1"/>
    <x v="1"/>
    <s v="TO259000008"/>
    <s v="R"/>
    <s v="PNY"/>
    <s v="PNY_US"/>
    <s v="2025/10/08 15:09:01"/>
    <s v="2025/09/15 22:50:29"/>
    <s v="M525022020"/>
    <s v="90CV08B20070"/>
    <s v="RTX5070TI/14760/STDOC/HY/PNY"/>
    <s v=""/>
    <s v="M525022020"/>
    <s v="CLOSED"/>
    <s v="李景福"/>
    <s v="2025/10/13 12:36:46"/>
    <s v=""/>
    <s v=""/>
    <s v="2026/05/08 15:49:24"/>
    <s v="[A3SC0020]Scrap cause by Parts shortage"/>
    <s v="Customer"/>
    <s v="Consigned Part Shortage - Close"/>
    <s v="2025/10/13 12:36:31"/>
    <s v="KEYIN"/>
    <s v="KEYIN"/>
    <s v="C01"/>
    <s v="RTX5070TI"/>
    <s v=""/>
    <s v=""/>
    <s v=""/>
    <s v=""/>
    <s v=""/>
  </r>
  <r>
    <s v="KBB"/>
    <d v="2026-09-16T00:00:00"/>
    <x v="12"/>
    <x v="0"/>
    <x v="1"/>
    <s v="TO259000008"/>
    <s v="R"/>
    <s v="PNY"/>
    <s v="PNY_US"/>
    <s v="2025/10/08 15:09:01"/>
    <s v="2025/09/15 22:50:29"/>
    <s v="M325045935"/>
    <s v="90CV08510020"/>
    <s v="RTX5070/14770/STDOC/SA/PNY"/>
    <s v=""/>
    <s v="M325045935"/>
    <s v="CLOSED"/>
    <s v="許家榮"/>
    <s v="2025/10/13 11:14:38"/>
    <s v=""/>
    <s v=""/>
    <s v="2026/01/28 17:02:01"/>
    <s v="[A3SC0012]Scrap cause by no repair skill"/>
    <s v="[A1902]RMA"/>
    <s v="目檢正常,量測所有工作電壓都正常,量測I2C值正常_x000a_量測PCI-E值正常,量測BIOS值正常,重燒BIOS無效_x000a_更換GPU並回焊過2次,更換VRAM無效"/>
    <s v="2025/10/13 10:36:49"/>
    <s v="KEYIN"/>
    <s v="KEYIN"/>
    <s v="X03"/>
    <s v="RTX5070"/>
    <s v=""/>
    <s v=""/>
    <s v=""/>
    <s v=""/>
    <s v=""/>
  </r>
  <r>
    <s v="KGB"/>
    <s v="Standard Shipment"/>
    <x v="0"/>
    <x v="0"/>
    <x v="0"/>
    <s v="TO259000008"/>
    <s v="R"/>
    <s v="PNY"/>
    <s v="PNY_US"/>
    <s v="2025/10/08 15:09:01"/>
    <s v="2025/09/15 22:50:29"/>
    <s v="M425801037"/>
    <s v="90CV08700020"/>
    <s v="RTX5090/14530/STD/SA/PNY"/>
    <s v=""/>
    <s v="M425005358"/>
    <s v="CLOSED"/>
    <s v="吳崇源"/>
    <s v="2025/10/13 11:14:38"/>
    <s v="2026/01/05 08:50:04"/>
    <s v="2026/01/21 15:32:15"/>
    <s v="2026/01/21 15:32:15"/>
    <s v=""/>
    <s v=""/>
    <s v=""/>
    <s v="2025/10/13 10:40:38"/>
    <s v="KEYIN"/>
    <s v="KEYIN"/>
    <s v="R10"/>
    <s v="RTX5090"/>
    <s v="2026/01/08 08:13:30"/>
    <s v="001"/>
    <n v="622065"/>
    <n v="1"/>
    <n v="1"/>
  </r>
  <r>
    <s v="KBB"/>
    <d v="2026-04-14T00:00:00"/>
    <x v="8"/>
    <x v="0"/>
    <x v="1"/>
    <s v="TO259000008"/>
    <s v="R"/>
    <s v="PNY"/>
    <s v="PNY_US"/>
    <s v="2025/10/08 15:09:01"/>
    <s v="2025/09/15 22:50:29"/>
    <s v="M425012806"/>
    <s v="90CV08700020"/>
    <s v="RTX5090/14530/STD/SA/PNY"/>
    <s v=""/>
    <s v="M425012806"/>
    <s v="CLOSED"/>
    <s v="吳崇源"/>
    <s v="2025/10/13 11:14:38"/>
    <s v=""/>
    <s v=""/>
    <s v="2025/11/26 17:29:14"/>
    <s v="[A3SC0030]Burnt Component"/>
    <s v="Customer"/>
    <s v="PCB Burned/U7"/>
    <s v="2025/10/13 10:41:24"/>
    <s v="KEYIN"/>
    <s v="KEYIN"/>
    <s v="C01"/>
    <s v="RTX5090"/>
    <s v=""/>
    <s v=""/>
    <s v=""/>
    <s v=""/>
    <s v=""/>
  </r>
  <r>
    <s v="KGB"/>
    <s v="Standard Shipment"/>
    <x v="0"/>
    <x v="0"/>
    <x v="0"/>
    <s v="TO259000008"/>
    <s v="R"/>
    <s v="PNY"/>
    <s v="PNY_US"/>
    <s v="2025/10/08 15:09:01"/>
    <s v="2025/09/15 22:50:29"/>
    <s v="M425800955"/>
    <s v="90CV08700020"/>
    <s v="RTX5090/14530/STD/SA/PNY"/>
    <s v=""/>
    <s v="M425012914"/>
    <s v="CLOSED"/>
    <s v="吳崇源"/>
    <s v="2025/10/13 11:14:38"/>
    <s v="2025/11/21 16:09:10"/>
    <s v="2025/11/24 12:29:04"/>
    <s v="2025/11/24 12:29:04"/>
    <s v=""/>
    <s v=""/>
    <s v=""/>
    <s v="2025/10/13 10:56:59"/>
    <s v="KEYIN"/>
    <s v="KEYIN"/>
    <s v="R10"/>
    <s v="RTX5090"/>
    <s v="2025/11/24 12:28:10"/>
    <s v="001"/>
    <n v="621922"/>
    <n v="1"/>
    <n v="1"/>
  </r>
  <r>
    <s v="KGB"/>
    <s v="Standard Shipment"/>
    <x v="0"/>
    <x v="0"/>
    <x v="0"/>
    <s v="TO259000008"/>
    <s v="R"/>
    <s v="PNY"/>
    <s v="PNY_US"/>
    <s v="2025/10/08 15:09:01"/>
    <s v="2025/09/15 22:50:29"/>
    <s v="M425800934"/>
    <s v="90CV08700020"/>
    <s v="RTX5090/14530/STD/SA/PNY"/>
    <s v=""/>
    <s v="M425012901"/>
    <s v="CLOSED"/>
    <s v="吳崇源"/>
    <s v="2025/10/13 11:14:38"/>
    <s v="2025/11/03 09:39:51"/>
    <s v="2025/11/04 16:15:24"/>
    <s v="2025/11/04 16:15:24"/>
    <s v=""/>
    <s v=""/>
    <s v=""/>
    <s v="2025/10/13 10:57:36"/>
    <s v="KEYIN"/>
    <s v="KEYIN"/>
    <s v="R10"/>
    <s v="RTX5090"/>
    <s v="2025/11/04 16:14:37"/>
    <s v="001"/>
    <n v="621845"/>
    <n v="1"/>
    <n v="1"/>
  </r>
  <r>
    <s v="KGB"/>
    <s v="Standard Shipment"/>
    <x v="0"/>
    <x v="0"/>
    <x v="0"/>
    <s v="TO259000008"/>
    <s v="R"/>
    <s v="PNY"/>
    <s v="PNY_US"/>
    <s v="2025/10/08 15:09:01"/>
    <s v="2025/09/15 22:50:29"/>
    <s v="M525801239"/>
    <s v="90CV08E10010"/>
    <s v="RTX5060/15225/STD/SA/PNY"/>
    <s v=""/>
    <s v="M525013953"/>
    <s v="CLOSED"/>
    <s v="吳崇源"/>
    <s v="2025/10/13 11:14:38"/>
    <s v="2026/03/18 11:13:05"/>
    <s v="2026/03/27 17:01:36"/>
    <s v="2026/03/27 17:01:36"/>
    <s v=""/>
    <s v=""/>
    <s v=""/>
    <s v="2025/10/13 10:58:28"/>
    <s v="KEYIN"/>
    <s v="KEYIN"/>
    <s v="R10"/>
    <s v="RTX5060"/>
    <s v="2026/03/27 09:24:21"/>
    <s v="004"/>
    <n v="622234"/>
    <n v="6.3"/>
    <n v="6.3"/>
  </r>
  <r>
    <s v="KBB"/>
    <d v="2026-04-14T00:00:00"/>
    <x v="8"/>
    <x v="0"/>
    <x v="1"/>
    <s v="TO259000017"/>
    <s v="R"/>
    <s v="PNY"/>
    <s v="PNY_US"/>
    <s v="2025/10/08 14:11:27"/>
    <s v="2025/09/22 21:31:24"/>
    <s v="HD23003945"/>
    <s v="90CV07T10090"/>
    <s v="RTX4060/PG173-SKU371/GB/PNY"/>
    <s v=""/>
    <s v="HD23003945"/>
    <s v="CLOSED"/>
    <s v="吳崇源"/>
    <s v="2025/10/08 14:25:32"/>
    <s v=""/>
    <s v=""/>
    <s v="2025/11/26 17:29:19"/>
    <s v="[A3SC0028]Liquid Spill"/>
    <s v="Customer"/>
    <s v="PCB with oxidization"/>
    <s v="2025/10/08 14:20:25"/>
    <s v="KEYIN"/>
    <s v="KEYIN"/>
    <s v="C01"/>
    <s v="RTX4060"/>
    <s v=""/>
    <s v=""/>
    <s v=""/>
    <s v=""/>
    <s v=""/>
  </r>
  <r>
    <s v="KGB"/>
    <s v="Standard Shipment"/>
    <x v="0"/>
    <x v="0"/>
    <x v="0"/>
    <s v="TO259000017"/>
    <s v="R"/>
    <s v="PNY"/>
    <s v="PNY_US"/>
    <s v="2025/10/08 14:11:27"/>
    <s v="2025/09/22 21:31:24"/>
    <s v="HO24800900"/>
    <s v="90CV07X30050"/>
    <s v="RTX4080/PG139SKU355/GB/PNY"/>
    <s v=""/>
    <s v="HO24011246"/>
    <s v="CLOSED"/>
    <s v="廖振廷"/>
    <s v="2025/10/08 14:25:32"/>
    <s v="2025/10/22 15:28:20"/>
    <s v="2025/10/23 08:33:49"/>
    <s v="2025/10/23 08:33:49"/>
    <s v=""/>
    <s v=""/>
    <s v=""/>
    <s v="2025/10/08 14:22:21"/>
    <s v="KEYIN"/>
    <s v="KEYIN"/>
    <s v="R10"/>
    <s v="RTX4080"/>
    <s v="2025/10/23 08:33:16"/>
    <s v="001"/>
    <n v="621802"/>
    <n v="1"/>
    <n v="1"/>
  </r>
  <r>
    <s v="KGB"/>
    <s v="Standard Shipment"/>
    <x v="0"/>
    <x v="0"/>
    <x v="0"/>
    <s v="TO259000017"/>
    <s v="R"/>
    <s v="PNY"/>
    <s v="PNY_US"/>
    <s v="2025/10/08 14:11:27"/>
    <s v="2025/09/22 21:31:24"/>
    <s v="H924800901"/>
    <s v="90CV07X20010"/>
    <s v="RTX4080/PG139SKU355/GB/PNY"/>
    <s v=""/>
    <s v="H924000892"/>
    <s v="CLOSED"/>
    <s v="廖振廷"/>
    <s v="2025/10/08 14:25:32"/>
    <s v="2025/10/23 15:28:57"/>
    <s v="2025/10/23 15:32:42"/>
    <s v="2025/10/23 15:32:42"/>
    <s v=""/>
    <s v=""/>
    <s v=""/>
    <s v="2025/10/08 14:23:13"/>
    <s v="KEYIN"/>
    <s v="KEYIN"/>
    <s v="R10"/>
    <s v="RTX4080"/>
    <s v="2025/10/23 15:32:16"/>
    <s v="001"/>
    <n v="621806"/>
    <n v="1"/>
    <n v="1"/>
  </r>
  <r>
    <s v="KGB"/>
    <s v="Standard Shipment"/>
    <x v="0"/>
    <x v="0"/>
    <x v="0"/>
    <s v="TO259000017"/>
    <s v="R"/>
    <s v="PNY"/>
    <s v="PNY_US"/>
    <s v="2025/10/08 14:11:27"/>
    <s v="2025/09/22 21:31:24"/>
    <s v="H724800935"/>
    <s v="90CV07X20010"/>
    <s v="RTX4080/PG139SKU355/GB/PNY"/>
    <s v=""/>
    <s v="H724012821"/>
    <s v="CLOSED"/>
    <s v="吳崇源"/>
    <s v="2025/10/08 14:25:32"/>
    <s v="2025/10/23 15:29:32"/>
    <s v="2025/10/23 15:32:42"/>
    <s v="2025/10/23 15:32:42"/>
    <s v=""/>
    <s v=""/>
    <s v=""/>
    <s v="2025/10/08 14:21:31"/>
    <s v="KEYIN"/>
    <s v="KEYIN"/>
    <s v="R10"/>
    <s v="RTX4080"/>
    <s v="2025/10/23 15:32:16"/>
    <s v="001"/>
    <n v="621806"/>
    <n v="1"/>
    <n v="1"/>
  </r>
  <r>
    <s v="KGB"/>
    <s v="Standard Shipment"/>
    <x v="0"/>
    <x v="0"/>
    <x v="0"/>
    <s v="TO259000017"/>
    <s v="R"/>
    <s v="PNY"/>
    <s v="PNY_US"/>
    <s v="2025/10/08 14:11:27"/>
    <s v="2025/09/22 21:31:24"/>
    <s v="HD24800899"/>
    <s v="90CV07W10030"/>
    <s v="RTX3050/PG173-SKU16/GB/PNY"/>
    <s v=""/>
    <s v="HD24009044"/>
    <s v="CLOSED"/>
    <s v="廖振廷"/>
    <s v="2025/10/08 14:25:32"/>
    <s v="2025/10/22 15:28:11"/>
    <s v="2025/10/23 08:33:49"/>
    <s v="2025/10/23 08:33:49"/>
    <s v=""/>
    <s v=""/>
    <s v=""/>
    <s v="2025/10/08 14:23:57"/>
    <s v="KEYIN"/>
    <s v="KEYIN"/>
    <s v="R10"/>
    <s v="RTX3050"/>
    <s v="2025/10/23 08:33:16"/>
    <s v="001"/>
    <n v="621802"/>
    <n v="1"/>
    <n v="1"/>
  </r>
  <r>
    <s v="KGB"/>
    <s v="Standard Shipment"/>
    <x v="0"/>
    <x v="0"/>
    <x v="0"/>
    <s v="TO259000017"/>
    <s v="R"/>
    <s v="PNY"/>
    <s v="PNY_US"/>
    <s v="2025/10/08 14:11:27"/>
    <s v="2025/09/22 21:31:24"/>
    <s v="HO24800936"/>
    <s v="90CV07X30050"/>
    <s v="RTX4080/PG139SKU355/GB/PNY"/>
    <s v=""/>
    <s v="HO24011186"/>
    <s v="CLOSED"/>
    <s v="吳崇源"/>
    <s v="2025/10/08 14:25:32"/>
    <s v="2025/10/22 15:29:55"/>
    <s v="2025/10/23 08:33:49"/>
    <s v="2025/10/23 08:33:49"/>
    <s v=""/>
    <s v=""/>
    <s v=""/>
    <s v="2025/10/08 14:24:43"/>
    <s v="KEYIN"/>
    <s v="KEYIN"/>
    <s v="R10"/>
    <s v="RTX4080"/>
    <s v="2025/10/23 08:33:15"/>
    <s v="001"/>
    <n v="621802"/>
    <n v="1"/>
    <n v="1"/>
  </r>
  <r>
    <s v="KGB"/>
    <s v="Standard Shipment"/>
    <x v="0"/>
    <x v="0"/>
    <x v="0"/>
    <s v="TO259000019"/>
    <s v="R"/>
    <s v="PNY"/>
    <s v="PNY_US"/>
    <s v="2025/10/07 17:10:45"/>
    <s v="2025/09/22 22:14:09"/>
    <s v="M625800932"/>
    <s v="90CV085000M0"/>
    <s v="RTX5070/14770/STD/HY/PNY"/>
    <s v=""/>
    <s v="M625048128"/>
    <s v="CLOSED"/>
    <s v="吳崇源"/>
    <s v="2025/10/13 09:22:20"/>
    <s v="2025/11/20 09:31:30"/>
    <s v="2025/11/24 12:29:04"/>
    <s v="2025/11/24 12:29:04"/>
    <s v=""/>
    <s v=""/>
    <s v=""/>
    <s v="2025/10/13 09:14:49"/>
    <s v="KEYIN"/>
    <s v="KEYIN"/>
    <s v="R10"/>
    <s v="RTX5070"/>
    <s v="2025/11/24 12:28:09"/>
    <s v="001"/>
    <n v="621922"/>
    <n v="1"/>
    <n v="1"/>
  </r>
  <r>
    <s v="KBB"/>
    <s v="-"/>
    <x v="5"/>
    <x v="1"/>
    <x v="1"/>
    <s v="TO259000019"/>
    <s v="R"/>
    <s v="PNY"/>
    <s v="PNY_US"/>
    <s v="2025/10/07 17:10:45"/>
    <s v="2025/09/22 22:14:09"/>
    <s v="M825006967"/>
    <s v="90CV08B100B0"/>
    <s v="RTX5070TI/14760/STD/HY/PNY"/>
    <s v=""/>
    <s v="M825006967"/>
    <s v="CLOSED"/>
    <s v="李景福"/>
    <s v="2025/10/13 09:22:20"/>
    <s v=""/>
    <s v=""/>
    <s v="2026/05/08 15:49:31"/>
    <s v="[A3SC0020]Scrap cause by Parts shortage"/>
    <s v="Customer"/>
    <s v="Consigned Part Shortage - Close"/>
    <s v="2025/10/13 09:16:06"/>
    <s v="KEYIN"/>
    <s v="KEYIN"/>
    <s v="C01"/>
    <s v="RTX5070TI"/>
    <s v=""/>
    <s v=""/>
    <s v=""/>
    <s v=""/>
    <s v=""/>
  </r>
  <r>
    <s v="KBB"/>
    <d v="2026-04-14T00:00:00"/>
    <x v="8"/>
    <x v="0"/>
    <x v="1"/>
    <s v="TO259000019"/>
    <s v="R"/>
    <s v="PNY"/>
    <s v="PNY_US"/>
    <s v="2025/10/07 17:10:45"/>
    <s v="2025/09/22 22:14:09"/>
    <s v="M325020454"/>
    <s v="90CV08600020"/>
    <s v="RTX5080/14745/STD/SA/PNY"/>
    <s v=""/>
    <s v="M325020454"/>
    <s v="CLOSED"/>
    <s v="吳崇源"/>
    <s v="2025/10/13 09:22:20"/>
    <s v=""/>
    <s v=""/>
    <s v="2025/11/26 17:29:12"/>
    <s v="[A3SC0027]PCB damage"/>
    <s v="Customer"/>
    <s v="PCB Damaged/板斷(裂)無法維修"/>
    <s v="2025/10/13 09:16:42"/>
    <s v="KEYIN"/>
    <s v="KEYIN"/>
    <s v="C01"/>
    <s v="RTX5080"/>
    <s v=""/>
    <s v=""/>
    <s v=""/>
    <s v=""/>
    <s v=""/>
  </r>
  <r>
    <s v="KBB"/>
    <d v="2026-04-14T00:00:00"/>
    <x v="8"/>
    <x v="0"/>
    <x v="1"/>
    <s v="TO259000019"/>
    <s v="R"/>
    <s v="PNY"/>
    <s v="PNY_US"/>
    <s v="2025/10/07 17:10:45"/>
    <s v="2025/09/22 22:14:09"/>
    <s v="M325025357"/>
    <s v="90CV08730010"/>
    <s v="RTX5090/14530/ARGBOC/SA/PNY"/>
    <s v=""/>
    <s v="M325025357"/>
    <s v="CLOSED"/>
    <s v="吳崇源"/>
    <s v="2025/10/13 09:22:20"/>
    <s v=""/>
    <s v=""/>
    <s v="2025/10/23 13:00:39"/>
    <s v="[A3SC0027]PCB damage"/>
    <s v="Customer"/>
    <s v="PCB Damaged/板斷(裂)無法維修"/>
    <s v="2025/10/13 09:17:38"/>
    <s v="KEYIN"/>
    <s v="KEYIN"/>
    <s v="C01"/>
    <s v="RTX5090"/>
    <s v=""/>
    <s v=""/>
    <s v=""/>
    <s v=""/>
    <s v=""/>
  </r>
  <r>
    <s v="KBB"/>
    <s v="-"/>
    <x v="5"/>
    <x v="1"/>
    <x v="1"/>
    <s v="TO259000019"/>
    <s v="R"/>
    <s v="PNY"/>
    <s v="PNY_US"/>
    <s v="2025/10/07 17:10:45"/>
    <s v="2025/09/22 22:14:09"/>
    <s v="M525017041"/>
    <s v="90CV085100C0"/>
    <s v="RTX5070/14770/STDOC/HY/PNY"/>
    <s v=""/>
    <s v="M525017041"/>
    <s v="CLOSED"/>
    <s v="李景福"/>
    <s v="2025/10/13 09:22:20"/>
    <s v=""/>
    <s v=""/>
    <s v="2026/05/08 15:50:39"/>
    <s v="[A3SC0020]Scrap cause by Parts shortage"/>
    <s v="Customer"/>
    <s v="Consigned Part Shortage - Close"/>
    <s v="2025/10/13 09:14:00"/>
    <s v="KEYIN"/>
    <s v="KEYIN"/>
    <s v="C01"/>
    <s v="RTX5070"/>
    <s v=""/>
    <s v=""/>
    <s v=""/>
    <s v=""/>
    <s v=""/>
  </r>
  <r>
    <s v="KGB"/>
    <s v="Standard Shipment"/>
    <x v="0"/>
    <x v="0"/>
    <x v="0"/>
    <s v="TO259000019"/>
    <s v="R"/>
    <s v="PNY"/>
    <s v="PNY_US"/>
    <s v="2025/10/07 17:10:45"/>
    <s v="2025/09/22 22:14:09"/>
    <s v="M525800933"/>
    <s v="90CV085000M0"/>
    <s v="RTX5070/14770/STD/HY/PNY"/>
    <s v=""/>
    <s v="M525061201"/>
    <s v="CLOSED"/>
    <s v="吳崇源"/>
    <s v="2025/10/13 09:22:20"/>
    <s v="2025/11/20 09:31:36"/>
    <s v="2025/11/24 12:29:04"/>
    <s v="2025/11/24 12:29:04"/>
    <s v=""/>
    <s v=""/>
    <s v=""/>
    <s v="2025/10/13 09:15:21"/>
    <s v="KEYIN"/>
    <s v="KEYIN"/>
    <s v="R10"/>
    <s v="RTX5070"/>
    <s v="2025/11/24 12:28:09"/>
    <s v="001"/>
    <n v="621922"/>
    <n v="1"/>
    <n v="1"/>
  </r>
  <r>
    <s v="KGB"/>
    <s v="Standard Shipment"/>
    <x v="0"/>
    <x v="0"/>
    <x v="0"/>
    <s v="TO259000019"/>
    <s v="R"/>
    <s v="PNY"/>
    <s v="PNY_US"/>
    <s v="2025/10/07 17:10:45"/>
    <s v="2025/09/22 22:14:09"/>
    <s v="M525800833"/>
    <s v="90CV08B20070"/>
    <s v="RTX5070TI/14760/STDOC/HY/PNY"/>
    <s v=""/>
    <s v="M525011518"/>
    <s v="CLOSED"/>
    <s v="廖振廷"/>
    <s v="2025/10/07 17:28:33"/>
    <s v="2025/10/22 15:26:22"/>
    <s v="2025/10/23 08:33:49"/>
    <s v="2025/10/23 08:33:49"/>
    <s v=""/>
    <s v=""/>
    <s v=""/>
    <s v="2025/10/07 17:23:14"/>
    <s v="KEYIN"/>
    <s v="KEYIN"/>
    <s v="R10"/>
    <s v="RTX5070TI"/>
    <s v="2025/10/23 08:33:16"/>
    <s v="001"/>
    <n v="621802"/>
    <n v="1"/>
    <n v="1"/>
  </r>
  <r>
    <s v="KGB"/>
    <s v="Standard Shipment"/>
    <x v="0"/>
    <x v="0"/>
    <x v="0"/>
    <s v="TO259000019"/>
    <s v="R"/>
    <s v="PNY"/>
    <s v="PNY_US"/>
    <s v="2025/10/07 17:10:45"/>
    <s v="2025/09/22 22:14:09"/>
    <s v="M325800846"/>
    <s v="90CV08B20010"/>
    <s v="RTX5070TI/14760/STDOC/SA/PNY"/>
    <s v=""/>
    <s v="M325033816"/>
    <s v="CLOSED"/>
    <s v="廖振廷"/>
    <s v="2025/10/07 17:28:33"/>
    <s v="2025/11/03 09:36:23"/>
    <s v="2025/11/04 16:15:24"/>
    <s v="2025/11/04 16:15:24"/>
    <s v=""/>
    <s v=""/>
    <s v=""/>
    <s v="2025/10/07 17:24:41"/>
    <s v="KEYIN"/>
    <s v="KEYIN"/>
    <s v="R10"/>
    <s v="RTX5070TI"/>
    <s v="2025/11/04 16:14:37"/>
    <s v="001"/>
    <n v="621845"/>
    <n v="1"/>
    <n v="1"/>
  </r>
  <r>
    <s v="KGB"/>
    <s v="Standard Shipment"/>
    <x v="0"/>
    <x v="0"/>
    <x v="0"/>
    <s v="TO259000019"/>
    <s v="R"/>
    <s v="PNY"/>
    <s v="PNY_US"/>
    <s v="2025/10/07 17:10:45"/>
    <s v="2025/09/22 22:14:09"/>
    <s v="M525800845"/>
    <s v="90CV08C30010"/>
    <s v="RTX5060TI/15210/STDOC/SA/PNY"/>
    <s v=""/>
    <s v="M525019038"/>
    <s v="CLOSED"/>
    <s v="廖振廷"/>
    <s v="2025/10/07 17:28:33"/>
    <s v="2025/11/20 09:28:26"/>
    <s v="2025/11/24 12:29:04"/>
    <s v="2025/11/24 12:29:04"/>
    <s v=""/>
    <s v=""/>
    <s v=""/>
    <s v="2025/10/07 17:25:33"/>
    <s v="KEYIN"/>
    <s v="KEYIN"/>
    <s v="R10"/>
    <s v="RTX5060TI"/>
    <s v="2025/11/24 12:28:09"/>
    <s v="001"/>
    <n v="621922"/>
    <n v="1"/>
    <n v="1"/>
  </r>
  <r>
    <s v="KGB"/>
    <s v="Standard Shipment"/>
    <x v="0"/>
    <x v="0"/>
    <x v="0"/>
    <s v="TO259000019"/>
    <s v="R"/>
    <s v="PNY"/>
    <s v="PNY_US"/>
    <s v="2025/10/07 17:10:45"/>
    <s v="2025/09/22 22:14:09"/>
    <s v="M625800834"/>
    <s v="90CV08B30070"/>
    <s v="RTX5070TI/14760/ARGBOC/HY/PNY"/>
    <s v=""/>
    <s v="M625047101"/>
    <s v="CLOSED"/>
    <s v="廖振廷"/>
    <s v="2025/10/07 17:28:33"/>
    <s v="2025/10/22 15:26:31"/>
    <s v="2025/10/23 08:33:49"/>
    <s v="2025/10/23 08:33:49"/>
    <s v=""/>
    <s v=""/>
    <s v=""/>
    <s v="2025/10/07 17:26:09"/>
    <s v="KEYIN"/>
    <s v="KEYIN"/>
    <s v="R10"/>
    <s v="RTX5070TI"/>
    <s v="2025/10/23 08:33:16"/>
    <s v="001"/>
    <n v="621802"/>
    <n v="1"/>
    <n v="1"/>
  </r>
  <r>
    <s v="KGB"/>
    <s v="Standard Shipment"/>
    <x v="0"/>
    <x v="0"/>
    <x v="0"/>
    <s v="TO259000019"/>
    <s v="R"/>
    <s v="PNY"/>
    <s v="PNY_US"/>
    <s v="2025/10/07 17:10:45"/>
    <s v="2025/09/22 22:14:09"/>
    <s v="M325800842"/>
    <s v="90CV08630010"/>
    <s v="RTX5080/14745/ARGBOC/SA/PNY"/>
    <s v=""/>
    <s v="M325034649"/>
    <s v="CLOSED"/>
    <s v="廖振廷"/>
    <s v="2025/10/07 17:28:33"/>
    <s v="2025/10/22 15:27:10"/>
    <s v="2025/10/23 08:33:49"/>
    <s v="2025/10/23 08:33:49"/>
    <s v=""/>
    <s v=""/>
    <s v=""/>
    <s v="2025/10/07 17:27:05"/>
    <s v="KEYIN"/>
    <s v="KEYIN"/>
    <s v="R10"/>
    <s v="RTX5080"/>
    <s v="2025/10/23 08:33:16"/>
    <s v="001"/>
    <n v="621802"/>
    <n v="1"/>
    <n v="1"/>
  </r>
  <r>
    <s v="KGB"/>
    <s v="Standard Shipment"/>
    <x v="0"/>
    <x v="0"/>
    <x v="0"/>
    <s v="TO259000019"/>
    <s v="R"/>
    <s v="PNY"/>
    <s v="PNY_US"/>
    <s v="2025/10/07 17:10:45"/>
    <s v="2025/09/22 22:14:09"/>
    <s v="M625800844"/>
    <s v="90CV08B30070"/>
    <s v="RTX5070TI/14760/ARGBOC/HY/PNY"/>
    <s v=""/>
    <s v="M625046992"/>
    <s v="CLOSED"/>
    <s v="廖振廷"/>
    <s v="2025/10/07 17:28:33"/>
    <s v="2025/11/03 09:36:16"/>
    <s v="2025/11/04 16:15:24"/>
    <s v="2025/11/04 16:15:24"/>
    <s v=""/>
    <s v=""/>
    <s v=""/>
    <s v="2025/10/07 17:27:49"/>
    <s v="KEYIN"/>
    <s v="KEYIN"/>
    <s v="R10"/>
    <s v="RTX5070TI"/>
    <s v="2025/11/04 16:14:37"/>
    <s v="001"/>
    <n v="621845"/>
    <n v="1"/>
    <n v="1"/>
  </r>
  <r>
    <s v="KBB"/>
    <d v="2026-04-14T00:00:00"/>
    <x v="8"/>
    <x v="0"/>
    <x v="1"/>
    <s v="TO259000019"/>
    <s v="R"/>
    <s v="PNY"/>
    <s v="PNY_US"/>
    <s v="2025/10/07 17:10:45"/>
    <s v="2025/09/22 22:14:09"/>
    <s v="M425013312"/>
    <s v="90CV08710010"/>
    <s v="RTX5090/14530/STDOC/SA/PNY"/>
    <s v=""/>
    <s v="M425013312"/>
    <s v="CLOSED"/>
    <s v="吳崇源"/>
    <s v="2025/10/13 09:13:48"/>
    <s v=""/>
    <s v=""/>
    <s v="2025/11/27 09:10:12"/>
    <s v="[A3SC0027]PCB damage"/>
    <s v="Customer"/>
    <s v="PCB Damaged/板斷(裂)無法維修"/>
    <s v="2025/10/07 17:29:12"/>
    <s v="KEYIN"/>
    <s v="KEYIN"/>
    <s v="C01"/>
    <s v="RTX5090"/>
    <s v=""/>
    <s v=""/>
    <s v=""/>
    <s v=""/>
    <s v=""/>
  </r>
  <r>
    <s v="KGB"/>
    <s v="Standard Shipment"/>
    <x v="0"/>
    <x v="0"/>
    <x v="0"/>
    <s v="TO25A000002"/>
    <s v="U"/>
    <s v="PNY"/>
    <s v="PNY_US"/>
    <s v="2025/10/16 12:24:31"/>
    <s v="2025/10/01 17:35:43"/>
    <s v="T525801100"/>
    <s v="90CV08710060"/>
    <s v="RTX5090/14530/STDOC/SA/PNY"/>
    <s v=""/>
    <s v="T525002380"/>
    <s v="CLOSED"/>
    <s v="吳崇源"/>
    <s v="2025/10/16 12:36:48"/>
    <s v="2026/01/05 08:57:11"/>
    <s v="2026/01/21 15:32:15"/>
    <s v="2026/01/21 15:32:15"/>
    <s v=""/>
    <s v=""/>
    <s v=""/>
    <s v="2025/10/16 12:34:36"/>
    <s v="KEYIN"/>
    <s v="KEYIN"/>
    <s v="R10"/>
    <s v="RTX5090"/>
    <s v="2026/01/08 08:13:31"/>
    <s v="001"/>
    <n v="622065"/>
    <n v="1"/>
    <n v="1"/>
  </r>
  <r>
    <s v="KBB"/>
    <d v="2026-10-02T00:00:00"/>
    <x v="11"/>
    <x v="0"/>
    <x v="1"/>
    <s v="TO25A000002"/>
    <s v="U"/>
    <s v="PNY"/>
    <s v="PNY_US"/>
    <s v="2025/10/16 12:24:31"/>
    <s v="2025/10/01 17:35:43"/>
    <s v="T625001403"/>
    <s v="90CV08730060"/>
    <s v="RTX5090/14530/ARGBOC/SA/PNY"/>
    <s v=""/>
    <s v="T625001403"/>
    <s v="CLOSED"/>
    <s v="李景福"/>
    <s v="2025/10/16 12:36:48"/>
    <s v=""/>
    <s v=""/>
    <s v="2026/05/18 14:26:57"/>
    <s v="[A3SC0020]Scrap cause by Parts shortage"/>
    <s v="Customer"/>
    <s v="Consigned Part Shortage - Close"/>
    <s v="2025/10/16 12:35:17"/>
    <s v="KEYIN"/>
    <s v="KEYIN"/>
    <s v="C01"/>
    <s v="RTX5090"/>
    <s v=""/>
    <s v=""/>
    <s v=""/>
    <s v=""/>
    <s v=""/>
  </r>
  <r>
    <s v="KGB"/>
    <s v="Standard Shipment"/>
    <x v="0"/>
    <x v="0"/>
    <x v="0"/>
    <s v="TO25A000002"/>
    <s v="U"/>
    <s v="PNY"/>
    <s v="PNY_US"/>
    <s v="2025/10/16 12:24:31"/>
    <s v="2025/10/01 17:35:43"/>
    <s v="T625800931"/>
    <s v="90CV08710060"/>
    <s v="RTX5090/14530/STDOC/SA/PNY"/>
    <s v=""/>
    <s v="T625001140"/>
    <s v="CLOSED"/>
    <s v="吳崇源"/>
    <s v="2025/10/16 12:36:48"/>
    <s v="2025/11/21 16:08:58"/>
    <s v="2025/11/24 12:29:04"/>
    <s v="2025/11/24 12:29:04"/>
    <s v=""/>
    <s v=""/>
    <s v=""/>
    <s v="2025/10/16 12:32:54"/>
    <s v="KEYIN"/>
    <s v="KEYIN"/>
    <s v="R10"/>
    <s v="RTX5090"/>
    <s v="2025/11/24 12:28:09"/>
    <s v="001"/>
    <n v="621922"/>
    <n v="1"/>
    <n v="1"/>
  </r>
  <r>
    <s v="KBB"/>
    <d v="2026-10-02T00:00:00"/>
    <x v="11"/>
    <x v="0"/>
    <x v="1"/>
    <s v="TO25A000002"/>
    <s v="U"/>
    <s v="PNY"/>
    <s v="PNY_US"/>
    <s v="2025/10/16 12:24:31"/>
    <s v="2025/10/01 17:35:43"/>
    <s v="T725002301"/>
    <s v="90CV087000A0"/>
    <s v="RTX5090/14530/STD/SA/PNY"/>
    <s v=""/>
    <s v="T725002301"/>
    <s v="CLOSED"/>
    <s v="李景福"/>
    <s v="2025/10/16 12:36:48"/>
    <s v=""/>
    <s v=""/>
    <s v="2026/05/18 14:27:03"/>
    <s v="[A3SC0020]Scrap cause by Parts shortage"/>
    <s v="Customer"/>
    <s v="Consigned Part Shortage - Close"/>
    <s v="2025/10/16 12:33:55"/>
    <s v="KEYIN"/>
    <s v="KEYIN"/>
    <s v="C01"/>
    <s v="RTX5090"/>
    <s v=""/>
    <s v=""/>
    <s v=""/>
    <s v=""/>
    <s v=""/>
  </r>
  <r>
    <s v="KGB"/>
    <s v="Standard Shipment"/>
    <x v="0"/>
    <x v="0"/>
    <x v="0"/>
    <s v="TO25A000002"/>
    <s v="U"/>
    <s v="PNY"/>
    <s v="PNY_US"/>
    <s v="2025/10/16 12:24:31"/>
    <s v="2025/10/01 17:35:43"/>
    <s v="T525801026"/>
    <s v="90CV087000A0"/>
    <s v="RTX5090/14530/STD/SA/PNY"/>
    <s v=""/>
    <s v="T525002912"/>
    <s v="CLOSED"/>
    <s v="吳崇源"/>
    <s v="2025/10/16 12:36:48"/>
    <s v="2025/11/21 16:10:25"/>
    <s v="2025/11/24 12:29:04"/>
    <s v="2025/11/24 12:29:04"/>
    <s v=""/>
    <s v=""/>
    <s v=""/>
    <s v="2025/10/16 12:35:50"/>
    <s v="KEYIN"/>
    <s v="KEYIN"/>
    <s v="R10"/>
    <s v="RTX5090"/>
    <s v="2025/11/24 12:28:10"/>
    <s v="001"/>
    <n v="621922"/>
    <n v="1"/>
    <n v="1"/>
  </r>
  <r>
    <s v="KGB"/>
    <s v="Standard Shipment"/>
    <x v="0"/>
    <x v="0"/>
    <x v="0"/>
    <s v="TO25A000006"/>
    <s v="R"/>
    <s v="PNY"/>
    <s v="PNY_US"/>
    <s v="2025/11/05 10:11:06"/>
    <s v="2025/10/15 23:41:35"/>
    <s v="M525801008"/>
    <s v="90CV08B20070"/>
    <s v="RTX5070TI/14760/STDOC/HY/PNY"/>
    <s v=""/>
    <s v="M525021383"/>
    <s v="CLOSED"/>
    <s v="吳崇源"/>
    <s v="2025/11/06 12:51:38"/>
    <s v="2025/11/20 09:34:05"/>
    <s v="2025/11/24 12:29:04"/>
    <s v="2025/11/24 12:29:04"/>
    <s v=""/>
    <s v=""/>
    <s v=""/>
    <s v="2025/11/06 10:35:14"/>
    <s v="KEYIN"/>
    <s v="KEYIN"/>
    <s v="R10"/>
    <s v="RTX5070TI"/>
    <s v="2025/11/24 12:28:10"/>
    <s v="001"/>
    <n v="621922"/>
    <n v="1"/>
    <n v="1"/>
  </r>
  <r>
    <s v="KGB"/>
    <s v="Standard Shipment"/>
    <x v="0"/>
    <x v="0"/>
    <x v="0"/>
    <s v="TO25A000006"/>
    <s v="R"/>
    <s v="PNY"/>
    <s v="PNY_US"/>
    <s v="2025/11/05 10:11:06"/>
    <s v="2025/10/15 23:41:35"/>
    <s v="M525801007"/>
    <s v="90CV085100C0"/>
    <s v="RTX5070/14770/STDOC/HY/PNY"/>
    <s v=""/>
    <s v="M525038876"/>
    <s v="CLOSED"/>
    <s v="吳崇源"/>
    <s v="2025/11/06 12:51:38"/>
    <s v="2025/11/20 09:33:54"/>
    <s v="2025/11/24 12:29:04"/>
    <s v="2025/11/24 12:29:04"/>
    <s v=""/>
    <s v=""/>
    <s v=""/>
    <s v="2025/11/06 10:38:58"/>
    <s v="KEYIN"/>
    <s v="KEYIN"/>
    <s v="R10"/>
    <s v="RTX5070"/>
    <s v="2025/11/24 12:28:10"/>
    <s v="001"/>
    <n v="621922"/>
    <n v="1"/>
    <n v="1"/>
  </r>
  <r>
    <s v="KGB"/>
    <s v="Standard Shipment"/>
    <x v="0"/>
    <x v="0"/>
    <x v="0"/>
    <s v="TO25A000006"/>
    <s v="R"/>
    <s v="PNY"/>
    <s v="PNY_US"/>
    <s v="2025/11/05 10:11:06"/>
    <s v="2025/10/15 23:41:35"/>
    <s v="M825801115"/>
    <s v="90CV08B100B0"/>
    <s v="RTX5070TI/14760/STD/HY/PNY"/>
    <s v=""/>
    <s v="M825006895"/>
    <s v="CLOSED"/>
    <s v="許家榮"/>
    <s v="2025/11/06 12:51:38"/>
    <s v="2026/01/29 13:52:09"/>
    <s v="2026/01/30 16:26:39"/>
    <s v="2026/01/30 16:26:39"/>
    <s v=""/>
    <s v=""/>
    <s v=""/>
    <s v="2025/11/06 11:14:59"/>
    <s v="KEYIN"/>
    <s v="KEYIN"/>
    <s v="R10"/>
    <s v="RTX5070TI"/>
    <s v="2026/01/30 13:05:00"/>
    <s v="001"/>
    <n v="622118"/>
    <n v="1"/>
    <n v="1"/>
  </r>
  <r>
    <s v="KGB"/>
    <s v="Standard Shipment"/>
    <x v="0"/>
    <x v="0"/>
    <x v="0"/>
    <s v="TO25A000006"/>
    <s v="R"/>
    <s v="PNY"/>
    <s v="PNY_US"/>
    <s v="2025/11/05 10:11:06"/>
    <s v="2025/10/15 23:41:35"/>
    <s v="M825801085"/>
    <s v="90CV08B100B0"/>
    <s v="RTX5070TI/14760/STD/HY/PNY"/>
    <s v=""/>
    <s v="M825007187"/>
    <s v="CLOSED"/>
    <s v="許家榮"/>
    <s v="2025/11/06 12:51:38"/>
    <s v="2026/01/29 13:51:46"/>
    <s v="2026/01/30 16:26:39"/>
    <s v="2026/01/30 16:26:39"/>
    <s v=""/>
    <s v=""/>
    <s v=""/>
    <s v="2025/11/06 11:18:45"/>
    <s v="KEYIN"/>
    <s v="KEYIN"/>
    <s v="R10"/>
    <s v="RTX5070TI"/>
    <s v="2026/01/30 13:05:00"/>
    <s v="001"/>
    <n v="622118"/>
    <n v="1"/>
    <n v="1"/>
  </r>
  <r>
    <s v="KGB"/>
    <s v="Standard Shipment"/>
    <x v="0"/>
    <x v="0"/>
    <x v="0"/>
    <s v="TO25A000006"/>
    <s v="R"/>
    <s v="PNY"/>
    <s v="PNY_US"/>
    <s v="2025/11/05 10:11:06"/>
    <s v="2025/10/15 23:41:35"/>
    <s v="M825801093"/>
    <s v="90CV08C30060"/>
    <s v="RTX5060TI/15210/STDOC/HY/PNY"/>
    <s v=""/>
    <s v="M825003900"/>
    <s v="CLOSED"/>
    <s v="許家榮"/>
    <s v="2025/11/06 12:51:38"/>
    <s v="2026/01/05 08:56:17"/>
    <s v="2026/01/21 15:32:15"/>
    <s v="2026/01/21 15:32:15"/>
    <s v=""/>
    <s v=""/>
    <s v=""/>
    <s v="2025/11/06 10:47:45"/>
    <s v="KEYIN"/>
    <s v="KEYIN"/>
    <s v="R10"/>
    <s v="RTX5060TI"/>
    <s v="2026/01/08 08:13:31"/>
    <s v="001"/>
    <n v="622065"/>
    <n v="1"/>
    <n v="1"/>
  </r>
  <r>
    <s v="KBB"/>
    <d v="2026-10-02T00:00:00"/>
    <x v="11"/>
    <x v="0"/>
    <x v="2"/>
    <s v="TO25A000006"/>
    <s v="R"/>
    <s v="PNY"/>
    <s v="PNY_US"/>
    <s v="2025/11/05 10:11:06"/>
    <s v="2025/10/15 23:41:35"/>
    <s v="M325025798"/>
    <s v="90CV08700020"/>
    <s v="RTX5090/14530/STD/SA/PNY"/>
    <s v=""/>
    <s v="M325025798"/>
    <s v="CLOSED"/>
    <s v="李景福"/>
    <s v="2025/11/06 12:51:38"/>
    <s v=""/>
    <s v=""/>
    <s v="2026/05/08 15:49:27"/>
    <s v="[A3SC0020]Scrap cause by Parts shortage"/>
    <s v="Customer"/>
    <s v="Consigned Part Shortage - Close"/>
    <s v="2025/11/06 12:10:18"/>
    <s v="KEYIN"/>
    <s v="KEYIN"/>
    <s v="C01"/>
    <s v="RTX5090"/>
    <s v=""/>
    <s v=""/>
    <s v=""/>
    <s v=""/>
    <s v=""/>
  </r>
  <r>
    <s v="KBB"/>
    <d v="2026-04-14T00:00:00"/>
    <x v="8"/>
    <x v="0"/>
    <x v="1"/>
    <s v="TO25A000006"/>
    <s v="R"/>
    <s v="PNY"/>
    <s v="PNY_US"/>
    <s v="2025/11/05 10:11:06"/>
    <s v="2025/10/15 23:41:35"/>
    <s v="M225015778"/>
    <s v="90CV08600020"/>
    <s v="RTX5080/14745/STD/SA/PNY"/>
    <s v=""/>
    <s v="M225015778"/>
    <s v="CLOSED"/>
    <s v="許家榮"/>
    <s v="2025/11/06 12:51:38"/>
    <s v=""/>
    <s v=""/>
    <s v="2025/12/19 17:24:27"/>
    <s v="[A3SC0028]Liquid Spill"/>
    <s v="Customer"/>
    <s v="PCB with oxidization"/>
    <s v="2025/11/06 12:17:14"/>
    <s v="KEYIN"/>
    <s v="KEYIN"/>
    <s v="C01"/>
    <s v="RTX5080"/>
    <s v=""/>
    <s v=""/>
    <s v=""/>
    <s v=""/>
    <s v=""/>
  </r>
  <r>
    <s v="KBB"/>
    <d v="2026-04-14T00:00:00"/>
    <x v="8"/>
    <x v="0"/>
    <x v="1"/>
    <s v="TO25A000006"/>
    <s v="R"/>
    <s v="PNY"/>
    <s v="PNY_US"/>
    <s v="2025/11/05 10:11:06"/>
    <s v="2025/10/15 23:41:35"/>
    <s v="M525055041"/>
    <s v="90CV08B100B0"/>
    <s v="RTX5070TI/14760/STD/HY/PNY"/>
    <s v=""/>
    <s v="M525055041"/>
    <s v="CLOSED"/>
    <s v="許家榮"/>
    <s v="2025/11/06 12:51:38"/>
    <s v=""/>
    <s v=""/>
    <s v="2025/12/12 10:57:29"/>
    <s v="[A3SC0023]Scrap caused by VI fail"/>
    <s v="Customer"/>
    <s v="PCB Damaged/R412.R421無法維修"/>
    <s v="2025/11/06 10:17:00"/>
    <s v="KEYIN"/>
    <s v="KEYIN"/>
    <s v="C01"/>
    <s v="RTX5070TI"/>
    <s v=""/>
    <s v=""/>
    <s v=""/>
    <s v=""/>
    <s v=""/>
  </r>
  <r>
    <s v="KGB"/>
    <s v="Standard Shipment"/>
    <x v="0"/>
    <x v="0"/>
    <x v="0"/>
    <s v="TO25A000006"/>
    <s v="R"/>
    <s v="PNY"/>
    <s v="PNY_US"/>
    <s v="2025/11/05 10:11:06"/>
    <s v="2025/10/15 23:41:35"/>
    <s v="M725801094"/>
    <s v="90CV08710010"/>
    <s v="RTX5090/14530/STDOC/SA/PNY"/>
    <s v=""/>
    <s v="M725003590"/>
    <s v="CLOSED"/>
    <s v="許家榮"/>
    <s v="2025/11/06 12:51:38"/>
    <s v="2026/01/05 08:56:29"/>
    <s v="2026/01/21 15:32:15"/>
    <s v="2026/01/21 15:32:15"/>
    <s v=""/>
    <s v=""/>
    <s v=""/>
    <s v="2025/11/06 10:22:36"/>
    <s v="KEYIN"/>
    <s v="KEYIN"/>
    <s v="R10"/>
    <s v="RTX5090"/>
    <s v="2026/01/08 08:13:31"/>
    <s v="001"/>
    <n v="622065"/>
    <n v="1"/>
    <n v="1"/>
  </r>
  <r>
    <s v="KGB"/>
    <s v="Standard Shipment"/>
    <x v="0"/>
    <x v="0"/>
    <x v="0"/>
    <s v="TO25A000006"/>
    <s v="R"/>
    <s v="PNY"/>
    <s v="PNY_US"/>
    <s v="2025/11/05 10:11:06"/>
    <s v="2025/10/15 23:41:35"/>
    <s v="M525801010"/>
    <s v="90CV08600020"/>
    <s v="RTX5080/14745/STD/SA/PNY"/>
    <s v=""/>
    <s v="M525048563"/>
    <s v="CLOSED"/>
    <s v="吳崇源"/>
    <s v="2025/11/06 12:51:38"/>
    <s v="2025/12/09 12:43:46"/>
    <s v="2025/12/12 09:15:00"/>
    <s v="2025/12/12 09:15:00"/>
    <s v=""/>
    <s v=""/>
    <s v=""/>
    <s v="2025/11/06 10:26:02"/>
    <s v="KEYIN"/>
    <s v="KEYIN"/>
    <s v="R10"/>
    <s v="RTX5080"/>
    <s v="2025/12/12 09:14:06"/>
    <s v="001"/>
    <n v="621995"/>
    <n v="1"/>
    <n v="1"/>
  </r>
  <r>
    <s v="KGB"/>
    <s v="Standard Shipment"/>
    <x v="0"/>
    <x v="0"/>
    <x v="0"/>
    <s v="TO25A000006"/>
    <s v="R"/>
    <s v="PNY"/>
    <s v="PNY_US"/>
    <s v="2025/11/05 10:11:06"/>
    <s v="2025/10/15 23:41:35"/>
    <s v="M725801009"/>
    <s v="90CV08B10060"/>
    <s v="RTX5070TI/14760/STD/HY/PNY"/>
    <s v=""/>
    <s v="M725004888"/>
    <s v="CLOSED"/>
    <s v="吳崇源"/>
    <s v="2025/11/06 12:51:38"/>
    <s v="2025/11/20 14:01:24"/>
    <s v="2025/11/24 12:29:04"/>
    <s v="2025/11/24 12:29:04"/>
    <s v=""/>
    <s v=""/>
    <s v=""/>
    <s v="2025/11/06 10:30:43"/>
    <s v="KEYIN"/>
    <s v="KEYIN"/>
    <s v="R10"/>
    <s v="RTX5070TI"/>
    <s v="2025/11/24 12:28:10"/>
    <s v="001"/>
    <n v="621922"/>
    <n v="1"/>
    <n v="1"/>
  </r>
  <r>
    <s v="KBB"/>
    <d v="2026-04-14T00:00:00"/>
    <x v="8"/>
    <x v="0"/>
    <x v="1"/>
    <s v="TO25A000006"/>
    <s v="R"/>
    <s v="PNY"/>
    <s v="PNY_US"/>
    <s v="2025/11/05 10:11:06"/>
    <s v="2025/10/15 23:41:35"/>
    <s v="M525015664"/>
    <s v="90CV08700020"/>
    <s v="RTX5090/14530/STD/SA/PNY"/>
    <s v=""/>
    <s v="M525015664"/>
    <s v="CLOSED"/>
    <s v="許家榮"/>
    <s v="2025/11/06 12:51:38"/>
    <s v=""/>
    <s v=""/>
    <s v="2025/12/12 10:52:27"/>
    <s v="[A3SC0027]PCB damage"/>
    <s v="Customer"/>
    <s v="Board Scratched near CN2 無法維修"/>
    <s v="2025/11/06 10:55:12"/>
    <s v="KEYIN"/>
    <s v="KEYIN"/>
    <s v="C01"/>
    <s v="RTX5090"/>
    <s v=""/>
    <s v=""/>
    <s v=""/>
    <s v=""/>
    <s v=""/>
  </r>
  <r>
    <s v="KGB"/>
    <s v="Standard Shipment"/>
    <x v="0"/>
    <x v="0"/>
    <x v="0"/>
    <s v="TO25A000006"/>
    <s v="R"/>
    <s v="PNY"/>
    <s v="PNY_US"/>
    <s v="2025/11/05 10:11:06"/>
    <s v="2025/10/15 23:41:35"/>
    <s v="M825801084"/>
    <s v="90CV08B100B0"/>
    <s v="RTX5070TI/14760/STD/HY/PNY"/>
    <s v=""/>
    <s v="M825006590"/>
    <s v="CLOSED"/>
    <s v="許家榮"/>
    <s v="2025/11/06 12:51:38"/>
    <s v="2026/01/29 13:51:36"/>
    <s v="2026/01/30 16:26:38"/>
    <s v="2026/01/30 16:26:38"/>
    <s v=""/>
    <s v=""/>
    <s v=""/>
    <s v="2025/11/06 11:01:27"/>
    <s v="KEYIN"/>
    <s v="KEYIN"/>
    <s v="R10"/>
    <s v="RTX5070TI"/>
    <s v="2026/01/30 13:05:00"/>
    <s v="001"/>
    <n v="622118"/>
    <n v="1"/>
    <n v="1"/>
  </r>
  <r>
    <s v="KGB"/>
    <s v="Standard Shipment"/>
    <x v="0"/>
    <x v="0"/>
    <x v="0"/>
    <s v="TO25A000006"/>
    <s v="R"/>
    <s v="PNY"/>
    <s v="PNY_US"/>
    <s v="2025/11/05 10:11:06"/>
    <s v="2025/10/15 23:41:35"/>
    <s v="M825801107"/>
    <s v="90CV08B100B0"/>
    <s v="RTX5070TI/14760/STD/HY/PNY"/>
    <s v=""/>
    <s v="M825007012"/>
    <s v="CLOSED"/>
    <s v="許家榮"/>
    <s v="2025/11/06 12:51:38"/>
    <s v="2026/01/29 13:51:59"/>
    <s v="2026/01/30 16:26:38"/>
    <s v="2026/01/30 16:26:38"/>
    <s v=""/>
    <s v=""/>
    <s v=""/>
    <s v="2025/11/06 11:05:32"/>
    <s v="KEYIN"/>
    <s v="KEYIN"/>
    <s v="R10"/>
    <s v="RTX5070TI"/>
    <s v="2026/01/30 13:05:00"/>
    <s v="001"/>
    <n v="622118"/>
    <n v="1"/>
    <n v="1"/>
  </r>
  <r>
    <s v="KGB"/>
    <s v="Standard Shipment"/>
    <x v="0"/>
    <x v="0"/>
    <x v="0"/>
    <s v="TO25A000006"/>
    <s v="R"/>
    <s v="PNY"/>
    <s v="PNY_US"/>
    <s v="2025/11/05 10:11:06"/>
    <s v="2025/10/15 23:41:35"/>
    <s v="M525801078"/>
    <s v="90CV085000A0"/>
    <s v="RTX5070/14770/STD/HY/PNY"/>
    <s v=""/>
    <s v="M525038476"/>
    <s v="CLOSED"/>
    <s v="許家榮"/>
    <s v="2025/11/06 12:51:38"/>
    <s v="2026/01/14 14:53:50"/>
    <s v="2026/01/30 16:26:35"/>
    <s v="2026/01/30 16:26:35"/>
    <s v=""/>
    <s v=""/>
    <s v=""/>
    <s v="2025/11/06 12:24:10"/>
    <s v="KEYIN"/>
    <s v="KEYIN"/>
    <s v="R10"/>
    <s v="RTX5070"/>
    <s v="2026/01/22 08:12:11"/>
    <s v="001"/>
    <n v="622104"/>
    <n v="1"/>
    <n v="1"/>
  </r>
  <r>
    <s v="KGB"/>
    <s v="Standard Shipment"/>
    <x v="0"/>
    <x v="0"/>
    <x v="0"/>
    <s v="TO25A000006"/>
    <s v="R"/>
    <s v="PNY"/>
    <s v="PNY_US"/>
    <s v="2025/11/05 10:11:06"/>
    <s v="2025/10/15 23:41:35"/>
    <s v="M625801092"/>
    <s v="90CV08B20070"/>
    <s v="RTX5070TI/14760/STDOC/HY/PNY"/>
    <s v=""/>
    <s v="M625034767"/>
    <s v="CLOSED"/>
    <s v="許家榮"/>
    <s v="2025/11/06 12:51:37"/>
    <s v="2026/01/05 08:56:06"/>
    <s v="2026/01/21 15:32:15"/>
    <s v="2026/01/21 15:32:15"/>
    <s v=""/>
    <s v=""/>
    <s v=""/>
    <s v="2025/11/06 12:30:06"/>
    <s v="KEYIN"/>
    <s v="KEYIN"/>
    <s v="R10"/>
    <s v="RTX5070TI"/>
    <s v="2026/01/08 08:13:31"/>
    <s v="001"/>
    <n v="622065"/>
    <n v="1"/>
    <n v="1"/>
  </r>
  <r>
    <s v="KGB"/>
    <s v="Standard Shipment"/>
    <x v="0"/>
    <x v="0"/>
    <x v="0"/>
    <s v="TO25A000006"/>
    <s v="R"/>
    <s v="PNY"/>
    <s v="PNY_US"/>
    <s v="2025/11/05 10:11:06"/>
    <s v="2025/10/15 23:41:35"/>
    <s v="M725801069"/>
    <s v="90CV08630010"/>
    <s v="RTX5080/14745/ARGBOC/SA/PNY"/>
    <s v=""/>
    <s v="M725007701"/>
    <s v="CLOSED"/>
    <s v="許家榮"/>
    <s v="2025/11/06 12:51:37"/>
    <s v="2026/01/05 08:53:04"/>
    <s v="2026/01/21 15:32:15"/>
    <s v="2026/01/21 15:32:15"/>
    <s v=""/>
    <s v=""/>
    <s v=""/>
    <s v="2025/11/06 12:35:37"/>
    <s v="KEYIN"/>
    <s v="KEYIN"/>
    <s v="R10"/>
    <s v="RTX5080"/>
    <s v="2026/01/08 08:13:30"/>
    <s v="001"/>
    <n v="622065"/>
    <n v="1"/>
    <n v="1"/>
  </r>
  <r>
    <s v="KBB"/>
    <d v="2026-04-14T00:00:00"/>
    <x v="8"/>
    <x v="0"/>
    <x v="1"/>
    <s v="TO25A000006"/>
    <s v="R"/>
    <s v="PNY"/>
    <s v="PNY_US"/>
    <s v="2025/11/05 10:11:06"/>
    <s v="2025/10/15 23:41:35"/>
    <s v="M725005635"/>
    <s v="90CV08B20070"/>
    <s v="RTX5070TI/14760/STDOC/HY/PNY"/>
    <s v=""/>
    <s v="M725005635"/>
    <s v="CLOSED"/>
    <s v="許家榮"/>
    <s v="2025/11/06 12:51:37"/>
    <s v=""/>
    <s v=""/>
    <s v="2025/12/19 17:22:43"/>
    <s v="[A3SC0030]Burnt Component"/>
    <s v="Customer"/>
    <s v="PCB Burned/U27"/>
    <s v="2025/11/06 12:39:40"/>
    <s v="KEYIN"/>
    <s v="KEYIN"/>
    <s v="C01"/>
    <s v="RTX5070TI"/>
    <s v=""/>
    <s v=""/>
    <s v=""/>
    <s v=""/>
    <s v=""/>
  </r>
  <r>
    <s v="KBB"/>
    <d v="2026-10-02T00:00:00"/>
    <x v="11"/>
    <x v="0"/>
    <x v="2"/>
    <s v="TO25A000010"/>
    <s v="R"/>
    <s v="PNY"/>
    <s v="PNY_US"/>
    <s v="2025/11/05 10:10:36"/>
    <s v="2025/10/24 11:03:40"/>
    <s v="T725001976"/>
    <s v="90CV08710060"/>
    <s v="RTX5090/14530/STDOC/SA/PNY"/>
    <s v=""/>
    <s v="T725001976"/>
    <s v="CLOSED"/>
    <s v="李景福"/>
    <s v="2025/11/06 14:23:27"/>
    <s v=""/>
    <s v=""/>
    <s v="2026/05/08 15:49:37"/>
    <s v="[A3SC0020]Scrap cause by Parts shortage"/>
    <s v="Customer"/>
    <s v="Consigned Part Shortage - Close"/>
    <s v="2025/11/06 13:53:05"/>
    <s v="KEYIN"/>
    <s v="KEYIN"/>
    <s v="C01"/>
    <s v="RTX5090"/>
    <s v=""/>
    <s v=""/>
    <s v=""/>
    <s v=""/>
    <s v=""/>
  </r>
  <r>
    <s v="KBB"/>
    <s v="SBF to be notified"/>
    <x v="10"/>
    <x v="2"/>
    <x v="1"/>
    <s v="TO25A000010"/>
    <s v="R"/>
    <s v="PNY"/>
    <s v="PNY_US"/>
    <s v="2025/11/05 10:10:36"/>
    <s v="2025/10/24 11:03:40"/>
    <s v="T525000078"/>
    <s v="90CV08710060"/>
    <s v="RTX5090/14530/STDOC/SA/PNY"/>
    <s v=""/>
    <s v="T525000078"/>
    <s v="CLOSED"/>
    <s v="李景福"/>
    <s v="2025/11/06 14:23:27"/>
    <s v=""/>
    <s v=""/>
    <s v="2026/05/08 15:49:44"/>
    <s v="[A3SC0020]Scrap cause by Parts shortage"/>
    <s v="Customer"/>
    <s v="Consigned Part Shortage - Close"/>
    <s v="2025/11/06 13:58:24"/>
    <s v="KEYIN"/>
    <s v="KEYIN"/>
    <s v="C01"/>
    <s v="RTX5090"/>
    <s v=""/>
    <s v=""/>
    <s v=""/>
    <s v=""/>
    <s v=""/>
  </r>
  <r>
    <s v="KGB"/>
    <s v="Standard Shipment"/>
    <x v="0"/>
    <x v="0"/>
    <x v="0"/>
    <s v="TO25A000010"/>
    <s v="R"/>
    <s v="PNY"/>
    <s v="PNY_US"/>
    <s v="2025/11/05 10:10:36"/>
    <s v="2025/10/24 11:03:40"/>
    <s v="T525801054"/>
    <s v="90CV08710060"/>
    <s v="RTX5090/14530/STDOC/SA/PNY"/>
    <s v=""/>
    <s v="T525003942"/>
    <s v="CLOSED"/>
    <s v="許家榮"/>
    <s v="2025/11/06 14:23:27"/>
    <s v="2026/01/05 08:59:31"/>
    <s v="2026/01/30 16:26:39"/>
    <s v="2026/01/30 16:26:39"/>
    <s v=""/>
    <s v=""/>
    <s v=""/>
    <s v="2025/11/06 14:02:11"/>
    <s v="KEYIN"/>
    <s v="KEYIN"/>
    <s v="R10"/>
    <s v="RTX5090"/>
    <s v="2026/01/30 13:05:00"/>
    <s v="001"/>
    <n v="622118"/>
    <n v="1"/>
    <n v="1"/>
  </r>
  <r>
    <s v="KGB"/>
    <s v="Standard Shipment"/>
    <x v="0"/>
    <x v="0"/>
    <x v="0"/>
    <s v="TO25A000010"/>
    <s v="R"/>
    <s v="PNY"/>
    <s v="PNY_US"/>
    <s v="2025/11/05 10:10:36"/>
    <s v="2025/10/24 11:03:40"/>
    <s v="T525801096"/>
    <s v="90CV087000A0"/>
    <s v="RTX5090/14530/STD/SA/PNY"/>
    <s v=""/>
    <s v="T525002914"/>
    <s v="CLOSED"/>
    <s v="許家榮"/>
    <s v="2025/11/06 14:23:27"/>
    <s v="2026/01/05 08:56:49"/>
    <s v="2026/01/21 15:32:15"/>
    <s v="2026/01/21 15:32:15"/>
    <s v=""/>
    <s v=""/>
    <s v=""/>
    <s v="2025/11/06 14:05:02"/>
    <s v="KEYIN"/>
    <s v="KEYIN"/>
    <s v="R10"/>
    <s v="RTX5090"/>
    <s v="2026/01/08 08:13:31"/>
    <s v="001"/>
    <n v="622065"/>
    <n v="1"/>
    <n v="1"/>
  </r>
  <r>
    <s v="KBB"/>
    <d v="2026-04-14T00:00:00"/>
    <x v="8"/>
    <x v="0"/>
    <x v="1"/>
    <s v="TO25A000010"/>
    <s v="R"/>
    <s v="PNY"/>
    <s v="PNY_US"/>
    <s v="2025/11/05 10:10:36"/>
    <s v="2025/10/24 11:03:40"/>
    <s v="T725002713"/>
    <s v="90CV08730060"/>
    <s v="RTX5090/14530/ARGBOC/SA/PNY"/>
    <s v=""/>
    <s v="T725002713"/>
    <s v="CLOSED"/>
    <s v="吳崇源"/>
    <s v="2025/11/07 14:02:05"/>
    <s v=""/>
    <s v=""/>
    <s v="2025/11/26 17:29:17"/>
    <s v="[A3SC0027]PCB damage"/>
    <s v="Customer"/>
    <s v="PCB Damaged/板斷(裂)無法維修"/>
    <s v="2025/11/07 14:01:49"/>
    <s v="KEYIN"/>
    <s v="KEYIN"/>
    <s v="C01"/>
    <s v="RTX5090"/>
    <s v=""/>
    <s v=""/>
    <s v=""/>
    <s v=""/>
    <s v=""/>
  </r>
  <r>
    <s v="KBB"/>
    <d v="2026-10-02T00:00:00"/>
    <x v="11"/>
    <x v="0"/>
    <x v="2"/>
    <s v="TO25A000010"/>
    <s v="R"/>
    <s v="PNY"/>
    <s v="PNY_US"/>
    <s v="2025/11/05 10:10:36"/>
    <s v="2025/10/24 11:03:40"/>
    <s v="T725000328"/>
    <s v="90CV08730060"/>
    <s v="RTX5090/14530/ARGBOC/SA/PNY"/>
    <s v=""/>
    <s v="T725000328"/>
    <s v="CLOSED"/>
    <s v="李景福"/>
    <s v="2025/11/06 14:23:27"/>
    <s v=""/>
    <s v=""/>
    <s v="2026/05/08 15:49:47"/>
    <s v="[A3SC0020]Scrap cause by Parts shortage"/>
    <s v="Customer"/>
    <s v="Consigned Part Shortage - Close"/>
    <s v="2025/11/06 14:08:15"/>
    <s v="KEYIN"/>
    <s v="KEYIN"/>
    <s v="C01"/>
    <s v="RTX5090"/>
    <s v=""/>
    <s v=""/>
    <s v=""/>
    <s v=""/>
    <s v=""/>
  </r>
  <r>
    <s v="KBB"/>
    <d v="2026-04-14T00:00:00"/>
    <x v="8"/>
    <x v="0"/>
    <x v="1"/>
    <s v="TO25A000010"/>
    <s v="R"/>
    <s v="PNY"/>
    <s v="PNY_US"/>
    <s v="2025/11/05 10:10:36"/>
    <s v="2025/10/24 11:03:40"/>
    <s v="T625000158"/>
    <s v="90CV08730060"/>
    <s v="RTX5090/14530/ARGBOC/SA/PNY"/>
    <s v=""/>
    <s v="T625000158"/>
    <s v="CLOSED"/>
    <s v="許家榮"/>
    <s v="2025/11/06 14:23:27"/>
    <s v=""/>
    <s v=""/>
    <s v="2025/12/02 08:43:29"/>
    <s v="[A3SC0022]Scrap caused by service terms"/>
    <s v="Customer"/>
    <s v="客戶未經授權維修/G1、VRAM 被移除"/>
    <s v="2025/11/06 14:11:08"/>
    <s v="KEYIN"/>
    <s v="KEYIN"/>
    <s v="C01"/>
    <s v="RTX5090"/>
    <s v=""/>
    <s v=""/>
    <s v=""/>
    <s v=""/>
    <s v=""/>
  </r>
  <r>
    <s v="KGB"/>
    <s v="Standard Shipment"/>
    <x v="0"/>
    <x v="0"/>
    <x v="0"/>
    <s v="TO25A000010"/>
    <s v="R"/>
    <s v="PNY"/>
    <s v="PNY_US"/>
    <s v="2025/11/05 10:10:36"/>
    <s v="2025/10/24 11:03:40"/>
    <s v="T425801124"/>
    <s v="90CV08730060"/>
    <s v="RTX5090/14530/ARGBOC/SA/PNY"/>
    <s v=""/>
    <s v="T425000095"/>
    <s v="CLOSED"/>
    <s v="許家榮"/>
    <s v="2025/11/06 14:23:27"/>
    <s v="2026/01/29 14:58:55"/>
    <s v="2026/02/07 11:27:19"/>
    <s v="2026/02/07 11:27:19"/>
    <s v=""/>
    <s v=""/>
    <s v=""/>
    <s v="2025/11/06 14:19:52"/>
    <s v="KEYIN"/>
    <s v="KEYIN"/>
    <s v="R10"/>
    <s v="RTX5090"/>
    <s v="2026/02/03 14:26:33"/>
    <s v="005"/>
    <n v="622128"/>
    <n v="8.5"/>
    <n v="8.5"/>
  </r>
  <r>
    <s v="KGB"/>
    <s v="Standard Shipment"/>
    <x v="0"/>
    <x v="0"/>
    <x v="0"/>
    <s v="TO25A000012"/>
    <s v="R"/>
    <s v="PNY"/>
    <s v="PNY_US"/>
    <s v="2025/11/05 10:10:13"/>
    <s v="2025/10/27 17:31:38"/>
    <s v="M625801039"/>
    <s v="90CV08C30010"/>
    <s v="RTX5060TI/15210/STDOC/SA/PNY"/>
    <s v=""/>
    <s v="M625027562"/>
    <s v="CLOSED"/>
    <s v="許家榮"/>
    <s v="2025/11/13 12:19:56"/>
    <s v="2025/12/09 12:44:32"/>
    <s v="2025/12/12 09:15:00"/>
    <s v="2025/12/12 09:15:00"/>
    <s v=""/>
    <s v=""/>
    <s v=""/>
    <s v="2025/11/13 12:01:31"/>
    <s v="KEYIN"/>
    <s v="KEYIN"/>
    <s v="R10"/>
    <s v="RTX5060TI"/>
    <s v="2025/12/12 09:14:06"/>
    <s v="001"/>
    <n v="621995"/>
    <n v="1"/>
    <n v="1"/>
  </r>
  <r>
    <s v="KGB"/>
    <s v="Standard Shipment"/>
    <x v="0"/>
    <x v="0"/>
    <x v="0"/>
    <s v="TO25A000012"/>
    <s v="R"/>
    <s v="PNY"/>
    <s v="PNY_US"/>
    <s v="2025/11/05 10:10:13"/>
    <s v="2025/10/27 17:31:38"/>
    <s v="M525801050"/>
    <s v="90CV08B30070"/>
    <s v="RTX5070TI/14760/ARGBOC/HY/PNY"/>
    <s v=""/>
    <s v="M525057204"/>
    <s v="CLOSED"/>
    <s v="吳崇源"/>
    <s v="2025/11/13 12:19:56"/>
    <s v="2025/12/09 12:46:51"/>
    <s v="2025/12/12 09:15:00"/>
    <s v="2025/12/12 09:15:01"/>
    <s v=""/>
    <s v=""/>
    <s v=""/>
    <s v="2025/11/13 12:02:45"/>
    <s v="KEYIN"/>
    <s v="KEYIN"/>
    <s v="R10"/>
    <s v="RTX5070TI"/>
    <s v="2025/12/12 09:14:06"/>
    <s v="001"/>
    <n v="621995"/>
    <n v="1"/>
    <n v="1"/>
  </r>
  <r>
    <s v="KGB"/>
    <s v="Standard Shipment"/>
    <x v="0"/>
    <x v="0"/>
    <x v="0"/>
    <s v="TO25A000012"/>
    <s v="R"/>
    <s v="PNY"/>
    <s v="PNY_US"/>
    <s v="2025/11/05 10:10:13"/>
    <s v="2025/10/27 17:31:38"/>
    <s v="M625801158"/>
    <s v="90CV08B30070"/>
    <s v="RTX5070TI/14760/ARGBOC/HY/PNY"/>
    <s v=""/>
    <s v="M625047055"/>
    <s v="CLOSED"/>
    <s v="吳崇源"/>
    <s v="2025/11/13 12:19:56"/>
    <s v="2026/01/29 13:49:57"/>
    <s v="2026/01/30 16:26:39"/>
    <s v="2026/01/30 16:26:39"/>
    <s v=""/>
    <s v=""/>
    <s v=""/>
    <s v="2025/11/13 12:03:34"/>
    <s v="KEYIN"/>
    <s v="KEYIN"/>
    <s v="R10"/>
    <s v="RTX5070TI"/>
    <s v="2026/01/30 13:05:01"/>
    <s v="001"/>
    <n v="622118"/>
    <n v="1"/>
    <n v="1"/>
  </r>
  <r>
    <s v="KGB"/>
    <s v="Standard Shipment"/>
    <x v="0"/>
    <x v="0"/>
    <x v="0"/>
    <s v="TO25A000012"/>
    <s v="R"/>
    <s v="PNY"/>
    <s v="PNY_US"/>
    <s v="2025/11/05 10:10:13"/>
    <s v="2025/10/27 17:31:38"/>
    <s v="M525801031"/>
    <s v="90CV085100C0"/>
    <s v="RTX5070/14770/STDOC/HY/PNY"/>
    <s v=""/>
    <s v="M525053428"/>
    <s v="CLOSED"/>
    <s v="許家榮"/>
    <s v="2025/11/13 12:19:56"/>
    <s v="2025/12/09 12:56:41"/>
    <s v="2025/12/12 09:15:01"/>
    <s v="2025/12/12 09:15:01"/>
    <s v=""/>
    <s v=""/>
    <s v=""/>
    <s v="2025/11/13 12:04:21"/>
    <s v="KEYIN"/>
    <s v="KEYIN"/>
    <s v="R10"/>
    <s v="RTX5070"/>
    <s v="2025/12/12 09:14:06"/>
    <s v="001"/>
    <n v="621995"/>
    <n v="1"/>
    <n v="1"/>
  </r>
  <r>
    <s v="KGB"/>
    <s v="Standard Shipment"/>
    <x v="0"/>
    <x v="0"/>
    <x v="0"/>
    <s v="TO25A000012"/>
    <s v="R"/>
    <s v="PNY"/>
    <s v="PNY_US"/>
    <s v="2025/11/05 10:10:13"/>
    <s v="2025/10/27 17:31:38"/>
    <s v="M325801059"/>
    <s v="90CV08510010"/>
    <s v="RTX5070/14770/STDOC/SA/PNY"/>
    <s v=""/>
    <s v="M325007117"/>
    <s v="CLOSED"/>
    <s v="許家榮"/>
    <s v="2025/11/13 12:19:56"/>
    <s v="2026/01/14 14:52:51"/>
    <s v="2026/01/30 16:26:35"/>
    <s v="2026/01/30 16:26:35"/>
    <s v=""/>
    <s v=""/>
    <s v=""/>
    <s v="2025/11/13 12:05:06"/>
    <s v="KEYIN"/>
    <s v="KEYIN"/>
    <s v="R10"/>
    <s v="RTX5070"/>
    <s v="2026/01/22 08:12:11"/>
    <s v="001"/>
    <n v="622104"/>
    <n v="1"/>
    <n v="1"/>
  </r>
  <r>
    <s v="KBB"/>
    <d v="2026-04-14T00:00:00"/>
    <x v="8"/>
    <x v="0"/>
    <x v="1"/>
    <s v="TO25A000012"/>
    <s v="R"/>
    <s v="PNY"/>
    <s v="PNY_US"/>
    <s v="2025/11/05 10:10:13"/>
    <s v="2025/10/27 17:31:38"/>
    <s v="M625047162"/>
    <s v="90CV08B30070"/>
    <s v="RTX5070TI/14760/ARGBOC/HY/PNY"/>
    <s v=""/>
    <s v="M625047162"/>
    <s v="CLOSED"/>
    <s v="許家榮"/>
    <s v="2025/11/13 12:19:56"/>
    <s v=""/>
    <s v=""/>
    <s v="2025/12/02 08:39:12"/>
    <s v="[A3SC0023]Scrap caused by VI fail"/>
    <s v="Customer"/>
    <s v="PCB Damaged/C997無法維修"/>
    <s v="2025/11/13 12:05:48"/>
    <s v="KEYIN"/>
    <s v="KEYIN"/>
    <s v="C01"/>
    <s v="RTX5070TI"/>
    <s v=""/>
    <s v=""/>
    <s v=""/>
    <s v=""/>
    <s v=""/>
  </r>
  <r>
    <s v="KGB"/>
    <s v="Standard Shipment"/>
    <x v="0"/>
    <x v="0"/>
    <x v="0"/>
    <s v="TO25A000012"/>
    <s v="R"/>
    <s v="PNY"/>
    <s v="PNY_US"/>
    <s v="2025/11/05 10:10:13"/>
    <s v="2025/10/27 17:31:38"/>
    <s v="M425801101"/>
    <s v="90CV08730010"/>
    <s v="RTX5090/14530/ARGBOC/SA/PNY"/>
    <s v=""/>
    <s v="M425042375"/>
    <s v="CLOSED"/>
    <s v="許家榮"/>
    <s v="2025/11/13 12:19:56"/>
    <s v="2026/01/29 15:00:11"/>
    <s v="2026/02/07 11:27:19"/>
    <s v="2026/02/07 11:27:19"/>
    <s v=""/>
    <s v=""/>
    <s v=""/>
    <s v="2025/11/13 12:06:47"/>
    <s v="KEYIN"/>
    <s v="KEYIN"/>
    <s v="R10"/>
    <s v="RTX5090"/>
    <s v="2026/02/03 14:26:33"/>
    <s v="005"/>
    <n v="622128"/>
    <n v="8.5"/>
    <n v="8.5"/>
  </r>
  <r>
    <s v="KGB"/>
    <s v="Standard Shipment"/>
    <x v="0"/>
    <x v="0"/>
    <x v="0"/>
    <s v="TO25A000012"/>
    <s v="R"/>
    <s v="PNY"/>
    <s v="PNY_US"/>
    <s v="2025/11/05 10:10:13"/>
    <s v="2025/10/27 17:31:38"/>
    <s v="M725801139"/>
    <s v="90CV08610010"/>
    <s v="RTX5080/14745/STDOC/SA/PNY"/>
    <s v=""/>
    <s v="M725037521"/>
    <s v="CLOSED"/>
    <s v="許家榮"/>
    <s v="2025/11/13 12:19:56"/>
    <s v="2026/01/29 14:05:41"/>
    <s v="2026/02/07 11:27:19"/>
    <s v="2026/02/07 11:27:19"/>
    <s v=""/>
    <s v=""/>
    <s v=""/>
    <s v="2025/11/13 12:08:16"/>
    <s v="KEYIN"/>
    <s v="KEYIN"/>
    <s v="R10"/>
    <s v="RTX5080"/>
    <s v="2026/02/03 14:26:33"/>
    <s v="006"/>
    <n v="622128"/>
    <n v="6.8"/>
    <n v="6.8"/>
  </r>
  <r>
    <s v="KGB"/>
    <s v="Standard Shipment"/>
    <x v="0"/>
    <x v="0"/>
    <x v="0"/>
    <s v="TO25A000012"/>
    <s v="R"/>
    <s v="PNY"/>
    <s v="PNY_US"/>
    <s v="2025/11/05 10:10:13"/>
    <s v="2025/10/27 17:31:38"/>
    <s v="M225801087"/>
    <s v="90CV08600020"/>
    <s v="RTX5080/14745/STD/SA/PNY"/>
    <s v=""/>
    <s v="M225011801"/>
    <s v="CLOSED"/>
    <s v="許家榮"/>
    <s v="2025/11/13 12:19:56"/>
    <s v="2026/01/05 08:55:21"/>
    <s v="2026/01/21 15:32:15"/>
    <s v="2026/01/21 15:32:15"/>
    <s v=""/>
    <s v=""/>
    <s v=""/>
    <s v="2025/11/13 12:09:05"/>
    <s v="KEYIN"/>
    <s v="KEYIN"/>
    <s v="R10"/>
    <s v="RTX5080"/>
    <s v="2026/01/08 08:13:30"/>
    <s v="001"/>
    <n v="622065"/>
    <n v="1"/>
    <n v="1"/>
  </r>
  <r>
    <s v="KGB"/>
    <s v="Standard Shipment"/>
    <x v="0"/>
    <x v="0"/>
    <x v="0"/>
    <s v="TO25A000012"/>
    <s v="R"/>
    <s v="PNY"/>
    <s v="PNY_US"/>
    <s v="2025/11/05 10:10:13"/>
    <s v="2025/10/27 17:31:38"/>
    <s v="M325801072"/>
    <s v="90CV08B10010"/>
    <s v="RTX5070TI/14760/STD/SA/PNY"/>
    <s v=""/>
    <s v="M325036805"/>
    <s v="CLOSED"/>
    <s v="許家榮"/>
    <s v="2025/11/13 12:19:56"/>
    <s v="2026/01/05 08:53:35"/>
    <s v="2026/01/21 15:32:15"/>
    <s v="2026/01/21 15:32:15"/>
    <s v=""/>
    <s v=""/>
    <s v=""/>
    <s v="2025/11/13 12:09:54"/>
    <s v="KEYIN"/>
    <s v="KEYIN"/>
    <s v="R10"/>
    <s v="RTX5070TI"/>
    <s v="2026/01/08 08:13:30"/>
    <s v="001"/>
    <n v="622065"/>
    <n v="1"/>
    <n v="1"/>
  </r>
  <r>
    <s v="KBB"/>
    <d v="2026-09-16T00:00:00"/>
    <x v="12"/>
    <x v="0"/>
    <x v="1"/>
    <s v="TO25A000012"/>
    <s v="R"/>
    <s v="PNY"/>
    <s v="PNY_US"/>
    <s v="2025/11/05 10:10:13"/>
    <s v="2025/10/27 17:31:38"/>
    <s v="M825040197"/>
    <s v="90CV08C20010"/>
    <s v="RTX5060TI/15210/STD/SA/PNY"/>
    <s v=""/>
    <s v="M825040197"/>
    <s v="CLOSED"/>
    <s v="李景福"/>
    <s v="2025/11/13 12:19:56"/>
    <s v=""/>
    <s v=""/>
    <s v="2026/05/08 15:49:40"/>
    <s v="[A3SC0020]Scrap cause by Parts shortage"/>
    <s v="Customer"/>
    <s v="Consigned Part Shortage - Close"/>
    <s v="2025/11/13 12:10:40"/>
    <s v="KEYIN"/>
    <s v="KEYIN"/>
    <s v="C01"/>
    <s v="RTX5060TI"/>
    <s v=""/>
    <s v=""/>
    <s v=""/>
    <s v=""/>
    <s v=""/>
  </r>
  <r>
    <s v="KGB"/>
    <s v="Standard Shipment"/>
    <x v="0"/>
    <x v="0"/>
    <x v="0"/>
    <s v="TO25A000012"/>
    <s v="R"/>
    <s v="PNY"/>
    <s v="PNY_US"/>
    <s v="2025/11/05 10:10:13"/>
    <s v="2025/10/27 17:31:38"/>
    <s v="M425801020"/>
    <s v="90CV08B30010"/>
    <s v="RTX5070TI/14760/ARGBOC/SA/PNY"/>
    <s v=""/>
    <s v="M425016165"/>
    <s v="CLOSED"/>
    <s v="吳崇源"/>
    <s v="2025/11/13 12:19:56"/>
    <s v="2025/11/20 14:01:36"/>
    <s v="2025/11/24 12:29:05"/>
    <s v="2025/11/24 12:29:05"/>
    <s v=""/>
    <s v=""/>
    <s v=""/>
    <s v="2025/11/13 12:11:42"/>
    <s v="KEYIN"/>
    <s v="KEYIN"/>
    <s v="R10"/>
    <s v="RTX5070TI"/>
    <s v="2025/11/24 12:28:10"/>
    <s v="001"/>
    <n v="621922"/>
    <n v="1"/>
    <n v="1"/>
  </r>
  <r>
    <s v="KGB"/>
    <s v="Standard Shipment"/>
    <x v="0"/>
    <x v="0"/>
    <x v="0"/>
    <s v="TO25A000012"/>
    <s v="R"/>
    <s v="PNY"/>
    <s v="PNY_US"/>
    <s v="2025/11/05 10:10:13"/>
    <s v="2025/10/27 17:31:38"/>
    <s v="M825801016"/>
    <s v="90CV08B20070"/>
    <s v="RTX5070TI/14760/STDOC/HY/PNY"/>
    <s v=""/>
    <s v="M825039673"/>
    <s v="CLOSED"/>
    <s v="吳崇源"/>
    <s v="2025/11/13 12:19:56"/>
    <s v="2025/11/20 09:34:12"/>
    <s v="2025/11/24 12:29:05"/>
    <s v="2025/11/24 12:29:05"/>
    <s v=""/>
    <s v=""/>
    <s v=""/>
    <s v="2025/11/13 12:12:39"/>
    <s v="KEYIN"/>
    <s v="KEYIN"/>
    <s v="R10"/>
    <s v="RTX5070TI"/>
    <s v="2025/11/24 12:28:10"/>
    <s v="001"/>
    <n v="621922"/>
    <n v="1"/>
    <n v="1"/>
  </r>
  <r>
    <s v="KGB"/>
    <s v="Standard Shipment"/>
    <x v="0"/>
    <x v="0"/>
    <x v="0"/>
    <s v="TO25A000012"/>
    <s v="R"/>
    <s v="PNY"/>
    <s v="PNY_US"/>
    <s v="2025/11/05 10:10:13"/>
    <s v="2025/10/27 17:31:38"/>
    <s v="M625801017"/>
    <s v="90CV08C10010"/>
    <s v="RTX5060TI/15210/ARGBOC/SA/PNY"/>
    <s v=""/>
    <s v="M625017371"/>
    <s v="CLOSED"/>
    <s v="吳崇源"/>
    <s v="2025/11/13 12:19:56"/>
    <s v="2025/11/20 09:34:19"/>
    <s v="2025/11/24 12:29:05"/>
    <s v="2025/11/24 12:29:05"/>
    <s v=""/>
    <s v=""/>
    <s v=""/>
    <s v="2025/11/13 12:13:37"/>
    <s v="KEYIN"/>
    <s v="KEYIN"/>
    <s v="R10"/>
    <s v="RTX5060TI"/>
    <s v="2025/11/24 12:28:10"/>
    <s v="001"/>
    <n v="621922"/>
    <n v="1"/>
    <n v="1"/>
  </r>
  <r>
    <s v="KGB"/>
    <s v="Standard Shipment"/>
    <x v="0"/>
    <x v="0"/>
    <x v="0"/>
    <s v="TO25A000012"/>
    <s v="R"/>
    <s v="PNY"/>
    <s v="PNY_US"/>
    <s v="2025/11/05 10:10:13"/>
    <s v="2025/10/27 17:31:38"/>
    <s v="M225801025"/>
    <s v="90CV08700020"/>
    <s v="RTX5090/14530/STD/SA/PNY"/>
    <s v=""/>
    <s v="M225010674"/>
    <s v="CLOSED"/>
    <s v="吳崇源"/>
    <s v="2025/11/13 12:19:56"/>
    <s v="2025/11/21 16:10:16"/>
    <s v="2025/11/24 12:29:05"/>
    <s v="2025/11/24 12:29:05"/>
    <s v=""/>
    <s v=""/>
    <s v=""/>
    <s v="2025/11/13 12:14:47"/>
    <s v="KEYIN"/>
    <s v="KEYIN"/>
    <s v="R10"/>
    <s v="RTX5090"/>
    <s v="2025/11/24 12:28:10"/>
    <s v="001"/>
    <n v="621922"/>
    <n v="1"/>
    <n v="1"/>
  </r>
  <r>
    <s v="KGB"/>
    <s v="Standard Shipment"/>
    <x v="0"/>
    <x v="0"/>
    <x v="0"/>
    <s v="TO25A000012"/>
    <s v="R"/>
    <s v="PNY"/>
    <s v="PNY_US"/>
    <s v="2025/11/05 10:10:13"/>
    <s v="2025/10/27 17:31:38"/>
    <s v="M725801058"/>
    <s v="90CV08610010"/>
    <s v="RTX5080/14745/STDOC/SA/PNY"/>
    <s v=""/>
    <s v="M725038132"/>
    <s v="CLOSED"/>
    <s v="許家榮"/>
    <s v="2025/11/13 12:19:56"/>
    <s v="2026/01/05 08:51:34"/>
    <s v="2026/01/21 15:32:15"/>
    <s v="2026/01/21 15:32:15"/>
    <s v=""/>
    <s v=""/>
    <s v=""/>
    <s v="2025/11/13 12:07:26"/>
    <s v="KEYIN"/>
    <s v="KEYIN"/>
    <s v="R10"/>
    <s v="RTX5080"/>
    <s v="2026/01/08 08:13:30"/>
    <s v="001"/>
    <n v="622065"/>
    <n v="1"/>
    <n v="1"/>
  </r>
  <r>
    <s v="KGB"/>
    <s v="Standard Shipment"/>
    <x v="0"/>
    <x v="0"/>
    <x v="0"/>
    <s v="TO25A000012"/>
    <s v="R"/>
    <s v="PNY"/>
    <s v="PNY_US"/>
    <s v="2025/11/05 10:10:13"/>
    <s v="2025/10/27 17:31:38"/>
    <s v="M525801024"/>
    <s v="90CV08630010"/>
    <s v="RTX5080/14745/ARGBOC/SA/PNY"/>
    <s v=""/>
    <s v="M525029956"/>
    <s v="CLOSED"/>
    <s v="吳崇源"/>
    <s v="2025/11/13 12:19:56"/>
    <s v="2025/11/21 16:10:10"/>
    <s v="2025/11/24 12:29:05"/>
    <s v="2025/11/24 12:29:05"/>
    <s v=""/>
    <s v=""/>
    <s v=""/>
    <s v="2025/11/13 12:15:33"/>
    <s v="KEYIN"/>
    <s v="KEYIN"/>
    <s v="R10"/>
    <s v="RTX5080"/>
    <s v="2025/11/24 12:28:10"/>
    <s v="001"/>
    <n v="621922"/>
    <n v="1"/>
    <n v="1"/>
  </r>
  <r>
    <s v="KGB"/>
    <s v="Standard Shipment"/>
    <x v="0"/>
    <x v="0"/>
    <x v="0"/>
    <s v="TO25A000012"/>
    <s v="R"/>
    <s v="PNY"/>
    <s v="PNY_US"/>
    <s v="2025/11/05 10:10:13"/>
    <s v="2025/10/27 17:31:38"/>
    <s v="M525801023"/>
    <s v="90CV08710070"/>
    <s v="RTX5090/14530/STDOC/SA/PNY"/>
    <s v=""/>
    <s v="M525019658"/>
    <s v="CLOSED"/>
    <s v="吳崇源"/>
    <s v="2025/11/13 12:19:55"/>
    <s v="2025/11/21 16:10:04"/>
    <s v="2025/11/24 12:29:05"/>
    <s v="2025/11/24 12:29:05"/>
    <s v=""/>
    <s v=""/>
    <s v=""/>
    <s v="2025/11/13 12:16:32"/>
    <s v="KEYIN"/>
    <s v="KEYIN"/>
    <s v="R10"/>
    <s v="RTX5090"/>
    <s v="2025/11/24 12:28:10"/>
    <s v="001"/>
    <n v="621922"/>
    <n v="1"/>
    <n v="1"/>
  </r>
  <r>
    <s v="KGB"/>
    <s v="Standard Shipment"/>
    <x v="0"/>
    <x v="0"/>
    <x v="0"/>
    <s v="TO25A000012"/>
    <s v="R"/>
    <s v="PNY"/>
    <s v="PNY_US"/>
    <s v="2025/11/05 10:10:13"/>
    <s v="2025/10/27 17:31:38"/>
    <s v="M825801022"/>
    <s v="90CV08710070"/>
    <s v="RTX5090/14530/STDOC/SA/PNY"/>
    <s v=""/>
    <s v="M825018883"/>
    <s v="CLOSED"/>
    <s v="吳崇源"/>
    <s v="2025/11/13 12:19:55"/>
    <s v="2025/11/21 16:09:57"/>
    <s v="2025/11/24 12:29:05"/>
    <s v="2025/11/24 12:29:05"/>
    <s v=""/>
    <s v=""/>
    <s v=""/>
    <s v="2025/11/13 12:17:56"/>
    <s v="KEYIN"/>
    <s v="KEYIN"/>
    <s v="R10"/>
    <s v="RTX5090"/>
    <s v="2025/11/24 12:28:10"/>
    <s v="001"/>
    <n v="621922"/>
    <n v="1"/>
    <n v="1"/>
  </r>
  <r>
    <s v="KGB"/>
    <s v="Standard Shipment"/>
    <x v="0"/>
    <x v="0"/>
    <x v="0"/>
    <s v="TO25A000012"/>
    <s v="R"/>
    <s v="PNY"/>
    <s v="PNY_US"/>
    <s v="2025/11/05 10:10:13"/>
    <s v="2025/10/27 17:31:38"/>
    <s v="M625801021"/>
    <s v="90CV08730070"/>
    <s v="RTX5090/14530/ARGBOC/SA/PNY"/>
    <s v=""/>
    <s v="M625014565"/>
    <s v="CLOSED"/>
    <s v="吳崇源"/>
    <s v="2025/11/13 12:19:55"/>
    <s v="2025/11/21 16:09:48"/>
    <s v="2025/11/24 12:29:05"/>
    <s v="2025/11/24 12:29:05"/>
    <s v=""/>
    <s v=""/>
    <s v=""/>
    <s v="2025/11/13 12:18:40"/>
    <s v="KEYIN"/>
    <s v="KEYIN"/>
    <s v="R10"/>
    <s v="RTX5090"/>
    <s v="2025/11/24 12:28:10"/>
    <s v="001"/>
    <n v="621922"/>
    <n v="1"/>
    <n v="1"/>
  </r>
  <r>
    <s v="KBB"/>
    <s v="SBF to be notified"/>
    <x v="10"/>
    <x v="2"/>
    <x v="1"/>
    <s v="TO25B000006"/>
    <s v="R"/>
    <s v="PNY"/>
    <s v="PNY_US"/>
    <s v="2025/12/02 14:09:08"/>
    <s v="2025/11/17 13:43:58"/>
    <s v="T625000199"/>
    <s v="90CV08730060"/>
    <s v="RTX5090/14530/ARGBOC/SA/PNY"/>
    <s v=""/>
    <s v="T625000199"/>
    <s v="CLOSED"/>
    <s v="許家榮"/>
    <s v="2025/12/12 10:34:30"/>
    <s v=""/>
    <s v=""/>
    <s v="2026/05/08 15:50:18"/>
    <s v="[A3SC0020]Scrap cause by Parts shortage"/>
    <s v="Customer"/>
    <s v="Consigned Part Shortage - Close"/>
    <s v="2025/12/12 10:33:24"/>
    <s v="KEYIN"/>
    <s v="KEYIN"/>
    <s v="C01"/>
    <s v="RTX5090"/>
    <s v=""/>
    <s v=""/>
    <s v=""/>
    <s v=""/>
    <s v=""/>
  </r>
  <r>
    <s v="KBB"/>
    <d v="2026-04-14T00:00:00"/>
    <x v="8"/>
    <x v="0"/>
    <x v="1"/>
    <s v="TO25B000006"/>
    <s v="R"/>
    <s v="PNY"/>
    <s v="PNY_US"/>
    <s v="2025/12/02 14:09:08"/>
    <s v="2025/11/17 13:43:58"/>
    <s v="T725002728"/>
    <s v="90CV08730060"/>
    <s v="RTX5090/14530/ARGBOC/SA/PNY"/>
    <s v=""/>
    <s v="T725002728"/>
    <s v="CLOSED"/>
    <s v="許家榮"/>
    <s v="2025/12/12 10:34:30"/>
    <s v=""/>
    <s v=""/>
    <s v="2026/01/06 17:49:02"/>
    <s v="[A3SC0022]Scrap caused by service terms"/>
    <s v="Customer"/>
    <s v="客戶未經授權維修"/>
    <s v="2025/12/12 10:24:01"/>
    <s v="KEYIN"/>
    <s v="KEYIN"/>
    <s v="C01"/>
    <s v="RTX5090"/>
    <s v=""/>
    <s v=""/>
    <s v=""/>
    <s v=""/>
    <s v=""/>
  </r>
  <r>
    <s v="KGB"/>
    <s v="Standard Shipment"/>
    <x v="0"/>
    <x v="0"/>
    <x v="0"/>
    <s v="TO25B000006"/>
    <s v="R"/>
    <s v="PNY"/>
    <s v="PNY_US"/>
    <s v="2025/12/02 14:09:08"/>
    <s v="2025/11/17 13:43:58"/>
    <s v="T825801180"/>
    <s v="90CV087000A0"/>
    <s v="RTX5090/14530/STD/SA/PNY"/>
    <s v=""/>
    <s v="T825002921"/>
    <s v="CLOSED"/>
    <s v="許家榮"/>
    <s v="2025/12/12 10:34:30"/>
    <s v="2026/02/09 11:27:25"/>
    <s v="2026/02/13 16:50:50"/>
    <s v="2026/02/13 16:50:50"/>
    <s v=""/>
    <s v=""/>
    <s v=""/>
    <s v="2025/12/12 10:25:51"/>
    <s v="KEYIN"/>
    <s v="KEYIN"/>
    <s v="R10"/>
    <s v="RTX5090"/>
    <s v="2026/02/11 11:25:26"/>
    <s v="002"/>
    <n v="622148"/>
    <n v="7.1"/>
    <n v="7.1"/>
  </r>
  <r>
    <s v="KGB"/>
    <s v="Standard Shipment"/>
    <x v="0"/>
    <x v="0"/>
    <x v="0"/>
    <s v="TO25B000006"/>
    <s v="R"/>
    <s v="PNY"/>
    <s v="PNY_US"/>
    <s v="2025/12/02 14:09:08"/>
    <s v="2025/11/17 13:43:58"/>
    <s v="T625801108"/>
    <s v="90CV087000A0"/>
    <s v="RTX5090/14530/STD/SA/PNY"/>
    <s v=""/>
    <s v="T625003504"/>
    <s v="CLOSED"/>
    <s v="許家榮"/>
    <s v="2025/12/12 10:34:30"/>
    <s v="2026/01/05 08:57:48"/>
    <s v="2026/01/21 15:32:15"/>
    <s v="2026/01/21 15:32:15"/>
    <s v=""/>
    <s v=""/>
    <s v=""/>
    <s v="2025/12/12 10:27:19"/>
    <s v="KEYIN"/>
    <s v="KEYIN"/>
    <s v="R10"/>
    <s v="RTX5090"/>
    <s v="2026/01/08 08:13:31"/>
    <s v="001"/>
    <n v="622065"/>
    <n v="1"/>
    <n v="1"/>
  </r>
  <r>
    <s v="KBB"/>
    <d v="2026-10-02T00:00:00"/>
    <x v="11"/>
    <x v="0"/>
    <x v="2"/>
    <s v="TO25B000006"/>
    <s v="R"/>
    <s v="PNY"/>
    <s v="PNY_US"/>
    <s v="2025/12/02 14:09:08"/>
    <s v="2025/11/17 13:43:58"/>
    <s v="T625003497"/>
    <s v="90CV087000A0"/>
    <s v="RTX5090/14530/STD/SA/PNY"/>
    <s v=""/>
    <s v="T625003497"/>
    <s v="CLOSED"/>
    <s v="李景福"/>
    <s v="2025/12/12 10:34:30"/>
    <s v=""/>
    <s v=""/>
    <s v="2026/05/18 14:27:00"/>
    <s v="[A3SC0020]Scrap cause by Parts shortage"/>
    <s v="Customer"/>
    <s v="Consigned Part Shortage - Close"/>
    <s v="2025/12/12 10:28:34"/>
    <s v="KEYIN"/>
    <s v="KEYIN"/>
    <s v="C01"/>
    <s v="RTX5090"/>
    <s v=""/>
    <s v=""/>
    <s v=""/>
    <s v=""/>
    <s v=""/>
  </r>
  <r>
    <s v="KBB"/>
    <d v="2026-04-14T00:00:00"/>
    <x v="8"/>
    <x v="0"/>
    <x v="1"/>
    <s v="TO25B000006"/>
    <s v="R"/>
    <s v="PNY"/>
    <s v="PNY_US"/>
    <s v="2025/12/02 14:09:08"/>
    <s v="2025/11/17 13:43:58"/>
    <s v="T725002704"/>
    <s v="90CV08730060"/>
    <s v="RTX5090/14530/ARGBOC/SA/PNY"/>
    <s v=""/>
    <s v="T725002704"/>
    <s v="CLOSED"/>
    <s v="許家榮"/>
    <s v="2025/12/12 10:34:30"/>
    <s v=""/>
    <s v=""/>
    <s v="2025/12/19 17:20:49"/>
    <s v="[A3SC0022]Scrap caused by service terms"/>
    <s v="Customer"/>
    <s v="客戶未經授權維修"/>
    <s v="2025/12/12 10:29:42"/>
    <s v="KEYIN"/>
    <s v="KEYIN"/>
    <s v="C01"/>
    <s v="RTX5090"/>
    <s v=""/>
    <s v=""/>
    <s v=""/>
    <s v=""/>
    <s v=""/>
  </r>
  <r>
    <s v="KBB"/>
    <d v="2026-04-14T00:00:00"/>
    <x v="8"/>
    <x v="0"/>
    <x v="1"/>
    <s v="TO25B000006"/>
    <s v="R"/>
    <s v="PNY"/>
    <s v="PNY_US"/>
    <s v="2025/12/02 14:09:08"/>
    <s v="2025/11/17 13:43:58"/>
    <s v="T825001843"/>
    <s v="90CV08730060"/>
    <s v="RTX5090/14530/ARGBOC/SA/PNY"/>
    <s v=""/>
    <s v="T825001843"/>
    <s v="CLOSED"/>
    <s v="許家榮"/>
    <s v="2025/12/12 10:34:30"/>
    <s v=""/>
    <s v=""/>
    <s v="2025/12/19 17:18:52"/>
    <s v="[A3SC0022]Scrap caused by service terms"/>
    <s v="Customer"/>
    <s v="客戶未經授權維修"/>
    <s v="2025/12/12 10:32:10"/>
    <s v="KEYIN"/>
    <s v="KEYIN"/>
    <s v="C01"/>
    <s v="RTX5090"/>
    <s v=""/>
    <s v=""/>
    <s v=""/>
    <s v=""/>
    <s v=""/>
  </r>
  <r>
    <s v="KGB"/>
    <s v="Standard Shipment"/>
    <x v="0"/>
    <x v="0"/>
    <x v="0"/>
    <s v="TO25C000001"/>
    <s v="R"/>
    <s v="PNY"/>
    <s v="PNY_US"/>
    <s v="2025/12/23 13:39:42"/>
    <s v="2025/12/02 18:49:58"/>
    <s v="M425801109"/>
    <s v="90CV07S100H0"/>
    <s v="RTX4090/PG139-SKU332/GB/PNY"/>
    <s v=""/>
    <s v="M425039756"/>
    <s v="CLOSED"/>
    <s v="許家榮"/>
    <s v="2025/12/23 14:07:21"/>
    <s v="2026/01/29 13:47:26"/>
    <s v="2026/01/30 16:26:39"/>
    <s v="2026/01/30 16:26:39"/>
    <s v=""/>
    <s v=""/>
    <s v=""/>
    <s v="2025/12/23 13:52:55"/>
    <s v="KEYIN"/>
    <s v="KEYIN"/>
    <s v="R10"/>
    <s v="RTX4090"/>
    <s v="2026/01/30 13:05:00"/>
    <s v="001"/>
    <n v="622118"/>
    <n v="1"/>
    <n v="1"/>
  </r>
  <r>
    <s v="KGB"/>
    <s v="Standard Shipment"/>
    <x v="0"/>
    <x v="0"/>
    <x v="0"/>
    <s v="TO25C000001"/>
    <s v="R"/>
    <s v="PNY"/>
    <s v="PNY_US"/>
    <s v="2025/12/23 13:39:42"/>
    <s v="2025/12/02 18:49:58"/>
    <s v="M225801119"/>
    <s v="90CV07S100E0"/>
    <s v="RTX4090/PG139-SKU332/GB/PNY"/>
    <s v=""/>
    <s v="M225017939"/>
    <s v="CLOSED"/>
    <s v="許家榮"/>
    <s v="2025/12/23 14:07:21"/>
    <s v="2026/01/29 13:46:18"/>
    <s v="2026/02/07 11:27:19"/>
    <s v="2026/02/07 11:27:19"/>
    <s v=""/>
    <s v=""/>
    <s v=""/>
    <s v="2025/12/23 13:54:27"/>
    <s v="KEYIN"/>
    <s v="KEYIN"/>
    <s v="R10"/>
    <s v="RTX4090"/>
    <s v="2026/02/03 14:26:33"/>
    <s v="004"/>
    <n v="622128"/>
    <n v="7.4"/>
    <n v="7.4"/>
  </r>
  <r>
    <s v="KBB"/>
    <d v="2026-09-16T00:00:00"/>
    <x v="12"/>
    <x v="0"/>
    <x v="1"/>
    <s v="TO25C000001"/>
    <s v="R"/>
    <s v="PNY"/>
    <s v="PNY_US"/>
    <s v="2025/12/23 13:39:42"/>
    <s v="2025/12/02 18:49:58"/>
    <s v="M625037152"/>
    <s v="90CV07S100H0"/>
    <s v="RTX4090/PG139-SKU332/GB/PNY"/>
    <s v=""/>
    <s v="M625037152"/>
    <s v="CLOSED"/>
    <s v="許家榮"/>
    <s v="2025/12/23 14:07:21"/>
    <s v=""/>
    <s v=""/>
    <s v="2026/03/13 16:45:11"/>
    <s v="[A3SC0012]Scrap cause by no repair skill"/>
    <s v="[A1902]RMA"/>
    <s v="NO BOOT,目檢正常,量測所有工作電壓都正常,量測I2C值正常_x000a_量測PCI-E值正常,量測BIOS值正常,重燒BIOS無效_x000a_更換GPU並回焊過,無維修方向，故判定為難修板"/>
    <s v="2025/12/23 14:06:04"/>
    <s v="KEYIN"/>
    <s v="KEYIN"/>
    <s v="X03"/>
    <s v="RTX4090"/>
    <s v=""/>
    <s v=""/>
    <s v=""/>
    <s v=""/>
    <s v=""/>
  </r>
  <r>
    <s v="KGB"/>
    <s v="Standard Shipment"/>
    <x v="0"/>
    <x v="0"/>
    <x v="0"/>
    <s v="TO25C000002"/>
    <s v="R"/>
    <s v="PNY"/>
    <s v="PNY_US"/>
    <s v="2025/12/23 13:39:56"/>
    <s v="2025/12/02 18:51:33"/>
    <s v="HD23801145"/>
    <s v="90CV07S10050"/>
    <s v="RTX4090/PG139-SKU332/GB/PNY"/>
    <s v=""/>
    <s v="HD23013606"/>
    <s v="CLOSED"/>
    <s v="許家榮"/>
    <s v="2025/12/23 13:57:09"/>
    <s v="2026/01/29 13:45:07"/>
    <s v="2026/02/25 16:06:24"/>
    <s v="2026/02/25 16:06:24"/>
    <s v=""/>
    <s v=""/>
    <s v=""/>
    <s v="2025/12/23 13:51:28"/>
    <s v="KEYIN"/>
    <s v="KEYIN"/>
    <s v="R10"/>
    <s v="RTX4090"/>
    <s v="2026/02/03 14:27:35"/>
    <s v="001"/>
    <n v="622129"/>
    <n v="7.6"/>
    <n v="7.6"/>
  </r>
  <r>
    <s v="KGB"/>
    <s v="Standard Shipment"/>
    <x v="0"/>
    <x v="0"/>
    <x v="0"/>
    <s v="TO25C000002"/>
    <s v="R"/>
    <s v="PNY"/>
    <s v="PNY_US"/>
    <s v="2025/12/23 13:39:56"/>
    <s v="2025/12/02 18:51:33"/>
    <s v="HD23801099"/>
    <s v="90CV07S10050"/>
    <s v="RTX4090/PG139-SKU332/GB/PNY"/>
    <s v=""/>
    <s v="HD23012983"/>
    <s v="CLOSED"/>
    <s v="許家榮"/>
    <s v="2025/12/23 13:57:09"/>
    <s v="2026/01/29 13:44:45"/>
    <s v="2026/02/25 16:06:25"/>
    <s v="2026/02/25 16:06:25"/>
    <s v=""/>
    <s v=""/>
    <s v=""/>
    <s v="2025/12/23 13:56:23"/>
    <s v="KEYIN"/>
    <s v="KEYIN"/>
    <s v="R10"/>
    <s v="RTX4090"/>
    <s v="2026/02/03 14:27:35"/>
    <s v="002"/>
    <n v="622129"/>
    <n v="7.5"/>
    <n v="7.5"/>
  </r>
  <r>
    <s v="KGB"/>
    <s v="Standard Shipment"/>
    <x v="0"/>
    <x v="0"/>
    <x v="0"/>
    <s v="TO25C000002"/>
    <s v="R"/>
    <s v="PNY"/>
    <s v="PNY_US"/>
    <s v="2025/12/23 13:39:56"/>
    <s v="2025/12/02 18:51:33"/>
    <s v="HD23801126"/>
    <s v="90CV07S10050"/>
    <s v="RTX4090/PG139-SKU332/GB/PNY"/>
    <s v=""/>
    <s v="HD23013871"/>
    <s v="CLOSED"/>
    <s v="許家榮"/>
    <s v="2025/12/23 13:57:09"/>
    <s v="2026/01/29 13:44:54"/>
    <s v="2026/02/25 16:06:25"/>
    <s v="2026/02/25 16:06:25"/>
    <s v=""/>
    <s v=""/>
    <s v=""/>
    <s v="2025/12/23 13:55:31"/>
    <s v="KEYIN"/>
    <s v="KEYIN"/>
    <s v="R10"/>
    <s v="RTX4090"/>
    <s v="2026/02/03 14:27:35"/>
    <s v="002"/>
    <n v="622129"/>
    <n v="7.5"/>
    <n v="7.5"/>
  </r>
  <r>
    <s v="KGB"/>
    <s v="Standard Shipment"/>
    <x v="0"/>
    <x v="0"/>
    <x v="0"/>
    <s v="TO25C000003"/>
    <s v="R"/>
    <s v="PNY"/>
    <s v="PNY_US"/>
    <s v="2025/12/23 13:40:08"/>
    <s v="2025/12/03 09:22:15"/>
    <s v="M925801141"/>
    <s v="90CV08610070"/>
    <s v="RTX5080/14745/STDOC/SA/PNY"/>
    <s v=""/>
    <s v="M925026075"/>
    <s v="CLOSED"/>
    <s v="許家榮"/>
    <s v="2025/12/23 14:49:12"/>
    <s v="2026/01/29 14:12:49"/>
    <s v="2026/02/07 11:27:20"/>
    <s v="2026/02/07 11:27:20"/>
    <s v=""/>
    <s v=""/>
    <s v=""/>
    <s v="2025/12/23 14:45:10"/>
    <s v="KEYIN"/>
    <s v="KEYIN"/>
    <s v="R07"/>
    <s v="RTX5080"/>
    <s v="2026/02/03 14:26:33"/>
    <s v="007"/>
    <n v="622128"/>
    <n v="7"/>
    <n v="7"/>
  </r>
  <r>
    <s v="KBB"/>
    <d v="2026-10-02T00:00:00"/>
    <x v="11"/>
    <x v="0"/>
    <x v="1"/>
    <s v="TO25C000003"/>
    <s v="R"/>
    <s v="PNY"/>
    <s v="PNY_US"/>
    <s v="2025/12/23 13:40:08"/>
    <s v="2025/12/03 09:22:15"/>
    <s v="M425011778"/>
    <s v="90CV08730010"/>
    <s v="RTX5090/14530/ARGBOC/SA/PNY"/>
    <s v=""/>
    <s v="M425011778"/>
    <s v="CLOSED"/>
    <s v="李景福"/>
    <s v="2025/12/23 14:49:12"/>
    <s v=""/>
    <s v=""/>
    <s v="2026/05/18 14:27:10"/>
    <s v="[A3SC0020]Scrap cause by Parts shortage"/>
    <s v="Customer"/>
    <s v="Consigned Part Shortage - Close"/>
    <s v="2025/12/23 14:46:05"/>
    <s v="KEYIN"/>
    <s v="KEYIN"/>
    <s v="C01"/>
    <s v="RTX5090"/>
    <s v=""/>
    <s v=""/>
    <s v=""/>
    <s v=""/>
    <s v=""/>
  </r>
  <r>
    <s v="KBB"/>
    <d v="2026-10-02T00:00:00"/>
    <x v="11"/>
    <x v="0"/>
    <x v="1"/>
    <s v="TO25C000003"/>
    <s v="R"/>
    <s v="PNY"/>
    <s v="PNY_US"/>
    <s v="2025/12/23 13:40:08"/>
    <s v="2025/12/03 09:22:15"/>
    <s v="M225011363"/>
    <s v="90CV08710010"/>
    <s v="RTX5090/14530/STDOC/SA/PNY"/>
    <s v=""/>
    <s v="M225011363"/>
    <s v="CLOSED"/>
    <s v="李景福"/>
    <s v="2025/12/23 14:49:12"/>
    <s v=""/>
    <s v=""/>
    <s v="2026/05/18 14:26:59"/>
    <s v="[A3SC0020]Scrap cause by Parts shortage"/>
    <s v="Customer"/>
    <s v="Consigned Part Shortage - Close"/>
    <s v="2025/12/23 14:47:00"/>
    <s v="KEYIN"/>
    <s v="KEYIN"/>
    <s v="C01"/>
    <s v="RTX5090"/>
    <s v=""/>
    <s v=""/>
    <s v=""/>
    <s v=""/>
    <s v=""/>
  </r>
  <r>
    <s v="KGB"/>
    <s v="Standard Shipment"/>
    <x v="0"/>
    <x v="0"/>
    <x v="0"/>
    <s v="TO25C000003"/>
    <s v="R"/>
    <s v="PNY"/>
    <s v="PNY_US"/>
    <s v="2025/12/23 13:40:08"/>
    <s v="2025/12/03 09:22:15"/>
    <s v="M325801105"/>
    <s v="90CV08530010"/>
    <s v="RTX5070/14770/ARGBOC/SA/PNY"/>
    <s v=""/>
    <s v="M325034864"/>
    <s v="CLOSED"/>
    <s v="許家榮"/>
    <s v="2025/12/23 14:49:13"/>
    <s v="2026/01/14 14:54:40"/>
    <s v="2026/01/30 16:26:35"/>
    <s v="2026/01/30 16:26:35"/>
    <s v=""/>
    <s v=""/>
    <s v=""/>
    <s v="2025/12/23 14:16:58"/>
    <s v="KEYIN"/>
    <s v="KEYIN"/>
    <s v="R10"/>
    <s v="RTX5070"/>
    <s v="2026/01/22 08:12:11"/>
    <s v="001"/>
    <n v="622104"/>
    <n v="1"/>
    <n v="1"/>
  </r>
  <r>
    <s v="KBB"/>
    <s v="Local Scrap"/>
    <x v="2"/>
    <x v="0"/>
    <x v="2"/>
    <s v="TO25C000003"/>
    <s v="R"/>
    <s v="PNY"/>
    <s v="PNY_US"/>
    <s v="2025/12/23 13:40:08"/>
    <s v="2025/12/03 09:22:15"/>
    <s v="M425014075"/>
    <s v="90CV08530010"/>
    <s v="RTX5070/14770/ARGBOC/SA/PNY"/>
    <s v=""/>
    <s v="M425014075"/>
    <s v="CLOSED"/>
    <s v="李景福"/>
    <s v="2025/12/23 14:49:13"/>
    <s v=""/>
    <s v=""/>
    <s v="2026/05/08 15:51:34"/>
    <s v="[A3SC0020]Scrap cause by Parts shortage"/>
    <s v="Customer"/>
    <s v="Consigned Part Shortage - Close"/>
    <s v="2025/12/23 14:18:49"/>
    <s v="KEYIN"/>
    <s v="KEYIN"/>
    <s v="C01"/>
    <s v="RTX5070"/>
    <s v=""/>
    <s v=""/>
    <s v=""/>
    <s v=""/>
    <s v=""/>
  </r>
  <r>
    <s v="KGB"/>
    <s v="Standard Shipment"/>
    <x v="0"/>
    <x v="0"/>
    <x v="0"/>
    <s v="TO25C000003"/>
    <s v="R"/>
    <s v="PNY"/>
    <s v="PNY_US"/>
    <s v="2025/12/23 13:40:08"/>
    <s v="2025/12/03 09:22:15"/>
    <s v="M825801129"/>
    <s v="90CV08E100C0"/>
    <s v="RTX5060/15225/STD/SA/PNY"/>
    <s v=""/>
    <s v="M825040517"/>
    <s v="CLOSED"/>
    <s v="許家榮"/>
    <s v="2025/12/23 14:49:13"/>
    <s v="2026/01/29 13:52:21"/>
    <s v="2026/01/30 16:26:39"/>
    <s v="2026/01/30 16:26:39"/>
    <s v=""/>
    <s v=""/>
    <s v=""/>
    <s v="2025/12/23 14:21:04"/>
    <s v="KEYIN"/>
    <s v="KEYIN"/>
    <s v="R10"/>
    <s v="RTX5060"/>
    <s v="2026/01/30 13:05:00"/>
    <s v="001"/>
    <n v="622118"/>
    <n v="1"/>
    <n v="1"/>
  </r>
  <r>
    <s v="KGB"/>
    <s v="Standard Shipment"/>
    <x v="0"/>
    <x v="0"/>
    <x v="0"/>
    <s v="TO25C000003"/>
    <s v="R"/>
    <s v="PNY"/>
    <s v="PNY_US"/>
    <s v="2025/12/23 13:40:08"/>
    <s v="2025/12/03 09:22:15"/>
    <s v="M425801120"/>
    <s v="90CV08700020"/>
    <s v="RTX5090/14530/STD/SA/PNY"/>
    <s v=""/>
    <s v="M425036240"/>
    <s v="CLOSED"/>
    <s v="許家榮"/>
    <s v="2025/12/23 14:49:13"/>
    <s v="2026/02/09 11:05:26"/>
    <s v="2026/02/13 16:50:50"/>
    <s v="2026/02/13 16:50:50"/>
    <s v=""/>
    <s v=""/>
    <s v=""/>
    <s v="2025/12/23 14:23:05"/>
    <s v="KEYIN"/>
    <s v="KEYIN"/>
    <s v="R10"/>
    <s v="RTX5090"/>
    <s v="2026/02/11 11:25:26"/>
    <s v="002"/>
    <n v="622148"/>
    <n v="7.1"/>
    <n v="7.1"/>
  </r>
  <r>
    <s v="KBB"/>
    <s v="-"/>
    <x v="5"/>
    <x v="2"/>
    <x v="1"/>
    <s v="TO25C000003"/>
    <s v="R"/>
    <s v="PNY"/>
    <s v="PNY_US"/>
    <s v="2025/12/23 13:40:08"/>
    <s v="2025/12/03 09:22:15"/>
    <s v="M925026086"/>
    <s v="90CV08610070"/>
    <s v="RTX5080/14745/STDOC/SA/PNY"/>
    <s v=""/>
    <s v="M925026086"/>
    <s v="CLOSED"/>
    <s v="李景福"/>
    <s v="2025/12/23 14:49:13"/>
    <s v=""/>
    <s v=""/>
    <s v="2026/05/08 15:53:17"/>
    <s v="[A3SC0020]Scrap cause by Parts shortage"/>
    <s v="Customer"/>
    <s v="Consigned Part Shortage - Close"/>
    <s v="2025/12/23 14:24:03"/>
    <s v="KEYIN"/>
    <s v="KEYIN"/>
    <s v="C01"/>
    <s v="RTX5080"/>
    <s v=""/>
    <s v=""/>
    <s v=""/>
    <s v=""/>
    <s v=""/>
  </r>
  <r>
    <s v="KGB"/>
    <s v="Standard Shipment"/>
    <x v="0"/>
    <x v="0"/>
    <x v="0"/>
    <s v="TO25C000003"/>
    <s v="R"/>
    <s v="PNY"/>
    <s v="PNY_US"/>
    <s v="2025/12/23 13:40:08"/>
    <s v="2025/12/03 09:22:15"/>
    <s v="M925801103"/>
    <s v="90CV085100C0"/>
    <s v="RTX5070/14770/STDOC/HY/PNY"/>
    <s v=""/>
    <s v="M925001346"/>
    <s v="CLOSED"/>
    <s v="許家榮"/>
    <s v="2025/12/23 14:49:13"/>
    <s v="2026/01/14 14:54:19"/>
    <s v="2026/01/30 16:26:35"/>
    <s v="2026/01/30 16:26:35"/>
    <s v=""/>
    <s v=""/>
    <s v=""/>
    <s v="2025/12/23 14:27:22"/>
    <s v="KEYIN"/>
    <s v="KEYIN"/>
    <s v="R10"/>
    <s v="RTX5070"/>
    <s v="2026/01/22 08:12:11"/>
    <s v="001"/>
    <n v="622104"/>
    <n v="1"/>
    <n v="1"/>
  </r>
  <r>
    <s v="KGB"/>
    <s v="Standard Shipment"/>
    <x v="0"/>
    <x v="0"/>
    <x v="0"/>
    <s v="TO25C000003"/>
    <s v="R"/>
    <s v="PNY"/>
    <s v="PNY_US"/>
    <s v="2025/12/23 13:40:08"/>
    <s v="2025/12/03 09:22:15"/>
    <s v="M425801111"/>
    <s v="90CV08700020"/>
    <s v="RTX5090/14530/STD/SA/PNY"/>
    <s v=""/>
    <s v="M425036451"/>
    <s v="CLOSED"/>
    <s v="許家榮"/>
    <s v="2025/12/23 14:49:13"/>
    <s v="2026/01/05 08:58:10"/>
    <s v="2026/01/21 15:32:15"/>
    <s v="2026/01/21 15:32:15"/>
    <s v=""/>
    <s v=""/>
    <s v=""/>
    <s v="2025/12/23 14:15:52"/>
    <s v="KEYIN"/>
    <s v="KEYIN"/>
    <s v="R10"/>
    <s v="RTX5090"/>
    <s v="2026/01/08 08:13:31"/>
    <s v="001"/>
    <n v="622065"/>
    <n v="1"/>
    <n v="1"/>
  </r>
  <r>
    <s v="KBB"/>
    <s v="CND Sceond Pass"/>
    <x v="0"/>
    <x v="2"/>
    <x v="1"/>
    <s v="TO25C000003"/>
    <s v="R"/>
    <s v="PNY"/>
    <s v="PNY_US"/>
    <s v="2025/12/23 13:40:08"/>
    <s v="2025/12/03 09:22:15"/>
    <s v="M825006855"/>
    <s v="90CV08B100B0"/>
    <s v="RTX5070TI/14760/STD/HY/PNY"/>
    <s v=""/>
    <s v="M825006855"/>
    <s v="CLOSED"/>
    <s v="李景福"/>
    <s v="2025/12/23 14:49:13"/>
    <s v=""/>
    <s v=""/>
    <s v="2026/05/08 15:50:31"/>
    <s v="[A3SC0020]Scrap cause by Parts shortage"/>
    <s v="Customer"/>
    <s v="Consigned Part Shortage - Close"/>
    <s v="2025/12/23 14:17:50"/>
    <s v="KEYIN"/>
    <s v="KEYIN"/>
    <s v="C01"/>
    <s v="RTX5070TI"/>
    <s v=""/>
    <s v=""/>
    <s v=""/>
    <s v=""/>
    <s v=""/>
  </r>
  <r>
    <s v="KGB"/>
    <s v="Standard Shipment"/>
    <x v="0"/>
    <x v="0"/>
    <x v="0"/>
    <s v="TO25C000003"/>
    <s v="R"/>
    <s v="PNY"/>
    <s v="PNY_US"/>
    <s v="2025/12/23 13:40:08"/>
    <s v="2025/12/03 09:22:15"/>
    <s v="M825801132"/>
    <s v="90CV08E100C0"/>
    <s v="RTX5060/15225/STD/SA/PNY"/>
    <s v=""/>
    <s v="M825040461"/>
    <s v="CLOSED"/>
    <s v="許家榮"/>
    <s v="2025/12/23 14:49:13"/>
    <s v="2026/01/29 13:52:32"/>
    <s v="2026/01/30 16:26:39"/>
    <s v="2026/01/30 16:26:39"/>
    <s v=""/>
    <s v=""/>
    <s v=""/>
    <s v="2025/12/23 14:19:47"/>
    <s v="KEYIN"/>
    <s v="KEYIN"/>
    <s v="R10"/>
    <s v="RTX5060"/>
    <s v="2026/01/30 13:05:00"/>
    <s v="001"/>
    <n v="622118"/>
    <n v="1"/>
    <n v="1"/>
  </r>
  <r>
    <s v="KGB"/>
    <s v="Standard Shipment"/>
    <x v="0"/>
    <x v="0"/>
    <x v="0"/>
    <s v="TO25C000003"/>
    <s v="R"/>
    <s v="PNY"/>
    <s v="PNY_US"/>
    <s v="2025/12/23 13:40:08"/>
    <s v="2025/12/03 09:22:15"/>
    <s v="M725801112"/>
    <s v="90CV08630010"/>
    <s v="RTX5080/14745/ARGBOC/SA/PNY"/>
    <s v=""/>
    <s v="M725022080"/>
    <s v="CLOSED"/>
    <s v="許家榮"/>
    <s v="2025/12/23 14:49:13"/>
    <s v="2026/01/05 08:58:20"/>
    <s v="2026/01/21 15:32:15"/>
    <s v="2026/01/21 15:32:15"/>
    <s v=""/>
    <s v=""/>
    <s v=""/>
    <s v="2025/12/23 14:26:20"/>
    <s v="KEYIN"/>
    <s v="KEYIN"/>
    <s v="R10"/>
    <s v="RTX5080"/>
    <s v="2026/01/08 08:13:31"/>
    <s v="001"/>
    <n v="622065"/>
    <n v="1"/>
    <n v="1"/>
  </r>
  <r>
    <s v="KGB"/>
    <s v="Standard Shipment"/>
    <x v="0"/>
    <x v="0"/>
    <x v="0"/>
    <s v="TO25C000003"/>
    <s v="R"/>
    <s v="PNY"/>
    <s v="PNY_US"/>
    <s v="2025/12/23 13:40:08"/>
    <s v="2025/12/03 09:22:15"/>
    <s v="M625801102"/>
    <s v="90CV08730070"/>
    <s v="RTX5090/14530/ARGBOC/SA/PNY"/>
    <s v=""/>
    <s v="M625014639"/>
    <s v="CLOSED"/>
    <s v="許家榮"/>
    <s v="2025/12/23 14:49:12"/>
    <s v="2026/01/05 08:57:22"/>
    <s v="2026/01/21 15:32:15"/>
    <s v="2026/01/21 15:32:15"/>
    <s v=""/>
    <s v=""/>
    <s v=""/>
    <s v="2025/12/23 14:28:36"/>
    <s v="KEYIN"/>
    <s v="KEYIN"/>
    <s v="R10"/>
    <s v="RTX5090"/>
    <s v="2026/01/08 08:13:31"/>
    <s v="001"/>
    <n v="622065"/>
    <n v="1"/>
    <n v="1"/>
  </r>
  <r>
    <s v="KGB"/>
    <s v="Standard Shipment"/>
    <x v="0"/>
    <x v="0"/>
    <x v="0"/>
    <s v="TO25C000003"/>
    <s v="R"/>
    <s v="PNY"/>
    <s v="PNY_US"/>
    <s v="2025/12/23 13:40:08"/>
    <s v="2025/12/03 09:22:15"/>
    <s v="M325801134"/>
    <s v="90CV08500020"/>
    <s v="RTX5070/14770/STD/SA/PNY"/>
    <s v=""/>
    <s v="M325032593"/>
    <s v="CLOSED"/>
    <s v="許家榮"/>
    <s v="2025/12/23 14:49:12"/>
    <s v="2026/01/29 13:46:32"/>
    <s v="2026/02/07 11:27:19"/>
    <s v="2026/02/07 11:27:19"/>
    <s v=""/>
    <s v=""/>
    <s v=""/>
    <s v="2025/12/23 14:30:27"/>
    <s v="KEYIN"/>
    <s v="KEYIN"/>
    <s v="R10"/>
    <s v="RTX5070"/>
    <s v="2026/02/03 14:26:32"/>
    <s v="002"/>
    <n v="622128"/>
    <n v="6.4"/>
    <n v="6.4"/>
  </r>
  <r>
    <s v="KGB"/>
    <s v="Standard Shipment"/>
    <x v="0"/>
    <x v="0"/>
    <x v="0"/>
    <s v="TO25C000003"/>
    <s v="R"/>
    <s v="PNY"/>
    <s v="PNY_US"/>
    <s v="2025/12/23 13:40:08"/>
    <s v="2025/12/03 09:22:15"/>
    <s v="M425801121"/>
    <s v="90CV08500020"/>
    <s v="RTX5070/14770/STD/SA/PNY"/>
    <s v=""/>
    <s v="M425025049"/>
    <s v="CLOSED"/>
    <s v="許家榮"/>
    <s v="2025/12/23 14:49:12"/>
    <s v="2026/01/29 13:47:38"/>
    <s v="2026/02/07 11:27:19"/>
    <s v="2026/02/07 11:27:19"/>
    <s v=""/>
    <s v=""/>
    <s v=""/>
    <s v="2025/12/23 14:31:22"/>
    <s v="KEYIN"/>
    <s v="KEYIN"/>
    <s v="R10"/>
    <s v="RTX5070"/>
    <s v="2026/02/03 14:26:32"/>
    <s v="002"/>
    <n v="622128"/>
    <n v="6.4"/>
    <n v="6.4"/>
  </r>
  <r>
    <s v="KGB"/>
    <s v="Standard Shipment"/>
    <x v="0"/>
    <x v="0"/>
    <x v="0"/>
    <s v="TO25C000003"/>
    <s v="R"/>
    <s v="PNY"/>
    <s v="PNY_US"/>
    <s v="2025/12/23 13:40:08"/>
    <s v="2025/12/03 09:22:15"/>
    <s v="M925801207"/>
    <s v="90CV08C20070"/>
    <s v="RTX5060TI/15210/STD/SA/PNY"/>
    <s v=""/>
    <s v="M925001261"/>
    <s v="CLOSED"/>
    <s v="許家榮"/>
    <s v="2025/12/23 14:49:12"/>
    <s v="2026/02/09 11:31:02"/>
    <s v="2026/02/13 16:50:50"/>
    <s v="2026/02/13 16:50:50"/>
    <s v=""/>
    <s v=""/>
    <s v=""/>
    <s v="2025/12/23 14:32:37"/>
    <s v="KEYIN"/>
    <s v="KEYIN"/>
    <s v="R10"/>
    <s v="RTX5060TI"/>
    <s v="2026/02/11 11:25:26"/>
    <s v="003"/>
    <n v="622148"/>
    <n v="5.7"/>
    <n v="5.7"/>
  </r>
  <r>
    <s v="KBB"/>
    <s v="Local Scrap"/>
    <x v="2"/>
    <x v="0"/>
    <x v="1"/>
    <s v="TO25C000003"/>
    <s v="R"/>
    <s v="PNY"/>
    <s v="PNY_US"/>
    <s v="2025/12/23 13:40:08"/>
    <s v="2025/12/03 09:22:15"/>
    <s v="M625026484"/>
    <s v="90CV08C20010"/>
    <s v="RTX5060TI/15210/STD/SA/PNY"/>
    <s v=""/>
    <s v="M625026484"/>
    <s v="CLOSED"/>
    <s v="李景福"/>
    <s v="2025/12/23 14:49:12"/>
    <s v=""/>
    <s v=""/>
    <s v="2026/05/08 15:50:14"/>
    <s v="[A3SC0020]Scrap cause by Parts shortage"/>
    <s v="Customer"/>
    <s v="Consigned Part Shortage - Close"/>
    <s v="2025/12/23 14:34:01"/>
    <s v="KEYIN"/>
    <s v="KEYIN"/>
    <s v="C01"/>
    <s v="RTX5060TI"/>
    <s v=""/>
    <s v=""/>
    <s v=""/>
    <s v=""/>
    <s v=""/>
  </r>
  <r>
    <s v="KGB"/>
    <s v="Standard Shipment"/>
    <x v="0"/>
    <x v="0"/>
    <x v="0"/>
    <s v="TO25C000003"/>
    <s v="R"/>
    <s v="PNY"/>
    <s v="PNY_US"/>
    <s v="2025/12/23 13:40:08"/>
    <s v="2025/12/03 09:22:15"/>
    <s v="M525061003"/>
    <s v="90CV085000M0"/>
    <s v="RTX5070/14770/STD/HY/PNY"/>
    <s v=""/>
    <s v="M525061003"/>
    <s v="CLOSED"/>
    <s v="許家榮"/>
    <s v="2025/12/23 14:49:12"/>
    <s v="2026/02/02 08:23:27"/>
    <s v="2026/02/07 11:27:19"/>
    <s v="2026/02/07 11:27:19"/>
    <s v=""/>
    <s v=""/>
    <s v=""/>
    <s v="2025/12/23 14:35:08"/>
    <s v="KEYIN"/>
    <s v="KEYIN"/>
    <s v="R10"/>
    <s v="RTX5070"/>
    <s v="2026/02/03 14:26:32"/>
    <s v="001"/>
    <n v="622128"/>
    <n v="3.3"/>
    <n v="3.3"/>
  </r>
  <r>
    <s v="KGB"/>
    <s v="Standard Shipment"/>
    <x v="0"/>
    <x v="0"/>
    <x v="0"/>
    <s v="TO25C000003"/>
    <s v="R"/>
    <s v="PNY"/>
    <s v="PNY_US"/>
    <s v="2025/12/23 13:40:08"/>
    <s v="2025/12/03 09:22:15"/>
    <s v="M525801184"/>
    <s v="90CV08710070"/>
    <s v="RTX5090/14530/STDOC/SA/PNY"/>
    <s v=""/>
    <s v="M525019706"/>
    <s v="CLOSED"/>
    <s v="許家榮"/>
    <s v="2025/12/23 14:49:12"/>
    <s v="2026/01/29 13:48:25"/>
    <s v="2026/01/30 16:26:39"/>
    <s v="2026/01/30 16:26:39"/>
    <s v=""/>
    <s v=""/>
    <s v=""/>
    <s v="2025/12/23 14:36:04"/>
    <s v="KEYIN"/>
    <s v="KEYIN"/>
    <s v="R10"/>
    <s v="RTX5090"/>
    <s v="2026/01/30 13:05:01"/>
    <s v="001"/>
    <n v="622118"/>
    <n v="1"/>
    <n v="1"/>
  </r>
  <r>
    <s v="KBB"/>
    <s v="Local Scrap"/>
    <x v="2"/>
    <x v="0"/>
    <x v="2"/>
    <s v="TO25C000003"/>
    <s v="R"/>
    <s v="PNY"/>
    <s v="PNY_US"/>
    <s v="2025/12/23 13:40:08"/>
    <s v="2025/12/03 09:22:15"/>
    <s v="M925001329"/>
    <s v="90CV085100C0"/>
    <s v="RTX5070/14770/STDOC/HY/PNY"/>
    <s v=""/>
    <s v="M925001329"/>
    <s v="CLOSED"/>
    <s v="李景福"/>
    <s v="2025/12/23 14:49:12"/>
    <s v=""/>
    <s v=""/>
    <s v="2026/05/08 15:51:30"/>
    <s v="[A3SC0020]Scrap cause by Parts shortage"/>
    <s v="Customer"/>
    <s v="Consigned Part Shortage - Close"/>
    <s v="2025/12/23 14:37:09"/>
    <s v="KEYIN"/>
    <s v="KEYIN"/>
    <s v="C01"/>
    <s v="RTX5070"/>
    <s v=""/>
    <s v=""/>
    <s v=""/>
    <s v=""/>
    <s v=""/>
  </r>
  <r>
    <s v="KBB"/>
    <d v="2026-04-14T00:00:00"/>
    <x v="8"/>
    <x v="0"/>
    <x v="1"/>
    <s v="TO25C000003"/>
    <s v="R"/>
    <s v="PNY"/>
    <s v="PNY_US"/>
    <s v="2025/12/23 13:40:08"/>
    <s v="2025/12/03 09:22:15"/>
    <s v="M525053210"/>
    <s v="90CV085100C0"/>
    <s v="RTX5070/14770/STDOC/HY/PNY"/>
    <s v=""/>
    <s v="M525053210"/>
    <s v="CLOSED"/>
    <s v="許家榮"/>
    <s v="2025/12/23 14:49:12"/>
    <s v=""/>
    <s v=""/>
    <s v="2026/01/06 17:36:45"/>
    <s v="[A3SC0030]Burnt Component"/>
    <s v="Customer"/>
    <s v="PCB Burned/U4"/>
    <s v="2025/12/23 14:38:02"/>
    <s v="KEYIN"/>
    <s v="KEYIN"/>
    <s v="C01"/>
    <s v="RTX5070"/>
    <s v=""/>
    <s v=""/>
    <s v=""/>
    <s v=""/>
    <s v=""/>
  </r>
  <r>
    <s v="KGB"/>
    <s v="Standard Shipment"/>
    <x v="0"/>
    <x v="0"/>
    <x v="0"/>
    <s v="TO25C000003"/>
    <s v="R"/>
    <s v="PNY"/>
    <s v="PNY_US"/>
    <s v="2025/12/23 13:40:08"/>
    <s v="2025/12/03 09:22:15"/>
    <s v="M825801137"/>
    <s v="90CV08510010"/>
    <s v="RTX5070/14770/STDOC/SA/PNY"/>
    <s v=""/>
    <s v="M825041428"/>
    <s v="CLOSED"/>
    <s v="許家榮"/>
    <s v="2025/12/23 14:49:12"/>
    <s v="2026/01/29 13:52:41"/>
    <s v="2026/02/07 11:27:19"/>
    <s v="2026/02/07 11:27:20"/>
    <s v=""/>
    <s v=""/>
    <s v=""/>
    <s v="2025/12/23 14:38:59"/>
    <s v="KEYIN"/>
    <s v="KEYIN"/>
    <s v="R10"/>
    <s v="RTX5070"/>
    <s v="2026/02/03 14:26:32"/>
    <s v="002"/>
    <n v="622128"/>
    <n v="6.4"/>
    <n v="6.4"/>
  </r>
  <r>
    <s v="KBB"/>
    <s v="-"/>
    <x v="5"/>
    <x v="2"/>
    <x v="1"/>
    <s v="TO25C000003"/>
    <s v="R"/>
    <s v="PNY"/>
    <s v="PNY_US"/>
    <s v="2025/12/23 13:40:08"/>
    <s v="2025/12/03 09:22:15"/>
    <s v="M825039642"/>
    <s v="90CV08B20070"/>
    <s v="RTX5070TI/14760/STDOC/HY/PNY"/>
    <s v=""/>
    <s v="M825039642"/>
    <s v="CLOSED"/>
    <s v="李景福"/>
    <s v="2025/12/23 14:49:12"/>
    <s v=""/>
    <s v=""/>
    <s v="2026/05/08 15:51:27"/>
    <s v="[A3SC0020]Scrap cause by Parts shortage"/>
    <s v="Customer"/>
    <s v="Consigned Part Shortage - Close"/>
    <s v="2025/12/23 14:39:54"/>
    <s v="KEYIN"/>
    <s v="KEYIN"/>
    <s v="C01"/>
    <s v="RTX5070TI"/>
    <s v=""/>
    <s v=""/>
    <s v=""/>
    <s v=""/>
    <s v=""/>
  </r>
  <r>
    <s v="KBB"/>
    <s v="-"/>
    <x v="5"/>
    <x v="2"/>
    <x v="1"/>
    <s v="TO25C000003"/>
    <s v="R"/>
    <s v="PNY"/>
    <s v="PNY_US"/>
    <s v="2025/12/23 13:40:08"/>
    <s v="2025/12/03 09:22:15"/>
    <s v="M825039646"/>
    <s v="90CV08B20070"/>
    <s v="RTX5070TI/14760/STDOC/HY/PNY"/>
    <s v=""/>
    <s v="M825039646"/>
    <s v="CLOSED"/>
    <s v="李景福"/>
    <s v="2025/12/23 14:49:12"/>
    <s v=""/>
    <s v=""/>
    <s v="2026/05/08 15:51:37"/>
    <s v="[A3SC0020]Scrap cause by Parts shortage"/>
    <s v="Customer"/>
    <s v="Consigned Part Shortage - Close"/>
    <s v="2025/12/23 14:40:51"/>
    <s v="KEYIN"/>
    <s v="KEYIN"/>
    <s v="C01"/>
    <s v="RTX5070TI"/>
    <s v=""/>
    <s v=""/>
    <s v=""/>
    <s v=""/>
    <s v=""/>
  </r>
  <r>
    <s v="KGB"/>
    <s v="Standard Shipment"/>
    <x v="0"/>
    <x v="0"/>
    <x v="0"/>
    <s v="TO25C000003"/>
    <s v="R"/>
    <s v="PNY"/>
    <s v="PNY_US"/>
    <s v="2025/12/23 13:40:08"/>
    <s v="2025/12/03 09:22:15"/>
    <s v="M725801133"/>
    <s v="90CV08B20070"/>
    <s v="RTX5070TI/14760/STDOC/HY/PNY"/>
    <s v=""/>
    <s v="M725006386"/>
    <s v="CLOSED"/>
    <s v="許家榮"/>
    <s v="2025/12/23 14:49:12"/>
    <s v="2026/01/29 13:50:24"/>
    <s v="2026/01/30 16:26:39"/>
    <s v="2026/01/30 16:26:39"/>
    <s v=""/>
    <s v=""/>
    <s v=""/>
    <s v="2025/12/23 14:41:59"/>
    <s v="KEYIN"/>
    <s v="KEYIN"/>
    <s v="R10"/>
    <s v="RTX5070TI"/>
    <s v="2026/01/30 13:05:00"/>
    <s v="001"/>
    <n v="622118"/>
    <n v="1"/>
    <n v="1"/>
  </r>
  <r>
    <s v="KBB"/>
    <s v="Local Scrap"/>
    <x v="2"/>
    <x v="0"/>
    <x v="2"/>
    <s v="TO25C000003"/>
    <s v="R"/>
    <s v="PNY"/>
    <s v="PNY_US"/>
    <s v="2025/12/23 13:40:08"/>
    <s v="2025/12/03 09:22:15"/>
    <s v="M925001354"/>
    <s v="90CV085100C0"/>
    <s v="RTX5070/14770/STDOC/HY/PNY"/>
    <s v=""/>
    <s v="M925001354"/>
    <s v="CLOSED"/>
    <s v="李景福"/>
    <s v="2025/12/23 14:49:12"/>
    <s v=""/>
    <s v=""/>
    <s v="2026/05/08 15:51:25"/>
    <s v="[A3SC0020]Scrap cause by Parts shortage"/>
    <s v="Customer"/>
    <s v="Consigned Part Shortage - Close"/>
    <s v="2025/12/23 14:43:20"/>
    <s v="KEYIN"/>
    <s v="KEYIN"/>
    <s v="C01"/>
    <s v="RTX5070"/>
    <s v=""/>
    <s v=""/>
    <s v=""/>
    <s v=""/>
    <s v=""/>
  </r>
  <r>
    <s v="KBB"/>
    <s v="-"/>
    <x v="5"/>
    <x v="2"/>
    <x v="1"/>
    <s v="TO25C000003"/>
    <s v="R"/>
    <s v="PNY"/>
    <s v="PNY_US"/>
    <s v="2025/12/23 13:40:08"/>
    <s v="2025/12/03 09:22:15"/>
    <s v="M825032940"/>
    <s v="90CV085100C0"/>
    <s v="RTX5070/14770/STDOC/HY/PNY"/>
    <s v=""/>
    <s v="M825032940"/>
    <s v="CLOSED"/>
    <s v="李景福"/>
    <s v="2025/12/23 14:49:12"/>
    <s v=""/>
    <s v=""/>
    <s v="2026/05/08 15:51:19"/>
    <s v="[A3SC0020]Scrap cause by Parts shortage"/>
    <s v="Customer"/>
    <s v="Consigned Part Shortage - Close"/>
    <s v="2025/12/23 14:44:13"/>
    <s v="KEYIN"/>
    <s v="KEYIN"/>
    <s v="C01"/>
    <s v="RTX5070"/>
    <s v=""/>
    <s v=""/>
    <s v=""/>
    <s v=""/>
    <s v=""/>
  </r>
  <r>
    <s v="KBB"/>
    <d v="2026-04-14T00:00:00"/>
    <x v="8"/>
    <x v="0"/>
    <x v="1"/>
    <s v="TO25C000003"/>
    <s v="R"/>
    <s v="PNY"/>
    <s v="PNY_US"/>
    <s v="2025/12/23 13:40:08"/>
    <s v="2025/12/03 09:22:15"/>
    <s v="M525019682"/>
    <s v="90CV08710070"/>
    <s v="RTX5090/14530/STDOC/SA/PNY"/>
    <s v=""/>
    <s v="M525019682"/>
    <s v="CLOSED"/>
    <s v="許家榮"/>
    <s v="2025/12/30 12:45:42"/>
    <s v=""/>
    <s v=""/>
    <s v="2026/01/06 17:51:16"/>
    <s v="[A3SC0022]Scrap caused by service terms"/>
    <s v="Customer"/>
    <s v="客戶未經授權維修"/>
    <s v="2025/12/30 12:44:40"/>
    <s v="KEYIN"/>
    <s v="KEYIN"/>
    <s v="C01"/>
    <s v="RTX5090"/>
    <s v=""/>
    <s v=""/>
    <s v=""/>
    <s v=""/>
    <s v=""/>
  </r>
  <r>
    <s v="KGB"/>
    <s v="Standard Shipment"/>
    <x v="0"/>
    <x v="0"/>
    <x v="0"/>
    <s v="TO25C000003"/>
    <s v="R"/>
    <s v="PNY"/>
    <s v="PNY_US"/>
    <s v="2025/12/23 13:40:08"/>
    <s v="2025/12/03 09:22:15"/>
    <s v="M325801110"/>
    <s v="90CV08B10010"/>
    <s v="RTX5070TI/14760/STD/SA/PNY"/>
    <s v=""/>
    <s v="M325038180"/>
    <s v="CLOSED"/>
    <s v="許家榮"/>
    <s v="2025/12/23 14:49:13"/>
    <s v="2026/01/05 08:58:00"/>
    <s v="2026/01/21 15:32:15"/>
    <s v="2026/01/21 15:32:15"/>
    <s v=""/>
    <s v=""/>
    <s v=""/>
    <s v="2025/12/23 14:13:54"/>
    <s v="KEYIN"/>
    <s v="KEYIN"/>
    <s v="R10"/>
    <s v="RTX5070TI"/>
    <s v="2026/01/08 08:13:31"/>
    <s v="001"/>
    <n v="622065"/>
    <n v="1"/>
    <n v="1"/>
  </r>
  <r>
    <s v="KGB"/>
    <s v="Standard Shipment"/>
    <x v="0"/>
    <x v="0"/>
    <x v="0"/>
    <s v="TO25C000003"/>
    <s v="R"/>
    <s v="PNY"/>
    <s v="PNY_US"/>
    <s v="2025/12/23 13:40:08"/>
    <s v="2025/12/03 09:22:15"/>
    <s v="M725801181"/>
    <s v="90CV08630010"/>
    <s v="RTX5080/14745/ARGBOC/SA/PNY"/>
    <s v=""/>
    <s v="M725022824"/>
    <s v="CLOSED"/>
    <s v="許家榮"/>
    <s v="2025/12/23 14:49:12"/>
    <s v="2026/03/05 08:54:53"/>
    <s v="2026/03/07 08:17:15"/>
    <s v="2026/03/07 08:17:15"/>
    <s v=""/>
    <s v=""/>
    <s v=""/>
    <s v="2025/12/23 14:47:57"/>
    <s v="KEYIN"/>
    <s v="KEYIN"/>
    <s v="R10"/>
    <s v="RTX5080"/>
    <s v="2026/03/06 10:32:29"/>
    <s v="001"/>
    <n v="622180"/>
    <n v="7.5"/>
    <n v="7.5"/>
  </r>
  <r>
    <s v="KGB"/>
    <s v="Standard Shipment"/>
    <x v="0"/>
    <x v="0"/>
    <x v="0"/>
    <s v="TO25C000003"/>
    <s v="R"/>
    <s v="PNY"/>
    <s v="PNY_US"/>
    <s v="2025/12/23 13:40:08"/>
    <s v="2025/12/03 09:22:15"/>
    <s v="M725801136"/>
    <s v="90CV08B10060"/>
    <s v="RTX5070TI/14760/STD/HY/PNY"/>
    <s v=""/>
    <s v="M725034940"/>
    <s v="CLOSED"/>
    <s v="許家榮"/>
    <s v="2025/12/23 14:49:13"/>
    <s v="2026/01/29 13:50:38"/>
    <s v="2026/01/30 16:26:39"/>
    <s v="2026/01/30 16:26:39"/>
    <s v=""/>
    <s v=""/>
    <s v=""/>
    <s v="2025/12/23 14:10:33"/>
    <s v="KEYIN"/>
    <s v="KEYIN"/>
    <s v="R10"/>
    <s v="RTX5070TI"/>
    <s v="2026/01/30 13:05:00"/>
    <s v="001"/>
    <n v="622118"/>
    <n v="1"/>
    <n v="1"/>
  </r>
  <r>
    <s v="KGB"/>
    <s v="Standard Shipment"/>
    <x v="0"/>
    <x v="0"/>
    <x v="0"/>
    <s v="TO25C000003"/>
    <s v="R"/>
    <s v="PNY"/>
    <s v="PNY_US"/>
    <s v="2025/12/23 13:40:08"/>
    <s v="2025/12/03 09:22:15"/>
    <s v="M825801106"/>
    <s v="90CV08B10060"/>
    <s v="RTX5070TI/14760/STD/HY/PNY"/>
    <s v=""/>
    <s v="M825035411"/>
    <s v="CLOSED"/>
    <s v="許家榮"/>
    <s v="2025/12/23 14:49:13"/>
    <s v="2026/01/05 08:57:33"/>
    <s v="2026/01/21 15:32:15"/>
    <s v="2026/01/21 15:32:15"/>
    <s v=""/>
    <s v=""/>
    <s v=""/>
    <s v="2025/12/23 14:11:31"/>
    <s v="KEYIN"/>
    <s v="KEYIN"/>
    <s v="R10"/>
    <s v="RTX5070TI"/>
    <s v="2026/01/08 08:13:31"/>
    <s v="001"/>
    <n v="622065"/>
    <n v="1"/>
    <n v="1"/>
  </r>
  <r>
    <s v="KGB"/>
    <s v="Standard Shipment"/>
    <x v="0"/>
    <x v="0"/>
    <x v="0"/>
    <s v="TO25C000003"/>
    <s v="R"/>
    <s v="PNY"/>
    <s v="PNY_US"/>
    <s v="2025/12/23 13:40:08"/>
    <s v="2025/12/03 09:22:15"/>
    <s v="M625801130"/>
    <s v="90CV08C30010"/>
    <s v="RTX5060TI/15210/STDOC/SA/PNY"/>
    <s v=""/>
    <s v="M625017621"/>
    <s v="CLOSED"/>
    <s v="許家榮"/>
    <s v="2025/12/23 14:49:13"/>
    <s v="2026/01/29 13:49:46"/>
    <s v="2026/01/30 16:26:39"/>
    <s v="2026/01/30 16:26:39"/>
    <s v=""/>
    <s v=""/>
    <s v=""/>
    <s v="2025/12/23 14:12:26"/>
    <s v="KEYIN"/>
    <s v="KEYIN"/>
    <s v="R10"/>
    <s v="RTX5060TI"/>
    <s v="2026/01/30 13:05:00"/>
    <s v="001"/>
    <n v="622118"/>
    <n v="1"/>
    <n v="1"/>
  </r>
  <r>
    <s v="KBB"/>
    <s v="-"/>
    <x v="5"/>
    <x v="2"/>
    <x v="1"/>
    <s v="TO25C000006"/>
    <s v="R"/>
    <s v="PNY"/>
    <s v="PNY_US"/>
    <s v="2025/12/17 14:07:16"/>
    <s v="2025/12/08 16:50:41"/>
    <s v="HN24010066"/>
    <s v="90CV07U60030"/>
    <s v="RTX4060TI/PG190-364/GB/PNY"/>
    <s v=""/>
    <s v="HN24010066"/>
    <s v="CLOSED"/>
    <s v="李景福"/>
    <s v="2025/12/17 14:28:19"/>
    <s v=""/>
    <s v=""/>
    <s v="2026/05/08 15:51:56"/>
    <s v="[A3SC0020]Scrap cause by Parts shortage"/>
    <s v="Customer"/>
    <s v="Consigned Part Shortage - Close"/>
    <s v="2025/12/17 14:09:21"/>
    <s v="KEYIN"/>
    <s v="KEYIN"/>
    <s v="C01"/>
    <s v="RTX4060TI"/>
    <s v=""/>
    <s v=""/>
    <s v=""/>
    <s v=""/>
    <s v=""/>
  </r>
  <r>
    <s v="KBB"/>
    <s v="BU未結案"/>
    <x v="15"/>
    <x v="2"/>
    <x v="1"/>
    <s v="TO25C000006"/>
    <s v="R"/>
    <s v="PNY"/>
    <s v="PNY_US"/>
    <s v="2025/12/17 14:07:16"/>
    <s v="2025/12/08 16:50:41"/>
    <s v="HN24011571"/>
    <s v="90CV07P30050"/>
    <s v="RTX4070TI/P141S323/GB/PNY"/>
    <s v=""/>
    <s v="HN24011571"/>
    <s v="CLOSED"/>
    <s v="李景福"/>
    <s v="2025/12/17 14:28:19"/>
    <s v=""/>
    <s v=""/>
    <s v="2026/05/08 15:52:39"/>
    <s v="[A3SC0020]Scrap cause by Parts shortage"/>
    <s v="Customer"/>
    <s v="Consigned Part Shortage - Close"/>
    <s v="2025/12/17 14:10:47"/>
    <s v="KEYIN"/>
    <s v="KEYIN"/>
    <s v="C01"/>
    <s v="RTX4070TI"/>
    <s v=""/>
    <s v=""/>
    <s v=""/>
    <s v=""/>
    <s v=""/>
  </r>
  <r>
    <s v="KBB"/>
    <d v="2026-04-14T00:00:00"/>
    <x v="8"/>
    <x v="0"/>
    <x v="1"/>
    <s v="TO25C000006"/>
    <s v="R"/>
    <s v="PNY"/>
    <s v="PNY_US"/>
    <s v="2025/12/17 14:07:16"/>
    <s v="2025/12/08 16:50:41"/>
    <s v="H924010368"/>
    <s v="90CV07P30050"/>
    <s v="RTX4070TI/P141S323/GB/PNY"/>
    <s v=""/>
    <s v="H924010368"/>
    <s v="CLOSED"/>
    <s v="許家榮"/>
    <s v="2025/12/17 14:28:19"/>
    <s v=""/>
    <s v=""/>
    <s v="2026/01/06 17:46:28"/>
    <s v="[A3SC0030]Burnt Component"/>
    <s v="Customer"/>
    <s v="PCB Burned/U4"/>
    <s v="2025/12/17 14:22:19"/>
    <s v="KEYIN"/>
    <s v="KEYIN"/>
    <s v="C01"/>
    <s v="RTX4070TI"/>
    <s v=""/>
    <s v=""/>
    <s v=""/>
    <s v=""/>
    <s v=""/>
  </r>
  <r>
    <s v="KGB"/>
    <s v="Standard Shipment"/>
    <x v="0"/>
    <x v="0"/>
    <x v="0"/>
    <s v="TO25C000006"/>
    <s v="R"/>
    <s v="PNY"/>
    <s v="PNY_US"/>
    <s v="2025/12/17 14:07:16"/>
    <s v="2025/12/08 16:50:41"/>
    <s v="HO24801116"/>
    <s v="90CV07R50010"/>
    <s v="RTX4070/PG141SKU335/GB/PNY"/>
    <s v=""/>
    <s v="HO24007246"/>
    <s v="CLOSED"/>
    <s v="許家榮"/>
    <s v="2025/12/17 14:28:19"/>
    <s v="2026/04/22 14:39:52"/>
    <s v="2026/05/05 15:40:44"/>
    <s v="2026/05/05 15:40:44"/>
    <s v=""/>
    <s v=""/>
    <s v=""/>
    <s v="2025/12/17 14:23:22"/>
    <s v="KEYIN"/>
    <s v="KEYIN"/>
    <s v="R10"/>
    <s v="RTX4070"/>
    <s v="2026/04/24 10:42:25"/>
    <s v="001"/>
    <n v="622299"/>
    <n v="4.0999999999999996"/>
    <n v="4.0999999999999996"/>
  </r>
  <r>
    <s v="KBB"/>
    <s v="-"/>
    <x v="5"/>
    <x v="2"/>
    <x v="1"/>
    <s v="TO25C000006"/>
    <s v="R"/>
    <s v="PNY"/>
    <s v="PNY_US"/>
    <s v="2025/12/17 14:07:16"/>
    <s v="2025/12/08 16:50:41"/>
    <s v="H924012177"/>
    <s v="90CV07P20060"/>
    <s v="RTX4070TI/P141S323/GB/PNY"/>
    <s v=""/>
    <s v="H924012177"/>
    <s v="CLOSED"/>
    <s v="李景福"/>
    <s v="2025/12/17 14:28:19"/>
    <s v=""/>
    <s v=""/>
    <s v="2026/05/08 15:52:02"/>
    <s v="[A3SC0020]Scrap cause by Parts shortage"/>
    <s v="Customer"/>
    <s v="Consigned Part Shortage - Close"/>
    <s v="2025/12/17 14:24:19"/>
    <s v="KEYIN"/>
    <s v="KEYIN"/>
    <s v="C01"/>
    <s v="RTX4070TI"/>
    <s v=""/>
    <s v=""/>
    <s v=""/>
    <s v=""/>
    <s v=""/>
  </r>
  <r>
    <s v="KGB"/>
    <s v="Standard Shipment"/>
    <x v="0"/>
    <x v="0"/>
    <x v="0"/>
    <s v="TO25C000006"/>
    <s v="R"/>
    <s v="PNY"/>
    <s v="PNY_US"/>
    <s v="2025/12/17 14:07:16"/>
    <s v="2025/12/08 16:50:41"/>
    <s v="HN24801113"/>
    <s v="90CV07P30050"/>
    <s v="RTX4070TI/P141S323/GB/PNY"/>
    <s v=""/>
    <s v="HN24010942"/>
    <s v="CLOSED"/>
    <s v="許家榮"/>
    <s v="2025/12/17 14:28:19"/>
    <s v="2026/01/14 14:54:50"/>
    <s v="2026/02/13 16:44:36"/>
    <s v="2026/02/13 16:44:36"/>
    <s v=""/>
    <s v=""/>
    <s v=""/>
    <s v="2025/12/17 14:25:55"/>
    <s v="KEYIN"/>
    <s v="KEYIN"/>
    <s v="R10"/>
    <s v="RTX4070TI"/>
    <s v="2026/02/03 14:18:40"/>
    <s v="001"/>
    <n v="622127"/>
    <n v="2.5"/>
    <n v="2.5"/>
  </r>
  <r>
    <s v="KBB"/>
    <d v="2026-04-14T00:00:00"/>
    <x v="8"/>
    <x v="0"/>
    <x v="1"/>
    <s v="TO25C000006"/>
    <s v="R"/>
    <s v="PNY"/>
    <s v="PNY_US"/>
    <s v="2025/12/17 14:07:16"/>
    <s v="2025/12/08 16:50:41"/>
    <s v="H924004017"/>
    <s v="90CV07X20010"/>
    <s v="RTX4080/PG139SKU355/GB/PNY"/>
    <s v=""/>
    <s v="H924004017"/>
    <s v="CLOSED"/>
    <s v="許家榮"/>
    <s v="2025/12/17 14:28:19"/>
    <s v=""/>
    <s v=""/>
    <s v="2026/03/20 13:28:50"/>
    <s v="[A3SC0022]Scrap caused by service terms"/>
    <s v="Customer"/>
    <s v="GPU損傷痕跡無法維修"/>
    <s v="2025/12/17 14:27:07"/>
    <s v="KEYIN"/>
    <s v="KEYIN"/>
    <s v="C01"/>
    <s v="RTX4080"/>
    <s v=""/>
    <s v=""/>
    <s v=""/>
    <s v=""/>
    <s v=""/>
  </r>
  <r>
    <s v="KGB"/>
    <s v="Standard Shipment"/>
    <x v="0"/>
    <x v="0"/>
    <x v="0"/>
    <s v="TO25C000012"/>
    <s v="R"/>
    <s v="PNY"/>
    <s v="PNY_US"/>
    <s v="2026/01/12 14:06:56"/>
    <s v="2025/12/18 05:26:41"/>
    <s v="M325801151"/>
    <s v="90CV08710010"/>
    <s v="RTX5090/14530/STDOC/SA/PNY"/>
    <s v=""/>
    <s v="M325043505"/>
    <s v="CLOSED"/>
    <s v="許家榮"/>
    <s v="2026/01/12 14:47:13"/>
    <s v="2026/01/29 13:47:15"/>
    <s v="2026/01/30 16:26:39"/>
    <s v="2026/01/30 16:26:39"/>
    <s v=""/>
    <s v=""/>
    <s v=""/>
    <s v="2026/01/12 14:14:33"/>
    <s v="KEYIN"/>
    <s v="KEYIN"/>
    <s v="R10"/>
    <s v="RTX5090"/>
    <s v="2026/01/30 13:05:01"/>
    <s v="001"/>
    <n v="622118"/>
    <n v="1"/>
    <n v="1"/>
  </r>
  <r>
    <s v="KGB"/>
    <s v="Standard Shipment"/>
    <x v="0"/>
    <x v="0"/>
    <x v="0"/>
    <s v="TO25C000012"/>
    <s v="R"/>
    <s v="PNY"/>
    <s v="PNY_US"/>
    <s v="2026/01/12 14:06:56"/>
    <s v="2025/12/18 05:26:41"/>
    <s v="M425801191"/>
    <s v="90CV08E10010"/>
    <s v="RTX5060/15225/STD/SA/PNY"/>
    <s v=""/>
    <s v="M425047406"/>
    <s v="CLOSED"/>
    <s v="許家榮"/>
    <s v="2026/01/12 14:47:13"/>
    <s v="2026/03/05 08:55:28"/>
    <s v="2026/03/07 08:17:15"/>
    <s v="2026/03/07 08:17:15"/>
    <s v=""/>
    <s v=""/>
    <s v=""/>
    <s v="2026/01/12 14:15:37"/>
    <s v="KEYIN"/>
    <s v="KEYIN"/>
    <s v="R10"/>
    <s v="RTX5060"/>
    <s v="2026/03/06 10:32:30"/>
    <s v="006"/>
    <n v="622180"/>
    <n v="6.3"/>
    <n v="6.3"/>
  </r>
  <r>
    <s v="KGB"/>
    <s v="Standard Shipment"/>
    <x v="0"/>
    <x v="0"/>
    <x v="0"/>
    <s v="TO25C000012"/>
    <s v="R"/>
    <s v="PNY"/>
    <s v="PNY_US"/>
    <s v="2026/01/12 14:06:56"/>
    <s v="2025/12/18 05:26:41"/>
    <s v="M825801218"/>
    <s v="90CV08E10010"/>
    <s v="RTX5060/15225/STD/SA/PNY"/>
    <s v=""/>
    <s v="M825040373"/>
    <s v="CLOSED"/>
    <s v="許家榮"/>
    <s v="2026/01/12 14:47:13"/>
    <s v="2026/03/05 08:56:25"/>
    <s v="2026/03/07 08:17:15"/>
    <s v="2026/03/07 08:17:15"/>
    <s v=""/>
    <s v=""/>
    <s v=""/>
    <s v="2026/01/12 14:16:35"/>
    <s v="KEYIN"/>
    <s v="KEYIN"/>
    <s v="R10"/>
    <s v="RTX5060"/>
    <s v="2026/03/06 10:32:30"/>
    <s v="007"/>
    <n v="622180"/>
    <n v="5.3"/>
    <n v="5.3"/>
  </r>
  <r>
    <s v="KGB"/>
    <s v="Standard Shipment"/>
    <x v="0"/>
    <x v="0"/>
    <x v="0"/>
    <s v="TO25C000012"/>
    <s v="R"/>
    <s v="PNY"/>
    <s v="PNY_US"/>
    <s v="2026/01/12 14:06:56"/>
    <s v="2025/12/18 05:26:41"/>
    <s v="M825801159"/>
    <s v="90CV08610010"/>
    <s v="RTX5080/14745/STDOC/SA/PNY"/>
    <s v=""/>
    <s v="M825038798"/>
    <s v="CLOSED"/>
    <s v="許家榮"/>
    <s v="2026/01/12 14:47:13"/>
    <s v="2026/01/29 14:14:59"/>
    <s v="2026/02/07 11:27:20"/>
    <s v="2026/02/07 11:27:20"/>
    <s v=""/>
    <s v=""/>
    <s v=""/>
    <s v="2026/01/12 14:17:23"/>
    <s v="KEYIN"/>
    <s v="KEYIN"/>
    <s v="R10"/>
    <s v="RTX5080"/>
    <s v="2026/02/03 14:26:33"/>
    <s v="004"/>
    <n v="622128"/>
    <n v="7.4"/>
    <n v="7.4"/>
  </r>
  <r>
    <s v="KGB"/>
    <s v="Standard Shipment"/>
    <x v="0"/>
    <x v="0"/>
    <x v="0"/>
    <s v="TO25C000012"/>
    <s v="R"/>
    <s v="PNY"/>
    <s v="PNY_US"/>
    <s v="2026/01/12 14:06:56"/>
    <s v="2025/12/18 05:26:41"/>
    <s v="M825801172"/>
    <s v="90CV08B100B0"/>
    <s v="RTX5070TI/14760/STD/HY/PNY"/>
    <s v=""/>
    <s v="M825025487"/>
    <s v="CLOSED"/>
    <s v="許家榮"/>
    <s v="2026/01/12 14:47:13"/>
    <s v="2026/01/29 13:53:50"/>
    <s v="2026/01/30 16:26:39"/>
    <s v="2026/01/30 16:26:39"/>
    <s v=""/>
    <s v=""/>
    <s v=""/>
    <s v="2026/01/12 14:19:32"/>
    <s v="KEYIN"/>
    <s v="KEYIN"/>
    <s v="R10"/>
    <s v="RTX5070TI"/>
    <s v="2026/01/30 13:05:01"/>
    <s v="001"/>
    <n v="622118"/>
    <n v="1"/>
    <n v="1"/>
  </r>
  <r>
    <s v="KGB"/>
    <s v="Standard Shipment"/>
    <x v="0"/>
    <x v="0"/>
    <x v="0"/>
    <s v="TO25C000012"/>
    <s v="R"/>
    <s v="PNY"/>
    <s v="PNY_US"/>
    <s v="2026/01/12 14:06:56"/>
    <s v="2025/12/18 05:26:41"/>
    <s v="M825801173"/>
    <s v="90CV08B100B0"/>
    <s v="RTX5070TI/14760/STD/HY/PNY"/>
    <s v=""/>
    <s v="M825029727"/>
    <s v="CLOSED"/>
    <s v="許家榮"/>
    <s v="2026/01/12 14:47:13"/>
    <s v="2026/03/05 08:54:45"/>
    <s v="2026/03/07 08:17:15"/>
    <s v="2026/03/07 08:17:15"/>
    <s v=""/>
    <s v=""/>
    <s v=""/>
    <s v="2026/01/12 14:20:42"/>
    <s v="KEYIN"/>
    <s v="KEYIN"/>
    <s v="R10"/>
    <s v="RTX5070TI"/>
    <s v="2026/03/06 10:32:29"/>
    <s v="004"/>
    <n v="622180"/>
    <n v="7.2"/>
    <n v="7.2"/>
  </r>
  <r>
    <s v="KGB"/>
    <s v="Standard Shipment"/>
    <x v="0"/>
    <x v="0"/>
    <x v="0"/>
    <s v="TO25C000012"/>
    <s v="R"/>
    <s v="PNY"/>
    <s v="PNY_US"/>
    <s v="2026/01/12 14:06:56"/>
    <s v="2025/12/18 05:26:41"/>
    <s v="M825801148"/>
    <s v="90CV08B100B0"/>
    <s v="RTX5070TI/14760/STD/HY/PNY"/>
    <s v=""/>
    <s v="M825034417"/>
    <s v="CLOSED"/>
    <s v="許家榮"/>
    <s v="2026/01/12 14:47:13"/>
    <s v="2026/01/29 13:53:02"/>
    <s v="2026/01/30 16:26:39"/>
    <s v="2026/01/30 16:26:39"/>
    <s v=""/>
    <s v=""/>
    <s v=""/>
    <s v="2026/01/12 14:21:33"/>
    <s v="KEYIN"/>
    <s v="KEYIN"/>
    <s v="R10"/>
    <s v="RTX5070TI"/>
    <s v="2026/01/30 13:05:01"/>
    <s v="001"/>
    <n v="622118"/>
    <n v="1"/>
    <n v="1"/>
  </r>
  <r>
    <s v="KBB"/>
    <s v="Local Scrap"/>
    <x v="2"/>
    <x v="0"/>
    <x v="1"/>
    <s v="TO25C000012"/>
    <s v="R"/>
    <s v="PNY"/>
    <s v="PNY_US"/>
    <s v="2026/01/12 14:06:56"/>
    <s v="2025/12/18 05:26:41"/>
    <s v="M925026057"/>
    <s v="90CV08610070"/>
    <s v="RTX5080/14745/STDOC/SA/PNY"/>
    <s v=""/>
    <s v="M925026057"/>
    <s v="CLOSED"/>
    <s v="李景福"/>
    <s v="2026/01/12 14:47:12"/>
    <s v=""/>
    <s v=""/>
    <s v="2026/05/08 15:52:05"/>
    <s v="[A3SC0020]Scrap cause by Parts shortage"/>
    <s v="Customer"/>
    <s v="Consigned Part Shortage - Close"/>
    <s v="2026/01/12 14:22:22"/>
    <s v="KEYIN"/>
    <s v="KEYIN"/>
    <s v="C01"/>
    <s v="RTX5080"/>
    <s v=""/>
    <s v=""/>
    <s v=""/>
    <s v=""/>
    <s v=""/>
  </r>
  <r>
    <s v="KGB"/>
    <s v="Standard Shipment"/>
    <x v="0"/>
    <x v="0"/>
    <x v="0"/>
    <s v="TO25C000012"/>
    <s v="R"/>
    <s v="PNY"/>
    <s v="PNY_US"/>
    <s v="2026/01/12 14:06:56"/>
    <s v="2025/12/18 05:26:41"/>
    <s v="M825801171"/>
    <s v="90CV08B100B0"/>
    <s v="RTX5070TI/14760/STD/HY/PNY"/>
    <s v=""/>
    <s v="M825025525"/>
    <s v="CLOSED"/>
    <s v="許家榮"/>
    <s v="2026/01/12 14:47:13"/>
    <s v="2026/01/29 13:53:41"/>
    <s v="2026/01/30 16:26:39"/>
    <s v="2026/01/30 16:26:39"/>
    <s v=""/>
    <s v=""/>
    <s v=""/>
    <s v="2026/01/12 14:11:17"/>
    <s v="KEYIN"/>
    <s v="KEYIN"/>
    <s v="R10"/>
    <s v="RTX5070TI"/>
    <s v="2026/01/30 13:05:01"/>
    <s v="001"/>
    <n v="622118"/>
    <n v="1"/>
    <n v="1"/>
  </r>
  <r>
    <s v="KGB"/>
    <s v="Standard Shipment"/>
    <x v="0"/>
    <x v="0"/>
    <x v="0"/>
    <s v="TO25C000012"/>
    <s v="R"/>
    <s v="PNY"/>
    <s v="PNY_US"/>
    <s v="2026/01/12 14:06:56"/>
    <s v="2025/12/18 05:26:41"/>
    <s v="M825801150"/>
    <s v="90CV08E10010"/>
    <s v="RTX5060/15225/STD/SA/PNY"/>
    <s v=""/>
    <s v="M825040380"/>
    <s v="CLOSED"/>
    <s v="許家榮"/>
    <s v="2026/01/12 14:47:13"/>
    <s v="2026/01/29 13:53:24"/>
    <s v="2026/01/30 16:26:39"/>
    <s v="2026/01/30 16:26:39"/>
    <s v=""/>
    <s v=""/>
    <s v=""/>
    <s v="2026/01/12 14:13:04"/>
    <s v="KEYIN"/>
    <s v="KEYIN"/>
    <s v="R10"/>
    <s v="RTX5060"/>
    <s v="2026/01/30 13:05:01"/>
    <s v="001"/>
    <n v="622118"/>
    <n v="1"/>
    <n v="1"/>
  </r>
  <r>
    <s v="KGB"/>
    <s v="Standard Shipment"/>
    <x v="0"/>
    <x v="0"/>
    <x v="0"/>
    <s v="TO25C000012"/>
    <s v="R"/>
    <s v="PNY"/>
    <s v="PNY_US"/>
    <s v="2026/01/12 14:06:56"/>
    <s v="2025/12/18 05:26:41"/>
    <s v="M725801161"/>
    <s v="90CV08630010"/>
    <s v="RTX5080/14745/ARGBOC/SA/PNY"/>
    <s v=""/>
    <s v="M725022398"/>
    <s v="CLOSED"/>
    <s v="許家榮"/>
    <s v="2026/01/12 14:47:11"/>
    <s v="2026/03/05 08:54:28"/>
    <s v="2026/03/07 08:17:15"/>
    <s v="2026/03/07 08:17:15"/>
    <s v=""/>
    <s v=""/>
    <s v=""/>
    <s v="2026/01/12 14:46:15"/>
    <s v="KEYIN"/>
    <s v="KEYIN"/>
    <s v="R10"/>
    <s v="RTX5080"/>
    <s v="2026/03/06 10:32:29"/>
    <s v="001"/>
    <n v="622180"/>
    <n v="7.5"/>
    <n v="7.5"/>
  </r>
  <r>
    <s v="KGB"/>
    <s v="Standard Shipment"/>
    <x v="0"/>
    <x v="0"/>
    <x v="0"/>
    <s v="TO25C000012"/>
    <s v="R"/>
    <s v="PNY"/>
    <s v="PNY_US"/>
    <s v="2026/01/12 14:06:56"/>
    <s v="2025/12/18 05:26:41"/>
    <s v="M725801157"/>
    <s v="90CV085100C0"/>
    <s v="RTX5070/14770/STDOC/HY/PNY"/>
    <s v=""/>
    <s v="M725008535"/>
    <s v="CLOSED"/>
    <s v="許家榮"/>
    <s v="2026/01/12 15:49:11"/>
    <s v="2026/01/29 13:51:03"/>
    <s v="2026/02/07 11:27:20"/>
    <s v="2026/02/07 11:27:20"/>
    <s v=""/>
    <s v=""/>
    <s v=""/>
    <s v="2026/01/12 15:42:56"/>
    <s v="KEYIN"/>
    <s v="KEYIN"/>
    <s v="R10"/>
    <s v="RTX5070"/>
    <s v="2026/02/03 14:26:32"/>
    <s v="003"/>
    <n v="622128"/>
    <n v="6.5"/>
    <n v="6.5"/>
  </r>
  <r>
    <s v="KBB"/>
    <s v="-"/>
    <x v="5"/>
    <x v="2"/>
    <x v="1"/>
    <s v="TO25C000012"/>
    <s v="R"/>
    <s v="PNY"/>
    <s v="PNY_US"/>
    <s v="2026/01/12 14:06:56"/>
    <s v="2025/12/18 05:26:41"/>
    <s v="M525038844"/>
    <s v="90CV085100C0"/>
    <s v="RTX5070/14770/STDOC/HY/PNY"/>
    <s v=""/>
    <s v="M525038844"/>
    <s v="CLOSED"/>
    <s v="李景福"/>
    <s v="2026/01/12 15:49:11"/>
    <s v=""/>
    <s v=""/>
    <s v="2026/05/08 15:51:42"/>
    <s v="[A3SC0020]Scrap cause by Parts shortage"/>
    <s v="Customer"/>
    <s v="Consigned Part Shortage - Close"/>
    <s v="2026/01/12 15:45:03"/>
    <s v="KEYIN"/>
    <s v="KEYIN"/>
    <s v="C01"/>
    <s v="RTX5070"/>
    <s v=""/>
    <s v=""/>
    <s v=""/>
    <s v=""/>
    <s v=""/>
  </r>
  <r>
    <s v="KGB"/>
    <s v="Standard Shipment"/>
    <x v="0"/>
    <x v="0"/>
    <x v="0"/>
    <s v="TO25C000012"/>
    <s v="R"/>
    <s v="PNY"/>
    <s v="PNY_US"/>
    <s v="2026/01/12 14:06:56"/>
    <s v="2025/12/18 05:26:41"/>
    <s v="M725801152"/>
    <s v="90CV08610010"/>
    <s v="RTX5080/14745/STDOC/SA/PNY"/>
    <s v=""/>
    <s v="M725036432"/>
    <s v="CLOSED"/>
    <s v="許家榮"/>
    <s v="2026/01/12 15:49:11"/>
    <s v="2026/01/29 14:17:15"/>
    <s v="2026/02/07 11:27:20"/>
    <s v="2026/02/07 11:27:20"/>
    <s v=""/>
    <s v=""/>
    <s v=""/>
    <s v="2026/01/12 15:45:45"/>
    <s v="KEYIN"/>
    <s v="KEYIN"/>
    <s v="R10"/>
    <s v="RTX5080"/>
    <s v="2026/02/03 14:26:33"/>
    <s v="006"/>
    <n v="622128"/>
    <n v="6.8"/>
    <n v="6.8"/>
  </r>
  <r>
    <s v="KGB"/>
    <s v="Standard Shipment"/>
    <x v="0"/>
    <x v="0"/>
    <x v="0"/>
    <s v="TO25C000012"/>
    <s v="R"/>
    <s v="PNY"/>
    <s v="PNY_US"/>
    <s v="2026/01/12 14:06:56"/>
    <s v="2025/12/18 05:26:41"/>
    <s v="M725801147"/>
    <s v="90CV08C30060"/>
    <s v="RTX5060TI/15210/STDOC/HY/PNY"/>
    <s v=""/>
    <s v="M725014961"/>
    <s v="CLOSED"/>
    <s v="許家榮"/>
    <s v="2026/01/12 14:47:12"/>
    <s v="2026/01/29 13:50:52"/>
    <s v="2026/01/30 16:26:39"/>
    <s v="2026/01/30 16:26:40"/>
    <s v=""/>
    <s v=""/>
    <s v=""/>
    <s v="2026/01/12 14:30:55"/>
    <s v="KEYIN"/>
    <s v="KEYIN"/>
    <s v="R10"/>
    <s v="RTX5060TI"/>
    <s v="2026/01/30 13:05:01"/>
    <s v="001"/>
    <n v="622118"/>
    <n v="1"/>
    <n v="1"/>
  </r>
  <r>
    <s v="KBB"/>
    <s v="-"/>
    <x v="5"/>
    <x v="2"/>
    <x v="1"/>
    <s v="TO25C000012"/>
    <s v="R"/>
    <s v="PNY"/>
    <s v="PNY_US"/>
    <s v="2026/01/12 14:06:56"/>
    <s v="2025/12/18 05:26:41"/>
    <s v="M825038667"/>
    <s v="90CV085300C0"/>
    <s v="RTX5070/14770/ARGBOC/HY/PNY"/>
    <s v=""/>
    <s v="M825038667"/>
    <s v="CLOSED"/>
    <s v="李景福"/>
    <s v="2026/01/12 14:47:12"/>
    <s v=""/>
    <s v=""/>
    <s v="2026/05/08 15:51:44"/>
    <s v="[A3SC0020]Scrap cause by Parts shortage"/>
    <s v="Customer"/>
    <s v="Consigned Part Shortage - Close"/>
    <s v="2026/01/12 14:33:21"/>
    <s v="KEYIN"/>
    <s v="KEYIN"/>
    <s v="C01"/>
    <s v="RTX5070"/>
    <s v=""/>
    <s v=""/>
    <s v=""/>
    <s v=""/>
    <s v=""/>
  </r>
  <r>
    <s v="KGB"/>
    <s v="Standard Shipment"/>
    <x v="0"/>
    <x v="0"/>
    <x v="0"/>
    <s v="TO25C000012"/>
    <s v="R"/>
    <s v="PNY"/>
    <s v="PNY_US"/>
    <s v="2026/01/12 14:06:56"/>
    <s v="2025/12/18 05:26:41"/>
    <s v="M825013579"/>
    <s v="90CV085000M0"/>
    <s v="RTX5070/14770/STD/HY/PNY"/>
    <s v=""/>
    <s v="M825013579"/>
    <s v="CLOSED"/>
    <s v="許家榮"/>
    <s v="2026/01/12 14:47:12"/>
    <s v="2026/02/02 08:23:35"/>
    <s v="2026/02/07 11:27:20"/>
    <s v="2026/02/07 11:27:20"/>
    <s v=""/>
    <s v=""/>
    <s v=""/>
    <s v="2026/01/12 14:35:01"/>
    <s v="KEYIN"/>
    <s v="KEYIN"/>
    <s v="R10"/>
    <s v="RTX5070"/>
    <s v="2026/02/03 14:26:32"/>
    <s v="001"/>
    <n v="622128"/>
    <n v="3.3"/>
    <n v="3.3"/>
  </r>
  <r>
    <s v="KGB"/>
    <s v="Standard Shipment"/>
    <x v="0"/>
    <x v="0"/>
    <x v="0"/>
    <s v="TO25C000012"/>
    <s v="R"/>
    <s v="PNY"/>
    <s v="PNY_US"/>
    <s v="2026/01/12 14:06:56"/>
    <s v="2025/12/18 05:26:41"/>
    <s v="M525801154"/>
    <s v="90CV08600020"/>
    <s v="RTX5080/14745/STD/SA/PNY"/>
    <s v=""/>
    <s v="M525049208"/>
    <s v="CLOSED"/>
    <s v="許家榮"/>
    <s v="2026/01/12 14:47:12"/>
    <s v="2026/01/29 13:31:29"/>
    <s v="2026/02/07 11:27:20"/>
    <s v="2026/02/07 11:27:20"/>
    <s v=""/>
    <s v=""/>
    <s v=""/>
    <s v="2026/01/12 14:35:48"/>
    <s v="KEYIN"/>
    <s v="KEYIN"/>
    <s v="R10"/>
    <s v="RTX5080"/>
    <s v="2026/02/03 14:26:33"/>
    <s v="004"/>
    <n v="622128"/>
    <n v="7.4"/>
    <n v="7.4"/>
  </r>
  <r>
    <s v="KGB"/>
    <s v="Standard Shipment"/>
    <x v="0"/>
    <x v="0"/>
    <x v="0"/>
    <s v="TO25C000012"/>
    <s v="R"/>
    <s v="PNY"/>
    <s v="PNY_US"/>
    <s v="2026/01/12 14:06:56"/>
    <s v="2025/12/18 05:26:41"/>
    <s v="M825801372"/>
    <s v="90CV08E30090"/>
    <s v="RTX5060/15225/STDOC/SA/PNY"/>
    <s v=""/>
    <s v="M825040615"/>
    <s v="CLOSED"/>
    <s v="許家榮"/>
    <s v="2026/01/12 14:47:12"/>
    <s v="2026/03/25 14:49:31"/>
    <s v="2026/03/27 17:01:36"/>
    <s v="2026/03/27 17:01:36"/>
    <s v=""/>
    <s v=""/>
    <s v=""/>
    <s v="2026/01/12 14:36:30"/>
    <s v="KEYIN"/>
    <s v="KEYIN"/>
    <s v="R10"/>
    <s v="RTX5060"/>
    <s v="2026/03/27 09:24:21"/>
    <s v="007"/>
    <n v="622234"/>
    <n v="6.1"/>
    <n v="6.1"/>
  </r>
  <r>
    <s v="KGB"/>
    <s v="Standard Shipment"/>
    <x v="0"/>
    <x v="0"/>
    <x v="0"/>
    <s v="TO25C000012"/>
    <s v="R"/>
    <s v="PNY"/>
    <s v="PNY_US"/>
    <s v="2026/01/12 14:06:56"/>
    <s v="2025/12/18 05:26:41"/>
    <s v="M325801143"/>
    <s v="90CV08530010"/>
    <s v="RTX5070/14770/ARGBOC/SA/PNY"/>
    <s v=""/>
    <s v="M325034745"/>
    <s v="CLOSED"/>
    <s v="許家榮"/>
    <s v="2026/01/12 14:47:12"/>
    <s v="2026/01/29 13:47:01"/>
    <s v="2026/02/07 11:27:20"/>
    <s v="2026/02/07 11:27:20"/>
    <s v=""/>
    <s v=""/>
    <s v=""/>
    <s v="2026/01/12 14:37:31"/>
    <s v="KEYIN"/>
    <s v="KEYIN"/>
    <s v="R10"/>
    <s v="RTX5070"/>
    <s v="2026/02/03 14:26:32"/>
    <s v="003"/>
    <n v="622128"/>
    <n v="6.5"/>
    <n v="6.5"/>
  </r>
  <r>
    <s v="KGB"/>
    <s v="Standard Shipment"/>
    <x v="0"/>
    <x v="0"/>
    <x v="0"/>
    <s v="TO25C000012"/>
    <s v="R"/>
    <s v="PNY"/>
    <s v="PNY_US"/>
    <s v="2026/01/12 14:06:56"/>
    <s v="2025/12/18 05:26:41"/>
    <s v="M325801140"/>
    <s v="90CV08530010"/>
    <s v="RTX5070/14770/ARGBOC/SA/PNY"/>
    <s v=""/>
    <s v="M325034884"/>
    <s v="CLOSED"/>
    <s v="許家榮"/>
    <s v="2026/01/12 14:47:12"/>
    <s v="2026/01/29 13:46:49"/>
    <s v="2026/02/07 11:27:20"/>
    <s v="2026/02/07 11:27:20"/>
    <s v=""/>
    <s v=""/>
    <s v=""/>
    <s v="2026/01/12 14:38:22"/>
    <s v="KEYIN"/>
    <s v="KEYIN"/>
    <s v="R10"/>
    <s v="RTX5070"/>
    <s v="2026/02/03 14:26:32"/>
    <s v="003"/>
    <n v="622128"/>
    <n v="6.5"/>
    <n v="6.5"/>
  </r>
  <r>
    <s v="KBB"/>
    <d v="2026-09-16T00:00:00"/>
    <x v="12"/>
    <x v="0"/>
    <x v="1"/>
    <s v="TO25C000012"/>
    <s v="R"/>
    <s v="PNY"/>
    <s v="PNY_US"/>
    <s v="2026/01/12 14:06:56"/>
    <s v="2025/12/18 05:26:41"/>
    <s v="M825040292"/>
    <s v="90CV08C50010"/>
    <s v="RTX5060TI/15215/ARGBOC/SA/PNY"/>
    <s v=""/>
    <s v="M825040292"/>
    <s v="CLOSED"/>
    <s v="吳崇源"/>
    <s v="2026/01/12 14:47:12"/>
    <s v=""/>
    <s v=""/>
    <s v="2026/03/24 11:04:08"/>
    <s v="[A3SC0012]Scrap cause by no repair skill"/>
    <s v="[A1902]RMA"/>
    <s v="No boot"/>
    <s v="2026/01/12 14:39:10"/>
    <s v="KEYIN"/>
    <s v="KEYIN"/>
    <s v="X03"/>
    <s v="RTX5060TI"/>
    <s v=""/>
    <s v=""/>
    <s v=""/>
    <s v=""/>
    <s v=""/>
  </r>
  <r>
    <s v="KGB"/>
    <s v="Standard Shipment"/>
    <x v="0"/>
    <x v="0"/>
    <x v="0"/>
    <s v="TO25C000012"/>
    <s v="R"/>
    <s v="PNY"/>
    <s v="PNY_US"/>
    <s v="2026/01/12 14:06:56"/>
    <s v="2025/12/18 05:26:41"/>
    <s v="M825801144"/>
    <s v="90CV085000A0"/>
    <s v="RTX5070/14770/STD/HY/PNY"/>
    <s v=""/>
    <s v="M825013995"/>
    <s v="CLOSED"/>
    <s v="許家榮"/>
    <s v="2026/01/12 14:47:12"/>
    <s v="2026/01/29 13:52:51"/>
    <s v="2026/01/30 16:26:40"/>
    <s v="2026/01/30 16:26:40"/>
    <s v=""/>
    <s v=""/>
    <s v=""/>
    <s v="2026/01/12 14:40:10"/>
    <s v="KEYIN"/>
    <s v="KEYIN"/>
    <s v="R10"/>
    <s v="RTX5070"/>
    <s v="2026/01/30 13:05:01"/>
    <s v="001"/>
    <n v="622118"/>
    <n v="1"/>
    <n v="1"/>
  </r>
  <r>
    <s v="KGB"/>
    <s v="Standard Shipment"/>
    <x v="0"/>
    <x v="0"/>
    <x v="0"/>
    <s v="TO25C000012"/>
    <s v="R"/>
    <s v="PNY"/>
    <s v="PNY_US"/>
    <s v="2026/01/12 14:06:56"/>
    <s v="2025/12/18 05:26:41"/>
    <s v="M925801153"/>
    <s v="90CV08610070"/>
    <s v="RTX5080/14745/STDOC/SA/PNY"/>
    <s v=""/>
    <s v="M925025488"/>
    <s v="CLOSED"/>
    <s v="許家榮"/>
    <s v="2026/01/12 15:49:11"/>
    <s v="2026/01/29 14:16:05"/>
    <s v="2026/02/07 11:27:20"/>
    <s v="2026/02/07 11:27:20"/>
    <s v=""/>
    <s v=""/>
    <s v=""/>
    <s v="2026/01/12 15:43:50"/>
    <s v="KEYIN"/>
    <s v="KEYIN"/>
    <s v="R10"/>
    <s v="RTX5080"/>
    <s v="2026/02/03 14:26:33"/>
    <s v="006"/>
    <n v="622128"/>
    <n v="6.8"/>
    <n v="6.8"/>
  </r>
  <r>
    <s v="KGB"/>
    <s v="Standard Shipment"/>
    <x v="0"/>
    <x v="0"/>
    <x v="0"/>
    <s v="TO25C000012"/>
    <s v="R"/>
    <s v="PNY"/>
    <s v="PNY_US"/>
    <s v="2026/01/12 14:06:56"/>
    <s v="2025/12/18 05:26:41"/>
    <s v="M925801178"/>
    <s v="90CV08610010"/>
    <s v="RTX5080/14745/STDOC/SA/PNY"/>
    <s v=""/>
    <s v="M925001605"/>
    <s v="CLOSED"/>
    <s v="許家榮"/>
    <s v="2026/01/12 15:49:11"/>
    <s v="2026/01/29 14:13:51"/>
    <s v="2026/02/07 11:27:20"/>
    <s v="2026/02/07 11:27:20"/>
    <s v=""/>
    <s v=""/>
    <s v=""/>
    <s v="2026/01/12 15:46:27"/>
    <s v="KEYIN"/>
    <s v="KEYIN"/>
    <s v="R10"/>
    <s v="RTX5080"/>
    <s v="2026/02/03 14:26:33"/>
    <s v="007"/>
    <n v="622128"/>
    <n v="7"/>
    <n v="7"/>
  </r>
  <r>
    <s v="KBB"/>
    <d v="2026-04-14T00:00:00"/>
    <x v="8"/>
    <x v="0"/>
    <x v="1"/>
    <s v="TO25C000012"/>
    <s v="R"/>
    <s v="PNY"/>
    <s v="PNY_US"/>
    <s v="2026/01/12 14:06:56"/>
    <s v="2025/12/18 05:26:41"/>
    <s v="M425032477"/>
    <s v="90CV08710010"/>
    <s v="RTX5090/14530/STDOC/SA/PNY"/>
    <s v=""/>
    <s v="M425032477"/>
    <s v="CLOSED"/>
    <s v="許家榮"/>
    <s v="2026/01/12 15:49:10"/>
    <s v=""/>
    <s v=""/>
    <s v="2026/01/20 17:42:20"/>
    <s v="[A3SC0022]Scrap caused by service terms"/>
    <s v="Customer"/>
    <s v="客戶未經授權維修"/>
    <s v="2026/01/12 15:47:37"/>
    <s v="KEYIN"/>
    <s v="KEYIN"/>
    <s v="C01"/>
    <s v="RTX5090"/>
    <s v=""/>
    <s v=""/>
    <s v=""/>
    <s v=""/>
    <s v=""/>
  </r>
  <r>
    <s v="KGB"/>
    <s v="Standard Shipment"/>
    <x v="0"/>
    <x v="0"/>
    <x v="0"/>
    <s v="TO25C000012"/>
    <s v="R"/>
    <s v="PNY"/>
    <s v="PNY_US"/>
    <s v="2026/01/12 14:06:56"/>
    <s v="2025/12/18 05:26:41"/>
    <s v="M425801156"/>
    <s v="90CV08730010"/>
    <s v="RTX5090/14530/ARGBOC/SA/PNY"/>
    <s v=""/>
    <s v="M425042413"/>
    <s v="CLOSED"/>
    <s v="許家榮"/>
    <s v="2026/01/12 15:49:10"/>
    <s v="2026/01/29 14:57:43"/>
    <s v="2026/02/07 11:27:20"/>
    <s v="2026/02/07 11:27:20"/>
    <s v=""/>
    <s v=""/>
    <s v=""/>
    <s v="2026/01/12 15:48:37"/>
    <s v="KEYIN"/>
    <s v="KEYIN"/>
    <s v="R10"/>
    <s v="RTX5090"/>
    <s v="2026/02/03 14:26:33"/>
    <s v="005"/>
    <n v="622128"/>
    <n v="8.5"/>
    <n v="8.5"/>
  </r>
  <r>
    <s v="KGB"/>
    <s v="Standard Shipment"/>
    <x v="0"/>
    <x v="0"/>
    <x v="0"/>
    <s v="TO25C000012"/>
    <s v="R"/>
    <s v="PNY"/>
    <s v="PNY_US"/>
    <s v="2026/01/12 14:06:56"/>
    <s v="2025/12/18 05:26:41"/>
    <s v="M525801146"/>
    <s v="90CV08C20010"/>
    <s v="RTX5060TI/15210/STD/SA/PNY"/>
    <s v=""/>
    <s v="M525024255"/>
    <s v="CLOSED"/>
    <s v="許家榮"/>
    <s v="2026/01/12 14:47:12"/>
    <s v="2026/01/29 13:48:02"/>
    <s v="2026/01/30 16:26:40"/>
    <s v="2026/01/30 16:26:40"/>
    <s v=""/>
    <s v=""/>
    <s v=""/>
    <s v="2026/01/12 14:41:26"/>
    <s v="KEYIN"/>
    <s v="KEYIN"/>
    <s v="R10"/>
    <s v="RTX5060TI"/>
    <s v="2026/01/30 13:05:01"/>
    <s v="001"/>
    <n v="622118"/>
    <n v="1"/>
    <n v="1"/>
  </r>
  <r>
    <s v="KBB"/>
    <d v="2026-09-16T00:00:00"/>
    <x v="12"/>
    <x v="0"/>
    <x v="1"/>
    <s v="TO25C000012"/>
    <s v="R"/>
    <s v="PNY"/>
    <s v="PNY_US"/>
    <s v="2026/01/12 14:06:56"/>
    <s v="2025/12/18 05:26:41"/>
    <s v="M825040381"/>
    <s v="90CV08E10010"/>
    <s v="RTX5060/15225/STD/SA/PNY"/>
    <s v=""/>
    <s v="M825040381"/>
    <s v="CLOSED"/>
    <s v="吳崇源"/>
    <s v="2026/01/12 14:47:12"/>
    <s v=""/>
    <s v=""/>
    <s v="2026/03/24 11:07:30"/>
    <s v="[A3SC0012]Scrap cause by no repair skill"/>
    <s v="[A1902]RMA"/>
    <s v="No boot"/>
    <s v="2026/01/12 14:42:44"/>
    <s v="KEYIN"/>
    <s v="KEYIN"/>
    <s v="X03"/>
    <s v="RTX5060"/>
    <s v=""/>
    <s v=""/>
    <s v=""/>
    <s v=""/>
    <s v=""/>
  </r>
  <r>
    <s v="KGB"/>
    <s v="Standard Shipment"/>
    <x v="0"/>
    <x v="0"/>
    <x v="0"/>
    <s v="TO25C000012"/>
    <s v="R"/>
    <s v="PNY"/>
    <s v="PNY_US"/>
    <s v="2026/01/12 14:06:56"/>
    <s v="2025/12/18 05:26:41"/>
    <s v="M525801155"/>
    <s v="90CV08B20070"/>
    <s v="RTX5070TI/14760/STDOC/HY/PNY"/>
    <s v=""/>
    <s v="M525011230"/>
    <s v="CLOSED"/>
    <s v="許家榮"/>
    <s v="2026/01/12 15:49:11"/>
    <s v="2026/01/29 13:48:19"/>
    <s v="2026/01/30 16:26:40"/>
    <s v="2026/01/30 16:26:40"/>
    <s v=""/>
    <s v=""/>
    <s v=""/>
    <s v="2026/01/12 14:47:47"/>
    <s v="KEYIN"/>
    <s v="KEYIN"/>
    <s v="C01"/>
    <s v="RTX5070TI"/>
    <s v="2026/01/30 13:05:01"/>
    <s v="001"/>
    <n v="622118"/>
    <n v="1"/>
    <n v="1"/>
  </r>
  <r>
    <s v="KGB"/>
    <s v="Standard Shipment"/>
    <x v="0"/>
    <x v="0"/>
    <x v="0"/>
    <s v="TO25C000012"/>
    <s v="R"/>
    <s v="PNY"/>
    <s v="PNY_US"/>
    <s v="2026/01/12 14:06:56"/>
    <s v="2025/12/18 05:26:41"/>
    <s v="M725801179"/>
    <s v="90CV085100C0"/>
    <s v="RTX5070/14770/STDOC/HY/PNY"/>
    <s v=""/>
    <s v="M725000494"/>
    <s v="CLOSED"/>
    <s v="許家榮"/>
    <s v="2026/01/12 15:49:11"/>
    <s v="2026/01/29 13:51:24"/>
    <s v="2026/02/07 11:27:20"/>
    <s v="2026/02/07 11:27:20"/>
    <s v=""/>
    <s v=""/>
    <s v=""/>
    <s v="2026/01/12 14:48:48"/>
    <s v="KEYIN"/>
    <s v="KEYIN"/>
    <s v="R10"/>
    <s v="RTX5070"/>
    <s v="2026/02/03 14:26:32"/>
    <s v="003"/>
    <n v="622128"/>
    <n v="6.5"/>
    <n v="6.5"/>
  </r>
  <r>
    <s v="KBB"/>
    <d v="2026-04-14T00:00:00"/>
    <x v="8"/>
    <x v="0"/>
    <x v="1"/>
    <s v="TO25C000012"/>
    <s v="R"/>
    <s v="PNY"/>
    <s v="PNY_US"/>
    <s v="2026/01/12 14:06:56"/>
    <s v="2025/12/18 05:26:41"/>
    <s v="M625032699"/>
    <s v="90CV085300C0"/>
    <s v="RTX5070/14770/ARGBOC/HY/PNY"/>
    <s v=""/>
    <s v="M625032699"/>
    <s v="CLOSED"/>
    <s v="許家榮"/>
    <s v="2026/01/12 15:49:11"/>
    <s v=""/>
    <s v=""/>
    <s v="2026/02/11 11:22:17"/>
    <s v="[A3SC0027]PCB damage"/>
    <s v="Customer"/>
    <s v="PCB Damaged/板斷(裂)無法維修"/>
    <s v="2026/01/12 14:49:39"/>
    <s v="KEYIN"/>
    <s v="KEYIN"/>
    <s v="C01"/>
    <s v="RTX5070"/>
    <s v=""/>
    <s v=""/>
    <s v=""/>
    <s v=""/>
    <s v=""/>
  </r>
  <r>
    <s v="KGB"/>
    <s v="Standard Shipment"/>
    <x v="0"/>
    <x v="0"/>
    <x v="0"/>
    <s v="TO25C000012"/>
    <s v="R"/>
    <s v="PNY"/>
    <s v="PNY_US"/>
    <s v="2026/01/12 14:06:56"/>
    <s v="2025/12/18 05:26:41"/>
    <s v="M425801162"/>
    <s v="90CV08510010"/>
    <s v="RTX5070/14770/STDOC/SA/PNY"/>
    <s v=""/>
    <s v="M425025394"/>
    <s v="CLOSED"/>
    <s v="許家榮"/>
    <s v="2026/01/12 15:49:11"/>
    <s v="2026/01/29 13:47:50"/>
    <s v="2026/02/07 11:27:20"/>
    <s v="2026/02/07 11:27:20"/>
    <s v=""/>
    <s v=""/>
    <s v=""/>
    <s v="2026/01/12 14:55:24"/>
    <s v="KEYIN"/>
    <s v="KEYIN"/>
    <s v="R10"/>
    <s v="RTX5070"/>
    <s v="2026/02/03 14:26:32"/>
    <s v="002"/>
    <n v="622128"/>
    <n v="6.4"/>
    <n v="6.4"/>
  </r>
  <r>
    <s v="KGB"/>
    <s v="Standard Shipment"/>
    <x v="0"/>
    <x v="0"/>
    <x v="0"/>
    <s v="TO25C000012"/>
    <s v="R"/>
    <s v="PNY"/>
    <s v="PNY_US"/>
    <s v="2026/01/12 14:06:56"/>
    <s v="2025/12/18 05:26:41"/>
    <s v="M925801149"/>
    <s v="90CV08610070"/>
    <s v="RTX5080/14745/STDOC/SA/PNY"/>
    <s v=""/>
    <s v="M925026052"/>
    <s v="CLOSED"/>
    <s v="許家榮"/>
    <s v="2026/01/12 14:47:12"/>
    <s v="2026/01/29 14:08:41"/>
    <s v="2026/02/07 11:27:20"/>
    <s v="2026/02/07 11:27:20"/>
    <s v=""/>
    <s v=""/>
    <s v=""/>
    <s v="2026/01/12 14:25:01"/>
    <s v="KEYIN"/>
    <s v="KEYIN"/>
    <s v="R10"/>
    <s v="RTX5080"/>
    <s v="2026/02/03 14:26:33"/>
    <s v="007"/>
    <n v="622128"/>
    <n v="7"/>
    <n v="7"/>
  </r>
  <r>
    <s v="KGB"/>
    <s v="Standard Shipment"/>
    <x v="0"/>
    <x v="0"/>
    <x v="0"/>
    <s v="TO25C000012"/>
    <s v="R"/>
    <s v="PNY"/>
    <s v="PNY_US"/>
    <s v="2026/01/12 14:06:56"/>
    <s v="2025/12/18 05:26:41"/>
    <s v="M725801160"/>
    <s v="90CV08C10010"/>
    <s v="RTX5060TI/15210/ARGBOC/SA/PNY"/>
    <s v=""/>
    <s v="M725035277"/>
    <s v="CLOSED"/>
    <s v="許家榮"/>
    <s v="2026/01/12 14:47:12"/>
    <s v="2026/01/29 13:51:14"/>
    <s v="2026/01/30 16:26:39"/>
    <s v="2026/01/30 16:26:39"/>
    <s v=""/>
    <s v=""/>
    <s v=""/>
    <s v="2026/01/12 14:26:11"/>
    <s v="KEYIN"/>
    <s v="KEYIN"/>
    <s v="R10"/>
    <s v="RTX5060TI"/>
    <s v="2026/01/30 13:05:01"/>
    <s v="001"/>
    <n v="622118"/>
    <n v="1"/>
    <n v="1"/>
  </r>
  <r>
    <s v="KBB"/>
    <s v="Local Scrap"/>
    <x v="2"/>
    <x v="0"/>
    <x v="2"/>
    <s v="TO25C000012"/>
    <s v="R"/>
    <s v="PNY"/>
    <s v="PNY_US"/>
    <s v="2026/01/12 14:06:56"/>
    <s v="2025/12/18 05:26:41"/>
    <s v="M825038666"/>
    <s v="90CV085300C0"/>
    <s v="RTX5070/14770/ARGBOC/HY/PNY"/>
    <s v=""/>
    <s v="M825038666"/>
    <s v="CLOSED"/>
    <s v="許家榮"/>
    <s v="2026/01/12 14:47:12"/>
    <s v=""/>
    <s v=""/>
    <s v="2026/05/08 15:51:58"/>
    <s v="[A3SC0020]Scrap cause by Parts shortage"/>
    <s v="Customer"/>
    <s v="Consigned Part Shortage - Close"/>
    <s v="2026/01/12 14:27:41"/>
    <s v="KEYIN"/>
    <s v="KEYIN"/>
    <s v="C01"/>
    <s v="RTX5070"/>
    <s v=""/>
    <s v=""/>
    <s v=""/>
    <s v=""/>
    <s v=""/>
  </r>
  <r>
    <s v="KGB"/>
    <s v="Standard Shipment"/>
    <x v="0"/>
    <x v="0"/>
    <x v="0"/>
    <s v="TO25C000012"/>
    <s v="R"/>
    <s v="PNY"/>
    <s v="PNY_US"/>
    <s v="2026/01/12 14:06:56"/>
    <s v="2025/12/18 05:26:41"/>
    <s v="M825801222"/>
    <s v="90CV08C50010"/>
    <s v="RTX5060TI/15215/ARGBOC/SA/PNY"/>
    <s v=""/>
    <s v="M825040283"/>
    <s v="CLOSED"/>
    <s v="許家榮"/>
    <s v="2026/01/12 14:47:12"/>
    <s v="2026/03/18 11:12:57"/>
    <s v="2026/03/27 17:01:36"/>
    <s v="2026/03/27 17:01:36"/>
    <s v=""/>
    <s v=""/>
    <s v=""/>
    <s v="2026/01/12 14:29:41"/>
    <s v="KEYIN"/>
    <s v="KEYIN"/>
    <s v="R10"/>
    <s v="RTX5060TI"/>
    <s v="2026/03/27 09:24:21"/>
    <s v="003"/>
    <n v="622234"/>
    <n v="6.5"/>
    <n v="6.5"/>
  </r>
  <r>
    <s v="KBB"/>
    <s v="-"/>
    <x v="5"/>
    <x v="2"/>
    <x v="1"/>
    <s v="TO25C000012"/>
    <s v="R"/>
    <s v="PNY"/>
    <s v="PNY_US"/>
    <s v="2026/01/12 14:06:56"/>
    <s v="2025/12/18 05:26:41"/>
    <s v="M825038642"/>
    <s v="90CV085300C0"/>
    <s v="RTX5070/14770/ARGBOC/HY/PNY"/>
    <s v=""/>
    <s v="M825038642"/>
    <s v="CLOSED"/>
    <s v="李景福"/>
    <s v="2026/01/12 14:47:12"/>
    <s v=""/>
    <s v=""/>
    <s v="2026/05/08 15:51:53"/>
    <s v="[A3SC0020]Scrap cause by Parts shortage"/>
    <s v="Customer"/>
    <s v="Consigned Part Shortage - Close"/>
    <s v="2026/01/12 14:32:14"/>
    <s v="KEYIN"/>
    <s v="KEYIN"/>
    <s v="C01"/>
    <s v="RTX5070"/>
    <s v=""/>
    <s v=""/>
    <s v=""/>
    <s v=""/>
    <s v=""/>
  </r>
  <r>
    <s v="KBB"/>
    <d v="2026-09-16T00:00:00"/>
    <x v="12"/>
    <x v="0"/>
    <x v="1"/>
    <s v="TO25C000012"/>
    <s v="R"/>
    <s v="PNY"/>
    <s v="PNY_US"/>
    <s v="2026/01/12 14:06:56"/>
    <s v="2025/12/18 05:26:41"/>
    <s v="M825041386"/>
    <s v="90CV08C60010"/>
    <s v="RTX5060TI/15215/STD/SA/PNY"/>
    <s v=""/>
    <s v="M825041386"/>
    <s v="CLOSED"/>
    <s v="吳崇源"/>
    <s v="2026/01/12 14:47:12"/>
    <s v=""/>
    <s v=""/>
    <s v="2026/03/24 11:06:04"/>
    <s v="[A3SC0012]Scrap cause by no repair skill"/>
    <s v="[A1902]RMA"/>
    <s v="No boot"/>
    <s v="2026/01/12 14:44:19"/>
    <s v="KEYIN"/>
    <s v="KEYIN"/>
    <s v="X03"/>
    <s v="RTX5060TI"/>
    <s v=""/>
    <s v=""/>
    <s v=""/>
    <s v=""/>
    <s v=""/>
  </r>
  <r>
    <s v="KGB"/>
    <s v="Standard Shipment"/>
    <x v="0"/>
    <x v="0"/>
    <x v="0"/>
    <s v="TO25C000012"/>
    <s v="R"/>
    <s v="PNY"/>
    <s v="PNY_US"/>
    <s v="2026/01/12 14:06:56"/>
    <s v="2025/12/18 05:26:41"/>
    <s v="M625801177"/>
    <s v="90CV08E10010"/>
    <s v="RTX5060/15225/STD/SA/PNY"/>
    <s v=""/>
    <s v="M625012389"/>
    <s v="CLOSED"/>
    <s v="許家榮"/>
    <s v="2026/01/12 14:47:12"/>
    <s v="2026/01/29 13:50:08"/>
    <s v="2026/01/30 16:26:40"/>
    <s v="2026/01/30 16:26:40"/>
    <s v=""/>
    <s v=""/>
    <s v=""/>
    <s v="2026/01/12 14:45:19"/>
    <s v="KEYIN"/>
    <s v="KEYIN"/>
    <s v="R10"/>
    <s v="RTX5060"/>
    <s v="2026/01/30 13:05:01"/>
    <s v="001"/>
    <n v="622118"/>
    <n v="1"/>
    <n v="1"/>
  </r>
  <r>
    <s v="KBB"/>
    <d v="2026-04-14T00:00:00"/>
    <x v="8"/>
    <x v="0"/>
    <x v="1"/>
    <s v="TO25C000013"/>
    <s v="R"/>
    <s v="PNY"/>
    <s v="PNY_US"/>
    <s v="2026/01/12 14:31:00"/>
    <s v="2025/12/23 17:21:05"/>
    <s v="T825001780"/>
    <s v="90CV08730060"/>
    <s v="RTX5090/14530/ARGBOC/SA/PNY"/>
    <s v=""/>
    <s v="T825001780"/>
    <s v="CLOSED"/>
    <s v="許家榮"/>
    <s v="2026/02/02 13:52:00"/>
    <s v=""/>
    <s v=""/>
    <s v="2026/02/11 11:32:31"/>
    <s v="[A3SC0022]Scrap caused by service terms"/>
    <s v="Customer"/>
    <s v="客戶未經授權維修.GPU、VRAM被拆除"/>
    <s v="2026/02/02 13:50:44"/>
    <s v="KEYIN"/>
    <s v="KEYIN"/>
    <s v="C01"/>
    <s v="RTX5090"/>
    <s v=""/>
    <s v=""/>
    <s v=""/>
    <s v=""/>
    <s v=""/>
  </r>
  <r>
    <s v="KBB"/>
    <d v="2026-04-14T00:00:00"/>
    <x v="8"/>
    <x v="0"/>
    <x v="1"/>
    <s v="TO25C000013"/>
    <s v="R"/>
    <s v="PNY"/>
    <s v="PNY_US"/>
    <s v="2026/01/12 14:31:00"/>
    <s v="2025/12/23 17:21:05"/>
    <s v="T625004034"/>
    <s v="90CV08730060"/>
    <s v="RTX5090/14530/ARGBOC/SA/PNY"/>
    <s v=""/>
    <s v="T625004034"/>
    <s v="CLOSED"/>
    <s v="許家榮"/>
    <s v="2026/02/02 13:52:01"/>
    <s v=""/>
    <s v=""/>
    <s v="2026/02/11 11:13:51"/>
    <s v="[A3SC0022]Scrap caused by service terms"/>
    <s v="Customer"/>
    <s v="客戶未經授權維修.GPU、VRAM被拆除"/>
    <s v="2026/02/02 13:41:42"/>
    <s v="KEYIN"/>
    <s v="KEYIN"/>
    <s v="C01"/>
    <s v="RTX5090"/>
    <s v=""/>
    <s v=""/>
    <s v=""/>
    <s v=""/>
    <s v=""/>
  </r>
  <r>
    <s v="KBB"/>
    <d v="2026-04-14T00:00:00"/>
    <x v="8"/>
    <x v="0"/>
    <x v="1"/>
    <s v="TO25C000013"/>
    <s v="R"/>
    <s v="PNY"/>
    <s v="PNY_US"/>
    <s v="2026/01/12 14:31:00"/>
    <s v="2025/12/23 17:21:05"/>
    <s v="T625000097"/>
    <s v="90CV08730060"/>
    <s v="RTX5090/14530/ARGBOC/SA/PNY"/>
    <s v=""/>
    <s v="T625000097"/>
    <s v="CLOSED"/>
    <s v="許家榮"/>
    <s v="2026/02/02 13:52:00"/>
    <s v=""/>
    <s v=""/>
    <s v="2026/02/11 13:37:32"/>
    <s v="[A3SC0022]Scrap caused by service terms"/>
    <s v="Customer"/>
    <s v="客戶未經授權維修.GPU、VRAM被拆除"/>
    <s v="2026/02/02 13:44:54"/>
    <s v="KEYIN"/>
    <s v="KEYIN"/>
    <s v="C01"/>
    <s v="RTX5090"/>
    <s v=""/>
    <s v=""/>
    <s v=""/>
    <s v=""/>
    <s v=""/>
  </r>
  <r>
    <s v="KBB"/>
    <d v="2026-04-14T00:00:00"/>
    <x v="8"/>
    <x v="0"/>
    <x v="1"/>
    <s v="TO25C000013"/>
    <s v="R"/>
    <s v="PNY"/>
    <s v="PNY_US"/>
    <s v="2026/01/12 14:31:00"/>
    <s v="2025/12/23 17:21:05"/>
    <s v="T725000071"/>
    <s v="90CV08730060"/>
    <s v="RTX5090/14530/ARGBOC/SA/PNY"/>
    <s v=""/>
    <s v="T725000071"/>
    <s v="CLOSED"/>
    <s v="許家榮"/>
    <s v="2026/02/02 13:52:01"/>
    <s v=""/>
    <s v=""/>
    <s v="2026/02/11 11:17:09"/>
    <s v="[A3SC0030]Burnt Component"/>
    <s v="Customer"/>
    <s v="PCB Burned/C3050"/>
    <s v="2026/02/02 13:12:04"/>
    <s v="KEYIN"/>
    <s v="KEYIN"/>
    <s v="C01"/>
    <s v="RTX5090"/>
    <s v=""/>
    <s v=""/>
    <s v=""/>
    <s v=""/>
    <s v=""/>
  </r>
  <r>
    <s v="KBB"/>
    <d v="2026-04-14T00:00:00"/>
    <x v="8"/>
    <x v="0"/>
    <x v="1"/>
    <s v="TO25C000013"/>
    <s v="R"/>
    <s v="PNY"/>
    <s v="PNY_US"/>
    <s v="2026/01/12 14:31:00"/>
    <s v="2025/12/23 17:21:05"/>
    <s v="T725000213"/>
    <s v="90CV08730060"/>
    <s v="RTX5090/14530/ARGBOC/SA/PNY"/>
    <s v=""/>
    <s v="T725000213"/>
    <s v="CLOSED"/>
    <s v="許家榮"/>
    <s v="2026/02/02 13:52:01"/>
    <s v=""/>
    <s v=""/>
    <s v="2026/02/11 11:38:47"/>
    <s v="[A3SC0022]Scrap caused by service terms"/>
    <s v="Customer"/>
    <s v="客戶未經授權維修.GPU、VRAM被拆除"/>
    <s v="2026/02/02 13:13:01"/>
    <s v="KEYIN"/>
    <s v="KEYIN"/>
    <s v="C01"/>
    <s v="RTX5090"/>
    <s v=""/>
    <s v=""/>
    <s v=""/>
    <s v=""/>
    <s v=""/>
  </r>
  <r>
    <s v="KBB"/>
    <d v="2026-04-14T00:00:00"/>
    <x v="8"/>
    <x v="0"/>
    <x v="1"/>
    <s v="TO25C000013"/>
    <s v="R"/>
    <s v="PNY"/>
    <s v="PNY_US"/>
    <s v="2026/01/12 14:31:00"/>
    <s v="2025/12/23 17:21:05"/>
    <s v="T725000550"/>
    <s v="90CV08730060"/>
    <s v="RTX5090/14530/ARGBOC/SA/PNY"/>
    <s v=""/>
    <s v="T725000550"/>
    <s v="CLOSED"/>
    <s v="許家榮"/>
    <s v="2026/02/02 13:52:01"/>
    <s v=""/>
    <s v=""/>
    <s v="2026/02/11 11:37:17"/>
    <s v="[A3SC0022]Scrap caused by service terms"/>
    <s v="Customer"/>
    <s v="客戶未經授權維修.GPU、VRAM被拆除"/>
    <s v="2026/02/02 13:13:52"/>
    <s v="KEYIN"/>
    <s v="KEYIN"/>
    <s v="C01"/>
    <s v="RTX5090"/>
    <s v=""/>
    <s v=""/>
    <s v=""/>
    <s v=""/>
    <s v=""/>
  </r>
  <r>
    <s v="KBB"/>
    <d v="2026-04-14T00:00:00"/>
    <x v="8"/>
    <x v="0"/>
    <x v="1"/>
    <s v="TO25C000013"/>
    <s v="R"/>
    <s v="PNY"/>
    <s v="PNY_US"/>
    <s v="2026/01/12 14:31:00"/>
    <s v="2025/12/23 17:21:05"/>
    <s v="T625001102"/>
    <s v="90CV08710060"/>
    <s v="RTX5090/14530/STDOC/SA/PNY"/>
    <s v=""/>
    <s v="T625001102"/>
    <s v="CLOSED"/>
    <s v="許家榮"/>
    <s v="2026/02/02 13:52:00"/>
    <s v=""/>
    <s v=""/>
    <s v="2026/02/11 11:29:33"/>
    <s v="[A3SC0022]Scrap caused by service terms"/>
    <s v="Customer"/>
    <s v="客戶未經授權維修.GPU、VRAM被拆除"/>
    <s v="2026/02/02 13:45:58"/>
    <s v="KEYIN"/>
    <s v="KEYIN"/>
    <s v="C01"/>
    <s v="RTX5090"/>
    <s v=""/>
    <s v=""/>
    <s v=""/>
    <s v=""/>
    <s v=""/>
  </r>
  <r>
    <s v="KGB"/>
    <s v="Standard Shipment"/>
    <x v="0"/>
    <x v="0"/>
    <x v="0"/>
    <s v="TO25C000013"/>
    <s v="R"/>
    <s v="PNY"/>
    <s v="PNY_US"/>
    <s v="2026/01/12 14:31:00"/>
    <s v="2025/12/23 17:21:05"/>
    <s v="T825801253"/>
    <s v="90CV08730060"/>
    <s v="RTX5090/14530/ARGBOC/SA/PNY"/>
    <s v=""/>
    <s v="T825000469"/>
    <s v="CLOSED"/>
    <s v="許家榮"/>
    <s v="2026/02/02 13:52:00"/>
    <s v="2026/03/18 11:13:51"/>
    <s v="2026/03/27 17:01:36"/>
    <s v="2026/03/27 17:01:36"/>
    <s v=""/>
    <s v=""/>
    <s v=""/>
    <s v="2026/02/02 13:47:14"/>
    <s v="KEYIN"/>
    <s v="KEYIN"/>
    <s v="R10"/>
    <s v="RTX5090"/>
    <s v="2026/03/27 09:24:20"/>
    <s v="001"/>
    <n v="622234"/>
    <n v="7.8"/>
    <n v="7.8"/>
  </r>
  <r>
    <s v="KGB"/>
    <s v="Standard Shipment"/>
    <x v="0"/>
    <x v="0"/>
    <x v="0"/>
    <s v="TO25C000013"/>
    <s v="R"/>
    <s v="PNY"/>
    <s v="PNY_US"/>
    <s v="2026/01/12 14:31:00"/>
    <s v="2025/12/23 17:21:05"/>
    <s v="T725801250"/>
    <s v="90CV087000A0"/>
    <s v="RTX5090/14530/STD/SA/PNY"/>
    <s v=""/>
    <s v="T725002256"/>
    <s v="CLOSED"/>
    <s v="許家榮"/>
    <s v="2026/02/02 13:52:00"/>
    <s v="2026/03/18 11:13:42"/>
    <s v="2026/03/27 17:01:36"/>
    <s v="2026/03/27 17:01:36"/>
    <s v=""/>
    <s v=""/>
    <s v=""/>
    <s v="2026/02/02 13:48:01"/>
    <s v="KEYIN"/>
    <s v="KEYIN"/>
    <s v="R10"/>
    <s v="RTX5090"/>
    <s v="2026/03/27 09:24:21"/>
    <s v="004"/>
    <n v="622234"/>
    <n v="6.3"/>
    <n v="6.3"/>
  </r>
  <r>
    <s v="KBB"/>
    <d v="2026-04-14T00:00:00"/>
    <x v="8"/>
    <x v="0"/>
    <x v="1"/>
    <s v="TO25C000013"/>
    <s v="R"/>
    <s v="PNY"/>
    <s v="PNY_US"/>
    <s v="2026/01/12 14:31:00"/>
    <s v="2025/12/23 17:21:05"/>
    <s v="T725000521"/>
    <s v="90CV08730060"/>
    <s v="RTX5090/14530/ARGBOC/SA/PNY"/>
    <s v=""/>
    <s v="T725000521"/>
    <s v="CLOSED"/>
    <s v="許家榮"/>
    <s v="2026/02/02 13:52:00"/>
    <s v=""/>
    <s v=""/>
    <s v="2026/02/11 11:35:34"/>
    <s v="[A3SC0022]Scrap caused by service terms"/>
    <s v="Customer"/>
    <s v="客戶未經授權維修.GPU、VRAM被拆除"/>
    <s v="2026/02/02 13:48:51"/>
    <s v="KEYIN"/>
    <s v="KEYIN"/>
    <s v="C01"/>
    <s v="RTX5090"/>
    <s v=""/>
    <s v=""/>
    <s v=""/>
    <s v=""/>
    <s v=""/>
  </r>
  <r>
    <s v="KBB"/>
    <d v="2026-09-16T00:00:00"/>
    <x v="12"/>
    <x v="0"/>
    <x v="1"/>
    <s v="TO25C000013"/>
    <s v="R"/>
    <s v="PNY"/>
    <s v="PNY_US"/>
    <s v="2026/01/12 14:31:00"/>
    <s v="2025/12/23 17:21:05"/>
    <s v="T625003471"/>
    <s v="90CV087000A0"/>
    <s v="RTX5090/14530/STD/SA/PNY"/>
    <s v=""/>
    <s v="T625003471"/>
    <s v="CLOSED"/>
    <s v="吳崇源"/>
    <s v="2026/02/02 13:52:00"/>
    <s v=""/>
    <s v=""/>
    <s v="2026/03/24 11:01:07"/>
    <s v="[A3SC0012]Scrap cause by no repair skill"/>
    <s v="[A1902]RMA"/>
    <s v="No power"/>
    <s v="2026/02/02 13:49:45"/>
    <s v="KEYIN"/>
    <s v="KEYIN"/>
    <s v="X03"/>
    <s v="RTX5090"/>
    <s v=""/>
    <s v=""/>
    <s v=""/>
    <s v=""/>
    <s v=""/>
  </r>
  <r>
    <s v="KGB"/>
    <s v="Standard Shipment"/>
    <x v="0"/>
    <x v="0"/>
    <x v="0"/>
    <s v="TO25C000016"/>
    <s v="R"/>
    <s v="PNY"/>
    <s v="PNY_US"/>
    <s v="2026/01/22 14:21:40"/>
    <s v="2025/12/26 17:44:13"/>
    <s v="M425801216"/>
    <s v="90CV08B30010"/>
    <s v="RTX5070TI/14760/ARGBOC/SA/PNY"/>
    <s v=""/>
    <s v="M425016549"/>
    <s v="CLOSED"/>
    <s v="許家榮"/>
    <s v="2026/02/02 14:32:03"/>
    <s v="2026/03/05 08:56:16"/>
    <s v="2026/03/07 08:17:15"/>
    <s v="2026/03/07 08:17:15"/>
    <s v=""/>
    <s v=""/>
    <s v=""/>
    <s v="2026/02/02 13:52:39"/>
    <s v="KEYIN"/>
    <s v="KEYIN"/>
    <s v="R10"/>
    <s v="RTX5070TI"/>
    <s v="2026/03/06 10:32:30"/>
    <s v="007"/>
    <n v="622180"/>
    <n v="5.3"/>
    <n v="5.3"/>
  </r>
  <r>
    <s v="KGB"/>
    <s v="Standard Shipment"/>
    <x v="0"/>
    <x v="0"/>
    <x v="0"/>
    <s v="TO25C000016"/>
    <s v="R"/>
    <s v="PNY"/>
    <s v="PNY_US"/>
    <s v="2026/01/22 14:21:40"/>
    <s v="2025/12/26 17:44:13"/>
    <s v="MO25801219"/>
    <s v="90CV08C30080"/>
    <s v="RTX5060TI/15210/STDOC/SA/PNY"/>
    <s v=""/>
    <s v="MO25026442"/>
    <s v="CLOSED"/>
    <s v="許家榮"/>
    <s v="2026/02/02 14:32:03"/>
    <s v="2026/03/05 08:56:33"/>
    <s v="2026/03/07 08:17:15"/>
    <s v="2026/03/07 08:17:15"/>
    <s v=""/>
    <s v=""/>
    <s v=""/>
    <s v="2026/02/02 13:56:42"/>
    <s v="KEYIN"/>
    <s v="KEYIN"/>
    <s v="R10"/>
    <s v="RTX5060TI"/>
    <s v="2026/03/06 10:32:30"/>
    <s v="006"/>
    <n v="622180"/>
    <n v="6.3"/>
    <n v="6.3"/>
  </r>
  <r>
    <s v="KBB"/>
    <s v="-"/>
    <x v="5"/>
    <x v="2"/>
    <x v="1"/>
    <s v="TO25C000016"/>
    <s v="R"/>
    <s v="PNY"/>
    <s v="PNY_US"/>
    <s v="2026/01/22 14:21:40"/>
    <s v="2025/12/26 17:44:13"/>
    <s v="M725022894"/>
    <s v="90CV08630010"/>
    <s v="RTX5080/14745/ARGBOC/SA/PNY"/>
    <s v=""/>
    <s v="M725022894"/>
    <s v="CLOSED"/>
    <s v="李景福"/>
    <s v="2026/02/02 14:32:03"/>
    <s v=""/>
    <s v=""/>
    <s v="2026/05/08 15:51:47"/>
    <s v="[A3SC0020]Scrap cause by Parts shortage"/>
    <s v="Customer"/>
    <s v="Consigned Part Shortage - Close"/>
    <s v="2026/02/02 13:57:30"/>
    <s v="KEYIN"/>
    <s v="KEYIN"/>
    <s v="C01"/>
    <s v="RTX5080"/>
    <s v=""/>
    <s v=""/>
    <s v=""/>
    <s v=""/>
    <s v=""/>
  </r>
  <r>
    <s v="KGB"/>
    <s v="Standard Shipment"/>
    <x v="0"/>
    <x v="0"/>
    <x v="0"/>
    <s v="TO25C000016"/>
    <s v="R"/>
    <s v="PNY"/>
    <s v="PNY_US"/>
    <s v="2026/01/22 14:21:40"/>
    <s v="2025/12/26 17:44:13"/>
    <s v="M325801215"/>
    <s v="90CV08B20010"/>
    <s v="RTX5070TI/14760/STDOC/SA/PNY"/>
    <s v=""/>
    <s v="M325048990"/>
    <s v="CLOSED"/>
    <s v="許家榮"/>
    <s v="2026/02/02 14:32:03"/>
    <s v="2026/03/05 08:56:08"/>
    <s v="2026/03/07 08:17:15"/>
    <s v="2026/03/07 08:17:15"/>
    <s v=""/>
    <s v=""/>
    <s v=""/>
    <s v="2026/02/02 13:58:53"/>
    <s v="KEYIN"/>
    <s v="KEYIN"/>
    <s v="R10"/>
    <s v="RTX5070TI"/>
    <s v="2026/03/06 10:32:30"/>
    <s v="005"/>
    <n v="622180"/>
    <n v="6"/>
    <n v="6"/>
  </r>
  <r>
    <s v="KGB"/>
    <s v="Standard Shipment"/>
    <x v="0"/>
    <x v="0"/>
    <x v="0"/>
    <s v="TO25C000016"/>
    <s v="R"/>
    <s v="PNY"/>
    <s v="PNY_US"/>
    <s v="2026/01/22 14:21:40"/>
    <s v="2025/12/26 17:44:13"/>
    <s v="M925801198"/>
    <s v="90CV085000A0"/>
    <s v="RTX5070/14770/STD/HY/PNY"/>
    <s v=""/>
    <s v="M925002112"/>
    <s v="CLOSED"/>
    <s v="許家榮"/>
    <s v="2026/02/02 14:32:03"/>
    <s v="2026/02/09 11:28:51"/>
    <s v="2026/02/13 16:50:51"/>
    <s v="2026/02/13 16:50:51"/>
    <s v=""/>
    <s v=""/>
    <s v=""/>
    <s v="2026/02/02 13:59:39"/>
    <s v="KEYIN"/>
    <s v="KEYIN"/>
    <s v="R10"/>
    <s v="RTX5070"/>
    <s v="2026/02/11 11:25:26"/>
    <s v="003"/>
    <n v="622148"/>
    <n v="5.7"/>
    <n v="5.7"/>
  </r>
  <r>
    <s v="KBB"/>
    <s v="-"/>
    <x v="5"/>
    <x v="2"/>
    <x v="1"/>
    <s v="TO25C000016"/>
    <s v="R"/>
    <s v="PNY"/>
    <s v="PNY_US"/>
    <s v="2026/01/22 14:21:40"/>
    <s v="2025/12/26 17:44:13"/>
    <s v="M725002300"/>
    <s v="90CV08C30060"/>
    <s v="RTX5060TI/15210/STDOC/HY/PNY"/>
    <s v=""/>
    <s v="M725002300"/>
    <s v="CLOSED"/>
    <s v="吳崇源"/>
    <s v="2026/02/02 14:32:03"/>
    <s v=""/>
    <s v=""/>
    <s v="2026/04/02 11:05:23"/>
    <s v="[A3SC0012]Scrap cause by no repair skill"/>
    <s v="[A1902]RMA"/>
    <s v="有時可開有時不開,目檢正常,量測所有工作電壓都正常,量測I2C值正常_x000a_量測PCI-E值正常,量測BIOS值正常,重燒BIOS無效_x000a_更換GPU,更換VRAM一樣_x000a_無維修方向，故判定為難修板。"/>
    <s v="2026/02/02 14:28:49"/>
    <s v="KEYIN"/>
    <s v="KEYIN"/>
    <s v="X03"/>
    <s v="RTX5060TI"/>
    <s v=""/>
    <s v=""/>
    <s v=""/>
    <s v=""/>
    <s v=""/>
  </r>
  <r>
    <s v="KBB"/>
    <s v="-"/>
    <x v="5"/>
    <x v="2"/>
    <x v="1"/>
    <s v="TO25C000016"/>
    <s v="R"/>
    <s v="PNY"/>
    <s v="PNY_US"/>
    <s v="2026/01/22 14:21:40"/>
    <s v="2025/12/26 17:44:13"/>
    <s v="M825039432"/>
    <s v="90CV08B10010"/>
    <s v="RTX5070TI/14760/STD/SA/PNY"/>
    <s v=""/>
    <s v="M825039432"/>
    <s v="CLOSED"/>
    <s v="李景福"/>
    <s v="2026/02/02 14:32:03"/>
    <s v=""/>
    <s v=""/>
    <s v="2026/05/08 15:52:13"/>
    <s v="[A3SC0020]Scrap cause by Parts shortage"/>
    <s v="Customer"/>
    <s v="Consigned Part Shortage - Close"/>
    <s v="2026/02/02 14:29:42"/>
    <s v="KEYIN"/>
    <s v="KEYIN"/>
    <s v="C01"/>
    <s v="RTX5070TI"/>
    <s v=""/>
    <s v=""/>
    <s v=""/>
    <s v=""/>
    <s v=""/>
  </r>
  <r>
    <s v="KBB"/>
    <d v="2026-04-14T00:00:00"/>
    <x v="8"/>
    <x v="0"/>
    <x v="1"/>
    <s v="TO25C000016"/>
    <s v="R"/>
    <s v="PNY"/>
    <s v="PNY_US"/>
    <s v="2026/01/22 14:21:40"/>
    <s v="2025/12/26 17:44:13"/>
    <s v="M525016106"/>
    <s v="90CV087000B0"/>
    <s v="RTX5090/14530/STD/SA/PNY"/>
    <s v=""/>
    <s v="M525016106"/>
    <s v="CLOSED"/>
    <s v="吳崇源"/>
    <s v="2026/02/02 14:32:03"/>
    <s v=""/>
    <s v=""/>
    <s v="2026/03/24 10:58:01"/>
    <s v="[A3SC0029]Warp"/>
    <s v="Customer"/>
    <s v="PCB warp"/>
    <s v="2026/02/02 14:30:56"/>
    <s v="KEYIN"/>
    <s v="KEYIN"/>
    <s v="C01"/>
    <s v="RTX5090"/>
    <s v=""/>
    <s v=""/>
    <s v=""/>
    <s v=""/>
    <s v=""/>
  </r>
  <r>
    <s v="KGB"/>
    <s v="Standard Shipment"/>
    <x v="0"/>
    <x v="0"/>
    <x v="0"/>
    <s v="TO25C000016"/>
    <s v="R"/>
    <s v="PNY"/>
    <s v="PNY_US"/>
    <s v="2026/01/22 14:21:40"/>
    <s v="2025/12/26 17:44:13"/>
    <s v="M825801221"/>
    <s v="90CV08500020"/>
    <s v="RTX5070/14770/STD/SA/PNY"/>
    <s v=""/>
    <s v="M825038572"/>
    <s v="CLOSED"/>
    <s v="許家榮"/>
    <s v="2026/02/02 14:32:03"/>
    <s v="2026/03/18 11:12:48"/>
    <s v="2026/03/27 17:01:36"/>
    <s v="2026/03/27 17:01:36"/>
    <s v=""/>
    <s v=""/>
    <s v=""/>
    <s v="2026/02/02 14:00:41"/>
    <s v="KEYIN"/>
    <s v="KEYIN"/>
    <s v="R10"/>
    <s v="RTX5070"/>
    <s v="2026/03/27 09:24:21"/>
    <s v="006"/>
    <n v="622234"/>
    <n v="6.3"/>
    <n v="6.3"/>
  </r>
  <r>
    <s v="KGB"/>
    <s v="Standard Shipment"/>
    <x v="0"/>
    <x v="0"/>
    <x v="0"/>
    <s v="TO25C000016"/>
    <s v="R"/>
    <s v="PNY"/>
    <s v="PNY_US"/>
    <s v="2026/01/22 14:21:40"/>
    <s v="2025/12/26 17:44:13"/>
    <s v="M925801189"/>
    <s v="90CV085000A0"/>
    <s v="RTX5070/14770/STD/HY/PNY"/>
    <s v=""/>
    <s v="M925001304"/>
    <s v="CLOSED"/>
    <s v="許家榮"/>
    <s v="2026/02/02 14:32:03"/>
    <s v="2026/03/18 11:12:29"/>
    <s v="2026/03/27 17:01:36"/>
    <s v="2026/03/27 17:01:36"/>
    <s v=""/>
    <s v=""/>
    <s v=""/>
    <s v="2026/02/02 14:01:33"/>
    <s v="KEYIN"/>
    <s v="KEYIN"/>
    <s v="R10"/>
    <s v="RTX5070"/>
    <s v="2026/03/27 09:24:21"/>
    <s v="006"/>
    <n v="622234"/>
    <n v="6.3"/>
    <n v="6.3"/>
  </r>
  <r>
    <s v="KGB"/>
    <s v="Standard Shipment"/>
    <x v="0"/>
    <x v="0"/>
    <x v="0"/>
    <s v="TO25C000016"/>
    <s v="R"/>
    <s v="PNY"/>
    <s v="PNY_US"/>
    <s v="2026/01/22 14:21:40"/>
    <s v="2025/12/26 17:44:13"/>
    <s v="M725801213"/>
    <s v="90CV085000A0"/>
    <s v="RTX5070/14770/STD/HY/PNY"/>
    <s v=""/>
    <s v="M725017855"/>
    <s v="CLOSED"/>
    <s v="許家榮"/>
    <s v="2026/02/02 14:32:03"/>
    <s v="2026/03/18 11:12:38"/>
    <s v="2026/03/27 17:01:36"/>
    <s v="2026/03/27 17:01:36"/>
    <s v=""/>
    <s v=""/>
    <s v=""/>
    <s v="2026/02/02 14:27:06"/>
    <s v="KEYIN"/>
    <s v="KEYIN"/>
    <s v="R10"/>
    <s v="RTX5070"/>
    <s v="2026/03/27 09:24:21"/>
    <s v="006"/>
    <n v="622234"/>
    <n v="6.3"/>
    <n v="6.3"/>
  </r>
  <r>
    <s v="KGB"/>
    <s v="Standard Shipment"/>
    <x v="0"/>
    <x v="0"/>
    <x v="0"/>
    <s v="TO25C000016"/>
    <s v="R"/>
    <s v="PNY"/>
    <s v="PNY_US"/>
    <s v="2026/01/22 14:21:40"/>
    <s v="2025/12/26 17:44:13"/>
    <s v="MO25801265"/>
    <s v="90CV08E30090"/>
    <s v="RTX5060/15225/STDOC/SA/PNY"/>
    <s v=""/>
    <s v="MO25011454"/>
    <s v="CLOSED"/>
    <s v="許家榮"/>
    <s v="2026/02/02 14:32:03"/>
    <s v="2026/03/18 11:14:22"/>
    <s v="2026/03/27 17:01:36"/>
    <s v="2026/03/27 17:01:36"/>
    <s v=""/>
    <s v=""/>
    <s v=""/>
    <s v="2026/02/02 14:27:50"/>
    <s v="KEYIN"/>
    <s v="KEYIN"/>
    <s v="R10"/>
    <s v="RTX5060"/>
    <s v="2026/03/27 09:24:21"/>
    <s v="005"/>
    <n v="622234"/>
    <n v="5"/>
    <n v="5"/>
  </r>
  <r>
    <s v="KGB"/>
    <s v="Standard Shipment"/>
    <x v="0"/>
    <x v="0"/>
    <x v="0"/>
    <s v="TO25C000016"/>
    <s v="R"/>
    <s v="PNY"/>
    <s v="PNY_US"/>
    <s v="2026/01/22 14:21:40"/>
    <s v="2025/12/26 17:44:13"/>
    <s v="M525801202"/>
    <s v="90CV085100C0"/>
    <s v="RTX5070/14770/STDOC/HY/PNY"/>
    <s v=""/>
    <s v="M525053515"/>
    <s v="CLOSED"/>
    <s v="許家榮"/>
    <s v="2026/02/02 13:11:06"/>
    <s v="2026/02/09 11:29:41"/>
    <s v="2026/02/13 16:50:51"/>
    <s v="2026/02/13 16:50:51"/>
    <s v=""/>
    <s v=""/>
    <s v=""/>
    <s v="2026/02/02 13:09:30"/>
    <s v="KEYIN"/>
    <s v="KEYIN"/>
    <s v="R10"/>
    <s v="RTX5070"/>
    <s v="2026/02/11 11:25:26"/>
    <s v="002"/>
    <n v="622148"/>
    <n v="7.1"/>
    <n v="7.1"/>
  </r>
  <r>
    <s v="KBB"/>
    <d v="2026-04-14T00:00:00"/>
    <x v="8"/>
    <x v="0"/>
    <x v="1"/>
    <s v="TO25C000016"/>
    <s v="R"/>
    <s v="PNY"/>
    <s v="PNY_US"/>
    <s v="2026/01/22 14:21:40"/>
    <s v="2025/12/26 17:44:13"/>
    <s v="M425016770"/>
    <s v="90CV08B30010"/>
    <s v="RTX5070TI/14760/ARGBOC/SA/PNY"/>
    <s v=""/>
    <s v="M425016770"/>
    <s v="CLOSED"/>
    <s v="許家榮"/>
    <s v="2026/02/02 13:11:05"/>
    <s v=""/>
    <s v=""/>
    <s v="2026/02/11 11:41:27"/>
    <s v="[A3SC0028]Liquid Spill"/>
    <s v="Customer"/>
    <s v="PCB with oxidization"/>
    <s v="2026/02/02 13:10:20"/>
    <s v="KEYIN"/>
    <s v="KEYIN"/>
    <s v="C01"/>
    <s v="RTX5070TI"/>
    <s v=""/>
    <s v=""/>
    <s v=""/>
    <s v=""/>
    <s v=""/>
  </r>
  <r>
    <s v="KGB"/>
    <s v="Standard Shipment"/>
    <x v="0"/>
    <x v="0"/>
    <x v="0"/>
    <s v="TO261000003"/>
    <s v="R"/>
    <s v="PNY"/>
    <s v="PNY_US"/>
    <s v="2026/02/02 12:58:14"/>
    <s v="2026/01/16 17:32:02"/>
    <s v="M525801192"/>
    <s v="90CV08730070"/>
    <s v="RTX5090/14530/ARGBOC/SA/PNY"/>
    <s v=""/>
    <s v="M525014999"/>
    <s v="CLOSED"/>
    <s v="許家榮"/>
    <s v="2026/02/02 16:26:30"/>
    <s v="2026/02/09 11:27:52"/>
    <s v="2026/02/13 16:50:51"/>
    <s v="2026/02/13 16:50:51"/>
    <s v=""/>
    <s v=""/>
    <s v=""/>
    <s v="2026/02/02 15:52:10"/>
    <s v="KEYIN"/>
    <s v="KEYIN"/>
    <s v="R10"/>
    <s v="RTX5090"/>
    <s v="2026/02/11 11:25:26"/>
    <s v="003"/>
    <n v="622148"/>
    <n v="5.7"/>
    <n v="5.7"/>
  </r>
  <r>
    <s v="KBB"/>
    <s v="Local Scrap"/>
    <x v="2"/>
    <x v="0"/>
    <x v="2"/>
    <s v="TO261000003"/>
    <s v="R"/>
    <s v="PNY"/>
    <s v="PNY_US"/>
    <s v="2026/02/02 12:58:14"/>
    <s v="2026/01/16 17:32:02"/>
    <s v="M525009661"/>
    <s v="90CV08B20070"/>
    <s v="RTX5070TI/14760/STDOC/HY/PNY"/>
    <s v=""/>
    <s v="M525009661"/>
    <s v="CLOSED"/>
    <s v="李景福"/>
    <s v="2026/02/02 16:26:30"/>
    <s v=""/>
    <s v=""/>
    <s v="2026/05/08 15:53:12"/>
    <s v="[A3SC0020]Scrap cause by Parts shortage"/>
    <s v="Customer"/>
    <s v="Consigned Part Shortage - Close"/>
    <s v="2026/02/02 15:54:29"/>
    <s v="KEYIN"/>
    <s v="KEYIN"/>
    <s v="C01"/>
    <s v="RTX5070TI"/>
    <s v=""/>
    <s v=""/>
    <s v=""/>
    <s v=""/>
    <s v=""/>
  </r>
  <r>
    <s v="KBB"/>
    <s v="-"/>
    <x v="5"/>
    <x v="2"/>
    <x v="1"/>
    <s v="TO261000003"/>
    <s v="R"/>
    <s v="PNY"/>
    <s v="PNY_US"/>
    <s v="2026/02/02 12:58:14"/>
    <s v="2026/01/16 17:32:02"/>
    <s v="M325045859"/>
    <s v="90CV08510020"/>
    <s v="RTX5070/14770/STDOC/SA/PNY"/>
    <s v=""/>
    <s v="M325045859"/>
    <s v="CLOSED"/>
    <s v="李景福"/>
    <s v="2026/02/02 16:26:30"/>
    <s v=""/>
    <s v=""/>
    <s v="2026/05/08 15:52:11"/>
    <s v="[A3SC0020]Scrap cause by Parts shortage"/>
    <s v="Customer"/>
    <s v="Consigned Part Shortage - Close"/>
    <s v="2026/02/02 15:55:27"/>
    <s v="KEYIN"/>
    <s v="KEYIN"/>
    <s v="C01"/>
    <s v="RTX5070"/>
    <s v=""/>
    <s v=""/>
    <s v=""/>
    <s v=""/>
    <s v=""/>
  </r>
  <r>
    <s v="KGB"/>
    <s v="Standard Shipment"/>
    <x v="0"/>
    <x v="0"/>
    <x v="0"/>
    <s v="TO261000003"/>
    <s v="R"/>
    <s v="PNY"/>
    <s v="PNY_US"/>
    <s v="2026/02/02 12:58:14"/>
    <s v="2026/01/16 17:32:02"/>
    <s v="M225801199"/>
    <s v="90CV08600020"/>
    <s v="RTX5080/14745/STD/SA/PNY"/>
    <s v=""/>
    <s v="M225010506"/>
    <s v="CLOSED"/>
    <s v="許家榮"/>
    <s v="2026/02/02 16:26:30"/>
    <s v="2026/02/09 11:29:01"/>
    <s v="2026/02/13 16:50:51"/>
    <s v="2026/02/13 16:50:51"/>
    <s v=""/>
    <s v=""/>
    <s v=""/>
    <s v="2026/02/02 15:56:49"/>
    <s v="KEYIN"/>
    <s v="KEYIN"/>
    <s v="R10"/>
    <s v="RTX5080"/>
    <s v="2026/02/11 11:25:26"/>
    <s v="001"/>
    <n v="622148"/>
    <n v="6.8"/>
    <n v="6.8"/>
  </r>
  <r>
    <s v="KBB"/>
    <s v="Local Scrap"/>
    <x v="2"/>
    <x v="0"/>
    <x v="2"/>
    <s v="TO261000003"/>
    <s v="R"/>
    <s v="PNY"/>
    <s v="PNY_US"/>
    <s v="2026/02/02 12:58:14"/>
    <s v="2026/01/16 17:32:02"/>
    <s v="M325045847"/>
    <s v="90CV08510020"/>
    <s v="RTX5070/14770/STDOC/SA/PNY"/>
    <s v=""/>
    <s v="M325045847"/>
    <s v="CLOSED"/>
    <s v="李景福"/>
    <s v="2026/02/02 16:26:31"/>
    <s v=""/>
    <s v=""/>
    <s v="2026/05/08 15:53:09"/>
    <s v="[A3SC0020]Scrap cause by Parts shortage"/>
    <s v="Customer"/>
    <s v="Consigned Part Shortage - Close"/>
    <s v="2026/02/02 15:51:20"/>
    <s v="KEYIN"/>
    <s v="KEYIN"/>
    <s v="C01"/>
    <s v="RTX5070"/>
    <s v=""/>
    <s v=""/>
    <s v=""/>
    <s v=""/>
    <s v=""/>
  </r>
  <r>
    <s v="KGB"/>
    <s v="Standard Shipment"/>
    <x v="0"/>
    <x v="0"/>
    <x v="0"/>
    <s v="TO261000003"/>
    <s v="R"/>
    <s v="PNY"/>
    <s v="PNY_US"/>
    <s v="2026/02/02 12:58:14"/>
    <s v="2026/01/16 17:32:02"/>
    <s v="M725801190"/>
    <s v="90CV08C20070"/>
    <s v="RTX5060TI/15210/STD/SA/PNY"/>
    <s v=""/>
    <s v="M725047827"/>
    <s v="CLOSED"/>
    <s v="許家榮"/>
    <s v="2026/02/02 16:26:30"/>
    <s v="2026/03/05 08:55:20"/>
    <s v="2026/03/07 08:17:15"/>
    <s v="2026/03/07 08:17:15"/>
    <s v=""/>
    <s v=""/>
    <s v=""/>
    <s v="2026/02/02 16:15:58"/>
    <s v="KEYIN"/>
    <s v="KEYIN"/>
    <s v="R10"/>
    <s v="RTX5060TI"/>
    <s v="2026/03/06 10:32:30"/>
    <s v="006"/>
    <n v="622180"/>
    <n v="6.3"/>
    <n v="6.3"/>
  </r>
  <r>
    <s v="KGB"/>
    <s v="Standard Shipment"/>
    <x v="0"/>
    <x v="0"/>
    <x v="0"/>
    <s v="TO261000003"/>
    <s v="R"/>
    <s v="PNY"/>
    <s v="PNY_US"/>
    <s v="2026/02/02 12:58:14"/>
    <s v="2026/01/16 17:32:02"/>
    <s v="M525032368"/>
    <s v="90CV085000M0"/>
    <s v="RTX5070/14770/STD/HY/PNY"/>
    <s v=""/>
    <s v="M525032368"/>
    <s v="CLOSED"/>
    <s v="許家榮"/>
    <s v="2026/02/02 16:26:30"/>
    <s v="2026/03/26 14:17:28"/>
    <s v="2026/03/27 17:01:37"/>
    <s v="2026/03/27 17:01:37"/>
    <s v=""/>
    <s v=""/>
    <s v=""/>
    <s v="2026/02/02 16:16:39"/>
    <s v="KEYIN"/>
    <s v="KEYIN"/>
    <s v="R10"/>
    <s v="RTX5070"/>
    <s v="2026/03/27 09:24:21"/>
    <s v="011"/>
    <n v="622234"/>
    <n v="6.8"/>
    <n v="6.8"/>
  </r>
  <r>
    <s v="KGB"/>
    <s v="Standard Shipment"/>
    <x v="0"/>
    <x v="0"/>
    <x v="0"/>
    <s v="TO261000003"/>
    <s v="R"/>
    <s v="PNY"/>
    <s v="PNY_US"/>
    <s v="2026/02/02 12:58:14"/>
    <s v="2026/01/16 17:32:02"/>
    <s v="M525801187"/>
    <s v="90CV085000A0"/>
    <s v="RTX5070/14770/STD/HY/PNY"/>
    <s v=""/>
    <s v="M525050371"/>
    <s v="CLOSED"/>
    <s v="許家榮"/>
    <s v="2026/02/02 16:26:30"/>
    <s v="2026/03/18 11:12:18"/>
    <s v="2026/03/27 17:01:37"/>
    <s v="2026/03/27 17:01:37"/>
    <s v=""/>
    <s v=""/>
    <s v=""/>
    <s v="2026/02/02 16:17:30"/>
    <s v="KEYIN"/>
    <s v="KEYIN"/>
    <s v="R10"/>
    <s v="RTX5070"/>
    <s v="2026/03/27 09:24:21"/>
    <s v="006"/>
    <n v="622234"/>
    <n v="6.3"/>
    <n v="6.3"/>
  </r>
  <r>
    <s v="KBB"/>
    <s v="-"/>
    <x v="5"/>
    <x v="2"/>
    <x v="1"/>
    <s v="TO261000003"/>
    <s v="R"/>
    <s v="PNY"/>
    <s v="PNY_US"/>
    <s v="2026/02/02 12:58:14"/>
    <s v="2026/01/16 17:32:02"/>
    <s v="M625051210"/>
    <s v="90CV085000A0"/>
    <s v="RTX5070/14770/STD/HY/PNY"/>
    <s v=""/>
    <s v="M625051210"/>
    <s v="CLOSED"/>
    <s v="李景福"/>
    <s v="2026/02/02 16:26:30"/>
    <s v=""/>
    <s v=""/>
    <s v="2026/05/08 15:52:17"/>
    <s v="[A3SC0020]Scrap cause by Parts shortage"/>
    <s v="Customer"/>
    <s v="Consigned Part Shortage - Close"/>
    <s v="2026/02/02 16:18:15"/>
    <s v="KEYIN"/>
    <s v="KEYIN"/>
    <s v="C01"/>
    <s v="RTX5070"/>
    <s v=""/>
    <s v=""/>
    <s v=""/>
    <s v=""/>
    <s v=""/>
  </r>
  <r>
    <s v="KGB"/>
    <s v="Standard Shipment"/>
    <x v="0"/>
    <x v="0"/>
    <x v="0"/>
    <s v="TO261000003"/>
    <s v="R"/>
    <s v="PNY"/>
    <s v="PNY_US"/>
    <s v="2026/02/02 12:58:14"/>
    <s v="2026/01/16 17:32:02"/>
    <s v="M325801186"/>
    <s v="90CV08B10010"/>
    <s v="RTX5070TI/14760/STD/SA/PNY"/>
    <s v=""/>
    <s v="M325043334"/>
    <s v="CLOSED"/>
    <s v="許家榮"/>
    <s v="2026/02/02 16:26:30"/>
    <s v="2026/03/05 08:55:03"/>
    <s v="2026/03/07 08:17:15"/>
    <s v="2026/03/07 08:17:15"/>
    <s v=""/>
    <s v=""/>
    <s v=""/>
    <s v="2026/02/02 16:19:13"/>
    <s v="KEYIN"/>
    <s v="KEYIN"/>
    <s v="R10"/>
    <s v="RTX5070TI"/>
    <s v="2026/03/06 10:32:29"/>
    <s v="003"/>
    <n v="622180"/>
    <n v="6"/>
    <n v="6"/>
  </r>
  <r>
    <s v="KBB"/>
    <d v="2026-09-16T00:00:00"/>
    <x v="12"/>
    <x v="0"/>
    <x v="1"/>
    <s v="TO261000003"/>
    <s v="R"/>
    <s v="PNY"/>
    <s v="PNY_US"/>
    <s v="2026/02/02 12:58:14"/>
    <s v="2026/01/16 17:32:02"/>
    <s v="M325032483"/>
    <s v="90CV08500020"/>
    <s v="RTX5070/14770/STD/SA/PNY"/>
    <s v=""/>
    <s v="M325032483"/>
    <s v="CLOSED"/>
    <s v="李景福"/>
    <s v="2026/02/02 16:26:30"/>
    <s v=""/>
    <s v=""/>
    <s v="2026/05/08 15:52:09"/>
    <s v="[A3SC0020]Scrap cause by Parts shortage"/>
    <s v="Customer"/>
    <s v="Consigned Part Shortage - Close"/>
    <s v="2026/02/02 16:20:30"/>
    <s v="KEYIN"/>
    <s v="KEYIN"/>
    <s v="C01"/>
    <s v="RTX5070"/>
    <s v=""/>
    <s v=""/>
    <s v=""/>
    <s v=""/>
    <s v=""/>
  </r>
  <r>
    <s v="KGB"/>
    <s v="Standard Shipment"/>
    <x v="0"/>
    <x v="0"/>
    <x v="0"/>
    <s v="TO261000003"/>
    <s v="R"/>
    <s v="PNY"/>
    <s v="PNY_US"/>
    <s v="2026/02/02 12:58:14"/>
    <s v="2026/01/16 17:32:02"/>
    <s v="M525801255"/>
    <s v="90CV08B100B0"/>
    <s v="RTX5070TI/14760/STD/HY/PNY"/>
    <s v=""/>
    <s v="M525027673"/>
    <s v="CLOSED"/>
    <s v="許家榮"/>
    <s v="2026/02/02 16:26:30"/>
    <s v="2026/03/18 11:13:59"/>
    <s v="2026/03/27 17:01:37"/>
    <s v="2026/03/27 17:01:37"/>
    <s v=""/>
    <s v=""/>
    <s v=""/>
    <s v="2026/02/02 16:21:21"/>
    <s v="KEYIN"/>
    <s v="KEYIN"/>
    <s v="R10"/>
    <s v="RTX5070TI"/>
    <s v="2026/03/27 09:24:20"/>
    <s v="001"/>
    <n v="622234"/>
    <n v="7.8"/>
    <n v="7.8"/>
  </r>
  <r>
    <s v="KGB"/>
    <s v="Standard Shipment"/>
    <x v="0"/>
    <x v="0"/>
    <x v="0"/>
    <s v="TO261000003"/>
    <s v="R"/>
    <s v="PNY"/>
    <s v="PNY_US"/>
    <s v="2026/02/02 12:58:14"/>
    <s v="2026/01/16 17:32:02"/>
    <s v="M725801231"/>
    <s v="90CV08B100B0"/>
    <s v="RTX5070TI/14760/STD/HY/PNY"/>
    <s v=""/>
    <s v="M725035176"/>
    <s v="CLOSED"/>
    <s v="許家榮"/>
    <s v="2026/02/02 16:26:30"/>
    <s v="2026/04/22 14:40:29"/>
    <s v="2026/04/24 15:35:01"/>
    <s v="2026/04/24 15:35:01"/>
    <s v=""/>
    <s v=""/>
    <s v=""/>
    <s v="2026/02/02 16:22:14"/>
    <s v="KEYIN"/>
    <s v="KEYIN"/>
    <s v="R10"/>
    <s v="RTX5070TI"/>
    <s v="2026/04/24 10:44:45"/>
    <s v="001"/>
    <n v="622300"/>
    <n v="6.5"/>
    <n v="6.5"/>
  </r>
  <r>
    <s v="KGB"/>
    <s v="Standard Shipment"/>
    <x v="0"/>
    <x v="0"/>
    <x v="0"/>
    <s v="TO261000003"/>
    <s v="R"/>
    <s v="PNY"/>
    <s v="PNY_US"/>
    <s v="2026/02/02 12:58:14"/>
    <s v="2026/01/16 17:32:02"/>
    <s v="M225801188"/>
    <s v="90CV08600020"/>
    <s v="RTX5080/14745/STD/SA/PNY"/>
    <s v=""/>
    <s v="M225010209"/>
    <s v="CLOSED"/>
    <s v="許家榮"/>
    <s v="2026/02/02 16:26:30"/>
    <s v="2026/03/05 08:55:11"/>
    <s v="2026/03/07 08:17:15"/>
    <s v="2026/03/07 08:17:15"/>
    <s v=""/>
    <s v=""/>
    <s v=""/>
    <s v="2026/02/02 15:58:08"/>
    <s v="KEYIN"/>
    <s v="KEYIN"/>
    <s v="R10"/>
    <s v="RTX5080"/>
    <s v="2026/03/06 10:32:29"/>
    <s v="002"/>
    <n v="622180"/>
    <n v="7"/>
    <n v="7"/>
  </r>
  <r>
    <s v="KBB"/>
    <d v="2026-04-14T00:00:00"/>
    <x v="8"/>
    <x v="0"/>
    <x v="1"/>
    <s v="TO261000003"/>
    <s v="R"/>
    <s v="PNY"/>
    <s v="PNY_US"/>
    <s v="2026/02/02 12:58:14"/>
    <s v="2026/01/16 17:32:02"/>
    <s v="M225010790"/>
    <s v="90CV08700020"/>
    <s v="RTX5090/14530/STD/SA/PNY"/>
    <s v=""/>
    <s v="M225010790"/>
    <s v="CLOSED"/>
    <s v="吳崇源"/>
    <s v="2026/02/02 16:26:30"/>
    <s v=""/>
    <s v=""/>
    <s v="2026/03/24 10:59:26"/>
    <s v="[A3SC0029]Warp"/>
    <s v="Customer"/>
    <s v="PCB warp"/>
    <s v="2026/02/02 16:00:32"/>
    <s v="KEYIN"/>
    <s v="KEYIN"/>
    <s v="C01"/>
    <s v="RTX5090"/>
    <s v=""/>
    <s v=""/>
    <s v=""/>
    <s v=""/>
    <s v=""/>
  </r>
  <r>
    <s v="KGB"/>
    <s v="Standard Shipment"/>
    <x v="0"/>
    <x v="0"/>
    <x v="0"/>
    <s v="TO261000003"/>
    <s v="R"/>
    <s v="PNY"/>
    <s v="PNY_US"/>
    <s v="2026/02/02 12:58:14"/>
    <s v="2026/01/16 17:32:02"/>
    <s v="M325801185"/>
    <s v="90CV08600020"/>
    <s v="RTX5080/14745/STD/SA/PNY"/>
    <s v=""/>
    <s v="M325022944"/>
    <s v="CLOSED"/>
    <s v="許家榮"/>
    <s v="2026/02/02 16:26:30"/>
    <s v="2026/02/09 11:27:42"/>
    <s v="2026/02/13 16:50:51"/>
    <s v="2026/02/13 16:50:51"/>
    <s v=""/>
    <s v=""/>
    <s v=""/>
    <s v="2026/02/02 16:01:24"/>
    <s v="KEYIN"/>
    <s v="KEYIN"/>
    <s v="R10"/>
    <s v="RTX5080"/>
    <s v="2026/02/11 11:25:26"/>
    <s v="001"/>
    <n v="622148"/>
    <n v="6.8"/>
    <n v="6.8"/>
  </r>
  <r>
    <s v="KBB"/>
    <d v="2026-04-14T00:00:00"/>
    <x v="8"/>
    <x v="0"/>
    <x v="1"/>
    <s v="TO261000003"/>
    <s v="R"/>
    <s v="PNY"/>
    <s v="PNY_US"/>
    <s v="2026/02/02 12:58:14"/>
    <s v="2026/01/16 17:32:02"/>
    <s v="M525037748"/>
    <s v="90CV08E10010"/>
    <s v="RTX5060/15225/STD/SA/PNY"/>
    <s v=""/>
    <s v="M525037748"/>
    <s v="CLOSED"/>
    <s v="許家榮"/>
    <s v="2026/02/02 16:26:30"/>
    <s v=""/>
    <s v=""/>
    <s v="2026/03/02 17:16:52"/>
    <s v="[A3SC0023]Scrap caused by VI fail"/>
    <s v="Customer"/>
    <s v="PCB Damaged/J5無法維修"/>
    <s v="2026/02/02 16:02:13"/>
    <s v="KEYIN"/>
    <s v="KEYIN"/>
    <s v="C01"/>
    <s v="RTX5060"/>
    <s v=""/>
    <s v=""/>
    <s v=""/>
    <s v=""/>
    <s v=""/>
  </r>
  <r>
    <s v="KBB"/>
    <d v="2026-04-14T00:00:00"/>
    <x v="8"/>
    <x v="0"/>
    <x v="1"/>
    <s v="TO261000003"/>
    <s v="R"/>
    <s v="PNY"/>
    <s v="PNY_US"/>
    <s v="2026/02/02 12:58:14"/>
    <s v="2026/01/16 17:32:02"/>
    <s v="M525043753"/>
    <s v="90CV08C60010"/>
    <s v="RTX5060TI/15215/STD/SA/PNY"/>
    <s v=""/>
    <s v="M525043753"/>
    <s v="CLOSED"/>
    <s v="許家榮"/>
    <s v="2026/02/02 16:26:30"/>
    <s v=""/>
    <s v=""/>
    <s v="2026/03/02 17:07:41"/>
    <s v="[A3SC0023]Scrap caused by VI fail"/>
    <s v="Customer"/>
    <s v="PCB Damaged/J5無法維修"/>
    <s v="2026/02/02 16:03:04"/>
    <s v="KEYIN"/>
    <s v="KEYIN"/>
    <s v="C01"/>
    <s v="RTX5060TI"/>
    <s v=""/>
    <s v=""/>
    <s v=""/>
    <s v=""/>
    <s v=""/>
  </r>
  <r>
    <s v="KGB"/>
    <s v="Standard Shipment"/>
    <x v="0"/>
    <x v="0"/>
    <x v="0"/>
    <s v="TO261000003"/>
    <s v="R"/>
    <s v="PNY"/>
    <s v="PNY_US"/>
    <s v="2026/02/02 12:58:14"/>
    <s v="2026/01/16 17:32:02"/>
    <s v="M725801220"/>
    <s v="90CV08C30080"/>
    <s v="RTX5060TI/15210/STDOC/SA/PNY"/>
    <s v=""/>
    <s v="M725049834"/>
    <s v="CLOSED"/>
    <s v="許家榮"/>
    <s v="2026/02/02 16:26:30"/>
    <s v="2026/03/05 08:56:41"/>
    <s v="2026/03/07 08:17:15"/>
    <s v="2026/03/07 08:17:16"/>
    <s v=""/>
    <s v=""/>
    <s v=""/>
    <s v="2026/02/02 16:23:06"/>
    <s v="KEYIN"/>
    <s v="KEYIN"/>
    <s v="R10"/>
    <s v="RTX5060TI"/>
    <s v="2026/03/06 10:32:30"/>
    <s v="006"/>
    <n v="622180"/>
    <n v="6.3"/>
    <n v="6.3"/>
  </r>
  <r>
    <s v="KGB"/>
    <s v="Standard Shipment"/>
    <x v="0"/>
    <x v="0"/>
    <x v="0"/>
    <s v="TO261000003"/>
    <s v="R"/>
    <s v="PNY"/>
    <s v="PNY_US"/>
    <s v="2026/02/02 12:58:14"/>
    <s v="2026/01/16 17:32:02"/>
    <s v="M625801217"/>
    <s v="90CV08C70010"/>
    <s v="RTX5060TI/15215/STDOC/SA/PNY"/>
    <s v=""/>
    <s v="M625030792"/>
    <s v="CLOSED"/>
    <s v="許家榮"/>
    <s v="2026/02/02 16:26:30"/>
    <s v="2026/04/22 14:40:02"/>
    <s v="2026/04/24 15:35:01"/>
    <s v="2026/04/24 15:35:01"/>
    <s v=""/>
    <s v=""/>
    <s v=""/>
    <s v="2026/02/02 16:24:10"/>
    <s v="KEYIN"/>
    <s v="KEYIN"/>
    <s v="R10"/>
    <s v="RTX5060TI"/>
    <s v="2026/04/24 10:44:45"/>
    <s v="007"/>
    <n v="622300"/>
    <n v="5.8"/>
    <n v="5.8"/>
  </r>
  <r>
    <s v="KBB"/>
    <s v="-"/>
    <x v="5"/>
    <x v="2"/>
    <x v="1"/>
    <s v="TO261000003"/>
    <s v="R"/>
    <s v="PNY"/>
    <s v="PNY_US"/>
    <s v="2026/02/02 12:58:14"/>
    <s v="2026/01/16 17:32:02"/>
    <s v="M625021331"/>
    <s v="90CV08E30010"/>
    <s v="RTX5060/15225/STDOC/SA/PNY"/>
    <s v=""/>
    <s v="M625021331"/>
    <s v="CLOSED"/>
    <s v="李景福"/>
    <s v="2026/02/02 16:26:30"/>
    <s v=""/>
    <s v=""/>
    <s v="2026/05/18 14:27:20"/>
    <s v="[A3SC0020]Scrap cause by Parts shortage"/>
    <s v="Customer"/>
    <s v="Consigned Part Shortage - Close"/>
    <s v="2026/02/02 16:25:26"/>
    <s v="KEYIN"/>
    <s v="KEYIN"/>
    <s v="C01"/>
    <s v="RTX5060"/>
    <s v=""/>
    <s v=""/>
    <s v=""/>
    <s v=""/>
    <s v=""/>
  </r>
  <r>
    <s v="KGB"/>
    <s v="Standard Shipment"/>
    <x v="0"/>
    <x v="0"/>
    <x v="0"/>
    <s v="TO261000004"/>
    <s v="R"/>
    <s v="PNY"/>
    <s v="PNY_US"/>
    <s v="2026/02/04 19:26:59"/>
    <s v="2026/01/24 12:03:18"/>
    <s v="M525801269"/>
    <s v="90CV08B20070"/>
    <s v="RTX5070TI/14760/STDOC/HY/PNY"/>
    <s v=""/>
    <s v="M525013131"/>
    <s v="CLOSED"/>
    <s v="許家榮"/>
    <s v="2026/02/09 10:13:11"/>
    <s v="2026/03/05 08:59:24"/>
    <s v="2026/03/07 08:17:16"/>
    <s v="2026/03/07 08:17:16"/>
    <s v=""/>
    <s v=""/>
    <s v=""/>
    <s v="2026/02/09 10:06:26"/>
    <s v="KEYIN"/>
    <s v="KEYIN"/>
    <s v="R10"/>
    <s v="RTX5070TI"/>
    <s v="2026/03/06 10:32:30"/>
    <s v="005"/>
    <n v="622180"/>
    <n v="6"/>
    <n v="6"/>
  </r>
  <r>
    <s v="KBB"/>
    <d v="2026-04-14T00:00:00"/>
    <x v="8"/>
    <x v="0"/>
    <x v="1"/>
    <s v="TO261000004"/>
    <s v="R"/>
    <s v="PNY"/>
    <s v="PNY_US"/>
    <s v="2026/02/04 19:26:59"/>
    <s v="2026/01/24 12:03:18"/>
    <s v="M525018841"/>
    <s v="90CV08C30010"/>
    <s v="RTX5060TI/15210/STDOC/SA/PNY"/>
    <s v=""/>
    <s v="M525018841"/>
    <s v="CLOSED"/>
    <s v="許家榮"/>
    <s v="2026/02/09 10:13:10"/>
    <s v=""/>
    <s v=""/>
    <s v="2026/03/02 17:10:56"/>
    <s v="[A3SC0028]Liquid Spill"/>
    <s v="Customer"/>
    <s v="PCB with oxidization"/>
    <s v="2026/02/09 10:11:17"/>
    <s v="KEYIN"/>
    <s v="KEYIN"/>
    <s v="C01"/>
    <s v="RTX5060TI"/>
    <s v=""/>
    <s v=""/>
    <s v=""/>
    <s v=""/>
    <s v=""/>
  </r>
  <r>
    <s v="KGB"/>
    <s v="Standard Shipment"/>
    <x v="0"/>
    <x v="0"/>
    <x v="0"/>
    <s v="TO261000004"/>
    <s v="R"/>
    <s v="PNY"/>
    <s v="PNY_US"/>
    <s v="2026/02/04 19:26:59"/>
    <s v="2026/01/24 12:03:18"/>
    <s v="M325801270"/>
    <s v="90CV08B20010"/>
    <s v="RTX5070TI/14760/STDOC/SA/PNY"/>
    <s v=""/>
    <s v="M325026415"/>
    <s v="CLOSED"/>
    <s v="許家榮"/>
    <s v="2026/02/09 10:13:10"/>
    <s v="2026/03/05 08:59:33"/>
    <s v="2026/03/07 08:17:16"/>
    <s v="2026/03/07 08:17:16"/>
    <s v=""/>
    <s v=""/>
    <s v=""/>
    <s v="2026/02/09 10:12:09"/>
    <s v="KEYIN"/>
    <s v="KEYIN"/>
    <s v="R10"/>
    <s v="RTX5070TI"/>
    <s v="2026/03/06 10:32:30"/>
    <s v="005"/>
    <n v="622180"/>
    <n v="6"/>
    <n v="6"/>
  </r>
  <r>
    <s v="KGB"/>
    <s v="Standard Shipment"/>
    <x v="0"/>
    <x v="0"/>
    <x v="0"/>
    <s v="TO261000004"/>
    <s v="R"/>
    <s v="PNY"/>
    <s v="PNY_US"/>
    <s v="2026/02/04 19:26:59"/>
    <s v="2026/01/24 12:03:18"/>
    <s v="M525801281"/>
    <s v="90CV08B100B0"/>
    <s v="RTX5070TI/14760/STD/HY/PNY"/>
    <s v=""/>
    <s v="M525055123"/>
    <s v="CLOSED"/>
    <s v="許家榮"/>
    <s v="2026/02/09 10:13:11"/>
    <s v="2026/04/22 14:41:11"/>
    <s v="2026/04/24 15:35:01"/>
    <s v="2026/04/24 15:35:01"/>
    <s v=""/>
    <s v=""/>
    <s v=""/>
    <s v="2026/02/09 10:01:38"/>
    <s v="KEYIN"/>
    <s v="KEYIN"/>
    <s v="R10"/>
    <s v="RTX5070TI"/>
    <s v="2026/04/24 10:44:45"/>
    <s v="003"/>
    <n v="622300"/>
    <n v="7.4"/>
    <n v="7.4"/>
  </r>
  <r>
    <s v="KBB"/>
    <d v="2026-10-02T00:00:00"/>
    <x v="11"/>
    <x v="0"/>
    <x v="1"/>
    <s v="TO261000004"/>
    <s v="R"/>
    <s v="PNY"/>
    <s v="PNY_US"/>
    <s v="2026/02/04 19:26:59"/>
    <s v="2026/01/24 12:03:18"/>
    <s v="M325013696"/>
    <s v="90CV08700020"/>
    <s v="RTX5090/14530/STD/SA/PNY"/>
    <s v=""/>
    <s v="M325013696"/>
    <s v="CLOSED"/>
    <s v="李景福"/>
    <s v="2026/02/09 10:13:11"/>
    <s v=""/>
    <s v=""/>
    <s v="2026/05/18 14:27:02"/>
    <s v="[A3SC0020]Scrap cause by Parts shortage"/>
    <s v="Customer"/>
    <s v="Consigned Part Shortage - Close"/>
    <s v="2026/02/09 10:03:23"/>
    <s v="KEYIN"/>
    <s v="KEYIN"/>
    <s v="C01"/>
    <s v="RTX5090"/>
    <s v=""/>
    <s v=""/>
    <s v=""/>
    <s v=""/>
    <s v=""/>
  </r>
  <r>
    <s v="KGB"/>
    <s v="Standard Shipment"/>
    <x v="0"/>
    <x v="0"/>
    <x v="0"/>
    <s v="TO261000004"/>
    <s v="R"/>
    <s v="PNY"/>
    <s v="PNY_US"/>
    <s v="2026/02/04 19:26:59"/>
    <s v="2026/01/24 12:03:18"/>
    <s v="M725801245"/>
    <s v="90CV085100C0"/>
    <s v="RTX5070/14770/STDOC/HY/PNY"/>
    <s v=""/>
    <s v="M725045389"/>
    <s v="CLOSED"/>
    <s v="許家榮"/>
    <s v="2026/02/09 10:13:11"/>
    <s v="2026/03/18 11:13:22"/>
    <s v="2026/03/27 17:01:37"/>
    <s v="2026/03/27 17:01:37"/>
    <s v=""/>
    <s v=""/>
    <s v=""/>
    <s v="2026/02/09 10:05:35"/>
    <s v="KEYIN"/>
    <s v="KEYIN"/>
    <s v="R10"/>
    <s v="RTX5070"/>
    <s v="2026/03/27 09:24:21"/>
    <s v="003"/>
    <n v="622234"/>
    <n v="6.5"/>
    <n v="6.5"/>
  </r>
  <r>
    <s v="KGB"/>
    <s v="Standard Shipment"/>
    <x v="0"/>
    <x v="0"/>
    <x v="0"/>
    <s v="TO261000004"/>
    <s v="R"/>
    <s v="PNY"/>
    <s v="PNY_US"/>
    <s v="2026/02/04 19:26:59"/>
    <s v="2026/01/24 12:03:18"/>
    <s v="M925801272"/>
    <s v="90CV08B20070"/>
    <s v="RTX5070TI/14760/STDOC/HY/PNY"/>
    <s v=""/>
    <s v="M925014205"/>
    <s v="CLOSED"/>
    <s v="許家榮"/>
    <s v="2026/02/09 10:13:10"/>
    <s v="2026/03/05 08:59:51"/>
    <s v="2026/03/07 08:17:16"/>
    <s v="2026/03/07 08:17:16"/>
    <s v=""/>
    <s v=""/>
    <s v=""/>
    <s v="2026/02/09 10:09:14"/>
    <s v="KEYIN"/>
    <s v="KEYIN"/>
    <s v="R10"/>
    <s v="RTX5070TI"/>
    <s v="2026/03/06 10:32:30"/>
    <s v="007"/>
    <n v="622180"/>
    <n v="5.3"/>
    <n v="5.3"/>
  </r>
  <r>
    <s v="KGB"/>
    <s v="Standard Shipment"/>
    <x v="0"/>
    <x v="0"/>
    <x v="0"/>
    <s v="TO261000004"/>
    <s v="R"/>
    <s v="PNY"/>
    <s v="PNY_US"/>
    <s v="2026/02/04 19:26:59"/>
    <s v="2026/01/24 12:03:18"/>
    <s v="M825801267"/>
    <s v="90CV08E300A0"/>
    <s v="RTX5060/15225/STDOC/SA/PNY"/>
    <s v=""/>
    <s v="M825021731"/>
    <s v="CLOSED"/>
    <s v="許家榮"/>
    <s v="2026/02/09 09:49:52"/>
    <s v="2026/03/18 11:14:29"/>
    <s v="2026/03/27 17:01:37"/>
    <s v="2026/03/27 17:01:37"/>
    <s v=""/>
    <s v=""/>
    <s v=""/>
    <s v="2026/02/09 09:32:01"/>
    <s v="KEYIN"/>
    <s v="KEYIN"/>
    <s v="R10"/>
    <s v="RTX5060"/>
    <s v="2026/03/27 09:24:21"/>
    <s v="005"/>
    <n v="622234"/>
    <n v="5"/>
    <n v="5"/>
  </r>
  <r>
    <s v="KGB"/>
    <s v="Standard Shipment"/>
    <x v="0"/>
    <x v="0"/>
    <x v="0"/>
    <s v="TO261000004"/>
    <s v="R"/>
    <s v="PNY"/>
    <s v="PNY_US"/>
    <s v="2026/02/04 19:26:59"/>
    <s v="2026/01/24 12:03:18"/>
    <s v="M725801258"/>
    <s v="90CV08E30090"/>
    <s v="RTX5060/15225/STDOC/SA/PNY"/>
    <s v=""/>
    <s v="M725044363"/>
    <s v="CLOSED"/>
    <s v="許家榮"/>
    <s v="2026/02/09 09:49:52"/>
    <s v="2026/03/18 11:14:14"/>
    <s v="2026/03/27 17:01:37"/>
    <s v="2026/03/27 17:01:37"/>
    <s v=""/>
    <s v=""/>
    <s v=""/>
    <s v="2026/02/09 09:33:03"/>
    <s v="KEYIN"/>
    <s v="KEYIN"/>
    <s v="R10"/>
    <s v="RTX5060"/>
    <s v="2026/03/27 09:24:21"/>
    <s v="005"/>
    <n v="622234"/>
    <n v="5"/>
    <n v="5"/>
  </r>
  <r>
    <s v="KGB"/>
    <s v="Standard Shipment"/>
    <x v="0"/>
    <x v="0"/>
    <x v="0"/>
    <s v="TO261000004"/>
    <s v="R"/>
    <s v="PNY"/>
    <s v="PNY_US"/>
    <s v="2026/02/04 19:26:59"/>
    <s v="2026/01/24 12:03:18"/>
    <s v="M825801256"/>
    <s v="90CV08E30090"/>
    <s v="RTX5060/15225/STDOC/SA/PNY"/>
    <s v=""/>
    <s v="M825040617"/>
    <s v="CLOSED"/>
    <s v="許家榮"/>
    <s v="2026/02/09 09:49:52"/>
    <s v="2026/03/18 11:14:07"/>
    <s v="2026/03/27 17:01:37"/>
    <s v="2026/03/27 17:01:37"/>
    <s v=""/>
    <s v=""/>
    <s v=""/>
    <s v="2026/02/09 09:39:29"/>
    <s v="KEYIN"/>
    <s v="KEYIN"/>
    <s v="R10"/>
    <s v="RTX5060"/>
    <s v="2026/03/27 09:24:21"/>
    <s v="005"/>
    <n v="622234"/>
    <n v="5"/>
    <n v="5"/>
  </r>
  <r>
    <s v="KGB"/>
    <s v="Standard Shipment"/>
    <x v="0"/>
    <x v="0"/>
    <x v="0"/>
    <s v="TO261000004"/>
    <s v="R"/>
    <s v="PNY"/>
    <s v="PNY_US"/>
    <s v="2026/02/04 19:26:59"/>
    <s v="2026/01/24 12:03:18"/>
    <s v="M825801275"/>
    <s v="90CV08630010"/>
    <s v="RTX5080/14745/ARGBOC/SA/PNY"/>
    <s v=""/>
    <s v="M825027954"/>
    <s v="CLOSED"/>
    <s v="許家榮"/>
    <s v="2026/02/09 09:49:52"/>
    <s v="2026/04/22 14:41:03"/>
    <s v="2026/04/24 15:35:01"/>
    <s v="2026/04/24 15:35:01"/>
    <s v=""/>
    <s v=""/>
    <s v=""/>
    <s v="2026/02/09 09:41:19"/>
    <s v="KEYIN"/>
    <s v="KEYIN"/>
    <s v="R10"/>
    <s v="RTX5080"/>
    <s v="2026/04/24 10:44:45"/>
    <s v="003"/>
    <n v="622300"/>
    <n v="7.4"/>
    <n v="7.4"/>
  </r>
  <r>
    <s v="KBB"/>
    <s v="Local Scrap"/>
    <x v="2"/>
    <x v="0"/>
    <x v="2"/>
    <s v="TO261000004"/>
    <s v="R"/>
    <s v="PNY"/>
    <s v="PNY_US"/>
    <s v="2026/02/04 19:26:59"/>
    <s v="2026/01/24 12:03:18"/>
    <s v="M825039437"/>
    <s v="90CV08B10060"/>
    <s v="RTX5070TI/14760/STD/HY/PNY"/>
    <s v=""/>
    <s v="M825039437"/>
    <s v="CLOSED"/>
    <s v="李景福"/>
    <s v="2026/02/09 09:49:52"/>
    <s v=""/>
    <s v=""/>
    <s v="2026/05/08 15:52:15"/>
    <s v="[A3SC0020]Scrap cause by Parts shortage"/>
    <s v="Customer"/>
    <s v="Consigned Part Shortage - Close"/>
    <s v="2026/02/09 09:42:10"/>
    <s v="KEYIN"/>
    <s v="KEYIN"/>
    <s v="C01"/>
    <s v="RTX5070TI"/>
    <s v=""/>
    <s v=""/>
    <s v=""/>
    <s v=""/>
    <s v=""/>
  </r>
  <r>
    <s v="KBB"/>
    <d v="2026-04-14T00:00:00"/>
    <x v="8"/>
    <x v="0"/>
    <x v="1"/>
    <s v="TO261000004"/>
    <s v="R"/>
    <s v="PNY"/>
    <s v="PNY_US"/>
    <s v="2026/02/04 19:26:59"/>
    <s v="2026/01/24 12:03:18"/>
    <s v="M425008101"/>
    <s v="90CV08B10010"/>
    <s v="RTX5070TI/14760/STD/SA/PNY"/>
    <s v=""/>
    <s v="M425008101"/>
    <s v="CLOSED"/>
    <s v="許家榮"/>
    <s v="2026/02/09 09:49:52"/>
    <s v=""/>
    <s v=""/>
    <s v="2026/03/02 17:14:51"/>
    <s v="[A3SC0027]PCB damage"/>
    <s v="Customer"/>
    <s v="Board Scratched near CN1無法維修"/>
    <s v="2026/02/09 09:43:43"/>
    <s v="KEYIN"/>
    <s v="KEYIN"/>
    <s v="C01"/>
    <s v="RTX5070TI"/>
    <s v=""/>
    <s v=""/>
    <s v=""/>
    <s v=""/>
    <s v=""/>
  </r>
  <r>
    <s v="KGB"/>
    <s v="Standard Shipment"/>
    <x v="0"/>
    <x v="0"/>
    <x v="0"/>
    <s v="TO261000004"/>
    <s v="R"/>
    <s v="PNY"/>
    <s v="PNY_US"/>
    <s v="2026/02/04 19:26:59"/>
    <s v="2026/01/24 12:03:18"/>
    <s v="M725801268"/>
    <s v="90CV08610010"/>
    <s v="RTX5080/14745/STDOC/SA/PNY"/>
    <s v=""/>
    <s v="M725036751"/>
    <s v="CLOSED"/>
    <s v="許家榮"/>
    <s v="2026/02/09 10:13:11"/>
    <s v="2026/03/05 08:59:15"/>
    <s v="2026/03/07 08:17:16"/>
    <s v="2026/03/07 08:17:16"/>
    <s v=""/>
    <s v=""/>
    <s v=""/>
    <s v="2026/02/09 09:50:42"/>
    <s v="KEYIN"/>
    <s v="KEYIN"/>
    <s v="R10"/>
    <s v="RTX5080"/>
    <s v="2026/03/06 10:32:29"/>
    <s v="002"/>
    <n v="622180"/>
    <n v="7"/>
    <n v="7"/>
  </r>
  <r>
    <s v="KGB"/>
    <s v="Standard Shipment"/>
    <x v="0"/>
    <x v="0"/>
    <x v="0"/>
    <s v="TO261000004"/>
    <s v="R"/>
    <s v="PNY"/>
    <s v="PNY_US"/>
    <s v="2026/02/04 19:26:59"/>
    <s v="2026/01/24 12:03:18"/>
    <s v="M325801327"/>
    <s v="90CV08730010"/>
    <s v="RTX5090/14530/ARGBOC/SA/PNY"/>
    <s v=""/>
    <s v="M325013054"/>
    <s v="CLOSED"/>
    <s v="許家榮"/>
    <s v="2026/02/09 10:13:11"/>
    <s v="2026/03/18 11:15:22"/>
    <s v="2026/03/27 17:01:37"/>
    <s v="2026/03/27 17:01:37"/>
    <s v=""/>
    <s v=""/>
    <s v=""/>
    <s v="2026/02/09 09:51:41"/>
    <s v="KEYIN"/>
    <s v="KEYIN"/>
    <s v="R10"/>
    <s v="RTX5090"/>
    <s v="2026/03/27 09:24:20"/>
    <s v="001"/>
    <n v="622234"/>
    <n v="7.8"/>
    <n v="7.8"/>
  </r>
  <r>
    <s v="KGB"/>
    <s v="Standard Shipment"/>
    <x v="0"/>
    <x v="0"/>
    <x v="0"/>
    <s v="TO261000004"/>
    <s v="R"/>
    <s v="PNY"/>
    <s v="PNY_US"/>
    <s v="2026/02/04 19:26:59"/>
    <s v="2026/01/24 12:03:18"/>
    <s v="M325801374"/>
    <s v="90CV08710010"/>
    <s v="RTX5090/14530/STDOC/SA/PNY"/>
    <s v=""/>
    <s v="M325012964"/>
    <s v="CLOSED"/>
    <s v="許家榮"/>
    <s v="2026/02/09 10:13:11"/>
    <s v="2026/03/25 14:49:46"/>
    <s v="2026/03/27 17:01:37"/>
    <s v="2026/03/27 17:01:37"/>
    <s v=""/>
    <s v=""/>
    <s v=""/>
    <s v="2026/02/09 09:52:35"/>
    <s v="KEYIN"/>
    <s v="KEYIN"/>
    <s v="R10"/>
    <s v="RTX5090"/>
    <s v="2026/03/27 09:24:21"/>
    <s v="011"/>
    <n v="622234"/>
    <n v="6.8"/>
    <n v="6.8"/>
  </r>
  <r>
    <s v="KGB"/>
    <s v="Standard Shipment"/>
    <x v="0"/>
    <x v="0"/>
    <x v="0"/>
    <s v="TO261000004"/>
    <s v="R"/>
    <s v="PNY"/>
    <s v="PNY_US"/>
    <s v="2026/02/04 19:26:59"/>
    <s v="2026/01/24 12:03:18"/>
    <s v="M925801277"/>
    <s v="90CV08B300A0"/>
    <s v="RTX5070TI/14760/ARGBOC/HY/PNY"/>
    <s v=""/>
    <s v="M925002904"/>
    <s v="CLOSED"/>
    <s v="許家榮"/>
    <s v="2026/02/09 10:13:11"/>
    <s v="2026/03/05 09:00:20"/>
    <s v="2026/03/07 08:17:16"/>
    <s v="2026/03/07 08:17:16"/>
    <s v=""/>
    <s v=""/>
    <s v=""/>
    <s v="2026/02/09 09:53:22"/>
    <s v="KEYIN"/>
    <s v="KEYIN"/>
    <s v="R10"/>
    <s v="RTX5070TI"/>
    <s v="2026/03/06 10:32:29"/>
    <s v="004"/>
    <n v="622180"/>
    <n v="7.2"/>
    <n v="7.2"/>
  </r>
  <r>
    <s v="KGB"/>
    <s v="Standard Shipment"/>
    <x v="0"/>
    <x v="0"/>
    <x v="0"/>
    <s v="TO261000004"/>
    <s v="R"/>
    <s v="PNY"/>
    <s v="PNY_US"/>
    <s v="2026/02/04 19:26:59"/>
    <s v="2026/01/24 12:03:18"/>
    <s v="M525801276"/>
    <s v="90CV08B10060"/>
    <s v="RTX5070TI/14760/STD/HY/PNY"/>
    <s v=""/>
    <s v="M525010403"/>
    <s v="CLOSED"/>
    <s v="許家榮"/>
    <s v="2026/02/09 10:13:11"/>
    <s v="2026/03/05 09:00:09"/>
    <s v="2026/03/07 08:17:16"/>
    <s v="2026/03/07 08:17:16"/>
    <s v=""/>
    <s v=""/>
    <s v=""/>
    <s v="2026/02/09 09:55:25"/>
    <s v="KEYIN"/>
    <s v="KEYIN"/>
    <s v="R10"/>
    <s v="RTX5070TI"/>
    <s v="2026/03/06 10:32:29"/>
    <s v="003"/>
    <n v="622180"/>
    <n v="6"/>
    <n v="6"/>
  </r>
  <r>
    <s v="KGB"/>
    <s v="Standard Shipment"/>
    <x v="0"/>
    <x v="0"/>
    <x v="0"/>
    <s v="TO261000004"/>
    <s v="R"/>
    <s v="PNY"/>
    <s v="PNY_US"/>
    <s v="2026/02/04 19:26:59"/>
    <s v="2026/01/24 12:03:18"/>
    <s v="M825801328"/>
    <s v="90CV08600020"/>
    <s v="RTX5080/14745/STD/SA/PNY"/>
    <s v=""/>
    <s v="M825043896"/>
    <s v="CLOSED"/>
    <s v="許家榮"/>
    <s v="2026/02/09 10:13:11"/>
    <s v="2026/03/18 11:15:30"/>
    <s v="2026/03/27 17:01:37"/>
    <s v="2026/03/27 17:01:37"/>
    <s v=""/>
    <s v=""/>
    <s v=""/>
    <s v="2026/02/09 09:56:33"/>
    <s v="KEYIN"/>
    <s v="KEYIN"/>
    <s v="R10"/>
    <s v="RTX5080"/>
    <s v="2026/03/27 09:24:20"/>
    <s v="002"/>
    <n v="622234"/>
    <n v="6.6"/>
    <n v="6.6"/>
  </r>
  <r>
    <s v="KGB"/>
    <s v="Standard Shipment"/>
    <x v="0"/>
    <x v="0"/>
    <x v="0"/>
    <s v="TO261000004"/>
    <s v="R"/>
    <s v="PNY"/>
    <s v="PNY_US"/>
    <s v="2026/02/04 19:26:59"/>
    <s v="2026/01/24 12:03:18"/>
    <s v="MO25801331"/>
    <s v="90CV08B10060"/>
    <s v="RTX5070TI/14760/STD/HY/PNY"/>
    <s v=""/>
    <s v="MO25005627"/>
    <s v="CLOSED"/>
    <s v="許家榮"/>
    <s v="2026/02/09 10:13:11"/>
    <s v="2026/03/18 11:15:38"/>
    <s v="2026/03/27 17:01:37"/>
    <s v="2026/03/27 17:01:37"/>
    <s v=""/>
    <s v=""/>
    <s v=""/>
    <s v="2026/02/09 09:57:35"/>
    <s v="KEYIN"/>
    <s v="KEYIN"/>
    <s v="R10"/>
    <s v="RTX5070TI"/>
    <s v="2026/03/27 09:24:20"/>
    <s v="002"/>
    <n v="622234"/>
    <n v="6.6"/>
    <n v="6.6"/>
  </r>
  <r>
    <s v="KBB"/>
    <s v="Local Scrap"/>
    <x v="2"/>
    <x v="0"/>
    <x v="2"/>
    <s v="TO261000004"/>
    <s v="R"/>
    <s v="PNY"/>
    <s v="PNY_US"/>
    <s v="2026/02/04 19:26:59"/>
    <s v="2026/01/24 12:03:18"/>
    <s v="M525007785"/>
    <s v="90CV08B10060"/>
    <s v="RTX5070TI/14760/STD/HY/PNY"/>
    <s v=""/>
    <s v="M525007785"/>
    <s v="CLOSED"/>
    <s v="李景福"/>
    <s v="2026/02/09 10:13:11"/>
    <s v=""/>
    <s v=""/>
    <s v="2026/05/08 15:52:21"/>
    <s v="[A3SC0020]Scrap cause by Parts shortage"/>
    <s v="Customer"/>
    <s v="Consigned Part Shortage - Close"/>
    <s v="2026/02/09 09:58:50"/>
    <s v="KEYIN"/>
    <s v="KEYIN"/>
    <s v="C01"/>
    <s v="RTX5070TI"/>
    <s v=""/>
    <s v=""/>
    <s v=""/>
    <s v=""/>
    <s v=""/>
  </r>
  <r>
    <s v="KBB"/>
    <d v="2026-04-14T00:00:00"/>
    <x v="8"/>
    <x v="0"/>
    <x v="1"/>
    <s v="TO261000004"/>
    <s v="R"/>
    <s v="PNY"/>
    <s v="PNY_US"/>
    <s v="2026/02/04 19:26:59"/>
    <s v="2026/01/24 12:03:18"/>
    <s v="M325042111"/>
    <s v="90CV08700020"/>
    <s v="RTX5090/14530/STD/SA/PNY"/>
    <s v=""/>
    <s v="M325042111"/>
    <s v="CLOSED"/>
    <s v="許家榮"/>
    <s v="2026/02/09 10:13:11"/>
    <s v=""/>
    <s v=""/>
    <s v="2026/03/25 08:41:33"/>
    <s v="[A3SC0027]PCB damage"/>
    <s v="Customer"/>
    <s v="PCB板裂問題, 造成內層線路斷裂,無法維復"/>
    <s v="2026/02/09 09:59:58"/>
    <s v="KEYIN"/>
    <s v="KEYIN"/>
    <s v="C01"/>
    <s v="RTX5090"/>
    <s v=""/>
    <s v=""/>
    <s v=""/>
    <s v=""/>
    <s v=""/>
  </r>
  <r>
    <s v="KGB"/>
    <s v="Standard Shipment"/>
    <x v="0"/>
    <x v="0"/>
    <x v="0"/>
    <s v="TO261000004"/>
    <s v="R"/>
    <s v="PNY"/>
    <s v="PNY_US"/>
    <s v="2026/02/04 19:26:59"/>
    <s v="2026/01/24 12:03:18"/>
    <s v="M925801266"/>
    <s v="90CV08E30010"/>
    <s v="RTX5060/15225/STDOC/SA/PNY"/>
    <s v=""/>
    <s v="M925001177"/>
    <s v="CLOSED"/>
    <s v="許家榮"/>
    <s v="2026/02/09 09:49:52"/>
    <s v="2026/04/22 14:40:55"/>
    <s v="2026/04/24 15:35:01"/>
    <s v="2026/04/24 15:35:01"/>
    <s v=""/>
    <s v=""/>
    <s v=""/>
    <s v="2026/02/09 09:33:56"/>
    <s v="KEYIN"/>
    <s v="KEYIN"/>
    <s v="R10"/>
    <s v="RTX5060"/>
    <s v="2026/04/24 10:44:45"/>
    <s v="007"/>
    <n v="622300"/>
    <n v="5.8"/>
    <n v="5.8"/>
  </r>
  <r>
    <s v="KGB"/>
    <s v="Standard Shipment"/>
    <x v="0"/>
    <x v="0"/>
    <x v="0"/>
    <s v="TO261000004"/>
    <s v="R"/>
    <s v="PNY"/>
    <s v="PNY_US"/>
    <s v="2026/02/04 19:26:59"/>
    <s v="2026/01/24 12:03:18"/>
    <s v="M825801248"/>
    <s v="90CV08630010"/>
    <s v="RTX5080/14745/ARGBOC/SA/PNY"/>
    <s v=""/>
    <s v="M825024128"/>
    <s v="CLOSED"/>
    <s v="許家榮"/>
    <s v="2026/02/09 09:49:52"/>
    <s v="2026/03/05 08:58:16"/>
    <s v="2026/03/07 08:17:15"/>
    <s v="2026/03/07 08:17:16"/>
    <s v=""/>
    <s v=""/>
    <s v=""/>
    <s v="2026/02/09 09:35:00"/>
    <s v="KEYIN"/>
    <s v="KEYIN"/>
    <s v="R10"/>
    <s v="RTX5080"/>
    <s v="2026/03/06 10:32:29"/>
    <s v="001"/>
    <n v="622180"/>
    <n v="7.5"/>
    <n v="7.5"/>
  </r>
  <r>
    <s v="KGB"/>
    <s v="Standard Shipment"/>
    <x v="0"/>
    <x v="0"/>
    <x v="0"/>
    <s v="TO261000004"/>
    <s v="R"/>
    <s v="PNY"/>
    <s v="PNY_US"/>
    <s v="2026/02/04 19:26:59"/>
    <s v="2026/01/24 12:03:18"/>
    <s v="M825801261"/>
    <s v="90CV08C60080"/>
    <s v="RTX5060TI/15215/STD/SA/PNY"/>
    <s v=""/>
    <s v="M825040332"/>
    <s v="CLOSED"/>
    <s v="許家榮"/>
    <s v="2026/02/09 09:49:52"/>
    <s v="2026/03/05 08:58:59"/>
    <s v="2026/03/07 08:17:16"/>
    <s v="2026/03/07 08:17:16"/>
    <s v=""/>
    <s v=""/>
    <s v=""/>
    <s v="2026/02/09 09:36:01"/>
    <s v="KEYIN"/>
    <s v="KEYIN"/>
    <s v="R10"/>
    <s v="RTX5060TI"/>
    <s v="2026/03/06 10:32:30"/>
    <s v="006"/>
    <n v="622180"/>
    <n v="6.3"/>
    <n v="6.3"/>
  </r>
  <r>
    <s v="KGB"/>
    <s v="Standard Shipment"/>
    <x v="0"/>
    <x v="0"/>
    <x v="0"/>
    <s v="TO261000004"/>
    <s v="R"/>
    <s v="PNY"/>
    <s v="PNY_US"/>
    <s v="2026/02/04 19:26:59"/>
    <s v="2026/01/24 12:03:18"/>
    <s v="M825801244"/>
    <s v="90CV08B100B0"/>
    <s v="RTX5070TI/14760/STD/HY/PNY"/>
    <s v=""/>
    <s v="M825020420"/>
    <s v="CLOSED"/>
    <s v="許家榮"/>
    <s v="2026/02/09 09:49:52"/>
    <s v="2026/03/18 11:13:13"/>
    <s v="2026/03/27 17:01:37"/>
    <s v="2026/03/27 17:01:37"/>
    <s v=""/>
    <s v=""/>
    <s v=""/>
    <s v="2026/02/09 09:36:52"/>
    <s v="KEYIN"/>
    <s v="KEYIN"/>
    <s v="R10"/>
    <s v="RTX5070TI"/>
    <s v="2026/03/27 09:24:20"/>
    <s v="002"/>
    <n v="622234"/>
    <n v="6.6"/>
    <n v="6.6"/>
  </r>
  <r>
    <s v="KGB"/>
    <s v="Standard Shipment"/>
    <x v="0"/>
    <x v="0"/>
    <x v="0"/>
    <s v="TO261000004"/>
    <s v="R"/>
    <s v="PNY"/>
    <s v="PNY_US"/>
    <s v="2026/02/04 19:26:59"/>
    <s v="2026/01/24 12:03:18"/>
    <s v="M825801329"/>
    <s v="90CV08B100B0"/>
    <s v="RTX5070TI/14760/STD/HY/PNY"/>
    <s v=""/>
    <s v="M825020140"/>
    <s v="CLOSED"/>
    <s v="許家榮"/>
    <s v="2026/02/09 09:49:52"/>
    <s v="2026/05/14 16:26:31"/>
    <s v="2026/05/22 15:12:30"/>
    <s v="2026/05/22 15:12:30"/>
    <s v=""/>
    <s v=""/>
    <s v=""/>
    <s v="2026/02/09 09:37:40"/>
    <s v="KEYIN"/>
    <s v="KEYIN"/>
    <s v="R10"/>
    <s v="RTX5070TI"/>
    <s v="2026/05/21 15:59:37"/>
    <s v="006"/>
    <n v="622367"/>
    <n v="7"/>
    <n v="7"/>
  </r>
  <r>
    <s v="KGB"/>
    <s v="Standard Shipment"/>
    <x v="0"/>
    <x v="0"/>
    <x v="0"/>
    <s v="TO261000004"/>
    <s v="R"/>
    <s v="PNY"/>
    <s v="PNY_US"/>
    <s v="2026/02/04 19:26:59"/>
    <s v="2026/01/24 12:03:18"/>
    <s v="M825801247"/>
    <s v="90CV08B100B0"/>
    <s v="RTX5070TI/14760/STD/HY/PNY"/>
    <s v=""/>
    <s v="M825020062"/>
    <s v="CLOSED"/>
    <s v="許家榮"/>
    <s v="2026/02/09 09:49:52"/>
    <s v="2026/03/05 08:58:04"/>
    <s v="2026/03/07 08:17:16"/>
    <s v="2026/03/07 08:17:16"/>
    <s v=""/>
    <s v=""/>
    <s v=""/>
    <s v="2026/02/09 09:38:28"/>
    <s v="KEYIN"/>
    <s v="KEYIN"/>
    <s v="R10"/>
    <s v="RTX5070TI"/>
    <s v="2026/03/06 10:32:30"/>
    <s v="004"/>
    <n v="622180"/>
    <n v="7.2"/>
    <n v="7.2"/>
  </r>
  <r>
    <s v="KGB"/>
    <s v="Standard Shipment"/>
    <x v="0"/>
    <x v="0"/>
    <x v="0"/>
    <s v="TO261000004"/>
    <s v="R"/>
    <s v="PNY"/>
    <s v="PNY_US"/>
    <s v="2026/02/04 19:26:59"/>
    <s v="2026/01/24 12:03:18"/>
    <s v="M325801278"/>
    <s v="90CV08B10010"/>
    <s v="RTX5070TI/14760/STD/SA/PNY"/>
    <s v=""/>
    <s v="M325036659"/>
    <s v="CLOSED"/>
    <s v="許家榮"/>
    <s v="2026/02/09 09:49:52"/>
    <s v="2026/03/05 09:00:30"/>
    <s v="2026/03/07 08:17:16"/>
    <s v="2026/03/07 08:17:16"/>
    <s v=""/>
    <s v=""/>
    <s v=""/>
    <s v="2026/02/09 09:47:14"/>
    <s v="KEYIN"/>
    <s v="KEYIN"/>
    <s v="R10"/>
    <s v="RTX5070TI"/>
    <s v="2026/03/06 10:32:29"/>
    <s v="003"/>
    <n v="622180"/>
    <n v="6"/>
    <n v="6"/>
  </r>
  <r>
    <s v="KGB"/>
    <s v="Standard Shipment"/>
    <x v="0"/>
    <x v="0"/>
    <x v="0"/>
    <s v="TO261000004"/>
    <s v="R"/>
    <s v="PNY"/>
    <s v="PNY_US"/>
    <s v="2026/02/04 19:26:59"/>
    <s v="2026/01/24 12:03:18"/>
    <s v="M725801325"/>
    <s v="90CV08E100C0"/>
    <s v="RTX5060/15225/STD/SA/PNY"/>
    <s v=""/>
    <s v="M725048594"/>
    <s v="CLOSED"/>
    <s v="許家榮"/>
    <s v="2026/02/09 09:49:52"/>
    <s v="2026/03/18 11:15:14"/>
    <s v="2026/03/27 17:01:37"/>
    <s v="2026/03/27 17:01:37"/>
    <s v=""/>
    <s v=""/>
    <s v=""/>
    <s v="2026/02/09 09:47:58"/>
    <s v="KEYIN"/>
    <s v="KEYIN"/>
    <s v="R10"/>
    <s v="RTX5060"/>
    <s v="2026/03/27 09:24:21"/>
    <s v="004"/>
    <n v="622234"/>
    <n v="6.3"/>
    <n v="6.3"/>
  </r>
  <r>
    <s v="KGB"/>
    <s v="Standard Shipment"/>
    <x v="0"/>
    <x v="0"/>
    <x v="0"/>
    <s v="TO261000004"/>
    <s v="R"/>
    <s v="PNY"/>
    <s v="PNY_US"/>
    <s v="2026/02/04 19:26:59"/>
    <s v="2026/01/24 12:03:18"/>
    <s v="M725801259"/>
    <s v="90CV08E100C0"/>
    <s v="RTX5060/15225/STD/SA/PNY"/>
    <s v=""/>
    <s v="M725048607"/>
    <s v="CLOSED"/>
    <s v="許家榮"/>
    <s v="2026/02/09 09:49:51"/>
    <s v="2026/03/05 08:58:47"/>
    <s v="2026/03/07 08:17:16"/>
    <s v="2026/03/07 08:17:16"/>
    <s v=""/>
    <s v=""/>
    <s v=""/>
    <s v="2026/02/09 09:48:51"/>
    <s v="KEYIN"/>
    <s v="KEYIN"/>
    <s v="R10"/>
    <s v="RTX5060"/>
    <s v="2026/03/06 10:32:30"/>
    <s v="006"/>
    <n v="622180"/>
    <n v="6.3"/>
    <n v="6.3"/>
  </r>
  <r>
    <s v="KGB"/>
    <s v="Standard Shipment"/>
    <x v="0"/>
    <x v="0"/>
    <x v="0"/>
    <s v="TO261000004"/>
    <s v="R"/>
    <s v="PNY"/>
    <s v="PNY_US"/>
    <s v="2026/02/04 19:26:59"/>
    <s v="2026/01/24 12:03:18"/>
    <s v="M725801279"/>
    <s v="90CV08600020"/>
    <s v="RTX5080/14745/STD/SA/PNY"/>
    <s v=""/>
    <s v="M725020381"/>
    <s v="CLOSED"/>
    <s v="許家榮"/>
    <s v="2026/02/09 10:13:11"/>
    <s v="2026/03/05 09:00:40"/>
    <s v="2026/03/07 08:17:16"/>
    <s v="2026/03/07 08:17:16"/>
    <s v=""/>
    <s v=""/>
    <s v=""/>
    <s v="2026/02/09 10:02:34"/>
    <s v="KEYIN"/>
    <s v="KEYIN"/>
    <s v="R10"/>
    <s v="RTX5080"/>
    <s v="2026/03/06 10:32:29"/>
    <s v="002"/>
    <n v="622180"/>
    <n v="7"/>
    <n v="7"/>
  </r>
  <r>
    <s v="KGB"/>
    <s v="Standard Shipment"/>
    <x v="0"/>
    <x v="0"/>
    <x v="0"/>
    <s v="TO261000004"/>
    <s v="R"/>
    <s v="PNY"/>
    <s v="PNY_US"/>
    <s v="2026/02/04 19:26:59"/>
    <s v="2026/01/24 12:03:18"/>
    <s v="M925801271"/>
    <s v="90CV085100C0"/>
    <s v="RTX5070/14770/STDOC/HY/PNY"/>
    <s v=""/>
    <s v="M925002454"/>
    <s v="CLOSED"/>
    <s v="許家榮"/>
    <s v="2026/02/09 10:13:11"/>
    <s v="2026/03/18 11:14:42"/>
    <s v="2026/03/27 17:01:37"/>
    <s v="2026/03/27 17:01:37"/>
    <s v=""/>
    <s v=""/>
    <s v=""/>
    <s v="2026/02/09 10:04:37"/>
    <s v="KEYIN"/>
    <s v="KEYIN"/>
    <s v="R10"/>
    <s v="RTX5070"/>
    <s v="2026/03/27 09:24:20"/>
    <s v="003"/>
    <n v="622234"/>
    <n v="6.5"/>
    <n v="6.5"/>
  </r>
  <r>
    <s v="KGB"/>
    <s v="Standard Shipment"/>
    <x v="0"/>
    <x v="0"/>
    <x v="0"/>
    <s v="TO261000005"/>
    <s v="R"/>
    <s v="PNY"/>
    <s v="PNY_US"/>
    <s v="2026/03/11 08:22:46"/>
    <s v="2026/01/24 12:38:34"/>
    <s v="M625801674"/>
    <s v="90CV085000A0"/>
    <s v="RTX5070/14770/STD/HY/PNY"/>
    <s v=""/>
    <s v="M625050940"/>
    <s v="CLOSED"/>
    <s v="許家榮"/>
    <s v="2026/05/20 10:50:03"/>
    <s v="2026/06/02 16:34:40"/>
    <s v="2026/06/05 16:49:38"/>
    <s v="2026/06/05 16:49:38"/>
    <s v=""/>
    <s v=""/>
    <s v=""/>
    <s v="2026/05/20 10:28:00"/>
    <s v="KEYIN"/>
    <s v="KEYIN"/>
    <s v="R10"/>
    <s v="RTX5070"/>
    <s v="2026/06/04 16:34:18"/>
    <s v="003"/>
    <n v="622400"/>
    <n v="5.9"/>
    <n v="5.9"/>
  </r>
  <r>
    <s v="KGB"/>
    <s v="Standard Shipment"/>
    <x v="0"/>
    <x v="0"/>
    <x v="0"/>
    <s v="TO261000005"/>
    <s v="R"/>
    <s v="PNY"/>
    <s v="PNY_US"/>
    <s v="2026/03/11 08:22:46"/>
    <s v="2026/01/24 12:38:34"/>
    <s v="M625048569"/>
    <s v="90CV085000M0"/>
    <s v="RTX5070/14770/STD/HY/PNY"/>
    <s v=""/>
    <s v="M625048569"/>
    <s v="CLOSED"/>
    <s v="許家榮"/>
    <s v="2026/05/20 10:50:03"/>
    <s v="2026/06/02 16:30:32"/>
    <s v="2026/06/05 16:49:38"/>
    <s v="2026/06/05 16:49:38"/>
    <s v=""/>
    <s v=""/>
    <s v=""/>
    <s v="2026/05/20 10:41:34"/>
    <s v="KEYIN"/>
    <s v="KEYIN"/>
    <s v="R10"/>
    <s v="RTX5070"/>
    <s v="2026/06/04 16:34:19"/>
    <s v="012"/>
    <n v="622400"/>
    <n v="4.2"/>
    <n v="4.2"/>
  </r>
  <r>
    <s v="KGB"/>
    <s v="Standard Shipment"/>
    <x v="0"/>
    <x v="0"/>
    <x v="0"/>
    <s v="TO261000005"/>
    <s v="R"/>
    <s v="PNY"/>
    <s v="PNY_US"/>
    <s v="2026/03/11 08:22:46"/>
    <s v="2026/01/24 12:38:34"/>
    <s v="M625801734"/>
    <s v="90CV085000A0"/>
    <s v="RTX5070/14770/STD/HY/PNY"/>
    <s v=""/>
    <s v="M625001526"/>
    <s v="CLOSED"/>
    <s v="許家榮"/>
    <s v="2026/05/20 10:50:03"/>
    <s v="2026/07/22 11:13:56"/>
    <s v="2026/07/24 17:22:24"/>
    <s v="2026/07/24 17:22:24"/>
    <s v=""/>
    <s v=""/>
    <s v=""/>
    <s v="2026/05/20 10:42:21"/>
    <s v="KEYIN"/>
    <s v="KEYIN"/>
    <s v="R10"/>
    <s v="RTX5070"/>
    <s v="2026/07/23 15:56:11"/>
    <s v="007"/>
    <n v="622491"/>
    <n v="6.4"/>
    <n v="6.4"/>
  </r>
  <r>
    <s v="KGB"/>
    <s v="Standard Shipment"/>
    <x v="0"/>
    <x v="0"/>
    <x v="0"/>
    <s v="TO261000005"/>
    <s v="R"/>
    <s v="PNY"/>
    <s v="PNY_US"/>
    <s v="2026/03/11 08:22:46"/>
    <s v="2026/01/24 12:38:34"/>
    <s v="M525032504"/>
    <s v="90CV085000M0"/>
    <s v="RTX5070/14770/STD/HY/PNY"/>
    <s v=""/>
    <s v="M525032504"/>
    <s v="CLOSED"/>
    <s v="許家榮"/>
    <s v="2026/05/20 10:50:03"/>
    <s v="2026/06/08 17:22:32"/>
    <s v="2026/06/12 10:19:56"/>
    <s v="2026/06/12 10:19:56"/>
    <s v=""/>
    <s v=""/>
    <s v=""/>
    <s v="2026/05/20 10:45:32"/>
    <s v="KEYIN"/>
    <s v="KEYIN"/>
    <s v="R10"/>
    <s v="RTX5070"/>
    <s v="2026/06/11 09:25:19"/>
    <s v="004"/>
    <n v="622409"/>
    <n v="5.8"/>
    <n v="5.8"/>
  </r>
  <r>
    <s v="KGB"/>
    <s v="Standard Shipment"/>
    <x v="0"/>
    <x v="0"/>
    <x v="0"/>
    <s v="TO261000005"/>
    <s v="R"/>
    <s v="PNY"/>
    <s v="PNY_US"/>
    <s v="2026/03/11 08:22:46"/>
    <s v="2026/01/24 12:38:34"/>
    <s v="M525032568"/>
    <s v="90CV085000M0"/>
    <s v="RTX5070/14770/STD/HY/PNY"/>
    <s v=""/>
    <s v="M525032568"/>
    <s v="CLOSED"/>
    <s v="許家榮"/>
    <s v="2026/05/20 10:50:03"/>
    <s v="2026/05/25 15:36:21"/>
    <s v="2026/05/28 17:28:43"/>
    <s v="2026/05/28 17:28:43"/>
    <s v=""/>
    <s v=""/>
    <s v=""/>
    <s v="2026/05/20 10:46:09"/>
    <s v="KEYIN"/>
    <s v="KEYIN"/>
    <s v="R10"/>
    <s v="RTX5070"/>
    <s v="2026/05/28 11:16:50"/>
    <s v="005"/>
    <n v="622380"/>
    <n v="4.2"/>
    <n v="4.2"/>
  </r>
  <r>
    <s v="KGB"/>
    <s v="Standard Shipment"/>
    <x v="0"/>
    <x v="0"/>
    <x v="0"/>
    <s v="TO261000005"/>
    <s v="R"/>
    <s v="PNY"/>
    <s v="PNY_US"/>
    <s v="2026/03/11 08:22:46"/>
    <s v="2026/01/24 12:38:34"/>
    <s v="M525032561"/>
    <s v="90CV085000M0"/>
    <s v="RTX5070/14770/STD/HY/PNY"/>
    <s v=""/>
    <s v="M525032561"/>
    <s v="CLOSED"/>
    <s v="許家榮"/>
    <s v="2026/05/20 10:50:03"/>
    <s v="2026/05/25 15:33:55"/>
    <s v="2026/05/28 17:28:43"/>
    <s v="2026/05/28 17:28:43"/>
    <s v=""/>
    <s v=""/>
    <s v=""/>
    <s v="2026/05/20 10:46:42"/>
    <s v="KEYIN"/>
    <s v="KEYIN"/>
    <s v="R10"/>
    <s v="RTX5070"/>
    <s v="2026/05/28 11:16:50"/>
    <s v="002"/>
    <n v="622380"/>
    <n v="4.8"/>
    <n v="4.8"/>
  </r>
  <r>
    <s v="KGB"/>
    <s v="Standard Shipment"/>
    <x v="0"/>
    <x v="0"/>
    <x v="0"/>
    <s v="TO261000005"/>
    <s v="R"/>
    <s v="PNY"/>
    <s v="PNY_US"/>
    <s v="2026/03/11 08:22:46"/>
    <s v="2026/01/24 12:38:34"/>
    <s v="M525032681"/>
    <s v="90CV085000M0"/>
    <s v="RTX5070/14770/STD/HY/PNY"/>
    <s v=""/>
    <s v="M525032681"/>
    <s v="CLOSED"/>
    <s v="許家榮"/>
    <s v="2026/05/20 10:50:03"/>
    <s v="2026/05/25 15:37:00"/>
    <s v="2026/05/28 17:28:43"/>
    <s v="2026/05/28 17:28:43"/>
    <s v=""/>
    <s v=""/>
    <s v=""/>
    <s v="2026/05/20 10:40:31"/>
    <s v="KEYIN"/>
    <s v="KEYIN"/>
    <s v="R10"/>
    <s v="RTX5070"/>
    <s v="2026/05/28 11:16:50"/>
    <s v="005"/>
    <n v="622380"/>
    <n v="4.2"/>
    <n v="4.2"/>
  </r>
  <r>
    <s v="KGB"/>
    <s v="Standard Shipment"/>
    <x v="0"/>
    <x v="0"/>
    <x v="0"/>
    <s v="TO261000005"/>
    <s v="R"/>
    <s v="PNY"/>
    <s v="PNY_US"/>
    <s v="2026/03/11 08:22:46"/>
    <s v="2026/01/24 12:38:34"/>
    <s v="M525032485"/>
    <s v="90CV085000M0"/>
    <s v="RTX5070/14770/STD/HY/PNY"/>
    <s v=""/>
    <s v="M525032485"/>
    <s v="CLOSED"/>
    <s v="許家榮"/>
    <s v="2026/05/20 10:50:03"/>
    <s v="2026/06/18 08:49:02"/>
    <s v="2026/06/26 16:03:26"/>
    <s v="2026/06/26 16:03:26"/>
    <s v=""/>
    <s v=""/>
    <s v=""/>
    <s v="2026/05/20 10:43:00"/>
    <s v="KEYIN"/>
    <s v="KEYIN"/>
    <s v="R10"/>
    <s v="RTX5070"/>
    <s v="2026/06/24 10:58:50"/>
    <s v="002"/>
    <n v="622432"/>
    <n v="4.0999999999999996"/>
    <n v="4.0999999999999996"/>
  </r>
  <r>
    <s v="KGB"/>
    <s v="Standard Shipment"/>
    <x v="0"/>
    <x v="0"/>
    <x v="0"/>
    <s v="TO261000005"/>
    <s v="R"/>
    <s v="PNY"/>
    <s v="PNY_US"/>
    <s v="2026/03/11 08:22:46"/>
    <s v="2026/01/24 12:38:34"/>
    <s v="M525801672"/>
    <s v="90CV085000A0"/>
    <s v="RTX5070/14770/STD/HY/PNY"/>
    <s v=""/>
    <s v="M525047607"/>
    <s v="CLOSED"/>
    <s v="許家榮"/>
    <s v="2026/05/20 10:50:03"/>
    <s v="2026/06/02 16:34:48"/>
    <s v="2026/06/05 16:49:38"/>
    <s v="2026/06/05 16:49:38"/>
    <s v=""/>
    <s v=""/>
    <s v=""/>
    <s v="2026/05/20 10:43:33"/>
    <s v="KEYIN"/>
    <s v="KEYIN"/>
    <s v="R10"/>
    <s v="RTX5070"/>
    <s v="2026/06/04 16:34:18"/>
    <s v="003"/>
    <n v="622400"/>
    <n v="5.9"/>
    <n v="5.9"/>
  </r>
  <r>
    <s v="KBB"/>
    <s v="-"/>
    <x v="5"/>
    <x v="3"/>
    <x v="1"/>
    <s v="TO261000005"/>
    <s v="R"/>
    <s v="PNY"/>
    <s v="PNY_US"/>
    <s v="2026/03/11 08:22:46"/>
    <s v="2026/01/24 12:38:34"/>
    <s v="M525032661"/>
    <s v="90CV085000M0"/>
    <s v="RTX5070/14770/STD/HY/PNY"/>
    <s v=""/>
    <s v="M525032661"/>
    <s v="CLOSED"/>
    <s v="許家榮"/>
    <s v="2026/05/20 10:50:03"/>
    <s v=""/>
    <s v=""/>
    <s v="2026/06/11 16:57:08"/>
    <s v="[A3SC0023]Scrap caused by VI fail"/>
    <s v="Customer"/>
    <s v="PCB Damaged/M2無法維修"/>
    <s v="2026/05/20 10:44:09"/>
    <s v="KEYIN"/>
    <s v="KEYIN"/>
    <s v="C01"/>
    <s v="RTX5070"/>
    <s v=""/>
    <s v=""/>
    <s v=""/>
    <s v=""/>
    <s v=""/>
  </r>
  <r>
    <s v="KGB"/>
    <s v="Standard Shipment"/>
    <x v="0"/>
    <x v="0"/>
    <x v="0"/>
    <s v="TO261000005"/>
    <s v="R"/>
    <s v="PNY"/>
    <s v="PNY_US"/>
    <s v="2026/03/11 08:22:46"/>
    <s v="2026/01/24 12:38:34"/>
    <s v="M525801677"/>
    <s v="90CV085000A0"/>
    <s v="RTX5070/14770/STD/HY/PNY"/>
    <s v=""/>
    <s v="M525047092"/>
    <s v="CLOSED"/>
    <s v="許家榮"/>
    <s v="2026/05/20 10:50:03"/>
    <s v="2026/06/02 16:34:20"/>
    <s v="2026/06/05 16:49:38"/>
    <s v="2026/06/05 16:49:38"/>
    <s v=""/>
    <s v=""/>
    <s v=""/>
    <s v="2026/05/20 10:44:43"/>
    <s v="KEYIN"/>
    <s v="KEYIN"/>
    <s v="R10"/>
    <s v="RTX5070"/>
    <s v="2026/06/04 16:34:18"/>
    <s v="003"/>
    <n v="622400"/>
    <n v="5.9"/>
    <n v="5.9"/>
  </r>
  <r>
    <s v="KGB"/>
    <s v="Standard Shipment"/>
    <x v="0"/>
    <x v="0"/>
    <x v="0"/>
    <s v="TO261000005"/>
    <s v="R"/>
    <s v="PNY"/>
    <s v="PNY_US"/>
    <s v="2026/03/11 08:22:46"/>
    <s v="2026/01/24 12:38:34"/>
    <s v="M625801764"/>
    <s v="90CV085000A0"/>
    <s v="RTX5070/14770/STD/HY/PNY"/>
    <s v=""/>
    <s v="M625001512"/>
    <s v="CLOSED"/>
    <s v="許家榮"/>
    <s v="2026/05/20 10:50:03"/>
    <s v="2026/07/22 10:45:22"/>
    <s v="2026/07/30 16:26:56"/>
    <s v="2026/07/30 16:26:56"/>
    <s v=""/>
    <s v=""/>
    <s v=""/>
    <s v="2026/05/20 10:47:26"/>
    <s v="KEYIN"/>
    <s v="KEYIN"/>
    <s v="R10"/>
    <s v="RTX5070"/>
    <s v="2026/07/29 15:26:31"/>
    <s v="009"/>
    <n v="622501"/>
    <n v="6.4"/>
    <n v="6.4"/>
  </r>
  <r>
    <s v="KGB"/>
    <s v="Standard Shipment"/>
    <x v="0"/>
    <x v="0"/>
    <x v="0"/>
    <s v="TO261000005"/>
    <s v="R"/>
    <s v="PNY"/>
    <s v="PNY_US"/>
    <s v="2026/03/11 08:22:46"/>
    <s v="2026/01/24 12:38:34"/>
    <s v="M325801934"/>
    <s v="90CV08500020"/>
    <s v="RTX5070/14770/STD/SA/PNY"/>
    <s v=""/>
    <s v="M325011797"/>
    <s v="CLOSED"/>
    <s v="許家榮"/>
    <s v="2026/05/20 10:50:03"/>
    <s v="2026/08/05 16:26:35"/>
    <s v="2026/08/07 16:46:49"/>
    <s v="2026/08/07 16:46:49"/>
    <s v=""/>
    <s v=""/>
    <s v=""/>
    <s v="2026/05/20 10:47:58"/>
    <s v="KEYIN"/>
    <s v="KEYIN"/>
    <s v="R10"/>
    <s v="RTX5070"/>
    <s v="2026/08/06 15:42:54"/>
    <s v="001"/>
    <n v="622522"/>
    <n v="5.8"/>
    <n v="5.8"/>
  </r>
  <r>
    <s v="On Hold"/>
    <s v="on hold"/>
    <x v="9"/>
    <x v="3"/>
    <x v="0"/>
    <s v="TO261000005"/>
    <s v="R"/>
    <s v="PNY"/>
    <s v="PNY_US"/>
    <s v="2026/03/11 08:22:46"/>
    <s v="2026/01/24 12:38:34"/>
    <s v="M825038582"/>
    <s v="90CV085000A0"/>
    <s v="RTX5070/14770/STD/HY/PNY"/>
    <s v=""/>
    <s v="M825038582"/>
    <s v="MTCAPPLYCONF"/>
    <s v="許家榮"/>
    <s v="2026/05/20 10:50:03"/>
    <s v=""/>
    <s v=""/>
    <s v=""/>
    <s v=""/>
    <s v=""/>
    <s v=""/>
    <s v="2026/05/20 10:48:31"/>
    <s v="KEYIN"/>
    <s v="KEYIN"/>
    <s v="R10"/>
    <s v="RTX5070"/>
    <s v=""/>
    <s v=""/>
    <s v=""/>
    <s v=""/>
    <s v=""/>
  </r>
  <r>
    <s v="KGB"/>
    <s v="Standard Shipment"/>
    <x v="0"/>
    <x v="0"/>
    <x v="0"/>
    <s v="TO261000005"/>
    <s v="R"/>
    <s v="PNY"/>
    <s v="PNY_US"/>
    <s v="2026/03/11 08:22:46"/>
    <s v="2026/01/24 12:38:34"/>
    <s v="M525032402"/>
    <s v="90CV085000M0"/>
    <s v="RTX5070/14770/STD/HY/PNY"/>
    <s v=""/>
    <s v="M525032402"/>
    <s v="CLOSED"/>
    <s v="許家榮"/>
    <s v="2026/05/20 10:50:03"/>
    <s v="2026/05/25 15:34:49"/>
    <s v="2026/05/28 17:28:43"/>
    <s v="2026/05/28 17:28:43"/>
    <s v=""/>
    <s v=""/>
    <s v=""/>
    <s v="2026/05/20 10:49:07"/>
    <s v="KEYIN"/>
    <s v="KEYIN"/>
    <s v="R10"/>
    <s v="RTX5070"/>
    <s v="2026/05/28 11:16:50"/>
    <s v="005"/>
    <n v="622380"/>
    <n v="4.2"/>
    <n v="4.2"/>
  </r>
  <r>
    <s v="KBB"/>
    <d v="2026-04-14T00:00:00"/>
    <x v="8"/>
    <x v="0"/>
    <x v="1"/>
    <s v="TO261000007"/>
    <s v="R"/>
    <s v="PNY"/>
    <s v="PNY_US"/>
    <s v="2026/02/06 09:47:22"/>
    <s v="2026/01/29 16:54:46"/>
    <s v="H524028722"/>
    <s v="90CV07S10050"/>
    <s v="RTX4090/PG139-SKU332/GB/PNY"/>
    <s v=""/>
    <s v="H524028722"/>
    <s v="CLOSED"/>
    <s v="許家榮"/>
    <s v="2026/02/11 09:07:29"/>
    <s v=""/>
    <s v=""/>
    <s v="2026/03/02 17:20:43"/>
    <s v="[A3SC0030]Burnt Component"/>
    <s v="Customer"/>
    <s v="PCB Burned/L140"/>
    <s v="2026/02/11 09:06:30"/>
    <s v="KEYIN"/>
    <s v="KEYIN"/>
    <s v="C01"/>
    <s v="RTX4090"/>
    <s v=""/>
    <s v=""/>
    <s v=""/>
    <s v=""/>
    <s v=""/>
  </r>
  <r>
    <s v="KGB"/>
    <s v="Standard Shipment"/>
    <x v="0"/>
    <x v="0"/>
    <x v="0"/>
    <s v="TO261000007"/>
    <s v="R"/>
    <s v="PNY"/>
    <s v="PNY_US"/>
    <s v="2026/02/06 09:47:22"/>
    <s v="2026/01/29 16:54:46"/>
    <s v="H824801286"/>
    <s v="90CV07P30010"/>
    <s v="RTX4070TI/P141S323/GB/PNY"/>
    <s v=""/>
    <s v="H824011586"/>
    <s v="CLOSED"/>
    <s v="許家榮"/>
    <s v="2026/02/11 09:07:30"/>
    <s v="2026/03/18 11:14:50"/>
    <s v="2026/03/31 16:28:52"/>
    <s v="2026/03/31 16:28:52"/>
    <s v=""/>
    <s v=""/>
    <s v=""/>
    <s v="2026/02/11 08:56:16"/>
    <s v="KEYIN"/>
    <s v="KEYIN"/>
    <s v="R10"/>
    <s v="RTX4070TI"/>
    <s v="2026/03/27 09:19:27"/>
    <s v="001"/>
    <n v="622233"/>
    <n v="4.5999999999999996"/>
    <n v="4.5999999999999996"/>
  </r>
  <r>
    <s v="KBB"/>
    <s v="-"/>
    <x v="5"/>
    <x v="2"/>
    <x v="1"/>
    <s v="TO261000007"/>
    <s v="R"/>
    <s v="PNY"/>
    <s v="PNY_US"/>
    <s v="2026/02/06 09:47:22"/>
    <s v="2026/01/29 16:54:46"/>
    <s v="HN24006101"/>
    <s v="90CV07P30050"/>
    <s v="RTX4070TI/P141S323/GB/PNY"/>
    <s v=""/>
    <s v="HN24006101"/>
    <s v="CLOSED"/>
    <s v="李景福"/>
    <s v="2026/02/11 09:07:30"/>
    <s v=""/>
    <s v=""/>
    <s v="2026/05/08 15:52:23"/>
    <s v="[A3SC0020]Scrap cause by Parts shortage"/>
    <s v="Customer"/>
    <s v="Consigned Part Shortage - Close"/>
    <s v="2026/02/11 08:57:13"/>
    <s v="KEYIN"/>
    <s v="KEYIN"/>
    <s v="C01"/>
    <s v="RTX4070TI"/>
    <s v=""/>
    <s v=""/>
    <s v=""/>
    <s v=""/>
    <s v=""/>
  </r>
  <r>
    <s v="KGB"/>
    <s v="Standard Shipment"/>
    <x v="0"/>
    <x v="0"/>
    <x v="0"/>
    <s v="TO261000007"/>
    <s v="R"/>
    <s v="PNY"/>
    <s v="PNY_US"/>
    <s v="2026/02/06 09:47:22"/>
    <s v="2026/01/29 16:54:46"/>
    <s v="H924801273"/>
    <s v="90CV07X20050"/>
    <s v="RTX4080/PG139SKU355/GB/PNY"/>
    <s v=""/>
    <s v="H924009932"/>
    <s v="CLOSED"/>
    <s v="許家榮"/>
    <s v="2026/02/11 09:07:30"/>
    <s v="2026/03/05 09:00:00"/>
    <s v="2026/03/31 16:28:53"/>
    <s v="2026/03/31 16:28:53"/>
    <s v=""/>
    <s v=""/>
    <s v=""/>
    <s v="2026/02/11 08:58:17"/>
    <s v="KEYIN"/>
    <s v="KEYIN"/>
    <s v="R10"/>
    <s v="RTX4080"/>
    <s v="2026/03/27 09:19:27"/>
    <s v="001"/>
    <n v="622233"/>
    <n v="4.5999999999999996"/>
    <n v="4.5999999999999996"/>
  </r>
  <r>
    <s v="KGB"/>
    <s v="Standard Shipment"/>
    <x v="0"/>
    <x v="0"/>
    <x v="0"/>
    <s v="TO261000007"/>
    <s v="R"/>
    <s v="PNY"/>
    <s v="PNY_US"/>
    <s v="2026/02/06 09:47:22"/>
    <s v="2026/01/29 16:54:46"/>
    <s v="H424801264"/>
    <s v="90CV07R60010"/>
    <s v="RTX4070/PG141SKU335/GB/PNY"/>
    <s v=""/>
    <s v="H424021884"/>
    <s v="CLOSED"/>
    <s v="許家榮"/>
    <s v="2026/02/11 09:07:30"/>
    <s v="2026/06/02 16:33:19"/>
    <s v="2026/06/12 10:39:13"/>
    <s v="2026/06/12 10:39:13"/>
    <s v=""/>
    <s v=""/>
    <s v=""/>
    <s v="2026/02/11 09:01:50"/>
    <s v="KEYIN"/>
    <s v="KEYIN"/>
    <s v="R10"/>
    <s v="RTX4070"/>
    <s v="2026/06/04 16:27:41"/>
    <s v="001"/>
    <n v="622399"/>
    <n v="6.1"/>
    <n v="6.1"/>
  </r>
  <r>
    <s v="KBB"/>
    <s v="-"/>
    <x v="5"/>
    <x v="2"/>
    <x v="1"/>
    <s v="TO261000007"/>
    <s v="R"/>
    <s v="PNY"/>
    <s v="PNY_US"/>
    <s v="2026/02/06 09:47:22"/>
    <s v="2026/01/29 16:54:46"/>
    <s v="H324028163"/>
    <s v="90CV07X20010"/>
    <s v="RTX4080/PG139SKU355/GB/PNY"/>
    <s v=""/>
    <s v="H324028163"/>
    <s v="CLOSED"/>
    <s v="李景福"/>
    <s v="2026/02/11 09:07:30"/>
    <s v=""/>
    <s v=""/>
    <s v="2026/05/08 15:52:40"/>
    <s v="[A3SC0020]Scrap cause by Parts shortage"/>
    <s v="Customer"/>
    <s v="Consigned Part Shortage - Close"/>
    <s v="2026/02/11 09:02:52"/>
    <s v="KEYIN"/>
    <s v="KEYIN"/>
    <s v="C01"/>
    <s v="RTX4080"/>
    <s v=""/>
    <s v=""/>
    <s v=""/>
    <s v=""/>
    <s v=""/>
  </r>
  <r>
    <s v="KGB"/>
    <s v="Standard Shipment"/>
    <x v="0"/>
    <x v="0"/>
    <x v="0"/>
    <s v="TO261000007"/>
    <s v="R"/>
    <s v="PNY"/>
    <s v="PNY_US"/>
    <s v="2026/02/06 09:47:22"/>
    <s v="2026/01/29 16:54:46"/>
    <s v="H924801776"/>
    <s v="90CV07S10050"/>
    <s v="RTX4090/PG139-SKU332/GB/PNY"/>
    <s v=""/>
    <s v="H924004306"/>
    <s v="CLOSED"/>
    <s v="許家榮"/>
    <s v="2026/02/11 09:07:30"/>
    <s v="2026/07/27 11:20:33"/>
    <s v="2026/08/07 16:47:05"/>
    <s v="2026/08/07 16:47:05"/>
    <s v=""/>
    <s v=""/>
    <s v=""/>
    <s v="2026/02/11 09:03:57"/>
    <s v="KEYIN"/>
    <s v="KEYIN"/>
    <s v="R10"/>
    <s v="RTX4090"/>
    <s v="2026/08/07 11:02:25"/>
    <s v="001"/>
    <n v="622499"/>
    <n v="3"/>
    <n v="3"/>
  </r>
  <r>
    <s v="KGB"/>
    <s v="Standard Shipment"/>
    <x v="0"/>
    <x v="0"/>
    <x v="0"/>
    <s v="TO261000007"/>
    <s v="R"/>
    <s v="PNY"/>
    <s v="PNY_US"/>
    <s v="2026/02/06 09:47:22"/>
    <s v="2026/01/29 16:54:46"/>
    <s v="H524801318"/>
    <s v="90CV-07S0030"/>
    <s v="RTX4090/PG139-SKU330/GB/PNY"/>
    <s v=""/>
    <s v="H524900103"/>
    <s v="CLOSED"/>
    <s v="許家榮"/>
    <s v="2026/02/11 09:07:30"/>
    <s v="2026/04/22 14:41:20"/>
    <s v="2026/04/30 15:45:16"/>
    <s v="2026/04/30 15:45:16"/>
    <s v=""/>
    <s v=""/>
    <s v=""/>
    <s v="2026/02/11 09:05:07"/>
    <s v="KEYIN"/>
    <s v="KEYIN"/>
    <s v="R10"/>
    <s v="RTX4090"/>
    <s v="2026/04/24 10:46:05"/>
    <s v="001"/>
    <n v="622301"/>
    <n v="3.3"/>
    <n v="3.3"/>
  </r>
  <r>
    <s v="KBB"/>
    <s v="-"/>
    <x v="5"/>
    <x v="2"/>
    <x v="1"/>
    <s v="TO261000007"/>
    <s v="R"/>
    <s v="PNY"/>
    <s v="PNY_US"/>
    <s v="2026/02/06 09:47:22"/>
    <s v="2026/01/29 16:54:46"/>
    <s v="H724012555"/>
    <s v="90CV07X20010"/>
    <s v="RTX4080/PG139SKU355/GB/PNY"/>
    <s v=""/>
    <s v="H724012555"/>
    <s v="CLOSED"/>
    <s v="李景福"/>
    <s v="2026/02/11 09:07:30"/>
    <s v=""/>
    <s v=""/>
    <s v="2026/05/08 15:52:29"/>
    <s v="[A3SC0020]Scrap cause by Parts shortage"/>
    <s v="Customer"/>
    <s v="Consigned Part Shortage - Close"/>
    <s v="2026/02/11 09:00:56"/>
    <s v="KEYIN"/>
    <s v="KEYIN"/>
    <s v="C01"/>
    <s v="RTX4080"/>
    <s v=""/>
    <s v=""/>
    <s v=""/>
    <s v=""/>
    <s v=""/>
  </r>
  <r>
    <s v="KBB"/>
    <s v="Local Scrap"/>
    <x v="2"/>
    <x v="0"/>
    <x v="2"/>
    <s v="TO262000001"/>
    <s v="R"/>
    <s v="PNY"/>
    <s v="PNY_US"/>
    <s v="2026/02/23 09:45:47"/>
    <s v="2026/02/06 17:40:30"/>
    <s v="M925014207"/>
    <s v="90CV08B20070"/>
    <s v="RTX5070TI/14760/STDOC/HY/PNY"/>
    <s v=""/>
    <s v="M925014207"/>
    <s v="CLOSED"/>
    <s v="李景福"/>
    <s v="2026/03/09 10:39:44"/>
    <s v=""/>
    <s v=""/>
    <s v="2026/05/08 15:52:49"/>
    <s v="[A3SC0020]Scrap cause by Parts shortage"/>
    <s v="Customer"/>
    <s v="Consigned Part Shortage - Close"/>
    <s v="2026/03/09 10:29:59"/>
    <s v="KEYIN"/>
    <s v="KEYIN"/>
    <s v="C01"/>
    <s v="RTX5070TI"/>
    <s v=""/>
    <s v=""/>
    <s v=""/>
    <s v=""/>
    <s v=""/>
  </r>
  <r>
    <s v="KGB"/>
    <s v="Standard Shipment"/>
    <x v="0"/>
    <x v="0"/>
    <x v="0"/>
    <s v="TO262000001"/>
    <s v="R"/>
    <s v="PNY"/>
    <s v="PNY_US"/>
    <s v="2026/02/23 09:45:47"/>
    <s v="2026/02/06 17:40:30"/>
    <s v="MO25801355"/>
    <s v="90CV08B20010"/>
    <s v="RTX5070TI/14760/STDOC/SA/PNY"/>
    <s v=""/>
    <s v="MO25007061"/>
    <s v="CLOSED"/>
    <s v="許家榮"/>
    <s v="2026/03/09 10:39:44"/>
    <s v="2026/03/25 14:47:53"/>
    <s v="2026/03/27 17:01:37"/>
    <s v="2026/03/27 17:01:37"/>
    <s v=""/>
    <s v=""/>
    <s v=""/>
    <s v="2026/03/09 10:33:29"/>
    <s v="KEYIN"/>
    <s v="KEYIN"/>
    <s v="R10"/>
    <s v="RTX5070TI"/>
    <s v="2026/03/27 09:24:21"/>
    <s v="010"/>
    <n v="622234"/>
    <n v="6.8"/>
    <n v="6.8"/>
  </r>
  <r>
    <s v="KGB"/>
    <s v="Standard Shipment"/>
    <x v="0"/>
    <x v="0"/>
    <x v="0"/>
    <s v="TO262000001"/>
    <s v="R"/>
    <s v="PNY"/>
    <s v="PNY_US"/>
    <s v="2026/02/23 09:45:47"/>
    <s v="2026/02/06 17:40:30"/>
    <s v="M525801568"/>
    <s v="90CV08C20010"/>
    <s v="RTX5060TI/15210/STD/SA/PNY"/>
    <s v=""/>
    <s v="M525024417"/>
    <s v="CLOSED"/>
    <s v="許家榮"/>
    <s v="2026/03/09 10:39:44"/>
    <s v="2026/05/25 16:12:55"/>
    <s v="2026/05/28 17:28:42"/>
    <s v="2026/05/28 17:28:42"/>
    <s v=""/>
    <s v=""/>
    <s v=""/>
    <s v="2026/03/09 10:34:26"/>
    <s v="KEYIN"/>
    <s v="KEYIN"/>
    <s v="R10"/>
    <s v="RTX5060TI"/>
    <s v="2026/05/28 11:16:50"/>
    <s v="007"/>
    <n v="622380"/>
    <n v="4.8"/>
    <n v="4.8"/>
  </r>
  <r>
    <s v="KGB"/>
    <s v="Standard Shipment"/>
    <x v="0"/>
    <x v="0"/>
    <x v="0"/>
    <s v="TO262000001"/>
    <s v="R"/>
    <s v="PNY"/>
    <s v="PNY_US"/>
    <s v="2026/02/23 09:45:47"/>
    <s v="2026/02/06 17:40:30"/>
    <s v="M325801410"/>
    <s v="90CV08500020"/>
    <s v="RTX5070/14770/STD/SA/PNY"/>
    <s v=""/>
    <s v="M325005251"/>
    <s v="CLOSED"/>
    <s v="許家榮"/>
    <s v="2026/03/09 10:39:44"/>
    <s v="2026/05/06 14:13:14"/>
    <s v="2026/05/08 14:15:57"/>
    <s v="2026/05/08 14:15:57"/>
    <s v=""/>
    <s v=""/>
    <s v=""/>
    <s v="2026/03/09 10:35:16"/>
    <s v="KEYIN"/>
    <s v="KEYIN"/>
    <s v="R10"/>
    <s v="RTX5070"/>
    <s v="2026/05/07 16:10:18"/>
    <s v="002"/>
    <n v="622334"/>
    <n v="5.8"/>
    <n v="5.8"/>
  </r>
  <r>
    <s v="KGB"/>
    <s v="Standard Shipment"/>
    <x v="0"/>
    <x v="0"/>
    <x v="0"/>
    <s v="TO262000001"/>
    <s v="R"/>
    <s v="PNY"/>
    <s v="PNY_US"/>
    <s v="2026/02/23 09:45:47"/>
    <s v="2026/02/06 17:40:30"/>
    <s v="M325801375"/>
    <s v="90CV08500020"/>
    <s v="RTX5070/14770/STD/SA/PNY"/>
    <s v=""/>
    <s v="M325011200"/>
    <s v="CLOSED"/>
    <s v="許家榮"/>
    <s v="2026/03/09 10:39:44"/>
    <s v="2026/03/25 14:49:53"/>
    <s v="2026/03/27 17:01:37"/>
    <s v="2026/03/27 17:01:37"/>
    <s v=""/>
    <s v=""/>
    <s v=""/>
    <s v="2026/03/09 10:36:05"/>
    <s v="KEYIN"/>
    <s v="KEYIN"/>
    <s v="R10"/>
    <s v="RTX5070"/>
    <s v="2026/03/27 09:24:21"/>
    <s v="008"/>
    <n v="622234"/>
    <n v="6.4"/>
    <n v="6.4"/>
  </r>
  <r>
    <s v="KGB"/>
    <s v="Standard Shipment"/>
    <x v="0"/>
    <x v="0"/>
    <x v="0"/>
    <s v="TO262000001"/>
    <s v="R"/>
    <s v="PNY"/>
    <s v="PNY_US"/>
    <s v="2026/02/23 09:45:47"/>
    <s v="2026/02/06 17:40:30"/>
    <s v="M325801365"/>
    <s v="90CV08500020"/>
    <s v="RTX5070/14770/STD/SA/PNY"/>
    <s v=""/>
    <s v="M325032523"/>
    <s v="CLOSED"/>
    <s v="許家榮"/>
    <s v="2026/03/09 10:39:44"/>
    <s v="2026/03/25 14:48:34"/>
    <s v="2026/03/27 17:01:37"/>
    <s v="2026/03/27 17:01:37"/>
    <s v=""/>
    <s v=""/>
    <s v=""/>
    <s v="2026/03/09 10:37:10"/>
    <s v="KEYIN"/>
    <s v="KEYIN"/>
    <s v="R10"/>
    <s v="RTX5070"/>
    <s v="2026/03/27 09:24:21"/>
    <s v="008"/>
    <n v="622234"/>
    <n v="6.4"/>
    <n v="6.4"/>
  </r>
  <r>
    <s v="KBB"/>
    <s v="Local Scrap"/>
    <x v="2"/>
    <x v="0"/>
    <x v="2"/>
    <s v="TO262000001"/>
    <s v="R"/>
    <s v="PNY"/>
    <s v="PNY_US"/>
    <s v="2026/02/23 09:45:47"/>
    <s v="2026/02/06 17:40:30"/>
    <s v="M325010427"/>
    <s v="90CV08500020"/>
    <s v="RTX5070/14770/STD/SA/PNY"/>
    <s v=""/>
    <s v="M325010427"/>
    <s v="CLOSED"/>
    <s v="李景福"/>
    <s v="2026/03/09 10:39:44"/>
    <s v=""/>
    <s v=""/>
    <s v="2026/05/08 15:52:46"/>
    <s v="[A3SC0020]Scrap cause by Parts shortage"/>
    <s v="Customer"/>
    <s v="Consigned Part Shortage - Close"/>
    <s v="2026/03/09 10:37:55"/>
    <s v="KEYIN"/>
    <s v="KEYIN"/>
    <s v="C01"/>
    <s v="RTX5070"/>
    <s v=""/>
    <s v=""/>
    <s v=""/>
    <s v=""/>
    <s v=""/>
  </r>
  <r>
    <s v="KBB"/>
    <d v="2026-04-14T00:00:00"/>
    <x v="8"/>
    <x v="0"/>
    <x v="1"/>
    <s v="TO262000001"/>
    <s v="R"/>
    <s v="PNY"/>
    <s v="PNY_US"/>
    <s v="2026/02/23 09:45:47"/>
    <s v="2026/02/06 17:40:30"/>
    <s v="M825038612"/>
    <s v="90CV085000A0"/>
    <s v="RTX5070/14770/STD/HY/PNY"/>
    <s v=""/>
    <s v="M825038612"/>
    <s v="CLOSED"/>
    <s v="許家榮"/>
    <s v="2026/03/09 10:39:44"/>
    <s v=""/>
    <s v=""/>
    <s v="2026/03/25 08:30:33"/>
    <s v="[A3SC0030]Burnt Component"/>
    <s v="Customer"/>
    <s v="PCB Burned/U26"/>
    <s v="2026/03/09 10:38:42"/>
    <s v="KEYIN"/>
    <s v="KEYIN"/>
    <s v="C01"/>
    <s v="RTX5070"/>
    <s v=""/>
    <s v=""/>
    <s v=""/>
    <s v=""/>
    <s v=""/>
  </r>
  <r>
    <s v="KBB"/>
    <s v="-"/>
    <x v="5"/>
    <x v="2"/>
    <x v="1"/>
    <s v="TO262000001"/>
    <s v="R"/>
    <s v="PNY"/>
    <s v="PNY_US"/>
    <s v="2026/02/23 09:45:47"/>
    <s v="2026/02/06 17:40:30"/>
    <s v="M325049226"/>
    <s v="90CV08B20010"/>
    <s v="RTX5070TI/14760/STDOC/SA/PNY"/>
    <s v=""/>
    <s v="M325049226"/>
    <s v="CLOSED"/>
    <s v="李景福"/>
    <s v="2026/03/03 14:28:50"/>
    <s v=""/>
    <s v=""/>
    <s v="2026/05/08 15:52:58"/>
    <s v="[A3SC0020]Scrap cause by Parts shortage"/>
    <s v="Customer"/>
    <s v="Consigned Part Shortage - Close"/>
    <s v="2026/03/03 14:19:02"/>
    <s v="KEYIN"/>
    <s v="KEYIN"/>
    <s v="C01"/>
    <s v="RTX5070TI"/>
    <s v=""/>
    <s v=""/>
    <s v=""/>
    <s v=""/>
    <s v=""/>
  </r>
  <r>
    <s v="KGB"/>
    <s v="Standard Shipment"/>
    <x v="0"/>
    <x v="0"/>
    <x v="0"/>
    <s v="TO262000001"/>
    <s v="R"/>
    <s v="PNY"/>
    <s v="PNY_US"/>
    <s v="2026/02/23 09:45:47"/>
    <s v="2026/02/06 17:40:30"/>
    <s v="MO25801669"/>
    <s v="90CV085100T0"/>
    <s v="RTX5070/14770/STDOC/MR/PNY"/>
    <s v=""/>
    <s v="MO25031669"/>
    <s v="CLOSED"/>
    <s v="許家榮"/>
    <s v="2026/03/03 14:28:50"/>
    <s v="2026/05/25 16:51:45"/>
    <s v="2026/05/28 17:28:42"/>
    <s v="2026/05/28 17:28:42"/>
    <s v=""/>
    <s v=""/>
    <s v=""/>
    <s v="2026/03/03 14:20:04"/>
    <s v="KEYIN"/>
    <s v="KEYIN"/>
    <s v="R10"/>
    <s v="RTX5070"/>
    <s v="2026/05/28 11:16:49"/>
    <s v="001"/>
    <n v="622380"/>
    <n v="6.3"/>
    <n v="6.3"/>
  </r>
  <r>
    <s v="KGB"/>
    <s v="Standard Shipment"/>
    <x v="0"/>
    <x v="0"/>
    <x v="0"/>
    <s v="TO262000001"/>
    <s v="R"/>
    <s v="PNY"/>
    <s v="PNY_US"/>
    <s v="2026/02/23 09:45:47"/>
    <s v="2026/02/06 17:40:30"/>
    <s v="M725801246"/>
    <s v="90CV085100M0"/>
    <s v="RTX5070/14770/STDOC/HY/PNY"/>
    <s v=""/>
    <s v="M725026121"/>
    <s v="CLOSED"/>
    <s v="許家榮"/>
    <s v="2026/03/03 14:28:50"/>
    <s v="2026/03/18 11:13:33"/>
    <s v="2026/03/27 17:01:37"/>
    <s v="2026/03/27 17:01:37"/>
    <s v=""/>
    <s v=""/>
    <s v=""/>
    <s v="2026/03/03 14:21:51"/>
    <s v="KEYIN"/>
    <s v="KEYIN"/>
    <s v="R10"/>
    <s v="RTX5070"/>
    <s v="2026/03/27 09:24:21"/>
    <s v="004"/>
    <n v="622234"/>
    <n v="6.3"/>
    <n v="6.3"/>
  </r>
  <r>
    <s v="KBB"/>
    <s v="CND Sceond Pass"/>
    <x v="0"/>
    <x v="2"/>
    <x v="1"/>
    <s v="TO262000001"/>
    <s v="R"/>
    <s v="PNY"/>
    <s v="PNY_US"/>
    <s v="2026/02/23 09:45:47"/>
    <s v="2026/02/06 17:40:30"/>
    <s v="M925002782"/>
    <s v="90CV085100C0"/>
    <s v="RTX5070/14770/STDOC/HY/PNY"/>
    <s v=""/>
    <s v="M925002782"/>
    <s v="CLOSED"/>
    <s v="李景福"/>
    <s v="2026/03/03 14:28:50"/>
    <s v=""/>
    <s v=""/>
    <s v="2026/05/08 15:52:48"/>
    <s v="[A3SC0020]Scrap cause by Parts shortage"/>
    <s v="Customer"/>
    <s v="Consigned Part Shortage - Close"/>
    <s v="2026/03/03 14:22:49"/>
    <s v="KEYIN"/>
    <s v="KEYIN"/>
    <s v="C01"/>
    <s v="RTX5070"/>
    <s v=""/>
    <s v=""/>
    <s v=""/>
    <s v=""/>
    <s v=""/>
  </r>
  <r>
    <s v="KBB"/>
    <s v="SBF to be notified"/>
    <x v="10"/>
    <x v="2"/>
    <x v="1"/>
    <s v="TO262000001"/>
    <s v="R"/>
    <s v="PNY"/>
    <s v="PNY_US"/>
    <s v="2026/02/23 09:45:47"/>
    <s v="2026/02/06 17:40:30"/>
    <s v="MO25011712"/>
    <s v="90CV085100T0"/>
    <s v="RTX5070/14770/STDOC/MR/PNY"/>
    <s v=""/>
    <s v="MO25011712"/>
    <s v="CLOSED"/>
    <s v="李景福"/>
    <s v="2026/03/03 14:28:50"/>
    <s v=""/>
    <s v=""/>
    <s v="2026/05/08 15:52:51"/>
    <s v="[A3SC0020]Scrap cause by Parts shortage"/>
    <s v="Customer"/>
    <s v="Consigned Part Shortage - Close"/>
    <s v="2026/03/03 14:23:52"/>
    <s v="KEYIN"/>
    <s v="KEYIN"/>
    <s v="C01"/>
    <s v="RTX5070"/>
    <s v=""/>
    <s v=""/>
    <s v=""/>
    <s v=""/>
    <s v=""/>
  </r>
  <r>
    <s v="KGB"/>
    <s v="Standard Shipment"/>
    <x v="0"/>
    <x v="0"/>
    <x v="0"/>
    <s v="TO262000001"/>
    <s v="R"/>
    <s v="PNY"/>
    <s v="PNY_US"/>
    <s v="2026/02/23 09:45:47"/>
    <s v="2026/02/06 17:40:30"/>
    <s v="MO25801319"/>
    <s v="90CV08B10010"/>
    <s v="RTX5070TI/14760/STD/SA/PNY"/>
    <s v=""/>
    <s v="MO25032958"/>
    <s v="CLOSED"/>
    <s v="許家榮"/>
    <s v="2026/03/03 14:28:50"/>
    <s v="2026/03/18 11:14:58"/>
    <s v="2026/03/27 17:01:37"/>
    <s v="2026/03/27 17:01:37"/>
    <s v=""/>
    <s v=""/>
    <s v=""/>
    <s v="2026/03/03 14:25:08"/>
    <s v="KEYIN"/>
    <s v="KEYIN"/>
    <s v="R10"/>
    <s v="RTX5070TI"/>
    <s v="2026/03/27 09:24:21"/>
    <s v="003"/>
    <n v="622234"/>
    <n v="6.5"/>
    <n v="6.5"/>
  </r>
  <r>
    <s v="KGB"/>
    <s v="Standard Shipment"/>
    <x v="0"/>
    <x v="0"/>
    <x v="0"/>
    <s v="TO262000001"/>
    <s v="R"/>
    <s v="PNY"/>
    <s v="PNY_US"/>
    <s v="2026/02/23 09:45:47"/>
    <s v="2026/02/06 17:40:30"/>
    <s v="M625801323"/>
    <s v="90CV08C20010"/>
    <s v="RTX5060TI/15210/STD/SA/PNY"/>
    <s v=""/>
    <s v="M625026449"/>
    <s v="CLOSED"/>
    <s v="許家榮"/>
    <s v="2026/03/03 14:28:50"/>
    <s v="2026/03/25 14:45:55"/>
    <s v="2026/03/27 17:01:37"/>
    <s v="2026/03/27 17:01:37"/>
    <s v=""/>
    <s v=""/>
    <s v=""/>
    <s v="2026/03/03 14:26:17"/>
    <s v="KEYIN"/>
    <s v="KEYIN"/>
    <s v="R10"/>
    <s v="RTX5060TI"/>
    <s v="2026/03/27 09:24:21"/>
    <s v="007"/>
    <n v="622234"/>
    <n v="6.1"/>
    <n v="6.1"/>
  </r>
  <r>
    <s v="KGB"/>
    <s v="Standard Shipment"/>
    <x v="0"/>
    <x v="0"/>
    <x v="0"/>
    <s v="TO262000001"/>
    <s v="R"/>
    <s v="PNY"/>
    <s v="PNY_US"/>
    <s v="2026/02/23 09:45:47"/>
    <s v="2026/02/06 17:40:30"/>
    <s v="M825801322"/>
    <s v="90CV08C20070"/>
    <s v="RTX5060TI/15210/STD/SA/PNY"/>
    <s v=""/>
    <s v="M825040260"/>
    <s v="CLOSED"/>
    <s v="許家榮"/>
    <s v="2026/03/03 14:28:50"/>
    <s v="2026/03/25 14:45:46"/>
    <s v="2026/03/27 17:01:37"/>
    <s v="2026/03/27 17:01:37"/>
    <s v=""/>
    <s v=""/>
    <s v=""/>
    <s v="2026/03/03 14:27:06"/>
    <s v="KEYIN"/>
    <s v="KEYIN"/>
    <s v="R10"/>
    <s v="RTX5060TI"/>
    <s v="2026/03/27 09:24:21"/>
    <s v="007"/>
    <n v="622234"/>
    <n v="6.1"/>
    <n v="6.1"/>
  </r>
  <r>
    <s v="KGB"/>
    <s v="Standard Shipment"/>
    <x v="0"/>
    <x v="0"/>
    <x v="0"/>
    <s v="TO262000001"/>
    <s v="R"/>
    <s v="PNY"/>
    <s v="PNY_US"/>
    <s v="2026/02/23 09:45:47"/>
    <s v="2026/02/06 17:40:30"/>
    <s v="M525801360"/>
    <s v="90CV08C20010"/>
    <s v="RTX5060TI/15210/STD/SA/PNY"/>
    <s v=""/>
    <s v="M525024400"/>
    <s v="CLOSED"/>
    <s v="許家榮"/>
    <s v="2026/03/03 14:28:50"/>
    <s v="2026/03/25 14:48:08"/>
    <s v="2026/03/27 17:01:37"/>
    <s v="2026/03/27 17:01:37"/>
    <s v=""/>
    <s v=""/>
    <s v=""/>
    <s v="2026/03/03 14:27:54"/>
    <s v="KEYIN"/>
    <s v="KEYIN"/>
    <s v="R10"/>
    <s v="RTX5060TI"/>
    <s v="2026/03/27 09:24:21"/>
    <s v="007"/>
    <n v="622234"/>
    <n v="6.1"/>
    <n v="6.1"/>
  </r>
  <r>
    <s v="KGB"/>
    <s v="Standard Shipment"/>
    <x v="0"/>
    <x v="0"/>
    <x v="0"/>
    <s v="TO262000001"/>
    <s v="R"/>
    <s v="PNY"/>
    <s v="PNY_US"/>
    <s v="2026/02/23 09:45:47"/>
    <s v="2026/02/06 17:40:30"/>
    <s v="M825801324"/>
    <s v="90CV08E300A0"/>
    <s v="RTX5060/15225/STDOC/SA/PNY"/>
    <s v=""/>
    <s v="M825026614"/>
    <s v="CLOSED"/>
    <s v="許家榮"/>
    <s v="2026/03/03 14:28:50"/>
    <s v="2026/03/18 11:15:05"/>
    <s v="2026/03/27 17:01:37"/>
    <s v="2026/03/27 17:01:37"/>
    <s v=""/>
    <s v=""/>
    <s v=""/>
    <s v="2026/03/03 14:14:13"/>
    <s v="KEYIN"/>
    <s v="KEYIN"/>
    <s v="R10"/>
    <s v="RTX5060"/>
    <s v="2026/03/27 09:24:21"/>
    <s v="005"/>
    <n v="622234"/>
    <n v="5"/>
    <n v="5"/>
  </r>
  <r>
    <s v="KGB"/>
    <s v="Standard Shipment"/>
    <x v="0"/>
    <x v="0"/>
    <x v="0"/>
    <s v="TO262000001"/>
    <s v="R"/>
    <s v="PNY"/>
    <s v="PNY_US"/>
    <s v="2026/02/23 09:45:47"/>
    <s v="2026/02/06 17:40:30"/>
    <s v="M725801409"/>
    <s v="90CV085100C0"/>
    <s v="RTX5070/14770/STDOC/HY/PNY"/>
    <s v=""/>
    <s v="M725008822"/>
    <s v="CLOSED"/>
    <s v="許家榮"/>
    <s v="2026/03/03 14:28:50"/>
    <s v="2026/03/30 09:43:52"/>
    <s v="2026/04/18 15:03:05"/>
    <s v="2026/04/18 15:03:05"/>
    <s v=""/>
    <s v=""/>
    <s v=""/>
    <s v="2026/03/03 14:15:36"/>
    <s v="KEYIN"/>
    <s v="KEYIN"/>
    <s v="R10"/>
    <s v="RTX5070"/>
    <s v="2026/04/17 10:37:21"/>
    <s v="002"/>
    <n v="622285"/>
    <n v="7.4"/>
    <n v="7.4"/>
  </r>
  <r>
    <s v="KBB"/>
    <d v="2026-04-14T00:00:00"/>
    <x v="8"/>
    <x v="0"/>
    <x v="1"/>
    <s v="TO262000001"/>
    <s v="R"/>
    <s v="PNY"/>
    <s v="PNY_US"/>
    <s v="2026/02/23 09:45:47"/>
    <s v="2026/02/06 17:40:30"/>
    <s v="M725016012"/>
    <s v="90CV08E30090"/>
    <s v="RTX5060/15225/STDOC/SA/PNY"/>
    <s v=""/>
    <s v="M725016012"/>
    <s v="CLOSED"/>
    <s v="許家榮"/>
    <s v="2026/03/03 14:28:50"/>
    <s v=""/>
    <s v=""/>
    <s v="2026/03/25 08:27:19"/>
    <s v="[A3SC0015]Scrap cause by PCB open"/>
    <s v="Customer"/>
    <s v="U20 pin 4 to J10 pin 1 PCB open"/>
    <s v="2026/03/03 14:16:40"/>
    <s v="KEYIN"/>
    <s v="KEYIN"/>
    <s v="C01"/>
    <s v="RTX5060"/>
    <s v=""/>
    <s v=""/>
    <s v=""/>
    <s v=""/>
    <s v=""/>
  </r>
  <r>
    <s v="KGB"/>
    <s v="Standard Shipment"/>
    <x v="0"/>
    <x v="0"/>
    <x v="0"/>
    <s v="TO262000001"/>
    <s v="R"/>
    <s v="PNY"/>
    <s v="PNY_US"/>
    <s v="2026/02/23 09:45:47"/>
    <s v="2026/02/06 17:40:30"/>
    <s v="M825801380"/>
    <s v="90CV08E100C0"/>
    <s v="RTX5060/15225/STD/SA/PNY"/>
    <s v=""/>
    <s v="M825040481"/>
    <s v="CLOSED"/>
    <s v="許家榮"/>
    <s v="2026/03/09 10:39:44"/>
    <s v="2026/03/25 14:50:41"/>
    <s v="2026/03/27 17:01:37"/>
    <s v="2026/03/27 17:01:37"/>
    <s v=""/>
    <s v=""/>
    <s v=""/>
    <s v="2026/03/09 10:28:57"/>
    <s v="KEYIN"/>
    <s v="KEYIN"/>
    <s v="R10"/>
    <s v="RTX5060"/>
    <s v="2026/03/27 09:24:21"/>
    <s v="007"/>
    <n v="622234"/>
    <n v="6.1"/>
    <n v="6.1"/>
  </r>
  <r>
    <s v="KGB"/>
    <s v="Standard Shipment"/>
    <x v="0"/>
    <x v="0"/>
    <x v="0"/>
    <s v="TO262000007"/>
    <s v="R"/>
    <s v="PNY"/>
    <s v="PNY_US"/>
    <s v="2026/03/09 09:58:27"/>
    <s v="2026/02/24 15:47:05"/>
    <s v="M825801387"/>
    <s v="90CV085300C0"/>
    <s v="RTX5070/14770/ARGBOC/HY/PNY"/>
    <s v=""/>
    <s v="M825015359"/>
    <s v="CLOSED"/>
    <s v="許家榮"/>
    <s v="2026/03/16 11:08:48"/>
    <s v="2026/04/16 10:05:09"/>
    <s v="2026/04/18 15:03:05"/>
    <s v="2026/04/18 15:03:05"/>
    <s v=""/>
    <s v=""/>
    <s v=""/>
    <s v="2026/03/16 11:03:59"/>
    <s v="KEYIN"/>
    <s v="KEYIN"/>
    <s v="R10"/>
    <s v="RTX5070"/>
    <s v="2026/04/17 10:37:21"/>
    <s v="001"/>
    <n v="622285"/>
    <n v="7.3"/>
    <n v="7.3"/>
  </r>
  <r>
    <s v="KGB"/>
    <s v="Standard Shipment"/>
    <x v="0"/>
    <x v="0"/>
    <x v="0"/>
    <s v="TO262000007"/>
    <s v="R"/>
    <s v="PNY"/>
    <s v="PNY_US"/>
    <s v="2026/03/09 09:58:27"/>
    <s v="2026/02/24 15:47:05"/>
    <s v="M925801377"/>
    <s v="90CV085300C0"/>
    <s v="RTX5070/14770/ARGBOC/HY/PNY"/>
    <s v=""/>
    <s v="M925021230"/>
    <s v="CLOSED"/>
    <s v="許家榮"/>
    <s v="2026/03/16 11:08:48"/>
    <s v="2026/03/25 14:50:12"/>
    <s v="2026/03/27 17:01:37"/>
    <s v="2026/03/27 17:01:37"/>
    <s v=""/>
    <s v=""/>
    <s v=""/>
    <s v="2026/03/16 11:04:47"/>
    <s v="KEYIN"/>
    <s v="KEYIN"/>
    <s v="R10"/>
    <s v="RTX5070"/>
    <s v="2026/03/27 09:24:21"/>
    <s v="008"/>
    <n v="622234"/>
    <n v="6.4"/>
    <n v="6.4"/>
  </r>
  <r>
    <s v="KGB"/>
    <s v="Standard Shipment"/>
    <x v="0"/>
    <x v="0"/>
    <x v="0"/>
    <s v="TO262000007"/>
    <s v="R"/>
    <s v="PNY"/>
    <s v="PNY_US"/>
    <s v="2026/03/09 09:58:27"/>
    <s v="2026/02/24 15:47:05"/>
    <s v="M625801454"/>
    <s v="90CV08E10010"/>
    <s v="RTX5060/15225/STD/SA/PNY"/>
    <s v=""/>
    <s v="M625004157"/>
    <s v="CLOSED"/>
    <s v="許家榮"/>
    <s v="2026/03/16 11:08:48"/>
    <s v="2026/04/22 14:47:03"/>
    <s v="2026/04/24 15:35:01"/>
    <s v="2026/04/24 15:35:01"/>
    <s v=""/>
    <s v=""/>
    <s v=""/>
    <s v="2026/03/16 11:07:10"/>
    <s v="KEYIN"/>
    <s v="KEYIN"/>
    <s v="R10"/>
    <s v="RTX5060"/>
    <s v="2026/04/24 10:44:46"/>
    <s v="007"/>
    <n v="622300"/>
    <n v="5.8"/>
    <n v="5.8"/>
  </r>
  <r>
    <s v="KGB"/>
    <s v="Standard Shipment"/>
    <x v="0"/>
    <x v="0"/>
    <x v="0"/>
    <s v="TO262000007"/>
    <s v="R"/>
    <s v="PNY"/>
    <s v="PNY_US"/>
    <s v="2026/03/09 09:58:27"/>
    <s v="2026/02/24 15:47:05"/>
    <s v="M625801373"/>
    <s v="90CV08E30010"/>
    <s v="RTX5060/15225/STDOC/SA/PNY"/>
    <s v=""/>
    <s v="M625015702"/>
    <s v="CLOSED"/>
    <s v="許家榮"/>
    <s v="2026/03/16 11:08:48"/>
    <s v="2026/03/25 14:49:39"/>
    <s v="2026/03/27 17:01:37"/>
    <s v="2026/03/27 17:01:37"/>
    <s v=""/>
    <s v=""/>
    <s v=""/>
    <s v="2026/03/16 11:08:28"/>
    <s v="KEYIN"/>
    <s v="KEYIN"/>
    <s v="R10"/>
    <s v="RTX5060"/>
    <s v="2026/03/27 09:24:21"/>
    <s v="007"/>
    <n v="622234"/>
    <n v="6.1"/>
    <n v="6.1"/>
  </r>
  <r>
    <s v="KGB"/>
    <s v="Standard Shipment"/>
    <x v="0"/>
    <x v="0"/>
    <x v="0"/>
    <s v="TO262000007"/>
    <s v="R"/>
    <s v="PNY"/>
    <s v="PNY_US"/>
    <s v="2026/03/09 09:58:27"/>
    <s v="2026/02/24 15:47:05"/>
    <s v="MO25801671"/>
    <s v="90CV085000S0"/>
    <s v="RTX5070/14770/STD/MR/PNY"/>
    <s v=""/>
    <s v="MO25004337"/>
    <s v="CLOSED"/>
    <s v="許家榮"/>
    <s v="2026/03/16 11:11:14"/>
    <s v="2026/06/02 16:34:55"/>
    <s v="2026/06/05 16:49:37"/>
    <s v="2026/06/05 16:49:37"/>
    <s v=""/>
    <s v=""/>
    <s v=""/>
    <s v="2026/03/16 11:09:33"/>
    <s v="KEYIN"/>
    <s v="KEYIN"/>
    <s v="R10"/>
    <s v="RTX5070"/>
    <s v="2026/06/04 16:34:18"/>
    <s v="002"/>
    <n v="622400"/>
    <n v="5.9"/>
    <n v="5.9"/>
  </r>
  <r>
    <s v="KBB"/>
    <s v="-"/>
    <x v="5"/>
    <x v="2"/>
    <x v="1"/>
    <s v="TO262000007"/>
    <s v="R"/>
    <s v="PNY"/>
    <s v="PNY_US"/>
    <s v="2026/03/09 09:58:27"/>
    <s v="2026/02/24 15:47:05"/>
    <s v="M825039299"/>
    <s v="90CV08630010"/>
    <s v="RTX5080/14745/ARGBOC/SA/PNY"/>
    <s v=""/>
    <s v="M825039299"/>
    <s v="CLOSED"/>
    <s v="李景福"/>
    <s v="2026/03/16 11:42:00"/>
    <s v=""/>
    <s v=""/>
    <s v="2026/05/18 14:27:07"/>
    <s v="[A3SC0020]Scrap cause by Parts shortage"/>
    <s v="Customer"/>
    <s v="Consigned Part Shortage - Close"/>
    <s v="2026/03/16 11:20:53"/>
    <s v="KEYIN"/>
    <s v="KEYIN"/>
    <s v="C01"/>
    <s v="RTX5080"/>
    <s v=""/>
    <s v=""/>
    <s v=""/>
    <s v=""/>
    <s v=""/>
  </r>
  <r>
    <s v="KGB"/>
    <s v="Standard Shipment"/>
    <x v="0"/>
    <x v="0"/>
    <x v="0"/>
    <s v="TO262000007"/>
    <s v="R"/>
    <s v="PNY"/>
    <s v="PNY_US"/>
    <s v="2026/03/09 09:58:27"/>
    <s v="2026/02/24 15:47:05"/>
    <s v="MN25801400"/>
    <s v="90CV08C70010"/>
    <s v="RTX5060TI/15215/STDOC/SA/PNY"/>
    <s v=""/>
    <s v="MN25006868"/>
    <s v="CLOSED"/>
    <s v="許家榮"/>
    <s v="2026/03/16 11:42:00"/>
    <s v="2026/04/22 14:42:06"/>
    <s v="2026/04/24 15:35:01"/>
    <s v="2026/04/24 15:35:01"/>
    <s v=""/>
    <s v=""/>
    <s v=""/>
    <s v="2026/03/16 11:21:41"/>
    <s v="KEYIN"/>
    <s v="KEYIN"/>
    <s v="R10"/>
    <s v="RTX5060TI"/>
    <s v="2026/04/24 10:44:45"/>
    <s v="007"/>
    <n v="622300"/>
    <n v="5.8"/>
    <n v="5.8"/>
  </r>
  <r>
    <s v="KBB"/>
    <d v="2026-04-14T00:00:00"/>
    <x v="8"/>
    <x v="0"/>
    <x v="1"/>
    <s v="TO262000007"/>
    <s v="R"/>
    <s v="PNY"/>
    <s v="PNY_US"/>
    <s v="2026/03/09 09:58:27"/>
    <s v="2026/02/24 15:47:05"/>
    <s v="M625051562"/>
    <s v="90CV08C60080"/>
    <s v="RTX5060TI/15215/STD/SA/PNY"/>
    <s v=""/>
    <s v="M625051562"/>
    <s v="CLOSED"/>
    <s v="許家榮"/>
    <s v="2026/03/16 11:41:59"/>
    <s v=""/>
    <s v=""/>
    <s v="2026/03/25 08:44:02"/>
    <s v="[A3SC0028]Liquid Spill"/>
    <s v="Customer"/>
    <s v="Q3.Q18處泡水、氧化"/>
    <s v="2026/03/16 11:22:33"/>
    <s v="KEYIN"/>
    <s v="KEYIN"/>
    <s v="C01"/>
    <s v="RTX5060TI"/>
    <s v=""/>
    <s v=""/>
    <s v=""/>
    <s v=""/>
    <s v=""/>
  </r>
  <r>
    <s v="KGB"/>
    <s v="Standard Shipment"/>
    <x v="0"/>
    <x v="0"/>
    <x v="0"/>
    <s v="TO262000007"/>
    <s v="R"/>
    <s v="PNY"/>
    <s v="PNY_US"/>
    <s v="2026/03/09 09:58:27"/>
    <s v="2026/02/24 15:47:05"/>
    <s v="MO25801667"/>
    <s v="90CV085000S0"/>
    <s v="RTX5070/14770/STD/MR/PNY"/>
    <s v=""/>
    <s v="MO25011618"/>
    <s v="CLOSED"/>
    <s v="許家榮"/>
    <s v="2026/03/16 11:11:14"/>
    <s v="2026/06/02 16:35:14"/>
    <s v="2026/06/05 16:49:37"/>
    <s v="2026/06/05 16:49:37"/>
    <s v=""/>
    <s v=""/>
    <s v=""/>
    <s v="2026/03/16 11:10:34"/>
    <s v="KEYIN"/>
    <s v="KEYIN"/>
    <s v="R10"/>
    <s v="RTX5070"/>
    <s v="2026/06/04 16:34:18"/>
    <s v="005"/>
    <n v="622400"/>
    <n v="6"/>
    <n v="6"/>
  </r>
  <r>
    <s v="KGB"/>
    <s v="Standard Shipment"/>
    <x v="0"/>
    <x v="0"/>
    <x v="0"/>
    <s v="TO262000007"/>
    <s v="R"/>
    <s v="PNY"/>
    <s v="PNY_US"/>
    <s v="2026/03/09 09:58:27"/>
    <s v="2026/02/24 15:47:05"/>
    <s v="M325801411"/>
    <s v="90CV08510010"/>
    <s v="RTX5070/14770/STDOC/SA/PNY"/>
    <s v=""/>
    <s v="M325006639"/>
    <s v="CLOSED"/>
    <s v="許家榮"/>
    <s v="2026/03/16 11:42:00"/>
    <s v="2026/05/06 14:13:23"/>
    <s v="2026/05/08 14:15:57"/>
    <s v="2026/05/08 14:15:57"/>
    <s v=""/>
    <s v=""/>
    <s v=""/>
    <s v="2026/03/16 11:13:36"/>
    <s v="KEYIN"/>
    <s v="KEYIN"/>
    <s v="R10"/>
    <s v="RTX5070"/>
    <s v="2026/05/07 16:10:18"/>
    <s v="001"/>
    <n v="622334"/>
    <n v="6"/>
    <n v="6"/>
  </r>
  <r>
    <s v="KGB"/>
    <s v="Standard Shipment"/>
    <x v="0"/>
    <x v="0"/>
    <x v="0"/>
    <s v="TO262000007"/>
    <s v="R"/>
    <s v="PNY"/>
    <s v="PNY_US"/>
    <s v="2026/03/09 09:58:27"/>
    <s v="2026/02/24 15:47:05"/>
    <s v="M825801369"/>
    <s v="90CV08510010"/>
    <s v="RTX5070/14770/STDOC/SA/PNY"/>
    <s v=""/>
    <s v="M825012958"/>
    <s v="CLOSED"/>
    <s v="許家榮"/>
    <s v="2026/03/16 11:42:00"/>
    <s v="2026/03/25 14:49:05"/>
    <s v="2026/03/27 17:01:37"/>
    <s v="2026/03/27 17:01:37"/>
    <s v=""/>
    <s v=""/>
    <s v=""/>
    <s v="2026/03/16 11:14:18"/>
    <s v="KEYIN"/>
    <s v="KEYIN"/>
    <s v="R10"/>
    <s v="RTX5070"/>
    <s v="2026/03/27 09:24:21"/>
    <s v="008"/>
    <n v="622234"/>
    <n v="6.4"/>
    <n v="6.4"/>
  </r>
  <r>
    <s v="KGB"/>
    <s v="Standard Shipment"/>
    <x v="0"/>
    <x v="0"/>
    <x v="0"/>
    <s v="TO262000007"/>
    <s v="R"/>
    <s v="PNY"/>
    <s v="PNY_US"/>
    <s v="2026/03/09 09:58:27"/>
    <s v="2026/02/24 15:47:05"/>
    <s v="M925801368"/>
    <s v="90CV08C50010"/>
    <s v="RTX5060TI/15215/ARGBOC/SA/PNY"/>
    <s v=""/>
    <s v="M925022431"/>
    <s v="CLOSED"/>
    <s v="許家榮"/>
    <s v="2026/03/16 11:42:00"/>
    <s v="2026/03/25 14:48:58"/>
    <s v="2026/03/27 17:01:37"/>
    <s v="2026/03/27 17:01:37"/>
    <s v=""/>
    <s v=""/>
    <s v=""/>
    <s v="2026/03/16 11:15:45"/>
    <s v="KEYIN"/>
    <s v="KEYIN"/>
    <s v="R10"/>
    <s v="RTX5060TI"/>
    <s v="2026/03/27 09:24:21"/>
    <s v="009"/>
    <n v="622234"/>
    <n v="6.4"/>
    <n v="6.4"/>
  </r>
  <r>
    <s v="KBB"/>
    <s v="-"/>
    <x v="5"/>
    <x v="2"/>
    <x v="1"/>
    <s v="TO262000007"/>
    <s v="R"/>
    <s v="PNY"/>
    <s v="PNY_US"/>
    <s v="2026/03/09 09:58:27"/>
    <s v="2026/02/24 15:47:05"/>
    <s v="M725046947"/>
    <s v="90CV085100C0"/>
    <s v="RTX5070/14770/STDOC/HY/PNY"/>
    <s v=""/>
    <s v="M725046947"/>
    <s v="CLOSED"/>
    <s v="李景福"/>
    <s v="2026/03/16 11:42:00"/>
    <s v=""/>
    <s v=""/>
    <s v="2026/05/08 15:53:15"/>
    <s v="[A3SC0020]Scrap cause by Parts shortage"/>
    <s v="Customer"/>
    <s v="Consigned Part Shortage - Close"/>
    <s v="2026/03/16 11:16:33"/>
    <s v="KEYIN"/>
    <s v="KEYIN"/>
    <s v="C01"/>
    <s v="RTX5070"/>
    <s v=""/>
    <s v=""/>
    <s v=""/>
    <s v=""/>
    <s v=""/>
  </r>
  <r>
    <s v="KGB"/>
    <s v="Standard Shipment"/>
    <x v="0"/>
    <x v="0"/>
    <x v="0"/>
    <s v="TO262000007"/>
    <s v="R"/>
    <s v="PNY"/>
    <s v="PNY_US"/>
    <s v="2026/03/09 09:58:27"/>
    <s v="2026/02/24 15:47:05"/>
    <s v="M825801370"/>
    <s v="90CV08630010"/>
    <s v="RTX5080/14745/ARGBOC/SA/PNY"/>
    <s v=""/>
    <s v="M825039039"/>
    <s v="CLOSED"/>
    <s v="許家榮"/>
    <s v="2026/03/16 11:41:59"/>
    <s v="2026/03/25 14:49:14"/>
    <s v="2026/03/27 17:01:37"/>
    <s v="2026/03/27 17:01:37"/>
    <s v=""/>
    <s v=""/>
    <s v=""/>
    <s v="2026/03/16 11:24:09"/>
    <s v="KEYIN"/>
    <s v="KEYIN"/>
    <s v="R10"/>
    <s v="RTX5080"/>
    <s v="2026/03/27 09:24:21"/>
    <s v="009"/>
    <n v="622234"/>
    <n v="6.4"/>
    <n v="6.4"/>
  </r>
  <r>
    <s v="KBB"/>
    <s v="Local Scrap"/>
    <x v="2"/>
    <x v="0"/>
    <x v="2"/>
    <s v="TO262000007"/>
    <s v="R"/>
    <s v="PNY"/>
    <s v="PNY_US"/>
    <s v="2026/03/09 09:58:27"/>
    <s v="2026/02/24 15:47:05"/>
    <s v="M925014261"/>
    <s v="90CV08B20070"/>
    <s v="RTX5070TI/14760/STDOC/HY/PNY"/>
    <s v=""/>
    <s v="M925014261"/>
    <s v="CLOSED"/>
    <s v="李景福"/>
    <s v="2026/03/16 11:41:59"/>
    <s v=""/>
    <s v=""/>
    <s v="2026/06/05 12:37:56"/>
    <s v="[A3SC0020]Scrap cause by Parts shortage"/>
    <s v="Customer"/>
    <s v="Consigned Part Shortage - Close"/>
    <s v="2026/03/16 11:24:51"/>
    <s v="KEYIN"/>
    <s v="KEYIN"/>
    <s v="C01"/>
    <s v="RTX5070TI"/>
    <s v=""/>
    <s v=""/>
    <s v=""/>
    <s v=""/>
    <s v=""/>
  </r>
  <r>
    <s v="KBB"/>
    <d v="2026-04-14T00:00:00"/>
    <x v="8"/>
    <x v="0"/>
    <x v="1"/>
    <s v="TO262000007"/>
    <s v="R"/>
    <s v="PNY"/>
    <s v="PNY_US"/>
    <s v="2026/03/09 09:58:27"/>
    <s v="2026/02/24 15:47:05"/>
    <s v="M225001960"/>
    <s v="90CV08600020"/>
    <s v="RTX5080/14745/STD/SA/PNY"/>
    <s v=""/>
    <s v="M225001960"/>
    <s v="CLOSED"/>
    <s v="許家榮"/>
    <s v="2026/03/16 11:41:59"/>
    <s v=""/>
    <s v=""/>
    <s v="2026/03/25 08:36:52"/>
    <s v="[A3SC0027]PCB damage"/>
    <s v="Customer"/>
    <s v="因PCB板裂問題, 造成內層線路斷裂,無法維復"/>
    <s v="2026/03/16 11:36:17"/>
    <s v="KEYIN"/>
    <s v="KEYIN"/>
    <s v="C01"/>
    <s v="RTX5080"/>
    <s v=""/>
    <s v=""/>
    <s v=""/>
    <s v=""/>
    <s v=""/>
  </r>
  <r>
    <s v="KGB"/>
    <s v="Standard Shipment"/>
    <x v="0"/>
    <x v="0"/>
    <x v="0"/>
    <s v="TO262000007"/>
    <s v="R"/>
    <s v="PNY"/>
    <s v="PNY_US"/>
    <s v="2026/03/09 09:58:27"/>
    <s v="2026/02/24 15:47:05"/>
    <s v="M225801376"/>
    <s v="90CV08710010"/>
    <s v="RTX5090/14530/STDOC/SA/PNY"/>
    <s v=""/>
    <s v="M225011437"/>
    <s v="CLOSED"/>
    <s v="許家榮"/>
    <s v="2026/03/16 11:41:59"/>
    <s v="2026/03/25 14:50:02"/>
    <s v="2026/03/27 17:01:37"/>
    <s v="2026/03/27 17:01:37"/>
    <s v=""/>
    <s v=""/>
    <s v=""/>
    <s v="2026/03/16 11:37:20"/>
    <s v="KEYIN"/>
    <s v="KEYIN"/>
    <s v="R10"/>
    <s v="RTX5090"/>
    <s v="2026/03/27 09:24:22"/>
    <s v="011"/>
    <n v="622234"/>
    <n v="6.8"/>
    <n v="6.8"/>
  </r>
  <r>
    <s v="KGB"/>
    <s v="Standard Shipment"/>
    <x v="0"/>
    <x v="0"/>
    <x v="0"/>
    <s v="TO262000007"/>
    <s v="R"/>
    <s v="PNY"/>
    <s v="PNY_US"/>
    <s v="2026/03/09 09:58:27"/>
    <s v="2026/02/24 15:47:05"/>
    <s v="M825801371"/>
    <s v="90CV08630010"/>
    <s v="RTX5080/14745/ARGBOC/SA/PNY"/>
    <s v=""/>
    <s v="M825002449"/>
    <s v="CLOSED"/>
    <s v="許家榮"/>
    <s v="2026/03/16 11:42:00"/>
    <s v="2026/03/25 14:49:22"/>
    <s v="2026/03/27 17:01:37"/>
    <s v="2026/03/27 17:01:37"/>
    <s v=""/>
    <s v=""/>
    <s v=""/>
    <s v="2026/03/16 11:20:11"/>
    <s v="KEYIN"/>
    <s v="KEYIN"/>
    <s v="R10"/>
    <s v="RTX5080"/>
    <s v="2026/03/27 09:24:21"/>
    <s v="009"/>
    <n v="622234"/>
    <n v="6.4"/>
    <n v="6.4"/>
  </r>
  <r>
    <s v="KBB"/>
    <s v="-"/>
    <x v="5"/>
    <x v="2"/>
    <x v="1"/>
    <s v="TO262000007"/>
    <s v="R"/>
    <s v="PNY"/>
    <s v="PNY_US"/>
    <s v="2026/03/09 09:58:27"/>
    <s v="2026/02/24 15:47:05"/>
    <s v="M825039556"/>
    <s v="90CV08B20070"/>
    <s v="RTX5070TI/14760/STDOC/HY/PNY"/>
    <s v=""/>
    <s v="M825039556"/>
    <s v="CLOSED"/>
    <s v="李景福"/>
    <s v="2026/03/16 11:41:59"/>
    <s v=""/>
    <s v=""/>
    <s v="2026/05/08 15:53:04"/>
    <s v="[A3SC0020]Scrap cause by Parts shortage"/>
    <s v="Customer"/>
    <s v="Consigned Part Shortage - Close"/>
    <s v="2026/03/16 11:26:00"/>
    <s v="KEYIN"/>
    <s v="KEYIN"/>
    <s v="C01"/>
    <s v="RTX5070TI"/>
    <s v=""/>
    <s v=""/>
    <s v=""/>
    <s v=""/>
    <s v=""/>
  </r>
  <r>
    <s v="KGB"/>
    <s v="Standard Shipment"/>
    <x v="0"/>
    <x v="0"/>
    <x v="0"/>
    <s v="TO262000007"/>
    <s v="R"/>
    <s v="PNY"/>
    <s v="PNY_US"/>
    <s v="2026/03/09 09:58:27"/>
    <s v="2026/02/24 15:47:05"/>
    <s v="M525801378"/>
    <s v="90CV08B20070"/>
    <s v="RTX5070TI/14760/STDOC/HY/PNY"/>
    <s v=""/>
    <s v="M525011590"/>
    <s v="CLOSED"/>
    <s v="許家榮"/>
    <s v="2026/03/16 11:41:59"/>
    <s v="2026/03/25 14:50:19"/>
    <s v="2026/03/27 17:01:37"/>
    <s v="2026/03/27 17:01:37"/>
    <s v=""/>
    <s v=""/>
    <s v=""/>
    <s v="2026/03/16 11:26:45"/>
    <s v="KEYIN"/>
    <s v="KEYIN"/>
    <s v="R10"/>
    <s v="RTX5070TI"/>
    <s v="2026/03/27 09:24:21"/>
    <s v="010"/>
    <n v="622234"/>
    <n v="6.8"/>
    <n v="6.8"/>
  </r>
  <r>
    <s v="KGB"/>
    <s v="Standard Shipment"/>
    <x v="0"/>
    <x v="0"/>
    <x v="0"/>
    <s v="TO262000007"/>
    <s v="R"/>
    <s v="PNY"/>
    <s v="PNY_US"/>
    <s v="2026/03/09 09:58:27"/>
    <s v="2026/02/24 15:47:05"/>
    <s v="M525801419"/>
    <s v="90CV08B200Z0"/>
    <s v="RTX5070TI/14760/STDOC/HY/PNY"/>
    <s v=""/>
    <s v="M525063352"/>
    <s v="CLOSED"/>
    <s v="許家榮"/>
    <s v="2026/03/16 11:41:59"/>
    <s v="2026/04/22 14:44:05"/>
    <s v="2026/04/24 15:35:01"/>
    <s v="2026/04/24 15:35:01"/>
    <s v=""/>
    <s v=""/>
    <s v=""/>
    <s v="2026/03/16 11:28:18"/>
    <s v="KEYIN"/>
    <s v="KEYIN"/>
    <s v="R10"/>
    <s v="RTX5070TI"/>
    <s v="2026/04/24 10:44:45"/>
    <s v="004"/>
    <n v="622300"/>
    <n v="5.9"/>
    <n v="5.9"/>
  </r>
  <r>
    <s v="KBB"/>
    <d v="2026-10-02T00:00:00"/>
    <x v="11"/>
    <x v="0"/>
    <x v="1"/>
    <s v="TO262000007"/>
    <s v="R"/>
    <s v="PNY"/>
    <s v="PNY_US"/>
    <s v="2026/03/09 09:58:27"/>
    <s v="2026/02/24 15:47:05"/>
    <s v="M325013116"/>
    <s v="90CV08730010"/>
    <s v="RTX5090/14530/ARGBOC/SA/PNY"/>
    <s v=""/>
    <s v="M325013116"/>
    <s v="CLOSED"/>
    <s v="李景福"/>
    <s v="2026/03/16 11:41:59"/>
    <s v=""/>
    <s v=""/>
    <s v="2026/06/05 12:37:47"/>
    <s v="[A3SC0020]Scrap cause by Parts shortage"/>
    <s v="Customer"/>
    <s v="Consigned Part Shortage - Close"/>
    <s v="2026/03/16 11:33:04"/>
    <s v="KEYIN"/>
    <s v="KEYIN"/>
    <s v="C01"/>
    <s v="RTX5090"/>
    <s v=""/>
    <s v=""/>
    <s v=""/>
    <s v=""/>
    <s v=""/>
  </r>
  <r>
    <s v="KGB"/>
    <s v="Standard Shipment"/>
    <x v="0"/>
    <x v="0"/>
    <x v="0"/>
    <s v="TO262000007"/>
    <s v="R"/>
    <s v="PNY"/>
    <s v="PNY_US"/>
    <s v="2026/03/09 09:58:27"/>
    <s v="2026/02/24 15:47:05"/>
    <s v="M625801367"/>
    <s v="90CV08730070"/>
    <s v="RTX5090/14530/ARGBOC/SA/PNY"/>
    <s v=""/>
    <s v="M625014793"/>
    <s v="CLOSED"/>
    <s v="許家榮"/>
    <s v="2026/03/16 11:41:59"/>
    <s v="2026/03/25 14:48:50"/>
    <s v="2026/03/27 17:01:37"/>
    <s v="2026/03/27 17:01:37"/>
    <s v=""/>
    <s v=""/>
    <s v=""/>
    <s v="2026/03/16 11:34:06"/>
    <s v="KEYIN"/>
    <s v="KEYIN"/>
    <s v="R10"/>
    <s v="RTX5090"/>
    <s v="2026/03/27 09:24:21"/>
    <s v="010"/>
    <n v="622234"/>
    <n v="6.8"/>
    <n v="6.8"/>
  </r>
  <r>
    <s v="KGB"/>
    <s v="Standard Shipment"/>
    <x v="0"/>
    <x v="0"/>
    <x v="0"/>
    <s v="TO262000007"/>
    <s v="R"/>
    <s v="PNY"/>
    <s v="PNY_US"/>
    <s v="2026/03/09 09:58:27"/>
    <s v="2026/02/24 15:47:05"/>
    <s v="M325801446"/>
    <s v="90CV08730010"/>
    <s v="RTX5090/14530/ARGBOC/SA/PNY"/>
    <s v=""/>
    <s v="M325013084"/>
    <s v="CLOSED"/>
    <s v="許家榮"/>
    <s v="2026/03/16 11:41:59"/>
    <s v="2026/04/16 10:05:51"/>
    <s v="2026/04/18 15:03:05"/>
    <s v="2026/04/18 15:03:05"/>
    <s v=""/>
    <s v=""/>
    <s v=""/>
    <s v="2026/03/16 11:40:03"/>
    <s v="KEYIN"/>
    <s v="KEYIN"/>
    <s v="R10"/>
    <s v="RTX5090"/>
    <s v="2026/04/17 10:37:21"/>
    <s v="002"/>
    <n v="622285"/>
    <n v="7.4"/>
    <n v="7.4"/>
  </r>
  <r>
    <s v="KBB"/>
    <s v="-"/>
    <x v="5"/>
    <x v="2"/>
    <x v="1"/>
    <s v="TO262000007"/>
    <s v="R"/>
    <s v="PNY"/>
    <s v="PNY_US"/>
    <s v="2026/03/09 09:58:27"/>
    <s v="2026/02/24 15:47:05"/>
    <s v="M825023542"/>
    <s v="90CV08630010"/>
    <s v="RTX5080/14745/ARGBOC/SA/PNY"/>
    <s v=""/>
    <s v="M825023542"/>
    <s v="CLOSED"/>
    <s v="李景福"/>
    <s v="2026/03/16 11:41:59"/>
    <s v=""/>
    <s v=""/>
    <s v="2026/06/05 12:38:37"/>
    <s v="[A3SC0020]Scrap cause by Parts shortage"/>
    <s v="Customer"/>
    <s v="Consigned Part Shortage - Close"/>
    <s v="2026/03/16 11:23:29"/>
    <s v="KEYIN"/>
    <s v="KEYIN"/>
    <s v="C01"/>
    <s v="RTX5080"/>
    <s v=""/>
    <s v=""/>
    <s v=""/>
    <s v=""/>
    <s v=""/>
  </r>
  <r>
    <s v="KBB"/>
    <d v="2026-10-02T00:00:00"/>
    <x v="11"/>
    <x v="0"/>
    <x v="1"/>
    <s v="TO262000007"/>
    <s v="R"/>
    <s v="PNY"/>
    <s v="PNY_US"/>
    <s v="2026/03/09 09:58:27"/>
    <s v="2026/02/24 15:47:05"/>
    <s v="M325800729"/>
    <s v="90CV08700020"/>
    <s v="RTX5090/14530/STD/SA/PNY"/>
    <s v=""/>
    <s v="M325800729"/>
    <s v="CLOSED"/>
    <s v="李景福"/>
    <s v="2026/03/16 11:41:59"/>
    <s v=""/>
    <s v=""/>
    <s v="2026/05/18 14:27:19"/>
    <s v="[A3SC0020]Scrap cause by Parts shortage"/>
    <s v="Customer"/>
    <s v="Consigned Part Shortage - Close"/>
    <s v="2026/03/16 11:35:22"/>
    <s v="KEYIN"/>
    <s v="KEYIN"/>
    <s v="C01"/>
    <s v="RTX5090"/>
    <s v=""/>
    <s v=""/>
    <s v=""/>
    <s v=""/>
    <s v=""/>
  </r>
  <r>
    <s v="KGB"/>
    <s v="Standard Shipment"/>
    <x v="0"/>
    <x v="0"/>
    <x v="0"/>
    <s v="TO263000006"/>
    <s v="R"/>
    <s v="PNY"/>
    <s v="PNY_US"/>
    <s v="2026/03/24 16:16:00"/>
    <s v="2026/03/12 08:40:28"/>
    <s v="M925801534"/>
    <s v="90CV08610070"/>
    <s v="RTX5080/14745/STDOC/SA/PNY"/>
    <s v=""/>
    <s v="M925026401"/>
    <s v="CLOSED"/>
    <s v="許家榮"/>
    <s v="2026/03/30 08:48:45"/>
    <s v="2026/05/25 16:11:59"/>
    <s v="2026/05/28 17:28:42"/>
    <s v="2026/05/28 17:28:42"/>
    <s v=""/>
    <s v=""/>
    <s v=""/>
    <s v="2026/03/30 08:45:32"/>
    <s v="KEYIN"/>
    <s v="KEYIN"/>
    <s v="R10"/>
    <s v="RTX5080"/>
    <s v="2026/05/28 11:16:50"/>
    <s v="006"/>
    <n v="622380"/>
    <n v="6.9"/>
    <n v="6.9"/>
  </r>
  <r>
    <s v="KBB"/>
    <s v="-"/>
    <x v="5"/>
    <x v="2"/>
    <x v="1"/>
    <s v="TO263000006"/>
    <s v="R"/>
    <s v="PNY"/>
    <s v="PNY_US"/>
    <s v="2026/03/24 16:16:00"/>
    <s v="2026/03/12 08:40:28"/>
    <s v="M525012254"/>
    <s v="90CV08B20070"/>
    <s v="RTX5070TI/14760/STDOC/HY/PNY"/>
    <s v=""/>
    <s v="M525012254"/>
    <s v="CLOSED"/>
    <s v="李景福"/>
    <s v="2026/03/25 11:27:52"/>
    <s v=""/>
    <s v=""/>
    <s v="2026/06/05 12:37:54"/>
    <s v="[A3SC0020]Scrap cause by Parts shortage"/>
    <s v="Customer"/>
    <s v="Consigned Part Shortage - Close"/>
    <s v="2026/03/25 11:01:02"/>
    <s v="KEYIN"/>
    <s v="KEYIN"/>
    <s v="C01"/>
    <s v="RTX5070TI"/>
    <s v=""/>
    <s v=""/>
    <s v=""/>
    <s v=""/>
    <s v=""/>
  </r>
  <r>
    <s v="KGB"/>
    <s v="Standard Shipment"/>
    <x v="0"/>
    <x v="0"/>
    <x v="0"/>
    <s v="TO263000006"/>
    <s v="R"/>
    <s v="PNY"/>
    <s v="PNY_US"/>
    <s v="2026/03/24 16:16:00"/>
    <s v="2026/03/12 08:40:28"/>
    <s v="MO25801391"/>
    <s v="90CV08B30070"/>
    <s v="RTX5070TI/14760/ARGBOC/HY/PNY"/>
    <s v=""/>
    <s v="MO25005631"/>
    <s v="CLOSED"/>
    <s v="許家榮"/>
    <s v="2026/03/25 11:27:52"/>
    <s v="2026/05/06 14:12:59"/>
    <s v="2026/05/08 14:15:57"/>
    <s v="2026/05/08 14:15:57"/>
    <s v=""/>
    <s v=""/>
    <s v=""/>
    <s v="2026/03/25 11:01:57"/>
    <s v="KEYIN"/>
    <s v="KEYIN"/>
    <s v="R10"/>
    <s v="RTX5070TI"/>
    <s v="2026/05/07 16:10:18"/>
    <s v="002"/>
    <n v="622334"/>
    <n v="5.8"/>
    <n v="5.8"/>
  </r>
  <r>
    <s v="KBB"/>
    <s v="-"/>
    <x v="5"/>
    <x v="2"/>
    <x v="1"/>
    <s v="TO263000006"/>
    <s v="R"/>
    <s v="PNY"/>
    <s v="PNY_US"/>
    <s v="2026/03/24 16:16:00"/>
    <s v="2026/03/12 08:40:28"/>
    <s v="M925014058"/>
    <s v="90CV08B20070"/>
    <s v="RTX5070TI/14760/STDOC/HY/PNY"/>
    <s v=""/>
    <s v="M925014058"/>
    <s v="CLOSED"/>
    <s v="李景福"/>
    <s v="2026/03/25 11:27:52"/>
    <s v=""/>
    <s v=""/>
    <s v="2026/06/05 12:38:19"/>
    <s v="[A3SC0020]Scrap cause by Parts shortage"/>
    <s v="Customer"/>
    <s v="Consigned Part Shortage - Close"/>
    <s v="2026/03/25 11:02:55"/>
    <s v="KEYIN"/>
    <s v="KEYIN"/>
    <s v="C01"/>
    <s v="RTX5070TI"/>
    <s v=""/>
    <s v=""/>
    <s v=""/>
    <s v=""/>
    <s v=""/>
  </r>
  <r>
    <s v="KGB"/>
    <s v="Standard Shipment"/>
    <x v="0"/>
    <x v="0"/>
    <x v="0"/>
    <s v="TO263000006"/>
    <s v="R"/>
    <s v="PNY"/>
    <s v="PNY_US"/>
    <s v="2026/03/24 16:16:00"/>
    <s v="2026/03/12 08:40:28"/>
    <s v="MO25801404"/>
    <s v="90CV08B20010"/>
    <s v="RTX5070TI/14760/STDOC/SA/PNY"/>
    <s v=""/>
    <s v="MO25007911"/>
    <s v="CLOSED"/>
    <s v="許家榮"/>
    <s v="2026/03/25 11:27:52"/>
    <s v="2026/04/22 14:43:24"/>
    <s v="2026/04/24 15:35:01"/>
    <s v="2026/04/24 15:35:01"/>
    <s v=""/>
    <s v=""/>
    <s v=""/>
    <s v="2026/03/25 11:04:36"/>
    <s v="KEYIN"/>
    <s v="KEYIN"/>
    <s v="R10"/>
    <s v="RTX5070TI"/>
    <s v="2026/04/24 10:44:45"/>
    <s v="004"/>
    <n v="622300"/>
    <n v="5.9"/>
    <n v="5.9"/>
  </r>
  <r>
    <s v="KBB"/>
    <s v="-"/>
    <x v="5"/>
    <x v="2"/>
    <x v="1"/>
    <s v="TO263000006"/>
    <s v="R"/>
    <s v="PNY"/>
    <s v="PNY_US"/>
    <s v="2026/03/24 16:16:00"/>
    <s v="2026/03/12 08:40:28"/>
    <s v="M525009784"/>
    <s v="90CV08B20070"/>
    <s v="RTX5070TI/14760/STDOC/HY/PNY"/>
    <s v=""/>
    <s v="M525009784"/>
    <s v="CLOSED"/>
    <s v="李景福"/>
    <s v="2026/03/25 11:27:52"/>
    <s v=""/>
    <s v=""/>
    <s v="2026/05/18 14:27:15"/>
    <s v="[A3SC0020]Scrap cause by Parts shortage"/>
    <s v="Customer"/>
    <s v="Consigned Part Shortage - Close"/>
    <s v="2026/03/25 11:07:42"/>
    <s v="KEYIN"/>
    <s v="KEYIN"/>
    <s v="C01"/>
    <s v="RTX5070TI"/>
    <s v=""/>
    <s v=""/>
    <s v=""/>
    <s v=""/>
    <s v=""/>
  </r>
  <r>
    <s v="KBB"/>
    <d v="2026-04-14T00:00:00"/>
    <x v="8"/>
    <x v="0"/>
    <x v="1"/>
    <s v="TO263000006"/>
    <s v="R"/>
    <s v="PNY"/>
    <s v="PNY_US"/>
    <s v="2026/03/24 16:16:00"/>
    <s v="2026/03/12 08:40:28"/>
    <s v="MO25015625"/>
    <s v="90CV08B20010"/>
    <s v="RTX5070TI/14760/STDOC/SA/PNY"/>
    <s v=""/>
    <s v="MO25015625"/>
    <s v="CLOSED"/>
    <s v="許家榮"/>
    <s v="2026/03/25 11:27:52"/>
    <s v=""/>
    <s v=""/>
    <s v="2026/03/31 08:28:27"/>
    <s v="[A3SC0030]Burnt Component"/>
    <s v="Customer"/>
    <s v="PCB Burned/U6"/>
    <s v="2026/03/25 11:08:28"/>
    <s v="KEYIN"/>
    <s v="KEYIN"/>
    <s v="C01"/>
    <s v="RTX5070TI"/>
    <s v=""/>
    <s v=""/>
    <s v=""/>
    <s v=""/>
    <s v=""/>
  </r>
  <r>
    <s v="KBB"/>
    <s v="-"/>
    <x v="5"/>
    <x v="2"/>
    <x v="1"/>
    <s v="TO263000006"/>
    <s v="R"/>
    <s v="PNY"/>
    <s v="PNY_US"/>
    <s v="2026/03/24 16:16:00"/>
    <s v="2026/03/12 08:40:28"/>
    <s v="M525036632"/>
    <s v="90CV08B30070"/>
    <s v="RTX5070TI/14760/ARGBOC/HY/PNY"/>
    <s v=""/>
    <s v="M525036632"/>
    <s v="CLOSED"/>
    <s v="李景福"/>
    <s v="2026/03/25 11:27:52"/>
    <s v=""/>
    <s v=""/>
    <s v="2026/05/18 14:27:18"/>
    <s v="[A3SC0020]Scrap cause by Parts shortage"/>
    <s v="Customer"/>
    <s v="Consigned Part Shortage - Close"/>
    <s v="2026/03/25 11:09:24"/>
    <s v="KEYIN"/>
    <s v="KEYIN"/>
    <s v="C01"/>
    <s v="RTX5070TI"/>
    <s v=""/>
    <s v=""/>
    <s v=""/>
    <s v=""/>
    <s v=""/>
  </r>
  <r>
    <s v="KGB"/>
    <s v="Standard Shipment"/>
    <x v="0"/>
    <x v="0"/>
    <x v="0"/>
    <s v="TO263000006"/>
    <s v="R"/>
    <s v="PNY"/>
    <s v="PNY_US"/>
    <s v="2026/03/24 16:16:00"/>
    <s v="2026/03/12 08:40:28"/>
    <s v="MO25801442"/>
    <s v="90CV08610070"/>
    <s v="RTX5080/14745/STDOC/SA/PNY"/>
    <s v=""/>
    <s v="MO25010531"/>
    <s v="CLOSED"/>
    <s v="許家榮"/>
    <s v="2026/03/25 11:27:52"/>
    <s v="2026/04/22 14:45:23"/>
    <s v="2026/04/24 15:35:01"/>
    <s v="2026/04/24 15:35:01"/>
    <s v=""/>
    <s v=""/>
    <s v=""/>
    <s v="2026/03/25 11:10:21"/>
    <s v="KEYIN"/>
    <s v="KEYIN"/>
    <s v="R10"/>
    <s v="RTX5080"/>
    <s v="2026/04/24 10:44:45"/>
    <s v="006"/>
    <n v="622300"/>
    <n v="6.9"/>
    <n v="6.9"/>
  </r>
  <r>
    <s v="KGB"/>
    <s v="Standard Shipment"/>
    <x v="0"/>
    <x v="0"/>
    <x v="0"/>
    <s v="TO263000006"/>
    <s v="R"/>
    <s v="PNY"/>
    <s v="PNY_US"/>
    <s v="2026/03/24 16:16:00"/>
    <s v="2026/03/12 08:40:28"/>
    <s v="MO25801416"/>
    <s v="90CV08610070"/>
    <s v="RTX5080/14745/STDOC/SA/PNY"/>
    <s v=""/>
    <s v="MO25000241"/>
    <s v="CLOSED"/>
    <s v="許家榮"/>
    <s v="2026/03/25 11:27:52"/>
    <s v="2026/04/22 14:43:53"/>
    <s v="2026/04/24 15:35:01"/>
    <s v="2026/04/24 15:35:01"/>
    <s v=""/>
    <s v=""/>
    <s v=""/>
    <s v="2026/03/25 11:11:13"/>
    <s v="KEYIN"/>
    <s v="KEYIN"/>
    <s v="R10"/>
    <s v="RTX5080"/>
    <s v="2026/04/24 10:44:45"/>
    <s v="006"/>
    <n v="622300"/>
    <n v="6.9"/>
    <n v="6.9"/>
  </r>
  <r>
    <s v="KGB"/>
    <s v="Standard Shipment"/>
    <x v="0"/>
    <x v="0"/>
    <x v="0"/>
    <s v="TO263000006"/>
    <s v="R"/>
    <s v="PNY"/>
    <s v="PNY_US"/>
    <s v="2026/03/24 16:16:00"/>
    <s v="2026/03/12 08:40:28"/>
    <s v="MO25801433"/>
    <s v="90CV08610070"/>
    <s v="RTX5080/14745/STDOC/SA/PNY"/>
    <s v=""/>
    <s v="MO25000310"/>
    <s v="CLOSED"/>
    <s v="許家榮"/>
    <s v="2026/03/25 11:27:52"/>
    <s v="2026/04/22 14:44:59"/>
    <s v="2026/04/24 15:35:01"/>
    <s v="2026/04/24 15:35:01"/>
    <s v=""/>
    <s v=""/>
    <s v=""/>
    <s v="2026/03/25 11:12:13"/>
    <s v="KEYIN"/>
    <s v="KEYIN"/>
    <s v="R10"/>
    <s v="RTX5080"/>
    <s v="2026/04/24 10:44:45"/>
    <s v="002"/>
    <n v="622300"/>
    <n v="7"/>
    <n v="7"/>
  </r>
  <r>
    <s v="KGB"/>
    <s v="Standard Shipment"/>
    <x v="0"/>
    <x v="0"/>
    <x v="0"/>
    <s v="TO263000006"/>
    <s v="R"/>
    <s v="PNY"/>
    <s v="PNY_US"/>
    <s v="2026/03/24 16:16:00"/>
    <s v="2026/03/12 08:40:28"/>
    <s v="MO25801405"/>
    <s v="90CV08710070"/>
    <s v="RTX5090/14530/STDOC/SA/PNY"/>
    <s v=""/>
    <s v="MO25005393"/>
    <s v="CLOSED"/>
    <s v="許家榮"/>
    <s v="2026/03/25 11:27:52"/>
    <s v="2026/04/16 10:05:31"/>
    <s v="2026/04/18 15:03:05"/>
    <s v="2026/04/18 15:03:05"/>
    <s v=""/>
    <s v=""/>
    <s v=""/>
    <s v="2026/03/25 11:15:18"/>
    <s v="KEYIN"/>
    <s v="KEYIN"/>
    <s v="R10"/>
    <s v="RTX5090"/>
    <s v="2026/04/17 10:37:21"/>
    <s v="001"/>
    <n v="622285"/>
    <n v="7.3"/>
    <n v="7.3"/>
  </r>
  <r>
    <s v="KBB"/>
    <d v="2026-04-14T00:00:00"/>
    <x v="8"/>
    <x v="0"/>
    <x v="1"/>
    <s v="TO263000006"/>
    <s v="R"/>
    <s v="PNY"/>
    <s v="PNY_US"/>
    <s v="2026/03/24 16:16:00"/>
    <s v="2026/03/12 08:40:28"/>
    <s v="MO25005424"/>
    <s v="90CV08710070"/>
    <s v="RTX5090/14530/STDOC/SA/PNY"/>
    <s v=""/>
    <s v="MO25005424"/>
    <s v="CLOSED"/>
    <s v="許家榮"/>
    <s v="2026/03/25 11:27:52"/>
    <s v=""/>
    <s v=""/>
    <s v="2026/03/31 08:26:22"/>
    <s v="[A3SC0022]Scrap caused by service terms"/>
    <s v="Customer"/>
    <s v="客戶未經授權維修.GPU、VRAM被拆除"/>
    <s v="2026/03/25 11:16:39"/>
    <s v="KEYIN"/>
    <s v="KEYIN"/>
    <s v="C01"/>
    <s v="RTX5090"/>
    <s v=""/>
    <s v=""/>
    <s v=""/>
    <s v=""/>
    <s v=""/>
  </r>
  <r>
    <s v="KGB"/>
    <s v="Standard Shipment"/>
    <x v="0"/>
    <x v="0"/>
    <x v="0"/>
    <s v="TO263000006"/>
    <s v="R"/>
    <s v="PNY"/>
    <s v="PNY_US"/>
    <s v="2026/03/24 16:16:00"/>
    <s v="2026/03/12 08:40:28"/>
    <s v="M925801432"/>
    <s v="90CV08610070"/>
    <s v="RTX5080/14745/STDOC/SA/PNY"/>
    <s v=""/>
    <s v="M925025532"/>
    <s v="CLOSED"/>
    <s v="許家榮"/>
    <s v="2026/03/25 11:27:52"/>
    <s v="2026/04/22 14:44:51"/>
    <s v="2026/04/24 15:35:01"/>
    <s v="2026/04/24 15:35:01"/>
    <s v=""/>
    <s v=""/>
    <s v=""/>
    <s v="2026/03/25 11:17:43"/>
    <s v="KEYIN"/>
    <s v="KEYIN"/>
    <s v="R10"/>
    <s v="RTX5080"/>
    <s v="2026/04/24 10:44:45"/>
    <s v="002"/>
    <n v="622300"/>
    <n v="7"/>
    <n v="7"/>
  </r>
  <r>
    <s v="KGB"/>
    <s v="Standard Shipment"/>
    <x v="0"/>
    <x v="0"/>
    <x v="0"/>
    <s v="TO263000006"/>
    <s v="R"/>
    <s v="PNY"/>
    <s v="PNY_US"/>
    <s v="2026/03/24 16:16:00"/>
    <s v="2026/03/12 08:40:28"/>
    <s v="M425801407"/>
    <s v="90CV08610010"/>
    <s v="RTX5080/14745/STDOC/SA/PNY"/>
    <s v=""/>
    <s v="M425044792"/>
    <s v="CLOSED"/>
    <s v="許家榮"/>
    <s v="2026/03/25 11:27:52"/>
    <s v="2026/04/22 14:43:39"/>
    <s v="2026/04/24 15:35:01"/>
    <s v="2026/04/24 15:35:01"/>
    <s v=""/>
    <s v=""/>
    <s v=""/>
    <s v="2026/03/25 11:18:37"/>
    <s v="KEYIN"/>
    <s v="KEYIN"/>
    <s v="R10"/>
    <s v="RTX5080"/>
    <s v="2026/04/24 10:44:45"/>
    <s v="006"/>
    <n v="622300"/>
    <n v="6.9"/>
    <n v="6.9"/>
  </r>
  <r>
    <s v="KGB"/>
    <s v="Standard Shipment"/>
    <x v="0"/>
    <x v="0"/>
    <x v="0"/>
    <s v="TO263000006"/>
    <s v="R"/>
    <s v="PNY"/>
    <s v="PNY_US"/>
    <s v="2026/03/24 16:16:00"/>
    <s v="2026/03/12 08:40:28"/>
    <s v="M925801536"/>
    <s v="90CV08610070"/>
    <s v="RTX5080/14745/STDOC/SA/PNY"/>
    <s v=""/>
    <s v="M925026060"/>
    <s v="CLOSED"/>
    <s v="許家榮"/>
    <s v="2026/03/25 11:27:51"/>
    <s v="2026/04/22 14:49:54"/>
    <s v="2026/04/24 15:35:01"/>
    <s v="2026/04/24 15:35:01"/>
    <s v=""/>
    <s v=""/>
    <s v=""/>
    <s v="2026/03/25 11:19:23"/>
    <s v="KEYIN"/>
    <s v="KEYIN"/>
    <s v="R10"/>
    <s v="RTX5080"/>
    <s v="2026/04/24 10:44:45"/>
    <s v="002"/>
    <n v="622300"/>
    <n v="7"/>
    <n v="7"/>
  </r>
  <r>
    <s v="KBB"/>
    <d v="2026-04-14T00:00:00"/>
    <x v="8"/>
    <x v="0"/>
    <x v="1"/>
    <s v="TO263000006"/>
    <s v="R"/>
    <s v="PNY"/>
    <s v="PNY_US"/>
    <s v="2026/03/24 16:16:00"/>
    <s v="2026/03/12 08:40:28"/>
    <s v="M425011847"/>
    <s v="90CV08730010"/>
    <s v="RTX5090/14530/ARGBOC/SA/PNY"/>
    <s v=""/>
    <s v="M425011847"/>
    <s v="CLOSED"/>
    <s v="許家榮"/>
    <s v="2026/03/25 11:27:51"/>
    <s v=""/>
    <s v=""/>
    <s v="2026/04/09 08:44:23"/>
    <s v="[A3SC0027]PCB damage"/>
    <s v="Customer"/>
    <s v="PCB板裂造成內層線路斷裂,無法維復"/>
    <s v="2026/03/25 11:20:13"/>
    <s v="KEYIN"/>
    <s v="KEYIN"/>
    <s v="C01"/>
    <s v="RTX5090"/>
    <s v=""/>
    <s v=""/>
    <s v=""/>
    <s v=""/>
    <s v=""/>
  </r>
  <r>
    <s v="KGB"/>
    <s v="Standard Shipment"/>
    <x v="0"/>
    <x v="0"/>
    <x v="0"/>
    <s v="TO263000006"/>
    <s v="R"/>
    <s v="PNY"/>
    <s v="PNY_US"/>
    <s v="2026/03/24 16:16:00"/>
    <s v="2026/03/12 08:40:28"/>
    <s v="M425801450"/>
    <s v="90CV08C30010"/>
    <s v="RTX5060TI/15210/STDOC/SA/PNY"/>
    <s v=""/>
    <s v="M425042904"/>
    <s v="CLOSED"/>
    <s v="許家榮"/>
    <s v="2026/03/25 11:27:53"/>
    <s v="2026/05/06 14:13:52"/>
    <s v="2026/05/08 14:15:57"/>
    <s v="2026/05/08 14:15:57"/>
    <s v=""/>
    <s v=""/>
    <s v=""/>
    <s v="2026/03/25 10:32:00"/>
    <s v="KEYIN"/>
    <s v="KEYIN"/>
    <s v="R10"/>
    <s v="RTX5060TI"/>
    <s v="2026/05/07 16:10:18"/>
    <s v="003"/>
    <n v="622334"/>
    <n v="5.4"/>
    <n v="5.4"/>
  </r>
  <r>
    <s v="KBB"/>
    <s v="-"/>
    <x v="5"/>
    <x v="2"/>
    <x v="1"/>
    <s v="TO263000006"/>
    <s v="R"/>
    <s v="PNY"/>
    <s v="PNY_US"/>
    <s v="2026/03/24 16:16:00"/>
    <s v="2026/03/12 08:40:28"/>
    <s v="M925002430"/>
    <s v="90CV085100C0"/>
    <s v="RTX5070/14770/STDOC/HY/PNY"/>
    <s v=""/>
    <s v="M925002430"/>
    <s v="CLOSED"/>
    <s v="李景福"/>
    <s v="2026/03/25 11:27:53"/>
    <s v=""/>
    <s v=""/>
    <s v="2026/06/05 12:37:59"/>
    <s v="[A3SC0020]Scrap cause by Parts shortage"/>
    <s v="Customer"/>
    <s v="Consigned Part Shortage - Close"/>
    <s v="2026/03/25 10:33:31"/>
    <s v="KEYIN"/>
    <s v="KEYIN"/>
    <s v="C01"/>
    <s v="RTX5070"/>
    <s v=""/>
    <s v=""/>
    <s v=""/>
    <s v=""/>
    <s v=""/>
  </r>
  <r>
    <s v="KGB"/>
    <s v="Standard Shipment"/>
    <x v="0"/>
    <x v="0"/>
    <x v="0"/>
    <s v="TO263000006"/>
    <s v="R"/>
    <s v="PNY"/>
    <s v="PNY_US"/>
    <s v="2026/03/24 16:16:00"/>
    <s v="2026/03/12 08:40:28"/>
    <s v="M625801572"/>
    <s v="90CV08C30010"/>
    <s v="RTX5060TI/15210/STDOC/SA/PNY"/>
    <s v=""/>
    <s v="M625045058"/>
    <s v="CLOSED"/>
    <s v="許家榮"/>
    <s v="2026/03/25 11:27:53"/>
    <s v="2026/05/14 16:28:35"/>
    <s v="2026/05/22 15:12:30"/>
    <s v="2026/05/22 15:12:30"/>
    <s v=""/>
    <s v=""/>
    <s v=""/>
    <s v="2026/03/25 09:52:34"/>
    <s v="KEYIN"/>
    <s v="KEYIN"/>
    <s v="R10"/>
    <s v="RTX5060TI"/>
    <s v="2026/05/21 15:59:37"/>
    <s v="002"/>
    <n v="622367"/>
    <n v="4.9000000000000004"/>
    <n v="4.9000000000000004"/>
  </r>
  <r>
    <s v="KGB"/>
    <s v="Standard Shipment"/>
    <x v="0"/>
    <x v="0"/>
    <x v="0"/>
    <s v="TO263000006"/>
    <s v="R"/>
    <s v="PNY"/>
    <s v="PNY_US"/>
    <s v="2026/03/24 16:16:00"/>
    <s v="2026/03/12 08:40:28"/>
    <s v="MO25801567"/>
    <s v="90CV08C30080"/>
    <s v="RTX5060TI/15210/STDOC/SA/PNY"/>
    <s v=""/>
    <s v="MO25029779"/>
    <s v="CLOSED"/>
    <s v="許家榮"/>
    <s v="2026/03/25 11:27:53"/>
    <s v="2026/05/14 16:28:27"/>
    <s v="2026/05/22 15:12:30"/>
    <s v="2026/05/22 15:12:30"/>
    <s v=""/>
    <s v=""/>
    <s v=""/>
    <s v="2026/03/25 09:53:26"/>
    <s v="KEYIN"/>
    <s v="KEYIN"/>
    <s v="R10"/>
    <s v="RTX5060TI"/>
    <s v="2026/05/21 15:59:38"/>
    <s v="007"/>
    <n v="622367"/>
    <n v="5.2"/>
    <n v="5.2"/>
  </r>
  <r>
    <s v="KGB"/>
    <s v="Standard Shipment"/>
    <x v="0"/>
    <x v="0"/>
    <x v="0"/>
    <s v="TO263000006"/>
    <s v="R"/>
    <s v="PNY"/>
    <s v="PNY_US"/>
    <s v="2026/03/24 16:16:00"/>
    <s v="2026/03/12 08:40:28"/>
    <s v="M825801417"/>
    <s v="90CV085100C0"/>
    <s v="RTX5070/14770/STDOC/HY/PNY"/>
    <s v=""/>
    <s v="M825031341"/>
    <s v="CLOSED"/>
    <s v="許家榮"/>
    <s v="2026/03/25 11:27:53"/>
    <s v="2026/05/14 16:27:35"/>
    <s v="2026/05/22 15:12:30"/>
    <s v="2026/05/22 15:12:30"/>
    <s v=""/>
    <s v=""/>
    <s v=""/>
    <s v="2026/03/25 10:35:22"/>
    <s v="KEYIN"/>
    <s v="KEYIN"/>
    <s v="R10"/>
    <s v="RTX5070"/>
    <s v="2026/05/21 15:59:38"/>
    <s v="008"/>
    <n v="622367"/>
    <n v="7.6"/>
    <n v="2.2999999999999998"/>
  </r>
  <r>
    <s v="KGB"/>
    <s v="Standard Shipment"/>
    <x v="0"/>
    <x v="0"/>
    <x v="0"/>
    <s v="TO263000006"/>
    <s v="R"/>
    <s v="PNY"/>
    <s v="PNY_US"/>
    <s v="2026/03/24 16:16:00"/>
    <s v="2026/03/12 08:40:28"/>
    <s v="M925801590"/>
    <s v="90CV085100C0"/>
    <s v="RTX5070/14770/STDOC/HY/PNY"/>
    <s v=""/>
    <s v="M925002421"/>
    <s v="CLOSED"/>
    <s v="許家榮"/>
    <s v="2026/03/25 11:27:53"/>
    <s v="2026/05/14 16:29:18"/>
    <s v="2026/05/22 15:12:30"/>
    <s v="2026/05/22 15:12:30"/>
    <s v=""/>
    <s v=""/>
    <s v=""/>
    <s v="2026/03/25 10:37:18"/>
    <s v="KEYIN"/>
    <s v="KEYIN"/>
    <s v="R10"/>
    <s v="RTX5070"/>
    <s v="2026/05/21 15:59:38"/>
    <s v="008"/>
    <n v="622367"/>
    <n v="7.6"/>
    <n v="2.2999999999999998"/>
  </r>
  <r>
    <s v="KGB"/>
    <s v="Standard Shipment"/>
    <x v="0"/>
    <x v="0"/>
    <x v="0"/>
    <s v="TO263000006"/>
    <s v="R"/>
    <s v="PNY"/>
    <s v="PNY_US"/>
    <s v="2026/03/24 16:16:00"/>
    <s v="2026/03/12 08:40:28"/>
    <s v="MO25801449"/>
    <s v="90CV08C30080"/>
    <s v="RTX5060TI/15210/STDOC/SA/PNY"/>
    <s v=""/>
    <s v="MO25019085"/>
    <s v="CLOSED"/>
    <s v="許家榮"/>
    <s v="2026/03/25 11:27:53"/>
    <s v="2026/05/06 14:13:44"/>
    <s v="2026/05/08 14:15:57"/>
    <s v="2026/05/08 14:15:57"/>
    <s v=""/>
    <s v=""/>
    <s v=""/>
    <s v="2026/03/25 10:38:54"/>
    <s v="KEYIN"/>
    <s v="KEYIN"/>
    <s v="R10"/>
    <s v="RTX5060TI"/>
    <s v="2026/05/07 16:10:18"/>
    <s v="003"/>
    <n v="622334"/>
    <n v="5.4"/>
    <n v="5.4"/>
  </r>
  <r>
    <s v="KGB"/>
    <s v="Standard Shipment"/>
    <x v="0"/>
    <x v="0"/>
    <x v="0"/>
    <s v="TO263000006"/>
    <s v="R"/>
    <s v="PNY"/>
    <s v="PNY_US"/>
    <s v="2026/03/24 16:16:00"/>
    <s v="2026/03/12 08:40:28"/>
    <s v="M725801420"/>
    <s v="90CV08600020"/>
    <s v="RTX5080/14745/STD/SA/PNY"/>
    <s v=""/>
    <s v="M725039468"/>
    <s v="CLOSED"/>
    <s v="許家榮"/>
    <s v="2026/03/25 11:27:53"/>
    <s v="2026/04/22 14:44:14"/>
    <s v="2026/04/24 15:35:01"/>
    <s v="2026/04/24 15:35:01"/>
    <s v=""/>
    <s v=""/>
    <s v=""/>
    <s v="2026/03/25 10:39:49"/>
    <s v="KEYIN"/>
    <s v="KEYIN"/>
    <s v="R10"/>
    <s v="RTX5080"/>
    <s v="2026/04/24 10:44:45"/>
    <s v="005"/>
    <n v="622300"/>
    <n v="7"/>
    <n v="7"/>
  </r>
  <r>
    <s v="KBB"/>
    <s v="Local Scrap"/>
    <x v="2"/>
    <x v="0"/>
    <x v="2"/>
    <s v="TO263000006"/>
    <s v="R"/>
    <s v="PNY"/>
    <s v="PNY_US"/>
    <s v="2026/03/24 16:16:00"/>
    <s v="2026/03/12 08:40:28"/>
    <s v="M525054708"/>
    <s v="90CV08B100B0"/>
    <s v="RTX5070TI/14760/STD/HY/PNY"/>
    <s v=""/>
    <s v="M525054708"/>
    <s v="CLOSED"/>
    <s v="李景福"/>
    <s v="2026/03/25 11:27:53"/>
    <s v=""/>
    <s v=""/>
    <s v="2026/06/05 12:37:52"/>
    <s v="[A3SC0020]Scrap cause by Parts shortage"/>
    <s v="Customer"/>
    <s v="Consigned Part Shortage - Close"/>
    <s v="2026/03/25 10:41:16"/>
    <s v="KEYIN"/>
    <s v="KEYIN"/>
    <s v="C01"/>
    <s v="RTX5070TI"/>
    <s v=""/>
    <s v=""/>
    <s v=""/>
    <s v=""/>
    <s v=""/>
  </r>
  <r>
    <s v="KBB"/>
    <d v="2026-04-14T00:00:00"/>
    <x v="8"/>
    <x v="0"/>
    <x v="1"/>
    <s v="TO263000006"/>
    <s v="R"/>
    <s v="PNY"/>
    <s v="PNY_US"/>
    <s v="2026/03/24 16:16:00"/>
    <s v="2026/03/12 08:40:28"/>
    <s v="M225009558"/>
    <s v="90CV08600020"/>
    <s v="RTX5080/14745/STD/SA/PNY"/>
    <s v=""/>
    <s v="M225009558"/>
    <s v="CLOSED"/>
    <s v="許家榮"/>
    <s v="2026/03/25 11:27:53"/>
    <s v=""/>
    <s v=""/>
    <s v="2026/03/31 08:24:01"/>
    <s v="[A3SC0027]PCB damage"/>
    <s v="Customer"/>
    <s v="PCB板裂造成內層線路斷裂,無法維復"/>
    <s v="2026/03/25 10:42:13"/>
    <s v="KEYIN"/>
    <s v="KEYIN"/>
    <s v="C01"/>
    <s v="RTX5080"/>
    <s v=""/>
    <s v=""/>
    <s v=""/>
    <s v=""/>
    <s v=""/>
  </r>
  <r>
    <s v="KGB"/>
    <s v="Standard Shipment"/>
    <x v="0"/>
    <x v="0"/>
    <x v="0"/>
    <s v="TO263000006"/>
    <s v="R"/>
    <s v="PNY"/>
    <s v="PNY_US"/>
    <s v="2026/03/24 16:16:00"/>
    <s v="2026/03/12 08:40:28"/>
    <s v="M325801418"/>
    <s v="90CV08700020"/>
    <s v="RTX5090/14530/STD/SA/PNY"/>
    <s v=""/>
    <s v="M325014726"/>
    <s v="CLOSED"/>
    <s v="許家榮"/>
    <s v="2026/03/25 11:27:53"/>
    <s v="2026/04/16 10:05:42"/>
    <s v="2026/04/18 15:03:05"/>
    <s v="2026/04/18 15:03:05"/>
    <s v=""/>
    <s v=""/>
    <s v=""/>
    <s v="2026/03/25 10:43:05"/>
    <s v="KEYIN"/>
    <s v="KEYIN"/>
    <s v="R10"/>
    <s v="RTX5090"/>
    <s v="2026/04/17 10:37:21"/>
    <s v="001"/>
    <n v="622285"/>
    <n v="7.3"/>
    <n v="7.3"/>
  </r>
  <r>
    <s v="KGB"/>
    <s v="Standard Shipment"/>
    <x v="0"/>
    <x v="0"/>
    <x v="0"/>
    <s v="TO263000006"/>
    <s v="R"/>
    <s v="PNY"/>
    <s v="PNY_US"/>
    <s v="2026/03/24 16:16:00"/>
    <s v="2026/03/12 08:40:28"/>
    <s v="MN25801403"/>
    <s v="90CV086000A0"/>
    <s v="RTX5080/14745/STD/SA/PNY"/>
    <s v=""/>
    <s v="MN25007284"/>
    <s v="CLOSED"/>
    <s v="許家榮"/>
    <s v="2026/03/25 11:27:53"/>
    <s v="2026/04/22 14:43:15"/>
    <s v="2026/04/24 15:35:01"/>
    <s v="2026/04/24 15:35:01"/>
    <s v=""/>
    <s v=""/>
    <s v=""/>
    <s v="2026/03/25 10:44:48"/>
    <s v="KEYIN"/>
    <s v="KEYIN"/>
    <s v="R10"/>
    <s v="RTX5080"/>
    <s v="2026/04/24 10:44:45"/>
    <s v="005"/>
    <n v="622300"/>
    <n v="7"/>
    <n v="7"/>
  </r>
  <r>
    <s v="KBB"/>
    <s v="-"/>
    <x v="5"/>
    <x v="2"/>
    <x v="1"/>
    <s v="TO263000006"/>
    <s v="R"/>
    <s v="PNY"/>
    <s v="PNY_US"/>
    <s v="2026/03/24 16:16:00"/>
    <s v="2026/03/12 08:40:28"/>
    <s v="M725035751"/>
    <s v="90CV08B10010"/>
    <s v="RTX5070TI/14760/STD/SA/PNY"/>
    <s v=""/>
    <s v="M725035751"/>
    <s v="CLOSED"/>
    <s v="李景福"/>
    <s v="2026/03/25 11:27:53"/>
    <s v=""/>
    <s v=""/>
    <s v="2026/05/08 15:53:21"/>
    <s v="[A3SC0020]Scrap cause by Parts shortage"/>
    <s v="Customer"/>
    <s v="Consigned Part Shortage - Close"/>
    <s v="2026/03/25 10:45:51"/>
    <s v="KEYIN"/>
    <s v="KEYIN"/>
    <s v="C01"/>
    <s v="RTX5070TI"/>
    <s v=""/>
    <s v=""/>
    <s v=""/>
    <s v=""/>
    <s v=""/>
  </r>
  <r>
    <s v="KBB"/>
    <s v="-"/>
    <x v="5"/>
    <x v="2"/>
    <x v="1"/>
    <s v="TO263000006"/>
    <s v="R"/>
    <s v="PNY"/>
    <s v="PNY_US"/>
    <s v="2026/03/24 16:16:00"/>
    <s v="2026/03/12 08:40:28"/>
    <s v="MO25023992"/>
    <s v="90CV08B10010"/>
    <s v="RTX5070TI/14760/STD/SA/PNY"/>
    <s v=""/>
    <s v="MO25023992"/>
    <s v="CLOSED"/>
    <s v="李景福"/>
    <s v="2026/03/25 11:27:53"/>
    <s v=""/>
    <s v=""/>
    <s v="2026/06/05 12:38:26"/>
    <s v="[A3SC0020]Scrap cause by Parts shortage"/>
    <s v="Customer"/>
    <s v="Consigned Part Shortage - Close"/>
    <s v="2026/03/25 10:46:38"/>
    <s v="KEYIN"/>
    <s v="KEYIN"/>
    <s v="C01"/>
    <s v="RTX5070TI"/>
    <s v=""/>
    <s v=""/>
    <s v=""/>
    <s v=""/>
    <s v=""/>
  </r>
  <r>
    <s v="KGB"/>
    <s v="Standard Shipment"/>
    <x v="0"/>
    <x v="0"/>
    <x v="0"/>
    <s v="TO263000006"/>
    <s v="R"/>
    <s v="PNY"/>
    <s v="PNY_US"/>
    <s v="2026/03/24 16:16:00"/>
    <s v="2026/03/12 08:40:28"/>
    <s v="M325801445"/>
    <s v="90CV08500020"/>
    <s v="RTX5070/14770/STD/SA/PNY"/>
    <s v=""/>
    <s v="M325011168"/>
    <s v="CLOSED"/>
    <s v="許家榮"/>
    <s v="2026/03/25 11:27:53"/>
    <s v="2026/05/25 16:11:11"/>
    <s v="2026/05/28 17:28:42"/>
    <s v="2026/05/28 17:28:42"/>
    <s v=""/>
    <s v=""/>
    <s v=""/>
    <s v="2026/03/25 10:47:38"/>
    <s v="KEYIN"/>
    <s v="KEYIN"/>
    <s v="R10"/>
    <s v="RTX5070"/>
    <s v="2026/05/28 11:16:50"/>
    <s v="008"/>
    <n v="622380"/>
    <n v="7.2"/>
    <n v="1.9"/>
  </r>
  <r>
    <s v="KBB"/>
    <s v="SBF to be notified"/>
    <x v="10"/>
    <x v="2"/>
    <x v="1"/>
    <s v="TO263000006"/>
    <s v="R"/>
    <s v="PNY"/>
    <s v="PNY_US"/>
    <s v="2026/03/24 16:16:00"/>
    <s v="2026/03/12 08:40:28"/>
    <s v="M325011623"/>
    <s v="90CV08500020"/>
    <s v="RTX5070/14770/STD/SA/PNY"/>
    <s v=""/>
    <s v="M325011623"/>
    <s v="CLOSED"/>
    <s v="李景福"/>
    <s v="2026/03/25 11:27:53"/>
    <s v=""/>
    <s v=""/>
    <s v="2026/06/05 12:37:50"/>
    <s v="[A3SC0020]Scrap cause by Parts shortage"/>
    <s v="Customer"/>
    <s v="Consigned Part Shortage - Close"/>
    <s v="2026/03/25 10:48:17"/>
    <s v="KEYIN"/>
    <s v="KEYIN"/>
    <s v="C01"/>
    <s v="RTX5070"/>
    <s v=""/>
    <s v=""/>
    <s v=""/>
    <s v=""/>
    <s v=""/>
  </r>
  <r>
    <s v="KBB"/>
    <s v="-"/>
    <x v="5"/>
    <x v="2"/>
    <x v="1"/>
    <s v="TO263000006"/>
    <s v="R"/>
    <s v="PNY"/>
    <s v="PNY_US"/>
    <s v="2026/03/24 16:16:00"/>
    <s v="2026/03/12 08:40:28"/>
    <s v="M525006353"/>
    <s v="90CV08E30010"/>
    <s v="RTX5060/15225/STDOC/SA/PNY"/>
    <s v=""/>
    <s v="M525006353"/>
    <s v="CLOSED"/>
    <s v="李景福"/>
    <s v="2026/03/25 11:27:52"/>
    <s v=""/>
    <s v=""/>
    <s v="2026/05/18 14:27:16"/>
    <s v="[A3SC0020]Scrap cause by Parts shortage"/>
    <s v="Customer"/>
    <s v="Consigned Part Shortage - Close"/>
    <s v="2026/03/25 10:52:01"/>
    <s v="KEYIN"/>
    <s v="KEYIN"/>
    <s v="C01"/>
    <s v="RTX5060"/>
    <s v=""/>
    <s v=""/>
    <s v=""/>
    <s v=""/>
    <s v=""/>
  </r>
  <r>
    <s v="KBB"/>
    <s v="SBF to be notified"/>
    <x v="10"/>
    <x v="2"/>
    <x v="1"/>
    <s v="TO263000006"/>
    <s v="R"/>
    <s v="PNY"/>
    <s v="PNY_US"/>
    <s v="2026/03/24 16:16:00"/>
    <s v="2026/03/12 08:40:28"/>
    <s v="M825031969"/>
    <s v="90CV085100C0"/>
    <s v="RTX5070/14770/STDOC/HY/PNY"/>
    <s v=""/>
    <s v="M825031969"/>
    <s v="CLOSED"/>
    <s v="李景福"/>
    <s v="2026/03/25 11:27:52"/>
    <s v=""/>
    <s v=""/>
    <s v="2026/06/05 12:38:35"/>
    <s v="[A3SC0020]Scrap cause by Parts shortage"/>
    <s v="Customer"/>
    <s v="Consigned Part Shortage - Close"/>
    <s v="2026/03/25 10:56:19"/>
    <s v="KEYIN"/>
    <s v="KEYIN"/>
    <s v="C01"/>
    <s v="RTX5070"/>
    <s v=""/>
    <s v=""/>
    <s v=""/>
    <s v=""/>
    <s v=""/>
  </r>
  <r>
    <s v="KGB"/>
    <s v="Standard Shipment"/>
    <x v="0"/>
    <x v="0"/>
    <x v="0"/>
    <s v="TO263000006"/>
    <s v="R"/>
    <s v="PNY"/>
    <s v="PNY_US"/>
    <s v="2026/03/24 16:16:00"/>
    <s v="2026/03/12 08:40:28"/>
    <s v="M825801388"/>
    <s v="90CV085100C0"/>
    <s v="RTX5070/14770/STDOC/HY/PNY"/>
    <s v=""/>
    <s v="M825047162"/>
    <s v="CLOSED"/>
    <s v="許家榮"/>
    <s v="2026/03/25 11:27:52"/>
    <s v="2026/05/14 16:26:39"/>
    <s v="2026/05/22 15:12:30"/>
    <s v="2026/05/22 15:12:30"/>
    <s v=""/>
    <s v=""/>
    <s v=""/>
    <s v="2026/03/25 10:57:44"/>
    <s v="KEYIN"/>
    <s v="KEYIN"/>
    <s v="R10"/>
    <s v="RTX5070"/>
    <s v="2026/05/21 15:59:37"/>
    <s v="005"/>
    <n v="622367"/>
    <n v="6.2"/>
    <n v="6.2"/>
  </r>
  <r>
    <s v="KGB"/>
    <s v="Standard Shipment"/>
    <x v="0"/>
    <x v="0"/>
    <x v="0"/>
    <s v="TO263000006"/>
    <s v="R"/>
    <s v="PNY"/>
    <s v="PNY_US"/>
    <s v="2026/03/24 16:16:00"/>
    <s v="2026/03/12 08:40:28"/>
    <s v="MD25801392"/>
    <s v="90CV08B20120"/>
    <s v="RTX5070TI/14760/STDOC/HY6/PNY"/>
    <s v=""/>
    <s v="MD25005106"/>
    <s v="CLOSED"/>
    <s v="許家榮"/>
    <s v="2026/03/25 11:27:52"/>
    <s v="2026/04/22 14:41:35"/>
    <s v="2026/04/24 15:35:01"/>
    <s v="2026/04/24 15:35:01"/>
    <s v=""/>
    <s v=""/>
    <s v=""/>
    <s v="2026/03/25 10:58:38"/>
    <s v="KEYIN"/>
    <s v="KEYIN"/>
    <s v="R10"/>
    <s v="RTX5070TI"/>
    <s v="2026/04/24 10:44:45"/>
    <s v="004"/>
    <n v="622300"/>
    <n v="5.9"/>
    <n v="5.9"/>
  </r>
  <r>
    <s v="KGB"/>
    <s v="Standard Shipment"/>
    <x v="0"/>
    <x v="0"/>
    <x v="0"/>
    <s v="TO263000006"/>
    <s v="R"/>
    <s v="PNY"/>
    <s v="PNY_US"/>
    <s v="2026/03/24 16:16:00"/>
    <s v="2026/03/12 08:40:28"/>
    <s v="M925801390"/>
    <s v="90CV085100C0"/>
    <s v="RTX5070/14770/STDOC/HY/PNY"/>
    <s v=""/>
    <s v="M925002786"/>
    <s v="CLOSED"/>
    <s v="許家榮"/>
    <s v="2026/03/25 11:27:52"/>
    <s v="2026/05/19 09:39:22"/>
    <s v="2026/05/22 15:12:30"/>
    <s v="2026/05/22 15:12:30"/>
    <s v=""/>
    <s v=""/>
    <s v=""/>
    <s v="2026/03/25 10:59:59"/>
    <s v="KEYIN"/>
    <s v="KEYIN"/>
    <s v="R10"/>
    <s v="RTX5070"/>
    <s v="2026/05/21 15:59:38"/>
    <s v="008"/>
    <n v="622367"/>
    <n v="7.6"/>
    <n v="2.2999999999999998"/>
  </r>
  <r>
    <s v="KGB"/>
    <s v="Standard Shipment"/>
    <x v="0"/>
    <x v="0"/>
    <x v="0"/>
    <s v="TO263000006"/>
    <s v="R"/>
    <s v="PNY"/>
    <s v="PNY_US"/>
    <s v="2026/03/24 16:16:00"/>
    <s v="2026/03/12 08:40:28"/>
    <s v="M825801402"/>
    <s v="90CV08E100C0"/>
    <s v="RTX5060/15225/STD/SA/PNY"/>
    <s v=""/>
    <s v="M825008557"/>
    <s v="CLOSED"/>
    <s v="許家榮"/>
    <s v="2026/03/25 11:27:53"/>
    <s v="2026/04/22 14:43:07"/>
    <s v="2026/04/24 15:35:01"/>
    <s v="2026/04/24 15:35:01"/>
    <s v=""/>
    <s v=""/>
    <s v=""/>
    <s v="2026/03/25 10:49:03"/>
    <s v="KEYIN"/>
    <s v="KEYIN"/>
    <s v="R10"/>
    <s v="RTX5060"/>
    <s v="2026/04/24 10:44:46"/>
    <s v="007"/>
    <n v="622300"/>
    <n v="5.8"/>
    <n v="5.8"/>
  </r>
  <r>
    <s v="KGB"/>
    <s v="Standard Shipment"/>
    <x v="0"/>
    <x v="0"/>
    <x v="0"/>
    <s v="TO263000006"/>
    <s v="R"/>
    <s v="PNY"/>
    <s v="PNY_US"/>
    <s v="2026/03/24 16:16:00"/>
    <s v="2026/03/12 08:40:28"/>
    <s v="MO25801401"/>
    <s v="90CV08E100N0"/>
    <s v="RTX5060/15225/STD/MR/PNY"/>
    <s v=""/>
    <s v="MO25029231"/>
    <s v="CLOSED"/>
    <s v="許家榮"/>
    <s v="2026/03/25 11:27:53"/>
    <s v="2026/04/22 14:42:12"/>
    <s v="2026/04/24 15:35:01"/>
    <s v="2026/04/24 15:35:01"/>
    <s v=""/>
    <s v=""/>
    <s v=""/>
    <s v="2026/03/25 10:50:59"/>
    <s v="KEYIN"/>
    <s v="KEYIN"/>
    <s v="R10"/>
    <s v="RTX5060"/>
    <s v="2026/04/24 10:44:45"/>
    <s v="007"/>
    <n v="622300"/>
    <n v="5.8"/>
    <n v="5.8"/>
  </r>
  <r>
    <s v="KBB"/>
    <d v="2026-04-14T00:00:00"/>
    <x v="8"/>
    <x v="0"/>
    <x v="1"/>
    <s v="TO263000006"/>
    <s v="R"/>
    <s v="PNY"/>
    <s v="PNY_US"/>
    <s v="2026/03/24 16:16:00"/>
    <s v="2026/03/12 08:40:28"/>
    <s v="M925002547"/>
    <s v="90CV085100C0"/>
    <s v="RTX5070/14770/STDOC/HY/PNY"/>
    <s v=""/>
    <s v="M925002547"/>
    <s v="CLOSED"/>
    <s v="許家榮"/>
    <s v="2026/03/25 11:27:52"/>
    <s v=""/>
    <s v=""/>
    <s v="2026/03/31 08:30:49"/>
    <s v="[A3SC0015]Scrap cause by PCB open"/>
    <s v="Customer"/>
    <s v="R400 pin 1 to R1654 pin 2 PCB open"/>
    <s v="2026/03/25 10:53:03"/>
    <s v="KEYIN"/>
    <s v="KEYIN"/>
    <s v="C01"/>
    <s v="RTX5070"/>
    <s v=""/>
    <s v=""/>
    <s v=""/>
    <s v=""/>
    <s v=""/>
  </r>
  <r>
    <s v="KGB"/>
    <s v="Standard Shipment"/>
    <x v="0"/>
    <x v="0"/>
    <x v="0"/>
    <s v="TO263000006"/>
    <s v="R"/>
    <s v="PNY"/>
    <s v="PNY_US"/>
    <s v="2026/03/24 16:16:00"/>
    <s v="2026/03/12 08:40:28"/>
    <s v="M425801443"/>
    <s v="90CV08510010"/>
    <s v="RTX5070/14770/STDOC/SA/PNY"/>
    <s v=""/>
    <s v="M425002860"/>
    <s v="CLOSED"/>
    <s v="許家榮"/>
    <s v="2026/03/25 11:27:52"/>
    <s v="2026/05/14 16:27:43"/>
    <s v="2026/05/22 15:12:30"/>
    <s v="2026/05/22 15:12:30"/>
    <s v=""/>
    <s v=""/>
    <s v=""/>
    <s v="2026/03/25 10:55:36"/>
    <s v="KEYIN"/>
    <s v="KEYIN"/>
    <s v="R10"/>
    <s v="RTX5070"/>
    <s v="2026/05/21 15:59:38"/>
    <s v="008"/>
    <n v="622367"/>
    <n v="7.6"/>
    <n v="2.2999999999999998"/>
  </r>
  <r>
    <s v="KBB"/>
    <s v="-"/>
    <x v="5"/>
    <x v="2"/>
    <x v="1"/>
    <s v="TO263000006"/>
    <s v="R"/>
    <s v="PNY"/>
    <s v="PNY_US"/>
    <s v="2026/03/24 16:16:00"/>
    <s v="2026/03/12 08:40:28"/>
    <s v="M825014370"/>
    <s v="90CV085300C0"/>
    <s v="RTX5070/14770/ARGBOC/HY/PNY"/>
    <s v=""/>
    <s v="M825014370"/>
    <s v="CLOSED"/>
    <s v="李景福"/>
    <s v="2026/03/25 11:27:53"/>
    <s v=""/>
    <s v=""/>
    <s v="2026/05/18 14:27:27"/>
    <s v="[A3SC0020]Scrap cause by Parts shortage"/>
    <s v="Customer"/>
    <s v="Consigned Part Shortage - Close"/>
    <s v="2026/03/25 10:29:23"/>
    <s v="KEYIN"/>
    <s v="KEYIN"/>
    <s v="C01"/>
    <s v="RTX5070"/>
    <s v=""/>
    <s v=""/>
    <s v=""/>
    <s v=""/>
    <s v=""/>
  </r>
  <r>
    <s v="KBB"/>
    <s v="CND Sceond Pass"/>
    <x v="0"/>
    <x v="2"/>
    <x v="1"/>
    <s v="TO263000006"/>
    <s v="R"/>
    <s v="PNY"/>
    <s v="PNY_US"/>
    <s v="2026/03/24 16:16:00"/>
    <s v="2026/03/12 08:40:28"/>
    <s v="M325033876"/>
    <s v="90CV08B20010"/>
    <s v="RTX5070TI/14760/STDOC/SA/PNY"/>
    <s v=""/>
    <s v="M325033876"/>
    <s v="CLOSED"/>
    <s v="李景福"/>
    <s v="2026/03/25 11:27:52"/>
    <s v=""/>
    <s v=""/>
    <s v="2026/06/05 12:37:57"/>
    <s v="[A3SC0020]Scrap cause by Parts shortage"/>
    <s v="Customer"/>
    <s v="Consigned Part Shortage - Close"/>
    <s v="2026/03/25 11:05:51"/>
    <s v="KEYIN"/>
    <s v="KEYIN"/>
    <s v="C01"/>
    <s v="RTX5070TI"/>
    <s v=""/>
    <s v=""/>
    <s v=""/>
    <s v=""/>
    <s v=""/>
  </r>
  <r>
    <s v="KGB"/>
    <s v="Standard Shipment"/>
    <x v="0"/>
    <x v="0"/>
    <x v="0"/>
    <s v="TO263000006"/>
    <s v="R"/>
    <s v="PNY"/>
    <s v="PNY_US"/>
    <s v="2026/03/24 16:16:00"/>
    <s v="2026/03/12 08:40:28"/>
    <s v="MN25801406"/>
    <s v="90CV086000A0"/>
    <s v="RTX5080/14745/STD/SA/PNY"/>
    <s v=""/>
    <s v="MN25007179"/>
    <s v="CLOSED"/>
    <s v="許家榮"/>
    <s v="2026/03/25 11:27:53"/>
    <s v="2026/04/22 14:43:31"/>
    <s v="2026/04/24 15:35:01"/>
    <s v="2026/04/24 15:35:01"/>
    <s v=""/>
    <s v=""/>
    <s v=""/>
    <s v="2026/03/25 10:43:48"/>
    <s v="KEYIN"/>
    <s v="KEYIN"/>
    <s v="R10"/>
    <s v="RTX5080"/>
    <s v="2026/04/24 10:44:45"/>
    <s v="005"/>
    <n v="622300"/>
    <n v="7"/>
    <n v="7"/>
  </r>
  <r>
    <s v="KGB"/>
    <s v="Standard Shipment"/>
    <x v="0"/>
    <x v="0"/>
    <x v="0"/>
    <s v="TO263000009"/>
    <s v="R"/>
    <s v="PNY"/>
    <s v="PNY_US"/>
    <s v="2026/04/01 09:24:17"/>
    <s v="2026/03/16 17:26:19"/>
    <s v="HN24801787"/>
    <s v="90CV07R600A0"/>
    <s v="RTX4070/PG141SKU335/GB/PNY"/>
    <s v=""/>
    <s v="HN24016339"/>
    <s v="CLOSED"/>
    <s v="許家榮"/>
    <s v="2026/04/07 09:51:13"/>
    <s v="2026/06/18 14:21:37"/>
    <s v="2026/06/29 17:09:21"/>
    <s v="2026/06/29 17:09:21"/>
    <s v=""/>
    <s v=""/>
    <s v=""/>
    <s v="2026/04/07 09:49:34"/>
    <s v="KEYIN"/>
    <s v="KEYIN"/>
    <s v="R10"/>
    <s v="RTX4070"/>
    <s v="2026/06/24 10:57:27"/>
    <s v="001"/>
    <n v="622431"/>
    <n v="3.8"/>
    <n v="3.8"/>
  </r>
  <r>
    <s v="KBB"/>
    <s v="-"/>
    <x v="5"/>
    <x v="2"/>
    <x v="1"/>
    <s v="TO263000009"/>
    <s v="R"/>
    <s v="PNY"/>
    <s v="PNY_US"/>
    <s v="2026/04/01 09:24:17"/>
    <s v="2026/03/16 17:26:19"/>
    <s v="H624010047"/>
    <s v="90CV07X30010"/>
    <s v="RTX4080/PG139SKU355/GB/PNY"/>
    <s v=""/>
    <s v="H624010047"/>
    <s v="CLOSED"/>
    <s v="李景福"/>
    <s v="2026/04/07 09:51:14"/>
    <s v=""/>
    <s v=""/>
    <s v="2026/05/18 14:27:25"/>
    <s v="[A3SC0020]Scrap cause by Parts shortage"/>
    <s v="Customer"/>
    <s v="Consigned Part Shortage - Close"/>
    <s v="2026/04/07 09:25:07"/>
    <s v="KEYIN"/>
    <s v="KEYIN"/>
    <s v="C01"/>
    <s v="RTX4080"/>
    <s v=""/>
    <s v=""/>
    <s v=""/>
    <s v=""/>
    <s v=""/>
  </r>
  <r>
    <s v="KGB"/>
    <s v="Standard Shipment"/>
    <x v="0"/>
    <x v="0"/>
    <x v="0"/>
    <s v="TO263000009"/>
    <s v="R"/>
    <s v="PNY"/>
    <s v="PNY_US"/>
    <s v="2026/04/01 09:24:17"/>
    <s v="2026/03/16 17:26:19"/>
    <s v="HN24801468"/>
    <s v="90CV07X20050"/>
    <s v="RTX4080/PG139SKU355/GB/PNY"/>
    <s v=""/>
    <s v="HN24020859"/>
    <s v="CLOSED"/>
    <s v="許家榮"/>
    <s v="2026/04/07 09:51:14"/>
    <s v="2026/04/16 10:05:59"/>
    <s v="2026/05/05 15:40:44"/>
    <s v="2026/05/05 15:40:44"/>
    <s v=""/>
    <s v=""/>
    <s v=""/>
    <s v="2026/04/07 09:25:54"/>
    <s v="KEYIN"/>
    <s v="KEYIN"/>
    <s v="R10"/>
    <s v="RTX4080"/>
    <s v="2026/04/24 10:42:25"/>
    <s v="001"/>
    <n v="622299"/>
    <n v="4.0999999999999996"/>
    <n v="4.0999999999999996"/>
  </r>
  <r>
    <s v="KGB"/>
    <s v="Standard Shipment"/>
    <x v="0"/>
    <x v="0"/>
    <x v="0"/>
    <s v="TO263000009"/>
    <s v="R"/>
    <s v="PNY"/>
    <s v="PNY_US"/>
    <s v="2026/04/01 09:24:17"/>
    <s v="2026/03/16 17:26:19"/>
    <s v="H824801512"/>
    <s v="90CV07R60010"/>
    <s v="RTX4070/PG141SKU335/GB/PNY"/>
    <s v=""/>
    <s v="H824013372"/>
    <s v="CLOSED"/>
    <s v="許家榮"/>
    <s v="2026/04/07 09:51:14"/>
    <s v="2026/06/16 13:12:20"/>
    <s v="2026/06/29 17:09:21"/>
    <s v="2026/06/29 17:09:21"/>
    <s v=""/>
    <s v=""/>
    <s v=""/>
    <s v="2026/04/07 09:26:56"/>
    <s v="KEYIN"/>
    <s v="KEYIN"/>
    <s v="R10"/>
    <s v="RTX4070"/>
    <s v="2026/06/24 10:57:27"/>
    <s v="001"/>
    <n v="622431"/>
    <n v="3.8"/>
    <n v="3.8"/>
  </r>
  <r>
    <s v="KGB"/>
    <s v="Standard Shipment"/>
    <x v="0"/>
    <x v="0"/>
    <x v="0"/>
    <s v="TO263000009"/>
    <s v="R"/>
    <s v="PNY"/>
    <s v="PNY_US"/>
    <s v="2026/04/01 09:24:17"/>
    <s v="2026/03/16 17:26:19"/>
    <s v="H524801530"/>
    <s v="90CV07R60050"/>
    <s v="RTX4070/PG141SKU335/GB/PNY"/>
    <s v=""/>
    <s v="H524011049"/>
    <s v="CLOSED"/>
    <s v="許家榮"/>
    <s v="2026/04/07 09:51:14"/>
    <s v="2026/06/02 17:13:11"/>
    <s v="2026/06/12 10:39:13"/>
    <s v="2026/06/12 10:39:13"/>
    <s v=""/>
    <s v=""/>
    <s v=""/>
    <s v="2026/04/07 09:28:21"/>
    <s v="KEYIN"/>
    <s v="KEYIN"/>
    <s v="R10"/>
    <s v="RTX4070"/>
    <s v="2026/06/04 16:27:42"/>
    <s v="001"/>
    <n v="622399"/>
    <n v="6.1"/>
    <n v="6.1"/>
  </r>
  <r>
    <s v="KGB"/>
    <s v="Standard Shipment"/>
    <x v="0"/>
    <x v="0"/>
    <x v="0"/>
    <s v="TO263000009"/>
    <s v="R"/>
    <s v="PNY"/>
    <s v="PNY_US"/>
    <s v="2026/04/01 09:24:17"/>
    <s v="2026/03/16 17:26:19"/>
    <s v="HD24801518"/>
    <s v="90CV07R600A0"/>
    <s v="RTX4070/PG141SKU335/GB/PNY"/>
    <s v=""/>
    <s v="HD24002654"/>
    <s v="CLOSED"/>
    <s v="許家榮"/>
    <s v="2026/04/07 09:51:14"/>
    <s v="2026/06/08 17:20:40"/>
    <s v="2026/06/29 17:09:21"/>
    <s v="2026/06/29 17:09:21"/>
    <s v=""/>
    <s v=""/>
    <s v=""/>
    <s v="2026/04/07 09:28:59"/>
    <s v="KEYIN"/>
    <s v="KEYIN"/>
    <s v="R10"/>
    <s v="RTX4070"/>
    <s v="2026/06/24 10:57:27"/>
    <s v="001"/>
    <n v="622431"/>
    <n v="3.8"/>
    <n v="3.8"/>
  </r>
  <r>
    <s v="KGB"/>
    <s v="Standard Shipment"/>
    <x v="0"/>
    <x v="0"/>
    <x v="0"/>
    <s v="TO263000009"/>
    <s v="R"/>
    <s v="PNY"/>
    <s v="PNY_US"/>
    <s v="2026/04/01 09:24:17"/>
    <s v="2026/03/16 17:26:19"/>
    <s v="H824801486"/>
    <s v="90CV07R60010"/>
    <s v="RTX4070/PG141SKU335/GB/PNY"/>
    <s v=""/>
    <s v="H824013227"/>
    <s v="CLOSED"/>
    <s v="許家榮"/>
    <s v="2026/04/07 09:51:14"/>
    <s v="2026/06/02 16:33:25"/>
    <s v="2026/06/12 10:39:13"/>
    <s v="2026/06/12 10:39:13"/>
    <s v=""/>
    <s v=""/>
    <s v=""/>
    <s v="2026/04/07 09:29:37"/>
    <s v="KEYIN"/>
    <s v="KEYIN"/>
    <s v="R10"/>
    <s v="RTX4070"/>
    <s v="2026/06/04 16:27:42"/>
    <s v="001"/>
    <n v="622399"/>
    <n v="6.1"/>
    <n v="6.1"/>
  </r>
  <r>
    <s v="KGB"/>
    <s v="Standard Shipment"/>
    <x v="0"/>
    <x v="0"/>
    <x v="0"/>
    <s v="TO263000009"/>
    <s v="R"/>
    <s v="PNY"/>
    <s v="PNY_US"/>
    <s v="2026/04/01 09:24:17"/>
    <s v="2026/03/16 17:26:19"/>
    <s v="H824801500"/>
    <s v="90CV07R60010"/>
    <s v="RTX4070/PG141SKU335/GB/PNY"/>
    <s v=""/>
    <s v="H824013238"/>
    <s v="CLOSED"/>
    <s v="許家榮"/>
    <s v="2026/04/07 09:51:14"/>
    <s v="2026/06/02 16:33:37"/>
    <s v="2026/06/12 10:39:14"/>
    <s v="2026/06/12 10:39:14"/>
    <s v=""/>
    <s v=""/>
    <s v=""/>
    <s v="2026/04/07 09:30:17"/>
    <s v="KEYIN"/>
    <s v="KEYIN"/>
    <s v="R10"/>
    <s v="RTX4070"/>
    <s v="2026/06/04 16:27:42"/>
    <s v="001"/>
    <n v="622399"/>
    <n v="6.1"/>
    <n v="6.1"/>
  </r>
  <r>
    <s v="On Hold"/>
    <s v="on hold"/>
    <x v="9"/>
    <x v="2"/>
    <x v="0"/>
    <s v="TO263000009"/>
    <s v="R"/>
    <s v="PNY"/>
    <s v="PNY_US"/>
    <s v="2026/04/01 09:24:17"/>
    <s v="2026/03/16 17:26:19"/>
    <s v="HN24002309"/>
    <s v="90CV07R600A0"/>
    <s v="RTX4070/PG141SKU335/GB/PNY"/>
    <s v=""/>
    <s v="HN24002309"/>
    <s v="MTCAPPLYCONF"/>
    <s v="許家榮"/>
    <s v="2026/04/07 09:51:14"/>
    <s v=""/>
    <s v=""/>
    <s v=""/>
    <s v=""/>
    <s v=""/>
    <s v=""/>
    <s v="2026/04/07 09:30:53"/>
    <s v="KEYIN"/>
    <s v="KEYIN"/>
    <s v="R10"/>
    <s v="RTX4070"/>
    <s v=""/>
    <s v=""/>
    <s v=""/>
    <s v=""/>
    <s v=""/>
  </r>
  <r>
    <s v="KGB"/>
    <s v="Standard Shipment"/>
    <x v="0"/>
    <x v="0"/>
    <x v="0"/>
    <s v="TO263000009"/>
    <s v="R"/>
    <s v="PNY"/>
    <s v="PNY_US"/>
    <s v="2026/04/01 09:24:17"/>
    <s v="2026/03/16 17:26:19"/>
    <s v="H824801488"/>
    <s v="90CV07R60010"/>
    <s v="RTX4070/PG141SKU335/GB/PNY"/>
    <s v=""/>
    <s v="H824013044"/>
    <s v="CLOSED"/>
    <s v="許家榮"/>
    <s v="2026/04/07 09:51:13"/>
    <s v="2026/06/02 17:03:11"/>
    <s v="2026/06/12 10:39:14"/>
    <s v="2026/06/12 10:39:14"/>
    <s v=""/>
    <s v=""/>
    <s v=""/>
    <s v="2026/04/07 09:50:15"/>
    <s v="KEYIN"/>
    <s v="KEYIN"/>
    <s v="R10"/>
    <s v="RTX4070"/>
    <s v="2026/06/04 16:27:42"/>
    <s v="001"/>
    <n v="622399"/>
    <n v="6.1"/>
    <n v="6.1"/>
  </r>
  <r>
    <s v="KBB"/>
    <d v="2026-09-16T00:00:00"/>
    <x v="12"/>
    <x v="0"/>
    <x v="1"/>
    <s v="TO263000011"/>
    <s v="R"/>
    <s v="PNY"/>
    <s v="PNY_US"/>
    <s v="2026/04/01 12:46:13"/>
    <s v="2026/03/22 13:08:32"/>
    <s v="T425000222"/>
    <s v="90CV08730060"/>
    <s v="RTX5090/14530/ARGBOC/SA/PNY"/>
    <s v=""/>
    <s v="T425000222"/>
    <s v="CLOSED"/>
    <s v="吳崇源"/>
    <s v="2026/04/07 08:44:29"/>
    <s v=""/>
    <s v=""/>
    <s v="2026/04/09 09:14:11"/>
    <s v="[A3SC0022]Scrap caused by service terms"/>
    <s v="Customer"/>
    <s v="1.J9周圍維修痕跡_x000a_2.GPU晶片破損_x000a_3.PCB板損_x000a_4.ACN2缺件"/>
    <s v="2026/04/07 08:40:28"/>
    <s v="KEYIN"/>
    <s v="KEYIN"/>
    <s v="C01"/>
    <s v="RTX5090"/>
    <s v=""/>
    <s v=""/>
    <s v=""/>
    <s v=""/>
    <s v=""/>
  </r>
  <r>
    <s v="KGB"/>
    <s v="Standard Shipment"/>
    <x v="0"/>
    <x v="0"/>
    <x v="0"/>
    <s v="TO263000011"/>
    <s v="R"/>
    <s v="PNY"/>
    <s v="PNY_US"/>
    <s v="2026/04/01 12:46:13"/>
    <s v="2026/03/22 13:08:32"/>
    <s v="T525801528"/>
    <s v="90CV087000A0"/>
    <s v="RTX5090/14530/STD/SA/PNY"/>
    <s v=""/>
    <s v="T525003696"/>
    <s v="CLOSED"/>
    <s v="許家榮"/>
    <s v="2026/04/07 09:24:34"/>
    <s v="2026/04/22 14:49:46"/>
    <s v="2026/04/24 15:35:01"/>
    <s v="2026/04/24 15:35:01"/>
    <s v=""/>
    <s v=""/>
    <s v=""/>
    <s v="2026/04/07 08:44:39"/>
    <s v="KEYIN"/>
    <s v="KEYIN"/>
    <s v="R10"/>
    <s v="RTX5090"/>
    <s v="2026/04/24 10:44:45"/>
    <s v="001"/>
    <n v="622300"/>
    <n v="6.5"/>
    <n v="6.5"/>
  </r>
  <r>
    <s v="KBB"/>
    <d v="2026-10-02T00:00:00"/>
    <x v="11"/>
    <x v="0"/>
    <x v="1"/>
    <s v="TO263000011"/>
    <s v="R"/>
    <s v="PNY"/>
    <s v="PNY_US"/>
    <s v="2026/04/01 12:46:13"/>
    <s v="2026/03/22 13:08:32"/>
    <s v="T625000674"/>
    <s v="90CV087000A0"/>
    <s v="RTX5090/14530/STD/SA/PNY"/>
    <s v=""/>
    <s v="T625000674"/>
    <s v="CLOSED"/>
    <s v="李景福"/>
    <s v="2026/04/07 09:24:34"/>
    <s v=""/>
    <s v=""/>
    <s v="2026/06/05 12:38:16"/>
    <s v="[A3SC0020]Scrap cause by Parts shortage"/>
    <s v="Customer"/>
    <s v="Consigned Part Shortage - Close"/>
    <s v="2026/04/07 08:46:18"/>
    <s v="KEYIN"/>
    <s v="KEYIN"/>
    <s v="C01"/>
    <s v="RTX5090"/>
    <s v=""/>
    <s v=""/>
    <s v=""/>
    <s v=""/>
    <s v=""/>
  </r>
  <r>
    <s v="KGB"/>
    <s v="Standard Shipment"/>
    <x v="0"/>
    <x v="0"/>
    <x v="0"/>
    <s v="TO263000011"/>
    <s v="R"/>
    <s v="PNY"/>
    <s v="PNY_US"/>
    <s v="2026/04/01 12:46:13"/>
    <s v="2026/03/22 13:08:32"/>
    <s v="T625801473"/>
    <s v="90CV08710060"/>
    <s v="RTX5090/14530/STDOC/SA/PNY"/>
    <s v=""/>
    <s v="T625001166"/>
    <s v="CLOSED"/>
    <s v="許家榮"/>
    <s v="2026/04/07 09:24:34"/>
    <s v="2026/04/22 14:47:44"/>
    <s v="2026/04/24 15:35:01"/>
    <s v="2026/04/24 15:35:01"/>
    <s v=""/>
    <s v=""/>
    <s v=""/>
    <s v="2026/04/07 08:47:10"/>
    <s v="KEYIN"/>
    <s v="KEYIN"/>
    <s v="R10"/>
    <s v="RTX5090"/>
    <s v="2026/04/24 10:44:45"/>
    <s v="003"/>
    <n v="622300"/>
    <n v="7.4"/>
    <n v="7.4"/>
  </r>
  <r>
    <s v="KBB"/>
    <d v="2026-09-16T00:00:00"/>
    <x v="12"/>
    <x v="0"/>
    <x v="1"/>
    <s v="TO263000011"/>
    <s v="R"/>
    <s v="PNY"/>
    <s v="PNY_US"/>
    <s v="2026/04/01 12:46:13"/>
    <s v="2026/03/22 13:08:32"/>
    <s v="T625001224"/>
    <s v="90CV08710060"/>
    <s v="RTX5090/14530/STDOC/SA/PNY"/>
    <s v=""/>
    <s v="T625001224"/>
    <s v="CLOSED"/>
    <s v="許家榮"/>
    <s v="2026/06/29 11:26:44"/>
    <s v=""/>
    <s v=""/>
    <s v="2026/07/02 14:38:40"/>
    <s v="[A3SC0022]Scrap caused by service terms"/>
    <s v="Customer"/>
    <s v="客戶未經授權維修.GPU、VRAM被拆除"/>
    <s v="2026/06/29 11:26:21"/>
    <s v="KEYIN"/>
    <s v="KEYIN"/>
    <s v="C01"/>
    <s v="RTX5090"/>
    <s v=""/>
    <s v=""/>
    <s v=""/>
    <s v=""/>
    <s v=""/>
  </r>
  <r>
    <s v="KBB"/>
    <d v="2026-09-16T00:00:00"/>
    <x v="12"/>
    <x v="0"/>
    <x v="1"/>
    <s v="TO263000011"/>
    <s v="R"/>
    <s v="PNY"/>
    <s v="PNY_US"/>
    <s v="2026/04/01 12:46:13"/>
    <s v="2026/03/22 13:08:32"/>
    <s v="T525002528"/>
    <s v="90CV08710060"/>
    <s v="RTX5090/14530/STDOC/SA/PNY"/>
    <s v=""/>
    <s v="T525002528"/>
    <s v="CLOSED"/>
    <s v="許家榮"/>
    <s v="2026/04/07 09:24:34"/>
    <s v=""/>
    <s v=""/>
    <s v="2026/04/09 09:06:59"/>
    <s v="[A3SC0022]Scrap caused by service terms"/>
    <s v="Customer"/>
    <s v="客戶未經授權維修.GPU、VRAM被拆除"/>
    <s v="2026/04/07 09:15:55"/>
    <s v="KEYIN"/>
    <s v="KEYIN"/>
    <s v="C01"/>
    <s v="RTX5090"/>
    <s v=""/>
    <s v=""/>
    <s v=""/>
    <s v=""/>
    <s v=""/>
  </r>
  <r>
    <s v="KGB"/>
    <s v="Standard Shipment"/>
    <x v="0"/>
    <x v="0"/>
    <x v="0"/>
    <s v="TO263000011"/>
    <s v="R"/>
    <s v="PNY"/>
    <s v="PNY_US"/>
    <s v="2026/04/01 12:46:13"/>
    <s v="2026/03/22 13:08:32"/>
    <s v="T625801469"/>
    <s v="90CV08730060"/>
    <s v="RTX5090/14530/ARGBOC/SA/PNY"/>
    <s v=""/>
    <s v="T625000178"/>
    <s v="CLOSED"/>
    <s v="許家榮"/>
    <s v="2026/04/07 09:24:34"/>
    <s v="2026/04/16 10:06:08"/>
    <s v="2026/04/18 15:03:05"/>
    <s v="2026/04/18 15:03:05"/>
    <s v=""/>
    <s v=""/>
    <s v=""/>
    <s v="2026/04/07 09:21:18"/>
    <s v="KEYIN"/>
    <s v="KEYIN"/>
    <s v="R10"/>
    <s v="RTX5090"/>
    <s v="2026/04/17 10:37:21"/>
    <s v="002"/>
    <n v="622285"/>
    <n v="7.4"/>
    <n v="7.4"/>
  </r>
  <r>
    <s v="KBB"/>
    <d v="2026-10-02T00:00:00"/>
    <x v="11"/>
    <x v="0"/>
    <x v="1"/>
    <s v="TO263000011"/>
    <s v="R"/>
    <s v="PNY"/>
    <s v="PNY_US"/>
    <s v="2026/04/01 12:46:13"/>
    <s v="2026/03/22 13:08:32"/>
    <s v="T525000206"/>
    <s v="90CV08710060"/>
    <s v="RTX5090/14530/STDOC/SA/PNY"/>
    <s v=""/>
    <s v="T525000206"/>
    <s v="CLOSED"/>
    <s v="李景福"/>
    <s v="2026/04/07 09:24:34"/>
    <s v=""/>
    <s v=""/>
    <s v="2026/06/05 12:38:08"/>
    <s v="[A3SC0020]Scrap cause by Parts shortage"/>
    <s v="Customer"/>
    <s v="Consigned Part Shortage - Close"/>
    <s v="2026/04/07 09:22:07"/>
    <s v="KEYIN"/>
    <s v="KEYIN"/>
    <s v="C01"/>
    <s v="RTX5090"/>
    <s v=""/>
    <s v=""/>
    <s v=""/>
    <s v=""/>
    <s v=""/>
  </r>
  <r>
    <s v="KBB"/>
    <d v="2026-09-16T00:00:00"/>
    <x v="12"/>
    <x v="0"/>
    <x v="1"/>
    <s v="TO263000011"/>
    <s v="R"/>
    <s v="PNY"/>
    <s v="PNY_US"/>
    <s v="2026/04/01 12:46:13"/>
    <s v="2026/03/22 13:08:32"/>
    <s v="T625001065"/>
    <s v="90CV08710060"/>
    <s v="RTX5090/14530/STDOC/SA/PNY"/>
    <s v=""/>
    <s v="T625001065"/>
    <s v="CLOSED"/>
    <s v="許家榮"/>
    <s v="2026/04/07 09:24:34"/>
    <s v=""/>
    <s v=""/>
    <s v="2026/04/09 09:09:30"/>
    <s v="[A3SC0022]Scrap caused by service terms"/>
    <s v="Customer"/>
    <s v="客戶未經授權維修.GPU、VRAM被拆除"/>
    <s v="2026/04/07 09:23:47"/>
    <s v="KEYIN"/>
    <s v="KEYIN"/>
    <s v="C01"/>
    <s v="RTX5090"/>
    <s v=""/>
    <s v=""/>
    <s v=""/>
    <s v=""/>
    <s v=""/>
  </r>
  <r>
    <s v="KBB"/>
    <s v="-"/>
    <x v="5"/>
    <x v="2"/>
    <x v="1"/>
    <s v="TO263000013"/>
    <s v="R"/>
    <s v="PNY"/>
    <s v="PNY_US"/>
    <s v="2026/04/17 11:30:51"/>
    <s v="2026/03/22 13:41:47"/>
    <s v="M925013970"/>
    <s v="90CV08B20010"/>
    <s v="RTX5070TI/14760/STDOC/SA/PNY"/>
    <s v=""/>
    <s v="M925013970"/>
    <s v="CLOSED"/>
    <s v="李景福"/>
    <s v="2026/04/20 09:59:45"/>
    <s v=""/>
    <s v=""/>
    <s v="2026/06/05 12:38:11"/>
    <s v="[A3SC0020]Scrap cause by Parts shortage"/>
    <s v="Customer"/>
    <s v="Consigned Part Shortage - Close"/>
    <s v="2026/04/20 09:46:33"/>
    <s v="KEYIN"/>
    <s v="KEYIN"/>
    <s v="C01"/>
    <s v="RTX5070TI"/>
    <s v=""/>
    <s v=""/>
    <s v=""/>
    <s v=""/>
    <s v=""/>
  </r>
  <r>
    <s v="KBB"/>
    <s v="-"/>
    <x v="5"/>
    <x v="2"/>
    <x v="1"/>
    <s v="TO263000013"/>
    <s v="R"/>
    <s v="PNY"/>
    <s v="PNY_US"/>
    <s v="2026/04/17 11:30:51"/>
    <s v="2026/03/22 13:41:47"/>
    <s v="M825041434"/>
    <s v="90CV08510010"/>
    <s v="RTX5070/14770/STDOC/SA/PNY"/>
    <s v=""/>
    <s v="M825041434"/>
    <s v="CLOSED"/>
    <s v="李景福"/>
    <s v="2026/04/20 09:59:45"/>
    <s v=""/>
    <s v=""/>
    <s v="2026/06/05 12:38:06"/>
    <s v="[A3SC0020]Scrap cause by Parts shortage"/>
    <s v="Customer"/>
    <s v="Consigned Part Shortage - Close"/>
    <s v="2026/04/20 09:47:24"/>
    <s v="KEYIN"/>
    <s v="KEYIN"/>
    <s v="C01"/>
    <s v="RTX5070"/>
    <s v=""/>
    <s v=""/>
    <s v=""/>
    <s v=""/>
    <s v=""/>
  </r>
  <r>
    <s v="KBB"/>
    <d v="2026-09-16T00:00:00"/>
    <x v="12"/>
    <x v="0"/>
    <x v="1"/>
    <s v="TO263000013"/>
    <s v="R"/>
    <s v="PNY"/>
    <s v="PNY_US"/>
    <s v="2026/04/17 11:30:51"/>
    <s v="2026/03/22 13:41:47"/>
    <s v="M825041418"/>
    <s v="90CV08510010"/>
    <s v="RTX5070/14770/STDOC/SA/PNY"/>
    <s v=""/>
    <s v="M825041418"/>
    <s v="CLOSED"/>
    <s v="許家榮"/>
    <s v="2026/04/20 09:59:45"/>
    <s v=""/>
    <s v=""/>
    <s v="2026/05/25 08:40:25"/>
    <s v="[A3SC0023]Scrap caused by VI fail"/>
    <s v="Customer"/>
    <s v="PCB Damaged/C1039掉PAD無法維修"/>
    <s v="2026/04/20 09:48:05"/>
    <s v="KEYIN"/>
    <s v="KEYIN"/>
    <s v="C01"/>
    <s v="RTX5070"/>
    <s v=""/>
    <s v=""/>
    <s v=""/>
    <s v=""/>
    <s v=""/>
  </r>
  <r>
    <s v="KGB"/>
    <s v="Standard Shipment"/>
    <x v="0"/>
    <x v="0"/>
    <x v="0"/>
    <s v="TO263000013"/>
    <s v="R"/>
    <s v="PNY"/>
    <s v="PNY_US"/>
    <s v="2026/04/17 11:30:51"/>
    <s v="2026/03/22 13:41:47"/>
    <s v="M825801588"/>
    <s v="90CV08510010"/>
    <s v="RTX5070/14770/STDOC/SA/PNY"/>
    <s v=""/>
    <s v="M825041438"/>
    <s v="CLOSED"/>
    <s v="許家榮"/>
    <s v="2026/04/20 09:59:45"/>
    <s v="2026/05/14 16:29:07"/>
    <s v="2026/05/22 15:12:31"/>
    <s v="2026/05/22 15:12:31"/>
    <s v=""/>
    <s v=""/>
    <s v=""/>
    <s v="2026/04/20 09:48:41"/>
    <s v="KEYIN"/>
    <s v="KEYIN"/>
    <s v="R10"/>
    <s v="RTX5070"/>
    <s v="2026/05/21 15:59:38"/>
    <s v="008"/>
    <n v="622367"/>
    <n v="7.6"/>
    <n v="2.2999999999999998"/>
  </r>
  <r>
    <s v="KBB"/>
    <s v="Local Scrap"/>
    <x v="2"/>
    <x v="0"/>
    <x v="2"/>
    <s v="TO263000013"/>
    <s v="R"/>
    <s v="PNY"/>
    <s v="PNY_US"/>
    <s v="2026/04/17 11:30:51"/>
    <s v="2026/03/22 13:41:47"/>
    <s v="M925001353"/>
    <s v="90CV085100C0"/>
    <s v="RTX5070/14770/STDOC/HY/PNY"/>
    <s v=""/>
    <s v="M925001353"/>
    <s v="CLOSED"/>
    <s v="李景福"/>
    <s v="2026/04/20 09:59:44"/>
    <s v=""/>
    <s v=""/>
    <s v="2026/06/05 12:38:14"/>
    <s v="[A3SC0020]Scrap cause by Parts shortage"/>
    <s v="Customer"/>
    <s v="Consigned Part Shortage - Close"/>
    <s v="2026/04/20 09:49:21"/>
    <s v="KEYIN"/>
    <s v="KEYIN"/>
    <s v="C01"/>
    <s v="RTX5070"/>
    <s v=""/>
    <s v=""/>
    <s v=""/>
    <s v=""/>
    <s v=""/>
  </r>
  <r>
    <s v="KGB"/>
    <s v="Standard Shipment"/>
    <x v="0"/>
    <x v="0"/>
    <x v="0"/>
    <s v="TO263000013"/>
    <s v="R"/>
    <s v="PNY"/>
    <s v="PNY_US"/>
    <s v="2026/04/17 11:30:51"/>
    <s v="2026/03/22 13:41:47"/>
    <s v="M725801559"/>
    <s v="90CV085100C0"/>
    <s v="RTX5070/14770/STDOC/HY/PNY"/>
    <s v=""/>
    <s v="M725046514"/>
    <s v="CLOSED"/>
    <s v="許家榮"/>
    <s v="2026/04/20 09:39:14"/>
    <s v="2026/05/14 16:28:18"/>
    <s v="2026/05/22 15:12:31"/>
    <s v="2026/05/22 15:12:31"/>
    <s v=""/>
    <s v=""/>
    <s v=""/>
    <s v="2026/04/20 09:36:02"/>
    <s v="KEYIN"/>
    <s v="KEYIN"/>
    <s v="R10"/>
    <s v="RTX5070"/>
    <s v="2026/05/21 15:59:37"/>
    <s v="005"/>
    <n v="622367"/>
    <n v="6.2"/>
    <n v="6.2"/>
  </r>
  <r>
    <s v="KGB"/>
    <s v="Standard Shipment"/>
    <x v="0"/>
    <x v="0"/>
    <x v="0"/>
    <s v="TO263000013"/>
    <s v="R"/>
    <s v="PNY"/>
    <s v="PNY_US"/>
    <s v="2026/04/17 11:30:51"/>
    <s v="2026/03/22 13:41:47"/>
    <s v="MO25801573"/>
    <s v="90CV08C30080"/>
    <s v="RTX5060TI/15210/STDOC/SA/PNY"/>
    <s v=""/>
    <s v="MO25019269"/>
    <s v="CLOSED"/>
    <s v="許家榮"/>
    <s v="2026/04/20 09:39:14"/>
    <s v="2026/05/14 16:28:43"/>
    <s v="2026/05/22 15:12:31"/>
    <s v="2026/05/22 15:12:31"/>
    <s v=""/>
    <s v=""/>
    <s v=""/>
    <s v="2026/04/20 09:38:42"/>
    <s v="KEYIN"/>
    <s v="KEYIN"/>
    <s v="R10"/>
    <s v="RTX5060TI"/>
    <s v="2026/05/21 15:59:38"/>
    <s v="007"/>
    <n v="622367"/>
    <n v="5.2"/>
    <n v="5.2"/>
  </r>
  <r>
    <s v="KGB"/>
    <s v="Standard Shipment"/>
    <x v="0"/>
    <x v="0"/>
    <x v="0"/>
    <s v="TO263000013"/>
    <s v="R"/>
    <s v="PNY"/>
    <s v="PNY_US"/>
    <s v="2026/04/17 11:30:51"/>
    <s v="2026/03/22 13:41:47"/>
    <s v="MN25801659"/>
    <s v="90CV085100T0"/>
    <s v="RTX5070/14770/STDOC/MR/PNY"/>
    <s v=""/>
    <s v="MN25022336"/>
    <s v="CLOSED"/>
    <s v="許家榮"/>
    <s v="2026/04/20 09:39:14"/>
    <s v="2026/06/02 16:35:26"/>
    <s v="2026/06/05 16:49:37"/>
    <s v="2026/06/05 16:49:37"/>
    <s v=""/>
    <s v=""/>
    <s v=""/>
    <s v="2026/04/20 09:37:53"/>
    <s v="KEYIN"/>
    <s v="KEYIN"/>
    <s v="R10"/>
    <s v="RTX5070"/>
    <s v="2026/06/04 16:34:19"/>
    <s v="010"/>
    <n v="622400"/>
    <n v="6.9"/>
    <n v="6.9"/>
  </r>
  <r>
    <s v="On Hold"/>
    <s v="on hold"/>
    <x v="9"/>
    <x v="2"/>
    <x v="0"/>
    <s v="TO263000013"/>
    <s v="R"/>
    <s v="PNY"/>
    <s v="PNY_US"/>
    <s v="2026/04/17 11:30:51"/>
    <s v="2026/03/22 13:41:47"/>
    <s v="M825041431"/>
    <s v="90CV08510010"/>
    <s v="RTX5070/14770/STDOC/SA/PNY"/>
    <s v=""/>
    <s v="M825041431"/>
    <s v="MTCAPPLYCONF"/>
    <s v="許家榮"/>
    <s v="2026/04/20 09:59:44"/>
    <s v=""/>
    <s v=""/>
    <s v=""/>
    <s v=""/>
    <s v=""/>
    <s v=""/>
    <s v="2026/04/20 09:50:03"/>
    <s v="KEYIN"/>
    <s v="KEYIN"/>
    <s v="R10"/>
    <s v="RTX5070"/>
    <s v=""/>
    <s v=""/>
    <s v=""/>
    <s v=""/>
    <s v=""/>
  </r>
  <r>
    <s v="KGB"/>
    <s v="Standard Shipment"/>
    <x v="0"/>
    <x v="0"/>
    <x v="0"/>
    <s v="TO263000013"/>
    <s v="R"/>
    <s v="PNY"/>
    <s v="PNY_US"/>
    <s v="2026/04/17 11:30:51"/>
    <s v="2026/03/22 13:41:47"/>
    <s v="M825801591"/>
    <s v="90CV08510010"/>
    <s v="RTX5070/14770/STDOC/SA/PNY"/>
    <s v=""/>
    <s v="M825041435"/>
    <s v="CLOSED"/>
    <s v="許家榮"/>
    <s v="2026/04/20 09:59:44"/>
    <s v="2026/05/14 16:29:31"/>
    <s v="2026/05/22 15:12:31"/>
    <s v="2026/05/22 15:12:31"/>
    <s v=""/>
    <s v=""/>
    <s v=""/>
    <s v="2026/04/20 09:50:43"/>
    <s v="KEYIN"/>
    <s v="KEYIN"/>
    <s v="R10"/>
    <s v="RTX5070"/>
    <s v="2026/05/21 15:59:37"/>
    <s v="005"/>
    <n v="622367"/>
    <n v="6.2"/>
    <n v="6.2"/>
  </r>
  <r>
    <s v="KGB"/>
    <s v="Standard Shipment"/>
    <x v="0"/>
    <x v="0"/>
    <x v="0"/>
    <s v="TO263000013"/>
    <s v="R"/>
    <s v="PNY"/>
    <s v="PNY_US"/>
    <s v="2026/04/17 11:30:51"/>
    <s v="2026/03/22 13:41:47"/>
    <s v="M925801556"/>
    <s v="90CV085100C0"/>
    <s v="RTX5070/14770/STDOC/HY/PNY"/>
    <s v=""/>
    <s v="M925013450"/>
    <s v="CLOSED"/>
    <s v="許家榮"/>
    <s v="2026/04/20 09:39:14"/>
    <s v="2026/05/19 09:40:56"/>
    <s v="2026/05/22 15:12:30"/>
    <s v="2026/05/22 15:12:30"/>
    <s v=""/>
    <s v=""/>
    <s v=""/>
    <s v="2026/04/20 08:45:53"/>
    <s v="KEYIN"/>
    <s v="KEYIN"/>
    <s v="R10"/>
    <s v="RTX5070"/>
    <s v="2026/05/21 15:59:37"/>
    <s v="005"/>
    <n v="622367"/>
    <n v="6.2"/>
    <n v="6.2"/>
  </r>
  <r>
    <s v="KGB"/>
    <s v="Standard Shipment"/>
    <x v="0"/>
    <x v="0"/>
    <x v="0"/>
    <s v="TO263000013"/>
    <s v="R"/>
    <s v="PNY"/>
    <s v="PNY_US"/>
    <s v="2026/04/17 11:30:51"/>
    <s v="2026/03/22 13:41:47"/>
    <s v="MO25801564"/>
    <s v="90CV08B20010"/>
    <s v="RTX5070TI/14760/STDOC/SA/PNY"/>
    <s v=""/>
    <s v="MO25006924"/>
    <s v="CLOSED"/>
    <s v="許家榮"/>
    <s v="2026/04/20 09:59:44"/>
    <s v="2026/05/20 13:45:58"/>
    <s v="2026/05/22 15:12:31"/>
    <s v="2026/05/22 15:12:31"/>
    <s v=""/>
    <s v=""/>
    <s v=""/>
    <s v="2026/04/20 09:55:28"/>
    <s v="KEYIN"/>
    <s v="KEYIN"/>
    <s v="R10"/>
    <s v="RTX5070TI"/>
    <s v="2026/05/21 15:59:37"/>
    <s v="001"/>
    <n v="622367"/>
    <n v="5.9"/>
    <n v="5.9"/>
  </r>
  <r>
    <s v="KGB"/>
    <s v="Standard Shipment"/>
    <x v="0"/>
    <x v="0"/>
    <x v="0"/>
    <s v="TO263000013"/>
    <s v="R"/>
    <s v="PNY"/>
    <s v="PNY_US"/>
    <s v="2026/04/17 11:30:51"/>
    <s v="2026/03/22 13:41:47"/>
    <s v="M825801560"/>
    <s v="90CV08630010"/>
    <s v="RTX5080/14745/ARGBOC/SA/PNY"/>
    <s v=""/>
    <s v="M825002231"/>
    <s v="CLOSED"/>
    <s v="許家榮"/>
    <s v="2026/04/20 09:59:44"/>
    <s v="2026/05/25 16:12:47"/>
    <s v="2026/05/28 17:28:42"/>
    <s v="2026/05/28 17:28:42"/>
    <s v=""/>
    <s v=""/>
    <s v=""/>
    <s v="2026/04/20 09:56:15"/>
    <s v="KEYIN"/>
    <s v="KEYIN"/>
    <s v="R10"/>
    <s v="RTX5080"/>
    <s v="2026/05/28 11:16:50"/>
    <s v="004"/>
    <n v="622380"/>
    <n v="7"/>
    <n v="7"/>
  </r>
  <r>
    <s v="KGB"/>
    <s v="Standard Shipment"/>
    <x v="0"/>
    <x v="0"/>
    <x v="0"/>
    <s v="TO263000013"/>
    <s v="R"/>
    <s v="PNY"/>
    <s v="PNY_US"/>
    <s v="2026/04/17 11:30:51"/>
    <s v="2026/03/22 13:41:47"/>
    <s v="M725801565"/>
    <s v="90CV08610010"/>
    <s v="RTX5080/14745/STDOC/SA/PNY"/>
    <s v=""/>
    <s v="M725038442"/>
    <s v="CLOSED"/>
    <s v="許家榮"/>
    <s v="2026/04/20 09:59:44"/>
    <s v="2026/06/02 16:34:32"/>
    <s v="2026/06/05 16:49:37"/>
    <s v="2026/06/05 16:49:37"/>
    <s v=""/>
    <s v=""/>
    <s v=""/>
    <s v="2026/04/20 09:51:27"/>
    <s v="KEYIN"/>
    <s v="KEYIN"/>
    <s v="R10"/>
    <s v="RTX5080"/>
    <s v="2026/06/04 16:34:18"/>
    <s v="007"/>
    <n v="622400"/>
    <n v="6.8"/>
    <n v="6.8"/>
  </r>
  <r>
    <s v="KGB"/>
    <s v="Standard Shipment"/>
    <x v="0"/>
    <x v="0"/>
    <x v="0"/>
    <s v="TO263000013"/>
    <s v="R"/>
    <s v="PNY"/>
    <s v="PNY_US"/>
    <s v="2026/04/17 11:30:51"/>
    <s v="2026/03/22 13:41:47"/>
    <s v="M825801592"/>
    <s v="90CV08B30070"/>
    <s v="RTX5070TI/14760/ARGBOC/HY/PNY"/>
    <s v=""/>
    <s v="M825040193"/>
    <s v="CLOSED"/>
    <s v="許家榮"/>
    <s v="2026/04/20 09:59:44"/>
    <s v="2026/05/06 14:17:33"/>
    <s v="2026/05/08 14:15:57"/>
    <s v="2026/05/08 14:15:57"/>
    <s v=""/>
    <s v=""/>
    <s v=""/>
    <s v="2026/04/20 09:56:59"/>
    <s v="KEYIN"/>
    <s v="KEYIN"/>
    <s v="R10"/>
    <s v="RTX5070TI"/>
    <s v="2026/05/07 16:10:18"/>
    <s v="002"/>
    <n v="622334"/>
    <n v="5.8"/>
    <n v="5.8"/>
  </r>
  <r>
    <s v="KGB"/>
    <s v="Standard Shipment"/>
    <x v="0"/>
    <x v="0"/>
    <x v="0"/>
    <s v="TO263000013"/>
    <s v="R"/>
    <s v="PNY"/>
    <s v="PNY_US"/>
    <s v="2026/04/17 11:30:51"/>
    <s v="2026/03/22 13:41:47"/>
    <s v="M925801593"/>
    <s v="90CV08B20070"/>
    <s v="RTX5070TI/14760/STDOC/HY/PNY"/>
    <s v=""/>
    <s v="M925014014"/>
    <s v="CLOSED"/>
    <s v="許家榮"/>
    <s v="2026/04/20 09:59:44"/>
    <s v="2026/05/20 13:46:13"/>
    <s v="2026/05/22 15:12:31"/>
    <s v="2026/05/22 15:12:31"/>
    <s v=""/>
    <s v=""/>
    <s v=""/>
    <s v="2026/04/20 09:57:42"/>
    <s v="KEYIN"/>
    <s v="KEYIN"/>
    <s v="R10"/>
    <s v="RTX5070TI"/>
    <s v="2026/05/21 15:59:37"/>
    <s v="004"/>
    <n v="622367"/>
    <n v="5.9"/>
    <n v="5.9"/>
  </r>
  <r>
    <s v="KGB"/>
    <s v="Standard Shipment"/>
    <x v="0"/>
    <x v="0"/>
    <x v="0"/>
    <s v="TO263000013"/>
    <s v="R"/>
    <s v="PNY"/>
    <s v="PNY_US"/>
    <s v="2026/04/17 11:30:51"/>
    <s v="2026/03/22 13:41:47"/>
    <s v="M925801557"/>
    <s v="90CV08B20010"/>
    <s v="RTX5070TI/14760/STDOC/SA/PNY"/>
    <s v=""/>
    <s v="M925013984"/>
    <s v="CLOSED"/>
    <s v="許家榮"/>
    <s v="2026/04/20 09:59:44"/>
    <s v="2026/05/20 13:45:25"/>
    <s v="2026/05/22 15:12:31"/>
    <s v="2026/05/22 15:12:31"/>
    <s v=""/>
    <s v=""/>
    <s v=""/>
    <s v="2026/04/20 09:58:23"/>
    <s v="KEYIN"/>
    <s v="KEYIN"/>
    <s v="R10"/>
    <s v="RTX5070TI"/>
    <s v="2026/05/21 15:59:37"/>
    <s v="001"/>
    <n v="622367"/>
    <n v="5.9"/>
    <n v="5.9"/>
  </r>
  <r>
    <s v="KGB"/>
    <s v="Standard Shipment"/>
    <x v="0"/>
    <x v="0"/>
    <x v="0"/>
    <s v="TO263000013"/>
    <s v="R"/>
    <s v="PNY"/>
    <s v="PNY_US"/>
    <s v="2026/04/17 11:30:51"/>
    <s v="2026/03/22 13:41:47"/>
    <s v="M725801558"/>
    <s v="90CV08610010"/>
    <s v="RTX5080/14745/STDOC/SA/PNY"/>
    <s v=""/>
    <s v="M725038144"/>
    <s v="CLOSED"/>
    <s v="許家榮"/>
    <s v="2026/04/20 09:59:44"/>
    <s v="2026/05/25 16:12:39"/>
    <s v="2026/05/28 17:28:42"/>
    <s v="2026/05/28 17:28:42"/>
    <s v=""/>
    <s v=""/>
    <s v=""/>
    <s v="2026/04/20 09:59:11"/>
    <s v="KEYIN"/>
    <s v="KEYIN"/>
    <s v="R10"/>
    <s v="RTX5080"/>
    <s v="2026/05/28 11:16:50"/>
    <s v="006"/>
    <n v="622380"/>
    <n v="6.9"/>
    <n v="6.9"/>
  </r>
  <r>
    <s v="KGB"/>
    <s v="Standard Shipment"/>
    <x v="0"/>
    <x v="0"/>
    <x v="0"/>
    <s v="TO263000013"/>
    <s v="R"/>
    <s v="PNY"/>
    <s v="PNY_US"/>
    <s v="2026/04/17 11:30:51"/>
    <s v="2026/03/22 13:41:47"/>
    <s v="M925801594"/>
    <s v="90CV08610010"/>
    <s v="RTX5080/14745/STDOC/SA/PNY"/>
    <s v=""/>
    <s v="M925021348"/>
    <s v="CLOSED"/>
    <s v="許家榮"/>
    <s v="2026/04/20 09:59:44"/>
    <s v="2026/05/25 16:13:25"/>
    <s v="2026/05/28 17:28:42"/>
    <s v="2026/05/28 17:28:42"/>
    <s v=""/>
    <s v=""/>
    <s v=""/>
    <s v="2026/04/20 09:52:04"/>
    <s v="KEYIN"/>
    <s v="KEYIN"/>
    <s v="R10"/>
    <s v="RTX5080"/>
    <s v="2026/05/28 11:16:50"/>
    <s v="006"/>
    <n v="622380"/>
    <n v="6.9"/>
    <n v="6.9"/>
  </r>
  <r>
    <s v="KBB"/>
    <s v="Local Scrap"/>
    <x v="2"/>
    <x v="0"/>
    <x v="2"/>
    <s v="TO263000013"/>
    <s v="R"/>
    <s v="PNY"/>
    <s v="PNY_US"/>
    <s v="2026/04/17 11:30:51"/>
    <s v="2026/03/22 13:41:47"/>
    <s v="M925013438"/>
    <s v="90CV085100C0"/>
    <s v="RTX5070/14770/STDOC/HY/PNY"/>
    <s v=""/>
    <s v="M925013438"/>
    <s v="CLOSED"/>
    <s v="李景福"/>
    <s v="2026/04/20 09:59:44"/>
    <s v=""/>
    <s v=""/>
    <s v="2026/06/05 12:38:09"/>
    <s v="[A3SC0020]Scrap cause by Parts shortage"/>
    <s v="Customer"/>
    <s v="Consigned Part Shortage - Close"/>
    <s v="2026/04/20 09:53:26"/>
    <s v="KEYIN"/>
    <s v="KEYIN"/>
    <s v="C01"/>
    <s v="RTX5070"/>
    <s v=""/>
    <s v=""/>
    <s v=""/>
    <s v=""/>
    <s v=""/>
  </r>
  <r>
    <s v="KBB"/>
    <s v="-"/>
    <x v="5"/>
    <x v="2"/>
    <x v="1"/>
    <s v="TO263000013"/>
    <s v="R"/>
    <s v="PNY"/>
    <s v="PNY_US"/>
    <s v="2026/04/17 11:30:51"/>
    <s v="2026/03/22 13:41:47"/>
    <s v="M925002743"/>
    <s v="90CV085100C0"/>
    <s v="RTX5070/14770/STDOC/HY/PNY"/>
    <s v=""/>
    <s v="M925002743"/>
    <s v="CLOSED"/>
    <s v="李景福"/>
    <s v="2026/04/20 09:59:44"/>
    <s v=""/>
    <s v=""/>
    <s v="2026/06/05 12:38:12"/>
    <s v="[A3SC0020]Scrap cause by Parts shortage"/>
    <s v="Customer"/>
    <s v="Consigned Part Shortage - Close"/>
    <s v="2026/04/20 09:54:22"/>
    <s v="KEYIN"/>
    <s v="KEYIN"/>
    <s v="C01"/>
    <s v="RTX5070"/>
    <s v=""/>
    <s v=""/>
    <s v=""/>
    <s v=""/>
    <s v=""/>
  </r>
  <r>
    <s v="KGB"/>
    <s v="Standard Shipment"/>
    <x v="0"/>
    <x v="0"/>
    <x v="0"/>
    <s v="TO263000015"/>
    <s v="R"/>
    <s v="PNY"/>
    <s v="PNY_US"/>
    <s v="2026/04/01 09:25:31"/>
    <s v="2026/03/26 11:20:27"/>
    <s v="MO25801467"/>
    <s v="90CV08B20010"/>
    <s v="RTX5070TI/14760/STDOC/SA/PNY"/>
    <s v=""/>
    <s v="MO25007766"/>
    <s v="CLOSED"/>
    <s v="許家榮"/>
    <s v="2026/04/07 10:26:14"/>
    <s v="2026/05/20 13:43:55"/>
    <s v="2026/05/22 15:12:30"/>
    <s v="2026/05/22 15:12:30"/>
    <s v=""/>
    <s v=""/>
    <s v=""/>
    <s v="2026/04/07 09:55:38"/>
    <s v="KEYIN"/>
    <s v="KEYIN"/>
    <s v="R10"/>
    <s v="RTX5070TI"/>
    <s v="2026/05/21 15:59:37"/>
    <s v="001"/>
    <n v="622367"/>
    <n v="5.9"/>
    <n v="5.9"/>
  </r>
  <r>
    <s v="KGB"/>
    <s v="Standard Shipment"/>
    <x v="0"/>
    <x v="0"/>
    <x v="0"/>
    <s v="TO263000015"/>
    <s v="R"/>
    <s v="PNY"/>
    <s v="PNY_US"/>
    <s v="2026/04/01 09:25:31"/>
    <s v="2026/03/26 11:20:27"/>
    <s v="M825801474"/>
    <s v="90CV08B200Z0"/>
    <s v="RTX5070TI/14760/STDOC/HY/PNY"/>
    <s v=""/>
    <s v="M825004782"/>
    <s v="CLOSED"/>
    <s v="許家榮"/>
    <s v="2026/04/07 10:26:14"/>
    <s v="2026/05/15 10:42:09"/>
    <s v="2026/05/22 15:12:30"/>
    <s v="2026/05/22 15:12:30"/>
    <s v=""/>
    <s v=""/>
    <s v=""/>
    <s v="2026/04/07 09:56:34"/>
    <s v="KEYIN"/>
    <s v="KEYIN"/>
    <s v="R10"/>
    <s v="RTX5070TI"/>
    <s v="2026/05/21 15:59:37"/>
    <s v="003"/>
    <n v="622367"/>
    <n v="5.9"/>
    <n v="5.9"/>
  </r>
  <r>
    <s v="KGB"/>
    <s v="Standard Shipment"/>
    <x v="0"/>
    <x v="0"/>
    <x v="0"/>
    <s v="TO263000015"/>
    <s v="R"/>
    <s v="PNY"/>
    <s v="PNY_US"/>
    <s v="2026/04/01 09:25:31"/>
    <s v="2026/03/26 11:20:27"/>
    <s v="M825801464"/>
    <s v="90CV08C50010"/>
    <s v="RTX5060TI/15215/ARGBOC/SA/PNY"/>
    <s v=""/>
    <s v="M825013291"/>
    <s v="CLOSED"/>
    <s v="許家榮"/>
    <s v="2026/04/07 10:26:14"/>
    <s v="2026/05/06 14:14:32"/>
    <s v="2026/05/08 14:15:57"/>
    <s v="2026/05/08 14:15:57"/>
    <s v=""/>
    <s v=""/>
    <s v=""/>
    <s v="2026/04/07 09:58:31"/>
    <s v="KEYIN"/>
    <s v="KEYIN"/>
    <s v="R10"/>
    <s v="RTX5060TI"/>
    <s v="2026/05/07 16:10:18"/>
    <s v="001"/>
    <n v="622334"/>
    <n v="6"/>
    <n v="6"/>
  </r>
  <r>
    <s v="KGB"/>
    <s v="Standard Shipment"/>
    <x v="0"/>
    <x v="0"/>
    <x v="0"/>
    <s v="TO263000015"/>
    <s v="R"/>
    <s v="PNY"/>
    <s v="PNY_US"/>
    <s v="2026/04/01 09:25:31"/>
    <s v="2026/03/26 11:20:27"/>
    <s v="M625801448"/>
    <s v="90CV08C50010"/>
    <s v="RTX5060TI/15215/ARGBOC/SA/PNY"/>
    <s v=""/>
    <s v="M625019016"/>
    <s v="CLOSED"/>
    <s v="許家榮"/>
    <s v="2026/04/07 10:26:14"/>
    <s v="2026/05/06 14:13:34"/>
    <s v="2026/05/08 14:15:57"/>
    <s v="2026/05/08 14:15:57"/>
    <s v=""/>
    <s v=""/>
    <s v=""/>
    <s v="2026/04/07 09:59:47"/>
    <s v="KEYIN"/>
    <s v="KEYIN"/>
    <s v="R10"/>
    <s v="RTX5060TI"/>
    <s v="2026/05/07 16:10:18"/>
    <s v="001"/>
    <n v="622334"/>
    <n v="6"/>
    <n v="6"/>
  </r>
  <r>
    <s v="KGB"/>
    <s v="Standard Shipment"/>
    <x v="0"/>
    <x v="0"/>
    <x v="0"/>
    <s v="TO263000015"/>
    <s v="R"/>
    <s v="PNY"/>
    <s v="PNY_US"/>
    <s v="2026/04/01 09:25:31"/>
    <s v="2026/03/26 11:20:27"/>
    <s v="M625801477"/>
    <s v="90CV08C50010"/>
    <s v="RTX5060TI/15215/ARGBOC/SA/PNY"/>
    <s v=""/>
    <s v="M625018541"/>
    <s v="CLOSED"/>
    <s v="許家榮"/>
    <s v="2026/04/07 10:26:14"/>
    <s v="2026/05/06 14:14:41"/>
    <s v="2026/05/08 14:15:57"/>
    <s v="2026/05/08 14:15:57"/>
    <s v=""/>
    <s v=""/>
    <s v=""/>
    <s v="2026/04/07 10:00:54"/>
    <s v="KEYIN"/>
    <s v="KEYIN"/>
    <s v="R10"/>
    <s v="RTX5060TI"/>
    <s v="2026/05/07 16:10:18"/>
    <s v="001"/>
    <n v="622334"/>
    <n v="6"/>
    <n v="6"/>
  </r>
  <r>
    <s v="KGB"/>
    <s v="Standard Shipment"/>
    <x v="0"/>
    <x v="0"/>
    <x v="0"/>
    <s v="TO263000015"/>
    <s v="R"/>
    <s v="PNY"/>
    <s v="PNY_US"/>
    <s v="2026/04/01 09:25:31"/>
    <s v="2026/03/26 11:20:27"/>
    <s v="M825801535"/>
    <s v="90CV08B100B0"/>
    <s v="RTX5070TI/14760/STD/HY/PNY"/>
    <s v=""/>
    <s v="M825025524"/>
    <s v="CLOSED"/>
    <s v="許家榮"/>
    <s v="2026/04/07 10:26:14"/>
    <s v="2026/05/14 16:28:00"/>
    <s v="2026/05/22 15:12:30"/>
    <s v="2026/05/22 15:12:30"/>
    <s v=""/>
    <s v=""/>
    <s v=""/>
    <s v="2026/04/07 10:01:36"/>
    <s v="KEYIN"/>
    <s v="KEYIN"/>
    <s v="R10"/>
    <s v="RTX5070TI"/>
    <s v="2026/05/21 15:59:38"/>
    <s v="006"/>
    <n v="622367"/>
    <n v="7"/>
    <n v="7"/>
  </r>
  <r>
    <s v="KGB"/>
    <s v="Standard Shipment"/>
    <x v="0"/>
    <x v="0"/>
    <x v="0"/>
    <s v="TO263000015"/>
    <s v="R"/>
    <s v="PNY"/>
    <s v="PNY_US"/>
    <s v="2026/04/01 09:25:31"/>
    <s v="2026/03/26 11:20:27"/>
    <s v="M825801529"/>
    <s v="90CV08B100B0"/>
    <s v="RTX5070TI/14760/STD/HY/PNY"/>
    <s v=""/>
    <s v="M825019667"/>
    <s v="CLOSED"/>
    <s v="許家榮"/>
    <s v="2026/04/07 10:26:14"/>
    <s v="2026/05/14 16:27:51"/>
    <s v="2026/05/22 15:12:30"/>
    <s v="2026/05/22 15:12:30"/>
    <s v=""/>
    <s v=""/>
    <s v=""/>
    <s v="2026/04/07 10:22:28"/>
    <s v="KEYIN"/>
    <s v="KEYIN"/>
    <s v="R10"/>
    <s v="RTX5070TI"/>
    <s v="2026/05/21 15:59:38"/>
    <s v="006"/>
    <n v="622367"/>
    <n v="7"/>
    <n v="7"/>
  </r>
  <r>
    <s v="KBB"/>
    <d v="2026-09-16T00:00:00"/>
    <x v="12"/>
    <x v="0"/>
    <x v="1"/>
    <s v="TO263000015"/>
    <s v="R"/>
    <s v="PNY"/>
    <s v="PNY_US"/>
    <s v="2026/04/01 09:25:31"/>
    <s v="2026/03/26 11:20:27"/>
    <s v="M325021602"/>
    <s v="90CV08700020"/>
    <s v="RTX5090/14530/STD/SA/PNY"/>
    <s v=""/>
    <s v="M325021602"/>
    <s v="CLOSED"/>
    <s v="許家榮"/>
    <s v="2026/04/07 10:26:14"/>
    <s v=""/>
    <s v=""/>
    <s v="2026/05/25 08:37:21"/>
    <s v="[A3SC0023]Scrap caused by VI fail"/>
    <s v="Customer"/>
    <s v="PCB Damaged/J5無法維修 （J5撞件造成掉PAD）"/>
    <s v="2026/04/07 10:23:12"/>
    <s v="KEYIN"/>
    <s v="KEYIN"/>
    <s v="C01"/>
    <s v="RTX5090"/>
    <s v=""/>
    <s v=""/>
    <s v=""/>
    <s v=""/>
    <s v=""/>
  </r>
  <r>
    <s v="KGB"/>
    <s v="Standard Shipment"/>
    <x v="0"/>
    <x v="0"/>
    <x v="0"/>
    <s v="TO263000015"/>
    <s v="R"/>
    <s v="PNY"/>
    <s v="PNY_US"/>
    <s v="2026/04/01 09:25:31"/>
    <s v="2026/03/26 11:20:27"/>
    <s v="M625048387"/>
    <s v="90CV085000M0"/>
    <s v="RTX5070/14770/STD/HY/PNY"/>
    <s v=""/>
    <s v="M625048387"/>
    <s v="CLOSED"/>
    <s v="許家榮"/>
    <s v="2026/04/07 10:26:14"/>
    <s v="2026/04/16 10:39:05"/>
    <s v="2026/04/24 15:35:01"/>
    <s v="2026/04/24 15:35:01"/>
    <s v=""/>
    <s v=""/>
    <s v=""/>
    <s v="2026/04/07 10:23:54"/>
    <s v="KEYIN"/>
    <s v="KEYIN"/>
    <s v="R10"/>
    <s v="RTX5070"/>
    <s v="2026/04/24 10:44:45"/>
    <s v="001"/>
    <n v="622300"/>
    <n v="6.5"/>
    <n v="6.5"/>
  </r>
  <r>
    <s v="KGB"/>
    <s v="Standard Shipment"/>
    <x v="0"/>
    <x v="0"/>
    <x v="0"/>
    <s v="TO263000015"/>
    <s v="R"/>
    <s v="PNY"/>
    <s v="PNY_US"/>
    <s v="2026/04/01 09:25:31"/>
    <s v="2026/03/26 11:20:27"/>
    <s v="MD25801501"/>
    <s v="90CV085000A0"/>
    <s v="RTX5070/14770/STD/HY/PNY"/>
    <s v=""/>
    <s v="MD25011224"/>
    <s v="CLOSED"/>
    <s v="許家榮"/>
    <s v="2026/04/07 10:26:13"/>
    <s v="2026/05/25 16:11:27"/>
    <s v="2026/05/28 17:28:42"/>
    <s v="2026/05/28 17:28:42"/>
    <s v=""/>
    <s v=""/>
    <s v=""/>
    <s v="2026/04/07 10:24:37"/>
    <s v="KEYIN"/>
    <s v="KEYIN"/>
    <s v="R10"/>
    <s v="RTX5070"/>
    <s v="2026/05/28 11:16:50"/>
    <s v="008"/>
    <n v="622380"/>
    <n v="7.2"/>
    <n v="1.9"/>
  </r>
  <r>
    <s v="KGB"/>
    <s v="Standard Shipment"/>
    <x v="0"/>
    <x v="0"/>
    <x v="0"/>
    <s v="TO263000015"/>
    <s v="R"/>
    <s v="PNY"/>
    <s v="PNY_US"/>
    <s v="2026/04/01 09:25:31"/>
    <s v="2026/03/26 11:20:27"/>
    <s v="MO25801668"/>
    <s v="90CV085000S0"/>
    <s v="RTX5070/14770/STD/MR/PNY"/>
    <s v=""/>
    <s v="MO25011585"/>
    <s v="CLOSED"/>
    <s v="許家榮"/>
    <s v="2026/04/07 10:26:13"/>
    <s v="2026/06/02 16:35:05"/>
    <s v="2026/06/05 16:49:37"/>
    <s v="2026/06/05 16:49:37"/>
    <s v=""/>
    <s v=""/>
    <s v=""/>
    <s v="2026/04/07 10:25:27"/>
    <s v="KEYIN"/>
    <s v="KEYIN"/>
    <s v="R10"/>
    <s v="RTX5070"/>
    <s v="2026/06/04 16:34:18"/>
    <s v="004"/>
    <n v="622400"/>
    <n v="6.1"/>
    <n v="6.1"/>
  </r>
  <r>
    <s v="KGB"/>
    <s v="Standard Shipment"/>
    <x v="0"/>
    <x v="0"/>
    <x v="0"/>
    <s v="TO263000015"/>
    <s v="R"/>
    <s v="PNY"/>
    <s v="PNY_US"/>
    <s v="2026/04/01 09:25:31"/>
    <s v="2026/03/26 11:20:27"/>
    <s v="M825801555"/>
    <s v="90CV08630010"/>
    <s v="RTX5080/14745/ARGBOC/SA/PNY"/>
    <s v=""/>
    <s v="M825039023"/>
    <s v="CLOSED"/>
    <s v="許家榮"/>
    <s v="2026/04/07 10:26:14"/>
    <s v="2026/05/25 16:12:32"/>
    <s v="2026/05/28 17:28:42"/>
    <s v="2026/05/28 17:28:42"/>
    <s v=""/>
    <s v=""/>
    <s v=""/>
    <s v="2026/04/07 09:54:43"/>
    <s v="KEYIN"/>
    <s v="KEYIN"/>
    <s v="R10"/>
    <s v="RTX5080"/>
    <s v="2026/05/28 11:16:50"/>
    <s v="004"/>
    <n v="622380"/>
    <n v="7"/>
    <n v="7"/>
  </r>
  <r>
    <s v="KGB"/>
    <s v="Standard Shipment"/>
    <x v="0"/>
    <x v="0"/>
    <x v="0"/>
    <s v="TO264000008"/>
    <s v="R"/>
    <s v="PNY"/>
    <s v="PNY_US"/>
    <s v="2026/04/21 11:24:34"/>
    <s v="2026/04/14 09:00:02"/>
    <s v="M425801661"/>
    <s v="90CV07S100H0"/>
    <s v="RTX4090/PG139-SKU332/GB/PNY"/>
    <s v=""/>
    <s v="M425039713"/>
    <s v="CLOSED"/>
    <s v="許家榮"/>
    <s v="2026/04/24 10:39:05"/>
    <s v="2026/06/02 16:35:32"/>
    <s v="2026/06/05 16:49:37"/>
    <s v="2026/06/05 16:49:37"/>
    <s v=""/>
    <s v=""/>
    <s v=""/>
    <s v="2026/04/22 10:54:59"/>
    <s v="KEYIN"/>
    <s v="KEYIN"/>
    <s v="R10"/>
    <s v="RTX4090"/>
    <s v="2026/06/04 16:34:19"/>
    <s v="010"/>
    <n v="622400"/>
    <n v="6.9"/>
    <n v="6.9"/>
  </r>
  <r>
    <s v="KBB"/>
    <d v="2026-09-16T00:00:00"/>
    <x v="12"/>
    <x v="0"/>
    <x v="1"/>
    <s v="TO264000009"/>
    <s v="R"/>
    <s v="PNY"/>
    <s v="PNY_US"/>
    <s v="2026/04/21 11:28:06"/>
    <s v="2026/04/14 09:01:50"/>
    <s v="T625001185"/>
    <s v="90CV08710060"/>
    <s v="RTX5090/14530/STDOC/SA/PNY"/>
    <s v=""/>
    <s v="T625001185"/>
    <s v="CLOSED"/>
    <s v="許家榮"/>
    <s v="2026/04/22 10:53:02"/>
    <s v=""/>
    <s v=""/>
    <s v="2026/05/08 09:56:44"/>
    <s v="[A3SC0022]Scrap caused by service terms"/>
    <s v="Customer"/>
    <s v="客戶未經授權維修.GPU、VRAM被拆除"/>
    <s v="2026/04/22 10:51:36"/>
    <s v="KEYIN"/>
    <s v="KEYIN"/>
    <s v="C01"/>
    <s v="RTX5090"/>
    <s v=""/>
    <s v=""/>
    <s v=""/>
    <s v=""/>
    <s v=""/>
  </r>
  <r>
    <s v="KGB"/>
    <s v="Standard Shipment"/>
    <x v="0"/>
    <x v="0"/>
    <x v="0"/>
    <s v="TO264000009"/>
    <s v="R"/>
    <s v="PNY"/>
    <s v="PNY_US"/>
    <s v="2026/04/21 11:28:06"/>
    <s v="2026/04/14 09:01:50"/>
    <s v="T625801587"/>
    <s v="90CV087000A0"/>
    <s v="RTX5090/14530/STD/SA/PNY"/>
    <s v=""/>
    <s v="T625003568"/>
    <s v="CLOSED"/>
    <s v="許家榮"/>
    <s v="2026/04/22 10:53:02"/>
    <s v="2026/05/06 14:17:23"/>
    <s v="2026/05/08 14:15:57"/>
    <s v="2026/05/08 14:15:57"/>
    <s v=""/>
    <s v=""/>
    <s v=""/>
    <s v="2026/04/22 10:52:23"/>
    <s v="KEYIN"/>
    <s v="KEYIN"/>
    <s v="R10"/>
    <s v="RTX5090"/>
    <s v="2026/05/07 16:10:18"/>
    <s v="003"/>
    <n v="622334"/>
    <n v="5.4"/>
    <n v="5.4"/>
  </r>
  <r>
    <s v="KGB"/>
    <s v="Standard Shipment"/>
    <x v="0"/>
    <x v="0"/>
    <x v="0"/>
    <s v="TO264000010"/>
    <s v="R"/>
    <s v="PNY"/>
    <s v="PNY_US"/>
    <s v="2026/04/28 15:52:06"/>
    <s v="2026/04/14 09:21:49"/>
    <s v="MO25801777"/>
    <s v="90CV085000S0"/>
    <s v="RTX5070/14770/STD/MR/PNY"/>
    <s v=""/>
    <s v="MO25003560"/>
    <s v="CLOSED"/>
    <s v="許家榮"/>
    <s v="2026/06/12 08:21:54"/>
    <s v="2026/07/21 15:37:39"/>
    <s v="2026/07/24 17:22:24"/>
    <s v="2026/07/24 17:22:24"/>
    <s v=""/>
    <s v=""/>
    <s v=""/>
    <s v="2026/06/12 08:21:40"/>
    <s v="KEYIN"/>
    <s v="KEYIN"/>
    <s v="R10"/>
    <s v="RTX5070"/>
    <s v="2026/07/23 15:56:11"/>
    <s v="007"/>
    <n v="622491"/>
    <n v="6.4"/>
    <n v="6.4"/>
  </r>
  <r>
    <s v="KGB"/>
    <s v="Standard Shipment"/>
    <x v="0"/>
    <x v="0"/>
    <x v="0"/>
    <s v="TO264000010"/>
    <s v="R"/>
    <s v="PNY"/>
    <s v="PNY_US"/>
    <s v="2026/04/28 15:52:06"/>
    <s v="2026/04/14 09:21:49"/>
    <s v="M425801648"/>
    <s v="90CV08C60010"/>
    <s v="RTX5060TI/15215/STD/SA/PNY"/>
    <s v=""/>
    <s v="M425050133"/>
    <s v="CLOSED"/>
    <s v="許家榮"/>
    <s v="2026/04/30 10:35:27"/>
    <s v="2026/06/02 16:35:07"/>
    <s v="2026/06/05 16:49:37"/>
    <s v="2026/06/05 16:49:37"/>
    <s v=""/>
    <s v=""/>
    <s v=""/>
    <s v="2026/04/30 09:40:22"/>
    <s v="KEYIN"/>
    <s v="KEYIN"/>
    <s v="R10"/>
    <s v="RTX5060TI"/>
    <s v="2026/06/04 16:34:19"/>
    <s v="013"/>
    <n v="622400"/>
    <n v="4.4000000000000004"/>
    <n v="4.4000000000000004"/>
  </r>
  <r>
    <s v="KGB"/>
    <s v="Standard Shipment"/>
    <x v="0"/>
    <x v="0"/>
    <x v="0"/>
    <s v="TO264000010"/>
    <s v="R"/>
    <s v="PNY"/>
    <s v="PNY_US"/>
    <s v="2026/04/28 15:52:06"/>
    <s v="2026/04/14 09:21:49"/>
    <s v="MO25801642"/>
    <s v="90CV085300C0"/>
    <s v="RTX5070/14770/ARGBOC/HY/PNY"/>
    <s v=""/>
    <s v="MO25011513"/>
    <s v="CLOSED"/>
    <s v="許家榮"/>
    <s v="2026/04/30 10:35:27"/>
    <s v="2026/05/25 16:16:16"/>
    <s v="2026/05/28 17:28:42"/>
    <s v="2026/05/28 17:28:42"/>
    <s v=""/>
    <s v=""/>
    <s v=""/>
    <s v="2026/04/30 09:41:02"/>
    <s v="KEYIN"/>
    <s v="KEYIN"/>
    <s v="R10"/>
    <s v="RTX5070"/>
    <s v="2026/05/28 11:16:49"/>
    <s v="001"/>
    <n v="622380"/>
    <n v="6.3"/>
    <n v="6.3"/>
  </r>
  <r>
    <s v="KGB"/>
    <s v="Standard Shipment"/>
    <x v="0"/>
    <x v="0"/>
    <x v="0"/>
    <s v="TO264000010"/>
    <s v="R"/>
    <s v="PNY"/>
    <s v="PNY_US"/>
    <s v="2026/04/28 15:52:06"/>
    <s v="2026/04/14 09:21:49"/>
    <s v="M825801643"/>
    <s v="90CV08B200Z0"/>
    <s v="RTX5070TI/14760/STDOC/HY/PNY"/>
    <s v=""/>
    <s v="M825030717"/>
    <s v="CLOSED"/>
    <s v="許家榮"/>
    <s v="2026/04/30 10:35:27"/>
    <s v="2026/05/20 13:48:40"/>
    <s v="2026/05/22 15:12:31"/>
    <s v="2026/05/22 15:12:31"/>
    <s v=""/>
    <s v=""/>
    <s v=""/>
    <s v="2026/04/30 09:42:16"/>
    <s v="KEYIN"/>
    <s v="KEYIN"/>
    <s v="R10"/>
    <s v="RTX5070TI"/>
    <s v="2026/05/21 15:59:37"/>
    <s v="004"/>
    <n v="622367"/>
    <n v="5.9"/>
    <n v="5.9"/>
  </r>
  <r>
    <s v="KGB"/>
    <s v="Standard Shipment"/>
    <x v="0"/>
    <x v="0"/>
    <x v="0"/>
    <s v="TO264000010"/>
    <s v="R"/>
    <s v="PNY"/>
    <s v="PNY_US"/>
    <s v="2026/04/28 15:52:06"/>
    <s v="2026/04/14 09:21:49"/>
    <s v="M325801640"/>
    <s v="90CV08510010"/>
    <s v="RTX5070/14770/STDOC/SA/PNY"/>
    <s v=""/>
    <s v="M325008038"/>
    <s v="CLOSED"/>
    <s v="許家榮"/>
    <s v="2026/04/30 10:35:27"/>
    <s v="2026/05/20 13:48:32"/>
    <s v="2026/05/22 15:12:31"/>
    <s v="2026/05/22 15:12:31"/>
    <s v=""/>
    <s v=""/>
    <s v=""/>
    <s v="2026/04/30 09:43:54"/>
    <s v="KEYIN"/>
    <s v="KEYIN"/>
    <s v="R10"/>
    <s v="RTX5070"/>
    <s v="2026/05/21 15:59:38"/>
    <s v="009"/>
    <n v="622367"/>
    <n v="7.5"/>
    <n v="2.2000000000000002"/>
  </r>
  <r>
    <s v="KGB"/>
    <s v="Standard Shipment"/>
    <x v="0"/>
    <x v="0"/>
    <x v="0"/>
    <s v="TO264000010"/>
    <s v="R"/>
    <s v="PNY"/>
    <s v="PNY_US"/>
    <s v="2026/04/28 15:52:06"/>
    <s v="2026/04/14 09:21:49"/>
    <s v="M625801603"/>
    <s v="90CV08C60080"/>
    <s v="RTX5060TI/15215/STD/SA/PNY"/>
    <s v=""/>
    <s v="M625053069"/>
    <s v="CLOSED"/>
    <s v="許家榮"/>
    <s v="2026/04/30 10:35:27"/>
    <s v="2026/05/25 16:13:58"/>
    <s v="2026/05/28 17:28:42"/>
    <s v="2026/05/28 17:28:42"/>
    <s v=""/>
    <s v=""/>
    <s v=""/>
    <s v="2026/04/30 09:49:34"/>
    <s v="KEYIN"/>
    <s v="KEYIN"/>
    <s v="R10"/>
    <s v="RTX5060TI"/>
    <s v="2026/05/28 11:16:50"/>
    <s v="009"/>
    <n v="622380"/>
    <n v="5.2"/>
    <n v="5.2"/>
  </r>
  <r>
    <s v="KGB"/>
    <s v="Standard Shipment"/>
    <x v="0"/>
    <x v="0"/>
    <x v="0"/>
    <s v="TO264000010"/>
    <s v="R"/>
    <s v="PNY"/>
    <s v="PNY_US"/>
    <s v="2026/04/28 15:52:06"/>
    <s v="2026/04/14 09:21:49"/>
    <s v="MO25801638"/>
    <s v="90CV08B100B0"/>
    <s v="RTX5070TI/14760/STD/HY/PNY"/>
    <s v=""/>
    <s v="MO25011797"/>
    <s v="CLOSED"/>
    <s v="許家榮"/>
    <s v="2026/04/30 10:35:27"/>
    <s v="2026/05/25 16:15:53"/>
    <s v="2026/05/28 17:28:42"/>
    <s v="2026/05/28 17:28:42"/>
    <s v=""/>
    <s v=""/>
    <s v=""/>
    <s v="2026/04/30 09:50:28"/>
    <s v="KEYIN"/>
    <s v="KEYIN"/>
    <s v="R10"/>
    <s v="RTX5070TI"/>
    <s v="2026/05/28 11:16:50"/>
    <s v="003"/>
    <n v="622380"/>
    <n v="7.3"/>
    <n v="7.3"/>
  </r>
  <r>
    <s v="KGB"/>
    <s v="Standard Shipment"/>
    <x v="0"/>
    <x v="0"/>
    <x v="0"/>
    <s v="TO264000010"/>
    <s v="R"/>
    <s v="PNY"/>
    <s v="PNY_US"/>
    <s v="2026/04/28 15:52:06"/>
    <s v="2026/04/14 09:21:49"/>
    <s v="M525032635"/>
    <s v="90CV085000M0"/>
    <s v="RTX5070/14770/STD/HY/PNY"/>
    <s v=""/>
    <s v="M525032635"/>
    <s v="CLOSED"/>
    <s v="許家榮"/>
    <s v="2026/04/30 10:35:27"/>
    <s v="2026/05/18 14:57:20"/>
    <s v="2026/05/22 15:12:31"/>
    <s v="2026/05/22 15:12:31"/>
    <s v=""/>
    <s v=""/>
    <s v=""/>
    <s v="2026/04/30 09:51:40"/>
    <s v="KEYIN"/>
    <s v="KEYIN"/>
    <s v="R10"/>
    <s v="RTX5070"/>
    <s v="2026/05/21 15:59:38"/>
    <s v="010"/>
    <n v="622367"/>
    <n v="4.9000000000000004"/>
    <n v="4.9000000000000004"/>
  </r>
  <r>
    <s v="KGB"/>
    <s v="Standard Shipment"/>
    <x v="0"/>
    <x v="0"/>
    <x v="0"/>
    <s v="TO264000010"/>
    <s v="R"/>
    <s v="PNY"/>
    <s v="PNY_US"/>
    <s v="2026/04/28 15:52:06"/>
    <s v="2026/04/14 09:21:49"/>
    <s v="M325801601"/>
    <s v="90CV08500020"/>
    <s v="RTX5070/14770/STD/SA/PNY"/>
    <s v=""/>
    <s v="M325011860"/>
    <s v="CLOSED"/>
    <s v="許家榮"/>
    <s v="2026/04/30 10:35:27"/>
    <s v="2026/05/25 16:13:51"/>
    <s v="2026/05/28 17:28:42"/>
    <s v="2026/05/28 17:28:42"/>
    <s v=""/>
    <s v=""/>
    <s v=""/>
    <s v="2026/04/30 09:52:25"/>
    <s v="KEYIN"/>
    <s v="KEYIN"/>
    <s v="R10"/>
    <s v="RTX5070"/>
    <s v="2026/05/28 11:16:49"/>
    <s v="001"/>
    <n v="622380"/>
    <n v="6.3"/>
    <n v="6.3"/>
  </r>
  <r>
    <s v="On Hold"/>
    <s v="on hold"/>
    <x v="9"/>
    <x v="3"/>
    <x v="0"/>
    <s v="TO264000010"/>
    <s v="R"/>
    <s v="PNY"/>
    <s v="PNY_US"/>
    <s v="2026/04/28 15:52:06"/>
    <s v="2026/04/14 09:21:49"/>
    <s v="M725005817"/>
    <s v="90CV08C30010"/>
    <s v="RTX5060TI/15210/STDOC/SA/PNY"/>
    <s v=""/>
    <s v="M725005817"/>
    <s v="MTCAPPLYCONF"/>
    <s v="許家榮"/>
    <s v="2026/04/30 10:35:27"/>
    <s v=""/>
    <s v=""/>
    <s v=""/>
    <s v=""/>
    <s v=""/>
    <s v=""/>
    <s v="2026/04/30 09:53:14"/>
    <s v="KEYIN"/>
    <s v="KEYIN"/>
    <s v="R10"/>
    <s v="RTX5060TI"/>
    <s v=""/>
    <s v=""/>
    <s v=""/>
    <s v=""/>
    <s v=""/>
  </r>
  <r>
    <s v="KGB"/>
    <s v="Standard Shipment"/>
    <x v="0"/>
    <x v="0"/>
    <x v="0"/>
    <s v="TO264000010"/>
    <s v="R"/>
    <s v="PNY"/>
    <s v="PNY_US"/>
    <s v="2026/04/28 15:52:06"/>
    <s v="2026/04/14 09:21:49"/>
    <s v="M825801604"/>
    <s v="90CV08C30080"/>
    <s v="RTX5060TI/15210/STDOC/SA/PNY"/>
    <s v=""/>
    <s v="M825009407"/>
    <s v="CLOSED"/>
    <s v="許家榮"/>
    <s v="2026/04/30 10:35:26"/>
    <s v="2026/05/20 13:46:44"/>
    <s v="2026/05/22 15:12:31"/>
    <s v="2026/05/22 15:12:31"/>
    <s v=""/>
    <s v=""/>
    <s v=""/>
    <s v="2026/04/30 09:53:54"/>
    <s v="KEYIN"/>
    <s v="KEYIN"/>
    <s v="R10"/>
    <s v="RTX5060TI"/>
    <s v="2026/05/21 15:59:38"/>
    <s v="007"/>
    <n v="622367"/>
    <n v="5.2"/>
    <n v="5.2"/>
  </r>
  <r>
    <s v="KGB"/>
    <s v="Standard Shipment"/>
    <x v="0"/>
    <x v="0"/>
    <x v="0"/>
    <s v="TO264000010"/>
    <s v="R"/>
    <s v="PNY"/>
    <s v="PNY_US"/>
    <s v="2026/04/28 15:52:06"/>
    <s v="2026/04/14 09:21:49"/>
    <s v="M925801649"/>
    <s v="90CV08610070"/>
    <s v="RTX5080/14745/STDOC/SA/PNY"/>
    <s v=""/>
    <s v="M925026077"/>
    <s v="CLOSED"/>
    <s v="許家榮"/>
    <s v="2026/04/30 10:35:26"/>
    <s v="2026/06/02 16:35:16"/>
    <s v="2026/06/05 16:49:37"/>
    <s v="2026/06/05 16:49:37"/>
    <s v=""/>
    <s v=""/>
    <s v=""/>
    <s v="2026/04/30 10:30:40"/>
    <s v="KEYIN"/>
    <s v="KEYIN"/>
    <s v="R10"/>
    <s v="RTX5080"/>
    <s v="2026/06/04 16:34:18"/>
    <s v="007"/>
    <n v="622400"/>
    <n v="6.8"/>
    <n v="6.8"/>
  </r>
  <r>
    <s v="KGB"/>
    <s v="Standard Shipment"/>
    <x v="0"/>
    <x v="0"/>
    <x v="0"/>
    <s v="TO264000010"/>
    <s v="R"/>
    <s v="PNY"/>
    <s v="PNY_US"/>
    <s v="2026/04/28 15:52:06"/>
    <s v="2026/04/14 09:21:49"/>
    <s v="M325801637"/>
    <s v="90CV08500020"/>
    <s v="RTX5070/14770/STD/SA/PNY"/>
    <s v=""/>
    <s v="M325011874"/>
    <s v="CLOSED"/>
    <s v="許家榮"/>
    <s v="2026/04/30 11:01:20"/>
    <s v="2026/05/25 16:15:45"/>
    <s v="2026/05/28 17:28:42"/>
    <s v="2026/05/28 17:28:42"/>
    <s v=""/>
    <s v=""/>
    <s v=""/>
    <s v="2026/04/30 10:37:06"/>
    <s v="KEYIN"/>
    <s v="KEYIN"/>
    <s v="R10"/>
    <s v="RTX5070"/>
    <s v="2026/05/28 11:16:50"/>
    <s v="008"/>
    <n v="622380"/>
    <n v="7.2"/>
    <n v="1.9"/>
  </r>
  <r>
    <s v="On Hold"/>
    <s v="on hold"/>
    <x v="9"/>
    <x v="3"/>
    <x v="0"/>
    <s v="TO264000010"/>
    <s v="R"/>
    <s v="PNY"/>
    <s v="PNY_US"/>
    <s v="2026/04/28 15:52:06"/>
    <s v="2026/04/14 09:21:49"/>
    <s v="M325003900"/>
    <s v="90CV08500020"/>
    <s v="RTX5070/14770/STD/SA/PNY"/>
    <s v=""/>
    <s v="M325003900"/>
    <s v="MTCAPPLYCONF"/>
    <s v="許家榮"/>
    <s v="2026/04/30 11:01:20"/>
    <s v=""/>
    <s v=""/>
    <s v=""/>
    <s v=""/>
    <s v=""/>
    <s v=""/>
    <s v="2026/04/30 10:37:55"/>
    <s v="KEYIN"/>
    <s v="KEYIN"/>
    <s v="R10"/>
    <s v="RTX5070"/>
    <s v=""/>
    <s v=""/>
    <s v=""/>
    <s v=""/>
    <s v=""/>
  </r>
  <r>
    <s v="KGB"/>
    <s v="Standard Shipment"/>
    <x v="0"/>
    <x v="0"/>
    <x v="0"/>
    <s v="TO264000010"/>
    <s v="R"/>
    <s v="PNY"/>
    <s v="PNY_US"/>
    <s v="2026/04/28 15:52:06"/>
    <s v="2026/04/14 09:21:49"/>
    <s v="M325801650"/>
    <s v="90CV08500020"/>
    <s v="RTX5070/14770/STD/SA/PNY"/>
    <s v=""/>
    <s v="M325003298"/>
    <s v="CLOSED"/>
    <s v="許家榮"/>
    <s v="2026/04/30 11:01:20"/>
    <s v="2026/06/02 16:35:21"/>
    <s v="2026/06/05 16:49:37"/>
    <s v="2026/06/05 16:49:37"/>
    <s v=""/>
    <s v=""/>
    <s v=""/>
    <s v="2026/04/30 10:38:38"/>
    <s v="KEYIN"/>
    <s v="KEYIN"/>
    <s v="R10"/>
    <s v="RTX5070"/>
    <s v="2026/06/04 16:34:18"/>
    <s v="004"/>
    <n v="622400"/>
    <n v="6.1"/>
    <n v="6.1"/>
  </r>
  <r>
    <s v="KGB"/>
    <s v="Standard Shipment"/>
    <x v="0"/>
    <x v="0"/>
    <x v="0"/>
    <s v="TO264000010"/>
    <s v="R"/>
    <s v="PNY"/>
    <s v="PNY_US"/>
    <s v="2026/04/28 15:52:06"/>
    <s v="2026/04/14 09:21:49"/>
    <s v="M725801614"/>
    <s v="90CV08C30010"/>
    <s v="RTX5060TI/15210/STDOC/SA/PNY"/>
    <s v=""/>
    <s v="M725005813"/>
    <s v="CLOSED"/>
    <s v="許家榮"/>
    <s v="2026/04/30 11:01:20"/>
    <s v="2026/05/20 13:46:59"/>
    <s v="2026/05/22 15:12:31"/>
    <s v="2026/05/22 15:12:31"/>
    <s v=""/>
    <s v=""/>
    <s v=""/>
    <s v="2026/04/30 10:39:25"/>
    <s v="KEYIN"/>
    <s v="KEYIN"/>
    <s v="R10"/>
    <s v="RTX5060TI"/>
    <s v="2026/05/21 15:59:38"/>
    <s v="007"/>
    <n v="622367"/>
    <n v="5.2"/>
    <n v="5.2"/>
  </r>
  <r>
    <s v="KGB"/>
    <s v="Standard Shipment"/>
    <x v="0"/>
    <x v="0"/>
    <x v="0"/>
    <s v="TO264000010"/>
    <s v="R"/>
    <s v="PNY"/>
    <s v="PNY_US"/>
    <s v="2026/04/28 15:52:06"/>
    <s v="2026/04/14 09:21:49"/>
    <s v="M825801645"/>
    <s v="90CV08600020"/>
    <s v="RTX5080/14745/STD/SA/PNY"/>
    <s v=""/>
    <s v="M825044222"/>
    <s v="CLOSED"/>
    <s v="許家榮"/>
    <s v="2026/04/30 10:35:26"/>
    <s v="2026/05/25 16:16:24"/>
    <s v="2026/05/28 17:28:42"/>
    <s v="2026/05/28 17:28:42"/>
    <s v=""/>
    <s v=""/>
    <s v=""/>
    <s v="2026/04/30 09:54:37"/>
    <s v="KEYIN"/>
    <s v="KEYIN"/>
    <s v="R10"/>
    <s v="RTX5080"/>
    <s v="2026/05/28 11:16:50"/>
    <s v="004"/>
    <n v="622380"/>
    <n v="7"/>
    <n v="7"/>
  </r>
  <r>
    <s v="KBB"/>
    <d v="2026-09-16T00:00:00"/>
    <x v="12"/>
    <x v="0"/>
    <x v="1"/>
    <s v="TO264000010"/>
    <s v="R"/>
    <s v="PNY"/>
    <s v="PNY_US"/>
    <s v="2026/04/28 15:52:06"/>
    <s v="2026/04/14 09:21:49"/>
    <s v="MN25030871"/>
    <s v="90CV086000A0"/>
    <s v="RTX5080/14745/STD/SA/PNY"/>
    <s v=""/>
    <s v="MN25030871"/>
    <s v="CLOSED"/>
    <s v="許家榮"/>
    <s v="2026/04/30 10:35:26"/>
    <s v=""/>
    <s v=""/>
    <s v="2026/05/08 09:44:38"/>
    <s v="[A3SC0027]PCB damage"/>
    <s v="Customer"/>
    <s v="PCB板裂,R1407 pin 1  to U28 pin 5 PCB open"/>
    <s v="2026/04/30 09:55:18"/>
    <s v="KEYIN"/>
    <s v="KEYIN"/>
    <s v="C01"/>
    <s v="RTX5080"/>
    <s v=""/>
    <s v=""/>
    <s v=""/>
    <s v=""/>
    <s v=""/>
  </r>
  <r>
    <s v="KGB"/>
    <s v="Standard Shipment"/>
    <x v="0"/>
    <x v="0"/>
    <x v="0"/>
    <s v="TO264000010"/>
    <s v="R"/>
    <s v="PNY"/>
    <s v="PNY_US"/>
    <s v="2026/04/28 15:52:06"/>
    <s v="2026/04/14 09:21:49"/>
    <s v="M925801602"/>
    <s v="90CV08B20150"/>
    <s v="RTX5070TI/14760/STDOC/HY6/PNY"/>
    <s v=""/>
    <s v="M925016878"/>
    <s v="CLOSED"/>
    <s v="許家榮"/>
    <s v="2026/04/30 10:35:26"/>
    <s v="2026/05/20 13:46:36"/>
    <s v="2026/05/22 15:12:31"/>
    <s v="2026/05/22 15:12:31"/>
    <s v=""/>
    <s v=""/>
    <s v=""/>
    <s v="2026/04/30 09:56:24"/>
    <s v="KEYIN"/>
    <s v="KEYIN"/>
    <s v="R10"/>
    <s v="RTX5070TI"/>
    <s v="2026/05/21 15:59:37"/>
    <s v="003"/>
    <n v="622367"/>
    <n v="5.9"/>
    <n v="5.9"/>
  </r>
  <r>
    <s v="KGB"/>
    <s v="Standard Shipment"/>
    <x v="0"/>
    <x v="0"/>
    <x v="0"/>
    <s v="TO264000010"/>
    <s v="R"/>
    <s v="PNY"/>
    <s v="PNY_US"/>
    <s v="2026/04/28 15:52:06"/>
    <s v="2026/04/14 09:21:49"/>
    <s v="M725801628"/>
    <s v="90CV085100M0"/>
    <s v="RTX5070/14770/STDOC/HY/PNY"/>
    <s v=""/>
    <s v="M725032622"/>
    <s v="CLOSED"/>
    <s v="許家榮"/>
    <s v="2026/04/30 10:35:26"/>
    <s v="2026/05/20 13:47:37"/>
    <s v="2026/05/22 15:12:31"/>
    <s v="2026/05/22 15:12:31"/>
    <s v=""/>
    <s v=""/>
    <s v=""/>
    <s v="2026/04/30 09:57:36"/>
    <s v="KEYIN"/>
    <s v="KEYIN"/>
    <s v="R10"/>
    <s v="RTX5070"/>
    <s v="2026/05/21 15:59:37"/>
    <s v="002"/>
    <n v="622367"/>
    <n v="4.9000000000000004"/>
    <n v="4.9000000000000004"/>
  </r>
  <r>
    <s v="KGB"/>
    <s v="Standard Shipment"/>
    <x v="0"/>
    <x v="0"/>
    <x v="0"/>
    <s v="TO264000010"/>
    <s v="R"/>
    <s v="PNY"/>
    <s v="PNY_US"/>
    <s v="2026/04/28 15:52:06"/>
    <s v="2026/04/14 09:21:49"/>
    <s v="M525032461"/>
    <s v="90CV085000M0"/>
    <s v="RTX5070/14770/STD/HY/PNY"/>
    <s v=""/>
    <s v="M525032461"/>
    <s v="CLOSED"/>
    <s v="許家榮"/>
    <s v="2026/04/30 09:38:48"/>
    <s v="2026/05/18 14:57:06"/>
    <s v="2026/05/22 15:12:31"/>
    <s v="2026/05/22 15:12:31"/>
    <s v=""/>
    <s v=""/>
    <s v=""/>
    <s v="2026/04/30 09:23:42"/>
    <s v="KEYIN"/>
    <s v="KEYIN"/>
    <s v="R10"/>
    <s v="RTX5070"/>
    <s v="2026/05/21 15:59:38"/>
    <s v="010"/>
    <n v="622367"/>
    <n v="4.9000000000000004"/>
    <n v="4.9000000000000004"/>
  </r>
  <r>
    <s v="KGB"/>
    <s v="Standard Shipment"/>
    <x v="0"/>
    <x v="0"/>
    <x v="0"/>
    <s v="TO264000010"/>
    <s v="R"/>
    <s v="PNY"/>
    <s v="PNY_US"/>
    <s v="2026/04/28 15:52:06"/>
    <s v="2026/04/14 09:21:49"/>
    <s v="M325801710"/>
    <s v="90CV08500020"/>
    <s v="RTX5070/14770/STD/SA/PNY"/>
    <s v=""/>
    <s v="M325011480"/>
    <s v="CLOSED"/>
    <s v="許家榮"/>
    <s v="2026/04/30 09:38:48"/>
    <s v="2026/06/02 16:30:55"/>
    <s v="2026/06/05 16:49:37"/>
    <s v="2026/06/05 16:49:37"/>
    <s v=""/>
    <s v=""/>
    <s v=""/>
    <s v="2026/04/30 09:24:36"/>
    <s v="KEYIN"/>
    <s v="KEYIN"/>
    <s v="R10"/>
    <s v="RTX5070"/>
    <s v="2026/06/04 16:34:18"/>
    <s v="005"/>
    <n v="622400"/>
    <n v="6"/>
    <n v="6"/>
  </r>
  <r>
    <s v="KGB"/>
    <s v="Standard Shipment"/>
    <x v="0"/>
    <x v="0"/>
    <x v="0"/>
    <s v="TO264000010"/>
    <s v="R"/>
    <s v="PNY"/>
    <s v="PNY_US"/>
    <s v="2026/04/28 15:52:06"/>
    <s v="2026/04/14 09:21:49"/>
    <s v="M525032299"/>
    <s v="90CV085000M0"/>
    <s v="RTX5070/14770/STD/HY/PNY"/>
    <s v=""/>
    <s v="M525032299"/>
    <s v="CLOSED"/>
    <s v="許家榮"/>
    <s v="2026/04/30 09:38:48"/>
    <s v="2026/07/31 17:00:47"/>
    <s v="2026/08/07 16:46:49"/>
    <s v="2026/08/07 16:46:49"/>
    <s v=""/>
    <s v=""/>
    <s v=""/>
    <s v="2026/04/30 09:25:18"/>
    <s v="KEYIN"/>
    <s v="KEYIN"/>
    <s v="R10"/>
    <s v="RTX5070"/>
    <s v="2026/08/06 15:42:54"/>
    <s v="001"/>
    <n v="622522"/>
    <n v="5.8"/>
    <n v="5.8"/>
  </r>
  <r>
    <s v="KGB"/>
    <s v="Standard Shipment"/>
    <x v="0"/>
    <x v="0"/>
    <x v="0"/>
    <s v="TO264000010"/>
    <s v="R"/>
    <s v="PNY"/>
    <s v="PNY_US"/>
    <s v="2026/04/28 15:52:06"/>
    <s v="2026/04/14 09:21:49"/>
    <s v="M525801625"/>
    <s v="90CV085100C0"/>
    <s v="RTX5070/14770/STDOC/HY/PNY"/>
    <s v=""/>
    <s v="M525052354"/>
    <s v="CLOSED"/>
    <s v="許家榮"/>
    <s v="2026/04/30 09:38:47"/>
    <s v="2026/05/20 13:47:29"/>
    <s v="2026/05/22 15:12:31"/>
    <s v="2026/05/22 15:12:31"/>
    <s v=""/>
    <s v=""/>
    <s v=""/>
    <s v="2026/04/30 09:30:40"/>
    <s v="KEYIN"/>
    <s v="KEYIN"/>
    <s v="R10"/>
    <s v="RTX5070"/>
    <s v="2026/05/21 15:59:38"/>
    <s v="009"/>
    <n v="622367"/>
    <n v="7.5"/>
    <n v="2.2000000000000002"/>
  </r>
  <r>
    <s v="KGB"/>
    <s v="Standard Shipment"/>
    <x v="0"/>
    <x v="0"/>
    <x v="0"/>
    <s v="TO264000010"/>
    <s v="R"/>
    <s v="PNY"/>
    <s v="PNY_US"/>
    <s v="2026/04/28 15:52:06"/>
    <s v="2026/04/14 09:21:49"/>
    <s v="M325801626"/>
    <s v="90CV08500020"/>
    <s v="RTX5070/14770/STD/SA/PNY"/>
    <s v=""/>
    <s v="M325005100"/>
    <s v="CLOSED"/>
    <s v="許家榮"/>
    <s v="2026/04/30 09:38:47"/>
    <s v="2026/06/02 16:35:02"/>
    <s v="2026/06/05 16:49:37"/>
    <s v="2026/06/05 16:49:37"/>
    <s v=""/>
    <s v=""/>
    <s v=""/>
    <s v="2026/04/30 09:31:10"/>
    <s v="KEYIN"/>
    <s v="KEYIN"/>
    <s v="R10"/>
    <s v="RTX5070"/>
    <s v="2026/06/04 16:34:19"/>
    <s v="010"/>
    <n v="622400"/>
    <n v="6.9"/>
    <n v="6.9"/>
  </r>
  <r>
    <s v="KBB"/>
    <d v="2026-09-16T00:00:00"/>
    <x v="12"/>
    <x v="0"/>
    <x v="1"/>
    <s v="TO264000010"/>
    <s v="R"/>
    <s v="PNY"/>
    <s v="PNY_US"/>
    <s v="2026/04/28 15:52:06"/>
    <s v="2026/04/14 09:21:49"/>
    <s v="M625015309"/>
    <s v="90CV08B200A0"/>
    <s v="RTX5070TI/14760/STDOC/HY/PNY"/>
    <s v=""/>
    <s v="M625015309"/>
    <s v="CLOSED"/>
    <s v="許家榮"/>
    <s v="2026/04/30 10:35:26"/>
    <s v=""/>
    <s v=""/>
    <s v="2026/05/08 09:53:21"/>
    <s v="[A3SC0027]PCB damage"/>
    <s v="Customer"/>
    <s v="PCB板裂,R1407 pin 1  to U28 pin 5 PCB open"/>
    <s v="2026/04/30 10:32:51"/>
    <s v="KEYIN"/>
    <s v="KEYIN"/>
    <s v="C01"/>
    <s v="RTX5070TI"/>
    <s v=""/>
    <s v=""/>
    <s v=""/>
    <s v=""/>
    <s v=""/>
  </r>
  <r>
    <s v="KGB"/>
    <s v="Standard Shipment"/>
    <x v="0"/>
    <x v="0"/>
    <x v="0"/>
    <s v="TO264000010"/>
    <s v="R"/>
    <s v="PNY"/>
    <s v="PNY_US"/>
    <s v="2026/04/28 15:52:06"/>
    <s v="2026/04/14 09:21:49"/>
    <s v="M625801623"/>
    <s v="90CV08B200A0"/>
    <s v="RTX5070TI/14760/STDOC/HY/PNY"/>
    <s v=""/>
    <s v="M625015332"/>
    <s v="CLOSED"/>
    <s v="許家榮"/>
    <s v="2026/04/30 10:35:26"/>
    <s v="2026/06/02 16:34:52"/>
    <s v="2026/06/05 16:49:37"/>
    <s v="2026/06/05 16:49:37"/>
    <s v=""/>
    <s v=""/>
    <s v=""/>
    <s v="2026/04/30 10:33:45"/>
    <s v="KEYIN"/>
    <s v="KEYIN"/>
    <s v="R10"/>
    <s v="RTX5070TI"/>
    <s v="2026/06/04 16:34:18"/>
    <s v="001"/>
    <n v="622400"/>
    <n v="6.8"/>
    <n v="6.8"/>
  </r>
  <r>
    <s v="KGB"/>
    <s v="Standard Shipment"/>
    <x v="0"/>
    <x v="0"/>
    <x v="0"/>
    <s v="TO264000010"/>
    <s v="R"/>
    <s v="PNY"/>
    <s v="PNY_US"/>
    <s v="2026/04/28 15:52:06"/>
    <s v="2026/04/14 09:21:49"/>
    <s v="M625801611"/>
    <s v="90CV08C60080"/>
    <s v="RTX5060TI/15215/STD/SA/PNY"/>
    <s v=""/>
    <s v="M625052596"/>
    <s v="CLOSED"/>
    <s v="許家榮"/>
    <s v="2026/04/30 11:01:20"/>
    <s v="2026/05/25 16:15:07"/>
    <s v="2026/05/28 17:28:42"/>
    <s v="2026/05/28 17:28:42"/>
    <s v=""/>
    <s v=""/>
    <s v=""/>
    <s v="2026/04/30 10:45:39"/>
    <s v="KEYIN"/>
    <s v="KEYIN"/>
    <s v="R10"/>
    <s v="RTX5060TI"/>
    <s v="2026/05/28 11:16:50"/>
    <s v="009"/>
    <n v="622380"/>
    <n v="5.2"/>
    <n v="5.2"/>
  </r>
  <r>
    <s v="KGB"/>
    <s v="Standard Shipment"/>
    <x v="0"/>
    <x v="0"/>
    <x v="0"/>
    <s v="TO264000010"/>
    <s v="R"/>
    <s v="PNY"/>
    <s v="PNY_US"/>
    <s v="2026/04/28 15:52:06"/>
    <s v="2026/04/14 09:21:49"/>
    <s v="MO25801612"/>
    <s v="90CV08E100S0"/>
    <s v="RTX5060/15225/STD/SA/PNY"/>
    <s v=""/>
    <s v="MO25009629"/>
    <s v="CLOSED"/>
    <s v="許家榮"/>
    <s v="2026/04/30 11:01:20"/>
    <s v="2026/05/25 16:15:14"/>
    <s v="2026/05/28 17:28:42"/>
    <s v="2026/05/28 17:28:42"/>
    <s v=""/>
    <s v=""/>
    <s v=""/>
    <s v="2026/04/30 10:46:17"/>
    <s v="KEYIN"/>
    <s v="KEYIN"/>
    <s v="R10"/>
    <s v="RTX5060"/>
    <s v="2026/05/28 11:16:50"/>
    <s v="007"/>
    <n v="622380"/>
    <n v="4.8"/>
    <n v="4.8"/>
  </r>
  <r>
    <s v="KGB"/>
    <s v="Standard Shipment"/>
    <x v="0"/>
    <x v="0"/>
    <x v="0"/>
    <s v="TO264000010"/>
    <s v="R"/>
    <s v="PNY"/>
    <s v="PNY_US"/>
    <s v="2026/04/28 15:52:06"/>
    <s v="2026/04/14 09:21:49"/>
    <s v="M625801786"/>
    <s v="90CV08C60080"/>
    <s v="RTX5060TI/15215/STD/SA/PNY"/>
    <s v=""/>
    <s v="M625051754"/>
    <s v="CLOSED"/>
    <s v="許家榮"/>
    <s v="2026/04/30 11:01:20"/>
    <s v="2026/06/18 13:28:51"/>
    <s v="2026/06/26 16:03:26"/>
    <s v="2026/06/26 16:03:26"/>
    <s v=""/>
    <s v=""/>
    <s v=""/>
    <s v="2026/04/30 10:47:04"/>
    <s v="KEYIN"/>
    <s v="KEYIN"/>
    <s v="R10"/>
    <s v="RTX5060TI"/>
    <s v="2026/06/24 10:58:50"/>
    <s v="003"/>
    <n v="622432"/>
    <n v="3.5"/>
    <n v="3.5"/>
  </r>
  <r>
    <s v="KGB"/>
    <s v="Standard Shipment"/>
    <x v="0"/>
    <x v="0"/>
    <x v="0"/>
    <s v="TO264000010"/>
    <s v="R"/>
    <s v="PNY"/>
    <s v="PNY_US"/>
    <s v="2026/04/28 15:52:06"/>
    <s v="2026/04/14 09:21:49"/>
    <s v="M925801666"/>
    <s v="90CV08C70080"/>
    <s v="RTX5060TI/15215/STDOC/SA/PNY"/>
    <s v=""/>
    <s v="M925000928"/>
    <s v="CLOSED"/>
    <s v="許家榮"/>
    <s v="2026/04/30 11:01:20"/>
    <s v="2026/06/02 16:35:22"/>
    <s v="2026/06/05 16:49:37"/>
    <s v="2026/06/05 16:49:37"/>
    <s v=""/>
    <s v=""/>
    <s v=""/>
    <s v="2026/04/30 10:47:42"/>
    <s v="KEYIN"/>
    <s v="KEYIN"/>
    <s v="R10"/>
    <s v="RTX5060TI"/>
    <s v="2026/06/04 16:34:19"/>
    <s v="013"/>
    <n v="622400"/>
    <n v="4.4000000000000004"/>
    <n v="4.4000000000000004"/>
  </r>
  <r>
    <s v="On Hold"/>
    <s v="on hold"/>
    <x v="9"/>
    <x v="3"/>
    <x v="0"/>
    <s v="TO264000010"/>
    <s v="R"/>
    <s v="PNY"/>
    <s v="PNY_US"/>
    <s v="2026/04/28 15:52:06"/>
    <s v="2026/04/14 09:21:49"/>
    <s v="M525046494"/>
    <s v="90CV08E10010"/>
    <s v="RTX5060/15225/STD/SA/PNY"/>
    <s v=""/>
    <s v="M525046494"/>
    <s v="MTCAPPLYCONF"/>
    <s v="許家榮"/>
    <s v="2026/04/30 11:01:20"/>
    <s v=""/>
    <s v=""/>
    <s v=""/>
    <s v=""/>
    <s v=""/>
    <s v=""/>
    <s v="2026/04/30 10:48:26"/>
    <s v="KEYIN"/>
    <s v="KEYIN"/>
    <s v="R10"/>
    <s v="RTX5060"/>
    <s v=""/>
    <s v=""/>
    <s v=""/>
    <s v=""/>
    <s v=""/>
  </r>
  <r>
    <s v="KGB"/>
    <s v="Standard Shipment"/>
    <x v="0"/>
    <x v="0"/>
    <x v="0"/>
    <s v="TO264000010"/>
    <s v="R"/>
    <s v="PNY"/>
    <s v="PNY_US"/>
    <s v="2026/04/28 15:52:06"/>
    <s v="2026/04/14 09:21:49"/>
    <s v="M625801609"/>
    <s v="90CV08C60010"/>
    <s v="RTX5060TI/15215/STD/SA/PNY"/>
    <s v=""/>
    <s v="M625028812"/>
    <s v="CLOSED"/>
    <s v="許家榮"/>
    <s v="2026/04/30 11:01:20"/>
    <s v="2026/05/25 16:14:50"/>
    <s v="2026/05/28 17:28:42"/>
    <s v="2026/05/28 17:28:43"/>
    <s v=""/>
    <s v=""/>
    <s v=""/>
    <s v="2026/04/30 10:49:11"/>
    <s v="KEYIN"/>
    <s v="KEYIN"/>
    <s v="R10"/>
    <s v="RTX5060TI"/>
    <s v="2026/05/28 11:16:50"/>
    <s v="009"/>
    <n v="622380"/>
    <n v="5.2"/>
    <n v="5.2"/>
  </r>
  <r>
    <s v="KGB"/>
    <s v="Standard Shipment"/>
    <x v="0"/>
    <x v="0"/>
    <x v="0"/>
    <s v="TO264000010"/>
    <s v="R"/>
    <s v="PNY"/>
    <s v="PNY_US"/>
    <s v="2026/04/28 15:52:06"/>
    <s v="2026/04/14 09:21:49"/>
    <s v="MO25801599"/>
    <s v="90CV08B20010"/>
    <s v="RTX5070TI/14760/STDOC/SA/PNY"/>
    <s v=""/>
    <s v="MO25015944"/>
    <s v="CLOSED"/>
    <s v="許家榮"/>
    <s v="2026/04/30 11:01:20"/>
    <s v="2026/05/20 13:46:28"/>
    <s v="2026/05/22 15:12:31"/>
    <s v="2026/05/22 15:12:31"/>
    <s v=""/>
    <s v=""/>
    <s v=""/>
    <s v="2026/04/30 10:49:58"/>
    <s v="KEYIN"/>
    <s v="KEYIN"/>
    <s v="R10"/>
    <s v="RTX5070TI"/>
    <s v="2026/05/21 15:59:37"/>
    <s v="004"/>
    <n v="622367"/>
    <n v="5.9"/>
    <n v="5.9"/>
  </r>
  <r>
    <s v="KGB"/>
    <s v="Standard Shipment"/>
    <x v="0"/>
    <x v="0"/>
    <x v="0"/>
    <s v="TO264000010"/>
    <s v="R"/>
    <s v="PNY"/>
    <s v="PNY_US"/>
    <s v="2026/04/28 15:52:06"/>
    <s v="2026/04/14 09:21:49"/>
    <s v="M925801600"/>
    <s v="90CV08B20150"/>
    <s v="RTX5070TI/14760/STDOC/HY6/PNY"/>
    <s v=""/>
    <s v="M925012525"/>
    <s v="CLOSED"/>
    <s v="許家榮"/>
    <s v="2026/04/30 11:01:20"/>
    <s v="2026/05/25 16:13:42"/>
    <s v="2026/05/28 17:28:43"/>
    <s v="2026/05/28 17:28:43"/>
    <s v=""/>
    <s v=""/>
    <s v=""/>
    <s v="2026/04/30 10:50:37"/>
    <s v="KEYIN"/>
    <s v="KEYIN"/>
    <s v="R10"/>
    <s v="RTX5070TI"/>
    <s v="2026/05/28 11:16:50"/>
    <s v="002"/>
    <n v="622380"/>
    <n v="4.8"/>
    <n v="4.8"/>
  </r>
  <r>
    <s v="KBB"/>
    <d v="2026-10-02T00:00:00"/>
    <x v="11"/>
    <x v="0"/>
    <x v="1"/>
    <s v="TO264000010"/>
    <s v="R"/>
    <s v="PNY"/>
    <s v="PNY_US"/>
    <s v="2026/04/28 15:52:06"/>
    <s v="2026/04/14 09:21:49"/>
    <s v="M925008773"/>
    <s v="90CV087000B0"/>
    <s v="RTX5090/14530/STD/SA/PNY"/>
    <s v=""/>
    <s v="M925008773"/>
    <s v="CLOSED"/>
    <s v="李景福"/>
    <s v="2026/04/30 11:01:20"/>
    <s v=""/>
    <s v=""/>
    <s v="2026/10/16 16:16:04"/>
    <s v="[A3SC0020]Scrap cause by Parts shortage"/>
    <s v="Customer"/>
    <s v="Consigned Part Shortage - Close"/>
    <s v="2026/04/30 10:51:28"/>
    <s v="KEYIN"/>
    <s v="KEYIN"/>
    <s v="C01"/>
    <s v="RTX5090"/>
    <s v=""/>
    <s v=""/>
    <s v=""/>
    <s v=""/>
    <s v=""/>
  </r>
  <r>
    <s v="On Hold"/>
    <s v="on hold"/>
    <x v="9"/>
    <x v="3"/>
    <x v="0"/>
    <s v="TO264000010"/>
    <s v="R"/>
    <s v="PNY"/>
    <s v="PNY_US"/>
    <s v="2026/04/28 15:52:06"/>
    <s v="2026/04/14 09:21:49"/>
    <s v="M525008167"/>
    <s v="90CV08B10060"/>
    <s v="RTX5070TI/14760/STD/HY/PNY"/>
    <s v=""/>
    <s v="M525008167"/>
    <s v="MTCAPPLYCONF"/>
    <s v="許家榮"/>
    <s v="2026/04/30 11:01:20"/>
    <s v=""/>
    <s v=""/>
    <s v=""/>
    <s v=""/>
    <s v=""/>
    <s v=""/>
    <s v="2026/04/30 10:52:50"/>
    <s v="KEYIN"/>
    <s v="KEYIN"/>
    <s v="R10"/>
    <s v="RTX5070TI"/>
    <s v=""/>
    <s v=""/>
    <s v=""/>
    <s v=""/>
    <s v=""/>
  </r>
  <r>
    <s v="KGB"/>
    <s v="Standard Shipment"/>
    <x v="0"/>
    <x v="0"/>
    <x v="0"/>
    <s v="TO264000010"/>
    <s v="R"/>
    <s v="PNY"/>
    <s v="PNY_US"/>
    <s v="2026/04/28 15:52:06"/>
    <s v="2026/04/14 09:21:49"/>
    <s v="M325801662"/>
    <s v="90CV08600020"/>
    <s v="RTX5080/14745/STD/SA/PNY"/>
    <s v=""/>
    <s v="M325002213"/>
    <s v="CLOSED"/>
    <s v="許家榮"/>
    <s v="2026/04/30 11:01:19"/>
    <s v="2026/06/02 16:35:38"/>
    <s v="2026/06/05 16:49:37"/>
    <s v="2026/06/05 16:49:37"/>
    <s v=""/>
    <s v=""/>
    <s v=""/>
    <s v="2026/04/30 10:53:35"/>
    <s v="KEYIN"/>
    <s v="KEYIN"/>
    <s v="R10"/>
    <s v="RTX5080"/>
    <s v="2026/06/04 16:34:18"/>
    <s v="006"/>
    <n v="622400"/>
    <n v="6.8"/>
    <n v="6.8"/>
  </r>
  <r>
    <s v="KGB"/>
    <s v="Standard Shipment"/>
    <x v="0"/>
    <x v="0"/>
    <x v="0"/>
    <s v="TO264000010"/>
    <s v="R"/>
    <s v="PNY"/>
    <s v="PNY_US"/>
    <s v="2026/04/28 15:52:06"/>
    <s v="2026/04/14 09:21:49"/>
    <s v="M925801633"/>
    <s v="90CV085100C0"/>
    <s v="RTX5070/14770/STDOC/HY/PNY"/>
    <s v=""/>
    <s v="M925021142"/>
    <s v="CLOSED"/>
    <s v="許家榮"/>
    <s v="2026/04/30 11:01:19"/>
    <s v="2026/05/20 13:48:02"/>
    <s v="2026/05/22 15:12:31"/>
    <s v="2026/05/22 15:12:31"/>
    <s v=""/>
    <s v=""/>
    <s v=""/>
    <s v="2026/04/30 10:54:12"/>
    <s v="KEYIN"/>
    <s v="KEYIN"/>
    <s v="R10"/>
    <s v="RTX5070"/>
    <s v="2026/05/21 15:59:38"/>
    <s v="009"/>
    <n v="622367"/>
    <n v="7.5"/>
    <n v="2.2000000000000002"/>
  </r>
  <r>
    <s v="KBB"/>
    <d v="2026-10-02T00:00:00"/>
    <x v="11"/>
    <x v="0"/>
    <x v="1"/>
    <s v="TO264000010"/>
    <s v="R"/>
    <s v="PNY"/>
    <s v="PNY_US"/>
    <s v="2026/04/28 15:52:06"/>
    <s v="2026/04/14 09:21:49"/>
    <s v="MO25005397"/>
    <s v="90CV08710070"/>
    <s v="RTX5090/14530/STDOC/SA/PNY"/>
    <s v=""/>
    <s v="MO25005397"/>
    <s v="CLOSED"/>
    <s v="李景福"/>
    <s v="2026/04/30 11:01:19"/>
    <s v=""/>
    <s v=""/>
    <s v="2026/10/16 16:15:22"/>
    <s v="[A3SC0020]Scrap cause by Parts shortage"/>
    <s v="Customer"/>
    <s v="Consigned Part Shortage - Close"/>
    <s v="2026/04/30 10:55:23"/>
    <s v="KEYIN"/>
    <s v="KEYIN"/>
    <s v="C01"/>
    <s v="RTX5090"/>
    <s v=""/>
    <s v=""/>
    <s v=""/>
    <s v=""/>
    <s v=""/>
  </r>
  <r>
    <s v="KGB"/>
    <s v="Standard Shipment"/>
    <x v="0"/>
    <x v="0"/>
    <x v="0"/>
    <s v="TO264000010"/>
    <s v="R"/>
    <s v="PNY"/>
    <s v="PNY_US"/>
    <s v="2026/04/28 15:52:06"/>
    <s v="2026/04/14 09:21:49"/>
    <s v="M725801646"/>
    <s v="90CV08B200A0"/>
    <s v="RTX5070TI/14760/STDOC/HY/PNY"/>
    <s v=""/>
    <s v="M725036955"/>
    <s v="CLOSED"/>
    <s v="許家榮"/>
    <s v="2026/04/30 11:01:19"/>
    <s v="2026/05/25 16:16:31"/>
    <s v="2026/05/28 17:28:43"/>
    <s v="2026/05/28 17:28:43"/>
    <s v=""/>
    <s v=""/>
    <s v=""/>
    <s v="2026/04/30 10:56:12"/>
    <s v="KEYIN"/>
    <s v="KEYIN"/>
    <s v="R10"/>
    <s v="RTX5070TI"/>
    <s v="2026/05/28 11:16:50"/>
    <s v="003"/>
    <n v="622380"/>
    <n v="7.3"/>
    <n v="7.3"/>
  </r>
  <r>
    <s v="KGB"/>
    <s v="Standard Shipment"/>
    <x v="0"/>
    <x v="0"/>
    <x v="0"/>
    <s v="TO264000010"/>
    <s v="R"/>
    <s v="PNY"/>
    <s v="PNY_US"/>
    <s v="2026/04/28 15:52:06"/>
    <s v="2026/04/14 09:21:49"/>
    <s v="MO25801597"/>
    <s v="90CV08B20010"/>
    <s v="RTX5070TI/14760/STDOC/SA/PNY"/>
    <s v=""/>
    <s v="MO25006793"/>
    <s v="CLOSED"/>
    <s v="許家榮"/>
    <s v="2026/04/30 11:01:19"/>
    <s v="2026/05/20 13:46:20"/>
    <s v="2026/05/22 15:12:31"/>
    <s v="2026/05/22 15:12:31"/>
    <s v=""/>
    <s v=""/>
    <s v=""/>
    <s v="2026/04/30 10:57:07"/>
    <s v="KEYIN"/>
    <s v="KEYIN"/>
    <s v="R10"/>
    <s v="RTX5070TI"/>
    <s v="2026/05/21 15:59:37"/>
    <s v="003"/>
    <n v="622367"/>
    <n v="5.9"/>
    <n v="5.9"/>
  </r>
  <r>
    <s v="On Hold"/>
    <s v="on hold"/>
    <x v="9"/>
    <x v="3"/>
    <x v="0"/>
    <s v="TO264000010"/>
    <s v="R"/>
    <s v="PNY"/>
    <s v="PNY_US"/>
    <s v="2026/04/28 15:52:06"/>
    <s v="2026/04/14 09:21:49"/>
    <s v="M825046339"/>
    <s v="90CV08610010"/>
    <s v="RTX5080/14745/STDOC/SA/PNY"/>
    <s v=""/>
    <s v="M825046339"/>
    <s v="MTCAPPLYCONF"/>
    <s v="許家榮"/>
    <s v="2026/04/30 11:01:19"/>
    <s v=""/>
    <s v=""/>
    <s v=""/>
    <s v=""/>
    <s v=""/>
    <s v=""/>
    <s v="2026/04/30 10:58:39"/>
    <s v="KEYIN"/>
    <s v="KEYIN"/>
    <s v="R10"/>
    <s v="RTX5080"/>
    <s v=""/>
    <s v=""/>
    <s v=""/>
    <s v=""/>
    <s v=""/>
  </r>
  <r>
    <s v="KGB"/>
    <s v="Standard Shipment"/>
    <x v="0"/>
    <x v="0"/>
    <x v="0"/>
    <s v="TO264000010"/>
    <s v="R"/>
    <s v="PNY"/>
    <s v="PNY_US"/>
    <s v="2026/04/28 15:52:06"/>
    <s v="2026/04/14 09:21:49"/>
    <s v="M325801681"/>
    <s v="90CV08610010"/>
    <s v="RTX5080/14745/STDOC/SA/PNY"/>
    <s v=""/>
    <s v="M325027668"/>
    <s v="CLOSED"/>
    <s v="許家榮"/>
    <s v="2026/04/30 11:01:19"/>
    <s v="2026/06/02 16:33:48"/>
    <s v="2026/06/05 16:49:37"/>
    <s v="2026/06/05 16:49:37"/>
    <s v=""/>
    <s v=""/>
    <s v=""/>
    <s v="2026/04/30 11:00:06"/>
    <s v="KEYIN"/>
    <s v="KEYIN"/>
    <s v="R10"/>
    <s v="RTX5080"/>
    <s v="2026/06/04 16:34:18"/>
    <s v="007"/>
    <n v="622400"/>
    <n v="6.8"/>
    <n v="6.8"/>
  </r>
  <r>
    <s v="KGB"/>
    <s v="Standard Shipment"/>
    <x v="0"/>
    <x v="0"/>
    <x v="0"/>
    <s v="TO264000010"/>
    <s v="R"/>
    <s v="PNY"/>
    <s v="PNY_US"/>
    <s v="2026/04/28 15:52:06"/>
    <s v="2026/04/14 09:21:49"/>
    <s v="M325801627"/>
    <s v="90CV08500020"/>
    <s v="RTX5070/14770/STD/SA/PNY"/>
    <s v=""/>
    <s v="M325032397"/>
    <s v="CLOSED"/>
    <s v="許家榮"/>
    <s v="2026/04/30 10:35:26"/>
    <s v="2026/05/25 16:15:22"/>
    <s v="2026/05/28 17:28:42"/>
    <s v="2026/05/28 17:28:42"/>
    <s v=""/>
    <s v=""/>
    <s v=""/>
    <s v="2026/04/30 10:27:58"/>
    <s v="KEYIN"/>
    <s v="KEYIN"/>
    <s v="R10"/>
    <s v="RTX5070"/>
    <s v="2026/05/28 11:16:50"/>
    <s v="008"/>
    <n v="622380"/>
    <n v="7.2"/>
    <n v="1.9"/>
  </r>
  <r>
    <s v="KGB"/>
    <s v="Standard Shipment"/>
    <x v="0"/>
    <x v="0"/>
    <x v="0"/>
    <s v="TO264000010"/>
    <s v="R"/>
    <s v="PNY"/>
    <s v="PNY_US"/>
    <s v="2026/04/28 15:52:06"/>
    <s v="2026/04/14 09:21:49"/>
    <s v="M325801624"/>
    <s v="90CV08500020"/>
    <s v="RTX5070/14770/STD/SA/PNY"/>
    <s v=""/>
    <s v="M325032378"/>
    <s v="CLOSED"/>
    <s v="許家榮"/>
    <s v="2026/04/30 10:35:26"/>
    <s v="2026/06/02 16:34:58"/>
    <s v="2026/06/05 16:49:37"/>
    <s v="2026/06/05 16:49:37"/>
    <s v=""/>
    <s v=""/>
    <s v=""/>
    <s v="2026/04/30 10:28:56"/>
    <s v="KEYIN"/>
    <s v="KEYIN"/>
    <s v="R10"/>
    <s v="RTX5070"/>
    <s v="2026/06/04 16:34:18"/>
    <s v="004"/>
    <n v="622400"/>
    <n v="6.1"/>
    <n v="6.1"/>
  </r>
  <r>
    <s v="KGB"/>
    <s v="Standard Shipment"/>
    <x v="0"/>
    <x v="0"/>
    <x v="0"/>
    <s v="TO264000010"/>
    <s v="R"/>
    <s v="PNY"/>
    <s v="PNY_US"/>
    <s v="2026/04/28 15:52:06"/>
    <s v="2026/04/14 09:21:49"/>
    <s v="M625801783"/>
    <s v="90CV08C60080"/>
    <s v="RTX5060TI/15215/STD/SA/PNY"/>
    <s v=""/>
    <s v="M625052599"/>
    <s v="CLOSED"/>
    <s v="許家榮"/>
    <s v="2026/04/30 11:01:20"/>
    <s v="2026/06/22 11:23:42"/>
    <s v="2026/06/26 16:03:26"/>
    <s v="2026/06/26 16:03:26"/>
    <s v=""/>
    <s v=""/>
    <s v=""/>
    <s v="2026/04/30 10:45:03"/>
    <s v="KEYIN"/>
    <s v="KEYIN"/>
    <s v="R10"/>
    <s v="RTX5060TI"/>
    <s v="2026/06/24 10:58:50"/>
    <s v="003"/>
    <n v="622432"/>
    <n v="3.5"/>
    <n v="3.5"/>
  </r>
  <r>
    <s v="KGB"/>
    <s v="Standard Shipment"/>
    <x v="0"/>
    <x v="0"/>
    <x v="0"/>
    <s v="TO264000010"/>
    <s v="R"/>
    <s v="PNY"/>
    <s v="PNY_US"/>
    <s v="2026/04/28 15:52:06"/>
    <s v="2026/04/14 09:21:49"/>
    <s v="M525032409"/>
    <s v="90CV085000M0"/>
    <s v="RTX5070/14770/STD/HY/PNY"/>
    <s v=""/>
    <s v="M525032409"/>
    <s v="CLOSED"/>
    <s v="許家榮"/>
    <s v="2026/04/30 09:38:47"/>
    <s v="2026/05/18 14:56:54"/>
    <s v="2026/05/22 15:12:31"/>
    <s v="2026/05/22 15:12:31"/>
    <s v=""/>
    <s v=""/>
    <s v=""/>
    <s v="2026/04/30 09:31:53"/>
    <s v="KEYIN"/>
    <s v="KEYIN"/>
    <s v="R10"/>
    <s v="RTX5070"/>
    <s v="2026/05/21 15:59:38"/>
    <s v="010"/>
    <n v="622367"/>
    <n v="4.9000000000000004"/>
    <n v="4.9000000000000004"/>
  </r>
  <r>
    <s v="KGB"/>
    <s v="Standard Shipment"/>
    <x v="0"/>
    <x v="0"/>
    <x v="0"/>
    <s v="TO264000010"/>
    <s v="R"/>
    <s v="PNY"/>
    <s v="PNY_US"/>
    <s v="2026/04/28 15:52:06"/>
    <s v="2026/04/14 09:21:49"/>
    <s v="M725801665"/>
    <s v="90CV085100C0"/>
    <s v="RTX5070/14770/STDOC/HY/PNY"/>
    <s v=""/>
    <s v="M725028568"/>
    <s v="CLOSED"/>
    <s v="許家榮"/>
    <s v="2026/04/30 09:38:47"/>
    <s v="2026/05/25 16:21:27"/>
    <s v="2026/05/28 17:28:42"/>
    <s v="2026/05/28 17:28:42"/>
    <s v=""/>
    <s v=""/>
    <s v=""/>
    <s v="2026/04/30 09:32:55"/>
    <s v="KEYIN"/>
    <s v="KEYIN"/>
    <s v="R10"/>
    <s v="RTX5070"/>
    <s v="2026/05/28 11:16:49"/>
    <s v="001"/>
    <n v="622380"/>
    <n v="6.3"/>
    <n v="6.3"/>
  </r>
  <r>
    <s v="KGB"/>
    <s v="Standard Shipment"/>
    <x v="0"/>
    <x v="0"/>
    <x v="0"/>
    <s v="TO264000010"/>
    <s v="R"/>
    <s v="PNY"/>
    <s v="PNY_US"/>
    <s v="2026/04/28 15:52:06"/>
    <s v="2026/04/14 09:21:49"/>
    <s v="MO25801630"/>
    <s v="90CV085300C0"/>
    <s v="RTX5070/14770/ARGBOC/HY/PNY"/>
    <s v=""/>
    <s v="MO25011494"/>
    <s v="CLOSED"/>
    <s v="許家榮"/>
    <s v="2026/04/30 09:38:47"/>
    <s v="2026/05/25 16:15:30"/>
    <s v="2026/05/28 17:28:42"/>
    <s v="2026/05/28 17:28:42"/>
    <s v=""/>
    <s v=""/>
    <s v=""/>
    <s v="2026/04/30 09:33:50"/>
    <s v="KEYIN"/>
    <s v="KEYIN"/>
    <s v="R10"/>
    <s v="RTX5070"/>
    <s v="2026/05/28 11:16:50"/>
    <s v="007"/>
    <n v="622380"/>
    <n v="4.8"/>
    <n v="4.8"/>
  </r>
  <r>
    <s v="KGB"/>
    <s v="Standard Shipment"/>
    <x v="0"/>
    <x v="0"/>
    <x v="0"/>
    <s v="TO264000010"/>
    <s v="R"/>
    <s v="PNY"/>
    <s v="PNY_US"/>
    <s v="2026/04/28 15:52:06"/>
    <s v="2026/04/14 09:21:49"/>
    <s v="M725801629"/>
    <s v="90CV085100C0"/>
    <s v="RTX5070/14770/STDOC/HY/PNY"/>
    <s v=""/>
    <s v="M725045412"/>
    <s v="CLOSED"/>
    <s v="許家榮"/>
    <s v="2026/04/30 09:38:47"/>
    <s v="2026/05/20 13:47:45"/>
    <s v="2026/05/22 15:12:31"/>
    <s v="2026/05/22 15:12:31"/>
    <s v=""/>
    <s v=""/>
    <s v=""/>
    <s v="2026/04/30 09:35:49"/>
    <s v="KEYIN"/>
    <s v="KEYIN"/>
    <s v="R10"/>
    <s v="RTX5070"/>
    <s v="2026/05/21 15:59:38"/>
    <s v="009"/>
    <n v="622367"/>
    <n v="7.5"/>
    <n v="2.2000000000000002"/>
  </r>
  <r>
    <s v="KBB"/>
    <d v="2026-09-16T00:00:00"/>
    <x v="12"/>
    <x v="0"/>
    <x v="1"/>
    <s v="TO264000010"/>
    <s v="R"/>
    <s v="PNY"/>
    <s v="PNY_US"/>
    <s v="2026/04/28 15:52:06"/>
    <s v="2026/04/14 09:21:49"/>
    <s v="M525052421"/>
    <s v="90CV085100C0"/>
    <s v="RTX5070/14770/STDOC/HY/PNY"/>
    <s v=""/>
    <s v="M525052421"/>
    <s v="CLOSED"/>
    <s v="許家榮"/>
    <s v="2026/04/30 09:38:47"/>
    <s v=""/>
    <s v=""/>
    <s v="2026/05/08 09:39:59"/>
    <s v="[A3SC0027]PCB damage"/>
    <s v="Customer"/>
    <s v="CN1板損無法維修"/>
    <s v="2026/04/30 09:36:34"/>
    <s v="KEYIN"/>
    <s v="KEYIN"/>
    <s v="C01"/>
    <s v="RTX5070"/>
    <s v=""/>
    <s v=""/>
    <s v=""/>
    <s v=""/>
    <s v=""/>
  </r>
  <r>
    <s v="KGB"/>
    <s v="Standard Shipment"/>
    <x v="0"/>
    <x v="0"/>
    <x v="0"/>
    <s v="TO264000010"/>
    <s v="R"/>
    <s v="PNY"/>
    <s v="PNY_US"/>
    <s v="2026/04/28 15:52:06"/>
    <s v="2026/04/14 09:21:49"/>
    <s v="M725801937"/>
    <s v="90CV085100C0"/>
    <s v="RTX5070/14770/STDOC/HY/PNY"/>
    <s v=""/>
    <s v="M725028607"/>
    <s v="CLOSED"/>
    <s v="許家榮"/>
    <s v="2026/04/30 09:38:46"/>
    <s v="2026/08/05 15:02:25"/>
    <s v="2026/08/07 16:46:49"/>
    <s v="2026/08/07 16:46:49"/>
    <s v=""/>
    <s v=""/>
    <s v=""/>
    <s v="2026/04/30 09:37:52"/>
    <s v="KEYIN"/>
    <s v="KEYIN"/>
    <s v="R10"/>
    <s v="RTX5070"/>
    <s v="2026/08/06 15:42:54"/>
    <s v="001"/>
    <n v="622522"/>
    <n v="5.8"/>
    <n v="5.8"/>
  </r>
  <r>
    <s v="KGB"/>
    <s v="Standard Shipment"/>
    <x v="0"/>
    <x v="0"/>
    <x v="0"/>
    <s v="TO264000010"/>
    <s v="R"/>
    <s v="PNY"/>
    <s v="PNY_US"/>
    <s v="2026/04/28 15:52:06"/>
    <s v="2026/04/14 09:21:49"/>
    <s v="M625801936"/>
    <s v="90CV085000A0"/>
    <s v="RTX5070/14770/STD/HY/PNY"/>
    <s v=""/>
    <s v="M625001606"/>
    <s v="CLOSED"/>
    <s v="許家榮"/>
    <s v="2026/04/30 10:35:27"/>
    <s v="2026/08/10 15:59:00"/>
    <s v="2026/08/18 16:48:38"/>
    <s v="2026/08/18 16:48:38"/>
    <s v=""/>
    <s v=""/>
    <s v=""/>
    <s v="2026/04/30 09:44:49"/>
    <s v="KEYIN"/>
    <s v="KEYIN"/>
    <s v="R10"/>
    <s v="RTX5070"/>
    <s v="2026/08/17 13:29:25"/>
    <s v="001"/>
    <n v="622536"/>
    <n v="6.4"/>
    <n v="6.4"/>
  </r>
  <r>
    <s v="KGB"/>
    <s v="Standard Shipment"/>
    <x v="0"/>
    <x v="0"/>
    <x v="0"/>
    <s v="TO264000010"/>
    <s v="R"/>
    <s v="PNY"/>
    <s v="PNY_US"/>
    <s v="2026/04/28 15:52:06"/>
    <s v="2026/04/14 09:21:49"/>
    <s v="M925801784"/>
    <s v="90CV08C70080"/>
    <s v="RTX5060TI/15215/STDOC/SA/PNY"/>
    <s v=""/>
    <s v="M925000939"/>
    <s v="CLOSED"/>
    <s v="許家榮"/>
    <s v="2026/04/30 10:35:27"/>
    <s v="2026/06/18 13:46:14"/>
    <s v="2026/06/26 16:03:25"/>
    <s v="2026/06/26 16:03:26"/>
    <s v=""/>
    <s v=""/>
    <s v=""/>
    <s v="2026/04/30 09:45:40"/>
    <s v="KEYIN"/>
    <s v="KEYIN"/>
    <s v="R10"/>
    <s v="RTX5060TI"/>
    <s v="2026/06/24 10:58:50"/>
    <s v="003"/>
    <n v="622432"/>
    <n v="3.5"/>
    <n v="3.5"/>
  </r>
  <r>
    <s v="KGB"/>
    <s v="Standard Shipment"/>
    <x v="0"/>
    <x v="0"/>
    <x v="0"/>
    <s v="TO264000010"/>
    <s v="R"/>
    <s v="PNY"/>
    <s v="PNY_US"/>
    <s v="2026/04/28 15:52:06"/>
    <s v="2026/04/14 09:21:49"/>
    <s v="M825010746"/>
    <s v="90CV08E100G0"/>
    <s v="RTX5060/15225/STD/SA/PNY"/>
    <s v=""/>
    <s v="M825010746"/>
    <s v="CLOSED"/>
    <s v="許家榮"/>
    <s v="2026/04/30 10:35:27"/>
    <s v="2026/05/18 14:56:38"/>
    <s v="2026/05/22 15:12:31"/>
    <s v="2026/05/22 15:12:31"/>
    <s v=""/>
    <s v=""/>
    <s v=""/>
    <s v="2026/04/30 09:46:28"/>
    <s v="KEYIN"/>
    <s v="KEYIN"/>
    <s v="R10"/>
    <s v="RTX5060"/>
    <s v="2026/05/21 15:59:38"/>
    <s v="010"/>
    <n v="622367"/>
    <n v="4.9000000000000004"/>
    <n v="4.9000000000000004"/>
  </r>
  <r>
    <s v="On Hold"/>
    <s v="on hold"/>
    <x v="9"/>
    <x v="3"/>
    <x v="0"/>
    <s v="TO264000010"/>
    <s v="R"/>
    <s v="PNY"/>
    <s v="PNY_US"/>
    <s v="2026/04/28 15:52:06"/>
    <s v="2026/04/14 09:21:49"/>
    <s v="M525044268"/>
    <s v="90CV08C60010"/>
    <s v="RTX5060TI/15215/STD/SA/PNY"/>
    <s v=""/>
    <s v="M525044268"/>
    <s v="MTCAPPLYCONF"/>
    <s v="許家榮"/>
    <s v="2026/04/30 10:35:27"/>
    <s v=""/>
    <s v=""/>
    <s v=""/>
    <s v=""/>
    <s v=""/>
    <s v=""/>
    <s v="2026/04/30 09:47:22"/>
    <s v="KEYIN"/>
    <s v="KEYIN"/>
    <s v="R10"/>
    <s v="RTX5060TI"/>
    <s v=""/>
    <s v=""/>
    <s v=""/>
    <s v=""/>
    <s v=""/>
  </r>
  <r>
    <s v="KGB"/>
    <s v="Standard Shipment"/>
    <x v="0"/>
    <x v="0"/>
    <x v="0"/>
    <s v="TO264000010"/>
    <s v="R"/>
    <s v="PNY"/>
    <s v="PNY_US"/>
    <s v="2026/04/28 15:52:06"/>
    <s v="2026/04/14 09:21:49"/>
    <s v="M525801606"/>
    <s v="90CV08C60010"/>
    <s v="RTX5060TI/15215/STD/SA/PNY"/>
    <s v=""/>
    <s v="M525043618"/>
    <s v="CLOSED"/>
    <s v="許家榮"/>
    <s v="2026/04/30 10:35:27"/>
    <s v="2026/06/02 16:34:37"/>
    <s v="2026/06/05 16:49:37"/>
    <s v="2026/06/05 16:49:37"/>
    <s v=""/>
    <s v=""/>
    <s v=""/>
    <s v="2026/04/30 09:47:58"/>
    <s v="KEYIN"/>
    <s v="KEYIN"/>
    <s v="R10"/>
    <s v="RTX5060TI"/>
    <s v="2026/06/04 16:34:19"/>
    <s v="013"/>
    <n v="622400"/>
    <n v="4.4000000000000004"/>
    <n v="4.4000000000000004"/>
  </r>
  <r>
    <s v="KGB"/>
    <s v="Standard Shipment"/>
    <x v="0"/>
    <x v="0"/>
    <x v="0"/>
    <s v="TO264000010"/>
    <s v="R"/>
    <s v="PNY"/>
    <s v="PNY_US"/>
    <s v="2026/04/28 15:52:06"/>
    <s v="2026/04/14 09:21:49"/>
    <s v="M126001845"/>
    <s v="90CV08E10190"/>
    <s v="RTX5060/15225/STD/HY/PNY"/>
    <s v=""/>
    <s v="M126001845"/>
    <s v="CLOSED"/>
    <s v="許家榮"/>
    <s v="2026/04/30 10:35:27"/>
    <s v="2026/06/10 08:25:08"/>
    <s v="2026/06/12 10:19:56"/>
    <s v="2026/06/12 10:19:56"/>
    <s v=""/>
    <s v=""/>
    <s v=""/>
    <s v="2026/04/30 09:48:37"/>
    <s v="KEYIN"/>
    <s v="KEYIN"/>
    <s v="R10"/>
    <s v="RTX5060"/>
    <s v="2026/06/11 09:25:19"/>
    <s v="004"/>
    <n v="622409"/>
    <n v="5.8"/>
    <n v="5.8"/>
  </r>
  <r>
    <s v="KBB"/>
    <s v="-"/>
    <x v="5"/>
    <x v="3"/>
    <x v="1"/>
    <s v="TO264000010"/>
    <s v="R"/>
    <s v="PNY"/>
    <s v="PNY_US"/>
    <s v="2026/04/28 15:52:06"/>
    <s v="2026/04/14 09:21:49"/>
    <s v="M525032363"/>
    <s v="90CV085000M0"/>
    <s v="RTX5070/14770/STD/HY/PNY"/>
    <s v=""/>
    <s v="M525032363"/>
    <s v="CLOSED"/>
    <s v="許家榮"/>
    <s v="2026/04/30 10:36:52"/>
    <s v=""/>
    <s v=""/>
    <s v="2026/06/11 17:06:18"/>
    <s v="[A3SC0023]Scrap caused by VI fail"/>
    <s v="Customer"/>
    <s v="PCB Damaged/M2無法維修"/>
    <s v="2026/04/30 10:35:37"/>
    <s v="KEYIN"/>
    <s v="KEYIN"/>
    <s v="C01"/>
    <s v="RTX5070"/>
    <s v=""/>
    <s v=""/>
    <s v=""/>
    <s v=""/>
    <s v=""/>
  </r>
  <r>
    <s v="KGB"/>
    <s v="Standard Shipment"/>
    <x v="0"/>
    <x v="0"/>
    <x v="0"/>
    <s v="TO264000010"/>
    <s v="R"/>
    <s v="PNY"/>
    <s v="PNY_US"/>
    <s v="2026/04/28 15:52:06"/>
    <s v="2026/04/14 09:21:49"/>
    <s v="M625801613"/>
    <s v="90CV08C30010"/>
    <s v="RTX5060TI/15210/STDOC/SA/PNY"/>
    <s v=""/>
    <s v="M625045135"/>
    <s v="CLOSED"/>
    <s v="許家榮"/>
    <s v="2026/04/30 11:01:20"/>
    <s v="2026/05/20 13:46:51"/>
    <s v="2026/05/22 15:12:31"/>
    <s v="2026/05/22 15:12:31"/>
    <s v=""/>
    <s v=""/>
    <s v=""/>
    <s v="2026/04/30 10:40:22"/>
    <s v="KEYIN"/>
    <s v="KEYIN"/>
    <s v="R10"/>
    <s v="RTX5060TI"/>
    <s v="2026/05/21 15:59:38"/>
    <s v="007"/>
    <n v="622367"/>
    <n v="5.2"/>
    <n v="5.2"/>
  </r>
  <r>
    <s v="KGB"/>
    <s v="Standard Shipment"/>
    <x v="0"/>
    <x v="0"/>
    <x v="0"/>
    <s v="TO264000010"/>
    <s v="R"/>
    <s v="PNY"/>
    <s v="PNY_US"/>
    <s v="2026/04/28 15:52:06"/>
    <s v="2026/04/14 09:21:49"/>
    <s v="M525801608"/>
    <s v="90CV08C60010"/>
    <s v="RTX5060TI/15215/STD/SA/PNY"/>
    <s v=""/>
    <s v="M525044246"/>
    <s v="CLOSED"/>
    <s v="許家榮"/>
    <s v="2026/04/30 11:01:20"/>
    <s v="2026/05/25 16:14:20"/>
    <s v="2026/05/28 17:28:42"/>
    <s v="2026/05/28 17:28:42"/>
    <s v=""/>
    <s v=""/>
    <s v=""/>
    <s v="2026/04/30 10:41:01"/>
    <s v="KEYIN"/>
    <s v="KEYIN"/>
    <s v="R10"/>
    <s v="RTX5060TI"/>
    <s v="2026/05/28 11:16:50"/>
    <s v="009"/>
    <n v="622380"/>
    <n v="5.2"/>
    <n v="5.2"/>
  </r>
  <r>
    <s v="KGB"/>
    <s v="Standard Shipment"/>
    <x v="0"/>
    <x v="0"/>
    <x v="0"/>
    <s v="TO264000010"/>
    <s v="R"/>
    <s v="PNY"/>
    <s v="PNY_US"/>
    <s v="2026/04/28 15:52:06"/>
    <s v="2026/04/14 09:21:49"/>
    <s v="M925801632"/>
    <s v="90CV087000B0"/>
    <s v="RTX5090/14530/STD/SA/PNY"/>
    <s v=""/>
    <s v="M925008772"/>
    <s v="CLOSED"/>
    <s v="許家榮"/>
    <s v="2026/04/30 11:01:20"/>
    <s v="2026/05/25 16:15:38"/>
    <s v="2026/05/28 17:28:42"/>
    <s v="2026/05/28 17:28:42"/>
    <s v=""/>
    <s v=""/>
    <s v=""/>
    <s v="2026/04/30 10:41:50"/>
    <s v="KEYIN"/>
    <s v="KEYIN"/>
    <s v="R10"/>
    <s v="RTX5090"/>
    <s v="2026/05/28 11:16:50"/>
    <s v="003"/>
    <n v="622380"/>
    <n v="7.3"/>
    <n v="7.3"/>
  </r>
  <r>
    <s v="KGB"/>
    <s v="Standard Shipment"/>
    <x v="0"/>
    <x v="0"/>
    <x v="0"/>
    <s v="TO264000010"/>
    <s v="R"/>
    <s v="PNY"/>
    <s v="PNY_US"/>
    <s v="2026/04/28 15:52:06"/>
    <s v="2026/04/14 09:21:49"/>
    <s v="MO25801618"/>
    <s v="90CV08B10010"/>
    <s v="RTX5070TI/14760/STD/SA/PNY"/>
    <s v=""/>
    <s v="MO25023460"/>
    <s v="CLOSED"/>
    <s v="許家榮"/>
    <s v="2026/04/30 11:01:20"/>
    <s v="2026/06/02 16:34:41"/>
    <s v="2026/06/05 16:49:37"/>
    <s v="2026/06/05 16:49:37"/>
    <s v=""/>
    <s v=""/>
    <s v=""/>
    <s v="2026/04/30 10:43:29"/>
    <s v="KEYIN"/>
    <s v="KEYIN"/>
    <s v="R10"/>
    <s v="RTX5070TI"/>
    <s v="2026/06/04 16:34:19"/>
    <s v="011"/>
    <n v="622400"/>
    <n v="7.2"/>
    <n v="7.2"/>
  </r>
  <r>
    <s v="KGB"/>
    <s v="Standard Shipment"/>
    <x v="0"/>
    <x v="0"/>
    <x v="0"/>
    <s v="TO264000010"/>
    <s v="R"/>
    <s v="PNY"/>
    <s v="PNY_US"/>
    <s v="2026/04/28 15:52:06"/>
    <s v="2026/04/14 09:21:49"/>
    <s v="M525801610"/>
    <s v="90CV08C60010"/>
    <s v="RTX5060TI/15215/STD/SA/PNY"/>
    <s v=""/>
    <s v="M525044230"/>
    <s v="CLOSED"/>
    <s v="許家榮"/>
    <s v="2026/04/30 11:01:20"/>
    <s v="2026/05/25 16:14:59"/>
    <s v="2026/05/28 17:28:42"/>
    <s v="2026/05/28 17:28:42"/>
    <s v=""/>
    <s v=""/>
    <s v=""/>
    <s v="2026/04/30 10:44:26"/>
    <s v="KEYIN"/>
    <s v="KEYIN"/>
    <s v="R10"/>
    <s v="RTX5060TI"/>
    <s v="2026/05/28 11:16:50"/>
    <s v="009"/>
    <n v="622380"/>
    <n v="5.2"/>
    <n v="5.2"/>
  </r>
  <r>
    <s v="On Hold"/>
    <s v="on hold"/>
    <x v="9"/>
    <x v="3"/>
    <x v="0"/>
    <s v="TO264000010"/>
    <s v="R"/>
    <s v="PNY"/>
    <s v="PNY_US"/>
    <s v="2026/04/28 15:52:06"/>
    <s v="2026/04/14 09:21:49"/>
    <s v="M625006344"/>
    <s v="90CV08C60010"/>
    <s v="RTX5060TI/15215/STD/SA/PNY"/>
    <s v=""/>
    <s v="M625006344"/>
    <s v="MTCAPPLYCONF"/>
    <s v="許家榮"/>
    <s v="2026/04/30 10:35:27"/>
    <s v=""/>
    <s v=""/>
    <s v=""/>
    <s v=""/>
    <s v=""/>
    <s v=""/>
    <s v="2026/04/30 09:39:11"/>
    <s v="KEYIN"/>
    <s v="KEYIN"/>
    <s v="R10"/>
    <s v="RTX5060TI"/>
    <s v=""/>
    <s v=""/>
    <s v=""/>
    <s v=""/>
    <s v=""/>
  </r>
  <r>
    <s v="KBB"/>
    <d v="2026-09-16T00:00:00"/>
    <x v="12"/>
    <x v="0"/>
    <x v="1"/>
    <s v="TO264000010"/>
    <s v="R"/>
    <s v="PNY"/>
    <s v="PNY_US"/>
    <s v="2026/04/28 15:52:06"/>
    <s v="2026/04/14 09:21:49"/>
    <s v="M625006218"/>
    <s v="90CV08C60010"/>
    <s v="RTX5060TI/15215/STD/SA/PNY"/>
    <s v=""/>
    <s v="M625006218"/>
    <s v="CLOSED"/>
    <s v="許家榮"/>
    <s v="2026/04/30 10:35:27"/>
    <s v=""/>
    <s v=""/>
    <s v="2026/05/25 08:34:33"/>
    <s v="[A3SC0023]Scrap caused by VI fail"/>
    <s v="Customer"/>
    <s v="PCB Damaged/R511掉 PAD無法維修"/>
    <s v="2026/04/30 09:39:44"/>
    <s v="KEYIN"/>
    <s v="KEYIN"/>
    <s v="C01"/>
    <s v="RTX5060TI"/>
    <s v=""/>
    <s v=""/>
    <s v=""/>
    <s v=""/>
    <s v=""/>
  </r>
  <r>
    <s v="KGB"/>
    <s v="Standard Shipment"/>
    <x v="0"/>
    <x v="0"/>
    <x v="0"/>
    <s v="TO264000010"/>
    <s v="R"/>
    <s v="PNY"/>
    <s v="PNY_US"/>
    <s v="2026/04/28 15:52:06"/>
    <s v="2026/04/14 09:21:49"/>
    <s v="MO25801631"/>
    <s v="90CV08B20010"/>
    <s v="RTX5070TI/14760/STDOC/SA/PNY"/>
    <s v=""/>
    <s v="MO25016374"/>
    <s v="CLOSED"/>
    <s v="許家榮"/>
    <s v="2026/04/30 10:35:26"/>
    <s v="2026/05/20 13:47:54"/>
    <s v="2026/05/22 15:12:31"/>
    <s v="2026/05/22 15:12:31"/>
    <s v=""/>
    <s v=""/>
    <s v=""/>
    <s v="2026/04/30 09:58:20"/>
    <s v="KEYIN"/>
    <s v="KEYIN"/>
    <s v="R10"/>
    <s v="RTX5070TI"/>
    <s v="2026/05/21 15:59:37"/>
    <s v="002"/>
    <n v="622367"/>
    <n v="4.9000000000000004"/>
    <n v="4.9000000000000004"/>
  </r>
  <r>
    <s v="On Hold"/>
    <s v="on hold"/>
    <x v="9"/>
    <x v="3"/>
    <x v="0"/>
    <s v="TO264000010"/>
    <s v="R"/>
    <s v="PNY"/>
    <s v="PNY_US"/>
    <s v="2026/04/28 15:52:06"/>
    <s v="2026/04/14 09:21:49"/>
    <s v="M525032570"/>
    <s v="90CV085000M0"/>
    <s v="RTX5070/14770/STD/HY/PNY"/>
    <s v=""/>
    <s v="M525032570"/>
    <s v="MTCAPPLYCONF"/>
    <s v="許家榮"/>
    <s v="2026/04/30 09:38:48"/>
    <s v=""/>
    <s v=""/>
    <s v=""/>
    <s v=""/>
    <s v=""/>
    <s v=""/>
    <s v="2026/04/30 09:26:11"/>
    <s v="KEYIN"/>
    <s v="KEYIN"/>
    <s v="R10"/>
    <s v="RTX5070"/>
    <s v=""/>
    <s v=""/>
    <s v=""/>
    <s v=""/>
    <s v=""/>
  </r>
  <r>
    <s v="KGB"/>
    <s v="Standard Shipment"/>
    <x v="0"/>
    <x v="0"/>
    <x v="0"/>
    <s v="TO264000010"/>
    <s v="R"/>
    <s v="PNY"/>
    <s v="PNY_US"/>
    <s v="2026/04/28 15:52:06"/>
    <s v="2026/04/14 09:21:49"/>
    <s v="M325801620"/>
    <s v="90CV08500020"/>
    <s v="RTX5070/14770/STD/SA/PNY"/>
    <s v=""/>
    <s v="M325011756"/>
    <s v="CLOSED"/>
    <s v="許家榮"/>
    <s v="2026/04/30 09:38:47"/>
    <s v="2026/06/02 16:34:47"/>
    <s v="2026/06/05 16:49:37"/>
    <s v="2026/06/05 16:49:37"/>
    <s v=""/>
    <s v=""/>
    <s v=""/>
    <s v="2026/04/30 09:27:00"/>
    <s v="KEYIN"/>
    <s v="KEYIN"/>
    <s v="R10"/>
    <s v="RTX5070"/>
    <s v="2026/06/04 16:34:18"/>
    <s v="004"/>
    <n v="622400"/>
    <n v="6.1"/>
    <n v="6.1"/>
  </r>
  <r>
    <s v="On Hold"/>
    <s v="on hold"/>
    <x v="9"/>
    <x v="3"/>
    <x v="0"/>
    <s v="TO264000010"/>
    <s v="R"/>
    <s v="PNY"/>
    <s v="PNY_US"/>
    <s v="2026/04/28 15:52:06"/>
    <s v="2026/04/14 09:21:49"/>
    <s v="M325037049"/>
    <s v="90CV08B10010"/>
    <s v="RTX5070TI/14760/STD/SA/PNY"/>
    <s v=""/>
    <s v="M325037049"/>
    <s v="MTCAPPLYCONF"/>
    <s v="許家榮"/>
    <s v="2026/04/30 09:38:47"/>
    <s v=""/>
    <s v=""/>
    <s v=""/>
    <s v=""/>
    <s v=""/>
    <s v=""/>
    <s v="2026/04/30 09:27:40"/>
    <s v="KEYIN"/>
    <s v="KEYIN"/>
    <s v="R10"/>
    <s v="RTX5070TI"/>
    <s v=""/>
    <s v=""/>
    <s v=""/>
    <s v=""/>
    <s v=""/>
  </r>
  <r>
    <s v="KGB"/>
    <s v="Standard Shipment"/>
    <x v="0"/>
    <x v="0"/>
    <x v="0"/>
    <s v="TO264000010"/>
    <s v="R"/>
    <s v="PNY"/>
    <s v="PNY_US"/>
    <s v="2026/04/28 15:52:06"/>
    <s v="2026/04/14 09:21:49"/>
    <s v="M525032559"/>
    <s v="90CV085000M0"/>
    <s v="RTX5070/14770/STD/HY/PNY"/>
    <s v=""/>
    <s v="M525032559"/>
    <s v="CLOSED"/>
    <s v="許家榮"/>
    <s v="2026/04/30 09:38:47"/>
    <s v="2026/08/06 10:31:34"/>
    <s v="2026/08/07 16:46:49"/>
    <s v="2026/08/07 16:46:49"/>
    <s v=""/>
    <s v=""/>
    <s v=""/>
    <s v="2026/04/30 09:28:33"/>
    <s v="KEYIN"/>
    <s v="KEYIN"/>
    <s v="R10"/>
    <s v="RTX5070"/>
    <s v="2026/08/06 15:42:54"/>
    <s v="001"/>
    <n v="622522"/>
    <n v="5.8"/>
    <n v="5.8"/>
  </r>
  <r>
    <s v="KGB"/>
    <s v="Standard Shipment"/>
    <x v="0"/>
    <x v="0"/>
    <x v="0"/>
    <s v="TO264000010"/>
    <s v="R"/>
    <s v="PNY"/>
    <s v="PNY_US"/>
    <s v="2026/04/28 15:52:06"/>
    <s v="2026/04/14 09:21:49"/>
    <s v="M625801598"/>
    <s v="90CV085000A0"/>
    <s v="RTX5070/14770/STD/HY/PNY"/>
    <s v=""/>
    <s v="M625001648"/>
    <s v="CLOSED"/>
    <s v="許家榮"/>
    <s v="2026/04/30 09:38:47"/>
    <s v="2026/05/25 16:13:35"/>
    <s v="2026/05/28 17:28:42"/>
    <s v="2026/05/28 17:28:42"/>
    <s v=""/>
    <s v=""/>
    <s v=""/>
    <s v="2026/04/30 09:29:12"/>
    <s v="KEYIN"/>
    <s v="KEYIN"/>
    <s v="R10"/>
    <s v="RTX5070"/>
    <s v="2026/05/28 11:16:50"/>
    <s v="008"/>
    <n v="622380"/>
    <n v="7.2"/>
    <n v="1.9"/>
  </r>
  <r>
    <s v="KGB"/>
    <s v="Standard Shipment"/>
    <x v="0"/>
    <x v="0"/>
    <x v="0"/>
    <s v="TO264000010"/>
    <s v="R"/>
    <s v="PNY"/>
    <s v="PNY_US"/>
    <s v="2026/04/28 15:52:06"/>
    <s v="2026/04/14 09:21:49"/>
    <s v="M725801619"/>
    <s v="90CV085100C0"/>
    <s v="RTX5070/14770/STDOC/HY/PNY"/>
    <s v=""/>
    <s v="M725028219"/>
    <s v="CLOSED"/>
    <s v="許家榮"/>
    <s v="2026/04/30 09:38:47"/>
    <s v="2026/05/20 13:47:21"/>
    <s v="2026/05/22 15:12:31"/>
    <s v="2026/05/22 15:12:31"/>
    <s v=""/>
    <s v=""/>
    <s v=""/>
    <s v="2026/04/30 09:30:04"/>
    <s v="KEYIN"/>
    <s v="KEYIN"/>
    <s v="R10"/>
    <s v="RTX5070"/>
    <s v="2026/05/21 15:59:38"/>
    <s v="009"/>
    <n v="622367"/>
    <n v="7.5"/>
    <n v="2.2000000000000002"/>
  </r>
  <r>
    <s v="KGB"/>
    <s v="Standard Shipment"/>
    <x v="0"/>
    <x v="0"/>
    <x v="0"/>
    <s v="TO264000010"/>
    <s v="R"/>
    <s v="PNY"/>
    <s v="PNY_US"/>
    <s v="2026/04/28 15:52:06"/>
    <s v="2026/04/14 09:21:49"/>
    <s v="M825801663"/>
    <s v="90CV085300C0"/>
    <s v="RTX5070/14770/ARGBOC/HY/PNY"/>
    <s v=""/>
    <s v="M825018220"/>
    <s v="CLOSED"/>
    <s v="許家榮"/>
    <s v="2026/04/30 09:38:46"/>
    <s v="2026/06/02 16:35:29"/>
    <s v="2026/06/05 16:49:37"/>
    <s v="2026/06/05 16:49:37"/>
    <s v=""/>
    <s v=""/>
    <s v=""/>
    <s v="2026/04/30 09:37:17"/>
    <s v="KEYIN"/>
    <s v="KEYIN"/>
    <s v="R10"/>
    <s v="RTX5070"/>
    <s v="2026/06/04 16:34:19"/>
    <s v="011"/>
    <n v="622400"/>
    <n v="7.2"/>
    <n v="7.2"/>
  </r>
  <r>
    <s v="KGB"/>
    <s v="Standard Shipment"/>
    <x v="0"/>
    <x v="0"/>
    <x v="0"/>
    <s v="TO264000018"/>
    <s v="R"/>
    <s v="PNY"/>
    <s v="PNY_US"/>
    <s v="2026/05/15 10:52:56"/>
    <s v="2026/04/28 13:46:04"/>
    <s v="M325801678"/>
    <s v="90CV08500020"/>
    <s v="RTX5070/14770/STD/SA/PNY"/>
    <s v=""/>
    <s v="M325046889"/>
    <s v="CLOSED"/>
    <s v="許家榮"/>
    <s v="2026/05/18 11:42:56"/>
    <s v="2026/06/02 16:34:12"/>
    <s v="2026/06/05 16:49:38"/>
    <s v="2026/06/05 16:49:38"/>
    <s v=""/>
    <s v=""/>
    <s v=""/>
    <s v="2026/05/18 11:36:17"/>
    <s v="KEYIN"/>
    <s v="KEYIN"/>
    <s v="R10"/>
    <s v="RTX5070"/>
    <s v="2026/06/04 16:34:19"/>
    <s v="010"/>
    <n v="622400"/>
    <n v="6.9"/>
    <n v="6.9"/>
  </r>
  <r>
    <s v="KGB"/>
    <s v="Standard Shipment"/>
    <x v="0"/>
    <x v="0"/>
    <x v="0"/>
    <s v="TO264000018"/>
    <s v="R"/>
    <s v="PNY"/>
    <s v="PNY_US"/>
    <s v="2026/05/15 10:52:56"/>
    <s v="2026/04/28 13:46:04"/>
    <s v="MO25801713"/>
    <s v="90CV08610070"/>
    <s v="RTX5080/14745/STDOC/SA/PNY"/>
    <s v=""/>
    <s v="MO25000277"/>
    <s v="CLOSED"/>
    <s v="許家榮"/>
    <s v="2026/05/18 11:42:56"/>
    <s v="2026/06/08 17:21:29"/>
    <s v="2026/06/12 10:19:56"/>
    <s v="2026/06/12 10:19:56"/>
    <s v=""/>
    <s v=""/>
    <s v=""/>
    <s v="2026/05/18 11:04:58"/>
    <s v="KEYIN"/>
    <s v="KEYIN"/>
    <s v="R10"/>
    <s v="RTX5080"/>
    <s v="2026/06/11 09:25:19"/>
    <s v="001"/>
    <n v="622409"/>
    <n v="6.8"/>
    <n v="6.8"/>
  </r>
  <r>
    <s v="KGB"/>
    <s v="Standard Shipment"/>
    <x v="0"/>
    <x v="0"/>
    <x v="0"/>
    <s v="TO264000018"/>
    <s v="R"/>
    <s v="PNY"/>
    <s v="PNY_US"/>
    <s v="2026/05/15 10:52:56"/>
    <s v="2026/04/28 13:46:04"/>
    <s v="M925801733"/>
    <s v="90CV08610070"/>
    <s v="RTX5080/14745/STDOC/SA/PNY"/>
    <s v=""/>
    <s v="M925026220"/>
    <s v="CLOSED"/>
    <s v="許家榮"/>
    <s v="2026/05/18 11:42:56"/>
    <s v="2026/06/09 08:51:34"/>
    <s v="2026/06/12 10:19:56"/>
    <s v="2026/06/12 10:19:56"/>
    <s v=""/>
    <s v=""/>
    <s v=""/>
    <s v="2026/05/18 11:05:39"/>
    <s v="KEYIN"/>
    <s v="KEYIN"/>
    <s v="R10"/>
    <s v="RTX5080"/>
    <s v="2026/06/11 09:25:19"/>
    <s v="002"/>
    <n v="622409"/>
    <n v="6.8"/>
    <n v="6.8"/>
  </r>
  <r>
    <s v="On Hold"/>
    <s v="on hold"/>
    <x v="9"/>
    <x v="3"/>
    <x v="0"/>
    <s v="TO264000018"/>
    <s v="R"/>
    <s v="PNY"/>
    <s v="PNY_US"/>
    <s v="2026/05/15 10:52:56"/>
    <s v="2026/04/28 13:46:04"/>
    <s v="M525048098"/>
    <s v="90CV08B10060"/>
    <s v="RTX5070TI/14760/STD/HY/PNY"/>
    <s v=""/>
    <s v="M525048098"/>
    <s v="MTCAPPLYCONF"/>
    <s v="許家榮"/>
    <s v="2026/05/18 11:42:56"/>
    <s v=""/>
    <s v=""/>
    <s v=""/>
    <s v=""/>
    <s v=""/>
    <s v=""/>
    <s v="2026/05/18 11:07:33"/>
    <s v="KEYIN"/>
    <s v="KEYIN"/>
    <s v="R10"/>
    <s v="RTX5070TI"/>
    <s v=""/>
    <s v=""/>
    <s v=""/>
    <s v=""/>
    <s v=""/>
  </r>
  <r>
    <s v="KGB"/>
    <s v="Standard Shipment"/>
    <x v="0"/>
    <x v="0"/>
    <x v="0"/>
    <s v="TO264000018"/>
    <s v="R"/>
    <s v="PNY"/>
    <s v="PNY_US"/>
    <s v="2026/05/15 10:52:56"/>
    <s v="2026/04/28 13:46:04"/>
    <s v="M226801708"/>
    <s v="90CV08610010"/>
    <s v="RTX5080/14745/STDOC/SA/PNY"/>
    <s v=""/>
    <s v="M226008819"/>
    <s v="CLOSED"/>
    <s v="許家榮"/>
    <s v="2026/05/18 11:42:56"/>
    <s v="2026/06/03 08:48:39"/>
    <s v="2026/06/12 10:19:56"/>
    <s v="2026/06/12 10:19:56"/>
    <s v=""/>
    <s v=""/>
    <s v=""/>
    <s v="2026/05/18 11:31:30"/>
    <s v="KEYIN"/>
    <s v="KEYIN"/>
    <s v="R10"/>
    <s v="RTX5080"/>
    <s v="2026/06/11 09:25:19"/>
    <s v="002"/>
    <n v="622409"/>
    <n v="6.8"/>
    <n v="6.8"/>
  </r>
  <r>
    <s v="KGB"/>
    <s v="Standard Shipment"/>
    <x v="0"/>
    <x v="0"/>
    <x v="0"/>
    <s v="TO264000018"/>
    <s v="R"/>
    <s v="PNY"/>
    <s v="PNY_US"/>
    <s v="2026/05/15 10:52:56"/>
    <s v="2026/04/28 13:46:04"/>
    <s v="M525801684"/>
    <s v="90CV08B30070"/>
    <s v="RTX5070TI/14760/ARGBOC/HY/PNY"/>
    <s v=""/>
    <s v="M525057488"/>
    <s v="CLOSED"/>
    <s v="許家榮"/>
    <s v="2026/05/18 11:42:56"/>
    <s v="2026/06/02 16:33:32"/>
    <s v="2026/06/05 16:49:38"/>
    <s v="2026/06/05 16:49:38"/>
    <s v=""/>
    <s v=""/>
    <s v=""/>
    <s v="2026/05/18 11:32:18"/>
    <s v="KEYIN"/>
    <s v="KEYIN"/>
    <s v="R10"/>
    <s v="RTX5070TI"/>
    <s v="2026/06/04 16:34:19"/>
    <s v="009"/>
    <n v="622400"/>
    <n v="7.4"/>
    <n v="7.4"/>
  </r>
  <r>
    <s v="KGB"/>
    <s v="Standard Shipment"/>
    <x v="0"/>
    <x v="0"/>
    <x v="0"/>
    <s v="TO264000018"/>
    <s v="R"/>
    <s v="PNY"/>
    <s v="PNY_US"/>
    <s v="2026/05/15 10:52:56"/>
    <s v="2026/04/28 13:46:04"/>
    <s v="M625060140"/>
    <s v="90CV085000P0"/>
    <s v="RTX5070/14770/STD/SA/PNY"/>
    <s v=""/>
    <s v="M625060140"/>
    <s v="CLOSED"/>
    <s v="許家榮"/>
    <s v="2026/05/18 11:42:56"/>
    <s v="2026/05/25 15:35:41"/>
    <s v="2026/05/28 17:28:43"/>
    <s v="2026/05/28 17:28:43"/>
    <s v=""/>
    <s v=""/>
    <s v=""/>
    <s v="2026/05/18 11:34:05"/>
    <s v="KEYIN"/>
    <s v="KEYIN"/>
    <s v="R10"/>
    <s v="RTX5070"/>
    <s v="2026/05/28 11:16:49"/>
    <s v="002"/>
    <n v="622380"/>
    <n v="4.8"/>
    <n v="4.8"/>
  </r>
  <r>
    <s v="KGB"/>
    <s v="Standard Shipment"/>
    <x v="0"/>
    <x v="0"/>
    <x v="0"/>
    <s v="TO264000018"/>
    <s v="R"/>
    <s v="PNY"/>
    <s v="PNY_US"/>
    <s v="2026/05/15 10:52:56"/>
    <s v="2026/04/28 13:46:04"/>
    <s v="M825801675"/>
    <s v="90CV085000A0"/>
    <s v="RTX5070/14770/STD/HY/PNY"/>
    <s v=""/>
    <s v="M825034770"/>
    <s v="CLOSED"/>
    <s v="許家榮"/>
    <s v="2026/05/18 11:42:56"/>
    <s v="2026/06/02 16:34:31"/>
    <s v="2026/06/05 16:49:38"/>
    <s v="2026/06/05 16:49:38"/>
    <s v=""/>
    <s v=""/>
    <s v=""/>
    <s v="2026/05/18 11:34:46"/>
    <s v="KEYIN"/>
    <s v="KEYIN"/>
    <s v="R10"/>
    <s v="RTX5070"/>
    <s v="2026/06/04 16:34:18"/>
    <s v="003"/>
    <n v="622400"/>
    <n v="5.9"/>
    <n v="5.9"/>
  </r>
  <r>
    <s v="KGB"/>
    <s v="Standard Shipment"/>
    <x v="0"/>
    <x v="0"/>
    <x v="0"/>
    <s v="TO264000018"/>
    <s v="R"/>
    <s v="PNY"/>
    <s v="PNY_US"/>
    <s v="2026/05/15 10:52:56"/>
    <s v="2026/04/28 13:46:04"/>
    <s v="M925801685"/>
    <s v="90CV085000A0"/>
    <s v="RTX5070/14770/STD/HY/PNY"/>
    <s v=""/>
    <s v="M925020882"/>
    <s v="CLOSED"/>
    <s v="許家榮"/>
    <s v="2026/05/18 11:42:56"/>
    <s v="2026/06/03 08:57:00"/>
    <s v="2026/06/05 16:49:38"/>
    <s v="2026/06/05 16:49:38"/>
    <s v=""/>
    <s v=""/>
    <s v=""/>
    <s v="2026/05/18 11:35:34"/>
    <s v="KEYIN"/>
    <s v="KEYIN"/>
    <s v="R10"/>
    <s v="RTX5070"/>
    <s v="2026/06/04 16:34:18"/>
    <s v="005"/>
    <n v="622400"/>
    <n v="6"/>
    <n v="6"/>
  </r>
  <r>
    <s v="KGB"/>
    <s v="Standard Shipment"/>
    <x v="0"/>
    <x v="0"/>
    <x v="0"/>
    <s v="TO264000018"/>
    <s v="R"/>
    <s v="PNY"/>
    <s v="PNY_US"/>
    <s v="2026/05/15 10:52:56"/>
    <s v="2026/04/28 13:46:04"/>
    <s v="M925801680"/>
    <s v="90CV085000S0"/>
    <s v="RTX5070/14770/STD/MR/PNY"/>
    <s v=""/>
    <s v="M925010996"/>
    <s v="CLOSED"/>
    <s v="許家榮"/>
    <s v="2026/05/18 11:42:55"/>
    <s v="2026/06/02 16:33:56"/>
    <s v="2026/06/05 16:49:38"/>
    <s v="2026/06/05 16:49:38"/>
    <s v=""/>
    <s v=""/>
    <s v=""/>
    <s v="2026/05/18 11:36:57"/>
    <s v="KEYIN"/>
    <s v="KEYIN"/>
    <s v="R10"/>
    <s v="RTX5070"/>
    <s v="2026/06/04 16:34:18"/>
    <s v="002"/>
    <n v="622400"/>
    <n v="5.9"/>
    <n v="5.9"/>
  </r>
  <r>
    <s v="KGB"/>
    <s v="Standard Shipment"/>
    <x v="0"/>
    <x v="0"/>
    <x v="0"/>
    <s v="TO264000018"/>
    <s v="R"/>
    <s v="PNY"/>
    <s v="PNY_US"/>
    <s v="2026/05/15 10:52:56"/>
    <s v="2026/04/28 13:46:04"/>
    <s v="M925026949"/>
    <s v="90CV085000T0"/>
    <s v="RTX5070/14770/STD/MR/PNY"/>
    <s v=""/>
    <s v="M925026949"/>
    <s v="CLOSED"/>
    <s v="許家榮"/>
    <s v="2026/05/18 11:42:55"/>
    <s v="2026/06/02 16:30:43"/>
    <s v="2026/06/05 16:49:38"/>
    <s v="2026/06/05 16:49:38"/>
    <s v=""/>
    <s v=""/>
    <s v=""/>
    <s v="2026/05/18 11:37:48"/>
    <s v="KEYIN"/>
    <s v="KEYIN"/>
    <s v="R10"/>
    <s v="RTX5070"/>
    <s v="2026/06/04 16:34:19"/>
    <s v="012"/>
    <n v="622400"/>
    <n v="4.2"/>
    <n v="4.2"/>
  </r>
  <r>
    <s v="KGB"/>
    <s v="Standard Shipment"/>
    <x v="0"/>
    <x v="0"/>
    <x v="0"/>
    <s v="TO264000018"/>
    <s v="R"/>
    <s v="PNY"/>
    <s v="PNY_US"/>
    <s v="2026/05/15 10:52:56"/>
    <s v="2026/04/28 13:46:04"/>
    <s v="M325801682"/>
    <s v="90CV08500020"/>
    <s v="RTX5070/14770/STD/SA/PNY"/>
    <s v=""/>
    <s v="M325010458"/>
    <s v="CLOSED"/>
    <s v="許家榮"/>
    <s v="2026/05/18 11:42:55"/>
    <s v="2026/06/02 16:33:40"/>
    <s v="2026/06/05 16:49:38"/>
    <s v="2026/06/05 16:49:38"/>
    <s v=""/>
    <s v=""/>
    <s v=""/>
    <s v="2026/05/18 11:38:27"/>
    <s v="KEYIN"/>
    <s v="KEYIN"/>
    <s v="R10"/>
    <s v="RTX5070"/>
    <s v="2026/06/04 16:34:18"/>
    <s v="002"/>
    <n v="622400"/>
    <n v="5.9"/>
    <n v="5.9"/>
  </r>
  <r>
    <s v="KBB"/>
    <s v="-"/>
    <x v="5"/>
    <x v="3"/>
    <x v="1"/>
    <s v="TO264000018"/>
    <s v="R"/>
    <s v="PNY"/>
    <s v="PNY_US"/>
    <s v="2026/05/15 10:52:56"/>
    <s v="2026/04/28 13:46:04"/>
    <s v="M725017950"/>
    <s v="90CV085000A0"/>
    <s v="RTX5070/14770/STD/HY/PNY"/>
    <s v=""/>
    <s v="M725017950"/>
    <s v="CLOSED"/>
    <s v="許家榮"/>
    <s v="2026/05/18 11:42:55"/>
    <s v=""/>
    <s v=""/>
    <s v="2026/06/11 17:10:12"/>
    <s v="[A3SC0023]Scrap caused by VI fail"/>
    <s v="Customer"/>
    <s v="PCB Damaged/M2無法維修"/>
    <s v="2026/05/18 11:39:14"/>
    <s v="KEYIN"/>
    <s v="KEYIN"/>
    <s v="C01"/>
    <s v="RTX5070"/>
    <s v=""/>
    <s v=""/>
    <s v=""/>
    <s v=""/>
    <s v=""/>
  </r>
  <r>
    <s v="KBB"/>
    <s v="-"/>
    <x v="5"/>
    <x v="3"/>
    <x v="1"/>
    <s v="TO264000018"/>
    <s v="R"/>
    <s v="PNY"/>
    <s v="PNY_US"/>
    <s v="2026/05/15 10:52:56"/>
    <s v="2026/04/28 13:46:04"/>
    <s v="M625050936"/>
    <s v="90CV085000A0"/>
    <s v="RTX5070/14770/STD/HY/PNY"/>
    <s v=""/>
    <s v="M625050936"/>
    <s v="CLOSED"/>
    <s v="許家榮"/>
    <s v="2026/05/18 11:42:55"/>
    <s v=""/>
    <s v=""/>
    <s v="2026/06/11 16:58:35"/>
    <s v="[A3SC0023]Scrap caused by VI fail"/>
    <s v="Customer"/>
    <s v="PCB Damaged/M2無法維修"/>
    <s v="2026/05/18 11:39:59"/>
    <s v="KEYIN"/>
    <s v="KEYIN"/>
    <s v="C01"/>
    <s v="RTX5070"/>
    <s v=""/>
    <s v=""/>
    <s v=""/>
    <s v=""/>
    <s v=""/>
  </r>
  <r>
    <s v="KGB"/>
    <s v="Standard Shipment"/>
    <x v="0"/>
    <x v="0"/>
    <x v="0"/>
    <s v="TO264000018"/>
    <s v="R"/>
    <s v="PNY"/>
    <s v="PNY_US"/>
    <s v="2026/05/15 10:52:56"/>
    <s v="2026/04/28 13:46:04"/>
    <s v="M725801765"/>
    <s v="90CV085000A0"/>
    <s v="RTX5070/14770/STD/HY/PNY"/>
    <s v=""/>
    <s v="M725031064"/>
    <s v="CLOSED"/>
    <s v="許家榮"/>
    <s v="2026/05/18 11:42:55"/>
    <s v="2026/07/22 11:00:33"/>
    <s v="2026/07/30 16:26:56"/>
    <s v="2026/07/30 16:26:56"/>
    <s v=""/>
    <s v=""/>
    <s v=""/>
    <s v="2026/05/18 11:40:40"/>
    <s v="KEYIN"/>
    <s v="KEYIN"/>
    <s v="R10"/>
    <s v="RTX5070"/>
    <s v="2026/07/29 15:26:31"/>
    <s v="009"/>
    <n v="622501"/>
    <n v="6.4"/>
    <n v="6.4"/>
  </r>
  <r>
    <s v="KGB"/>
    <s v="Standard Shipment"/>
    <x v="0"/>
    <x v="0"/>
    <x v="0"/>
    <s v="TO264000018"/>
    <s v="R"/>
    <s v="PNY"/>
    <s v="PNY_US"/>
    <s v="2026/05/15 10:52:56"/>
    <s v="2026/04/28 13:46:04"/>
    <s v="M725801714"/>
    <s v="90CV085000A0"/>
    <s v="RTX5070/14770/STD/HY/PNY"/>
    <s v=""/>
    <s v="M725031065"/>
    <s v="CLOSED"/>
    <s v="許家榮"/>
    <s v="2026/05/18 11:42:55"/>
    <s v="2026/07/22 09:13:04"/>
    <s v="2026/07/24 17:22:24"/>
    <s v="2026/07/24 17:22:24"/>
    <s v=""/>
    <s v=""/>
    <s v=""/>
    <s v="2026/05/18 11:41:22"/>
    <s v="KEYIN"/>
    <s v="KEYIN"/>
    <s v="R10"/>
    <s v="RTX5070"/>
    <s v="2026/07/23 15:56:11"/>
    <s v="008"/>
    <n v="622491"/>
    <n v="7.2"/>
    <n v="7.2"/>
  </r>
  <r>
    <s v="KGB"/>
    <s v="Standard Shipment"/>
    <x v="0"/>
    <x v="0"/>
    <x v="0"/>
    <s v="TO264000018"/>
    <s v="R"/>
    <s v="PNY"/>
    <s v="PNY_US"/>
    <s v="2026/05/15 10:52:56"/>
    <s v="2026/04/28 13:46:04"/>
    <s v="MO25801736"/>
    <s v="90CV08E100S0"/>
    <s v="RTX5060/15225/STD/SA/PNY"/>
    <s v=""/>
    <s v="MO25008404"/>
    <s v="CLOSED"/>
    <s v="許家榮"/>
    <s v="2026/05/18 11:42:55"/>
    <s v="2026/06/09 09:10:32"/>
    <s v="2026/06/12 10:19:56"/>
    <s v="2026/06/12 10:19:56"/>
    <s v=""/>
    <s v=""/>
    <s v=""/>
    <s v="2026/05/18 11:42:05"/>
    <s v="KEYIN"/>
    <s v="KEYIN"/>
    <s v="R10"/>
    <s v="RTX5060"/>
    <s v="2026/06/11 09:25:19"/>
    <s v="003"/>
    <n v="622409"/>
    <n v="7"/>
    <n v="7"/>
  </r>
  <r>
    <s v="KGB"/>
    <s v="Standard Shipment"/>
    <x v="0"/>
    <x v="0"/>
    <x v="0"/>
    <s v="TO264000018"/>
    <s v="R"/>
    <s v="PNY"/>
    <s v="PNY_US"/>
    <s v="2026/05/15 10:52:56"/>
    <s v="2026/04/28 13:46:04"/>
    <s v="M925801730"/>
    <s v="90CV08610070"/>
    <s v="RTX5080/14745/STDOC/SA/PNY"/>
    <s v=""/>
    <s v="M925026374"/>
    <s v="CLOSED"/>
    <s v="許家榮"/>
    <s v="2026/05/18 11:42:57"/>
    <s v="2026/06/08 17:22:01"/>
    <s v="2026/06/12 10:19:56"/>
    <s v="2026/06/12 10:19:56"/>
    <s v=""/>
    <s v=""/>
    <s v=""/>
    <s v="2026/05/18 10:51:09"/>
    <s v="KEYIN"/>
    <s v="KEYIN"/>
    <s v="R10"/>
    <s v="RTX5080"/>
    <s v="2026/06/11 09:25:19"/>
    <s v="001"/>
    <n v="622409"/>
    <n v="6.8"/>
    <n v="6.8"/>
  </r>
  <r>
    <s v="On Hold"/>
    <s v="on hold"/>
    <x v="9"/>
    <x v="3"/>
    <x v="0"/>
    <s v="TO264000018"/>
    <s v="R"/>
    <s v="PNY"/>
    <s v="PNY_US"/>
    <s v="2026/05/15 10:52:56"/>
    <s v="2026/04/28 13:46:04"/>
    <s v="M325044963"/>
    <s v="90CV08610010"/>
    <s v="RTX5080/14745/STDOC/SA/PNY"/>
    <s v=""/>
    <s v="M325044963"/>
    <s v="MTCAPPLYCONF"/>
    <s v="許家榮"/>
    <s v="2026/05/18 11:42:57"/>
    <s v=""/>
    <s v=""/>
    <s v=""/>
    <s v=""/>
    <s v=""/>
    <s v=""/>
    <s v="2026/05/18 10:52:11"/>
    <s v="KEYIN"/>
    <s v="KEYIN"/>
    <s v="R10"/>
    <s v="RTX5080"/>
    <s v=""/>
    <s v=""/>
    <s v=""/>
    <s v=""/>
    <s v=""/>
  </r>
  <r>
    <s v="KGB"/>
    <s v="Standard Shipment"/>
    <x v="0"/>
    <x v="0"/>
    <x v="0"/>
    <s v="TO264000018"/>
    <s v="R"/>
    <s v="PNY"/>
    <s v="PNY_US"/>
    <s v="2026/05/15 10:52:56"/>
    <s v="2026/04/28 13:46:04"/>
    <s v="M825801750"/>
    <s v="90CV08610010"/>
    <s v="RTX5080/14745/STDOC/SA/PNY"/>
    <s v=""/>
    <s v="M825045826"/>
    <s v="CLOSED"/>
    <s v="許家榮"/>
    <s v="2026/05/18 11:42:57"/>
    <s v="2026/06/17 12:31:50"/>
    <s v="2026/06/26 16:03:26"/>
    <s v="2026/06/26 16:03:26"/>
    <s v=""/>
    <s v=""/>
    <s v=""/>
    <s v="2026/05/18 10:52:46"/>
    <s v="KEYIN"/>
    <s v="KEYIN"/>
    <s v="R10"/>
    <s v="RTX5080"/>
    <s v="2026/06/24 10:58:50"/>
    <s v="002"/>
    <n v="622432"/>
    <n v="4.0999999999999996"/>
    <n v="4.0999999999999996"/>
  </r>
  <r>
    <s v="On Hold"/>
    <s v="on hold"/>
    <x v="9"/>
    <x v="3"/>
    <x v="0"/>
    <s v="TO264000018"/>
    <s v="R"/>
    <s v="PNY"/>
    <s v="PNY_US"/>
    <s v="2026/05/15 10:52:56"/>
    <s v="2026/04/28 13:46:04"/>
    <s v="M825039450"/>
    <s v="90CV08B100B0"/>
    <s v="RTX5070TI/14760/STD/HY/PNY"/>
    <s v=""/>
    <s v="M825039450"/>
    <s v="MTCAPPLYCONF"/>
    <s v="許家榮"/>
    <s v="2026/05/18 11:42:57"/>
    <s v=""/>
    <s v=""/>
    <s v=""/>
    <s v=""/>
    <s v=""/>
    <s v=""/>
    <s v="2026/05/18 10:57:37"/>
    <s v="KEYIN"/>
    <s v="KEYIN"/>
    <s v="R10"/>
    <s v="RTX5070TI"/>
    <s v=""/>
    <s v=""/>
    <s v=""/>
    <s v=""/>
    <s v=""/>
  </r>
  <r>
    <s v="KGB"/>
    <s v="Standard Shipment"/>
    <x v="0"/>
    <x v="0"/>
    <x v="0"/>
    <s v="TO264000018"/>
    <s v="R"/>
    <s v="PNY"/>
    <s v="PNY_US"/>
    <s v="2026/05/15 10:52:56"/>
    <s v="2026/04/28 13:46:04"/>
    <s v="M525801723"/>
    <s v="90CV08B100B0"/>
    <s v="RTX5070TI/14760/STD/HY/PNY"/>
    <s v=""/>
    <s v="M525027327"/>
    <s v="CLOSED"/>
    <s v="許家榮"/>
    <s v="2026/05/18 11:42:57"/>
    <s v="2026/06/09 10:02:30"/>
    <s v="2026/06/12 10:19:56"/>
    <s v="2026/06/12 10:19:56"/>
    <s v=""/>
    <s v=""/>
    <s v=""/>
    <s v="2026/05/18 10:58:57"/>
    <s v="KEYIN"/>
    <s v="KEYIN"/>
    <s v="R10"/>
    <s v="RTX5070TI"/>
    <s v="2026/06/11 09:25:19"/>
    <s v="003"/>
    <n v="622409"/>
    <n v="7"/>
    <n v="7"/>
  </r>
  <r>
    <s v="KGB"/>
    <s v="Standard Shipment"/>
    <x v="0"/>
    <x v="0"/>
    <x v="0"/>
    <s v="TO264000018"/>
    <s v="R"/>
    <s v="PNY"/>
    <s v="PNY_US"/>
    <s v="2026/05/15 10:52:56"/>
    <s v="2026/04/28 13:46:04"/>
    <s v="M425801758"/>
    <s v="90CV08B10010"/>
    <s v="RTX5070TI/14760/STD/SA/PNY"/>
    <s v=""/>
    <s v="M425004644"/>
    <s v="CLOSED"/>
    <s v="許家榮"/>
    <s v="2026/05/18 10:50:25"/>
    <s v="2026/06/17 12:32:05"/>
    <s v="2026/06/26 16:03:26"/>
    <s v="2026/06/26 16:03:26"/>
    <s v=""/>
    <s v=""/>
    <s v=""/>
    <s v="2026/05/18 10:39:48"/>
    <s v="KEYIN"/>
    <s v="KEYIN"/>
    <s v="R10"/>
    <s v="RTX5070TI"/>
    <s v="2026/06/24 10:58:50"/>
    <s v="001"/>
    <n v="622432"/>
    <n v="5.9"/>
    <n v="5.9"/>
  </r>
  <r>
    <s v="KGB"/>
    <s v="Standard Shipment"/>
    <x v="0"/>
    <x v="0"/>
    <x v="0"/>
    <s v="TO264000018"/>
    <s v="R"/>
    <s v="PNY"/>
    <s v="PNY_US"/>
    <s v="2026/05/15 10:52:56"/>
    <s v="2026/04/28 13:46:04"/>
    <s v="M825801687"/>
    <s v="90CV08B100B0"/>
    <s v="RTX5070TI/14760/STD/HY/PNY"/>
    <s v=""/>
    <s v="M825024583"/>
    <s v="CLOSED"/>
    <s v="許家榮"/>
    <s v="2026/05/18 11:42:57"/>
    <s v="2026/06/02 16:32:41"/>
    <s v="2026/06/05 16:49:37"/>
    <s v="2026/06/05 16:49:37"/>
    <s v=""/>
    <s v=""/>
    <s v=""/>
    <s v="2026/05/18 11:00:09"/>
    <s v="KEYIN"/>
    <s v="KEYIN"/>
    <s v="R10"/>
    <s v="RTX5070TI"/>
    <s v="2026/06/04 16:34:18"/>
    <s v="001"/>
    <n v="622400"/>
    <n v="6.8"/>
    <n v="6.8"/>
  </r>
  <r>
    <s v="KGB"/>
    <s v="Standard Shipment"/>
    <x v="0"/>
    <x v="0"/>
    <x v="0"/>
    <s v="TO264000018"/>
    <s v="R"/>
    <s v="PNY"/>
    <s v="PNY_US"/>
    <s v="2026/05/15 10:52:56"/>
    <s v="2026/04/28 13:46:04"/>
    <s v="M825801688"/>
    <s v="90CV08B100B0"/>
    <s v="RTX5070TI/14760/STD/HY/PNY"/>
    <s v=""/>
    <s v="M825019750"/>
    <s v="CLOSED"/>
    <s v="許家榮"/>
    <s v="2026/05/18 11:42:57"/>
    <s v="2026/06/02 16:32:28"/>
    <s v="2026/06/05 16:49:37"/>
    <s v="2026/06/05 16:49:37"/>
    <s v=""/>
    <s v=""/>
    <s v=""/>
    <s v="2026/05/18 11:01:09"/>
    <s v="KEYIN"/>
    <s v="KEYIN"/>
    <s v="R10"/>
    <s v="RTX5070TI"/>
    <s v="2026/06/04 16:34:18"/>
    <s v="001"/>
    <n v="622400"/>
    <n v="6.8"/>
    <n v="6.8"/>
  </r>
  <r>
    <s v="KGB"/>
    <s v="Standard Shipment"/>
    <x v="0"/>
    <x v="0"/>
    <x v="0"/>
    <s v="TO264000018"/>
    <s v="R"/>
    <s v="PNY"/>
    <s v="PNY_US"/>
    <s v="2026/05/15 10:52:56"/>
    <s v="2026/04/28 13:46:04"/>
    <s v="M225801739"/>
    <s v="90CV08700020"/>
    <s v="RTX5090/14530/STD/SA/PNY"/>
    <s v=""/>
    <s v="M225010903"/>
    <s v="CLOSED"/>
    <s v="許家榮"/>
    <s v="2026/05/18 11:42:57"/>
    <s v="2026/06/08 17:22:16"/>
    <s v="2026/06/12 10:19:56"/>
    <s v="2026/06/12 10:19:56"/>
    <s v=""/>
    <s v=""/>
    <s v=""/>
    <s v="2026/05/18 11:02:18"/>
    <s v="KEYIN"/>
    <s v="KEYIN"/>
    <s v="R10"/>
    <s v="RTX5090"/>
    <s v="2026/06/11 09:25:19"/>
    <s v="005"/>
    <n v="622409"/>
    <n v="6.1"/>
    <n v="6.1"/>
  </r>
  <r>
    <s v="KBB"/>
    <d v="2026-09-16T00:00:00"/>
    <x v="12"/>
    <x v="0"/>
    <x v="1"/>
    <s v="TO264000018"/>
    <s v="R"/>
    <s v="PNY"/>
    <s v="PNY_US"/>
    <s v="2026/05/15 10:52:56"/>
    <s v="2026/04/28 13:46:04"/>
    <s v="M125000288"/>
    <s v="90CV08600020"/>
    <s v="RTX5080/14745/STD/SA/PNY"/>
    <s v=""/>
    <s v="M125000288"/>
    <s v="CLOSED"/>
    <s v="許家榮"/>
    <s v="2026/05/18 11:42:56"/>
    <s v=""/>
    <s v=""/>
    <s v="2026/06/01 08:34:41"/>
    <s v="[A3SC0027]PCB damage"/>
    <s v="Customer"/>
    <s v="PCB板裂造成內層線路斷裂,無法修復"/>
    <s v="2026/05/18 11:11:56"/>
    <s v="KEYIN"/>
    <s v="KEYIN"/>
    <s v="C01"/>
    <s v="RTX5080"/>
    <s v=""/>
    <s v=""/>
    <s v=""/>
    <s v=""/>
    <s v=""/>
  </r>
  <r>
    <s v="KGB"/>
    <s v="Standard Shipment"/>
    <x v="0"/>
    <x v="0"/>
    <x v="0"/>
    <s v="TO264000018"/>
    <s v="R"/>
    <s v="PNY"/>
    <s v="PNY_US"/>
    <s v="2026/05/15 10:52:56"/>
    <s v="2026/04/28 13:46:04"/>
    <s v="M226801738"/>
    <s v="90CV08610010"/>
    <s v="RTX5080/14745/STDOC/SA/PNY"/>
    <s v=""/>
    <s v="M226008817"/>
    <s v="CLOSED"/>
    <s v="許家榮"/>
    <s v="2026/05/18 11:42:56"/>
    <s v="2026/06/08 17:22:08"/>
    <s v="2026/06/12 10:19:56"/>
    <s v="2026/06/12 10:19:56"/>
    <s v=""/>
    <s v=""/>
    <s v=""/>
    <s v="2026/05/18 11:03:30"/>
    <s v="KEYIN"/>
    <s v="KEYIN"/>
    <s v="R10"/>
    <s v="RTX5080"/>
    <s v="2026/06/11 09:25:19"/>
    <s v="001"/>
    <n v="622409"/>
    <n v="6.8"/>
    <n v="6.8"/>
  </r>
  <r>
    <s v="On Hold"/>
    <s v="on hold"/>
    <x v="9"/>
    <x v="3"/>
    <x v="0"/>
    <s v="TO264000018"/>
    <s v="R"/>
    <s v="PNY"/>
    <s v="PNY_US"/>
    <s v="2026/05/15 10:52:56"/>
    <s v="2026/04/28 13:46:04"/>
    <s v="M425003940"/>
    <s v="90CV08610010"/>
    <s v="RTX5080/14745/STDOC/SA/PNY"/>
    <s v=""/>
    <s v="M425003940"/>
    <s v="MTCAPPLYCONF"/>
    <s v="許家榮"/>
    <s v="2026/05/18 11:42:56"/>
    <s v=""/>
    <s v=""/>
    <s v=""/>
    <s v=""/>
    <s v=""/>
    <s v=""/>
    <s v="2026/05/18 11:04:13"/>
    <s v="KEYIN"/>
    <s v="KEYIN"/>
    <s v="R10"/>
    <s v="RTX5080"/>
    <s v=""/>
    <s v=""/>
    <s v=""/>
    <s v=""/>
    <s v=""/>
  </r>
  <r>
    <s v="KGB"/>
    <s v="Standard Shipment"/>
    <x v="0"/>
    <x v="0"/>
    <x v="0"/>
    <s v="TO264000018"/>
    <s v="R"/>
    <s v="PNY"/>
    <s v="PNY_US"/>
    <s v="2026/05/15 10:52:56"/>
    <s v="2026/04/28 13:46:04"/>
    <s v="M825801693"/>
    <s v="90CV08E300A0"/>
    <s v="RTX5060/15225/STDOC/SA/PNY"/>
    <s v=""/>
    <s v="M825022818"/>
    <s v="CLOSED"/>
    <s v="許家榮"/>
    <s v="2026/05/18 11:42:57"/>
    <s v="2026/05/26 14:35:09"/>
    <s v="2026/05/28 17:28:43"/>
    <s v="2026/05/28 17:28:43"/>
    <s v=""/>
    <s v=""/>
    <s v=""/>
    <s v="2026/05/18 10:55:28"/>
    <s v="KEYIN"/>
    <s v="KEYIN"/>
    <s v="R10"/>
    <s v="RTX5060"/>
    <s v="2026/05/28 11:16:50"/>
    <s v="007"/>
    <n v="622380"/>
    <n v="4.8"/>
    <n v="4.8"/>
  </r>
  <r>
    <s v="KGB"/>
    <s v="Standard Shipment"/>
    <x v="0"/>
    <x v="0"/>
    <x v="0"/>
    <s v="TO264000018"/>
    <s v="R"/>
    <s v="PNY"/>
    <s v="PNY_US"/>
    <s v="2026/05/15 10:52:56"/>
    <s v="2026/04/28 13:46:04"/>
    <s v="MN25801709"/>
    <s v="90CV086000A0"/>
    <s v="RTX5080/14745/STD/SA/PNY"/>
    <s v=""/>
    <s v="MN25029738"/>
    <s v="CLOSED"/>
    <s v="許家榮"/>
    <s v="2026/05/18 11:42:56"/>
    <s v="2026/06/02 16:31:05"/>
    <s v="2026/06/05 16:49:38"/>
    <s v="2026/06/05 16:49:38"/>
    <s v=""/>
    <s v=""/>
    <s v=""/>
    <s v="2026/05/18 11:08:22"/>
    <s v="KEYIN"/>
    <s v="KEYIN"/>
    <s v="R10"/>
    <s v="RTX5080"/>
    <s v="2026/06/04 16:34:18"/>
    <s v="006"/>
    <n v="622400"/>
    <n v="6.8"/>
    <n v="6.8"/>
  </r>
  <r>
    <s v="KGB"/>
    <s v="Standard Shipment"/>
    <x v="0"/>
    <x v="0"/>
    <x v="0"/>
    <s v="TO264000018"/>
    <s v="R"/>
    <s v="PNY"/>
    <s v="PNY_US"/>
    <s v="2026/05/15 10:52:56"/>
    <s v="2026/04/28 13:46:04"/>
    <s v="M825801707"/>
    <s v="90CV08600020"/>
    <s v="RTX5080/14745/STD/SA/PNY"/>
    <s v=""/>
    <s v="M825044091"/>
    <s v="CLOSED"/>
    <s v="許家榮"/>
    <s v="2026/05/18 11:42:56"/>
    <s v="2026/06/02 16:31:14"/>
    <s v="2026/06/05 16:49:38"/>
    <s v="2026/06/05 16:49:38"/>
    <s v=""/>
    <s v=""/>
    <s v=""/>
    <s v="2026/05/18 11:09:04"/>
    <s v="KEYIN"/>
    <s v="KEYIN"/>
    <s v="R10"/>
    <s v="RTX5080"/>
    <s v="2026/06/04 16:34:18"/>
    <s v="006"/>
    <n v="622400"/>
    <n v="6.8"/>
    <n v="6.8"/>
  </r>
  <r>
    <s v="On Hold"/>
    <s v="on hold"/>
    <x v="9"/>
    <x v="3"/>
    <x v="0"/>
    <s v="TO264000018"/>
    <s v="R"/>
    <s v="PNY"/>
    <s v="PNY_US"/>
    <s v="2026/05/15 10:52:56"/>
    <s v="2026/04/28 13:46:04"/>
    <s v="M725040281"/>
    <s v="90CV08600020"/>
    <s v="RTX5080/14745/STD/SA/PNY"/>
    <s v=""/>
    <s v="M725040281"/>
    <s v="MTCAPPLYCONF"/>
    <s v="許家榮"/>
    <s v="2026/05/18 11:42:56"/>
    <s v=""/>
    <s v=""/>
    <s v=""/>
    <s v=""/>
    <s v=""/>
    <s v=""/>
    <s v="2026/05/18 11:09:52"/>
    <s v="KEYIN"/>
    <s v="KEYIN"/>
    <s v="R10"/>
    <s v="RTX5080"/>
    <s v=""/>
    <s v=""/>
    <s v=""/>
    <s v=""/>
    <s v=""/>
  </r>
  <r>
    <s v="KBB"/>
    <d v="2026-09-16T00:00:00"/>
    <x v="12"/>
    <x v="0"/>
    <x v="1"/>
    <s v="TO264000018"/>
    <s v="R"/>
    <s v="PNY"/>
    <s v="PNY_US"/>
    <s v="2026/05/15 10:52:56"/>
    <s v="2026/04/28 13:46:04"/>
    <s v="M725020358"/>
    <s v="90CV08600020"/>
    <s v="RTX5080/14745/STD/SA/PNY"/>
    <s v=""/>
    <s v="M725020358"/>
    <s v="CLOSED"/>
    <s v="許家榮"/>
    <s v="2026/05/18 11:42:56"/>
    <s v=""/>
    <s v=""/>
    <s v="2026/06/01 08:32:49"/>
    <s v="[A3SC0027]PCB damage"/>
    <s v="Customer"/>
    <s v="PCB板裂造成內層線路斷裂,無法修復"/>
    <s v="2026/05/18 11:10:44"/>
    <s v="KEYIN"/>
    <s v="KEYIN"/>
    <s v="C01"/>
    <s v="RTX5080"/>
    <s v=""/>
    <s v=""/>
    <s v=""/>
    <s v=""/>
    <s v=""/>
  </r>
  <r>
    <s v="KBB"/>
    <d v="2026-09-16T00:00:00"/>
    <x v="12"/>
    <x v="0"/>
    <x v="1"/>
    <s v="TO264000018"/>
    <s v="R"/>
    <s v="PNY"/>
    <s v="PNY_US"/>
    <s v="2026/05/15 10:52:56"/>
    <s v="2026/04/28 13:46:04"/>
    <s v="M325004673"/>
    <s v="90CV08510010"/>
    <s v="RTX5070/14770/STDOC/SA/PNY"/>
    <s v=""/>
    <s v="M325004673"/>
    <s v="CLOSED"/>
    <s v="許家榮"/>
    <s v="2026/05/18 11:42:56"/>
    <s v=""/>
    <s v=""/>
    <s v="2026/06/01 08:26:25"/>
    <s v="[A3SC0030]Burnt Component"/>
    <s v="Customer"/>
    <s v="PCB Burned/U4"/>
    <s v="2026/05/18 11:28:19"/>
    <s v="KEYIN"/>
    <s v="KEYIN"/>
    <s v="C01"/>
    <s v="RTX5070"/>
    <s v=""/>
    <s v=""/>
    <s v=""/>
    <s v=""/>
    <s v=""/>
  </r>
  <r>
    <s v="KGB"/>
    <s v="Standard Shipment"/>
    <x v="0"/>
    <x v="0"/>
    <x v="0"/>
    <s v="TO264000018"/>
    <s v="R"/>
    <s v="PNY"/>
    <s v="PNY_US"/>
    <s v="2026/05/15 10:52:56"/>
    <s v="2026/04/28 13:46:04"/>
    <s v="MN25801686"/>
    <s v="90CV08B10060"/>
    <s v="RTX5070TI/14760/STD/HY/PNY"/>
    <s v=""/>
    <s v="MN25006774"/>
    <s v="CLOSED"/>
    <s v="許家榮"/>
    <s v="2026/05/18 10:50:25"/>
    <s v="2026/06/02 16:32:51"/>
    <s v="2026/06/05 16:49:37"/>
    <s v="2026/06/05 16:49:37"/>
    <s v=""/>
    <s v=""/>
    <s v=""/>
    <s v="2026/05/18 10:32:59"/>
    <s v="KEYIN"/>
    <s v="KEYIN"/>
    <s v="R10"/>
    <s v="RTX5070TI"/>
    <s v="2026/06/04 16:34:19"/>
    <s v="011"/>
    <n v="622400"/>
    <n v="7.2"/>
    <n v="7.2"/>
  </r>
  <r>
    <s v="KGB"/>
    <s v="Standard Shipment"/>
    <x v="0"/>
    <x v="0"/>
    <x v="0"/>
    <s v="TO264000018"/>
    <s v="R"/>
    <s v="PNY"/>
    <s v="PNY_US"/>
    <s v="2026/05/15 10:52:56"/>
    <s v="2026/04/28 13:46:04"/>
    <s v="M825801692"/>
    <s v="90CV08500020"/>
    <s v="RTX5070/14770/STD/SA/PNY"/>
    <s v=""/>
    <s v="M825038574"/>
    <s v="CLOSED"/>
    <s v="許家榮"/>
    <s v="2026/05/18 10:50:25"/>
    <s v="2026/06/02 16:31:56"/>
    <s v="2026/06/05 16:49:37"/>
    <s v="2026/06/05 16:49:37"/>
    <s v=""/>
    <s v=""/>
    <s v=""/>
    <s v="2026/05/18 10:33:56"/>
    <s v="KEYIN"/>
    <s v="KEYIN"/>
    <s v="R10"/>
    <s v="RTX5070"/>
    <s v="2026/06/04 16:34:18"/>
    <s v="002"/>
    <n v="622400"/>
    <n v="5.9"/>
    <n v="5.9"/>
  </r>
  <r>
    <s v="KGB"/>
    <s v="Standard Shipment"/>
    <x v="0"/>
    <x v="0"/>
    <x v="0"/>
    <s v="TO264000018"/>
    <s v="R"/>
    <s v="PNY"/>
    <s v="PNY_US"/>
    <s v="2026/05/15 10:52:56"/>
    <s v="2026/04/28 13:46:04"/>
    <s v="M825801737"/>
    <s v="90CV085000A0"/>
    <s v="RTX5070/14770/STD/HY/PNY"/>
    <s v=""/>
    <s v="M825034848"/>
    <s v="CLOSED"/>
    <s v="許家榮"/>
    <s v="2026/05/18 10:50:25"/>
    <s v="2026/07/22 11:31:09"/>
    <s v="2026/07/24 17:22:24"/>
    <s v="2026/07/24 17:22:24"/>
    <s v=""/>
    <s v=""/>
    <s v=""/>
    <s v="2026/05/18 10:34:35"/>
    <s v="KEYIN"/>
    <s v="KEYIN"/>
    <s v="R10"/>
    <s v="RTX5070"/>
    <s v="2026/07/23 15:56:11"/>
    <s v="007"/>
    <n v="622491"/>
    <n v="6.4"/>
    <n v="6.4"/>
  </r>
  <r>
    <s v="KGB"/>
    <s v="Standard Shipment"/>
    <x v="0"/>
    <x v="0"/>
    <x v="0"/>
    <s v="TO264000018"/>
    <s v="R"/>
    <s v="PNY"/>
    <s v="PNY_US"/>
    <s v="2026/05/15 10:52:56"/>
    <s v="2026/04/28 13:46:04"/>
    <s v="M925021038"/>
    <s v="90CV085000T0"/>
    <s v="RTX5070/14770/STD/MR/PNY"/>
    <s v=""/>
    <s v="M925021038"/>
    <s v="CLOSED"/>
    <s v="許家榮"/>
    <s v="2026/05/18 10:50:25"/>
    <s v="2026/06/02 16:48:29"/>
    <s v="2026/06/05 16:49:37"/>
    <s v="2026/06/05 16:49:37"/>
    <s v=""/>
    <s v=""/>
    <s v=""/>
    <s v="2026/05/18 10:35:13"/>
    <s v="KEYIN"/>
    <s v="KEYIN"/>
    <s v="R10"/>
    <s v="RTX5070"/>
    <s v="2026/06/04 16:34:19"/>
    <s v="012"/>
    <n v="622400"/>
    <n v="4.2"/>
    <n v="4.2"/>
  </r>
  <r>
    <s v="KGB"/>
    <s v="Standard Shipment"/>
    <x v="0"/>
    <x v="0"/>
    <x v="0"/>
    <s v="TO264000018"/>
    <s v="R"/>
    <s v="PNY"/>
    <s v="PNY_US"/>
    <s v="2026/05/15 10:52:56"/>
    <s v="2026/04/28 13:46:04"/>
    <s v="MO25801690"/>
    <s v="90CV08B10010"/>
    <s v="RTX5070TI/14760/STD/SA/PNY"/>
    <s v=""/>
    <s v="MO25033258"/>
    <s v="CLOSED"/>
    <s v="許家榮"/>
    <s v="2026/05/18 10:50:25"/>
    <s v="2026/06/02 16:32:13"/>
    <s v="2026/06/05 16:49:37"/>
    <s v="2026/06/05 16:49:37"/>
    <s v=""/>
    <s v=""/>
    <s v=""/>
    <s v="2026/05/18 10:35:58"/>
    <s v="KEYIN"/>
    <s v="KEYIN"/>
    <s v="R10"/>
    <s v="RTX5070TI"/>
    <s v="2026/06/04 16:34:18"/>
    <s v="008"/>
    <n v="622400"/>
    <n v="5.9"/>
    <n v="5.9"/>
  </r>
  <r>
    <s v="KGB"/>
    <s v="Standard Shipment"/>
    <x v="0"/>
    <x v="0"/>
    <x v="0"/>
    <s v="TO264000018"/>
    <s v="R"/>
    <s v="PNY"/>
    <s v="PNY_US"/>
    <s v="2026/05/15 10:52:56"/>
    <s v="2026/04/28 13:46:04"/>
    <s v="MO25801689"/>
    <s v="90CV08B10010"/>
    <s v="RTX5070TI/14760/STD/SA/PNY"/>
    <s v=""/>
    <s v="MO25033740"/>
    <s v="CLOSED"/>
    <s v="許家榮"/>
    <s v="2026/05/18 10:50:25"/>
    <s v="2026/06/02 16:32:20"/>
    <s v="2026/06/05 16:49:37"/>
    <s v="2026/06/05 16:49:37"/>
    <s v=""/>
    <s v=""/>
    <s v=""/>
    <s v="2026/05/18 10:36:37"/>
    <s v="KEYIN"/>
    <s v="KEYIN"/>
    <s v="R10"/>
    <s v="RTX5070TI"/>
    <s v="2026/06/04 16:34:18"/>
    <s v="008"/>
    <n v="622400"/>
    <n v="5.9"/>
    <n v="5.9"/>
  </r>
  <r>
    <s v="KGB"/>
    <s v="Standard Shipment"/>
    <x v="0"/>
    <x v="0"/>
    <x v="0"/>
    <s v="TO264000018"/>
    <s v="R"/>
    <s v="PNY"/>
    <s v="PNY_US"/>
    <s v="2026/05/15 10:52:56"/>
    <s v="2026/04/28 13:46:04"/>
    <s v="MN25801790"/>
    <s v="90CV08B10110"/>
    <s v="RTX5070TI/14760/STD/HY6/PNY"/>
    <s v=""/>
    <s v="MN25037143"/>
    <s v="CLOSED"/>
    <s v="許家榮"/>
    <s v="2026/05/18 10:50:25"/>
    <s v="2026/06/17 15:54:18"/>
    <s v="2026/06/26 16:03:26"/>
    <s v="2026/06/26 16:03:26"/>
    <s v=""/>
    <s v=""/>
    <s v=""/>
    <s v="2026/05/18 10:37:31"/>
    <s v="KEYIN"/>
    <s v="KEYIN"/>
    <s v="R10"/>
    <s v="RTX5070TI"/>
    <s v="2026/06/24 10:58:50"/>
    <s v="001"/>
    <n v="622432"/>
    <n v="5.9"/>
    <n v="5.9"/>
  </r>
  <r>
    <s v="KGB"/>
    <s v="Standard Shipment"/>
    <x v="0"/>
    <x v="0"/>
    <x v="0"/>
    <s v="TO264000018"/>
    <s v="R"/>
    <s v="PNY"/>
    <s v="PNY_US"/>
    <s v="2026/05/15 10:52:56"/>
    <s v="2026/04/28 13:46:04"/>
    <s v="MO25801691"/>
    <s v="90CV08B10010"/>
    <s v="RTX5070TI/14760/STD/SA/PNY"/>
    <s v=""/>
    <s v="MO25033232"/>
    <s v="CLOSED"/>
    <s v="許家榮"/>
    <s v="2026/05/18 10:50:25"/>
    <s v="2026/06/02 16:32:04"/>
    <s v="2026/06/05 16:49:37"/>
    <s v="2026/06/05 16:49:37"/>
    <s v=""/>
    <s v=""/>
    <s v=""/>
    <s v="2026/05/18 10:38:07"/>
    <s v="KEYIN"/>
    <s v="KEYIN"/>
    <s v="R10"/>
    <s v="RTX5070TI"/>
    <s v="2026/06/04 16:34:18"/>
    <s v="008"/>
    <n v="622400"/>
    <n v="5.9"/>
    <n v="5.9"/>
  </r>
  <r>
    <s v="KGB"/>
    <s v="Standard Shipment"/>
    <x v="0"/>
    <x v="0"/>
    <x v="0"/>
    <s v="TO264000018"/>
    <s v="R"/>
    <s v="PNY"/>
    <s v="PNY_US"/>
    <s v="2026/05/15 10:52:56"/>
    <s v="2026/04/28 13:46:04"/>
    <s v="MN25801789"/>
    <s v="90CV08B10110"/>
    <s v="RTX5070TI/14760/STD/HY6/PNY"/>
    <s v=""/>
    <s v="MN25027449"/>
    <s v="CLOSED"/>
    <s v="許家榮"/>
    <s v="2026/05/18 10:50:25"/>
    <s v="2026/06/17 15:37:34"/>
    <s v="2026/06/26 16:03:26"/>
    <s v="2026/06/26 16:03:26"/>
    <s v=""/>
    <s v=""/>
    <s v=""/>
    <s v="2026/05/18 10:38:46"/>
    <s v="KEYIN"/>
    <s v="KEYIN"/>
    <s v="R10"/>
    <s v="RTX5070TI"/>
    <s v="2026/06/24 10:58:50"/>
    <s v="001"/>
    <n v="622432"/>
    <n v="5.9"/>
    <n v="5.9"/>
  </r>
  <r>
    <s v="KGB"/>
    <s v="Standard Shipment"/>
    <x v="0"/>
    <x v="0"/>
    <x v="0"/>
    <s v="TO264000018"/>
    <s v="R"/>
    <s v="PNY"/>
    <s v="PNY_US"/>
    <s v="2026/05/15 10:52:56"/>
    <s v="2026/04/28 13:46:04"/>
    <s v="M225801715"/>
    <s v="90CV08B10010"/>
    <s v="RTX5070TI/14760/STD/SA/PNY"/>
    <s v=""/>
    <s v="M225007257"/>
    <s v="CLOSED"/>
    <s v="許家榮"/>
    <s v="2026/05/18 10:50:25"/>
    <s v="2026/06/08 11:00:51"/>
    <s v="2026/06/12 10:19:56"/>
    <s v="2026/06/12 10:19:56"/>
    <s v=""/>
    <s v=""/>
    <s v=""/>
    <s v="2026/05/18 10:40:59"/>
    <s v="KEYIN"/>
    <s v="KEYIN"/>
    <s v="R10"/>
    <s v="RTX5070TI"/>
    <s v="2026/06/11 09:25:19"/>
    <s v="003"/>
    <n v="622409"/>
    <n v="7"/>
    <n v="7"/>
  </r>
  <r>
    <s v="KGB"/>
    <s v="Standard Shipment"/>
    <x v="0"/>
    <x v="0"/>
    <x v="0"/>
    <s v="TO264000018"/>
    <s v="R"/>
    <s v="PNY"/>
    <s v="PNY_US"/>
    <s v="2026/05/15 10:52:56"/>
    <s v="2026/04/28 13:46:04"/>
    <s v="MO25801731"/>
    <s v="90CV08B10010"/>
    <s v="RTX5070TI/14760/STD/SA/PNY"/>
    <s v=""/>
    <s v="MO25005635"/>
    <s v="CLOSED"/>
    <s v="許家榮"/>
    <s v="2026/05/18 10:50:24"/>
    <s v="2026/06/09 10:43:32"/>
    <s v="2026/06/12 10:19:56"/>
    <s v="2026/06/12 10:19:56"/>
    <s v=""/>
    <s v=""/>
    <s v=""/>
    <s v="2026/05/18 10:41:49"/>
    <s v="KEYIN"/>
    <s v="KEYIN"/>
    <s v="R10"/>
    <s v="RTX5070TI"/>
    <s v="2026/06/11 09:25:19"/>
    <s v="003"/>
    <n v="622409"/>
    <n v="7"/>
    <n v="7"/>
  </r>
  <r>
    <s v="KGB"/>
    <s v="Standard Shipment"/>
    <x v="0"/>
    <x v="0"/>
    <x v="0"/>
    <s v="TO264000018"/>
    <s v="R"/>
    <s v="PNY"/>
    <s v="PNY_US"/>
    <s v="2026/05/15 10:52:56"/>
    <s v="2026/04/28 13:46:04"/>
    <s v="M425801694"/>
    <s v="90CV08C70010"/>
    <s v="RTX5060TI/15215/STDOC/SA/PNY"/>
    <s v=""/>
    <s v="M425020296"/>
    <s v="CLOSED"/>
    <s v="許家榮"/>
    <s v="2026/05/18 11:42:56"/>
    <s v="2026/06/02 16:31:49"/>
    <s v="2026/06/05 16:49:38"/>
    <s v="2026/06/05 16:49:38"/>
    <s v=""/>
    <s v=""/>
    <s v=""/>
    <s v="2026/05/18 11:29:16"/>
    <s v="KEYIN"/>
    <s v="KEYIN"/>
    <s v="R10"/>
    <s v="RTX5060TI"/>
    <s v="2026/06/04 16:34:19"/>
    <s v="013"/>
    <n v="622400"/>
    <n v="4.4000000000000004"/>
    <n v="4.4000000000000004"/>
  </r>
  <r>
    <s v="KGB"/>
    <s v="Standard Shipment"/>
    <x v="0"/>
    <x v="0"/>
    <x v="0"/>
    <s v="TO264000018"/>
    <s v="R"/>
    <s v="PNY"/>
    <s v="PNY_US"/>
    <s v="2026/05/15 10:52:56"/>
    <s v="2026/04/28 13:46:04"/>
    <s v="MO25801679"/>
    <s v="90CV08B20010"/>
    <s v="RTX5070TI/14760/STDOC/SA/PNY"/>
    <s v=""/>
    <s v="MO25007886"/>
    <s v="CLOSED"/>
    <s v="許家榮"/>
    <s v="2026/05/18 11:42:56"/>
    <s v="2026/06/02 16:34:04"/>
    <s v="2026/06/05 16:49:38"/>
    <s v="2026/06/05 16:49:38"/>
    <s v=""/>
    <s v=""/>
    <s v=""/>
    <s v="2026/05/18 11:29:53"/>
    <s v="KEYIN"/>
    <s v="KEYIN"/>
    <s v="R10"/>
    <s v="RTX5070TI"/>
    <s v="2026/06/04 16:34:19"/>
    <s v="011"/>
    <n v="622400"/>
    <n v="7.2"/>
    <n v="7.2"/>
  </r>
  <r>
    <s v="KBB"/>
    <d v="2026-09-16T00:00:00"/>
    <x v="12"/>
    <x v="0"/>
    <x v="1"/>
    <s v="TO264000018"/>
    <s v="R"/>
    <s v="PNY"/>
    <s v="PNY_US"/>
    <s v="2026/05/15 10:52:56"/>
    <s v="2026/04/28 13:46:04"/>
    <s v="M325000219"/>
    <s v="90CV08530010"/>
    <s v="RTX5070/14770/ARGBOC/SA/PNY"/>
    <s v=""/>
    <s v="M325000219"/>
    <s v="CLOSED"/>
    <s v="許家榮"/>
    <s v="2026/05/18 11:42:56"/>
    <s v=""/>
    <s v=""/>
    <s v="2026/06/01 08:24:46"/>
    <s v="[A3SC0030]Burnt Component"/>
    <s v="Customer"/>
    <s v="PCB Burned/U14"/>
    <s v="2026/05/18 11:30:37"/>
    <s v="KEYIN"/>
    <s v="KEYIN"/>
    <s v="C01"/>
    <s v="RTX5070"/>
    <s v=""/>
    <s v=""/>
    <s v=""/>
    <s v=""/>
    <s v=""/>
  </r>
  <r>
    <s v="On Hold"/>
    <s v="on hold"/>
    <x v="9"/>
    <x v="3"/>
    <x v="0"/>
    <s v="TO265000005"/>
    <s v="R"/>
    <s v="PNY"/>
    <s v="PNY_US"/>
    <s v="2026/05/21 14:18:00"/>
    <s v="2026/05/13 08:48:29"/>
    <s v="M625036022"/>
    <s v="90CV08B200Z0"/>
    <s v="RTX5070TI/14760/STDOC/HY/PNY"/>
    <s v=""/>
    <s v="M625036022"/>
    <s v="MTCAPPLYCONF"/>
    <s v="許家榮"/>
    <s v="2026/05/22 08:45:07"/>
    <s v=""/>
    <s v=""/>
    <s v=""/>
    <s v=""/>
    <s v=""/>
    <s v=""/>
    <s v="2026/05/22 08:26:49"/>
    <s v="KEYIN"/>
    <s v="KEYIN"/>
    <s v="R10"/>
    <s v="RTX5070TI"/>
    <s v=""/>
    <s v=""/>
    <s v=""/>
    <s v=""/>
    <s v=""/>
  </r>
  <r>
    <s v="On Hold"/>
    <s v="on hold"/>
    <x v="9"/>
    <x v="3"/>
    <x v="0"/>
    <s v="TO265000005"/>
    <s v="R"/>
    <s v="PNY"/>
    <s v="PNY_US"/>
    <s v="2026/05/21 14:18:00"/>
    <s v="2026/05/13 08:48:29"/>
    <s v="M325036284"/>
    <s v="90CV08B10010"/>
    <s v="RTX5070TI/14760/STD/SA/PNY"/>
    <s v=""/>
    <s v="M325036284"/>
    <s v="MTCAPPLYCONF"/>
    <s v="許家榮"/>
    <s v="2026/05/22 08:45:07"/>
    <s v=""/>
    <s v=""/>
    <s v=""/>
    <s v=""/>
    <s v=""/>
    <s v=""/>
    <s v="2026/05/22 08:35:48"/>
    <s v="KEYIN"/>
    <s v="KEYIN"/>
    <s v="R10"/>
    <s v="RTX5070TI"/>
    <s v=""/>
    <s v=""/>
    <s v=""/>
    <s v=""/>
    <s v=""/>
  </r>
  <r>
    <s v="KBB"/>
    <d v="2026-09-16T00:00:00"/>
    <x v="12"/>
    <x v="0"/>
    <x v="1"/>
    <s v="TO265000005"/>
    <s v="R"/>
    <s v="PNY"/>
    <s v="PNY_US"/>
    <s v="2026/05/21 14:18:00"/>
    <s v="2026/05/13 08:48:29"/>
    <s v="MO25011835"/>
    <s v="90CV08B20070"/>
    <s v="RTX5070TI/14760/STDOC/HY/PNY"/>
    <s v=""/>
    <s v="MO25011835"/>
    <s v="CLOSED"/>
    <s v="許家榮"/>
    <s v="2026/05/22 08:45:07"/>
    <s v=""/>
    <s v=""/>
    <s v="2026/06/11 17:14:23"/>
    <s v="[A3SC0023]Scrap caused by VI fail"/>
    <s v="Customer"/>
    <s v="PCB Damaged/R677 Pin2、C1730 Pin1無法維修"/>
    <s v="2026/05/22 08:36:29"/>
    <s v="KEYIN"/>
    <s v="KEYIN"/>
    <s v="C01"/>
    <s v="RTX5070TI"/>
    <s v=""/>
    <s v=""/>
    <s v=""/>
    <s v=""/>
    <s v=""/>
  </r>
  <r>
    <s v="KGB"/>
    <s v="Standard Shipment"/>
    <x v="0"/>
    <x v="0"/>
    <x v="0"/>
    <s v="TO265000005"/>
    <s v="R"/>
    <s v="PNY"/>
    <s v="PNY_US"/>
    <s v="2026/05/21 14:18:00"/>
    <s v="2026/05/13 08:48:29"/>
    <s v="M425801735"/>
    <s v="90CV08600020"/>
    <s v="RTX5080/14745/STD/SA/PNY"/>
    <s v=""/>
    <s v="M425044258"/>
    <s v="CLOSED"/>
    <s v="許家榮"/>
    <s v="2026/05/22 08:45:06"/>
    <s v="2026/06/09 09:50:28"/>
    <s v="2026/06/12 10:19:56"/>
    <s v="2026/06/12 10:19:56"/>
    <s v=""/>
    <s v=""/>
    <s v=""/>
    <s v="2026/05/22 08:37:29"/>
    <s v="KEYIN"/>
    <s v="KEYIN"/>
    <s v="R10"/>
    <s v="RTX5080"/>
    <s v="2026/06/11 09:25:19"/>
    <s v="004"/>
    <n v="622409"/>
    <n v="5.8"/>
    <n v="5.8"/>
  </r>
  <r>
    <s v="KGB"/>
    <s v="Standard Shipment"/>
    <x v="0"/>
    <x v="0"/>
    <x v="0"/>
    <s v="TO265000005"/>
    <s v="R"/>
    <s v="PNY"/>
    <s v="PNY_US"/>
    <s v="2026/05/21 14:18:00"/>
    <s v="2026/05/13 08:48:29"/>
    <s v="M625801702"/>
    <s v="90CV08C50010"/>
    <s v="RTX5060TI/15215/ARGBOC/SA/PNY"/>
    <s v=""/>
    <s v="M625018674"/>
    <s v="CLOSED"/>
    <s v="許家榮"/>
    <s v="2026/05/22 08:45:06"/>
    <s v="2026/06/08 17:21:10"/>
    <s v="2026/06/12 10:19:56"/>
    <s v="2026/06/12 10:19:56"/>
    <s v=""/>
    <s v=""/>
    <s v=""/>
    <s v="2026/05/22 08:39:15"/>
    <s v="KEYIN"/>
    <s v="KEYIN"/>
    <s v="R10"/>
    <s v="RTX5060TI"/>
    <s v="2026/06/11 09:25:19"/>
    <s v="004"/>
    <n v="622409"/>
    <n v="5.8"/>
    <n v="5.8"/>
  </r>
  <r>
    <s v="KGB"/>
    <s v="Standard Shipment"/>
    <x v="0"/>
    <x v="0"/>
    <x v="0"/>
    <s v="TO265000005"/>
    <s v="R"/>
    <s v="PNY"/>
    <s v="PNY_US"/>
    <s v="2026/05/21 14:18:00"/>
    <s v="2026/05/13 08:48:29"/>
    <s v="M425801701"/>
    <s v="90CV08710010"/>
    <s v="RTX5090/14530/STDOC/SA/PNY"/>
    <s v=""/>
    <s v="M425035760"/>
    <s v="CLOSED"/>
    <s v="許家榮"/>
    <s v="2026/05/22 08:45:06"/>
    <s v="2026/06/02 16:31:23"/>
    <s v="2026/06/05 16:49:38"/>
    <s v="2026/06/05 16:49:38"/>
    <s v=""/>
    <s v=""/>
    <s v=""/>
    <s v="2026/05/22 08:40:40"/>
    <s v="KEYIN"/>
    <s v="KEYIN"/>
    <s v="R10"/>
    <s v="RTX5090"/>
    <s v="2026/06/04 16:34:19"/>
    <s v="009"/>
    <n v="622400"/>
    <n v="7.4"/>
    <n v="7.4"/>
  </r>
  <r>
    <s v="KGB"/>
    <s v="Standard Shipment"/>
    <x v="0"/>
    <x v="0"/>
    <x v="0"/>
    <s v="TO265000005"/>
    <s v="R"/>
    <s v="PNY"/>
    <s v="PNY_US"/>
    <s v="2026/05/21 14:18:00"/>
    <s v="2026/05/13 08:48:29"/>
    <s v="M825801725"/>
    <s v="90CV08610010"/>
    <s v="RTX5080/14745/STDOC/SA/PNY"/>
    <s v=""/>
    <s v="M825045344"/>
    <s v="CLOSED"/>
    <s v="許家榮"/>
    <s v="2026/05/22 08:45:06"/>
    <s v="2026/06/08 11:01:09"/>
    <s v="2026/06/12 10:19:56"/>
    <s v="2026/06/12 10:19:56"/>
    <s v=""/>
    <s v=""/>
    <s v=""/>
    <s v="2026/05/22 08:42:13"/>
    <s v="KEYIN"/>
    <s v="KEYIN"/>
    <s v="R10"/>
    <s v="RTX5080"/>
    <s v="2026/06/11 09:25:19"/>
    <s v="002"/>
    <n v="622409"/>
    <n v="6.8"/>
    <n v="6.8"/>
  </r>
  <r>
    <s v="KBB"/>
    <d v="2026-09-16T00:00:00"/>
    <x v="12"/>
    <x v="0"/>
    <x v="1"/>
    <s v="TO265000005"/>
    <s v="R"/>
    <s v="PNY"/>
    <s v="PNY_US"/>
    <s v="2026/05/21 14:18:00"/>
    <s v="2026/05/13 08:48:29"/>
    <s v="M225013874"/>
    <s v="90CV08610010"/>
    <s v="RTX5080/14745/STDOC/SA/PNY"/>
    <s v=""/>
    <s v="M225013874"/>
    <s v="CLOSED"/>
    <s v="許家榮"/>
    <s v="2026/05/22 08:45:06"/>
    <s v=""/>
    <s v=""/>
    <s v="2026/06/01 08:28:09"/>
    <s v="[A3SC0028]Liquid Spill"/>
    <s v="Customer"/>
    <s v="PCB with oxidization"/>
    <s v="2026/05/22 08:42:58"/>
    <s v="KEYIN"/>
    <s v="KEYIN"/>
    <s v="C01"/>
    <s v="RTX5080"/>
    <s v=""/>
    <s v=""/>
    <s v=""/>
    <s v=""/>
    <s v=""/>
  </r>
  <r>
    <s v="KGB"/>
    <s v="Standard Shipment"/>
    <x v="0"/>
    <x v="0"/>
    <x v="0"/>
    <s v="TO265000005"/>
    <s v="R"/>
    <s v="PNY"/>
    <s v="PNY_US"/>
    <s v="2026/05/21 14:18:00"/>
    <s v="2026/05/13 08:48:29"/>
    <s v="M325801722"/>
    <s v="90CV08730010"/>
    <s v="RTX5090/14530/ARGBOC/SA/PNY"/>
    <s v=""/>
    <s v="M325014223"/>
    <s v="CLOSED"/>
    <s v="許家榮"/>
    <s v="2026/05/22 08:45:06"/>
    <s v="2026/06/08 17:21:46"/>
    <s v="2026/06/12 10:19:56"/>
    <s v="2026/06/12 10:19:56"/>
    <s v=""/>
    <s v=""/>
    <s v=""/>
    <s v="2026/05/22 08:43:45"/>
    <s v="KEYIN"/>
    <s v="KEYIN"/>
    <s v="R10"/>
    <s v="RTX5090"/>
    <s v="2026/06/11 09:25:19"/>
    <s v="005"/>
    <n v="622409"/>
    <n v="6.1"/>
    <n v="6.1"/>
  </r>
  <r>
    <s v="On Hold"/>
    <s v="on hold"/>
    <x v="9"/>
    <x v="3"/>
    <x v="0"/>
    <s v="TO265000005"/>
    <s v="R"/>
    <s v="PNY"/>
    <s v="PNY_US"/>
    <s v="2026/05/21 14:18:00"/>
    <s v="2026/05/13 08:48:29"/>
    <s v="M325023509"/>
    <s v="90CV08630010"/>
    <s v="RTX5080/14745/ARGBOC/SA/PNY"/>
    <s v=""/>
    <s v="M325023509"/>
    <s v="MTCAPPLYCONF"/>
    <s v="許家榮"/>
    <s v="2026/05/22 08:45:06"/>
    <s v=""/>
    <s v=""/>
    <s v=""/>
    <s v=""/>
    <s v=""/>
    <s v=""/>
    <s v="2026/05/22 08:38:23"/>
    <s v="KEYIN"/>
    <s v="KEYIN"/>
    <s v="R10"/>
    <s v="RTX5080"/>
    <s v=""/>
    <s v=""/>
    <s v=""/>
    <s v=""/>
    <s v=""/>
  </r>
  <r>
    <s v="KGB"/>
    <s v="Standard Shipment"/>
    <x v="0"/>
    <x v="0"/>
    <x v="0"/>
    <s v="TO265000005"/>
    <s v="R"/>
    <s v="PNY"/>
    <s v="PNY_US"/>
    <s v="2026/05/21 14:18:00"/>
    <s v="2026/05/13 08:48:29"/>
    <s v="M425801700"/>
    <s v="90CV08710010"/>
    <s v="RTX5090/14530/STDOC/SA/PNY"/>
    <s v=""/>
    <s v="M425035881"/>
    <s v="CLOSED"/>
    <s v="許家榮"/>
    <s v="2026/05/22 08:45:06"/>
    <s v="2026/06/02 16:31:31"/>
    <s v="2026/06/05 16:49:38"/>
    <s v="2026/06/05 16:49:38"/>
    <s v=""/>
    <s v=""/>
    <s v=""/>
    <s v="2026/05/22 08:41:25"/>
    <s v="KEYIN"/>
    <s v="KEYIN"/>
    <s v="R10"/>
    <s v="RTX5090"/>
    <s v="2026/06/04 16:34:19"/>
    <s v="009"/>
    <n v="622400"/>
    <n v="7.4"/>
    <n v="7.4"/>
  </r>
  <r>
    <s v="On Hold"/>
    <s v="on hold"/>
    <x v="9"/>
    <x v="3"/>
    <x v="0"/>
    <s v="TO265000005"/>
    <s v="R"/>
    <s v="PNY"/>
    <s v="PNY_US"/>
    <s v="2026/05/21 14:18:00"/>
    <s v="2026/05/13 08:48:29"/>
    <s v="M825014524"/>
    <s v="90CV085300C0"/>
    <s v="RTX5070/14770/ARGBOC/HY/PNY"/>
    <s v=""/>
    <s v="M825014524"/>
    <s v="MTCAPPLYCONF"/>
    <s v="許家榮"/>
    <s v="2026/05/22 08:45:07"/>
    <s v=""/>
    <s v=""/>
    <s v=""/>
    <s v=""/>
    <s v=""/>
    <s v=""/>
    <s v="2026/05/22 08:25:15"/>
    <s v="KEYIN"/>
    <s v="KEYIN"/>
    <s v="R10"/>
    <s v="RTX5070"/>
    <s v=""/>
    <s v=""/>
    <s v=""/>
    <s v=""/>
    <s v=""/>
  </r>
  <r>
    <s v="KGB"/>
    <s v="Standard Shipment"/>
    <x v="0"/>
    <x v="0"/>
    <x v="0"/>
    <s v="TO265000005"/>
    <s v="R"/>
    <s v="PNY"/>
    <s v="PNY_US"/>
    <s v="2026/05/21 14:18:00"/>
    <s v="2026/05/13 08:48:29"/>
    <s v="M625801699"/>
    <s v="90CV085000A0"/>
    <s v="RTX5070/14770/STD/HY/PNY"/>
    <s v=""/>
    <s v="M625050861"/>
    <s v="CLOSED"/>
    <s v="許家榮"/>
    <s v="2026/05/22 08:45:07"/>
    <s v="2026/06/02 16:31:41"/>
    <s v="2026/06/05 16:49:38"/>
    <s v="2026/06/05 16:49:38"/>
    <s v=""/>
    <s v=""/>
    <s v=""/>
    <s v="2026/05/22 08:25:58"/>
    <s v="KEYIN"/>
    <s v="KEYIN"/>
    <s v="R10"/>
    <s v="RTX5070"/>
    <s v="2026/06/04 16:34:18"/>
    <s v="005"/>
    <n v="622400"/>
    <n v="6"/>
    <n v="6"/>
  </r>
  <r>
    <s v="KGB"/>
    <s v="Standard Shipment"/>
    <x v="0"/>
    <x v="0"/>
    <x v="0"/>
    <s v="TO266000005"/>
    <s v="R"/>
    <s v="PNY"/>
    <s v="PNY_US"/>
    <s v="2026/06/25 08:36:34"/>
    <s v="2026/06/08 14:01:45"/>
    <s v="MN25801831"/>
    <s v="90CV086000A0"/>
    <s v="RTX5080/14745/STD/SA/PNY"/>
    <s v=""/>
    <s v="MN25007973"/>
    <s v="CLOSED"/>
    <s v="許家榮"/>
    <s v="2026/06/25 08:57:15"/>
    <s v="2026/07/15 13:22:02"/>
    <s v="2026/07/17 16:03:38"/>
    <s v="2026/07/17 16:03:38"/>
    <s v=""/>
    <s v=""/>
    <s v=""/>
    <s v="2026/06/25 08:48:22"/>
    <s v="KEYIN"/>
    <s v="KEYIN"/>
    <s v="R10"/>
    <s v="RTX5080"/>
    <s v="2026/07/17 08:45:45"/>
    <s v="003"/>
    <n v="622477"/>
    <n v="7.6"/>
    <n v="7.6"/>
  </r>
  <r>
    <s v="KGB"/>
    <s v="Standard Shipment"/>
    <x v="0"/>
    <x v="0"/>
    <x v="0"/>
    <s v="TO266000005"/>
    <s v="R"/>
    <s v="PNY"/>
    <s v="PNY_US"/>
    <s v="2026/06/25 08:36:34"/>
    <s v="2026/06/08 14:01:45"/>
    <s v="MN25801797"/>
    <s v="90CV087000B0"/>
    <s v="RTX5090/14530/STD/SA/PNY"/>
    <s v=""/>
    <s v="MN25038426"/>
    <s v="CLOSED"/>
    <s v="許家榮"/>
    <s v="2026/06/25 08:57:15"/>
    <s v="2026/07/14 11:41:15"/>
    <s v="2026/07/17 16:03:38"/>
    <s v="2026/07/17 16:03:38"/>
    <s v=""/>
    <s v=""/>
    <s v=""/>
    <s v="2026/06/25 08:49:19"/>
    <s v="KEYIN"/>
    <s v="KEYIN"/>
    <s v="R10"/>
    <s v="RTX5090"/>
    <s v="2026/07/17 08:45:45"/>
    <s v="005"/>
    <n v="622477"/>
    <n v="7.7"/>
    <n v="7.7"/>
  </r>
  <r>
    <s v="KGB"/>
    <s v="Standard Shipment"/>
    <x v="0"/>
    <x v="0"/>
    <x v="0"/>
    <s v="TO266000005"/>
    <s v="R"/>
    <s v="PNY"/>
    <s v="PNY_US"/>
    <s v="2026/06/25 08:36:34"/>
    <s v="2026/06/08 14:01:45"/>
    <s v="M325801802"/>
    <s v="90CV08700020"/>
    <s v="RTX5090/14530/STD/SA/PNY"/>
    <s v=""/>
    <s v="M325013656"/>
    <s v="CLOSED"/>
    <s v="許家榮"/>
    <s v="2026/06/25 08:57:15"/>
    <s v="2026/07/14 10:41:10"/>
    <s v="2026/07/17 16:03:38"/>
    <s v="2026/07/17 16:03:38"/>
    <s v=""/>
    <s v=""/>
    <s v=""/>
    <s v="2026/06/25 08:50:06"/>
    <s v="KEYIN"/>
    <s v="KEYIN"/>
    <s v="R10"/>
    <s v="RTX5090"/>
    <s v="2026/07/17 08:45:45"/>
    <s v="005"/>
    <n v="622477"/>
    <n v="7.7"/>
    <n v="7.7"/>
  </r>
  <r>
    <s v="KBB"/>
    <d v="2026-10-02T00:00:00"/>
    <x v="11"/>
    <x v="0"/>
    <x v="1"/>
    <s v="TO266000005"/>
    <s v="R"/>
    <s v="PNY"/>
    <s v="PNY_US"/>
    <s v="2026/06/25 08:36:34"/>
    <s v="2026/06/08 14:01:45"/>
    <s v="M325015073"/>
    <s v="90CV08700020"/>
    <s v="RTX5090/14530/STD/SA/PNY"/>
    <s v=""/>
    <s v="M325015073"/>
    <s v="CLOSED"/>
    <s v="李景福"/>
    <s v="2026/06/25 08:57:15"/>
    <s v=""/>
    <s v=""/>
    <s v="2026/10/16 16:19:42"/>
    <s v="[A3SC0020]Scrap cause by Parts shortage"/>
    <s v="Customer"/>
    <s v="Consigned Part Shortage - Close"/>
    <s v="2026/06/25 08:50:55"/>
    <s v="KEYIN"/>
    <s v="KEYIN"/>
    <s v="C01"/>
    <s v="RTX5090"/>
    <s v=""/>
    <s v=""/>
    <s v=""/>
    <s v=""/>
    <s v=""/>
  </r>
  <r>
    <s v="KGB"/>
    <s v="Standard Shipment"/>
    <x v="0"/>
    <x v="0"/>
    <x v="0"/>
    <s v="TO266000005"/>
    <s v="R"/>
    <s v="PNY"/>
    <s v="PNY_US"/>
    <s v="2026/06/25 08:36:34"/>
    <s v="2026/06/08 14:01:45"/>
    <s v="MO25801801"/>
    <s v="90CV085000S0"/>
    <s v="RTX5070/14770/STD/MR/PNY"/>
    <s v=""/>
    <s v="MO25004389"/>
    <s v="CLOSED"/>
    <s v="許家榮"/>
    <s v="2026/06/25 08:57:15"/>
    <s v="2026/07/21 16:56:13"/>
    <s v="2026/07/30 16:26:56"/>
    <s v="2026/07/30 16:26:56"/>
    <s v=""/>
    <s v=""/>
    <s v=""/>
    <s v="2026/06/25 08:51:46"/>
    <s v="KEYIN"/>
    <s v="KEYIN"/>
    <s v="R10"/>
    <s v="RTX5070"/>
    <s v="2026/07/29 15:26:31"/>
    <s v="008"/>
    <n v="622501"/>
    <n v="6.4"/>
    <n v="6.4"/>
  </r>
  <r>
    <s v="KGB"/>
    <s v="Standard Shipment"/>
    <x v="0"/>
    <x v="0"/>
    <x v="0"/>
    <s v="TO266000005"/>
    <s v="R"/>
    <s v="PNY"/>
    <s v="PNY_US"/>
    <s v="2026/06/25 08:36:34"/>
    <s v="2026/06/08 14:01:45"/>
    <s v="MO25801804"/>
    <s v="90CV08E100N0"/>
    <s v="RTX5060/15225/STD/MR/PNY"/>
    <s v=""/>
    <s v="MO25035923"/>
    <s v="CLOSED"/>
    <s v="許家榮"/>
    <s v="2026/06/25 08:57:15"/>
    <s v="2026/07/14 13:42:02"/>
    <s v="2026/07/17 16:03:38"/>
    <s v="2026/07/17 16:03:38"/>
    <s v=""/>
    <s v=""/>
    <s v=""/>
    <s v="2026/06/25 08:52:30"/>
    <s v="KEYIN"/>
    <s v="KEYIN"/>
    <s v="R10"/>
    <s v="RTX5060"/>
    <s v="2026/07/17 08:45:45"/>
    <s v="002"/>
    <n v="622477"/>
    <n v="5"/>
    <n v="5"/>
  </r>
  <r>
    <s v="KGB"/>
    <s v="Standard Shipment"/>
    <x v="0"/>
    <x v="0"/>
    <x v="0"/>
    <s v="TO266000005"/>
    <s v="R"/>
    <s v="PNY"/>
    <s v="PNY_US"/>
    <s v="2026/06/25 08:36:34"/>
    <s v="2026/06/08 14:01:45"/>
    <s v="M825801816"/>
    <s v="90CV08E10010"/>
    <s v="RTX5060/15225/STD/SA/PNY"/>
    <s v=""/>
    <s v="M825801150"/>
    <s v="CLOSED"/>
    <s v="許家榮"/>
    <s v="2026/06/25 08:57:15"/>
    <s v="2026/07/14 13:41:46"/>
    <s v="2026/07/17 16:03:38"/>
    <s v="2026/07/17 16:03:38"/>
    <s v=""/>
    <s v=""/>
    <s v=""/>
    <s v="2026/06/25 08:53:16"/>
    <s v="KEYIN"/>
    <s v="KEYIN"/>
    <s v="R10"/>
    <s v="RTX5060"/>
    <s v="2026/07/17 08:45:45"/>
    <s v="002"/>
    <n v="622477"/>
    <n v="5"/>
    <n v="5"/>
  </r>
  <r>
    <s v="KGB"/>
    <s v="Standard Shipment"/>
    <x v="0"/>
    <x v="0"/>
    <x v="0"/>
    <s v="TO266000005"/>
    <s v="R"/>
    <s v="PNY"/>
    <s v="PNY_US"/>
    <s v="2026/06/25 08:36:34"/>
    <s v="2026/06/08 14:01:45"/>
    <s v="MO25801793"/>
    <s v="90CV085000S0"/>
    <s v="RTX5070/14770/STD/MR/PNY"/>
    <s v=""/>
    <s v="MO25004129"/>
    <s v="CLOSED"/>
    <s v="許家榮"/>
    <s v="2026/06/25 08:57:15"/>
    <s v="2026/07/22 08:43:28"/>
    <s v="2026/07/24 17:22:24"/>
    <s v="2026/07/24 17:22:24"/>
    <s v=""/>
    <s v=""/>
    <s v=""/>
    <s v="2026/06/25 08:54:06"/>
    <s v="KEYIN"/>
    <s v="KEYIN"/>
    <s v="R10"/>
    <s v="RTX5070"/>
    <s v="2026/07/23 15:56:11"/>
    <s v="007"/>
    <n v="622491"/>
    <n v="6.4"/>
    <n v="6.4"/>
  </r>
  <r>
    <s v="KBB"/>
    <d v="2026-09-16T00:00:00"/>
    <x v="12"/>
    <x v="0"/>
    <x v="1"/>
    <s v="TO266000005"/>
    <s v="R"/>
    <s v="PNY"/>
    <s v="PNY_US"/>
    <s v="2026/06/25 08:36:34"/>
    <s v="2026/06/08 14:01:45"/>
    <s v="MO25005395"/>
    <s v="90CV08710070"/>
    <s v="RTX5090/14530/STDOC/SA/PNY"/>
    <s v=""/>
    <s v="MO25005395"/>
    <s v="CLOSED"/>
    <s v="許家榮"/>
    <s v="2026/06/25 08:57:15"/>
    <s v=""/>
    <s v=""/>
    <s v="2026/07/02 14:44:47"/>
    <s v="[A3SC0023]Scrap caused by VI fail"/>
    <s v="Customer"/>
    <s v="PCB Damaged/C1896 Pin1、C1890 Pin1、C1884 Pin1、R2247 Pin1掉PAD無法維修"/>
    <s v="2026/06/25 08:55:07"/>
    <s v="KEYIN"/>
    <s v="KEYIN"/>
    <s v="C01"/>
    <s v="RTX5090"/>
    <s v=""/>
    <s v=""/>
    <s v=""/>
    <s v=""/>
    <s v=""/>
  </r>
  <r>
    <s v="KGB"/>
    <s v="Standard Shipment"/>
    <x v="0"/>
    <x v="0"/>
    <x v="0"/>
    <s v="TO266000005"/>
    <s v="R"/>
    <s v="PNY"/>
    <s v="PNY_US"/>
    <s v="2026/06/25 08:36:34"/>
    <s v="2026/06/08 14:01:45"/>
    <s v="M625801799"/>
    <s v="90CV08C50010"/>
    <s v="RTX5060TI/15215/ARGBOC/SA/PNY"/>
    <s v=""/>
    <s v="M625018398"/>
    <s v="CLOSED"/>
    <s v="許家榮"/>
    <s v="2026/06/25 09:41:20"/>
    <s v="2026/07/15 08:44:51"/>
    <s v="2026/07/17 16:03:39"/>
    <s v="2026/07/17 16:03:39"/>
    <s v=""/>
    <s v=""/>
    <s v=""/>
    <s v="2026/06/25 09:35:31"/>
    <s v="KEYIN"/>
    <s v="KEYIN"/>
    <s v="R10"/>
    <s v="RTX5060TI"/>
    <s v="2026/07/17 08:45:45"/>
    <s v="004"/>
    <n v="622477"/>
    <n v="6.6"/>
    <n v="6.6"/>
  </r>
  <r>
    <s v="KGB"/>
    <s v="Standard Shipment"/>
    <x v="0"/>
    <x v="0"/>
    <x v="0"/>
    <s v="TO266000005"/>
    <s v="R"/>
    <s v="PNY"/>
    <s v="PNY_US"/>
    <s v="2026/06/25 08:36:34"/>
    <s v="2026/06/08 14:01:45"/>
    <s v="MO25802061"/>
    <s v="90CV08530010"/>
    <s v="RTX5070/14770/ARGBOC/SA/PNY"/>
    <s v=""/>
    <s v="MO25011523"/>
    <s v="CLOSED"/>
    <s v="吳崇源"/>
    <s v="2026/06/25 09:41:20"/>
    <s v="2026/09/08 17:00:41"/>
    <s v="2026/09/11 17:22:20"/>
    <s v="2026/09/11 17:22:20"/>
    <s v=""/>
    <s v=""/>
    <s v=""/>
    <s v="2026/06/25 09:36:22"/>
    <s v="KEYIN"/>
    <s v="KEYIN"/>
    <s v="R10"/>
    <s v="RTX5070"/>
    <s v="2026/09/10 13:16:17"/>
    <s v="007"/>
    <n v="622579"/>
    <n v="6"/>
    <n v="6"/>
  </r>
  <r>
    <s v="KGB"/>
    <s v="Standard Shipment"/>
    <x v="0"/>
    <x v="0"/>
    <x v="0"/>
    <s v="TO266000005"/>
    <s v="R"/>
    <s v="PNY"/>
    <s v="PNY_US"/>
    <s v="2026/06/25 08:36:34"/>
    <s v="2026/06/08 14:01:45"/>
    <s v="M625801837"/>
    <s v="90CV085300C0"/>
    <s v="RTX5070/14770/ARGBOC/HY/PNY"/>
    <s v=""/>
    <s v="M625032938"/>
    <s v="CLOSED"/>
    <s v="許家榮"/>
    <s v="2026/06/25 09:41:20"/>
    <s v="2026/07/09 15:54:09"/>
    <s v="2026/07/24 17:22:24"/>
    <s v="2026/07/24 17:22:24"/>
    <s v=""/>
    <s v=""/>
    <s v=""/>
    <s v="2026/06/25 09:37:12"/>
    <s v="KEYIN"/>
    <s v="KEYIN"/>
    <s v="R10"/>
    <s v="RTX5070"/>
    <s v="2026/07/23 15:56:11"/>
    <s v="006"/>
    <n v="622491"/>
    <n v="6.4"/>
    <n v="6.4"/>
  </r>
  <r>
    <s v="KGB"/>
    <s v="Standard Shipment"/>
    <x v="0"/>
    <x v="0"/>
    <x v="0"/>
    <s v="TO266000005"/>
    <s v="R"/>
    <s v="PNY"/>
    <s v="PNY_US"/>
    <s v="2026/06/25 08:36:34"/>
    <s v="2026/06/08 14:01:45"/>
    <s v="M925801798"/>
    <s v="90CV085300C0"/>
    <s v="RTX5070/14770/ARGBOC/HY/PNY"/>
    <s v=""/>
    <s v="M925013579"/>
    <s v="CLOSED"/>
    <s v="許家榮"/>
    <s v="2026/06/25 09:41:20"/>
    <s v="2026/07/09 15:26:46"/>
    <s v="2026/07/17 16:03:39"/>
    <s v="2026/07/17 16:03:39"/>
    <s v=""/>
    <s v=""/>
    <s v=""/>
    <s v="2026/06/25 09:39:58"/>
    <s v="KEYIN"/>
    <s v="KEYIN"/>
    <s v="R10"/>
    <s v="RTX5070"/>
    <s v="2026/07/17 08:45:45"/>
    <s v="004"/>
    <n v="622477"/>
    <n v="6.6"/>
    <n v="6.6"/>
  </r>
  <r>
    <s v="KGB"/>
    <s v="Standard Shipment"/>
    <x v="0"/>
    <x v="0"/>
    <x v="0"/>
    <s v="TO266000005"/>
    <s v="R"/>
    <s v="PNY"/>
    <s v="PNY_US"/>
    <s v="2026/06/25 08:36:34"/>
    <s v="2026/06/08 14:01:45"/>
    <s v="M925801794"/>
    <s v="90CV08710070"/>
    <s v="RTX5090/14530/STDOC/SA/PNY"/>
    <s v=""/>
    <s v="M925021755"/>
    <s v="CLOSED"/>
    <s v="許家榮"/>
    <s v="2026/06/25 09:41:21"/>
    <s v="2026/07/14 13:43:08"/>
    <s v="2026/07/17 16:03:38"/>
    <s v="2026/07/17 16:03:39"/>
    <s v=""/>
    <s v=""/>
    <s v=""/>
    <s v="2026/06/25 08:58:07"/>
    <s v="KEYIN"/>
    <s v="KEYIN"/>
    <s v="R10"/>
    <s v="RTX5090"/>
    <s v="2026/07/17 08:45:45"/>
    <s v="003"/>
    <n v="622477"/>
    <n v="7.6"/>
    <n v="7.6"/>
  </r>
  <r>
    <s v="KBB"/>
    <d v="2026-10-02T00:00:00"/>
    <x v="11"/>
    <x v="0"/>
    <x v="1"/>
    <s v="TO266000005"/>
    <s v="R"/>
    <s v="PNY"/>
    <s v="PNY_US"/>
    <s v="2026/06/25 08:36:34"/>
    <s v="2026/06/08 14:01:45"/>
    <s v="M425013221"/>
    <s v="90CV08710010"/>
    <s v="RTX5090/14530/STDOC/SA/PNY"/>
    <s v=""/>
    <s v="M425013221"/>
    <s v="CLOSED"/>
    <s v="李景福"/>
    <s v="2026/06/25 09:41:21"/>
    <s v=""/>
    <s v=""/>
    <s v="2026/10/16 16:19:44"/>
    <s v="[A3SC0020]Scrap cause by Parts shortage"/>
    <s v="Customer"/>
    <s v="Consigned Part Shortage - Close"/>
    <s v="2026/06/25 08:58:49"/>
    <s v="KEYIN"/>
    <s v="KEYIN"/>
    <s v="C01"/>
    <s v="RTX5090"/>
    <s v=""/>
    <s v=""/>
    <s v=""/>
    <s v=""/>
    <s v=""/>
  </r>
  <r>
    <s v="KGB"/>
    <s v="Standard Shipment"/>
    <x v="0"/>
    <x v="0"/>
    <x v="0"/>
    <s v="TO266000005"/>
    <s v="R"/>
    <s v="PNY"/>
    <s v="PNY_US"/>
    <s v="2026/06/25 08:36:34"/>
    <s v="2026/06/08 14:01:45"/>
    <s v="M225801830"/>
    <s v="90CV08710010"/>
    <s v="RTX5090/14530/STDOC/SA/PNY"/>
    <s v=""/>
    <s v="M225011390"/>
    <s v="CLOSED"/>
    <s v="許家榮"/>
    <s v="2026/06/25 09:41:21"/>
    <s v="2026/07/15 14:13:52"/>
    <s v="2026/07/17 16:03:39"/>
    <s v="2026/07/17 16:03:39"/>
    <s v=""/>
    <s v=""/>
    <s v=""/>
    <s v="2026/06/25 08:59:48"/>
    <s v="KEYIN"/>
    <s v="KEYIN"/>
    <s v="R10"/>
    <s v="RTX5090"/>
    <s v="2026/07/17 08:45:45"/>
    <s v="003"/>
    <n v="622477"/>
    <n v="7.6"/>
    <n v="7.6"/>
  </r>
  <r>
    <s v="KBB"/>
    <s v="-"/>
    <x v="5"/>
    <x v="3"/>
    <x v="1"/>
    <s v="TO266000005"/>
    <s v="R"/>
    <s v="PNY"/>
    <s v="PNY_US"/>
    <s v="2026/06/25 08:36:34"/>
    <s v="2026/06/08 14:01:45"/>
    <s v="M825045956"/>
    <s v="90CV08610010"/>
    <s v="RTX5080/14745/STDOC/SA/PNY"/>
    <s v=""/>
    <s v="M825045956"/>
    <s v="CLOSED"/>
    <s v="許家榮"/>
    <s v="2026/06/25 09:41:21"/>
    <s v=""/>
    <s v=""/>
    <s v="2026/07/22 13:05:34"/>
    <s v="[A3SC0027]PCB damage"/>
    <s v="Customer"/>
    <s v="PCB板損造成內層線路斷裂,無法修復"/>
    <s v="2026/06/25 09:00:44"/>
    <s v="KEYIN"/>
    <s v="KEYIN"/>
    <s v="C01"/>
    <s v="RTX5080"/>
    <s v=""/>
    <s v=""/>
    <s v=""/>
    <s v=""/>
    <s v=""/>
  </r>
  <r>
    <s v="KGB"/>
    <s v="Standard Shipment"/>
    <x v="0"/>
    <x v="0"/>
    <x v="0"/>
    <s v="TO266000005"/>
    <s v="R"/>
    <s v="PNY"/>
    <s v="PNY_US"/>
    <s v="2026/06/25 08:36:34"/>
    <s v="2026/06/08 14:01:45"/>
    <s v="MO25801836"/>
    <s v="90CV08610070"/>
    <s v="RTX5080/14745/STDOC/SA/PNY"/>
    <s v=""/>
    <s v="MO25000205"/>
    <s v="CLOSED"/>
    <s v="許家榮"/>
    <s v="2026/06/25 09:41:21"/>
    <s v="2026/07/17 09:06:11"/>
    <s v="2026/07/24 17:22:24"/>
    <s v="2026/07/24 17:22:24"/>
    <s v=""/>
    <s v=""/>
    <s v=""/>
    <s v="2026/06/25 09:01:33"/>
    <s v="KEYIN"/>
    <s v="KEYIN"/>
    <s v="R10"/>
    <s v="RTX5080"/>
    <s v="2026/07/23 15:56:11"/>
    <s v="004"/>
    <n v="622491"/>
    <n v="6.2"/>
    <n v="6.2"/>
  </r>
  <r>
    <s v="KGB"/>
    <s v="Standard Shipment"/>
    <x v="0"/>
    <x v="0"/>
    <x v="0"/>
    <s v="TO266000005"/>
    <s v="R"/>
    <s v="PNY"/>
    <s v="PNY_US"/>
    <s v="2026/06/25 08:36:34"/>
    <s v="2026/06/08 14:01:45"/>
    <s v="M925801829"/>
    <s v="90CV08610070"/>
    <s v="RTX5080/14745/STDOC/SA/PNY"/>
    <s v=""/>
    <s v="M925026202"/>
    <s v="CLOSED"/>
    <s v="許家榮"/>
    <s v="2026/06/25 09:41:21"/>
    <s v="2026/07/15 14:38:55"/>
    <s v="2026/07/17 16:03:39"/>
    <s v="2026/07/17 16:03:39"/>
    <s v=""/>
    <s v=""/>
    <s v=""/>
    <s v="2026/06/25 09:02:17"/>
    <s v="KEYIN"/>
    <s v="KEYIN"/>
    <s v="R10"/>
    <s v="RTX5080"/>
    <s v="2026/07/17 08:45:45"/>
    <s v="001"/>
    <n v="622477"/>
    <n v="7"/>
    <n v="7"/>
  </r>
  <r>
    <s v="KGB"/>
    <s v="Standard Shipment"/>
    <x v="0"/>
    <x v="0"/>
    <x v="0"/>
    <s v="TO266000005"/>
    <s v="R"/>
    <s v="PNY"/>
    <s v="PNY_US"/>
    <s v="2026/06/25 08:36:34"/>
    <s v="2026/06/08 14:01:45"/>
    <s v="MO25801834"/>
    <s v="90CV08610070"/>
    <s v="RTX5080/14745/STDOC/SA/PNY"/>
    <s v=""/>
    <s v="MO25000023"/>
    <s v="CLOSED"/>
    <s v="許家榮"/>
    <s v="2026/06/25 09:41:21"/>
    <s v="2026/07/17 14:10:57"/>
    <s v="2026/07/24 17:22:24"/>
    <s v="2026/07/24 17:22:24"/>
    <s v=""/>
    <s v=""/>
    <s v=""/>
    <s v="2026/06/25 09:02:59"/>
    <s v="KEYIN"/>
    <s v="KEYIN"/>
    <s v="R10"/>
    <s v="RTX5080"/>
    <s v="2026/07/23 15:56:11"/>
    <s v="003"/>
    <n v="622491"/>
    <n v="6.9"/>
    <n v="6.9"/>
  </r>
  <r>
    <s v="KGB"/>
    <s v="Standard Shipment"/>
    <x v="0"/>
    <x v="0"/>
    <x v="0"/>
    <s v="TO266000005"/>
    <s v="R"/>
    <s v="PNY"/>
    <s v="PNY_US"/>
    <s v="2026/06/25 08:36:34"/>
    <s v="2026/06/08 14:01:45"/>
    <s v="M925801839"/>
    <s v="90CV08610010"/>
    <s v="RTX5080/14745/STDOC/SA/PNY"/>
    <s v=""/>
    <s v="M925021367"/>
    <s v="CLOSED"/>
    <s v="許家榮"/>
    <s v="2026/06/25 09:41:21"/>
    <s v="2026/07/16 14:20:39"/>
    <s v="2026/07/24 17:22:24"/>
    <s v="2026/07/24 17:22:24"/>
    <s v=""/>
    <s v=""/>
    <s v=""/>
    <s v="2026/06/25 09:03:42"/>
    <s v="KEYIN"/>
    <s v="KEYIN"/>
    <s v="R10"/>
    <s v="RTX5080"/>
    <s v="2026/07/23 15:56:11"/>
    <s v="003"/>
    <n v="622491"/>
    <n v="6.9"/>
    <n v="6.9"/>
  </r>
  <r>
    <s v="KGB"/>
    <s v="Standard Shipment"/>
    <x v="0"/>
    <x v="0"/>
    <x v="0"/>
    <s v="TO266000005"/>
    <s v="R"/>
    <s v="PNY"/>
    <s v="PNY_US"/>
    <s v="2026/06/25 08:36:34"/>
    <s v="2026/06/08 14:01:45"/>
    <s v="MO25801795"/>
    <s v="90CV08B20010"/>
    <s v="RTX5070TI/14760/STDOC/SA/PNY"/>
    <s v=""/>
    <s v="MO25015915"/>
    <s v="CLOSED"/>
    <s v="許家榮"/>
    <s v="2026/06/25 09:41:21"/>
    <s v="2026/07/15 13:43:31"/>
    <s v="2026/07/17 16:03:39"/>
    <s v="2026/07/17 16:03:39"/>
    <s v=""/>
    <s v=""/>
    <s v=""/>
    <s v="2026/06/25 09:05:11"/>
    <s v="KEYIN"/>
    <s v="KEYIN"/>
    <s v="R10"/>
    <s v="RTX5070TI"/>
    <s v="2026/07/17 08:45:45"/>
    <s v="004"/>
    <n v="622477"/>
    <n v="6.6"/>
    <n v="6.6"/>
  </r>
  <r>
    <s v="On Hold"/>
    <s v="on hold"/>
    <x v="9"/>
    <x v="3"/>
    <x v="0"/>
    <s v="TO266000005"/>
    <s v="R"/>
    <s v="PNY"/>
    <s v="PNY_US"/>
    <s v="2026/06/25 08:36:34"/>
    <s v="2026/06/08 14:01:45"/>
    <s v="M525001127"/>
    <s v="90CV08630010"/>
    <s v="RTX5080/14745/ARGBOC/SA/PNY"/>
    <s v=""/>
    <s v="M525001127"/>
    <s v="MTCAPPLYCONF"/>
    <s v="許家榮"/>
    <s v="2026/06/25 09:41:21"/>
    <s v=""/>
    <s v=""/>
    <s v=""/>
    <s v=""/>
    <s v=""/>
    <s v=""/>
    <s v="2026/06/25 09:06:03"/>
    <s v="KEYIN"/>
    <s v="KEYIN"/>
    <s v="R10"/>
    <s v="RTX5080"/>
    <s v=""/>
    <s v=""/>
    <s v=""/>
    <s v=""/>
    <s v=""/>
  </r>
  <r>
    <s v="KGB"/>
    <s v="Standard Shipment"/>
    <x v="0"/>
    <x v="0"/>
    <x v="0"/>
    <s v="TO266000005"/>
    <s v="R"/>
    <s v="PNY"/>
    <s v="PNY_US"/>
    <s v="2026/06/25 08:36:34"/>
    <s v="2026/06/08 14:01:45"/>
    <s v="M825801800"/>
    <s v="90CV08630010"/>
    <s v="RTX5080/14745/ARGBOC/SA/PNY"/>
    <s v=""/>
    <s v="M825023173"/>
    <s v="CLOSED"/>
    <s v="許家榮"/>
    <s v="2026/06/25 09:41:21"/>
    <s v="2026/07/09 16:14:38"/>
    <s v="2026/07/17 16:03:39"/>
    <s v="2026/07/17 16:03:39"/>
    <s v=""/>
    <s v=""/>
    <s v=""/>
    <s v="2026/06/25 09:06:47"/>
    <s v="KEYIN"/>
    <s v="KEYIN"/>
    <s v="R10"/>
    <s v="RTX5080"/>
    <s v="2026/07/17 08:45:45"/>
    <s v="001"/>
    <n v="622477"/>
    <n v="7"/>
    <n v="7"/>
  </r>
  <r>
    <s v="KGB"/>
    <s v="Standard Shipment"/>
    <x v="0"/>
    <x v="0"/>
    <x v="0"/>
    <s v="TO266000005"/>
    <s v="R"/>
    <s v="PNY"/>
    <s v="PNY_US"/>
    <s v="2026/06/25 08:36:34"/>
    <s v="2026/06/08 14:01:45"/>
    <s v="M925801796"/>
    <s v="90CV08630010"/>
    <s v="RTX5080/14745/ARGBOC/SA/PNY"/>
    <s v=""/>
    <s v="M925021323"/>
    <s v="CLOSED"/>
    <s v="許家榮"/>
    <s v="2026/06/25 09:41:21"/>
    <s v="2026/07/09 16:18:33"/>
    <s v="2026/07/17 16:03:39"/>
    <s v="2026/07/17 16:03:39"/>
    <s v=""/>
    <s v=""/>
    <s v=""/>
    <s v="2026/06/25 09:08:09"/>
    <s v="KEYIN"/>
    <s v="KEYIN"/>
    <s v="R10"/>
    <s v="RTX5080"/>
    <s v="2026/07/17 08:45:44"/>
    <s v="001"/>
    <n v="622477"/>
    <n v="7"/>
    <n v="7"/>
  </r>
  <r>
    <s v="KGB"/>
    <s v="Standard Shipment"/>
    <x v="0"/>
    <x v="0"/>
    <x v="0"/>
    <s v="TO266000005"/>
    <s v="R"/>
    <s v="PNY"/>
    <s v="PNY_US"/>
    <s v="2026/06/25 08:36:34"/>
    <s v="2026/06/08 14:01:45"/>
    <s v="M825801792"/>
    <s v="90CV085300C0"/>
    <s v="RTX5070/14770/ARGBOC/HY/PNY"/>
    <s v=""/>
    <s v="M825038643"/>
    <s v="CLOSED"/>
    <s v="許家榮"/>
    <s v="2026/06/25 09:41:21"/>
    <s v="2026/07/15 14:17:28"/>
    <s v="2026/07/17 16:03:39"/>
    <s v="2026/07/17 16:03:39"/>
    <s v=""/>
    <s v=""/>
    <s v=""/>
    <s v="2026/06/25 09:08:52"/>
    <s v="KEYIN"/>
    <s v="KEYIN"/>
    <s v="R10"/>
    <s v="RTX5070"/>
    <s v="2026/07/17 08:45:45"/>
    <s v="004"/>
    <n v="622477"/>
    <n v="6.6"/>
    <n v="6.6"/>
  </r>
  <r>
    <s v="KBB"/>
    <s v="-"/>
    <x v="5"/>
    <x v="3"/>
    <x v="1"/>
    <s v="TO266000005"/>
    <s v="R"/>
    <s v="PNY"/>
    <s v="PNY_US"/>
    <s v="2026/06/25 08:36:34"/>
    <s v="2026/06/08 14:01:45"/>
    <s v="M725033440"/>
    <s v="90CV085100C0"/>
    <s v="RTX5070/14770/STDOC/HY/PNY"/>
    <s v=""/>
    <s v="M725033440"/>
    <s v="CLOSED"/>
    <s v="許家榮"/>
    <s v="2026/06/25 09:41:21"/>
    <s v=""/>
    <s v=""/>
    <s v="2026/07/02 14:41:58"/>
    <s v="[A3SC0023]Scrap caused by VI fail"/>
    <s v="Customer"/>
    <s v="PCB Damaged / M2無法維修"/>
    <s v="2026/06/25 09:09:35"/>
    <s v="KEYIN"/>
    <s v="KEYIN"/>
    <s v="C01"/>
    <s v="RTX5070"/>
    <s v=""/>
    <s v=""/>
    <s v=""/>
    <s v=""/>
    <s v=""/>
  </r>
  <r>
    <s v="KBB"/>
    <d v="2026-09-16T00:00:00"/>
    <x v="12"/>
    <x v="0"/>
    <x v="1"/>
    <s v="TO266000005"/>
    <s v="R"/>
    <s v="PNY"/>
    <s v="PNY_US"/>
    <s v="2026/06/25 08:36:34"/>
    <s v="2026/06/08 14:01:45"/>
    <s v="M925012071"/>
    <s v="90CV08510100"/>
    <s v="RTX5070/14770/STDOC/MR/PNY"/>
    <s v=""/>
    <s v="M925012071"/>
    <s v="CLOSED"/>
    <s v="許家榮"/>
    <s v="2026/06/25 09:41:21"/>
    <s v=""/>
    <s v=""/>
    <s v="2026/07/22 13:11:16"/>
    <s v="[A3SC0027]PCB damage"/>
    <s v="Customer"/>
    <s v="PCB及PCIE金手指損傷"/>
    <s v="2026/06/25 09:10:20"/>
    <s v="KEYIN"/>
    <s v="KEYIN"/>
    <s v="C01"/>
    <s v="RTX5070"/>
    <s v=""/>
    <s v=""/>
    <s v=""/>
    <s v=""/>
    <s v=""/>
  </r>
  <r>
    <s v="KGB"/>
    <s v="Standard Shipment"/>
    <x v="0"/>
    <x v="0"/>
    <x v="0"/>
    <s v="TO266000005"/>
    <s v="R"/>
    <s v="PNY"/>
    <s v="PNY_US"/>
    <s v="2026/06/25 08:36:34"/>
    <s v="2026/06/08 14:01:45"/>
    <s v="M925801835"/>
    <s v="90CV08B20150"/>
    <s v="RTX5070TI/14760/STDOC/HY6/PNY"/>
    <s v=""/>
    <s v="M925022036"/>
    <s v="CLOSED"/>
    <s v="許家榮"/>
    <s v="2026/06/25 09:41:21"/>
    <s v="2026/07/17 13:21:56"/>
    <s v="2026/07/24 17:22:24"/>
    <s v="2026/07/24 17:22:24"/>
    <s v=""/>
    <s v=""/>
    <s v=""/>
    <s v="2026/06/25 09:14:11"/>
    <s v="KEYIN"/>
    <s v="KEYIN"/>
    <s v="R10"/>
    <s v="RTX5070TI"/>
    <s v="2026/07/23 15:56:11"/>
    <s v="005"/>
    <n v="622491"/>
    <n v="6"/>
    <n v="6"/>
  </r>
  <r>
    <s v="KGB"/>
    <s v="Standard Shipment"/>
    <x v="0"/>
    <x v="0"/>
    <x v="0"/>
    <s v="TO266000005"/>
    <s v="R"/>
    <s v="PNY"/>
    <s v="PNY_US"/>
    <s v="2026/06/25 08:36:34"/>
    <s v="2026/06/08 14:01:45"/>
    <s v="M925801828"/>
    <s v="90CV08B100B0"/>
    <s v="RTX5070TI/14760/STD/HY/PNY"/>
    <s v=""/>
    <s v="M925001462"/>
    <s v="CLOSED"/>
    <s v="許家榮"/>
    <s v="2026/06/25 09:41:20"/>
    <s v="2026/07/15 14:32:21"/>
    <s v="2026/07/17 16:03:39"/>
    <s v="2026/07/17 16:03:39"/>
    <s v=""/>
    <s v=""/>
    <s v=""/>
    <s v="2026/06/25 09:26:05"/>
    <s v="KEYIN"/>
    <s v="KEYIN"/>
    <s v="R10"/>
    <s v="RTX5070TI"/>
    <s v="2026/07/17 08:45:45"/>
    <s v="005"/>
    <n v="622477"/>
    <n v="7.7"/>
    <n v="7.7"/>
  </r>
  <r>
    <s v="KBB"/>
    <s v="-"/>
    <x v="5"/>
    <x v="3"/>
    <x v="1"/>
    <s v="TO266000005"/>
    <s v="R"/>
    <s v="PNY"/>
    <s v="PNY_US"/>
    <s v="2026/06/25 08:36:34"/>
    <s v="2026/06/08 14:01:45"/>
    <s v="M226008548"/>
    <s v="90CV08E20010"/>
    <s v="RTX5060/15225/ARGBOC/SA/PNY"/>
    <s v=""/>
    <s v="M226008548"/>
    <s v="CLOSED"/>
    <s v="許家榮"/>
    <s v="2026/06/25 09:41:20"/>
    <s v=""/>
    <s v=""/>
    <s v="2026/07/02 14:47:16"/>
    <s v="[A3SC0023]Scrap caused by VI fail"/>
    <s v="Customer"/>
    <s v="PCB Damaged/C502 Pin1和Pin2掉PAD無法維修"/>
    <s v="2026/06/25 09:28:55"/>
    <s v="KEYIN"/>
    <s v="KEYIN"/>
    <s v="C01"/>
    <s v="RTX5060"/>
    <s v=""/>
    <s v=""/>
    <s v=""/>
    <s v=""/>
    <s v=""/>
  </r>
  <r>
    <s v="On Hold"/>
    <s v="on hold"/>
    <x v="9"/>
    <x v="3"/>
    <x v="0"/>
    <s v="TO266000005"/>
    <s v="R"/>
    <s v="PNY"/>
    <s v="PNY_US"/>
    <s v="2026/06/25 08:36:34"/>
    <s v="2026/06/08 14:01:45"/>
    <s v="M226008666"/>
    <s v="90CV08C700D0"/>
    <s v="RTX5060TI/15215/STDOC/SA/PNY"/>
    <s v=""/>
    <s v="M226008666"/>
    <s v="MTCAPPLYCONF"/>
    <s v="許家榮"/>
    <s v="2026/06/25 09:41:20"/>
    <s v=""/>
    <s v=""/>
    <s v=""/>
    <s v=""/>
    <s v=""/>
    <s v=""/>
    <s v="2026/06/25 09:33:57"/>
    <s v="KEYIN"/>
    <s v="KEYIN"/>
    <s v="R10"/>
    <s v="RTX5060TI"/>
    <s v=""/>
    <s v=""/>
    <s v=""/>
    <s v=""/>
    <s v=""/>
  </r>
  <r>
    <s v="KGB"/>
    <s v="Standard Shipment"/>
    <x v="0"/>
    <x v="0"/>
    <x v="0"/>
    <s v="TO266000005"/>
    <s v="R"/>
    <s v="PNY"/>
    <s v="PNY_US"/>
    <s v="2026/06/25 08:36:34"/>
    <s v="2026/06/08 14:01:45"/>
    <s v="M925801803"/>
    <s v="90CV08C70080"/>
    <s v="RTX5060TI/15215/STDOC/SA/PNY"/>
    <s v=""/>
    <s v="M925000941"/>
    <s v="CLOSED"/>
    <s v="許家榮"/>
    <s v="2026/06/25 09:41:20"/>
    <s v="2026/07/17 09:57:15"/>
    <s v="2026/07/24 17:22:24"/>
    <s v="2026/07/24 17:22:24"/>
    <s v=""/>
    <s v=""/>
    <s v=""/>
    <s v="2026/06/25 09:34:40"/>
    <s v="KEYIN"/>
    <s v="KEYIN"/>
    <s v="R10"/>
    <s v="RTX5060TI"/>
    <s v="2026/07/23 15:56:10"/>
    <s v="001"/>
    <n v="622491"/>
    <n v="6.1"/>
    <n v="6.1"/>
  </r>
  <r>
    <s v="KGB"/>
    <s v="Standard Shipment"/>
    <x v="0"/>
    <x v="0"/>
    <x v="0"/>
    <s v="TO266000009"/>
    <s v="R"/>
    <s v="PNY"/>
    <s v="PNY_US"/>
    <s v="2026/07/09 09:46:36"/>
    <s v="2026/06/22 22:08:31"/>
    <s v="M525801894"/>
    <s v="90CV085000A0"/>
    <s v="RTX5070/14770/STD/HY/PNY"/>
    <s v=""/>
    <s v="M525032758"/>
    <s v="CLOSED"/>
    <s v="許家榮"/>
    <s v="2026/07/09 13:42:41"/>
    <s v="2026/07/24 17:04:49"/>
    <s v="2026/07/30 16:26:56"/>
    <s v="2026/07/30 16:26:56"/>
    <s v=""/>
    <s v=""/>
    <s v=""/>
    <s v="2026/07/09 13:26:17"/>
    <s v="KEYIN"/>
    <s v="KEYIN"/>
    <s v="R10"/>
    <s v="RTX5070"/>
    <s v="2026/07/29 15:26:31"/>
    <s v="006"/>
    <n v="622501"/>
    <n v="6.4"/>
    <n v="6.4"/>
  </r>
  <r>
    <s v="KGB"/>
    <s v="Standard Shipment"/>
    <x v="0"/>
    <x v="0"/>
    <x v="0"/>
    <s v="TO266000009"/>
    <s v="R"/>
    <s v="PNY"/>
    <s v="PNY_US"/>
    <s v="2026/07/09 09:46:36"/>
    <s v="2026/06/22 22:08:31"/>
    <s v="M425801844"/>
    <s v="90CV08500020"/>
    <s v="RTX5070/14770/STD/SA/PNY"/>
    <s v=""/>
    <s v="M425008793"/>
    <s v="CLOSED"/>
    <s v="許家榮"/>
    <s v="2026/07/09 13:42:41"/>
    <s v="2026/07/24 12:37:48"/>
    <s v="2026/07/30 16:26:56"/>
    <s v="2026/07/30 16:26:56"/>
    <s v=""/>
    <s v=""/>
    <s v=""/>
    <s v="2026/07/09 13:31:26"/>
    <s v="KEYIN"/>
    <s v="KEYIN"/>
    <s v="R10"/>
    <s v="RTX5070"/>
    <s v="2026/07/29 15:26:31"/>
    <s v="006"/>
    <n v="622501"/>
    <n v="6.4"/>
    <n v="6.4"/>
  </r>
  <r>
    <s v="KGB"/>
    <s v="Standard Shipment"/>
    <x v="0"/>
    <x v="0"/>
    <x v="0"/>
    <s v="TO266000009"/>
    <s v="R"/>
    <s v="PNY"/>
    <s v="PNY_US"/>
    <s v="2026/07/09 09:46:36"/>
    <s v="2026/06/22 22:08:31"/>
    <s v="MO25801864"/>
    <s v="90CV08B20100"/>
    <s v="RTX5070TI/14760/STDOC/SA/PNY"/>
    <s v=""/>
    <s v="MO25013527"/>
    <s v="CLOSED"/>
    <s v="許家榮"/>
    <s v="2026/07/09 13:42:41"/>
    <s v="2026/07/17 12:47:21"/>
    <s v="2026/07/24 17:22:24"/>
    <s v="2026/07/24 17:22:24"/>
    <s v=""/>
    <s v=""/>
    <s v=""/>
    <s v="2026/07/09 13:32:26"/>
    <s v="KEYIN"/>
    <s v="KEYIN"/>
    <s v="R10"/>
    <s v="RTX5070TI"/>
    <s v="2026/07/23 15:56:11"/>
    <s v="004"/>
    <n v="622491"/>
    <n v="6.2"/>
    <n v="6.2"/>
  </r>
  <r>
    <s v="KGB"/>
    <s v="Standard Shipment"/>
    <x v="0"/>
    <x v="0"/>
    <x v="0"/>
    <s v="TO266000009"/>
    <s v="R"/>
    <s v="PNY"/>
    <s v="PNY_US"/>
    <s v="2026/07/09 09:46:36"/>
    <s v="2026/06/22 22:08:31"/>
    <s v="M525801890"/>
    <s v="90CV08B200Z0"/>
    <s v="RTX5070TI/14760/STDOC/HY/PNY"/>
    <s v=""/>
    <s v="M525062480"/>
    <s v="CLOSED"/>
    <s v="許家榮"/>
    <s v="2026/07/09 13:42:41"/>
    <s v="2026/07/27 10:03:31"/>
    <s v="2026/07/30 16:26:57"/>
    <s v="2026/07/30 16:26:57"/>
    <s v=""/>
    <s v=""/>
    <s v=""/>
    <s v="2026/07/09 13:33:20"/>
    <s v="KEYIN"/>
    <s v="KEYIN"/>
    <s v="R10"/>
    <s v="RTX5070TI"/>
    <s v="2026/07/29 15:26:30"/>
    <s v="001"/>
    <n v="622501"/>
    <n v="6"/>
    <n v="6"/>
  </r>
  <r>
    <s v="On Hold"/>
    <s v="on hold"/>
    <x v="9"/>
    <x v="3"/>
    <x v="0"/>
    <s v="TO266000009"/>
    <s v="R"/>
    <s v="PNY"/>
    <s v="PNY_US"/>
    <s v="2026/07/09 09:46:36"/>
    <s v="2026/06/22 22:08:31"/>
    <s v="M625036130"/>
    <s v="90CV08B200Z0"/>
    <s v="RTX5070TI/14760/STDOC/HY/PNY"/>
    <s v=""/>
    <s v="M625036130"/>
    <s v="MTCAPPLYCONF"/>
    <s v="許家榮"/>
    <s v="2026/07/09 13:42:41"/>
    <s v=""/>
    <s v=""/>
    <s v=""/>
    <s v=""/>
    <s v=""/>
    <s v=""/>
    <s v="2026/07/09 13:34:11"/>
    <s v="KEYIN"/>
    <s v="KEYIN"/>
    <s v="R10"/>
    <s v="RTX5070TI"/>
    <s v=""/>
    <s v=""/>
    <s v=""/>
    <s v=""/>
    <s v=""/>
  </r>
  <r>
    <s v="KGB"/>
    <s v="Standard Shipment"/>
    <x v="0"/>
    <x v="0"/>
    <x v="0"/>
    <s v="TO266000009"/>
    <s v="R"/>
    <s v="PNY"/>
    <s v="PNY_US"/>
    <s v="2026/07/09 09:46:36"/>
    <s v="2026/06/22 22:08:31"/>
    <s v="M325801867"/>
    <s v="90CV08500020"/>
    <s v="RTX5070/14770/STD/SA/PNY"/>
    <s v=""/>
    <s v="M325010752"/>
    <s v="CLOSED"/>
    <s v="許家榮"/>
    <s v="2026/07/09 13:42:41"/>
    <s v="2026/07/24 11:19:29"/>
    <s v="2026/07/30 16:26:56"/>
    <s v="2026/07/30 16:26:56"/>
    <s v=""/>
    <s v=""/>
    <s v=""/>
    <s v="2026/07/09 13:27:05"/>
    <s v="KEYIN"/>
    <s v="KEYIN"/>
    <s v="R10"/>
    <s v="RTX5070"/>
    <s v="2026/07/29 15:26:31"/>
    <s v="008"/>
    <n v="622501"/>
    <n v="6.4"/>
    <n v="6.4"/>
  </r>
  <r>
    <s v="KGB"/>
    <s v="Standard Shipment"/>
    <x v="0"/>
    <x v="0"/>
    <x v="0"/>
    <s v="TO266000009"/>
    <s v="R"/>
    <s v="PNY"/>
    <s v="PNY_US"/>
    <s v="2026/07/09 09:46:36"/>
    <s v="2026/06/22 22:08:31"/>
    <s v="M325801869"/>
    <s v="90CV08500020"/>
    <s v="RTX5070/14770/STD/SA/PNY"/>
    <s v=""/>
    <s v="M325011896"/>
    <s v="CLOSED"/>
    <s v="許家榮"/>
    <s v="2026/07/09 13:42:41"/>
    <s v="2026/07/24 10:49:19"/>
    <s v="2026/07/30 16:26:56"/>
    <s v="2026/07/30 16:26:56"/>
    <s v=""/>
    <s v=""/>
    <s v=""/>
    <s v="2026/07/09 13:27:54"/>
    <s v="KEYIN"/>
    <s v="KEYIN"/>
    <s v="R10"/>
    <s v="RTX5070"/>
    <s v="2026/07/29 15:26:31"/>
    <s v="008"/>
    <n v="622501"/>
    <n v="6.4"/>
    <n v="6.4"/>
  </r>
  <r>
    <s v="KGB"/>
    <s v="Standard Shipment"/>
    <x v="0"/>
    <x v="0"/>
    <x v="0"/>
    <s v="TO266000009"/>
    <s v="R"/>
    <s v="PNY"/>
    <s v="PNY_US"/>
    <s v="2026/07/09 09:46:36"/>
    <s v="2026/06/22 22:08:31"/>
    <s v="MO25801852"/>
    <s v="90CV08B10010"/>
    <s v="RTX5070TI/14760/STD/SA/PNY"/>
    <s v=""/>
    <s v="MO25033286"/>
    <s v="CLOSED"/>
    <s v="許家榮"/>
    <s v="2026/07/09 13:42:41"/>
    <s v="2026/07/16 14:17:15"/>
    <s v="2026/07/24 17:22:24"/>
    <s v="2026/07/24 17:22:24"/>
    <s v=""/>
    <s v=""/>
    <s v=""/>
    <s v="2026/07/09 13:28:53"/>
    <s v="KEYIN"/>
    <s v="KEYIN"/>
    <s v="R10"/>
    <s v="RTX5070TI"/>
    <s v="2026/07/23 15:56:11"/>
    <s v="004"/>
    <n v="622491"/>
    <n v="6.2"/>
    <n v="6.2"/>
  </r>
  <r>
    <s v="KGB"/>
    <s v="Standard Shipment"/>
    <x v="0"/>
    <x v="0"/>
    <x v="0"/>
    <s v="TO266000009"/>
    <s v="R"/>
    <s v="PNY"/>
    <s v="PNY_US"/>
    <s v="2026/07/09 09:46:36"/>
    <s v="2026/06/22 22:08:31"/>
    <s v="M326801845"/>
    <s v="90CV085000S0"/>
    <s v="RTX5070/14770/STD/MR/PNY"/>
    <s v=""/>
    <s v="M326000523"/>
    <s v="CLOSED"/>
    <s v="許家榮"/>
    <s v="2026/07/09 13:42:41"/>
    <s v="2026/07/24 11:38:00"/>
    <s v="2026/07/30 16:26:56"/>
    <s v="2026/07/30 16:26:56"/>
    <s v=""/>
    <s v=""/>
    <s v=""/>
    <s v="2026/07/09 13:29:59"/>
    <s v="KEYIN"/>
    <s v="KEYIN"/>
    <s v="R10"/>
    <s v="RTX5070"/>
    <s v="2026/07/29 15:26:31"/>
    <s v="008"/>
    <n v="622501"/>
    <n v="6.4"/>
    <n v="6.4"/>
  </r>
  <r>
    <s v="KGB"/>
    <s v="Standard Shipment"/>
    <x v="0"/>
    <x v="0"/>
    <x v="0"/>
    <s v="TO266000009"/>
    <s v="R"/>
    <s v="PNY"/>
    <s v="PNY_US"/>
    <s v="2026/07/09 09:46:36"/>
    <s v="2026/06/22 22:08:31"/>
    <s v="MO25801851"/>
    <s v="90CV085000S0"/>
    <s v="RTX5070/14770/STD/MR/PNY"/>
    <s v=""/>
    <s v="MO25017921"/>
    <s v="CLOSED"/>
    <s v="許家榮"/>
    <s v="2026/07/09 13:42:41"/>
    <s v="2026/07/27 09:07:09"/>
    <s v="2026/07/30 16:26:56"/>
    <s v="2026/07/30 16:26:56"/>
    <s v=""/>
    <s v=""/>
    <s v=""/>
    <s v="2026/07/09 13:30:38"/>
    <s v="KEYIN"/>
    <s v="KEYIN"/>
    <s v="R10"/>
    <s v="RTX5070"/>
    <s v="2026/07/29 15:26:31"/>
    <s v="006"/>
    <n v="622501"/>
    <n v="6.4"/>
    <n v="6.4"/>
  </r>
  <r>
    <s v="KGB"/>
    <s v="Standard Shipment"/>
    <x v="0"/>
    <x v="0"/>
    <x v="0"/>
    <s v="TO266000009"/>
    <s v="R"/>
    <s v="PNY"/>
    <s v="PNY_US"/>
    <s v="2026/07/09 09:46:36"/>
    <s v="2026/06/22 22:08:31"/>
    <s v="M625801854"/>
    <s v="90CV08B200A0"/>
    <s v="RTX5070TI/14760/STDOC/HY/PNY"/>
    <s v=""/>
    <s v="M625015347"/>
    <s v="CLOSED"/>
    <s v="許家榮"/>
    <s v="2026/07/09 13:11:38"/>
    <s v="2026/07/17 14:05:44"/>
    <s v="2026/07/24 17:22:24"/>
    <s v="2026/07/24 17:22:24"/>
    <s v=""/>
    <s v=""/>
    <s v=""/>
    <s v="2026/07/09 12:38:24"/>
    <s v="KEYIN"/>
    <s v="KEYIN"/>
    <s v="R10"/>
    <s v="RTX5070TI"/>
    <s v="2026/07/23 15:56:11"/>
    <s v="006"/>
    <n v="622491"/>
    <n v="6.4"/>
    <n v="6.4"/>
  </r>
  <r>
    <s v="KGB"/>
    <s v="Standard Shipment"/>
    <x v="0"/>
    <x v="0"/>
    <x v="0"/>
    <s v="TO266000009"/>
    <s v="R"/>
    <s v="PNY"/>
    <s v="PNY_US"/>
    <s v="2026/07/09 09:46:36"/>
    <s v="2026/06/22 22:08:31"/>
    <s v="MO25801853"/>
    <s v="90CV086000A0"/>
    <s v="RTX5080/14745/STD/SA/PNY"/>
    <s v=""/>
    <s v="MO25034015"/>
    <s v="CLOSED"/>
    <s v="許家榮"/>
    <s v="2026/07/09 13:11:38"/>
    <s v="2026/07/16 14:54:23"/>
    <s v="2026/07/24 17:22:24"/>
    <s v="2026/07/24 17:22:24"/>
    <s v=""/>
    <s v=""/>
    <s v=""/>
    <s v="2026/07/09 12:39:33"/>
    <s v="KEYIN"/>
    <s v="KEYIN"/>
    <s v="R10"/>
    <s v="RTX5080"/>
    <s v="2026/07/23 15:56:11"/>
    <s v="002"/>
    <n v="622491"/>
    <n v="6.8"/>
    <n v="6.8"/>
  </r>
  <r>
    <s v="On Hold"/>
    <s v="on hold"/>
    <x v="9"/>
    <x v="3"/>
    <x v="0"/>
    <s v="TO266000009"/>
    <s v="R"/>
    <s v="PNY"/>
    <s v="PNY_US"/>
    <s v="2026/07/09 09:46:36"/>
    <s v="2026/06/22 22:08:31"/>
    <s v="M326026513"/>
    <s v="90CV086000A0"/>
    <s v="RTX5080/14745/STD/SA/PNY"/>
    <s v=""/>
    <s v="M326026513"/>
    <s v="MTCAPPLYCONF"/>
    <s v="許家榮"/>
    <s v="2026/07/09 13:11:37"/>
    <s v=""/>
    <s v=""/>
    <s v=""/>
    <s v=""/>
    <s v=""/>
    <s v=""/>
    <s v="2026/07/09 12:40:16"/>
    <s v="KEYIN"/>
    <s v="KEYIN"/>
    <s v="R10"/>
    <s v="RTX5080"/>
    <s v=""/>
    <s v=""/>
    <s v=""/>
    <s v=""/>
    <s v=""/>
  </r>
  <r>
    <s v="KGB"/>
    <s v="Standard Shipment"/>
    <x v="0"/>
    <x v="0"/>
    <x v="0"/>
    <s v="TO266000009"/>
    <s v="R"/>
    <s v="PNY"/>
    <s v="PNY_US"/>
    <s v="2026/07/09 09:46:36"/>
    <s v="2026/06/22 22:08:31"/>
    <s v="MO25801847"/>
    <s v="90CV08E100S0"/>
    <s v="RTX5060/15225/STD/SA/PNY"/>
    <s v=""/>
    <s v="MO25009104"/>
    <s v="CLOSED"/>
    <s v="許家榮"/>
    <s v="2026/07/09 13:11:36"/>
    <s v="2026/07/17 10:25:07"/>
    <s v="2026/07/24 17:22:24"/>
    <s v="2026/07/24 17:22:24"/>
    <s v=""/>
    <s v=""/>
    <s v=""/>
    <s v="2026/07/09 13:03:33"/>
    <s v="KEYIN"/>
    <s v="KEYIN"/>
    <s v="R10"/>
    <s v="RTX5060"/>
    <s v="2026/07/23 15:56:11"/>
    <s v="001"/>
    <n v="622491"/>
    <n v="6.1"/>
    <n v="6.1"/>
  </r>
  <r>
    <s v="KGB"/>
    <s v="Standard Shipment"/>
    <x v="0"/>
    <x v="0"/>
    <x v="0"/>
    <s v="TO266000009"/>
    <s v="R"/>
    <s v="PNY"/>
    <s v="PNY_US"/>
    <s v="2026/07/09 09:46:36"/>
    <s v="2026/06/22 22:08:31"/>
    <s v="M625023687"/>
    <s v="90CV08E10040"/>
    <s v="RTX5060/15225/STD/SA/PNY"/>
    <s v=""/>
    <s v="M625023687"/>
    <s v="CLOSED"/>
    <s v="許家榮"/>
    <s v="2026/07/09 13:11:36"/>
    <s v="2026/07/14 13:40:51"/>
    <s v="2026/07/17 16:03:39"/>
    <s v="2026/07/17 16:03:39"/>
    <s v=""/>
    <s v=""/>
    <s v=""/>
    <s v="2026/07/09 13:04:13"/>
    <s v="KEYIN"/>
    <s v="KEYIN"/>
    <s v="R10"/>
    <s v="RTX5060"/>
    <s v="2026/07/17 08:45:45"/>
    <s v="002"/>
    <n v="622477"/>
    <n v="5"/>
    <n v="5"/>
  </r>
  <r>
    <s v="KGB"/>
    <s v="Standard Shipment"/>
    <x v="0"/>
    <x v="0"/>
    <x v="0"/>
    <s v="TO266000009"/>
    <s v="R"/>
    <s v="PNY"/>
    <s v="PNY_US"/>
    <s v="2026/07/09 09:46:36"/>
    <s v="2026/06/22 22:08:31"/>
    <s v="M126002332"/>
    <s v="90CV08E10190"/>
    <s v="RTX5060/15225/STD/HY/PNY"/>
    <s v=""/>
    <s v="M126002332"/>
    <s v="CLOSED"/>
    <s v="許家榮"/>
    <s v="2026/07/09 13:11:36"/>
    <s v="2026/07/24 16:23:49"/>
    <s v="2026/07/30 16:26:56"/>
    <s v="2026/07/30 16:26:56"/>
    <s v=""/>
    <s v=""/>
    <s v=""/>
    <s v="2026/07/09 13:05:11"/>
    <s v="KEYIN"/>
    <s v="KEYIN"/>
    <s v="R10"/>
    <s v="RTX5060"/>
    <s v="2026/07/29 15:26:31"/>
    <s v="010"/>
    <n v="622501"/>
    <n v="4.5999999999999996"/>
    <n v="4.5999999999999996"/>
  </r>
  <r>
    <s v="KGB"/>
    <s v="Standard Shipment"/>
    <x v="0"/>
    <x v="0"/>
    <x v="0"/>
    <s v="TO266000009"/>
    <s v="R"/>
    <s v="PNY"/>
    <s v="PNY_US"/>
    <s v="2026/07/09 09:46:36"/>
    <s v="2026/06/22 22:08:31"/>
    <s v="M126022320"/>
    <s v="90CV08E100J0"/>
    <s v="RTX5060/15225/STD/HY/PNY"/>
    <s v=""/>
    <s v="M126022320"/>
    <s v="CLOSED"/>
    <s v="許家榮"/>
    <s v="2026/07/09 13:11:36"/>
    <s v="2026/07/15 13:24:50"/>
    <s v="2026/07/17 16:03:39"/>
    <s v="2026/07/17 16:03:39"/>
    <s v=""/>
    <s v=""/>
    <s v=""/>
    <s v="2026/07/09 13:06:04"/>
    <s v="KEYIN"/>
    <s v="KEYIN"/>
    <s v="R10"/>
    <s v="RTX5060"/>
    <s v="2026/07/17 08:45:45"/>
    <s v="002"/>
    <n v="622477"/>
    <n v="5"/>
    <n v="5"/>
  </r>
  <r>
    <s v="KGB"/>
    <s v="Standard Shipment"/>
    <x v="0"/>
    <x v="0"/>
    <x v="0"/>
    <s v="TO266000009"/>
    <s v="R"/>
    <s v="PNY"/>
    <s v="PNY_US"/>
    <s v="2026/07/09 09:46:36"/>
    <s v="2026/06/22 22:08:31"/>
    <s v="M126001909"/>
    <s v="90CV08E10190"/>
    <s v="RTX5060/15225/STD/HY/PNY"/>
    <s v=""/>
    <s v="M126001909"/>
    <s v="CLOSED"/>
    <s v="許家榮"/>
    <s v="2026/07/09 13:11:36"/>
    <s v="2026/07/15 12:36:24"/>
    <s v="2026/07/17 16:03:39"/>
    <s v="2026/07/17 16:03:39"/>
    <s v=""/>
    <s v=""/>
    <s v=""/>
    <s v="2026/07/09 13:07:18"/>
    <s v="KEYIN"/>
    <s v="KEYIN"/>
    <s v="R10"/>
    <s v="RTX5060"/>
    <s v="2026/07/17 08:45:45"/>
    <s v="002"/>
    <n v="622477"/>
    <n v="5"/>
    <n v="5"/>
  </r>
  <r>
    <s v="KGB"/>
    <s v="Standard Shipment"/>
    <x v="0"/>
    <x v="0"/>
    <x v="0"/>
    <s v="TO266000009"/>
    <s v="R"/>
    <s v="PNY"/>
    <s v="PNY_US"/>
    <s v="2026/07/09 09:46:36"/>
    <s v="2026/06/22 22:08:31"/>
    <s v="M226801843"/>
    <s v="90CV08610070"/>
    <s v="RTX5080/14745/STDOC/SA/PNY"/>
    <s v=""/>
    <s v="M226008824"/>
    <s v="CLOSED"/>
    <s v="許家榮"/>
    <s v="2026/07/09 13:42:42"/>
    <s v="2026/07/16 14:38:04"/>
    <s v="2026/07/24 17:22:24"/>
    <s v="2026/07/24 17:22:24"/>
    <s v=""/>
    <s v=""/>
    <s v=""/>
    <s v="2026/07/09 13:13:51"/>
    <s v="KEYIN"/>
    <s v="KEYIN"/>
    <s v="R10"/>
    <s v="RTX5080"/>
    <s v="2026/07/23 15:56:11"/>
    <s v="003"/>
    <n v="622491"/>
    <n v="6.9"/>
    <n v="6.9"/>
  </r>
  <r>
    <s v="KGB"/>
    <s v="Standard Shipment"/>
    <x v="0"/>
    <x v="0"/>
    <x v="0"/>
    <s v="TO266000009"/>
    <s v="R"/>
    <s v="PNY"/>
    <s v="PNY_US"/>
    <s v="2026/07/09 09:46:36"/>
    <s v="2026/06/22 22:08:31"/>
    <s v="MO25801893"/>
    <s v="90CV08B20010"/>
    <s v="RTX5070TI/14760/STDOC/SA/PNY"/>
    <s v=""/>
    <s v="MO25016830"/>
    <s v="CLOSED"/>
    <s v="許家榮"/>
    <s v="2026/07/09 13:42:42"/>
    <s v="2026/07/27 11:15:23"/>
    <s v="2026/07/30 16:26:56"/>
    <s v="2026/07/30 16:26:56"/>
    <s v=""/>
    <s v=""/>
    <s v=""/>
    <s v="2026/07/09 13:14:38"/>
    <s v="KEYIN"/>
    <s v="KEYIN"/>
    <s v="R10"/>
    <s v="RTX5070TI"/>
    <s v="2026/07/29 15:26:30"/>
    <s v="001"/>
    <n v="622501"/>
    <n v="6"/>
    <n v="6"/>
  </r>
  <r>
    <s v="KGB"/>
    <s v="Standard Shipment"/>
    <x v="0"/>
    <x v="0"/>
    <x v="0"/>
    <s v="TO266000009"/>
    <s v="R"/>
    <s v="PNY"/>
    <s v="PNY_US"/>
    <s v="2026/07/09 09:46:36"/>
    <s v="2026/06/22 22:08:31"/>
    <s v="M425801858"/>
    <s v="90CV08710010"/>
    <s v="RTX5090/14530/STDOC/SA/PNY"/>
    <s v=""/>
    <s v="M425013250"/>
    <s v="CLOSED"/>
    <s v="許家榮"/>
    <s v="2026/07/09 13:42:42"/>
    <s v="2026/07/16 16:50:59"/>
    <s v="2026/07/24 17:22:24"/>
    <s v="2026/07/24 17:22:24"/>
    <s v=""/>
    <s v=""/>
    <s v=""/>
    <s v="2026/07/09 13:15:32"/>
    <s v="KEYIN"/>
    <s v="KEYIN"/>
    <s v="R10"/>
    <s v="RTX5090"/>
    <s v="2026/07/23 15:56:11"/>
    <s v="008"/>
    <n v="622491"/>
    <n v="7.2"/>
    <n v="7.2"/>
  </r>
  <r>
    <s v="On Hold"/>
    <s v="on hold"/>
    <x v="9"/>
    <x v="3"/>
    <x v="0"/>
    <s v="TO266000009"/>
    <s v="R"/>
    <s v="PNY"/>
    <s v="PNY_US"/>
    <s v="2026/07/09 09:46:36"/>
    <s v="2026/06/22 22:08:31"/>
    <s v="MO25016385"/>
    <s v="90CV08B20010"/>
    <s v="RTX5070TI/14760/STDOC/SA/PNY"/>
    <s v=""/>
    <s v="MO25016385"/>
    <s v="MTCAPPLYCONF"/>
    <s v="許家榮"/>
    <s v="2026/07/09 13:42:41"/>
    <s v=""/>
    <s v=""/>
    <s v=""/>
    <s v=""/>
    <s v=""/>
    <s v=""/>
    <s v="2026/07/09 13:37:17"/>
    <s v="KEYIN"/>
    <s v="KEYIN"/>
    <s v="R10"/>
    <s v="RTX5070TI"/>
    <s v=""/>
    <s v=""/>
    <s v=""/>
    <s v=""/>
    <s v=""/>
  </r>
  <r>
    <s v="On Hold"/>
    <s v="on hold"/>
    <x v="9"/>
    <x v="3"/>
    <x v="0"/>
    <s v="TO266000009"/>
    <s v="R"/>
    <s v="PNY"/>
    <s v="PNY_US"/>
    <s v="2026/07/09 09:46:36"/>
    <s v="2026/06/22 22:08:31"/>
    <s v="MD25014112"/>
    <s v="90CV08B20120"/>
    <s v="RTX5070TI/14760/STDOC/HY6/PNY"/>
    <s v=""/>
    <s v="MD25014112"/>
    <s v="MTCAPPLYCONF"/>
    <s v="許家榮"/>
    <s v="2026/07/09 13:42:41"/>
    <s v=""/>
    <s v=""/>
    <s v=""/>
    <s v=""/>
    <s v=""/>
    <s v=""/>
    <s v="2026/07/09 13:37:57"/>
    <s v="KEYIN"/>
    <s v="KEYIN"/>
    <s v="R10"/>
    <s v="RTX5070TI"/>
    <s v=""/>
    <s v=""/>
    <s v=""/>
    <s v=""/>
    <s v=""/>
  </r>
  <r>
    <s v="On Hold"/>
    <s v="on hold"/>
    <x v="9"/>
    <x v="3"/>
    <x v="0"/>
    <s v="TO266000009"/>
    <s v="R"/>
    <s v="PNY"/>
    <s v="PNY_US"/>
    <s v="2026/07/09 09:46:36"/>
    <s v="2026/06/22 22:08:31"/>
    <s v="M925014239"/>
    <s v="90CV08B20070"/>
    <s v="RTX5070TI/14760/STDOC/HY/PNY"/>
    <s v=""/>
    <s v="M925014239"/>
    <s v="MTCAPPLYCONF"/>
    <s v="許家榮"/>
    <s v="2026/07/09 13:42:41"/>
    <s v=""/>
    <s v=""/>
    <s v=""/>
    <s v=""/>
    <s v=""/>
    <s v=""/>
    <s v="2026/07/09 13:38:42"/>
    <s v="KEYIN"/>
    <s v="KEYIN"/>
    <s v="R10"/>
    <s v="RTX5070TI"/>
    <s v=""/>
    <s v=""/>
    <s v=""/>
    <s v=""/>
    <s v=""/>
  </r>
  <r>
    <s v="KGB"/>
    <s v="Standard Shipment"/>
    <x v="0"/>
    <x v="0"/>
    <x v="0"/>
    <s v="TO266000009"/>
    <s v="R"/>
    <s v="PNY"/>
    <s v="PNY_US"/>
    <s v="2026/07/09 09:46:36"/>
    <s v="2026/06/22 22:08:31"/>
    <s v="M625801865"/>
    <s v="90CV08B20070"/>
    <s v="RTX5070TI/14760/STDOC/HY/PNY"/>
    <s v=""/>
    <s v="M625035372"/>
    <s v="CLOSED"/>
    <s v="許家榮"/>
    <s v="2026/07/09 13:42:40"/>
    <s v="2026/07/17 13:35:00"/>
    <s v="2026/07/24 17:22:25"/>
    <s v="2026/07/24 17:22:25"/>
    <s v=""/>
    <s v=""/>
    <s v=""/>
    <s v="2026/07/09 13:39:23"/>
    <s v="KEYIN"/>
    <s v="KEYIN"/>
    <s v="R10"/>
    <s v="RTX5070TI"/>
    <s v="2026/07/23 15:56:11"/>
    <s v="005"/>
    <n v="622491"/>
    <n v="6"/>
    <n v="6"/>
  </r>
  <r>
    <s v="KGB"/>
    <s v="Standard Shipment"/>
    <x v="0"/>
    <x v="0"/>
    <x v="0"/>
    <s v="TO266000009"/>
    <s v="R"/>
    <s v="PNY"/>
    <s v="PNY_US"/>
    <s v="2026/07/09 09:46:36"/>
    <s v="2026/06/22 22:08:31"/>
    <s v="MN25801884"/>
    <s v="90CV086000A0"/>
    <s v="RTX5080/14745/STD/SA/PNY"/>
    <s v=""/>
    <s v="MN25030824"/>
    <s v="CLOSED"/>
    <s v="許家榮"/>
    <s v="2026/07/09 13:11:37"/>
    <s v="2026/07/27 14:42:57"/>
    <s v="2026/07/30 16:26:56"/>
    <s v="2026/07/30 16:26:56"/>
    <s v=""/>
    <s v=""/>
    <s v=""/>
    <s v="2026/07/09 12:40:59"/>
    <s v="KEYIN"/>
    <s v="KEYIN"/>
    <s v="R10"/>
    <s v="RTX5080"/>
    <s v="2026/07/29 15:26:31"/>
    <s v="004"/>
    <n v="622501"/>
    <n v="6.9"/>
    <n v="6.9"/>
  </r>
  <r>
    <s v="KGB"/>
    <s v="Standard Shipment"/>
    <x v="0"/>
    <x v="0"/>
    <x v="0"/>
    <s v="TO266000009"/>
    <s v="R"/>
    <s v="PNY"/>
    <s v="PNY_US"/>
    <s v="2026/07/09 09:46:36"/>
    <s v="2026/06/22 22:08:31"/>
    <s v="MO25801887"/>
    <s v="90CV086000A0"/>
    <s v="RTX5080/14745/STD/SA/PNY"/>
    <s v=""/>
    <s v="MO25034551"/>
    <s v="CLOSED"/>
    <s v="許家榮"/>
    <s v="2026/07/09 13:11:37"/>
    <s v="2026/07/27 11:31:35"/>
    <s v="2026/07/30 16:26:56"/>
    <s v="2026/07/30 16:26:56"/>
    <s v=""/>
    <s v=""/>
    <s v=""/>
    <s v="2026/07/09 12:42:15"/>
    <s v="KEYIN"/>
    <s v="KEYIN"/>
    <s v="R10"/>
    <s v="RTX5080"/>
    <s v="2026/07/29 15:26:31"/>
    <s v="004"/>
    <n v="622501"/>
    <n v="6.9"/>
    <n v="6.9"/>
  </r>
  <r>
    <s v="On Hold"/>
    <s v="on hold"/>
    <x v="9"/>
    <x v="3"/>
    <x v="0"/>
    <s v="TO266000009"/>
    <s v="R"/>
    <s v="PNY"/>
    <s v="PNY_US"/>
    <s v="2026/07/09 09:46:36"/>
    <s v="2026/06/22 22:08:31"/>
    <s v="M126015719"/>
    <s v="90CV08600020"/>
    <s v="RTX5080/14745/STD/SA/PNY"/>
    <s v=""/>
    <s v="M126015719"/>
    <s v="MTCAPPLYCONF"/>
    <s v="許家榮"/>
    <s v="2026/07/09 13:11:37"/>
    <s v=""/>
    <s v=""/>
    <s v=""/>
    <s v=""/>
    <s v=""/>
    <s v=""/>
    <s v="2026/07/09 12:43:44"/>
    <s v="KEYIN"/>
    <s v="KEYIN"/>
    <s v="R10"/>
    <s v="RTX5080"/>
    <s v=""/>
    <s v=""/>
    <s v=""/>
    <s v=""/>
    <s v=""/>
  </r>
  <r>
    <s v="KGB"/>
    <s v="Standard Shipment"/>
    <x v="0"/>
    <x v="0"/>
    <x v="0"/>
    <s v="TO266000009"/>
    <s v="R"/>
    <s v="PNY"/>
    <s v="PNY_US"/>
    <s v="2026/07/09 09:46:36"/>
    <s v="2026/06/22 22:08:31"/>
    <s v="MD25801856"/>
    <s v="90CV086000A0"/>
    <s v="RTX5080/14745/STD/SA/PNY"/>
    <s v=""/>
    <s v="MD25011763"/>
    <s v="CLOSED"/>
    <s v="許家榮"/>
    <s v="2026/07/09 13:11:37"/>
    <s v="2026/07/17 12:58:47"/>
    <s v="2026/07/24 17:22:24"/>
    <s v="2026/07/24 17:22:24"/>
    <s v=""/>
    <s v=""/>
    <s v=""/>
    <s v="2026/07/09 12:45:28"/>
    <s v="KEYIN"/>
    <s v="KEYIN"/>
    <s v="R10"/>
    <s v="RTX5080"/>
    <s v="2026/07/23 15:56:11"/>
    <s v="002"/>
    <n v="622491"/>
    <n v="6.8"/>
    <n v="6.8"/>
  </r>
  <r>
    <s v="KGB"/>
    <s v="Standard Shipment"/>
    <x v="0"/>
    <x v="0"/>
    <x v="0"/>
    <s v="TO266000009"/>
    <s v="R"/>
    <s v="PNY"/>
    <s v="PNY_US"/>
    <s v="2026/07/09 09:46:36"/>
    <s v="2026/06/22 22:08:31"/>
    <s v="MD25801855"/>
    <s v="90CV086000A0"/>
    <s v="RTX5080/14745/STD/SA/PNY"/>
    <s v=""/>
    <s v="MD25011734"/>
    <s v="CLOSED"/>
    <s v="許家榮"/>
    <s v="2026/07/09 13:11:37"/>
    <s v="2026/07/17 11:20:47"/>
    <s v="2026/07/24 17:22:24"/>
    <s v="2026/07/24 17:22:24"/>
    <s v=""/>
    <s v=""/>
    <s v=""/>
    <s v="2026/07/09 12:46:15"/>
    <s v="KEYIN"/>
    <s v="KEYIN"/>
    <s v="R10"/>
    <s v="RTX5080"/>
    <s v="2026/07/23 15:56:11"/>
    <s v="002"/>
    <n v="622491"/>
    <n v="6.8"/>
    <n v="6.8"/>
  </r>
  <r>
    <s v="KGB"/>
    <s v="Standard Shipment"/>
    <x v="0"/>
    <x v="0"/>
    <x v="0"/>
    <s v="TO266000009"/>
    <s v="R"/>
    <s v="PNY"/>
    <s v="PNY_US"/>
    <s v="2026/07/09 09:46:36"/>
    <s v="2026/06/22 22:08:31"/>
    <s v="M325802071"/>
    <s v="90CV08600020"/>
    <s v="RTX5080/14745/STD/SA/PNY"/>
    <s v=""/>
    <s v="M325019417"/>
    <s v="CLOSED"/>
    <s v="吳崇源"/>
    <s v="2026/07/09 13:11:37"/>
    <s v="2026/09/07 13:58:17"/>
    <s v="2026/09/11 17:22:20"/>
    <s v="2026/09/11 17:22:20"/>
    <s v=""/>
    <s v=""/>
    <s v=""/>
    <s v="2026/07/09 12:47:06"/>
    <s v="KEYIN"/>
    <s v="KEYIN"/>
    <s v="R10"/>
    <s v="RTX5080"/>
    <s v="2026/09/10 13:16:17"/>
    <s v="005"/>
    <n v="622579"/>
    <n v="7.1"/>
    <n v="7.1"/>
  </r>
  <r>
    <s v="KGB"/>
    <s v="Standard Shipment"/>
    <x v="0"/>
    <x v="0"/>
    <x v="0"/>
    <s v="TO266000009"/>
    <s v="R"/>
    <s v="PNY"/>
    <s v="PNY_US"/>
    <s v="2026/07/09 09:46:36"/>
    <s v="2026/06/22 22:08:31"/>
    <s v="M525801886"/>
    <s v="90CV085100C0"/>
    <s v="RTX5070/14770/STDOC/HY/PNY"/>
    <s v=""/>
    <s v="M525052432"/>
    <s v="CLOSED"/>
    <s v="許家榮"/>
    <s v="2026/07/09 13:11:37"/>
    <s v="2026/07/27 08:56:12"/>
    <s v="2026/07/30 16:26:56"/>
    <s v="2026/07/30 16:26:56"/>
    <s v=""/>
    <s v=""/>
    <s v=""/>
    <s v="2026/07/09 12:48:45"/>
    <s v="KEYIN"/>
    <s v="KEYIN"/>
    <s v="R10"/>
    <s v="RTX5070"/>
    <s v="2026/07/29 15:26:31"/>
    <s v="005"/>
    <n v="622501"/>
    <n v="6.4"/>
    <n v="6.4"/>
  </r>
  <r>
    <s v="KGB"/>
    <s v="Standard Shipment"/>
    <x v="0"/>
    <x v="0"/>
    <x v="0"/>
    <s v="TO266000009"/>
    <s v="R"/>
    <s v="PNY"/>
    <s v="PNY_US"/>
    <s v="2026/07/09 09:46:36"/>
    <s v="2026/06/22 22:08:31"/>
    <s v="MO25801846"/>
    <s v="90CV08510100"/>
    <s v="RTX5070/14770/STDOC/MR/PNY"/>
    <s v=""/>
    <s v="MO25004816"/>
    <s v="CLOSED"/>
    <s v="許家榮"/>
    <s v="2026/07/09 13:11:37"/>
    <s v="2026/07/23 16:51:45"/>
    <s v="2026/07/30 16:26:56"/>
    <s v="2026/07/30 16:26:56"/>
    <s v=""/>
    <s v=""/>
    <s v=""/>
    <s v="2026/07/09 12:49:32"/>
    <s v="KEYIN"/>
    <s v="KEYIN"/>
    <s v="R10"/>
    <s v="RTX5070"/>
    <s v="2026/07/29 15:26:31"/>
    <s v="005"/>
    <n v="622501"/>
    <n v="6.4"/>
    <n v="6.4"/>
  </r>
  <r>
    <s v="KGB"/>
    <s v="Standard Shipment"/>
    <x v="0"/>
    <x v="0"/>
    <x v="0"/>
    <s v="TO266000009"/>
    <s v="R"/>
    <s v="PNY"/>
    <s v="PNY_US"/>
    <s v="2026/07/09 09:46:36"/>
    <s v="2026/06/22 22:08:31"/>
    <s v="M725801868"/>
    <s v="90CV085100C0"/>
    <s v="RTX5070/14770/STDOC/HY/PNY"/>
    <s v=""/>
    <s v="M725033304"/>
    <s v="CLOSED"/>
    <s v="許家榮"/>
    <s v="2026/07/09 13:11:37"/>
    <s v="2026/07/23 17:05:49"/>
    <s v="2026/07/30 16:26:56"/>
    <s v="2026/07/30 16:26:56"/>
    <s v=""/>
    <s v=""/>
    <s v=""/>
    <s v="2026/07/09 12:50:37"/>
    <s v="KEYIN"/>
    <s v="KEYIN"/>
    <s v="R10"/>
    <s v="RTX5070"/>
    <s v="2026/07/29 15:26:31"/>
    <s v="005"/>
    <n v="622501"/>
    <n v="6.4"/>
    <n v="6.4"/>
  </r>
  <r>
    <s v="On Hold"/>
    <s v="on hold"/>
    <x v="9"/>
    <x v="3"/>
    <x v="0"/>
    <s v="TO266000009"/>
    <s v="R"/>
    <s v="PNY"/>
    <s v="PNY_US"/>
    <s v="2026/07/09 09:46:36"/>
    <s v="2026/06/22 22:08:31"/>
    <s v="MD25014898"/>
    <s v="90CV08B20120"/>
    <s v="RTX5070TI/14760/STDOC/HY6/PNY"/>
    <s v=""/>
    <s v="MD25014898"/>
    <s v="MTCAPPLYCONF"/>
    <s v="許家榮"/>
    <s v="2026/07/09 13:11:37"/>
    <s v=""/>
    <s v=""/>
    <s v=""/>
    <s v=""/>
    <s v=""/>
    <s v=""/>
    <s v="2026/07/09 12:51:28"/>
    <s v="KEYIN"/>
    <s v="KEYIN"/>
    <s v="R10"/>
    <s v="RTX5070TI"/>
    <s v=""/>
    <s v=""/>
    <s v=""/>
    <s v=""/>
    <s v=""/>
  </r>
  <r>
    <s v="KGB"/>
    <s v="Standard Shipment"/>
    <x v="0"/>
    <x v="0"/>
    <x v="0"/>
    <s v="TO266000009"/>
    <s v="R"/>
    <s v="PNY"/>
    <s v="PNY_US"/>
    <s v="2026/07/09 09:46:36"/>
    <s v="2026/06/22 22:08:31"/>
    <s v="M225801870"/>
    <s v="90CV08700020"/>
    <s v="RTX5090/14530/STD/SA/PNY"/>
    <s v=""/>
    <s v="M225011008"/>
    <s v="CLOSED"/>
    <s v="許家榮"/>
    <s v="2026/07/09 13:11:37"/>
    <s v="2026/07/16 16:38:07"/>
    <s v="2026/07/24 17:22:24"/>
    <s v="2026/07/24 17:22:24"/>
    <s v=""/>
    <s v=""/>
    <s v=""/>
    <s v="2026/07/09 12:52:25"/>
    <s v="KEYIN"/>
    <s v="KEYIN"/>
    <s v="R10"/>
    <s v="RTX5090"/>
    <s v="2026/07/23 15:56:11"/>
    <s v="008"/>
    <n v="622491"/>
    <n v="7.2"/>
    <n v="7.2"/>
  </r>
  <r>
    <s v="KBB"/>
    <d v="2026-09-16T00:00:00"/>
    <x v="12"/>
    <x v="0"/>
    <x v="1"/>
    <s v="TO266000009"/>
    <s v="R"/>
    <s v="PNY"/>
    <s v="PNY_US"/>
    <s v="2026/07/09 09:46:36"/>
    <s v="2026/06/22 22:08:31"/>
    <s v="MO25005649"/>
    <s v="90CV08B100B0"/>
    <s v="RTX5070TI/14760/STD/HY/PNY"/>
    <s v=""/>
    <s v="MO25005649"/>
    <s v="CLOSED"/>
    <s v="許家榮"/>
    <s v="2026/07/09 13:11:37"/>
    <s v=""/>
    <s v=""/>
    <s v="2026/08/03 08:41:30"/>
    <s v="[A3SC0027]PCB damage"/>
    <s v="Customer"/>
    <s v="PCB板裂造成內層線路斷裂,無法修復"/>
    <s v="2026/07/09 12:53:28"/>
    <s v="KEYIN"/>
    <s v="KEYIN"/>
    <s v="C01"/>
    <s v="RTX5070TI"/>
    <s v=""/>
    <s v=""/>
    <s v=""/>
    <s v=""/>
    <s v=""/>
  </r>
  <r>
    <s v="KGB"/>
    <s v="Standard Shipment"/>
    <x v="0"/>
    <x v="0"/>
    <x v="0"/>
    <s v="TO266000009"/>
    <s v="R"/>
    <s v="PNY"/>
    <s v="PNY_US"/>
    <s v="2026/07/09 09:46:36"/>
    <s v="2026/06/22 22:08:31"/>
    <s v="M525801857"/>
    <s v="90CV08B100B0"/>
    <s v="RTX5070TI/14760/STD/HY/PNY"/>
    <s v=""/>
    <s v="M525054179"/>
    <s v="CLOSED"/>
    <s v="許家榮"/>
    <s v="2026/07/09 13:11:37"/>
    <s v="2026/07/16 17:03:55"/>
    <s v="2026/07/24 17:22:24"/>
    <s v="2026/07/24 17:22:24"/>
    <s v=""/>
    <s v=""/>
    <s v=""/>
    <s v="2026/07/09 12:54:30"/>
    <s v="KEYIN"/>
    <s v="KEYIN"/>
    <s v="R10"/>
    <s v="RTX5070TI"/>
    <s v="2026/07/23 15:56:11"/>
    <s v="006"/>
    <n v="622491"/>
    <n v="6.4"/>
    <n v="6.4"/>
  </r>
  <r>
    <s v="KGB"/>
    <s v="Standard Shipment"/>
    <x v="0"/>
    <x v="0"/>
    <x v="0"/>
    <s v="TO266000009"/>
    <s v="R"/>
    <s v="PNY"/>
    <s v="PNY_US"/>
    <s v="2026/07/09 09:46:36"/>
    <s v="2026/06/22 22:08:31"/>
    <s v="M525801866"/>
    <s v="90CV085100C0"/>
    <s v="RTX5070/14770/STDOC/HY/PNY"/>
    <s v=""/>
    <s v="M525056704"/>
    <s v="CLOSED"/>
    <s v="許家榮"/>
    <s v="2026/07/09 13:11:37"/>
    <s v="2026/07/24 09:32:32"/>
    <s v="2026/07/30 16:26:56"/>
    <s v="2026/07/30 16:26:56"/>
    <s v=""/>
    <s v=""/>
    <s v=""/>
    <s v="2026/07/09 12:55:28"/>
    <s v="KEYIN"/>
    <s v="KEYIN"/>
    <s v="R10"/>
    <s v="RTX5070"/>
    <s v="2026/07/29 15:26:31"/>
    <s v="009"/>
    <n v="622501"/>
    <n v="6.4"/>
    <n v="6.4"/>
  </r>
  <r>
    <s v="KGB"/>
    <s v="Standard Shipment"/>
    <x v="0"/>
    <x v="0"/>
    <x v="0"/>
    <s v="TO266000009"/>
    <s v="R"/>
    <s v="PNY"/>
    <s v="PNY_US"/>
    <s v="2026/07/09 09:46:36"/>
    <s v="2026/06/22 22:08:31"/>
    <s v="M126002770"/>
    <s v="90CV08E10190"/>
    <s v="RTX5060/15225/STD/HY/PNY"/>
    <s v=""/>
    <s v="M126002770"/>
    <s v="CLOSED"/>
    <s v="許家榮"/>
    <s v="2026/07/09 13:11:37"/>
    <s v="2026/07/24 16:45:37"/>
    <s v="2026/07/30 16:26:56"/>
    <s v="2026/07/30 16:26:56"/>
    <s v=""/>
    <s v=""/>
    <s v=""/>
    <s v="2026/07/09 12:57:51"/>
    <s v="KEYIN"/>
    <s v="KEYIN"/>
    <s v="R10"/>
    <s v="RTX5060"/>
    <s v="2026/07/29 15:26:31"/>
    <s v="010"/>
    <n v="622501"/>
    <n v="4.5999999999999996"/>
    <n v="4.5999999999999996"/>
  </r>
  <r>
    <s v="On Hold"/>
    <s v="on hold"/>
    <x v="9"/>
    <x v="3"/>
    <x v="0"/>
    <s v="TO266000009"/>
    <s v="R"/>
    <s v="PNY"/>
    <s v="PNY_US"/>
    <s v="2026/07/09 09:46:36"/>
    <s v="2026/06/22 22:08:31"/>
    <s v="M126021563"/>
    <s v="90CV08C60010"/>
    <s v="RTX5060TI/15215/STD/SA/PNY"/>
    <s v=""/>
    <s v="M126021563"/>
    <s v="MTCAPPLYCONF"/>
    <s v="許家榮"/>
    <s v="2026/07/09 13:11:37"/>
    <s v=""/>
    <s v=""/>
    <s v=""/>
    <s v=""/>
    <s v=""/>
    <s v=""/>
    <s v="2026/07/09 12:58:54"/>
    <s v="KEYIN"/>
    <s v="KEYIN"/>
    <s v="R10"/>
    <s v="RTX5060TI"/>
    <s v=""/>
    <s v=""/>
    <s v=""/>
    <s v=""/>
    <s v=""/>
  </r>
  <r>
    <s v="KGB"/>
    <s v="Standard Shipment"/>
    <x v="0"/>
    <x v="0"/>
    <x v="0"/>
    <s v="TO266000009"/>
    <s v="R"/>
    <s v="PNY"/>
    <s v="PNY_US"/>
    <s v="2026/07/09 09:46:36"/>
    <s v="2026/06/22 22:08:31"/>
    <s v="M625801840"/>
    <s v="90CV08C60010"/>
    <s v="RTX5060TI/15215/STD/SA/PNY"/>
    <s v=""/>
    <s v="M625006334"/>
    <s v="CLOSED"/>
    <s v="許家榮"/>
    <s v="2026/07/09 13:11:37"/>
    <s v="2026/07/17 09:18:09"/>
    <s v="2026/07/24 17:22:24"/>
    <s v="2026/07/24 17:22:24"/>
    <s v=""/>
    <s v=""/>
    <s v=""/>
    <s v="2026/07/09 12:59:38"/>
    <s v="KEYIN"/>
    <s v="KEYIN"/>
    <s v="R10"/>
    <s v="RTX5060TI"/>
    <s v="2026/07/23 15:56:11"/>
    <s v="001"/>
    <n v="622491"/>
    <n v="6.1"/>
    <n v="6.1"/>
  </r>
  <r>
    <s v="KBB"/>
    <d v="2026-09-16T00:00:00"/>
    <x v="12"/>
    <x v="0"/>
    <x v="1"/>
    <s v="TO266000009"/>
    <s v="R"/>
    <s v="PNY"/>
    <s v="PNY_US"/>
    <s v="2026/07/09 09:46:36"/>
    <s v="2026/06/22 22:08:31"/>
    <s v="M525044343"/>
    <s v="90CV08C60010"/>
    <s v="RTX5060TI/15215/STD/SA/PNY"/>
    <s v=""/>
    <s v="M525044343"/>
    <s v="CLOSED"/>
    <s v="許家榮"/>
    <s v="2026/07/09 13:11:37"/>
    <s v=""/>
    <s v=""/>
    <s v="2026/07/22 13:13:54"/>
    <s v="[A3SC0027]PCB damage"/>
    <s v="Customer"/>
    <s v="PCB及PCIE金手指損傷"/>
    <s v="2026/07/09 13:00:34"/>
    <s v="KEYIN"/>
    <s v="KEYIN"/>
    <s v="C01"/>
    <s v="RTX5060TI"/>
    <s v=""/>
    <s v=""/>
    <s v=""/>
    <s v=""/>
    <s v=""/>
  </r>
  <r>
    <s v="On Hold"/>
    <s v="on hold"/>
    <x v="9"/>
    <x v="3"/>
    <x v="0"/>
    <s v="TO266000009"/>
    <s v="R"/>
    <s v="PNY"/>
    <s v="PNY_US"/>
    <s v="2026/07/09 09:46:36"/>
    <s v="2026/06/22 22:08:31"/>
    <s v="M425021333"/>
    <s v="90CV08C60010"/>
    <s v="RTX5060TI/15215/STD/SA/PNY"/>
    <s v=""/>
    <s v="M425021333"/>
    <s v="MTCAPPLYCONF"/>
    <s v="許家榮"/>
    <s v="2026/07/09 13:11:36"/>
    <s v=""/>
    <s v=""/>
    <s v=""/>
    <s v=""/>
    <s v=""/>
    <s v=""/>
    <s v="2026/07/09 13:02:25"/>
    <s v="KEYIN"/>
    <s v="KEYIN"/>
    <s v="R10"/>
    <s v="RTX5060TI"/>
    <s v=""/>
    <s v=""/>
    <s v=""/>
    <s v=""/>
    <s v=""/>
  </r>
  <r>
    <s v="KGB"/>
    <s v="Standard Shipment"/>
    <x v="0"/>
    <x v="0"/>
    <x v="0"/>
    <s v="TO266000009"/>
    <s v="R"/>
    <s v="PNY"/>
    <s v="PNY_US"/>
    <s v="2026/07/09 09:46:36"/>
    <s v="2026/06/22 22:08:31"/>
    <s v="MO25801859"/>
    <s v="90CV085100T0"/>
    <s v="RTX5070/14770/STDOC/MR/PNY"/>
    <s v=""/>
    <s v="MO25030561"/>
    <s v="CLOSED"/>
    <s v="許家榮"/>
    <s v="2026/07/09 13:11:38"/>
    <s v="2026/07/24 09:16:56"/>
    <s v="2026/07/30 16:26:56"/>
    <s v="2026/07/30 16:26:56"/>
    <s v=""/>
    <s v=""/>
    <s v=""/>
    <s v="2026/07/09 12:37:17"/>
    <s v="KEYIN"/>
    <s v="KEYIN"/>
    <s v="R10"/>
    <s v="RTX5070"/>
    <s v="2026/07/29 15:26:31"/>
    <s v="005"/>
    <n v="622501"/>
    <n v="6.4"/>
    <n v="6.4"/>
  </r>
  <r>
    <s v="KGB"/>
    <s v="Standard Shipment"/>
    <x v="0"/>
    <x v="0"/>
    <x v="0"/>
    <s v="TO266000009"/>
    <s v="R"/>
    <s v="PNY"/>
    <s v="PNY_US"/>
    <s v="2026/07/09 09:46:36"/>
    <s v="2026/06/22 22:08:31"/>
    <s v="M226802054"/>
    <s v="90CV08610070"/>
    <s v="RTX5080/14745/STDOC/SA/PNY"/>
    <s v=""/>
    <s v="M226012501"/>
    <s v="CLOSED"/>
    <s v="吳崇源"/>
    <s v="2026/07/09 13:42:42"/>
    <s v="2026/09/08 14:13:54"/>
    <s v="2026/09/11 17:22:20"/>
    <s v="2026/09/11 17:22:20"/>
    <s v=""/>
    <s v=""/>
    <s v=""/>
    <s v="2026/07/09 13:16:47"/>
    <s v="KEYIN"/>
    <s v="KEYIN"/>
    <s v="R10"/>
    <s v="RTX5080"/>
    <s v="2026/09/10 13:16:17"/>
    <s v="007"/>
    <n v="622579"/>
    <n v="6"/>
    <n v="6"/>
  </r>
  <r>
    <s v="KBB"/>
    <d v="2026-10-02T00:00:00"/>
    <x v="11"/>
    <x v="0"/>
    <x v="1"/>
    <s v="TO266000009"/>
    <s v="R"/>
    <s v="PNY"/>
    <s v="PNY_US"/>
    <s v="2026/07/09 09:46:36"/>
    <s v="2026/06/22 22:08:31"/>
    <s v="M425035728"/>
    <s v="90CV08710010"/>
    <s v="RTX5090/14530/STDOC/SA/PNY"/>
    <s v=""/>
    <s v="M425035728"/>
    <s v="CLOSED"/>
    <s v="許家榮"/>
    <s v="2026/07/09 13:42:41"/>
    <s v=""/>
    <s v=""/>
    <s v="2026/10/16 16:19:45"/>
    <s v="[A3SC0020]Scrap cause by Parts shortage"/>
    <s v="Customer"/>
    <s v="Consigned Part Shortage - Close"/>
    <s v="2026/07/09 13:20:24"/>
    <s v="KEYIN"/>
    <s v="KEYIN"/>
    <s v="C01"/>
    <s v="RTX5090"/>
    <s v=""/>
    <s v=""/>
    <s v=""/>
    <s v=""/>
    <s v=""/>
  </r>
  <r>
    <s v="KGB"/>
    <s v="Standard Shipment"/>
    <x v="0"/>
    <x v="0"/>
    <x v="0"/>
    <s v="TO266000009"/>
    <s v="R"/>
    <s v="PNY"/>
    <s v="PNY_US"/>
    <s v="2026/07/09 09:46:36"/>
    <s v="2026/06/22 22:08:31"/>
    <s v="M925801850"/>
    <s v="90CV08C70010"/>
    <s v="RTX5060TI/15215/STDOC/SA/PNY"/>
    <s v=""/>
    <s v="M925000925"/>
    <s v="CLOSED"/>
    <s v="許家榮"/>
    <s v="2026/07/09 13:42:41"/>
    <s v="2026/07/17 09:46:34"/>
    <s v="2026/07/24 17:22:24"/>
    <s v="2026/07/24 17:22:24"/>
    <s v=""/>
    <s v=""/>
    <s v=""/>
    <s v="2026/07/09 13:21:28"/>
    <s v="KEYIN"/>
    <s v="KEYIN"/>
    <s v="R10"/>
    <s v="RTX5060TI"/>
    <s v="2026/07/23 15:56:11"/>
    <s v="001"/>
    <n v="622491"/>
    <n v="6.1"/>
    <n v="6.1"/>
  </r>
  <r>
    <s v="KGB"/>
    <s v="Standard Shipment"/>
    <x v="0"/>
    <x v="0"/>
    <x v="0"/>
    <s v="TO266000009"/>
    <s v="R"/>
    <s v="PNY"/>
    <s v="PNY_US"/>
    <s v="2026/07/09 09:46:36"/>
    <s v="2026/06/22 22:08:31"/>
    <s v="M625801849"/>
    <s v="90CV08C70010"/>
    <s v="RTX5060TI/15215/STDOC/SA/PNY"/>
    <s v=""/>
    <s v="M625016752"/>
    <s v="CLOSED"/>
    <s v="許家榮"/>
    <s v="2026/07/09 13:42:41"/>
    <s v="2026/07/17 11:02:58"/>
    <s v="2026/07/24 17:22:24"/>
    <s v="2026/07/24 17:22:24"/>
    <s v=""/>
    <s v=""/>
    <s v=""/>
    <s v="2026/07/09 13:22:11"/>
    <s v="KEYIN"/>
    <s v="KEYIN"/>
    <s v="R10"/>
    <s v="RTX5060TI"/>
    <s v="2026/07/23 15:56:11"/>
    <s v="001"/>
    <n v="622491"/>
    <n v="6.1"/>
    <n v="6.1"/>
  </r>
  <r>
    <s v="KGB"/>
    <s v="Standard Shipment"/>
    <x v="0"/>
    <x v="0"/>
    <x v="0"/>
    <s v="TO266000009"/>
    <s v="R"/>
    <s v="PNY"/>
    <s v="PNY_US"/>
    <s v="2026/07/09 09:46:36"/>
    <s v="2026/06/22 22:08:31"/>
    <s v="M326801899"/>
    <s v="90CV08E30060"/>
    <s v="RTX5060/15225/STDOC/HY/PNY"/>
    <s v=""/>
    <s v="M326011414"/>
    <s v="CLOSED"/>
    <s v="許家榮"/>
    <s v="2026/07/09 13:42:41"/>
    <s v="2026/07/24 15:23:39"/>
    <s v="2026/07/30 16:26:56"/>
    <s v="2026/07/30 16:26:56"/>
    <s v=""/>
    <s v=""/>
    <s v=""/>
    <s v="2026/07/09 13:23:44"/>
    <s v="KEYIN"/>
    <s v="KEYIN"/>
    <s v="R10"/>
    <s v="RTX5060"/>
    <s v="2026/07/29 15:26:31"/>
    <s v="010"/>
    <n v="622501"/>
    <n v="4.5999999999999996"/>
    <n v="4.5999999999999996"/>
  </r>
  <r>
    <s v="KGB"/>
    <s v="Standard Shipment"/>
    <x v="0"/>
    <x v="0"/>
    <x v="0"/>
    <s v="TO266000009"/>
    <s v="R"/>
    <s v="PNY"/>
    <s v="PNY_US"/>
    <s v="2026/07/09 09:46:36"/>
    <s v="2026/06/22 22:08:31"/>
    <s v="MO25801889"/>
    <s v="90CV08B10010"/>
    <s v="RTX5070TI/14760/STD/SA/PNY"/>
    <s v=""/>
    <s v="MO25023698"/>
    <s v="CLOSED"/>
    <s v="許家榮"/>
    <s v="2026/07/09 13:42:41"/>
    <s v="2026/07/27 09:49:58"/>
    <s v="2026/07/30 16:26:56"/>
    <s v="2026/07/30 16:26:56"/>
    <s v=""/>
    <s v=""/>
    <s v=""/>
    <s v="2026/07/09 13:24:32"/>
    <s v="KEYIN"/>
    <s v="KEYIN"/>
    <s v="R10"/>
    <s v="RTX5070TI"/>
    <s v="2026/07/29 15:26:31"/>
    <s v="007"/>
    <n v="622501"/>
    <n v="7.5"/>
    <n v="7.5"/>
  </r>
  <r>
    <s v="KGB"/>
    <s v="Standard Shipment"/>
    <x v="0"/>
    <x v="0"/>
    <x v="0"/>
    <s v="TO266000009"/>
    <s v="R"/>
    <s v="PNY"/>
    <s v="PNY_US"/>
    <s v="2026/07/09 09:46:36"/>
    <s v="2026/06/22 22:08:31"/>
    <s v="M325801896"/>
    <s v="90CV08500020"/>
    <s v="RTX5070/14770/STD/SA/PNY"/>
    <s v=""/>
    <s v="M325011794"/>
    <s v="CLOSED"/>
    <s v="許家榮"/>
    <s v="2026/07/09 13:42:41"/>
    <s v="2026/07/27 08:40:25"/>
    <s v="2026/07/30 16:26:56"/>
    <s v="2026/07/30 16:26:56"/>
    <s v=""/>
    <s v=""/>
    <s v=""/>
    <s v="2026/07/09 13:25:25"/>
    <s v="KEYIN"/>
    <s v="KEYIN"/>
    <s v="R10"/>
    <s v="RTX5070"/>
    <s v="2026/07/29 15:26:31"/>
    <s v="006"/>
    <n v="622501"/>
    <n v="6.4"/>
    <n v="6.4"/>
  </r>
  <r>
    <s v="KGB"/>
    <s v="Standard Shipment"/>
    <x v="0"/>
    <x v="0"/>
    <x v="0"/>
    <s v="TO266000009"/>
    <s v="R"/>
    <s v="PNY"/>
    <s v="PNY_US"/>
    <s v="2026/07/09 09:46:36"/>
    <s v="2026/06/22 22:08:31"/>
    <s v="M126002258"/>
    <s v="90CV08E10190"/>
    <s v="RTX5060/15225/STD/HY/PNY"/>
    <s v=""/>
    <s v="M126002258"/>
    <s v="CLOSED"/>
    <s v="許家榮"/>
    <s v="2026/07/09 13:11:36"/>
    <s v="2026/07/15 11:25:36"/>
    <s v="2026/07/17 16:03:39"/>
    <s v="2026/07/17 16:03:39"/>
    <s v=""/>
    <s v=""/>
    <s v=""/>
    <s v="2026/07/09 13:08:27"/>
    <s v="KEYIN"/>
    <s v="KEYIN"/>
    <s v="R10"/>
    <s v="RTX5060"/>
    <s v="2026/07/17 08:45:45"/>
    <s v="002"/>
    <n v="622477"/>
    <n v="5"/>
    <n v="5"/>
  </r>
  <r>
    <s v="KGB"/>
    <s v="Standard Shipment"/>
    <x v="0"/>
    <x v="0"/>
    <x v="0"/>
    <s v="TO266000009"/>
    <s v="R"/>
    <s v="PNY"/>
    <s v="PNY_US"/>
    <s v="2026/07/09 09:46:36"/>
    <s v="2026/06/22 22:08:31"/>
    <s v="MO25801892"/>
    <s v="90CV08E100N0"/>
    <s v="RTX5060/15225/STD/MR/PNY"/>
    <s v=""/>
    <s v="MO25029501"/>
    <s v="CLOSED"/>
    <s v="許家榮"/>
    <s v="2026/07/09 13:11:36"/>
    <s v="2026/07/24 16:01:15"/>
    <s v="2026/07/30 16:26:56"/>
    <s v="2026/07/30 16:26:56"/>
    <s v=""/>
    <s v=""/>
    <s v=""/>
    <s v="2026/07/09 13:09:08"/>
    <s v="KEYIN"/>
    <s v="KEYIN"/>
    <s v="R10"/>
    <s v="RTX5060"/>
    <s v="2026/07/29 15:26:31"/>
    <s v="010"/>
    <n v="622501"/>
    <n v="4.5999999999999996"/>
    <n v="4.5999999999999996"/>
  </r>
  <r>
    <s v="KGB"/>
    <s v="Standard Shipment"/>
    <x v="0"/>
    <x v="0"/>
    <x v="0"/>
    <s v="TO266000009"/>
    <s v="R"/>
    <s v="PNY"/>
    <s v="PNY_US"/>
    <s v="2026/07/09 09:46:36"/>
    <s v="2026/06/22 22:08:31"/>
    <s v="MO25801841"/>
    <s v="90CV08E100S0"/>
    <s v="RTX5060/15225/STD/SA/PNY"/>
    <s v=""/>
    <s v="MO25010343"/>
    <s v="CLOSED"/>
    <s v="許家榮"/>
    <s v="2026/07/09 13:11:36"/>
    <s v="2026/07/17 09:29:36"/>
    <s v="2026/07/24 17:22:24"/>
    <s v="2026/07/24 17:22:24"/>
    <s v=""/>
    <s v=""/>
    <s v=""/>
    <s v="2026/07/09 13:09:50"/>
    <s v="KEYIN"/>
    <s v="KEYIN"/>
    <s v="R10"/>
    <s v="RTX5060"/>
    <s v="2026/07/23 15:56:11"/>
    <s v="001"/>
    <n v="622491"/>
    <n v="6.1"/>
    <n v="6.1"/>
  </r>
  <r>
    <s v="On Hold"/>
    <s v="on hold"/>
    <x v="9"/>
    <x v="3"/>
    <x v="0"/>
    <s v="TO266000009"/>
    <s v="R"/>
    <s v="PNY"/>
    <s v="PNY_US"/>
    <s v="2026/07/09 09:46:36"/>
    <s v="2026/06/22 22:08:31"/>
    <s v="M625015342"/>
    <s v="90CV08B200A0"/>
    <s v="RTX5070TI/14760/STDOC/HY/PNY"/>
    <s v=""/>
    <s v="M625015342"/>
    <s v="MTCAPPLYCONF"/>
    <s v="許家榮"/>
    <s v="2026/07/09 13:42:41"/>
    <s v=""/>
    <s v=""/>
    <s v=""/>
    <s v=""/>
    <s v=""/>
    <s v=""/>
    <s v="2026/07/09 13:19:38"/>
    <s v="KEYIN"/>
    <s v="KEYIN"/>
    <s v="R10"/>
    <s v="RTX5070TI"/>
    <s v=""/>
    <s v=""/>
    <s v=""/>
    <s v=""/>
    <s v=""/>
  </r>
  <r>
    <s v="On Hold"/>
    <s v="on hold"/>
    <x v="9"/>
    <x v="3"/>
    <x v="0"/>
    <s v="TO266000009"/>
    <s v="R"/>
    <s v="PNY"/>
    <s v="PNY_US"/>
    <s v="2026/07/09 09:46:36"/>
    <s v="2026/06/22 22:08:31"/>
    <s v="M925000830"/>
    <s v="90CV08C70010"/>
    <s v="RTX5060TI/15215/STDOC/SA/PNY"/>
    <s v=""/>
    <s v="M925000830"/>
    <s v="MTCAPPLYCONF"/>
    <s v="許家榮"/>
    <s v="2026/07/09 13:42:41"/>
    <s v=""/>
    <s v=""/>
    <s v=""/>
    <s v=""/>
    <s v=""/>
    <s v=""/>
    <s v="2026/07/09 13:23:00"/>
    <s v="KEYIN"/>
    <s v="KEYIN"/>
    <s v="R10"/>
    <s v="RTX5060TI"/>
    <s v=""/>
    <s v=""/>
    <s v=""/>
    <s v=""/>
    <s v=""/>
  </r>
  <r>
    <s v="KGB"/>
    <s v="Standard Shipment"/>
    <x v="0"/>
    <x v="0"/>
    <x v="0"/>
    <s v="TO266000009"/>
    <s v="R"/>
    <s v="PNY"/>
    <s v="PNY_US"/>
    <s v="2026/07/09 09:46:36"/>
    <s v="2026/06/22 22:08:31"/>
    <s v="M825801885"/>
    <s v="90CV08B200Z0"/>
    <s v="RTX5070TI/14760/STDOC/HY/PNY"/>
    <s v=""/>
    <s v="M825026145"/>
    <s v="CLOSED"/>
    <s v="許家榮"/>
    <s v="2026/07/21 09:56:18"/>
    <s v="2026/07/27 10:47:50"/>
    <s v="2026/07/30 16:26:57"/>
    <s v="2026/07/30 16:26:57"/>
    <s v=""/>
    <s v=""/>
    <s v=""/>
    <s v="2026/07/21 09:55:58"/>
    <s v="KEYIN"/>
    <s v="KEYIN"/>
    <s v="R10"/>
    <s v="RTX5070TI"/>
    <s v="2026/07/29 15:26:30"/>
    <s v="001"/>
    <n v="622501"/>
    <n v="6"/>
    <n v="6"/>
  </r>
  <r>
    <s v="KGB"/>
    <s v="Standard Shipment"/>
    <x v="0"/>
    <x v="0"/>
    <x v="0"/>
    <s v="TO266000009"/>
    <s v="R"/>
    <s v="PNY"/>
    <s v="PNY_US"/>
    <s v="2026/07/09 09:46:36"/>
    <s v="2026/06/22 22:08:31"/>
    <s v="M125801888"/>
    <s v="90CV08610010"/>
    <s v="RTX5080/14745/STDOC/SA/PNY"/>
    <s v=""/>
    <s v="M125003600"/>
    <s v="CLOSED"/>
    <s v="許家榮"/>
    <s v="2026/07/09 13:42:42"/>
    <s v="2026/07/27 10:28:29"/>
    <s v="2026/07/30 16:26:56"/>
    <s v="2026/07/30 16:26:56"/>
    <s v=""/>
    <s v=""/>
    <s v=""/>
    <s v="2026/07/09 13:11:48"/>
    <s v="KEYIN"/>
    <s v="KEYIN"/>
    <s v="R10"/>
    <s v="RTX5080"/>
    <s v="2026/07/29 15:26:31"/>
    <s v="004"/>
    <n v="622501"/>
    <n v="6.9"/>
    <n v="6.9"/>
  </r>
  <r>
    <s v="KGB"/>
    <s v="Standard Shipment"/>
    <x v="0"/>
    <x v="0"/>
    <x v="0"/>
    <s v="TO266000009"/>
    <s v="R"/>
    <s v="PNY"/>
    <s v="PNY_US"/>
    <s v="2026/07/09 09:46:36"/>
    <s v="2026/06/22 22:08:31"/>
    <s v="M525801842"/>
    <s v="90CV08B20070"/>
    <s v="RTX5070TI/14760/STDOC/HY/PNY"/>
    <s v=""/>
    <s v="M525022218"/>
    <s v="CLOSED"/>
    <s v="許家榮"/>
    <s v="2026/07/09 13:42:42"/>
    <s v="2026/07/17 13:54:49"/>
    <s v="2026/07/24 17:22:24"/>
    <s v="2026/07/24 17:22:24"/>
    <s v=""/>
    <s v=""/>
    <s v=""/>
    <s v="2026/07/09 13:12:40"/>
    <s v="KEYIN"/>
    <s v="KEYIN"/>
    <s v="R10"/>
    <s v="RTX5070TI"/>
    <s v="2026/07/23 15:56:11"/>
    <s v="005"/>
    <n v="622491"/>
    <n v="6"/>
    <n v="6"/>
  </r>
  <r>
    <s v="KGB"/>
    <s v="Standard Shipment"/>
    <x v="0"/>
    <x v="0"/>
    <x v="0"/>
    <s v="TO267000003"/>
    <s v="R"/>
    <s v="PNY"/>
    <s v="PNY_US"/>
    <s v="2026/07/21 14:05:34"/>
    <s v="2026/07/08 20:29:39"/>
    <s v="M425801883"/>
    <s v="90CV08730010"/>
    <s v="RTX5090/14530/ARGBOC/SA/PNY"/>
    <s v=""/>
    <s v="M425013879"/>
    <s v="CLOSED"/>
    <s v="許家榮"/>
    <s v="2026/07/22 11:05:55"/>
    <s v="2026/07/27 15:24:36"/>
    <s v="2026/07/30 16:26:57"/>
    <s v="2026/07/30 16:26:57"/>
    <s v=""/>
    <s v=""/>
    <s v=""/>
    <s v="2026/07/22 10:39:12"/>
    <s v="KEYIN"/>
    <s v="KEYIN"/>
    <s v="R10"/>
    <s v="RTX5090"/>
    <s v="2026/07/29 15:26:31"/>
    <s v="007"/>
    <n v="622501"/>
    <n v="7.5"/>
    <n v="7.5"/>
  </r>
  <r>
    <s v="KGB"/>
    <s v="Standard Shipment"/>
    <x v="0"/>
    <x v="0"/>
    <x v="0"/>
    <s v="TO267000003"/>
    <s v="R"/>
    <s v="PNY"/>
    <s v="PNY_US"/>
    <s v="2026/07/21 14:05:34"/>
    <s v="2026/07/08 20:29:39"/>
    <s v="M425801882"/>
    <s v="90CV08730010"/>
    <s v="RTX5090/14530/ARGBOC/SA/PNY"/>
    <s v=""/>
    <s v="M425015248"/>
    <s v="CLOSED"/>
    <s v="許家榮"/>
    <s v="2026/07/22 11:05:55"/>
    <s v="2026/07/27 15:43:58"/>
    <s v="2026/07/30 16:26:57"/>
    <s v="2026/07/30 16:26:57"/>
    <s v=""/>
    <s v=""/>
    <s v=""/>
    <s v="2026/07/22 10:40:24"/>
    <s v="KEYIN"/>
    <s v="KEYIN"/>
    <s v="R10"/>
    <s v="RTX5090"/>
    <s v="2026/07/29 15:26:31"/>
    <s v="007"/>
    <n v="622501"/>
    <n v="7.5"/>
    <n v="7.5"/>
  </r>
  <r>
    <s v="KGB"/>
    <s v="Standard Shipment"/>
    <x v="0"/>
    <x v="0"/>
    <x v="0"/>
    <s v="TO267000003"/>
    <s v="R"/>
    <s v="PNY"/>
    <s v="PNY_US"/>
    <s v="2026/07/21 14:05:34"/>
    <s v="2026/07/08 20:29:39"/>
    <s v="M925801878"/>
    <s v="90CV08610070"/>
    <s v="RTX5080/14745/STDOC/SA/PNY"/>
    <s v=""/>
    <s v="M925026151"/>
    <s v="CLOSED"/>
    <s v="許家榮"/>
    <s v="2026/07/22 11:05:55"/>
    <s v="2026/07/27 12:50:14"/>
    <s v="2026/07/30 16:26:57"/>
    <s v="2026/07/30 16:26:57"/>
    <s v=""/>
    <s v=""/>
    <s v=""/>
    <s v="2026/07/22 10:41:08"/>
    <s v="KEYIN"/>
    <s v="KEYIN"/>
    <s v="R10"/>
    <s v="RTX5080"/>
    <s v="2026/07/29 15:26:30"/>
    <s v="002"/>
    <n v="622501"/>
    <n v="6.8"/>
    <n v="6.8"/>
  </r>
  <r>
    <s v="On Hold"/>
    <s v="on hold"/>
    <x v="9"/>
    <x v="3"/>
    <x v="0"/>
    <s v="TO267000003"/>
    <s v="R"/>
    <s v="PNY"/>
    <s v="PNY_US"/>
    <s v="2026/07/21 14:05:34"/>
    <s v="2026/07/08 20:29:39"/>
    <s v="MN25025154"/>
    <s v="90CV08610070"/>
    <s v="RTX5080/14745/STDOC/SA/PNY"/>
    <s v=""/>
    <s v="MN25025154"/>
    <s v="MTCAPPLYCONF"/>
    <s v="許家榮"/>
    <s v="2026/07/22 11:05:55"/>
    <s v=""/>
    <s v=""/>
    <s v=""/>
    <s v=""/>
    <s v=""/>
    <s v=""/>
    <s v="2026/07/22 10:46:27"/>
    <s v="KEYIN"/>
    <s v="KEYIN"/>
    <s v="R10"/>
    <s v="RTX5080"/>
    <s v=""/>
    <s v=""/>
    <s v=""/>
    <s v=""/>
    <s v=""/>
  </r>
  <r>
    <s v="KGB"/>
    <s v="Standard Shipment"/>
    <x v="0"/>
    <x v="0"/>
    <x v="0"/>
    <s v="TO267000003"/>
    <s v="R"/>
    <s v="PNY"/>
    <s v="PNY_US"/>
    <s v="2026/07/21 14:05:34"/>
    <s v="2026/07/08 20:29:39"/>
    <s v="M426801876"/>
    <s v="90CV08610070"/>
    <s v="RTX5080/14745/STDOC/SA/PNY"/>
    <s v=""/>
    <s v="M426003815"/>
    <s v="CLOSED"/>
    <s v="許家榮"/>
    <s v="2026/07/22 11:05:55"/>
    <s v="2026/07/27 13:42:12"/>
    <s v="2026/07/30 16:26:57"/>
    <s v="2026/07/30 16:26:57"/>
    <s v=""/>
    <s v=""/>
    <s v=""/>
    <s v="2026/07/22 10:47:06"/>
    <s v="KEYIN"/>
    <s v="KEYIN"/>
    <s v="R10"/>
    <s v="RTX5080"/>
    <s v="2026/07/29 15:26:30"/>
    <s v="003"/>
    <n v="622501"/>
    <n v="6.8"/>
    <n v="6.8"/>
  </r>
  <r>
    <s v="KGB"/>
    <s v="Standard Shipment"/>
    <x v="0"/>
    <x v="0"/>
    <x v="0"/>
    <s v="TO267000003"/>
    <s v="R"/>
    <s v="PNY"/>
    <s v="PNY_US"/>
    <s v="2026/07/21 14:05:34"/>
    <s v="2026/07/08 20:29:39"/>
    <s v="M426801879"/>
    <s v="90CV08610070"/>
    <s v="RTX5080/14745/STDOC/SA/PNY"/>
    <s v=""/>
    <s v="M426003632"/>
    <s v="CLOSED"/>
    <s v="許家榮"/>
    <s v="2026/07/22 11:05:55"/>
    <s v="2026/07/27 13:06:00"/>
    <s v="2026/07/30 16:26:57"/>
    <s v="2026/07/30 16:26:57"/>
    <s v=""/>
    <s v=""/>
    <s v=""/>
    <s v="2026/07/22 10:48:05"/>
    <s v="KEYIN"/>
    <s v="KEYIN"/>
    <s v="R10"/>
    <s v="RTX5080"/>
    <s v="2026/07/29 15:26:30"/>
    <s v="002"/>
    <n v="622501"/>
    <n v="6.8"/>
    <n v="6.8"/>
  </r>
  <r>
    <s v="KGB"/>
    <s v="Standard Shipment"/>
    <x v="0"/>
    <x v="0"/>
    <x v="0"/>
    <s v="TO267000003"/>
    <s v="R"/>
    <s v="PNY"/>
    <s v="PNY_US"/>
    <s v="2026/07/21 14:05:34"/>
    <s v="2026/07/08 20:29:39"/>
    <s v="M325801881"/>
    <s v="90CV08610010"/>
    <s v="RTX5080/14745/STDOC/SA/PNY"/>
    <s v=""/>
    <s v="M325043453"/>
    <s v="CLOSED"/>
    <s v="許家榮"/>
    <s v="2026/07/22 11:05:55"/>
    <s v="2026/07/27 14:00:05"/>
    <s v="2026/07/30 16:26:57"/>
    <s v="2026/07/30 16:26:57"/>
    <s v=""/>
    <s v=""/>
    <s v=""/>
    <s v="2026/07/22 10:48:50"/>
    <s v="KEYIN"/>
    <s v="KEYIN"/>
    <s v="R10"/>
    <s v="RTX5080"/>
    <s v="2026/07/29 15:26:31"/>
    <s v="003"/>
    <n v="622501"/>
    <n v="6.8"/>
    <n v="6.8"/>
  </r>
  <r>
    <s v="KGB"/>
    <s v="Standard Shipment"/>
    <x v="0"/>
    <x v="0"/>
    <x v="0"/>
    <s v="TO267000003"/>
    <s v="R"/>
    <s v="PNY"/>
    <s v="PNY_US"/>
    <s v="2026/07/21 14:05:34"/>
    <s v="2026/07/08 20:29:39"/>
    <s v="M925801905"/>
    <s v="90CV08B20150"/>
    <s v="RTX5070TI/14760/STDOC/HY6/PNY"/>
    <s v=""/>
    <s v="M925012575"/>
    <s v="CLOSED"/>
    <s v="許家榮"/>
    <s v="2026/07/22 11:05:55"/>
    <s v="2026/08/10 16:48:36"/>
    <s v="2026/08/18 16:48:38"/>
    <s v="2026/08/18 16:48:38"/>
    <s v=""/>
    <s v=""/>
    <s v=""/>
    <s v="2026/07/22 10:49:44"/>
    <s v="KEYIN"/>
    <s v="KEYIN"/>
    <s v="R10"/>
    <s v="RTX5070TI"/>
    <s v="2026/08/17 13:29:25"/>
    <s v="001"/>
    <n v="622536"/>
    <n v="6.4"/>
    <n v="6.4"/>
  </r>
  <r>
    <s v="KGB"/>
    <s v="Standard Shipment"/>
    <x v="0"/>
    <x v="0"/>
    <x v="0"/>
    <s v="TO267000003"/>
    <s v="R"/>
    <s v="PNY"/>
    <s v="PNY_US"/>
    <s v="2026/07/21 14:05:34"/>
    <s v="2026/07/08 20:29:39"/>
    <s v="M925802099"/>
    <s v="90CV087000B0"/>
    <s v="RTX5090/14530/STD/SA/PNY"/>
    <s v=""/>
    <s v="M925008808"/>
    <s v="CLOSED"/>
    <s v="吳崇源"/>
    <s v="2026/07/22 11:05:55"/>
    <s v="2026/09/15 16:09:37"/>
    <s v="2026/09/17 15:56:24"/>
    <s v="2026/09/17 15:56:24"/>
    <s v=""/>
    <s v=""/>
    <s v=""/>
    <s v="2026/07/22 10:57:43"/>
    <s v="KEYIN"/>
    <s v="KEYIN"/>
    <s v="R10"/>
    <s v="RTX5090"/>
    <s v="2026/09/16 15:50:37"/>
    <s v="003"/>
    <n v="622599"/>
    <n v="5.6"/>
    <n v="5.6"/>
  </r>
  <r>
    <s v="KBB"/>
    <d v="2026-09-16T00:00:00"/>
    <x v="12"/>
    <x v="0"/>
    <x v="1"/>
    <s v="TO267000003"/>
    <s v="R"/>
    <s v="PNY"/>
    <s v="PNY_US"/>
    <s v="2026/07/21 14:05:34"/>
    <s v="2026/07/08 20:29:39"/>
    <s v="MN25038453"/>
    <s v="90CV087000B0"/>
    <s v="RTX5090/14530/STD/SA/PNY"/>
    <s v=""/>
    <s v="MN25038453"/>
    <s v="CLOSED"/>
    <s v="許家榮"/>
    <s v="2026/07/22 11:05:55"/>
    <s v=""/>
    <s v=""/>
    <s v="2026/08/03 08:43:38"/>
    <s v="[A3SC0022]Scrap caused by service terms"/>
    <s v="Customer"/>
    <s v="PCB Damaged/C1375掉PAD且有補線被維修過的情況"/>
    <s v="2026/07/22 10:58:31"/>
    <s v="KEYIN"/>
    <s v="KEYIN"/>
    <s v="C01"/>
    <s v="RTX5090"/>
    <s v=""/>
    <s v=""/>
    <s v=""/>
    <s v=""/>
    <s v=""/>
  </r>
  <r>
    <s v="KGB"/>
    <s v="Standard Shipment"/>
    <x v="0"/>
    <x v="0"/>
    <x v="0"/>
    <s v="TO267000003"/>
    <s v="R"/>
    <s v="PNY"/>
    <s v="PNY_US"/>
    <s v="2026/07/21 14:05:34"/>
    <s v="2026/07/08 20:29:39"/>
    <s v="M825801874"/>
    <s v="90CV08610010"/>
    <s v="RTX5080/14745/STDOC/SA/PNY"/>
    <s v=""/>
    <s v="M825046018"/>
    <s v="CLOSED"/>
    <s v="許家榮"/>
    <s v="2026/07/22 11:05:55"/>
    <s v="2026/07/27 13:20:12"/>
    <s v="2026/07/30 16:26:57"/>
    <s v="2026/07/30 16:26:57"/>
    <s v=""/>
    <s v=""/>
    <s v=""/>
    <s v="2026/07/22 10:42:23"/>
    <s v="KEYIN"/>
    <s v="KEYIN"/>
    <s v="R10"/>
    <s v="RTX5080"/>
    <s v="2026/07/29 15:26:30"/>
    <s v="002"/>
    <n v="622501"/>
    <n v="6.8"/>
    <n v="6.8"/>
  </r>
  <r>
    <s v="KGB"/>
    <s v="Standard Shipment"/>
    <x v="0"/>
    <x v="0"/>
    <x v="0"/>
    <s v="TO267000003"/>
    <s v="R"/>
    <s v="PNY"/>
    <s v="PNY_US"/>
    <s v="2026/07/21 14:05:34"/>
    <s v="2026/07/08 20:29:39"/>
    <s v="MO25801931"/>
    <s v="90CV08610070"/>
    <s v="RTX5080/14745/STDOC/SA/PNY"/>
    <s v=""/>
    <s v="MO25000207"/>
    <s v="CLOSED"/>
    <s v="許家榮"/>
    <s v="2026/07/22 11:05:55"/>
    <s v="2026/07/31 16:48:29"/>
    <s v="2026/08/07 16:46:49"/>
    <s v="2026/08/07 16:46:49"/>
    <s v=""/>
    <s v=""/>
    <s v=""/>
    <s v="2026/07/22 10:43:14"/>
    <s v="KEYIN"/>
    <s v="KEYIN"/>
    <s v="R10"/>
    <s v="RTX5080"/>
    <s v="2026/08/06 15:42:54"/>
    <s v="002"/>
    <n v="622522"/>
    <n v="8.4"/>
    <n v="8.4"/>
  </r>
  <r>
    <s v="KGB"/>
    <s v="Standard Shipment"/>
    <x v="0"/>
    <x v="0"/>
    <x v="0"/>
    <s v="TO267000003"/>
    <s v="R"/>
    <s v="PNY"/>
    <s v="PNY_US"/>
    <s v="2026/07/21 14:05:34"/>
    <s v="2026/07/08 20:29:39"/>
    <s v="M725801880"/>
    <s v="90CV08610010"/>
    <s v="RTX5080/14745/STDOC/SA/PNY"/>
    <s v=""/>
    <s v="M725036267"/>
    <s v="CLOSED"/>
    <s v="許家榮"/>
    <s v="2026/07/22 11:05:55"/>
    <s v="2026/07/27 14:23:25"/>
    <s v="2026/07/30 16:26:57"/>
    <s v="2026/07/30 16:26:57"/>
    <s v=""/>
    <s v=""/>
    <s v=""/>
    <s v="2026/07/22 10:44:08"/>
    <s v="KEYIN"/>
    <s v="KEYIN"/>
    <s v="R10"/>
    <s v="RTX5080"/>
    <s v="2026/07/29 15:26:30"/>
    <s v="003"/>
    <n v="622501"/>
    <n v="6.8"/>
    <n v="6.8"/>
  </r>
  <r>
    <s v="On Hold"/>
    <s v="on hold"/>
    <x v="9"/>
    <x v="3"/>
    <x v="0"/>
    <s v="TO267000003"/>
    <s v="R"/>
    <s v="PNY"/>
    <s v="PNY_US"/>
    <s v="2026/07/21 14:05:34"/>
    <s v="2026/07/08 20:29:39"/>
    <s v="M426000023"/>
    <s v="90CV08630010"/>
    <s v="RTX5080/14745/ARGBOC/SA/PNY"/>
    <s v=""/>
    <s v="M426000023"/>
    <s v="MTCAPPLYCONF"/>
    <s v="許家榮"/>
    <s v="2026/07/22 11:05:55"/>
    <s v=""/>
    <s v=""/>
    <s v=""/>
    <s v=""/>
    <s v=""/>
    <s v=""/>
    <s v="2026/07/22 10:45:01"/>
    <s v="KEYIN"/>
    <s v="KEYIN"/>
    <s v="R10"/>
    <s v="RTX5080"/>
    <s v=""/>
    <s v=""/>
    <s v=""/>
    <s v=""/>
    <s v=""/>
  </r>
  <r>
    <s v="KGB"/>
    <s v="Standard Shipment"/>
    <x v="0"/>
    <x v="0"/>
    <x v="0"/>
    <s v="TO267000003"/>
    <s v="R"/>
    <s v="PNY"/>
    <s v="PNY_US"/>
    <s v="2026/07/21 14:05:34"/>
    <s v="2026/07/08 20:29:39"/>
    <s v="M725801877"/>
    <s v="90CV085100C0"/>
    <s v="RTX5070/14770/STDOC/HY/PNY"/>
    <s v=""/>
    <s v="M725047195"/>
    <s v="CLOSED"/>
    <s v="許家榮"/>
    <s v="2026/07/22 11:05:55"/>
    <s v="2026/07/28 16:30:06"/>
    <s v="2026/07/30 16:26:57"/>
    <s v="2026/07/30 16:26:57"/>
    <s v=""/>
    <s v=""/>
    <s v=""/>
    <s v="2026/07/22 10:50:42"/>
    <s v="KEYIN"/>
    <s v="KEYIN"/>
    <s v="R10"/>
    <s v="RTX5070"/>
    <s v="2026/07/29 15:26:31"/>
    <s v="009"/>
    <n v="622501"/>
    <n v="6.4"/>
    <n v="6.4"/>
  </r>
  <r>
    <s v="KGB"/>
    <s v="Standard Shipment"/>
    <x v="0"/>
    <x v="0"/>
    <x v="0"/>
    <s v="TO267000003"/>
    <s v="R"/>
    <s v="PNY"/>
    <s v="PNY_US"/>
    <s v="2026/07/21 14:05:34"/>
    <s v="2026/07/08 20:29:39"/>
    <s v="M525801901"/>
    <s v="90CV08B30070"/>
    <s v="RTX5070TI/14760/ARGBOC/HY/PNY"/>
    <s v=""/>
    <s v="M525036523"/>
    <s v="CLOSED"/>
    <s v="許家榮"/>
    <s v="2026/07/22 11:05:55"/>
    <s v="2026/07/28 09:39:12"/>
    <s v="2026/07/30 16:26:57"/>
    <s v="2026/07/30 16:26:57"/>
    <s v=""/>
    <s v=""/>
    <s v=""/>
    <s v="2026/07/22 10:51:31"/>
    <s v="KEYIN"/>
    <s v="KEYIN"/>
    <s v="R10"/>
    <s v="RTX5070TI"/>
    <s v="2026/07/29 15:26:31"/>
    <s v="011"/>
    <n v="622501"/>
    <n v="4.2"/>
    <n v="4.2"/>
  </r>
  <r>
    <s v="KBB"/>
    <s v="-"/>
    <x v="5"/>
    <x v="3"/>
    <x v="1"/>
    <s v="TO267000003"/>
    <s v="R"/>
    <s v="PNY"/>
    <s v="PNY_US"/>
    <s v="2026/07/21 14:05:34"/>
    <s v="2026/07/08 20:29:39"/>
    <s v="M825015171"/>
    <s v="90CV085300C0"/>
    <s v="RTX5070/14770/ARGBOC/HY/PNY"/>
    <s v=""/>
    <s v="M825015171"/>
    <s v="CLOSED"/>
    <s v="許家榮"/>
    <s v="2026/07/22 11:05:55"/>
    <s v=""/>
    <s v=""/>
    <s v="2026/08/03 08:46:00"/>
    <s v="[A3SC0022]Scrap caused by service terms"/>
    <s v="Customer"/>
    <s v="假板,主板ARGB接頭及IC皆無上件.非ARGBOC版本"/>
    <s v="2026/07/22 10:53:44"/>
    <s v="KEYIN"/>
    <s v="KEYIN"/>
    <s v="C01"/>
    <s v="RTX5070"/>
    <s v=""/>
    <s v=""/>
    <s v=""/>
    <s v=""/>
    <s v=""/>
  </r>
  <r>
    <s v="KBB"/>
    <d v="2026-09-16T00:00:00"/>
    <x v="12"/>
    <x v="0"/>
    <x v="1"/>
    <s v="TO267000003"/>
    <s v="R"/>
    <s v="PNY"/>
    <s v="PNY_US"/>
    <s v="2026/07/21 14:05:34"/>
    <s v="2026/07/08 20:29:39"/>
    <s v="M725020621"/>
    <s v="90CV08600020"/>
    <s v="RTX5080/14745/STD/SA/PNY"/>
    <s v=""/>
    <s v="M725020621"/>
    <s v="CLOSED"/>
    <s v="許家榮"/>
    <s v="2026/07/22 11:05:55"/>
    <s v=""/>
    <s v=""/>
    <s v="2026/08/03 09:01:48"/>
    <s v="[A3SC0030]Burnt Component"/>
    <s v="Customer"/>
    <s v="PCB Burned/U5"/>
    <s v="2026/07/22 11:01:05"/>
    <s v="KEYIN"/>
    <s v="KEYIN"/>
    <s v="C01"/>
    <s v="RTX5080"/>
    <s v=""/>
    <s v=""/>
    <s v=""/>
    <s v=""/>
    <s v=""/>
  </r>
  <r>
    <s v="KGB"/>
    <s v="Standard Shipment"/>
    <x v="0"/>
    <x v="0"/>
    <x v="0"/>
    <s v="TO267000003"/>
    <s v="R"/>
    <s v="PNY"/>
    <s v="PNY_US"/>
    <s v="2026/07/21 14:05:34"/>
    <s v="2026/07/08 20:29:39"/>
    <s v="M425801875"/>
    <s v="90CV08B10010"/>
    <s v="RTX5070TI/14760/STD/SA/PNY"/>
    <s v=""/>
    <s v="M425007826"/>
    <s v="CLOSED"/>
    <s v="許家榮"/>
    <s v="2026/07/22 11:05:55"/>
    <s v="2026/07/28 16:29:21"/>
    <s v="2026/07/30 16:26:57"/>
    <s v="2026/07/30 16:26:57"/>
    <s v=""/>
    <s v=""/>
    <s v=""/>
    <s v="2026/07/22 11:01:54"/>
    <s v="KEYIN"/>
    <s v="KEYIN"/>
    <s v="R10"/>
    <s v="RTX5070TI"/>
    <s v="2026/07/29 15:26:31"/>
    <s v="011"/>
    <n v="622501"/>
    <n v="4.2"/>
    <n v="4.2"/>
  </r>
  <r>
    <s v="KBB"/>
    <s v="-"/>
    <x v="5"/>
    <x v="3"/>
    <x v="1"/>
    <s v="TO267000003"/>
    <s v="R"/>
    <s v="PNY"/>
    <s v="PNY_US"/>
    <s v="2026/07/21 14:05:34"/>
    <s v="2026/07/08 20:29:39"/>
    <s v="M226002011"/>
    <s v="90CV08E30060"/>
    <s v="RTX5060/15225/STDOC/HY/PNY"/>
    <s v=""/>
    <s v="M226002011"/>
    <s v="CLOSED"/>
    <s v="許家榮"/>
    <s v="2026/07/22 11:05:55"/>
    <s v=""/>
    <s v=""/>
    <s v="2026/08/11 17:05:44"/>
    <s v="[A3SC0030]Burnt Component"/>
    <s v="Customer"/>
    <s v="PCB Burned/U39"/>
    <s v="2026/07/22 11:03:06"/>
    <s v="KEYIN"/>
    <s v="KEYIN"/>
    <s v="C01"/>
    <s v="RTX5060"/>
    <s v=""/>
    <s v=""/>
    <s v=""/>
    <s v=""/>
    <s v=""/>
  </r>
  <r>
    <s v="KGB"/>
    <s v="Standard Shipment"/>
    <x v="0"/>
    <x v="0"/>
    <x v="0"/>
    <s v="TO267000003"/>
    <s v="R"/>
    <s v="PNY"/>
    <s v="PNY_US"/>
    <s v="2026/07/21 14:05:34"/>
    <s v="2026/07/08 20:29:39"/>
    <s v="M925801891"/>
    <s v="90CV08C70010"/>
    <s v="RTX5060TI/15215/STDOC/SA/PNY"/>
    <s v=""/>
    <s v="M925000828"/>
    <s v="CLOSED"/>
    <s v="許家榮"/>
    <s v="2026/07/22 11:05:54"/>
    <s v="2026/07/28 09:14:47"/>
    <s v="2026/07/30 16:26:57"/>
    <s v="2026/07/30 16:26:57"/>
    <s v=""/>
    <s v=""/>
    <s v=""/>
    <s v="2026/07/22 11:03:56"/>
    <s v="KEYIN"/>
    <s v="KEYIN"/>
    <s v="R10"/>
    <s v="RTX5060TI"/>
    <s v="2026/07/29 15:26:31"/>
    <s v="010"/>
    <n v="622501"/>
    <n v="4.5999999999999996"/>
    <n v="4.5999999999999996"/>
  </r>
  <r>
    <s v="On Hold"/>
    <s v="on hold"/>
    <x v="9"/>
    <x v="3"/>
    <x v="0"/>
    <s v="TO267000003"/>
    <s v="R"/>
    <s v="PNY"/>
    <s v="PNY_US"/>
    <s v="2026/07/21 14:05:34"/>
    <s v="2026/07/08 20:29:39"/>
    <s v="M226008604"/>
    <s v="90CV08C30060"/>
    <s v="RTX5060TI/15210/STDOC/HY/PNY"/>
    <s v=""/>
    <s v="M226008604"/>
    <s v="MTCAPPLYCONF"/>
    <s v="許家榮"/>
    <s v="2026/07/22 11:05:54"/>
    <s v=""/>
    <s v=""/>
    <s v=""/>
    <s v=""/>
    <s v=""/>
    <s v=""/>
    <s v="2026/07/22 11:04:46"/>
    <s v="KEYIN"/>
    <s v="KEYIN"/>
    <s v="R10"/>
    <s v="RTX5060TI"/>
    <s v=""/>
    <s v=""/>
    <s v=""/>
    <s v=""/>
    <s v=""/>
  </r>
  <r>
    <s v="KGB"/>
    <s v="Standard Shipment"/>
    <x v="0"/>
    <x v="0"/>
    <x v="0"/>
    <s v="TO267000003"/>
    <s v="R"/>
    <s v="PNY"/>
    <s v="PNY_US"/>
    <s v="2026/07/21 14:05:34"/>
    <s v="2026/07/08 20:29:39"/>
    <s v="MO25801935"/>
    <s v="90CV08E100N0"/>
    <s v="RTX5060/15225/STD/MR/PNY"/>
    <s v="VCG50608DFXPB1"/>
    <s v="MO25029179"/>
    <s v="CLOSED"/>
    <s v="許家榮"/>
    <s v="2026/07/24 09:40:27"/>
    <s v="2026/08/06 10:29:47"/>
    <s v="2026/08/07 16:46:49"/>
    <s v="2026/08/07 16:46:49"/>
    <s v=""/>
    <s v=""/>
    <s v=""/>
    <s v="2026/07/24 09:39:20"/>
    <s v="KEYIN"/>
    <s v="KEYIN"/>
    <s v="R10"/>
    <s v="RTX5060"/>
    <s v="2026/08/06 15:42:54"/>
    <s v="002"/>
    <n v="622522"/>
    <n v="8.4"/>
    <n v="8.4"/>
  </r>
  <r>
    <s v="KBB"/>
    <s v="-"/>
    <x v="5"/>
    <x v="3"/>
    <x v="1"/>
    <s v="TO267000004"/>
    <s v="R"/>
    <s v="PNY"/>
    <s v="PNY_US"/>
    <s v="2026/07/21 14:05:58"/>
    <s v="2026/07/17 22:42:30"/>
    <s v="MN25023455"/>
    <s v="90CV085100T0"/>
    <s v="RTX5070/14770/STDOC/MR/PNY"/>
    <s v=""/>
    <s v="MN25023455"/>
    <s v="CLOSED"/>
    <s v="許家榮"/>
    <s v="2026/07/22 10:57:03"/>
    <s v=""/>
    <s v=""/>
    <s v="2026/08/03 08:53:14"/>
    <s v="[A3SC0030]Burnt Component"/>
    <s v="Customer"/>
    <s v="PCB Burned / U4"/>
    <s v="2026/07/22 10:56:21"/>
    <s v="KEYIN"/>
    <s v="KEYIN"/>
    <s v="C01"/>
    <s v="RTX5070"/>
    <s v=""/>
    <s v=""/>
    <s v=""/>
    <s v=""/>
    <s v=""/>
  </r>
  <r>
    <s v="On Hold"/>
    <s v="on hold"/>
    <x v="9"/>
    <x v="3"/>
    <x v="0"/>
    <s v="TO267000004"/>
    <s v="R"/>
    <s v="PNY"/>
    <s v="PNY_US"/>
    <s v="2026/07/21 14:05:58"/>
    <s v="2026/07/17 22:42:30"/>
    <s v="MN25022272"/>
    <s v="90CV085100T0"/>
    <s v="RTX5070/14770/STDOC/MR/PNY"/>
    <s v=""/>
    <s v="MN25022272"/>
    <s v="MTCAPPLYCONF"/>
    <s v="許家榮"/>
    <s v="2026/07/22 10:57:03"/>
    <s v=""/>
    <s v=""/>
    <s v=""/>
    <s v=""/>
    <s v=""/>
    <s v=""/>
    <s v="2026/07/22 10:55:01"/>
    <s v="KEYIN"/>
    <s v="KEYIN"/>
    <s v="R10"/>
    <s v="RTX5070"/>
    <s v=""/>
    <s v=""/>
    <s v=""/>
    <s v=""/>
    <s v=""/>
  </r>
  <r>
    <s v="KBB"/>
    <s v="-"/>
    <x v="5"/>
    <x v="3"/>
    <x v="1"/>
    <s v="TO267000004"/>
    <s v="R"/>
    <s v="PNY"/>
    <s v="PNY_US"/>
    <s v="2026/07/21 14:05:58"/>
    <s v="2026/07/17 22:42:30"/>
    <s v="MN25023115"/>
    <s v="90CV085100T0"/>
    <s v="RTX5070/14770/STDOC/MR/PNY"/>
    <s v=""/>
    <s v="MN25023115"/>
    <s v="CLOSED"/>
    <s v="許家榮"/>
    <s v="2026/07/22 10:57:03"/>
    <s v=""/>
    <s v=""/>
    <s v="2026/09/04 09:50:16"/>
    <s v="[A3SC0023]Scrap caused by VI fail"/>
    <s v="Customer"/>
    <s v="PCB Damaged / M2多處掉PAD無法維修"/>
    <s v="2026/07/22 10:55:35"/>
    <s v="KEYIN"/>
    <s v="KEYIN"/>
    <s v="C01"/>
    <s v="RTX5070"/>
    <s v=""/>
    <s v=""/>
    <s v=""/>
    <s v=""/>
    <s v=""/>
  </r>
  <r>
    <s v="KGB"/>
    <s v="Standard Shipment"/>
    <x v="0"/>
    <x v="0"/>
    <x v="0"/>
    <s v="TO267000005"/>
    <s v="R"/>
    <s v="PNY"/>
    <s v="PNY_US"/>
    <s v="2026/07/28 11:29:27"/>
    <s v="2026/07/21 21:05:40"/>
    <s v="T625801911"/>
    <s v="90CV08730060"/>
    <s v="RTX5090/14530/ARGBOC/SA/PNY"/>
    <s v=""/>
    <s v="T625000801"/>
    <s v="CLOSED"/>
    <s v="許家榮"/>
    <s v="2026/07/29 09:04:02"/>
    <s v="2026/08/11 12:57:24"/>
    <s v="2026/08/18 16:48:38"/>
    <s v="2026/08/18 16:48:38"/>
    <s v=""/>
    <s v=""/>
    <s v=""/>
    <s v="2026/07/29 08:59:14"/>
    <s v="KEYIN"/>
    <s v="KEYIN"/>
    <s v="R10"/>
    <s v="RTX5090"/>
    <s v="2026/08/17 13:29:25"/>
    <s v="002"/>
    <n v="622536"/>
    <n v="6"/>
    <n v="6"/>
  </r>
  <r>
    <s v="KGB"/>
    <s v="Standard Shipment"/>
    <x v="0"/>
    <x v="0"/>
    <x v="0"/>
    <s v="TO267000005"/>
    <s v="R"/>
    <s v="PNY"/>
    <s v="PNY_US"/>
    <s v="2026/07/28 11:29:27"/>
    <s v="2026/07/21 21:05:40"/>
    <s v="T525801933"/>
    <s v="90CV08710060"/>
    <s v="RTX5090/14530/STDOC/SA/PNY"/>
    <s v=""/>
    <s v="T525000842"/>
    <s v="CLOSED"/>
    <s v="許家榮"/>
    <s v="2026/07/29 09:04:02"/>
    <s v="2026/08/05 09:11:21"/>
    <s v="2026/08/07 16:46:49"/>
    <s v="2026/08/07 16:46:49"/>
    <s v=""/>
    <s v=""/>
    <s v=""/>
    <s v="2026/07/29 09:00:09"/>
    <s v="KEYIN"/>
    <s v="KEYIN"/>
    <s v="R10"/>
    <s v="RTX5090"/>
    <s v="2026/08/06 15:42:54"/>
    <s v="002"/>
    <n v="622522"/>
    <n v="8.4"/>
    <n v="8.4"/>
  </r>
  <r>
    <s v="KGB"/>
    <s v="Standard Shipment"/>
    <x v="0"/>
    <x v="0"/>
    <x v="0"/>
    <s v="TO267000005"/>
    <s v="R"/>
    <s v="PNY"/>
    <s v="PNY_US"/>
    <s v="2026/07/28 11:29:27"/>
    <s v="2026/07/21 21:05:40"/>
    <s v="T625801912"/>
    <s v="90CV08710060"/>
    <s v="RTX5090/14530/STDOC/SA/PNY"/>
    <s v=""/>
    <s v="T625001352"/>
    <s v="CLOSED"/>
    <s v="許家榮"/>
    <s v="2026/07/29 09:04:02"/>
    <s v="2026/08/05 08:48:04"/>
    <s v="2026/08/07 16:46:49"/>
    <s v="2026/08/07 16:46:49"/>
    <s v=""/>
    <s v=""/>
    <s v=""/>
    <s v="2026/07/29 09:00:58"/>
    <s v="KEYIN"/>
    <s v="KEYIN"/>
    <s v="R10"/>
    <s v="RTX5090"/>
    <s v="2026/08/06 15:42:54"/>
    <s v="002"/>
    <n v="622522"/>
    <n v="8.4"/>
    <n v="8.4"/>
  </r>
  <r>
    <s v="KGB"/>
    <s v="Standard Shipment"/>
    <x v="0"/>
    <x v="0"/>
    <x v="0"/>
    <s v="TO267000005"/>
    <s v="R"/>
    <s v="PNY"/>
    <s v="PNY_US"/>
    <s v="2026/07/28 11:29:27"/>
    <s v="2026/07/21 21:05:40"/>
    <s v="T625802001"/>
    <s v="90CV087000A0"/>
    <s v="RTX5090/14530/STD/SA/PNY"/>
    <s v=""/>
    <s v="T625000582"/>
    <s v="CLOSED"/>
    <s v="許家榮"/>
    <s v="2026/07/29 09:04:02"/>
    <s v="2026/08/31 15:24:37"/>
    <s v="2026/09/08 16:31:29"/>
    <s v="2026/09/08 16:31:29"/>
    <s v=""/>
    <s v=""/>
    <s v=""/>
    <s v="2026/07/29 09:01:40"/>
    <s v="KEYIN"/>
    <s v="KEYIN"/>
    <s v="R10"/>
    <s v="RTX5090"/>
    <s v="2026/09/02 13:44:21"/>
    <s v="003"/>
    <n v="622564"/>
    <n v="7.7"/>
    <n v="7.7"/>
  </r>
  <r>
    <s v="KGB"/>
    <s v="Standard Shipment"/>
    <x v="0"/>
    <x v="0"/>
    <x v="0"/>
    <s v="TO267000005"/>
    <s v="R"/>
    <s v="PNY"/>
    <s v="PNY_US"/>
    <s v="2026/07/28 11:29:27"/>
    <s v="2026/07/21 21:05:40"/>
    <s v="T625801904"/>
    <s v="90CV08730060"/>
    <s v="RTX5090/14530/ARGBOC/SA/PNY"/>
    <s v=""/>
    <s v="T625000048"/>
    <s v="CLOSED"/>
    <s v="許家榮"/>
    <s v="2026/07/29 09:04:02"/>
    <s v="2026/08/11 11:13:40"/>
    <s v="2026/08/18 16:48:38"/>
    <s v="2026/08/18 16:48:38"/>
    <s v=""/>
    <s v=""/>
    <s v=""/>
    <s v="2026/07/29 09:02:22"/>
    <s v="KEYIN"/>
    <s v="KEYIN"/>
    <s v="R10"/>
    <s v="RTX5090"/>
    <s v="2026/08/17 13:29:25"/>
    <s v="002"/>
    <n v="622536"/>
    <n v="6"/>
    <n v="6"/>
  </r>
  <r>
    <s v="KGB"/>
    <s v="Standard Shipment"/>
    <x v="0"/>
    <x v="0"/>
    <x v="0"/>
    <s v="TO267000005"/>
    <s v="R"/>
    <s v="PNY"/>
    <s v="PNY_US"/>
    <s v="2026/07/28 11:29:27"/>
    <s v="2026/07/21 21:05:40"/>
    <s v="T725801939"/>
    <s v="90CV08710060"/>
    <s v="RTX5090/14530/STDOC/SA/PNY"/>
    <s v=""/>
    <s v="T725002903"/>
    <s v="CLOSED"/>
    <s v="許家榮"/>
    <s v="2026/07/29 09:04:02"/>
    <s v="2026/08/10 14:58:55"/>
    <s v="2026/08/18 16:48:38"/>
    <s v="2026/08/18 16:48:38"/>
    <s v=""/>
    <s v=""/>
    <s v=""/>
    <s v="2026/07/29 09:03:07"/>
    <s v="KEYIN"/>
    <s v="KEYIN"/>
    <s v="R10"/>
    <s v="RTX5090"/>
    <s v="2026/08/17 13:29:25"/>
    <s v="001"/>
    <n v="622536"/>
    <n v="6.4"/>
    <n v="6.4"/>
  </r>
  <r>
    <s v="KGB"/>
    <s v="Standard Shipment"/>
    <x v="0"/>
    <x v="0"/>
    <x v="0"/>
    <s v="TO268000006"/>
    <s v="R"/>
    <s v="PNY"/>
    <s v="PNY_US"/>
    <s v="2026/08/25 12:36:53"/>
    <s v="2026/08/13 21:34:22"/>
    <s v="M825801998"/>
    <s v="90CV08630010"/>
    <s v="RTX5080/14745/ARGBOC/SA/PNY"/>
    <s v=""/>
    <s v="M825039377"/>
    <s v="CLOSED"/>
    <s v="許家榮"/>
    <s v="2026/08/25 14:21:50"/>
    <s v="2026/09/04 14:41:10"/>
    <s v="2026/09/11 17:22:20"/>
    <s v="2026/09/11 17:22:20"/>
    <s v=""/>
    <s v=""/>
    <s v=""/>
    <s v="2026/08/25 12:43:42"/>
    <s v="KEYIN"/>
    <s v="KEYIN"/>
    <s v="R10"/>
    <s v="RTX5080"/>
    <s v="2026/09/10 13:16:17"/>
    <s v="005"/>
    <n v="622579"/>
    <n v="7.1"/>
    <n v="7.1"/>
  </r>
  <r>
    <s v="KGB"/>
    <s v="Standard Shipment"/>
    <x v="0"/>
    <x v="0"/>
    <x v="0"/>
    <s v="TO268000006"/>
    <s v="R"/>
    <s v="PNY"/>
    <s v="PNY_US"/>
    <s v="2026/08/25 12:36:53"/>
    <s v="2026/08/13 21:34:22"/>
    <s v="M426801995"/>
    <s v="90CV08610070"/>
    <s v="RTX5080/14745/STDOC/SA/PNY"/>
    <s v=""/>
    <s v="M426002249"/>
    <s v="CLOSED"/>
    <s v="許家榮"/>
    <s v="2026/08/25 14:21:50"/>
    <s v="2026/08/31 12:44:43"/>
    <s v="2026/09/08 16:31:29"/>
    <s v="2026/09/08 16:31:29"/>
    <s v=""/>
    <s v=""/>
    <s v=""/>
    <s v="2026/08/25 12:44:33"/>
    <s v="KEYIN"/>
    <s v="KEYIN"/>
    <s v="R10"/>
    <s v="RTX5080"/>
    <s v="2026/09/02 13:44:21"/>
    <s v="001"/>
    <n v="622564"/>
    <n v="6.8"/>
    <n v="6.8"/>
  </r>
  <r>
    <s v="KGB"/>
    <s v="Standard Shipment"/>
    <x v="0"/>
    <x v="0"/>
    <x v="0"/>
    <s v="TO268000006"/>
    <s v="R"/>
    <s v="PNY"/>
    <s v="PNY_US"/>
    <s v="2026/08/25 12:36:53"/>
    <s v="2026/08/13 21:34:22"/>
    <s v="M825802045"/>
    <s v="90CV08630010"/>
    <s v="RTX5080/14745/ARGBOC/SA/PNY"/>
    <s v=""/>
    <s v="M825039189"/>
    <s v="CLOSED"/>
    <s v="許家榮"/>
    <s v="2026/08/25 14:21:50"/>
    <s v="2026/09/04 14:33:47"/>
    <s v="2026/09/11 17:22:20"/>
    <s v="2026/09/11 17:22:20"/>
    <s v=""/>
    <s v=""/>
    <s v=""/>
    <s v="2026/08/25 12:45:39"/>
    <s v="KEYIN"/>
    <s v="KEYIN"/>
    <s v="R10"/>
    <s v="RTX5080"/>
    <s v="2026/09/10 13:16:17"/>
    <s v="005"/>
    <n v="622579"/>
    <n v="7.1"/>
    <n v="7.1"/>
  </r>
  <r>
    <s v="KGB"/>
    <s v="Standard Shipment"/>
    <x v="0"/>
    <x v="0"/>
    <x v="0"/>
    <s v="TO268000006"/>
    <s v="R"/>
    <s v="PNY"/>
    <s v="PNY_US"/>
    <s v="2026/08/25 12:36:53"/>
    <s v="2026/08/13 21:34:22"/>
    <s v="M825802002"/>
    <s v="90CV08610010"/>
    <s v="RTX5080/14745/STDOC/SA/PNY"/>
    <s v=""/>
    <s v="M825045425"/>
    <s v="CLOSED"/>
    <s v="許家榮"/>
    <s v="2026/08/25 14:21:50"/>
    <s v="2026/08/31 16:58:55"/>
    <s v="2026/09/08 16:31:29"/>
    <s v="2026/09/08 16:31:29"/>
    <s v=""/>
    <s v=""/>
    <s v=""/>
    <s v="2026/08/25 12:46:40"/>
    <s v="KEYIN"/>
    <s v="KEYIN"/>
    <s v="R10"/>
    <s v="RTX5080"/>
    <s v="2026/09/02 13:44:21"/>
    <s v="002"/>
    <n v="622564"/>
    <n v="6.8"/>
    <n v="6.8"/>
  </r>
  <r>
    <s v="KGB"/>
    <s v="Standard Shipment"/>
    <x v="0"/>
    <x v="0"/>
    <x v="0"/>
    <s v="TO268000006"/>
    <s v="R"/>
    <s v="PNY"/>
    <s v="PNY_US"/>
    <s v="2026/08/25 12:36:53"/>
    <s v="2026/08/13 21:34:22"/>
    <s v="MO25802051"/>
    <s v="90CV08610070"/>
    <s v="RTX5080/14745/STDOC/SA/PNY"/>
    <s v=""/>
    <s v="MO25000218"/>
    <s v="CLOSED"/>
    <s v="許家榮"/>
    <s v="2026/08/25 14:21:50"/>
    <s v="2026/09/04 14:40:03"/>
    <s v="2026/09/11 17:22:20"/>
    <s v="2026/09/11 17:22:20"/>
    <s v=""/>
    <s v=""/>
    <s v=""/>
    <s v="2026/08/25 12:47:40"/>
    <s v="KEYIN"/>
    <s v="KEYIN"/>
    <s v="R10"/>
    <s v="RTX5080"/>
    <s v="2026/09/10 13:16:17"/>
    <s v="003"/>
    <n v="622579"/>
    <n v="6.9"/>
    <n v="6.9"/>
  </r>
  <r>
    <s v="KGB"/>
    <s v="Standard Shipment"/>
    <x v="0"/>
    <x v="0"/>
    <x v="0"/>
    <s v="TO268000006"/>
    <s v="R"/>
    <s v="PNY"/>
    <s v="PNY_US"/>
    <s v="2026/08/25 12:36:53"/>
    <s v="2026/08/13 21:34:22"/>
    <s v="M925802069"/>
    <s v="90CV08610070"/>
    <s v="RTX5080/14745/STDOC/SA/PNY"/>
    <s v=""/>
    <s v="M925026411"/>
    <s v="CLOSED"/>
    <s v="許家榮"/>
    <s v="2026/08/25 14:21:50"/>
    <s v="2026/09/07 14:36:29"/>
    <s v="2026/09/11 17:22:20"/>
    <s v="2026/09/11 17:22:20"/>
    <s v=""/>
    <s v=""/>
    <s v=""/>
    <s v="2026/08/25 12:48:40"/>
    <s v="KEYIN"/>
    <s v="KEYIN"/>
    <s v="R10"/>
    <s v="RTX5080"/>
    <s v="2026/09/10 13:16:17"/>
    <s v="002"/>
    <n v="622579"/>
    <n v="6.9"/>
    <n v="6.9"/>
  </r>
  <r>
    <s v="KGB"/>
    <s v="Standard Shipment"/>
    <x v="0"/>
    <x v="0"/>
    <x v="0"/>
    <s v="TO268000006"/>
    <s v="R"/>
    <s v="PNY"/>
    <s v="PNY_US"/>
    <s v="2026/08/25 12:36:53"/>
    <s v="2026/08/13 21:34:22"/>
    <s v="M925802050"/>
    <s v="90CV08610070"/>
    <s v="RTX5080/14745/STDOC/SA/PNY"/>
    <s v=""/>
    <s v="M925026369"/>
    <s v="CLOSED"/>
    <s v="許家榮"/>
    <s v="2026/08/25 14:21:50"/>
    <s v="2026/09/04 14:38:19"/>
    <s v="2026/09/11 17:22:20"/>
    <s v="2026/09/11 17:22:20"/>
    <s v=""/>
    <s v=""/>
    <s v=""/>
    <s v="2026/08/25 12:49:32"/>
    <s v="KEYIN"/>
    <s v="KEYIN"/>
    <s v="R10"/>
    <s v="RTX5080"/>
    <s v="2026/09/10 13:16:17"/>
    <s v="003"/>
    <n v="622579"/>
    <n v="6.9"/>
    <n v="6.9"/>
  </r>
  <r>
    <s v="KGB"/>
    <s v="Standard Shipment"/>
    <x v="0"/>
    <x v="0"/>
    <x v="0"/>
    <s v="TO268000006"/>
    <s v="R"/>
    <s v="PNY"/>
    <s v="PNY_US"/>
    <s v="2026/08/25 12:36:53"/>
    <s v="2026/08/13 21:34:22"/>
    <s v="M925801999"/>
    <s v="90CV08610010"/>
    <s v="RTX5080/14745/STDOC/SA/PNY"/>
    <s v=""/>
    <s v="M925801594"/>
    <s v="CLOSED"/>
    <s v="許家榮"/>
    <s v="2026/08/25 14:21:49"/>
    <s v="2026/08/31 13:07:54"/>
    <s v="2026/09/08 16:31:29"/>
    <s v="2026/09/08 16:31:29"/>
    <s v=""/>
    <s v=""/>
    <s v=""/>
    <s v="2026/08/25 12:50:18"/>
    <s v="KEYIN"/>
    <s v="KEYIN"/>
    <s v="R10"/>
    <s v="RTX5080"/>
    <s v="2026/09/02 13:44:21"/>
    <s v="001"/>
    <n v="622564"/>
    <n v="6.8"/>
    <n v="6.8"/>
  </r>
  <r>
    <s v="KGB"/>
    <s v="Standard Shipment"/>
    <x v="0"/>
    <x v="0"/>
    <x v="0"/>
    <s v="TO268000006"/>
    <s v="R"/>
    <s v="PNY"/>
    <s v="PNY_US"/>
    <s v="2026/08/25 12:36:53"/>
    <s v="2026/08/13 21:34:22"/>
    <s v="M825010426"/>
    <s v="90CV08E100G0"/>
    <s v="RTX5060/15225/STD/SA/PNY"/>
    <s v=""/>
    <s v="M825010426"/>
    <s v="CLOSED"/>
    <s v="許家榮"/>
    <s v="2026/08/25 14:21:46"/>
    <s v="2026/08/28 15:22:04"/>
    <s v="2026/09/08 16:31:30"/>
    <s v="2026/09/08 16:31:30"/>
    <s v=""/>
    <s v=""/>
    <s v=""/>
    <s v="2026/08/25 14:11:47"/>
    <s v="KEYIN"/>
    <s v="KEYIN"/>
    <s v="R10"/>
    <s v="RTX5060"/>
    <s v="2026/09/02 13:44:21"/>
    <s v="007"/>
    <n v="622564"/>
    <n v="2.5"/>
    <n v="2.5"/>
  </r>
  <r>
    <s v="KGB"/>
    <s v="Standard Shipment"/>
    <x v="0"/>
    <x v="0"/>
    <x v="0"/>
    <s v="TO268000006"/>
    <s v="R"/>
    <s v="PNY"/>
    <s v="PNY_US"/>
    <s v="2026/08/25 12:36:53"/>
    <s v="2026/08/13 21:34:22"/>
    <s v="M825802052"/>
    <s v="90CV08E100C0"/>
    <s v="RTX5060/15225/STD/SA/PNY"/>
    <s v=""/>
    <s v="M825046690"/>
    <s v="CLOSED"/>
    <s v="許家榮"/>
    <s v="2026/08/25 14:21:46"/>
    <s v="2026/09/07 08:37:57"/>
    <s v="2026/09/11 17:22:20"/>
    <s v="2026/09/11 17:22:20"/>
    <s v=""/>
    <s v=""/>
    <s v=""/>
    <s v="2026/08/25 14:12:41"/>
    <s v="KEYIN"/>
    <s v="KEYIN"/>
    <s v="R10"/>
    <s v="RTX5060"/>
    <s v="2026/09/10 13:16:17"/>
    <s v="008"/>
    <n v="622579"/>
    <n v="3.9"/>
    <n v="3.9"/>
  </r>
  <r>
    <s v="KBB"/>
    <s v="-"/>
    <x v="5"/>
    <x v="4"/>
    <x v="1"/>
    <s v="TO268000006"/>
    <s v="R"/>
    <s v="PNY"/>
    <s v="PNY_US"/>
    <s v="2026/08/25 12:36:53"/>
    <s v="2026/08/13 21:34:22"/>
    <s v="M825041390"/>
    <s v="90CV08C60010"/>
    <s v="RTX5060TI/15215/STD/SA/PNY"/>
    <s v=""/>
    <s v="M825041390"/>
    <s v="CLOSED"/>
    <s v="許家榮"/>
    <s v="2026/08/25 14:21:46"/>
    <s v=""/>
    <s v=""/>
    <s v="2026/09/04 09:52:59"/>
    <s v="[A3SC0030]Burnt Component"/>
    <s v="Customer"/>
    <s v="PCB Burned / U11 Burne and loss PAD"/>
    <s v="2026/08/25 14:13:32"/>
    <s v="KEYIN"/>
    <s v="KEYIN"/>
    <s v="C01"/>
    <s v="RTX5060TI"/>
    <s v=""/>
    <s v=""/>
    <s v=""/>
    <s v=""/>
    <s v=""/>
  </r>
  <r>
    <s v="KGB"/>
    <s v="Standard Shipment"/>
    <x v="0"/>
    <x v="0"/>
    <x v="0"/>
    <s v="TO268000006"/>
    <s v="R"/>
    <s v="PNY"/>
    <s v="PNY_US"/>
    <s v="2026/08/25 12:36:53"/>
    <s v="2026/08/13 21:34:22"/>
    <s v="M725802013"/>
    <s v="90CV08E100C0"/>
    <s v="RTX5060/15225/STD/SA/PNY"/>
    <s v=""/>
    <s v="M725048398"/>
    <s v="CLOSED"/>
    <s v="許家榮"/>
    <s v="2026/08/25 14:21:46"/>
    <s v="2026/08/31 14:31:10"/>
    <s v="2026/09/08 16:31:30"/>
    <s v="2026/09/08 16:31:30"/>
    <s v=""/>
    <s v=""/>
    <s v=""/>
    <s v="2026/08/25 14:14:33"/>
    <s v="KEYIN"/>
    <s v="KEYIN"/>
    <s v="R10"/>
    <s v="RTX5060"/>
    <s v="2026/09/02 13:44:21"/>
    <s v="008"/>
    <n v="622564"/>
    <n v="4.5"/>
    <n v="4.5"/>
  </r>
  <r>
    <s v="On Hold"/>
    <s v="on hold"/>
    <x v="9"/>
    <x v="4"/>
    <x v="0"/>
    <s v="TO268000006"/>
    <s v="R"/>
    <s v="PNY"/>
    <s v="PNY_US"/>
    <s v="2026/08/25 12:36:53"/>
    <s v="2026/08/13 21:34:22"/>
    <s v="MO25021162"/>
    <s v="90CV08E100N0"/>
    <s v="RTX5060/15225/STD/MR/PNY"/>
    <s v=""/>
    <s v="MO25021162"/>
    <s v="MTCAPPLYCONF"/>
    <s v="許家榮"/>
    <s v="2026/08/25 14:21:46"/>
    <s v=""/>
    <s v=""/>
    <s v=""/>
    <s v=""/>
    <s v=""/>
    <s v=""/>
    <s v="2026/08/25 14:15:47"/>
    <s v="KEYIN"/>
    <s v="KEYIN"/>
    <s v="R10"/>
    <s v="RTX5060"/>
    <s v=""/>
    <s v=""/>
    <s v=""/>
    <s v=""/>
    <s v=""/>
  </r>
  <r>
    <s v="KGB"/>
    <s v="Standard Shipment"/>
    <x v="0"/>
    <x v="0"/>
    <x v="0"/>
    <s v="TO268000006"/>
    <s v="R"/>
    <s v="PNY"/>
    <s v="PNY_US"/>
    <s v="2026/08/25 12:36:53"/>
    <s v="2026/08/13 21:34:22"/>
    <s v="M825802018"/>
    <s v="90CV08E100C0"/>
    <s v="RTX5060/15225/STD/SA/PNY"/>
    <s v=""/>
    <s v="M825046519"/>
    <s v="CLOSED"/>
    <s v="許家榮"/>
    <s v="2026/08/25 14:21:46"/>
    <s v="2026/08/28 16:25:37"/>
    <s v="2026/09/08 16:31:30"/>
    <s v="2026/09/08 16:31:30"/>
    <s v=""/>
    <s v=""/>
    <s v=""/>
    <s v="2026/08/25 14:16:40"/>
    <s v="KEYIN"/>
    <s v="KEYIN"/>
    <s v="R10"/>
    <s v="RTX5060"/>
    <s v="2026/09/02 13:44:22"/>
    <s v="008"/>
    <n v="622564"/>
    <n v="4.5"/>
    <n v="4.5"/>
  </r>
  <r>
    <s v="KGB"/>
    <s v="Standard Shipment"/>
    <x v="0"/>
    <x v="0"/>
    <x v="0"/>
    <s v="TO268000006"/>
    <s v="R"/>
    <s v="PNY"/>
    <s v="PNY_US"/>
    <s v="2026/08/25 12:36:53"/>
    <s v="2026/08/13 21:34:22"/>
    <s v="M925802015"/>
    <s v="90CV08E30090"/>
    <s v="RTX5060/15225/STDOC/SA/PNY"/>
    <s v=""/>
    <s v="M925022748"/>
    <s v="CLOSED"/>
    <s v="許家榮"/>
    <s v="2026/08/25 14:21:49"/>
    <s v="2026/08/28 15:52:15"/>
    <s v="2026/09/08 16:31:29"/>
    <s v="2026/09/08 16:31:29"/>
    <s v=""/>
    <s v=""/>
    <s v=""/>
    <s v="2026/08/25 13:06:21"/>
    <s v="KEYIN"/>
    <s v="KEYIN"/>
    <s v="R10"/>
    <s v="RTX5060"/>
    <s v="2026/09/02 13:44:22"/>
    <s v="008"/>
    <n v="622564"/>
    <n v="4.5"/>
    <n v="4.5"/>
  </r>
  <r>
    <s v="KGB"/>
    <s v="Standard Shipment"/>
    <x v="0"/>
    <x v="0"/>
    <x v="0"/>
    <s v="TO268000006"/>
    <s v="R"/>
    <s v="PNY"/>
    <s v="PNY_US"/>
    <s v="2026/08/25 12:36:53"/>
    <s v="2026/08/13 21:34:22"/>
    <s v="M925802026"/>
    <s v="90CV08E30010"/>
    <s v="RTX5060/15225/STDOC/SA/PNY"/>
    <s v=""/>
    <s v="M925022704"/>
    <s v="CLOSED"/>
    <s v="許家榮"/>
    <s v="2026/08/25 14:21:49"/>
    <s v="2026/08/31 16:20:11"/>
    <s v="2026/09/08 16:31:29"/>
    <s v="2026/09/08 16:31:29"/>
    <s v=""/>
    <s v=""/>
    <s v=""/>
    <s v="2026/08/25 13:07:15"/>
    <s v="KEYIN"/>
    <s v="KEYIN"/>
    <s v="R10"/>
    <s v="RTX5060"/>
    <s v="2026/09/02 13:44:22"/>
    <s v="008"/>
    <n v="622564"/>
    <n v="4.5"/>
    <n v="4.5"/>
  </r>
  <r>
    <s v="KGB"/>
    <s v="Standard Shipment"/>
    <x v="0"/>
    <x v="0"/>
    <x v="0"/>
    <s v="TO268000006"/>
    <s v="R"/>
    <s v="PNY"/>
    <s v="PNY_US"/>
    <s v="2026/08/25 12:36:53"/>
    <s v="2026/08/13 21:34:22"/>
    <s v="MO25802046"/>
    <s v="90CV08E30010"/>
    <s v="RTX5060/15225/STDOC/SA/PNY"/>
    <s v=""/>
    <s v="MO25011448"/>
    <s v="CLOSED"/>
    <s v="許家榮"/>
    <s v="2026/08/25 14:21:49"/>
    <s v="2026/09/04 16:59:13"/>
    <s v="2026/09/11 17:22:20"/>
    <s v="2026/09/11 17:22:20"/>
    <s v=""/>
    <s v=""/>
    <s v=""/>
    <s v="2026/08/25 13:08:07"/>
    <s v="KEYIN"/>
    <s v="KEYIN"/>
    <s v="R10"/>
    <s v="RTX5060"/>
    <s v="2026/09/10 13:16:17"/>
    <s v="008"/>
    <n v="622579"/>
    <n v="3.9"/>
    <n v="3.9"/>
  </r>
  <r>
    <s v="KGB"/>
    <s v="Standard Shipment"/>
    <x v="0"/>
    <x v="0"/>
    <x v="0"/>
    <s v="TO268000006"/>
    <s v="R"/>
    <s v="PNY"/>
    <s v="PNY_US"/>
    <s v="2026/08/25 12:36:53"/>
    <s v="2026/08/13 21:34:22"/>
    <s v="M625802010"/>
    <s v="90CV08C30010"/>
    <s v="RTX5060TI/15210/STDOC/SA/PNY"/>
    <s v=""/>
    <s v="M625017524"/>
    <s v="CLOSED"/>
    <s v="許家榮"/>
    <s v="2026/08/25 14:21:49"/>
    <s v="2026/08/28 16:39:22"/>
    <s v="2026/09/08 16:31:29"/>
    <s v="2026/09/08 16:31:29"/>
    <s v=""/>
    <s v=""/>
    <s v=""/>
    <s v="2026/08/25 13:11:04"/>
    <s v="KEYIN"/>
    <s v="KEYIN"/>
    <s v="R10"/>
    <s v="RTX5060TI"/>
    <s v="2026/09/02 13:44:22"/>
    <s v="009"/>
    <n v="622564"/>
    <n v="5.0999999999999996"/>
    <n v="5.0999999999999996"/>
  </r>
  <r>
    <s v="KGB"/>
    <s v="Standard Shipment"/>
    <x v="0"/>
    <x v="0"/>
    <x v="0"/>
    <s v="TO268000006"/>
    <s v="R"/>
    <s v="PNY"/>
    <s v="PNY_US"/>
    <s v="2026/08/25 12:36:53"/>
    <s v="2026/08/13 21:34:22"/>
    <s v="M226802027"/>
    <s v="90CV08C700D0"/>
    <s v="RTX5060TI/15215/STDOC/SA/PNY"/>
    <s v=""/>
    <s v="M226002537"/>
    <s v="CLOSED"/>
    <s v="許家榮"/>
    <s v="2026/08/25 14:21:49"/>
    <s v="2026/08/31 16:30:36"/>
    <s v="2026/09/08 16:31:29"/>
    <s v="2026/09/08 16:31:29"/>
    <s v=""/>
    <s v=""/>
    <s v=""/>
    <s v="2026/08/25 13:12:01"/>
    <s v="KEYIN"/>
    <s v="KEYIN"/>
    <s v="R10"/>
    <s v="RTX5060TI"/>
    <s v="2026/09/02 13:44:22"/>
    <s v="009"/>
    <n v="622564"/>
    <n v="5.0999999999999996"/>
    <n v="5.0999999999999996"/>
  </r>
  <r>
    <s v="KGB"/>
    <s v="Standard Shipment"/>
    <x v="0"/>
    <x v="0"/>
    <x v="0"/>
    <s v="TO268000006"/>
    <s v="R"/>
    <s v="PNY"/>
    <s v="PNY_US"/>
    <s v="2026/08/25 12:36:53"/>
    <s v="2026/08/13 21:34:22"/>
    <s v="M825802012"/>
    <s v="90CV08E30090"/>
    <s v="RTX5060/15225/STDOC/SA/PNY"/>
    <s v=""/>
    <s v="M825036442"/>
    <s v="CLOSED"/>
    <s v="許家榮"/>
    <s v="2026/08/25 14:21:49"/>
    <s v="2026/08/28 16:01:36"/>
    <s v="2026/09/08 16:31:29"/>
    <s v="2026/09/08 16:31:29"/>
    <s v=""/>
    <s v=""/>
    <s v=""/>
    <s v="2026/08/25 13:13:04"/>
    <s v="KEYIN"/>
    <s v="KEYIN"/>
    <s v="R10"/>
    <s v="RTX5060"/>
    <s v="2026/09/02 13:44:21"/>
    <s v="008"/>
    <n v="622564"/>
    <n v="4.5"/>
    <n v="4.5"/>
  </r>
  <r>
    <s v="KGB"/>
    <s v="Standard Shipment"/>
    <x v="0"/>
    <x v="0"/>
    <x v="0"/>
    <s v="TO268000006"/>
    <s v="R"/>
    <s v="PNY"/>
    <s v="PNY_US"/>
    <s v="2026/08/25 12:36:53"/>
    <s v="2026/08/13 21:34:22"/>
    <s v="MN25802008"/>
    <s v="90CV08C30080"/>
    <s v="RTX5060TI/15210/STDOC/SA/PNY"/>
    <s v=""/>
    <s v="MN25004041"/>
    <s v="CLOSED"/>
    <s v="許家榮"/>
    <s v="2026/08/25 14:21:49"/>
    <s v="2026/08/28 17:11:21"/>
    <s v="2026/09/08 16:31:29"/>
    <s v="2026/09/08 16:31:29"/>
    <s v=""/>
    <s v=""/>
    <s v=""/>
    <s v="2026/08/25 13:14:02"/>
    <s v="KEYIN"/>
    <s v="KEYIN"/>
    <s v="R10"/>
    <s v="RTX5060TI"/>
    <s v="2026/09/02 13:44:22"/>
    <s v="009"/>
    <n v="622564"/>
    <n v="5.0999999999999996"/>
    <n v="5.0999999999999996"/>
  </r>
  <r>
    <s v="KGB"/>
    <s v="Standard Shipment"/>
    <x v="0"/>
    <x v="0"/>
    <x v="0"/>
    <s v="TO268000006"/>
    <s v="R"/>
    <s v="PNY"/>
    <s v="PNY_US"/>
    <s v="2026/08/25 12:36:53"/>
    <s v="2026/08/13 21:34:22"/>
    <s v="M725802011"/>
    <s v="90CV08C70080"/>
    <s v="RTX5060TI/15215/STDOC/SA/PNY"/>
    <s v=""/>
    <s v="M725001256"/>
    <s v="CLOSED"/>
    <s v="許家榮"/>
    <s v="2026/08/25 14:21:49"/>
    <s v="2026/08/28 16:50:44"/>
    <s v="2026/09/08 16:31:30"/>
    <s v="2026/09/08 16:31:30"/>
    <s v=""/>
    <s v=""/>
    <s v=""/>
    <s v="2026/08/25 13:14:55"/>
    <s v="KEYIN"/>
    <s v="KEYIN"/>
    <s v="R10"/>
    <s v="RTX5060TI"/>
    <s v="2026/09/02 13:44:22"/>
    <s v="009"/>
    <n v="622564"/>
    <n v="5.0999999999999996"/>
    <n v="5.0999999999999996"/>
  </r>
  <r>
    <s v="KGB"/>
    <s v="Standard Shipment"/>
    <x v="0"/>
    <x v="0"/>
    <x v="0"/>
    <s v="TO268000006"/>
    <s v="R"/>
    <s v="PNY"/>
    <s v="PNY_US"/>
    <s v="2026/08/25 12:36:53"/>
    <s v="2026/08/13 21:34:22"/>
    <s v="MO25801996"/>
    <s v="90CV08610070"/>
    <s v="RTX5080/14745/STDOC/SA/PNY"/>
    <s v=""/>
    <s v="MO25000276"/>
    <s v="CLOSED"/>
    <s v="許家榮"/>
    <s v="2026/08/25 14:21:48"/>
    <s v="2026/08/31 12:55:52"/>
    <s v="2026/09/08 16:31:30"/>
    <s v="2026/09/08 16:31:30"/>
    <s v=""/>
    <s v=""/>
    <s v=""/>
    <s v="2026/08/25 13:16:07"/>
    <s v="KEYIN"/>
    <s v="KEYIN"/>
    <s v="R10"/>
    <s v="RTX5080"/>
    <s v="2026/09/02 13:44:21"/>
    <s v="001"/>
    <n v="622564"/>
    <n v="6.8"/>
    <n v="6.8"/>
  </r>
  <r>
    <s v="KGB"/>
    <s v="Standard Shipment"/>
    <x v="0"/>
    <x v="0"/>
    <x v="0"/>
    <s v="TO268000006"/>
    <s v="R"/>
    <s v="PNY"/>
    <s v="PNY_US"/>
    <s v="2026/08/25 12:36:53"/>
    <s v="2026/08/13 21:34:22"/>
    <s v="M925010593"/>
    <s v="90CV085000T0"/>
    <s v="RTX5070/14770/STD/MR/PNY"/>
    <s v=""/>
    <s v="M925010593"/>
    <s v="CLOSED"/>
    <s v="許家榮"/>
    <s v="2026/08/25 14:21:48"/>
    <s v="2026/10/06 14:52:11"/>
    <s v="2026/10/08 16:02:09"/>
    <s v="2026/10/08 16:02:09"/>
    <s v=""/>
    <s v=""/>
    <s v=""/>
    <s v="2026/08/25 13:26:18"/>
    <s v="KEYIN"/>
    <s v="KEYIN"/>
    <s v="R10"/>
    <s v="RTX5070"/>
    <s v="2026/10/07 11:24:42"/>
    <s v="008"/>
    <n v="622633"/>
    <n v="4.4000000000000004"/>
    <n v="4.4000000000000004"/>
  </r>
  <r>
    <s v="On Hold"/>
    <s v="on hold"/>
    <x v="9"/>
    <x v="4"/>
    <x v="0"/>
    <s v="TO268000006"/>
    <s v="R"/>
    <s v="PNY"/>
    <s v="PNY_US"/>
    <s v="2026/08/25 12:36:53"/>
    <s v="2026/08/13 21:34:22"/>
    <s v="M725028726"/>
    <s v="90CV085100C0"/>
    <s v="RTX5070/14770/STDOC/HY/PNY"/>
    <s v=""/>
    <s v="M725028726"/>
    <s v="MTCAPPLYCONF"/>
    <s v="許家榮"/>
    <s v="2026/08/25 14:21:48"/>
    <s v=""/>
    <s v=""/>
    <s v=""/>
    <s v=""/>
    <s v=""/>
    <s v=""/>
    <s v="2026/08/25 13:33:17"/>
    <s v="KEYIN"/>
    <s v="KEYIN"/>
    <s v="R10"/>
    <s v="RTX5070"/>
    <s v=""/>
    <s v=""/>
    <s v=""/>
    <s v=""/>
    <s v=""/>
  </r>
  <r>
    <s v="KGB"/>
    <s v="Standard Shipment"/>
    <x v="0"/>
    <x v="0"/>
    <x v="0"/>
    <s v="TO268000006"/>
    <s v="R"/>
    <s v="PNY"/>
    <s v="PNY_US"/>
    <s v="2026/08/25 12:36:53"/>
    <s v="2026/08/13 21:34:22"/>
    <s v="M725802021"/>
    <s v="90CV08610010"/>
    <s v="RTX5080/14745/STDOC/SA/PNY"/>
    <s v=""/>
    <s v="M725021778"/>
    <s v="CLOSED"/>
    <s v="許家榮"/>
    <s v="2026/08/25 14:21:49"/>
    <s v="2026/09/04 14:43:53"/>
    <s v="2026/09/11 17:22:20"/>
    <s v="2026/09/11 17:22:20"/>
    <s v=""/>
    <s v=""/>
    <s v=""/>
    <s v="2026/08/25 12:51:11"/>
    <s v="KEYIN"/>
    <s v="KEYIN"/>
    <s v="R10"/>
    <s v="RTX5080"/>
    <s v="2026/09/10 13:16:17"/>
    <s v="002"/>
    <n v="622579"/>
    <n v="6.9"/>
    <n v="6.9"/>
  </r>
  <r>
    <s v="KGB"/>
    <s v="Standard Shipment"/>
    <x v="0"/>
    <x v="0"/>
    <x v="0"/>
    <s v="TO268000006"/>
    <s v="R"/>
    <s v="PNY"/>
    <s v="PNY_US"/>
    <s v="2026/08/25 12:36:53"/>
    <s v="2026/08/13 21:34:22"/>
    <s v="MO25802067"/>
    <s v="90CV08610070"/>
    <s v="RTX5080/14745/STDOC/SA/PNY"/>
    <s v=""/>
    <s v="MO25010520"/>
    <s v="CLOSED"/>
    <s v="許家榮"/>
    <s v="2026/08/25 14:21:49"/>
    <s v="2026/09/07 13:20:38"/>
    <s v="2026/09/11 17:22:20"/>
    <s v="2026/09/11 17:22:20"/>
    <s v=""/>
    <s v=""/>
    <s v=""/>
    <s v="2026/08/25 12:52:09"/>
    <s v="KEYIN"/>
    <s v="KEYIN"/>
    <s v="R10"/>
    <s v="RTX5080"/>
    <s v="2026/09/10 13:16:17"/>
    <s v="004"/>
    <n v="622579"/>
    <n v="7"/>
    <n v="7"/>
  </r>
  <r>
    <s v="KGB"/>
    <s v="Standard Shipment"/>
    <x v="0"/>
    <x v="0"/>
    <x v="0"/>
    <s v="TO268000006"/>
    <s v="R"/>
    <s v="PNY"/>
    <s v="PNY_US"/>
    <s v="2026/08/25 12:36:53"/>
    <s v="2026/08/13 21:34:22"/>
    <s v="M825802048"/>
    <s v="90CV08610010"/>
    <s v="RTX5080/14745/STDOC/SA/PNY"/>
    <s v=""/>
    <s v="M825045951"/>
    <s v="CLOSED"/>
    <s v="許家榮"/>
    <s v="2026/08/25 14:21:49"/>
    <s v="2026/09/07 14:00:46"/>
    <s v="2026/09/11 17:22:20"/>
    <s v="2026/09/11 17:22:20"/>
    <s v=""/>
    <s v=""/>
    <s v=""/>
    <s v="2026/08/25 12:53:02"/>
    <s v="KEYIN"/>
    <s v="KEYIN"/>
    <s v="R10"/>
    <s v="RTX5080"/>
    <s v="2026/09/10 13:16:17"/>
    <s v="004"/>
    <n v="622579"/>
    <n v="7"/>
    <n v="7"/>
  </r>
  <r>
    <s v="KGB"/>
    <s v="Standard Shipment"/>
    <x v="0"/>
    <x v="0"/>
    <x v="0"/>
    <s v="TO268000006"/>
    <s v="R"/>
    <s v="PNY"/>
    <s v="PNY_US"/>
    <s v="2026/08/25 12:36:53"/>
    <s v="2026/08/13 21:34:22"/>
    <s v="M925802070"/>
    <s v="90CV08610070"/>
    <s v="RTX5080/14745/STDOC/SA/PNY"/>
    <s v=""/>
    <s v="M925026178"/>
    <s v="CLOSED"/>
    <s v="許家榮"/>
    <s v="2026/08/25 14:21:49"/>
    <s v="2026/09/07 14:16:46"/>
    <s v="2026/09/11 17:22:20"/>
    <s v="2026/09/11 17:22:20"/>
    <s v=""/>
    <s v=""/>
    <s v=""/>
    <s v="2026/08/25 12:53:57"/>
    <s v="KEYIN"/>
    <s v="KEYIN"/>
    <s v="R10"/>
    <s v="RTX5080"/>
    <s v="2026/09/10 13:16:17"/>
    <s v="004"/>
    <n v="622579"/>
    <n v="7"/>
    <n v="7"/>
  </r>
  <r>
    <s v="KGB"/>
    <s v="Standard Shipment"/>
    <x v="0"/>
    <x v="0"/>
    <x v="0"/>
    <s v="TO268000006"/>
    <s v="R"/>
    <s v="PNY"/>
    <s v="PNY_US"/>
    <s v="2026/08/25 12:36:53"/>
    <s v="2026/08/13 21:34:22"/>
    <s v="M925802003"/>
    <s v="90CV08610010"/>
    <s v="RTX5080/14745/STDOC/SA/PNY"/>
    <s v=""/>
    <s v="M925021350"/>
    <s v="CLOSED"/>
    <s v="許家榮"/>
    <s v="2026/08/25 14:21:49"/>
    <s v="2026/08/31 16:48:22"/>
    <s v="2026/09/08 16:31:29"/>
    <s v="2026/09/08 16:31:29"/>
    <s v=""/>
    <s v=""/>
    <s v=""/>
    <s v="2026/08/25 12:54:50"/>
    <s v="KEYIN"/>
    <s v="KEYIN"/>
    <s v="R10"/>
    <s v="RTX5080"/>
    <s v="2026/09/02 13:44:21"/>
    <s v="002"/>
    <n v="622564"/>
    <n v="6.8"/>
    <n v="6.8"/>
  </r>
  <r>
    <s v="KGB"/>
    <s v="Standard Shipment"/>
    <x v="0"/>
    <x v="0"/>
    <x v="0"/>
    <s v="TO268000006"/>
    <s v="R"/>
    <s v="PNY"/>
    <s v="PNY_US"/>
    <s v="2026/08/25 12:36:53"/>
    <s v="2026/08/13 21:34:22"/>
    <s v="MO25802049"/>
    <s v="90CV08610070"/>
    <s v="RTX5080/14745/STDOC/SA/PNY"/>
    <s v=""/>
    <s v="MO25801416"/>
    <s v="CLOSED"/>
    <s v="許家榮"/>
    <s v="2026/08/25 14:21:49"/>
    <s v="2026/09/04 14:37:23"/>
    <s v="2026/09/11 17:22:20"/>
    <s v="2026/09/11 17:22:20"/>
    <s v=""/>
    <s v=""/>
    <s v=""/>
    <s v="2026/08/25 12:55:50"/>
    <s v="KEYIN"/>
    <s v="KEYIN"/>
    <s v="R10"/>
    <s v="RTX5080"/>
    <s v="2026/09/10 13:16:17"/>
    <s v="003"/>
    <n v="622579"/>
    <n v="6.9"/>
    <n v="6.9"/>
  </r>
  <r>
    <s v="KGB"/>
    <s v="Standard Shipment"/>
    <x v="0"/>
    <x v="0"/>
    <x v="0"/>
    <s v="TO268000006"/>
    <s v="R"/>
    <s v="PNY"/>
    <s v="PNY_US"/>
    <s v="2026/08/25 12:36:53"/>
    <s v="2026/08/13 21:34:22"/>
    <s v="M825802025"/>
    <s v="90CV08610010"/>
    <s v="RTX5080/14745/STDOC/SA/PNY"/>
    <s v=""/>
    <s v="M825045412"/>
    <s v="CLOSED"/>
    <s v="許家榮"/>
    <s v="2026/08/25 14:21:49"/>
    <s v="2026/09/04 14:42:46"/>
    <s v="2026/09/11 17:22:20"/>
    <s v="2026/09/11 17:22:20"/>
    <s v=""/>
    <s v=""/>
    <s v=""/>
    <s v="2026/08/25 12:56:57"/>
    <s v="KEYIN"/>
    <s v="KEYIN"/>
    <s v="R10"/>
    <s v="RTX5080"/>
    <s v="2026/09/10 13:16:17"/>
    <s v="002"/>
    <n v="622579"/>
    <n v="6.9"/>
    <n v="6.9"/>
  </r>
  <r>
    <s v="KGB"/>
    <s v="Standard Shipment"/>
    <x v="0"/>
    <x v="0"/>
    <x v="0"/>
    <s v="TO268000006"/>
    <s v="R"/>
    <s v="PNY"/>
    <s v="PNY_US"/>
    <s v="2026/08/25 12:36:53"/>
    <s v="2026/08/13 21:34:22"/>
    <s v="M325802005"/>
    <s v="90CV08730010"/>
    <s v="RTX5090/14530/ARGBOC/SA/PNY"/>
    <s v=""/>
    <s v="M325800682"/>
    <s v="CLOSED"/>
    <s v="許家榮"/>
    <s v="2026/08/25 14:21:49"/>
    <s v="2026/09/01 10:54:24"/>
    <s v="2026/09/08 16:31:29"/>
    <s v="2026/09/08 16:31:29"/>
    <s v=""/>
    <s v=""/>
    <s v=""/>
    <s v="2026/08/25 12:58:21"/>
    <s v="KEYIN"/>
    <s v="KEYIN"/>
    <s v="R10"/>
    <s v="RTX5090"/>
    <s v="2026/09/02 13:44:21"/>
    <s v="003"/>
    <n v="622564"/>
    <n v="7.7"/>
    <n v="7.7"/>
  </r>
  <r>
    <s v="On Hold"/>
    <s v="on hold"/>
    <x v="9"/>
    <x v="4"/>
    <x v="0"/>
    <s v="TO268000006"/>
    <s v="R"/>
    <s v="PNY"/>
    <s v="PNY_US"/>
    <s v="2026/08/25 12:36:53"/>
    <s v="2026/08/13 21:34:22"/>
    <s v="MD25012037"/>
    <s v="90CV086000A0"/>
    <s v="RTX5080/14745/STD/SA/PNY"/>
    <s v=""/>
    <s v="MD25012037"/>
    <s v="MTCAPPLYCONF"/>
    <s v="許家榮"/>
    <s v="2026/08/25 14:21:49"/>
    <s v=""/>
    <s v=""/>
    <s v=""/>
    <s v=""/>
    <s v=""/>
    <s v=""/>
    <s v="2026/08/25 13:00:22"/>
    <s v="KEYIN"/>
    <s v="KEYIN"/>
    <s v="R10"/>
    <s v="RTX5080"/>
    <s v=""/>
    <s v=""/>
    <s v=""/>
    <s v=""/>
    <s v=""/>
  </r>
  <r>
    <s v="KGB"/>
    <s v="Standard Shipment"/>
    <x v="0"/>
    <x v="0"/>
    <x v="0"/>
    <s v="TO268000006"/>
    <s v="R"/>
    <s v="PNY"/>
    <s v="PNY_US"/>
    <s v="2026/08/25 12:36:53"/>
    <s v="2026/08/13 21:34:22"/>
    <s v="M226802073"/>
    <s v="90CV08E30060"/>
    <s v="RTX5060/15225/STDOC/HY/PNY"/>
    <s v=""/>
    <s v="M226010241"/>
    <s v="CLOSED"/>
    <s v="許家榮"/>
    <s v="2026/08/25 14:21:49"/>
    <s v="2026/09/07 10:49:40"/>
    <s v="2026/09/11 17:22:20"/>
    <s v="2026/09/11 17:22:20"/>
    <s v=""/>
    <s v=""/>
    <s v=""/>
    <s v="2026/08/25 13:09:09"/>
    <s v="KEYIN"/>
    <s v="KEYIN"/>
    <s v="R10"/>
    <s v="RTX5060"/>
    <s v="2026/09/10 13:16:17"/>
    <s v="008"/>
    <n v="622579"/>
    <n v="3.9"/>
    <n v="3.9"/>
  </r>
  <r>
    <s v="KGB"/>
    <s v="Standard Shipment"/>
    <x v="0"/>
    <x v="0"/>
    <x v="0"/>
    <s v="TO268000006"/>
    <s v="R"/>
    <s v="PNY"/>
    <s v="PNY_US"/>
    <s v="2026/08/25 12:36:53"/>
    <s v="2026/08/13 21:34:22"/>
    <s v="M825802053"/>
    <s v="90CV08E300A0"/>
    <s v="RTX5060/15225/STDOC/SA/PNY"/>
    <s v=""/>
    <s v="M825022129"/>
    <s v="CLOSED"/>
    <s v="許家榮"/>
    <s v="2026/08/25 14:21:49"/>
    <s v="2026/09/07 08:35:43"/>
    <s v="2026/09/11 17:22:20"/>
    <s v="2026/09/11 17:22:20"/>
    <s v=""/>
    <s v=""/>
    <s v=""/>
    <s v="2026/08/25 13:09:58"/>
    <s v="KEYIN"/>
    <s v="KEYIN"/>
    <s v="R10"/>
    <s v="RTX5060"/>
    <s v="2026/09/10 13:16:17"/>
    <s v="008"/>
    <n v="622579"/>
    <n v="3.9"/>
    <n v="3.9"/>
  </r>
  <r>
    <s v="On Hold"/>
    <s v="on hold"/>
    <x v="9"/>
    <x v="4"/>
    <x v="0"/>
    <s v="TO268000006"/>
    <s v="R"/>
    <s v="PNY"/>
    <s v="PNY_US"/>
    <s v="2026/08/25 12:36:53"/>
    <s v="2026/08/13 21:34:22"/>
    <s v="M725031075"/>
    <s v="90CV085000A0"/>
    <s v="RTX5070/14770/STD/HY/PNY"/>
    <s v=""/>
    <s v="M725031075"/>
    <s v="MTCAPPLYCONF"/>
    <s v="許家榮"/>
    <s v="2026/08/25 14:21:48"/>
    <s v=""/>
    <s v=""/>
    <s v=""/>
    <s v=""/>
    <s v=""/>
    <s v=""/>
    <s v="2026/08/25 13:28:05"/>
    <s v="KEYIN"/>
    <s v="KEYIN"/>
    <s v="R10"/>
    <s v="RTX5070"/>
    <s v=""/>
    <s v=""/>
    <s v=""/>
    <s v=""/>
    <s v=""/>
  </r>
  <r>
    <s v="KBB"/>
    <s v="-"/>
    <x v="5"/>
    <x v="4"/>
    <x v="1"/>
    <s v="TO268000006"/>
    <s v="R"/>
    <s v="PNY"/>
    <s v="PNY_US"/>
    <s v="2026/08/25 12:36:53"/>
    <s v="2026/08/13 21:34:22"/>
    <s v="M725029767"/>
    <s v="90CV085000A0"/>
    <s v="RTX5070/14770/STD/HY/PNY"/>
    <s v=""/>
    <s v="M725029767"/>
    <s v="CLOSED"/>
    <s v="許家榮"/>
    <s v="2026/08/25 14:21:48"/>
    <s v=""/>
    <s v=""/>
    <s v="2026/10/12 17:16:09"/>
    <s v="[A3SC0023]Scrap caused by VI fail"/>
    <s v="Customer"/>
    <s v="PCB Damaged / M2 多處PAD Loss,無法維修"/>
    <s v="2026/08/25 13:29:02"/>
    <s v="KEYIN"/>
    <s v="KEYIN"/>
    <s v="C01"/>
    <s v="RTX5070"/>
    <s v=""/>
    <s v=""/>
    <s v=""/>
    <s v=""/>
    <s v=""/>
  </r>
  <r>
    <s v="KGB"/>
    <s v="Standard Shipment"/>
    <x v="0"/>
    <x v="0"/>
    <x v="0"/>
    <s v="TO268000006"/>
    <s v="R"/>
    <s v="PNY"/>
    <s v="PNY_US"/>
    <s v="2026/08/25 12:36:53"/>
    <s v="2026/08/13 21:34:22"/>
    <s v="M825802039"/>
    <s v="90CV08510010"/>
    <s v="RTX5070/14770/STDOC/SA/PNY"/>
    <s v=""/>
    <s v="M825801369"/>
    <s v="CLOSED"/>
    <s v="許家榮"/>
    <s v="2026/08/25 14:21:48"/>
    <s v="2026/08/31 16:05:19"/>
    <s v="2026/09/08 16:31:30"/>
    <s v="2026/09/08 16:31:30"/>
    <s v=""/>
    <s v=""/>
    <s v=""/>
    <s v="2026/08/25 13:30:04"/>
    <s v="KEYIN"/>
    <s v="KEYIN"/>
    <s v="R10"/>
    <s v="RTX5070"/>
    <s v="2026/09/02 13:44:21"/>
    <s v="005"/>
    <n v="622564"/>
    <n v="6.3"/>
    <n v="6.3"/>
  </r>
  <r>
    <s v="KGB"/>
    <s v="Standard Shipment"/>
    <x v="0"/>
    <x v="0"/>
    <x v="0"/>
    <s v="TO268000006"/>
    <s v="R"/>
    <s v="PNY"/>
    <s v="PNY_US"/>
    <s v="2026/08/25 12:36:53"/>
    <s v="2026/08/13 21:34:22"/>
    <s v="M525802016"/>
    <s v="90CV085100C0"/>
    <s v="RTX5070/14770/STDOC/HY/PNY"/>
    <s v=""/>
    <s v="M525038903"/>
    <s v="CLOSED"/>
    <s v="許家榮"/>
    <s v="2026/08/25 14:21:48"/>
    <s v="2026/08/31 10:46:01"/>
    <s v="2026/09/08 16:31:30"/>
    <s v="2026/09/08 16:31:30"/>
    <s v=""/>
    <s v=""/>
    <s v=""/>
    <s v="2026/08/25 13:31:07"/>
    <s v="KEYIN"/>
    <s v="KEYIN"/>
    <s v="R10"/>
    <s v="RTX5070"/>
    <s v="2026/09/02 13:44:21"/>
    <s v="005"/>
    <n v="622564"/>
    <n v="6.3"/>
    <n v="6.3"/>
  </r>
  <r>
    <s v="KGB"/>
    <s v="Standard Shipment"/>
    <x v="0"/>
    <x v="0"/>
    <x v="0"/>
    <s v="TO268000006"/>
    <s v="R"/>
    <s v="PNY"/>
    <s v="PNY_US"/>
    <s v="2026/08/25 12:36:53"/>
    <s v="2026/08/13 21:34:22"/>
    <s v="M725802043"/>
    <s v="90CV085100C0"/>
    <s v="RTX5070/14770/STDOC/HY/PNY"/>
    <s v=""/>
    <s v="M725000403"/>
    <s v="CLOSED"/>
    <s v="許家榮"/>
    <s v="2026/08/25 14:21:48"/>
    <s v="2026/09/04 15:34:34"/>
    <s v="2026/09/11 17:22:20"/>
    <s v="2026/09/11 17:22:20"/>
    <s v=""/>
    <s v=""/>
    <s v=""/>
    <s v="2026/08/25 13:34:32"/>
    <s v="KEYIN"/>
    <s v="KEYIN"/>
    <s v="R10"/>
    <s v="RTX5070"/>
    <s v="2026/09/10 13:16:17"/>
    <s v="006"/>
    <n v="622579"/>
    <n v="5.0999999999999996"/>
    <n v="5.0999999999999996"/>
  </r>
  <r>
    <s v="KGB"/>
    <s v="Standard Shipment"/>
    <x v="0"/>
    <x v="0"/>
    <x v="0"/>
    <s v="TO268000006"/>
    <s v="R"/>
    <s v="PNY"/>
    <s v="PNY_US"/>
    <s v="2026/08/25 12:36:53"/>
    <s v="2026/08/13 21:34:22"/>
    <s v="MD25802082"/>
    <s v="90CV08B20120"/>
    <s v="RTX5070TI/14760/STDOC/HY6/PNY"/>
    <s v=""/>
    <s v="MD25005229"/>
    <s v="CLOSED"/>
    <s v="許家榮"/>
    <s v="2026/08/25 14:21:48"/>
    <s v="2026/09/15 10:54:15"/>
    <s v="2026/09/17 15:56:24"/>
    <s v="2026/09/17 15:56:24"/>
    <s v=""/>
    <s v=""/>
    <s v=""/>
    <s v="2026/08/25 13:35:26"/>
    <s v="KEYIN"/>
    <s v="KEYIN"/>
    <s v="R10"/>
    <s v="RTX5070TI"/>
    <s v="2026/09/16 15:50:37"/>
    <s v="002"/>
    <n v="622599"/>
    <n v="6"/>
    <n v="6"/>
  </r>
  <r>
    <s v="KGB"/>
    <s v="Standard Shipment"/>
    <x v="0"/>
    <x v="0"/>
    <x v="0"/>
    <s v="TO268000006"/>
    <s v="R"/>
    <s v="PNY"/>
    <s v="PNY_US"/>
    <s v="2026/08/25 12:36:53"/>
    <s v="2026/08/13 21:34:22"/>
    <s v="M325802169"/>
    <s v="90CV08510020"/>
    <s v="RTX5070/14770/STDOC/SA/PNY"/>
    <s v=""/>
    <s v="M325046228"/>
    <s v="CLOSED"/>
    <s v="許家榮"/>
    <s v="2026/08/25 14:21:48"/>
    <s v="2026/10/07 08:47:06"/>
    <s v="2026/10/08 16:02:09"/>
    <s v="2026/10/08 16:02:09"/>
    <s v=""/>
    <s v=""/>
    <s v=""/>
    <s v="2026/08/25 13:36:26"/>
    <s v="KEYIN"/>
    <s v="KEYIN"/>
    <s v="R10"/>
    <s v="RTX5070"/>
    <s v="2026/10/07 11:24:42"/>
    <s v="007"/>
    <n v="622633"/>
    <n v="6.3"/>
    <n v="6.3"/>
  </r>
  <r>
    <s v="KGB"/>
    <s v="Standard Shipment"/>
    <x v="0"/>
    <x v="0"/>
    <x v="0"/>
    <s v="TO268000006"/>
    <s v="R"/>
    <s v="PNY"/>
    <s v="PNY_US"/>
    <s v="2026/08/25 12:36:53"/>
    <s v="2026/08/13 21:34:22"/>
    <s v="M725802007"/>
    <s v="90CV08600020"/>
    <s v="RTX5080/14745/STD/SA/PNY"/>
    <s v=""/>
    <s v="M725040362"/>
    <s v="CLOSED"/>
    <s v="許家榮"/>
    <s v="2026/08/25 14:21:48"/>
    <s v="2026/09/04 14:41:59"/>
    <s v="2026/09/11 17:22:20"/>
    <s v="2026/09/11 17:22:20"/>
    <s v=""/>
    <s v=""/>
    <s v=""/>
    <s v="2026/08/25 13:37:30"/>
    <s v="KEYIN"/>
    <s v="KEYIN"/>
    <s v="R10"/>
    <s v="RTX5080"/>
    <s v="2026/09/10 13:16:17"/>
    <s v="001"/>
    <n v="622579"/>
    <n v="6.9"/>
    <n v="6.9"/>
  </r>
  <r>
    <s v="KBB"/>
    <d v="2026-10-02T00:00:00"/>
    <x v="11"/>
    <x v="0"/>
    <x v="1"/>
    <s v="TO268000006"/>
    <s v="R"/>
    <s v="PNY"/>
    <s v="PNY_US"/>
    <s v="2026/08/25 12:36:53"/>
    <s v="2026/08/13 21:34:22"/>
    <s v="M525016043"/>
    <s v="90CV08700020"/>
    <s v="RTX5090/14530/STD/SA/PNY"/>
    <s v=""/>
    <s v="M525016043"/>
    <s v="CLOSED"/>
    <s v="李景福"/>
    <s v="2026/08/25 14:21:47"/>
    <s v=""/>
    <s v=""/>
    <s v="2026/10/01 12:58:18"/>
    <s v="[A3SC0020]Scrap cause by Parts shortage"/>
    <s v="Customer"/>
    <s v="Consigned Part Shortage - Close"/>
    <s v="2026/08/25 13:39:11"/>
    <s v="KEYIN"/>
    <s v="KEYIN"/>
    <s v="C01"/>
    <s v="RTX5090"/>
    <s v=""/>
    <s v=""/>
    <s v=""/>
    <s v=""/>
    <s v=""/>
  </r>
  <r>
    <s v="KGB"/>
    <s v="Standard Shipment"/>
    <x v="0"/>
    <x v="0"/>
    <x v="0"/>
    <s v="TO268000006"/>
    <s v="R"/>
    <s v="PNY"/>
    <s v="PNY_US"/>
    <s v="2026/08/25 12:36:53"/>
    <s v="2026/08/13 21:34:22"/>
    <s v="M725802087"/>
    <s v="90CV08600020"/>
    <s v="RTX5080/14745/STD/SA/PNY"/>
    <s v=""/>
    <s v="M725020790"/>
    <s v="CLOSED"/>
    <s v="許家榮"/>
    <s v="2026/08/25 14:21:47"/>
    <s v="2026/09/15 09:42:33"/>
    <s v="2026/09/17 15:56:24"/>
    <s v="2026/09/17 15:56:24"/>
    <s v=""/>
    <s v=""/>
    <s v=""/>
    <s v="2026/08/25 13:40:05"/>
    <s v="KEYIN"/>
    <s v="KEYIN"/>
    <s v="R10"/>
    <s v="RTX5080"/>
    <s v="2026/09/16 15:50:36"/>
    <s v="001"/>
    <n v="622599"/>
    <n v="7.1"/>
    <n v="7.1"/>
  </r>
  <r>
    <s v="KBB"/>
    <s v="-"/>
    <x v="5"/>
    <x v="4"/>
    <x v="1"/>
    <s v="TO268000006"/>
    <s v="R"/>
    <s v="PNY"/>
    <s v="PNY_US"/>
    <s v="2026/08/25 12:36:53"/>
    <s v="2026/08/13 21:34:22"/>
    <s v="M425044161"/>
    <s v="90CV08600020"/>
    <s v="RTX5080/14745/STD/SA/PNY"/>
    <s v=""/>
    <s v="M425044161"/>
    <s v="CLOSED"/>
    <s v="許家榮"/>
    <s v="2026/08/25 14:21:47"/>
    <s v=""/>
    <s v=""/>
    <s v="2026/09/04 09:46:39"/>
    <s v="[A3SC0027]PCB damage"/>
    <s v="Customer"/>
    <s v="PCB(PCIE處)損傷,C905 pin 1 to CN1 pin A81 PCB open,C906 pin 1 to CN1 pin A80 PCB open"/>
    <s v="2026/08/25 13:40:59"/>
    <s v="KEYIN"/>
    <s v="KEYIN"/>
    <s v="C01"/>
    <s v="RTX5080"/>
    <s v=""/>
    <s v=""/>
    <s v=""/>
    <s v=""/>
    <s v=""/>
  </r>
  <r>
    <s v="KGB"/>
    <s v="Standard Shipment"/>
    <x v="0"/>
    <x v="0"/>
    <x v="0"/>
    <s v="TO268000006"/>
    <s v="R"/>
    <s v="PNY"/>
    <s v="PNY_US"/>
    <s v="2026/08/25 12:36:53"/>
    <s v="2026/08/13 21:34:22"/>
    <s v="M825802044"/>
    <s v="90CV08B200Z0"/>
    <s v="RTX5070TI/14760/STDOC/HY/PNY"/>
    <s v=""/>
    <s v="M825031245"/>
    <s v="CLOSED"/>
    <s v="許家榮"/>
    <s v="2026/08/25 14:21:47"/>
    <s v="2026/09/04 15:51:26"/>
    <s v="2026/09/11 17:22:20"/>
    <s v="2026/09/11 17:22:20"/>
    <s v=""/>
    <s v=""/>
    <s v=""/>
    <s v="2026/08/25 13:42:17"/>
    <s v="KEYIN"/>
    <s v="KEYIN"/>
    <s v="R10"/>
    <s v="RTX5070TI"/>
    <s v="2026/09/10 13:16:17"/>
    <s v="007"/>
    <n v="622579"/>
    <n v="6"/>
    <n v="6"/>
  </r>
  <r>
    <s v="KGB"/>
    <s v="Standard Shipment"/>
    <x v="0"/>
    <x v="0"/>
    <x v="0"/>
    <s v="TO268000006"/>
    <s v="R"/>
    <s v="PNY"/>
    <s v="PNY_US"/>
    <s v="2026/08/25 12:36:53"/>
    <s v="2026/08/13 21:34:22"/>
    <s v="M925802124"/>
    <s v="90CV085100C0"/>
    <s v="RTX5070/14770/STDOC/HY/PNY"/>
    <s v=""/>
    <s v="M925002630"/>
    <s v="CLOSED"/>
    <s v="吳崇源"/>
    <s v="2026/08/25 14:21:47"/>
    <s v="2026/10/07 08:49:36"/>
    <s v="2026/10/08 16:02:09"/>
    <s v="2026/10/08 16:02:09"/>
    <s v=""/>
    <s v=""/>
    <s v=""/>
    <s v="2026/08/25 13:43:35"/>
    <s v="KEYIN"/>
    <s v="KEYIN"/>
    <s v="R10"/>
    <s v="RTX5070"/>
    <s v="2026/10/07 11:24:41"/>
    <s v="007"/>
    <n v="622633"/>
    <n v="6.3"/>
    <n v="6.3"/>
  </r>
  <r>
    <s v="KGB"/>
    <s v="Standard Shipment"/>
    <x v="0"/>
    <x v="0"/>
    <x v="0"/>
    <s v="TO268000006"/>
    <s v="R"/>
    <s v="PNY"/>
    <s v="PNY_US"/>
    <s v="2026/08/25 12:36:53"/>
    <s v="2026/08/13 21:34:22"/>
    <s v="MN25802068"/>
    <s v="90CV086000A0"/>
    <s v="RTX5080/14745/STD/SA/PNY"/>
    <s v=""/>
    <s v="MN25007566"/>
    <s v="CLOSED"/>
    <s v="許家榮"/>
    <s v="2026/08/25 14:21:47"/>
    <s v="2026/09/07 14:52:45"/>
    <s v="2026/09/11 17:22:20"/>
    <s v="2026/09/11 17:22:20"/>
    <s v=""/>
    <s v=""/>
    <s v=""/>
    <s v="2026/08/25 13:46:58"/>
    <s v="KEYIN"/>
    <s v="KEYIN"/>
    <s v="R10"/>
    <s v="RTX5080"/>
    <s v="2026/09/10 13:16:17"/>
    <s v="001"/>
    <n v="622579"/>
    <n v="6.9"/>
    <n v="6.9"/>
  </r>
  <r>
    <s v="KGB"/>
    <s v="Standard Shipment"/>
    <x v="0"/>
    <x v="0"/>
    <x v="0"/>
    <s v="TO268000006"/>
    <s v="R"/>
    <s v="PNY"/>
    <s v="PNY_US"/>
    <s v="2026/08/25 12:36:53"/>
    <s v="2026/08/13 21:34:22"/>
    <s v="M525802083"/>
    <s v="90CV08B30070"/>
    <s v="RTX5070TI/14760/ARGBOC/HY/PNY"/>
    <s v=""/>
    <s v="M525036776"/>
    <s v="CLOSED"/>
    <s v="許家榮"/>
    <s v="2026/08/25 14:21:47"/>
    <s v="2026/09/15 10:20:57"/>
    <s v="2026/09/17 15:56:24"/>
    <s v="2026/09/17 15:56:24"/>
    <s v=""/>
    <s v=""/>
    <s v=""/>
    <s v="2026/08/25 13:47:54"/>
    <s v="KEYIN"/>
    <s v="KEYIN"/>
    <s v="R10"/>
    <s v="RTX5070TI"/>
    <s v="2026/09/16 15:50:37"/>
    <s v="002"/>
    <n v="622599"/>
    <n v="6"/>
    <n v="6"/>
  </r>
  <r>
    <s v="KGB"/>
    <s v="Standard Shipment"/>
    <x v="0"/>
    <x v="0"/>
    <x v="0"/>
    <s v="TO268000006"/>
    <s v="R"/>
    <s v="PNY"/>
    <s v="PNY_US"/>
    <s v="2026/08/25 12:36:53"/>
    <s v="2026/08/13 21:34:22"/>
    <s v="M426802006"/>
    <s v="90CV08610070"/>
    <s v="RTX5080/14745/STDOC/SA/PNY"/>
    <s v=""/>
    <s v="M426003576"/>
    <s v="CLOSED"/>
    <s v="許家榮"/>
    <s v="2026/08/25 14:21:47"/>
    <s v="2026/08/31 12:28:05"/>
    <s v="2026/09/08 16:31:30"/>
    <s v="2026/09/08 16:31:30"/>
    <s v=""/>
    <s v=""/>
    <s v=""/>
    <s v="2026/08/25 13:49:03"/>
    <s v="KEYIN"/>
    <s v="KEYIN"/>
    <s v="R10"/>
    <s v="RTX5080"/>
    <s v="2026/09/02 13:44:21"/>
    <s v="002"/>
    <n v="622564"/>
    <n v="6.8"/>
    <n v="6.8"/>
  </r>
  <r>
    <s v="KGB"/>
    <s v="Standard Shipment"/>
    <x v="0"/>
    <x v="0"/>
    <x v="0"/>
    <s v="TO268000006"/>
    <s v="R"/>
    <s v="PNY"/>
    <s v="PNY_US"/>
    <s v="2026/08/25 12:36:53"/>
    <s v="2026/08/13 21:34:22"/>
    <s v="MD25802093"/>
    <s v="90CV08B20120"/>
    <s v="RTX5070TI/14760/STDOC/HY6/PNY"/>
    <s v=""/>
    <s v="MD25014942"/>
    <s v="CLOSED"/>
    <s v="許家榮"/>
    <s v="2026/08/25 14:21:47"/>
    <s v="2026/09/15 11:08:29"/>
    <s v="2026/09/17 15:56:24"/>
    <s v="2026/09/17 15:56:24"/>
    <s v=""/>
    <s v=""/>
    <s v=""/>
    <s v="2026/08/25 13:56:17"/>
    <s v="KEYIN"/>
    <s v="KEYIN"/>
    <s v="R10"/>
    <s v="RTX5070TI"/>
    <s v="2026/09/16 15:50:37"/>
    <s v="002"/>
    <n v="622599"/>
    <n v="6"/>
    <n v="6"/>
  </r>
  <r>
    <s v="KGB"/>
    <s v="Standard Shipment"/>
    <x v="0"/>
    <x v="0"/>
    <x v="0"/>
    <s v="TO268000006"/>
    <s v="R"/>
    <s v="PNY"/>
    <s v="PNY_US"/>
    <s v="2026/08/25 12:36:53"/>
    <s v="2026/08/13 21:34:22"/>
    <s v="M825801997"/>
    <s v="90CV085300C0"/>
    <s v="RTX5070/14770/ARGBOC/HY/PNY"/>
    <s v=""/>
    <s v="M825017994"/>
    <s v="CLOSED"/>
    <s v="許家榮"/>
    <s v="2026/08/25 14:21:47"/>
    <s v="2026/08/31 09:41:48"/>
    <s v="2026/09/08 16:31:30"/>
    <s v="2026/09/08 16:31:30"/>
    <s v=""/>
    <s v=""/>
    <s v=""/>
    <s v="2026/08/25 13:57:20"/>
    <s v="KEYIN"/>
    <s v="KEYIN"/>
    <s v="R10"/>
    <s v="RTX5070"/>
    <s v="2026/09/02 13:44:21"/>
    <s v="006"/>
    <n v="622564"/>
    <n v="5.7"/>
    <n v="5.7"/>
  </r>
  <r>
    <s v="KGB"/>
    <s v="Standard Shipment"/>
    <x v="0"/>
    <x v="0"/>
    <x v="0"/>
    <s v="TO268000006"/>
    <s v="R"/>
    <s v="PNY"/>
    <s v="PNY_US"/>
    <s v="2026/08/25 12:36:53"/>
    <s v="2026/08/13 21:34:22"/>
    <s v="MN25802072"/>
    <s v="90CV085100C0"/>
    <s v="RTX5070/14770/STDOC/HY/PNY"/>
    <s v=""/>
    <s v="MN25006383"/>
    <s v="CLOSED"/>
    <s v="許家榮"/>
    <s v="2026/08/25 14:21:47"/>
    <s v="2026/09/07 10:45:56"/>
    <s v="2026/09/11 17:22:20"/>
    <s v="2026/09/11 17:22:20"/>
    <s v=""/>
    <s v=""/>
    <s v=""/>
    <s v="2026/08/25 13:58:21"/>
    <s v="KEYIN"/>
    <s v="KEYIN"/>
    <s v="R10"/>
    <s v="RTX5070"/>
    <s v="2026/09/10 13:16:17"/>
    <s v="006"/>
    <n v="622579"/>
    <n v="5.0999999999999996"/>
    <n v="5.0999999999999996"/>
  </r>
  <r>
    <s v="KGB"/>
    <s v="Standard Shipment"/>
    <x v="0"/>
    <x v="0"/>
    <x v="0"/>
    <s v="TO268000006"/>
    <s v="R"/>
    <s v="PNY"/>
    <s v="PNY_US"/>
    <s v="2026/08/25 12:36:53"/>
    <s v="2026/08/13 21:34:22"/>
    <s v="M126802022"/>
    <s v="90CV08C500E0"/>
    <s v="RTX5060TI/15215/ARGBOC/SA/PNY"/>
    <s v=""/>
    <s v="M126013475"/>
    <s v="CLOSED"/>
    <s v="許家榮"/>
    <s v="2026/08/25 14:21:47"/>
    <s v="2026/08/31 15:41:49"/>
    <s v="2026/09/08 16:31:30"/>
    <s v="2026/09/08 16:31:30"/>
    <s v=""/>
    <s v=""/>
    <s v=""/>
    <s v="2026/08/25 13:59:27"/>
    <s v="KEYIN"/>
    <s v="KEYIN"/>
    <s v="R10"/>
    <s v="RTX5060TI"/>
    <s v="2026/09/02 13:44:21"/>
    <s v="006"/>
    <n v="622564"/>
    <n v="5.7"/>
    <n v="5.7"/>
  </r>
  <r>
    <s v="KBB"/>
    <d v="2026-10-02T00:00:00"/>
    <x v="11"/>
    <x v="0"/>
    <x v="1"/>
    <s v="TO268000006"/>
    <s v="R"/>
    <s v="PNY"/>
    <s v="PNY_US"/>
    <s v="2026/08/25 12:36:53"/>
    <s v="2026/08/13 21:34:22"/>
    <s v="M525025740"/>
    <s v="90CV08700020"/>
    <s v="RTX5090/14530/STD/SA/PNY"/>
    <s v=""/>
    <s v="M525025740"/>
    <s v="CLOSED"/>
    <s v="李景福"/>
    <s v="2026/08/25 14:21:47"/>
    <s v=""/>
    <s v=""/>
    <s v="2026/10/01 12:49:54"/>
    <s v="[A3SC0020]Scrap cause by Parts shortage"/>
    <s v="Customer"/>
    <s v="Consigned Part Shortage - Close"/>
    <s v="2026/08/25 14:00:23"/>
    <s v="KEYIN"/>
    <s v="KEYIN"/>
    <s v="C01"/>
    <s v="RTX5090"/>
    <s v=""/>
    <s v=""/>
    <s v=""/>
    <s v=""/>
    <s v=""/>
  </r>
  <r>
    <s v="KBB"/>
    <d v="2026-10-02T00:00:00"/>
    <x v="11"/>
    <x v="0"/>
    <x v="1"/>
    <s v="TO268000006"/>
    <s v="R"/>
    <s v="PNY"/>
    <s v="PNY_US"/>
    <s v="2026/08/25 12:36:53"/>
    <s v="2026/08/13 21:34:22"/>
    <s v="M425004174"/>
    <s v="90CV08700020"/>
    <s v="RTX5090/14530/STD/SA/PNY"/>
    <s v=""/>
    <s v="M425004174"/>
    <s v="CLOSED"/>
    <s v="李景福"/>
    <s v="2026/08/25 14:21:47"/>
    <s v=""/>
    <s v=""/>
    <s v="2026/10/01 12:57:50"/>
    <s v="[A3SC0020]Scrap cause by Parts shortage"/>
    <s v="Customer"/>
    <s v="Consigned Part Shortage - Close"/>
    <s v="2026/08/25 14:01:42"/>
    <s v="KEYIN"/>
    <s v="KEYIN"/>
    <s v="C01"/>
    <s v="RTX5090"/>
    <s v=""/>
    <s v=""/>
    <s v=""/>
    <s v=""/>
    <s v=""/>
  </r>
  <r>
    <s v="KGB"/>
    <s v="Standard Shipment"/>
    <x v="0"/>
    <x v="0"/>
    <x v="0"/>
    <s v="TO268000006"/>
    <s v="R"/>
    <s v="PNY"/>
    <s v="PNY_US"/>
    <s v="2026/08/25 12:36:53"/>
    <s v="2026/08/13 21:34:22"/>
    <s v="M525802080"/>
    <s v="90CV08B100B0"/>
    <s v="RTX5070TI/14760/STD/HY/PNY"/>
    <s v=""/>
    <s v="M525027629"/>
    <s v="CLOSED"/>
    <s v="許家榮"/>
    <s v="2026/08/25 14:21:47"/>
    <s v="2026/09/15 16:26:04"/>
    <s v="2026/09/17 15:56:24"/>
    <s v="2026/09/17 15:56:24"/>
    <s v=""/>
    <s v=""/>
    <s v=""/>
    <s v="2026/08/25 14:02:37"/>
    <s v="KEYIN"/>
    <s v="KEYIN"/>
    <s v="R10"/>
    <s v="RTX5070TI"/>
    <s v="2026/09/16 15:50:37"/>
    <s v="003"/>
    <n v="622599"/>
    <n v="5.6"/>
    <n v="5.6"/>
  </r>
  <r>
    <s v="KGB"/>
    <s v="Standard Shipment"/>
    <x v="0"/>
    <x v="0"/>
    <x v="0"/>
    <s v="TO268000006"/>
    <s v="R"/>
    <s v="PNY"/>
    <s v="PNY_US"/>
    <s v="2026/08/25 12:36:53"/>
    <s v="2026/08/13 21:34:22"/>
    <s v="M925021054"/>
    <s v="90CV085000T0"/>
    <s v="RTX5070/14770/STD/MR/PNY"/>
    <s v=""/>
    <s v="M925021054"/>
    <s v="CLOSED"/>
    <s v="許家榮"/>
    <s v="2026/08/25 14:21:47"/>
    <s v="2026/08/28 15:24:19"/>
    <s v="2026/09/08 16:31:30"/>
    <s v="2026/09/08 16:31:30"/>
    <s v=""/>
    <s v=""/>
    <s v=""/>
    <s v="2026/08/25 14:03:44"/>
    <s v="KEYIN"/>
    <s v="KEYIN"/>
    <s v="R10"/>
    <s v="RTX5070"/>
    <s v="2026/09/02 13:44:21"/>
    <s v="006"/>
    <n v="622564"/>
    <n v="5.7"/>
    <n v="5.7"/>
  </r>
  <r>
    <s v="On Hold"/>
    <s v="on hold"/>
    <x v="9"/>
    <x v="4"/>
    <x v="0"/>
    <s v="TO268000006"/>
    <s v="R"/>
    <s v="PNY"/>
    <s v="PNY_US"/>
    <s v="2026/08/25 12:36:53"/>
    <s v="2026/08/13 21:34:22"/>
    <s v="M725017093"/>
    <s v="90CV085000A0"/>
    <s v="RTX5070/14770/STD/HY/PNY"/>
    <s v=""/>
    <s v="M725017093"/>
    <s v="MTCAPPLYCONF"/>
    <s v="許家榮"/>
    <s v="2026/08/25 14:21:47"/>
    <s v=""/>
    <s v=""/>
    <s v=""/>
    <s v=""/>
    <s v=""/>
    <s v=""/>
    <s v="2026/08/25 14:04:36"/>
    <s v="KEYIN"/>
    <s v="KEYIN"/>
    <s v="R10"/>
    <s v="RTX5070"/>
    <s v=""/>
    <s v=""/>
    <s v=""/>
    <s v=""/>
    <s v=""/>
  </r>
  <r>
    <s v="KGB"/>
    <s v="Standard Shipment"/>
    <x v="0"/>
    <x v="0"/>
    <x v="0"/>
    <s v="TO268000006"/>
    <s v="R"/>
    <s v="PNY"/>
    <s v="PNY_US"/>
    <s v="2026/08/25 12:36:53"/>
    <s v="2026/08/13 21:34:22"/>
    <s v="MO25802004"/>
    <s v="90CV08B10010"/>
    <s v="RTX5070TI/14760/STD/SA/PNY"/>
    <s v=""/>
    <s v="MO25032949"/>
    <s v="CLOSED"/>
    <s v="許家榮"/>
    <s v="2026/08/25 14:21:47"/>
    <s v="2026/08/31 09:55:57"/>
    <s v="2026/09/08 16:31:30"/>
    <s v="2026/09/08 16:31:30"/>
    <s v=""/>
    <s v=""/>
    <s v=""/>
    <s v="2026/08/25 14:05:33"/>
    <s v="KEYIN"/>
    <s v="KEYIN"/>
    <s v="R10"/>
    <s v="RTX5070TI"/>
    <s v="2026/09/02 13:44:21"/>
    <s v="004"/>
    <n v="622564"/>
    <n v="5.8"/>
    <n v="5.8"/>
  </r>
  <r>
    <s v="On Hold"/>
    <s v="on hold"/>
    <x v="9"/>
    <x v="4"/>
    <x v="0"/>
    <s v="TO268000006"/>
    <s v="R"/>
    <s v="PNY"/>
    <s v="PNY_US"/>
    <s v="2026/08/25 12:36:53"/>
    <s v="2026/08/13 21:34:22"/>
    <s v="M725027626"/>
    <s v="90CV085000A0"/>
    <s v="RTX5070/14770/STD/HY/PNY"/>
    <s v=""/>
    <s v="M725027626"/>
    <s v="MTCAPPLYCONF"/>
    <s v="許家榮"/>
    <s v="2026/08/25 14:21:47"/>
    <s v=""/>
    <s v=""/>
    <s v=""/>
    <s v=""/>
    <s v=""/>
    <s v=""/>
    <s v="2026/08/25 14:06:42"/>
    <s v="KEYIN"/>
    <s v="KEYIN"/>
    <s v="R10"/>
    <s v="RTX5070"/>
    <s v=""/>
    <s v=""/>
    <s v=""/>
    <s v=""/>
    <s v=""/>
  </r>
  <r>
    <s v="KBB"/>
    <s v="-"/>
    <x v="5"/>
    <x v="4"/>
    <x v="1"/>
    <s v="TO268000006"/>
    <s v="R"/>
    <s v="PNY"/>
    <s v="PNY_US"/>
    <s v="2026/08/25 12:36:53"/>
    <s v="2026/08/13 21:34:22"/>
    <s v="M525038411"/>
    <s v="90CV085000A0"/>
    <s v="RTX5070/14770/STD/HY/PNY"/>
    <s v=""/>
    <s v="M525038411"/>
    <s v="CLOSED"/>
    <s v="許家榮"/>
    <s v="2026/08/25 14:21:47"/>
    <s v=""/>
    <s v=""/>
    <s v="2026/10/12 17:18:41"/>
    <s v="[A3SC0023]Scrap caused by VI fail"/>
    <s v="Customer"/>
    <s v="PCB Damaged / M2 多處PAD Loss,無法維修"/>
    <s v="2026/08/25 14:07:26"/>
    <s v="KEYIN"/>
    <s v="KEYIN"/>
    <s v="C01"/>
    <s v="RTX5070"/>
    <s v=""/>
    <s v=""/>
    <s v=""/>
    <s v=""/>
    <s v=""/>
  </r>
  <r>
    <s v="KBB"/>
    <s v="-"/>
    <x v="5"/>
    <x v="4"/>
    <x v="1"/>
    <s v="TO268000006"/>
    <s v="R"/>
    <s v="PNY"/>
    <s v="PNY_US"/>
    <s v="2026/08/25 12:36:53"/>
    <s v="2026/08/13 21:34:22"/>
    <s v="M725017745"/>
    <s v="90CV085000A0"/>
    <s v="RTX5070/14770/STD/HY/PNY"/>
    <s v=""/>
    <s v="M725017745"/>
    <s v="CLOSED"/>
    <s v="許家榮"/>
    <s v="2026/08/25 14:21:46"/>
    <s v=""/>
    <s v=""/>
    <s v="2026/10/12 17:15:26"/>
    <s v="[A3SC0023]Scrap caused by VI fail"/>
    <s v="Customer"/>
    <s v="PCB Damaged / M2 多處PAD Loss,無法維修"/>
    <s v="2026/08/25 14:09:04"/>
    <s v="KEYIN"/>
    <s v="KEYIN"/>
    <s v="C01"/>
    <s v="RTX5070"/>
    <s v=""/>
    <s v=""/>
    <s v=""/>
    <s v=""/>
    <s v=""/>
  </r>
  <r>
    <s v="KGB"/>
    <s v="Standard Shipment"/>
    <x v="0"/>
    <x v="0"/>
    <x v="0"/>
    <s v="TO268000006"/>
    <s v="R"/>
    <s v="PNY"/>
    <s v="PNY_US"/>
    <s v="2026/08/25 12:36:53"/>
    <s v="2026/08/13 21:34:22"/>
    <s v="M825802009"/>
    <s v="90CV08C60010"/>
    <s v="RTX5060TI/15215/STD/SA/PNY"/>
    <s v=""/>
    <s v="M825041402"/>
    <s v="CLOSED"/>
    <s v="許家榮"/>
    <s v="2026/08/25 14:21:46"/>
    <s v="2026/08/28 17:01:05"/>
    <s v="2026/09/08 16:31:30"/>
    <s v="2026/09/08 16:31:30"/>
    <s v=""/>
    <s v=""/>
    <s v=""/>
    <s v="2026/08/25 14:09:54"/>
    <s v="KEYIN"/>
    <s v="KEYIN"/>
    <s v="R10"/>
    <s v="RTX5060TI"/>
    <s v="2026/09/02 13:44:22"/>
    <s v="009"/>
    <n v="622564"/>
    <n v="5.0999999999999996"/>
    <n v="5.0999999999999996"/>
  </r>
  <r>
    <s v="KGB"/>
    <s v="Standard Shipment"/>
    <x v="0"/>
    <x v="0"/>
    <x v="0"/>
    <s v="TO268000006"/>
    <s v="R"/>
    <s v="PNY"/>
    <s v="PNY_US"/>
    <s v="2026/08/25 12:36:53"/>
    <s v="2026/08/13 21:34:22"/>
    <s v="M825010621"/>
    <s v="90CV08E100G0"/>
    <s v="RTX5060/15225/STD/SA/PNY"/>
    <s v=""/>
    <s v="M825010621"/>
    <s v="CLOSED"/>
    <s v="許家榮"/>
    <s v="2026/08/25 14:21:46"/>
    <s v="2026/08/28 15:25:35"/>
    <s v="2026/09/08 16:31:30"/>
    <s v="2026/09/08 16:31:30"/>
    <s v=""/>
    <s v=""/>
    <s v=""/>
    <s v="2026/08/25 14:10:45"/>
    <s v="KEYIN"/>
    <s v="KEYIN"/>
    <s v="R10"/>
    <s v="RTX5060"/>
    <s v="2026/09/02 13:44:21"/>
    <s v="007"/>
    <n v="622564"/>
    <n v="2.5"/>
    <n v="2.5"/>
  </r>
  <r>
    <s v="On Hold"/>
    <s v="on hold"/>
    <x v="9"/>
    <x v="4"/>
    <x v="0"/>
    <s v="TO268000006"/>
    <s v="R"/>
    <s v="PNY"/>
    <s v="PNY_US"/>
    <s v="2026/08/25 12:36:53"/>
    <s v="2026/08/13 21:34:22"/>
    <s v="M625012021"/>
    <s v="90CV08C60010"/>
    <s v="RTX5060TI/15215/STD/SA/PNY"/>
    <s v=""/>
    <s v="M625012021"/>
    <s v="MTCAPPLYCONF"/>
    <s v="許家榮"/>
    <s v="2026/08/25 14:21:48"/>
    <s v=""/>
    <s v=""/>
    <s v=""/>
    <s v=""/>
    <s v=""/>
    <s v=""/>
    <s v="2026/08/25 13:19:13"/>
    <s v="KEYIN"/>
    <s v="KEYIN"/>
    <s v="R10"/>
    <s v="RTX5060TI"/>
    <s v=""/>
    <s v=""/>
    <s v=""/>
    <s v=""/>
    <s v=""/>
  </r>
  <r>
    <s v="KBB"/>
    <s v="-"/>
    <x v="5"/>
    <x v="4"/>
    <x v="1"/>
    <s v="TO268000006"/>
    <s v="R"/>
    <s v="PNY"/>
    <s v="PNY_US"/>
    <s v="2026/08/25 12:36:53"/>
    <s v="2026/08/13 21:34:22"/>
    <s v="M525033142"/>
    <s v="90CV085000A0"/>
    <s v="RTX5070/14770/STD/HY/PNY"/>
    <s v=""/>
    <s v="M525033142"/>
    <s v="CLOSED"/>
    <s v="許家榮"/>
    <s v="2026/08/25 14:21:48"/>
    <s v=""/>
    <s v=""/>
    <s v="2026/10/12 17:17:04"/>
    <s v="[A3SC0023]Scrap caused by VI fail"/>
    <s v="Customer"/>
    <s v="PCB Damaged / M2 多處PAD Loss,無法維修"/>
    <s v="2026/08/25 13:20:20"/>
    <s v="KEYIN"/>
    <s v="KEYIN"/>
    <s v="C01"/>
    <s v="RTX5070"/>
    <s v=""/>
    <s v=""/>
    <s v=""/>
    <s v=""/>
    <s v=""/>
  </r>
  <r>
    <s v="KGB"/>
    <s v="Standard Shipment"/>
    <x v="0"/>
    <x v="0"/>
    <x v="0"/>
    <s v="TO268000006"/>
    <s v="R"/>
    <s v="PNY"/>
    <s v="PNY_US"/>
    <s v="2026/08/25 12:36:53"/>
    <s v="2026/08/13 21:34:22"/>
    <s v="M725802024"/>
    <s v="90CV085000A0"/>
    <s v="RTX5070/14770/STD/HY/PNY"/>
    <s v=""/>
    <s v="M725017705"/>
    <s v="CLOSED"/>
    <s v="許家榮"/>
    <s v="2026/08/25 14:21:48"/>
    <s v="2026/08/31 15:52:31"/>
    <s v="2026/09/08 16:31:30"/>
    <s v="2026/09/08 16:31:30"/>
    <s v=""/>
    <s v=""/>
    <s v=""/>
    <s v="2026/08/25 13:23:29"/>
    <s v="KEYIN"/>
    <s v="KEYIN"/>
    <s v="R10"/>
    <s v="RTX5070"/>
    <s v="2026/09/02 13:44:21"/>
    <s v="005"/>
    <n v="622564"/>
    <n v="6.3"/>
    <n v="6.3"/>
  </r>
  <r>
    <s v="On Hold"/>
    <s v="on hold"/>
    <x v="9"/>
    <x v="4"/>
    <x v="0"/>
    <s v="TO268000006"/>
    <s v="R"/>
    <s v="PNY"/>
    <s v="PNY_US"/>
    <s v="2026/08/25 12:36:53"/>
    <s v="2026/08/13 21:34:22"/>
    <s v="M525047152"/>
    <s v="90CV085000A0"/>
    <s v="RTX5070/14770/STD/HY/PNY"/>
    <s v=""/>
    <s v="M525047152"/>
    <s v="MTCAPPLYCONF"/>
    <s v="許家榮"/>
    <s v="2026/08/25 14:21:48"/>
    <s v=""/>
    <s v=""/>
    <s v=""/>
    <s v=""/>
    <s v=""/>
    <s v=""/>
    <s v="2026/08/25 13:24:25"/>
    <s v="KEYIN"/>
    <s v="KEYIN"/>
    <s v="R10"/>
    <s v="RTX5070"/>
    <s v=""/>
    <s v=""/>
    <s v=""/>
    <s v=""/>
    <s v=""/>
  </r>
  <r>
    <s v="On Hold"/>
    <s v="on hold"/>
    <x v="9"/>
    <x v="4"/>
    <x v="0"/>
    <s v="TO268000006"/>
    <s v="R"/>
    <s v="PNY"/>
    <s v="PNY_US"/>
    <s v="2026/08/25 12:36:53"/>
    <s v="2026/08/13 21:34:22"/>
    <s v="M825014120"/>
    <s v="90CV085000A0"/>
    <s v="RTX5070/14770/STD/HY/PNY"/>
    <s v=""/>
    <s v="M825014120"/>
    <s v="MTCAPPLYCONF"/>
    <s v="許家榮"/>
    <s v="2026/08/25 14:21:48"/>
    <s v=""/>
    <s v=""/>
    <s v=""/>
    <s v=""/>
    <s v=""/>
    <s v=""/>
    <s v="2026/08/25 13:25:28"/>
    <s v="KEYIN"/>
    <s v="KEYIN"/>
    <s v="R10"/>
    <s v="RTX5070"/>
    <s v=""/>
    <s v=""/>
    <s v=""/>
    <s v=""/>
    <s v=""/>
  </r>
  <r>
    <s v="On Hold"/>
    <s v="on hold"/>
    <x v="9"/>
    <x v="4"/>
    <x v="0"/>
    <s v="TO268000006"/>
    <s v="R"/>
    <s v="PNY"/>
    <s v="PNY_US"/>
    <s v="2026/08/25 12:36:53"/>
    <s v="2026/08/13 21:34:22"/>
    <s v="M725031061"/>
    <s v="90CV085000A0"/>
    <s v="RTX5070/14770/STD/HY/PNY"/>
    <s v=""/>
    <s v="M725031061"/>
    <s v="MTCAPPLYCONF"/>
    <s v="許家榮"/>
    <s v="2026/08/25 14:21:48"/>
    <s v=""/>
    <s v=""/>
    <s v=""/>
    <s v=""/>
    <s v=""/>
    <s v=""/>
    <s v="2026/08/25 13:27:06"/>
    <s v="KEYIN"/>
    <s v="KEYIN"/>
    <s v="R10"/>
    <s v="RTX5070"/>
    <s v=""/>
    <s v=""/>
    <s v=""/>
    <s v=""/>
    <s v=""/>
  </r>
  <r>
    <s v="KGB"/>
    <s v="Standard Shipment"/>
    <x v="0"/>
    <x v="0"/>
    <x v="0"/>
    <s v="TO268000006"/>
    <s v="R"/>
    <s v="PNY"/>
    <s v="PNY_US"/>
    <s v="2026/08/25 12:36:53"/>
    <s v="2026/08/13 21:34:22"/>
    <s v="M925021039"/>
    <s v="90CV085000T0"/>
    <s v="RTX5070/14770/STD/MR/PNY"/>
    <s v=""/>
    <s v="M925021039"/>
    <s v="CLOSED"/>
    <s v="許家榮"/>
    <s v="2026/08/25 14:21:46"/>
    <s v="2026/08/28 15:29:41"/>
    <s v="2026/09/08 16:31:30"/>
    <s v="2026/09/08 16:31:30"/>
    <s v=""/>
    <s v=""/>
    <s v=""/>
    <s v="2026/08/25 14:17:35"/>
    <s v="KEYIN"/>
    <s v="KEYIN"/>
    <s v="R10"/>
    <s v="RTX5070"/>
    <s v="2026/09/02 13:44:21"/>
    <s v="006"/>
    <n v="622564"/>
    <n v="5.7"/>
    <n v="5.7"/>
  </r>
  <r>
    <s v="KGB"/>
    <s v="Standard Shipment"/>
    <x v="0"/>
    <x v="0"/>
    <x v="0"/>
    <s v="TO268000006"/>
    <s v="R"/>
    <s v="PNY"/>
    <s v="PNY_US"/>
    <s v="2026/08/25 12:36:53"/>
    <s v="2026/08/13 21:34:22"/>
    <s v="M325802000"/>
    <s v="90CV08B10010"/>
    <s v="RTX5070TI/14760/STD/SA/PNY"/>
    <s v=""/>
    <s v="M325036811"/>
    <s v="CLOSED"/>
    <s v="許家榮"/>
    <s v="2026/08/25 14:21:46"/>
    <s v="2026/08/31 10:28:03"/>
    <s v="2026/09/08 16:31:30"/>
    <s v="2026/09/08 16:31:30"/>
    <s v=""/>
    <s v=""/>
    <s v=""/>
    <s v="2026/08/25 14:18:57"/>
    <s v="KEYIN"/>
    <s v="KEYIN"/>
    <s v="R10"/>
    <s v="RTX5070TI"/>
    <s v="2026/09/02 13:44:21"/>
    <s v="004"/>
    <n v="622564"/>
    <n v="5.8"/>
    <n v="5.8"/>
  </r>
  <r>
    <s v="KGB"/>
    <s v="Standard Shipment"/>
    <x v="0"/>
    <x v="0"/>
    <x v="0"/>
    <s v="TO268000006"/>
    <s v="R"/>
    <s v="PNY"/>
    <s v="PNY_US"/>
    <s v="2026/08/25 12:36:53"/>
    <s v="2026/08/13 21:34:22"/>
    <s v="M725043101"/>
    <s v="90CV08E100G0"/>
    <s v="RTX5060/15225/STD/SA/PNY"/>
    <s v=""/>
    <s v="M725043101"/>
    <s v="CLOSED"/>
    <s v="許家榮"/>
    <s v="2026/08/25 14:21:46"/>
    <s v="2026/08/28 15:23:34"/>
    <s v="2026/09/08 16:31:30"/>
    <s v="2026/09/08 16:31:30"/>
    <s v=""/>
    <s v=""/>
    <s v=""/>
    <s v="2026/08/25 14:19:51"/>
    <s v="KEYIN"/>
    <s v="KEYIN"/>
    <s v="R10"/>
    <s v="RTX5060"/>
    <s v="2026/09/02 13:44:21"/>
    <s v="007"/>
    <n v="622564"/>
    <n v="2.5"/>
    <n v="2.5"/>
  </r>
  <r>
    <s v="KGB"/>
    <s v="Standard Shipment"/>
    <x v="0"/>
    <x v="0"/>
    <x v="0"/>
    <s v="TO268000006"/>
    <s v="R"/>
    <s v="PNY"/>
    <s v="PNY_US"/>
    <s v="2026/08/25 12:36:53"/>
    <s v="2026/08/13 21:34:22"/>
    <s v="MN25802098"/>
    <s v="90CV086000A0"/>
    <s v="RTX5080/14745/STD/SA/PNY"/>
    <s v=""/>
    <s v="MN25009982"/>
    <s v="CLOSED"/>
    <s v="許家榮"/>
    <s v="2026/08/26 10:32:48"/>
    <s v="2026/09/15 17:12:39"/>
    <s v="2026/09/17 15:56:24"/>
    <s v="2026/09/17 15:56:24"/>
    <s v=""/>
    <s v=""/>
    <s v=""/>
    <s v="2026/08/26 10:31:22"/>
    <s v="KEYIN"/>
    <s v="KEYIN"/>
    <s v="R10"/>
    <s v="RTX5080"/>
    <s v="2026/09/16 15:50:36"/>
    <s v="001"/>
    <n v="622599"/>
    <n v="7.1"/>
    <n v="7.1"/>
  </r>
  <r>
    <s v="KGB"/>
    <s v="Standard Shipment"/>
    <x v="0"/>
    <x v="0"/>
    <x v="0"/>
    <s v="TO268000006"/>
    <s v="R"/>
    <s v="PNY"/>
    <s v="PNY_US"/>
    <s v="2026/08/25 12:36:53"/>
    <s v="2026/08/13 21:34:22"/>
    <s v="M825802023"/>
    <s v="90CV08600020"/>
    <s v="RTX5080/14745/STD/SA/PNY"/>
    <s v=""/>
    <s v="M825044029"/>
    <s v="CLOSED"/>
    <s v="許家榮"/>
    <s v="2026/08/26 10:32:48"/>
    <s v="2026/09/04 14:39:10"/>
    <s v="2026/09/11 17:22:20"/>
    <s v="2026/09/11 17:22:20"/>
    <s v=""/>
    <s v=""/>
    <s v=""/>
    <s v="2026/08/26 10:32:27"/>
    <s v="KEYIN"/>
    <s v="KEYIN"/>
    <s v="R10"/>
    <s v="RTX5080"/>
    <s v="2026/09/10 13:16:17"/>
    <s v="001"/>
    <n v="622579"/>
    <n v="6.9"/>
    <n v="6.9"/>
  </r>
  <r>
    <s v="On Hold"/>
    <s v="on hold"/>
    <x v="9"/>
    <x v="4"/>
    <x v="0"/>
    <s v="TO268000006"/>
    <s v="R"/>
    <s v="PNY"/>
    <s v="PNY_US"/>
    <s v="2026/08/25 12:36:53"/>
    <s v="2026/08/13 21:34:22"/>
    <s v="M725027717"/>
    <s v="90CV085000A0"/>
    <s v="RTX5070/14770/STD/HY/PNY"/>
    <s v=""/>
    <s v="M725027717"/>
    <s v="MTCAPPLYCONF"/>
    <s v="許家榮"/>
    <s v="2026/08/25 14:21:48"/>
    <s v=""/>
    <s v=""/>
    <s v=""/>
    <s v=""/>
    <s v=""/>
    <s v=""/>
    <s v="2026/08/25 13:21:21"/>
    <s v="KEYIN"/>
    <s v="KEYIN"/>
    <s v="R10"/>
    <s v="RTX5070"/>
    <s v=""/>
    <s v=""/>
    <s v=""/>
    <s v=""/>
    <s v=""/>
  </r>
  <r>
    <s v="KBB"/>
    <s v="-"/>
    <x v="5"/>
    <x v="4"/>
    <x v="1"/>
    <s v="TO268000006"/>
    <s v="R"/>
    <s v="PNY"/>
    <s v="PNY_US"/>
    <s v="2026/08/25 12:36:53"/>
    <s v="2026/08/13 21:34:22"/>
    <s v="M825000291"/>
    <s v="90CV085000M0"/>
    <s v="RTX5070/14770/STD/HY/PNY"/>
    <s v=""/>
    <s v="M825000291"/>
    <s v="CLOSED"/>
    <s v="許家榮"/>
    <s v="2026/08/25 14:21:48"/>
    <s v=""/>
    <s v=""/>
    <s v="2026/10/12 17:17:43"/>
    <s v="[A3SC0023]Scrap caused by VI fail"/>
    <s v="Customer"/>
    <s v="PCB Damaged / M2 多處PAD Loss,無法維修"/>
    <s v="2026/08/25 13:22:27"/>
    <s v="KEYIN"/>
    <s v="KEYIN"/>
    <s v="C01"/>
    <s v="RTX5070"/>
    <s v=""/>
    <s v=""/>
    <s v=""/>
    <s v=""/>
    <s v=""/>
  </r>
  <r>
    <s v="KGB"/>
    <s v="Standard Shipment"/>
    <x v="0"/>
    <x v="0"/>
    <x v="0"/>
    <s v="TO268000006"/>
    <s v="R"/>
    <s v="PNY"/>
    <s v="PNY_US"/>
    <s v="2026/08/25 12:36:53"/>
    <s v="2026/08/13 21:34:22"/>
    <s v="M525802047"/>
    <s v="90CV085100C0"/>
    <s v="RTX5070/14770/STDOC/HY/PNY"/>
    <s v=""/>
    <s v="M525053407"/>
    <s v="CLOSED"/>
    <s v="許家榮"/>
    <s v="2026/08/25 14:21:48"/>
    <s v="2026/09/04 15:00:11"/>
    <s v="2026/09/11 17:22:20"/>
    <s v="2026/09/11 17:22:20"/>
    <s v=""/>
    <s v=""/>
    <s v=""/>
    <s v="2026/08/25 13:32:17"/>
    <s v="KEYIN"/>
    <s v="KEYIN"/>
    <s v="R10"/>
    <s v="RTX5070"/>
    <s v="2026/09/10 13:16:17"/>
    <s v="006"/>
    <n v="622579"/>
    <n v="5.0999999999999996"/>
    <n v="5.0999999999999996"/>
  </r>
  <r>
    <s v="KGB"/>
    <s v="Standard Shipment"/>
    <x v="0"/>
    <x v="0"/>
    <x v="0"/>
    <s v="TO268000006"/>
    <s v="R"/>
    <s v="PNY"/>
    <s v="PNY_US"/>
    <s v="2026/08/25 12:36:53"/>
    <s v="2026/08/13 21:34:22"/>
    <s v="M325802079"/>
    <s v="90CV08630010"/>
    <s v="RTX5080/14745/ARGBOC/SA/PNY"/>
    <s v=""/>
    <s v="M325023485"/>
    <s v="CLOSED"/>
    <s v="許家榮"/>
    <s v="2026/08/25 14:21:50"/>
    <s v="2026/09/15 14:09:33"/>
    <s v="2026/09/17 15:56:24"/>
    <s v="2026/09/17 15:56:24"/>
    <s v=""/>
    <s v=""/>
    <s v=""/>
    <s v="2026/08/25 12:42:07"/>
    <s v="KEYIN"/>
    <s v="KEYIN"/>
    <s v="R10"/>
    <s v="RTX5080"/>
    <s v="2026/09/16 15:50:36"/>
    <s v="001"/>
    <n v="622599"/>
    <n v="7.1"/>
    <n v="7.1"/>
  </r>
  <r>
    <s v="KGB"/>
    <s v="Standard Shipment"/>
    <x v="0"/>
    <x v="0"/>
    <x v="0"/>
    <s v="TO268000006"/>
    <s v="R"/>
    <s v="PNY"/>
    <s v="PNY_US"/>
    <s v="2026/08/25 12:36:53"/>
    <s v="2026/08/13 21:34:22"/>
    <s v="M825802129"/>
    <s v="90CV08B200Z0"/>
    <s v="RTX5070TI/14760/STDOC/HY/PNY"/>
    <s v=""/>
    <s v="M825016156"/>
    <s v="CLOSED"/>
    <s v="許家榮"/>
    <s v="2026/09/14 09:40:53"/>
    <s v="2026/09/29 13:07:58"/>
    <s v="2026/10/02 17:01:48"/>
    <s v="2026/10/02 17:01:48"/>
    <s v=""/>
    <s v=""/>
    <s v=""/>
    <s v="2026/09/14 09:39:39"/>
    <s v="KEYIN"/>
    <s v="KEYIN"/>
    <s v="R10"/>
    <s v="RTX5070TI"/>
    <s v="2026/10/01 14:34:49"/>
    <s v="001"/>
    <n v="622621"/>
    <n v="5.5"/>
    <n v="5.5"/>
  </r>
  <r>
    <s v="KBB"/>
    <s v="Local Scrap"/>
    <x v="2"/>
    <x v="0"/>
    <x v="1"/>
    <s v="TO268000008"/>
    <s v="A"/>
    <s v="PNY"/>
    <s v="PNY_US"/>
    <s v="2026/08/14 13:52:47"/>
    <s v="2026/08/14 10:35:28"/>
    <s v="M325045847"/>
    <s v="90CV08510020"/>
    <s v="RTX5070/14770/STDOC/SA/PNY"/>
    <s v=""/>
    <s v="M325045847"/>
    <s v="CLOSED"/>
    <s v="李景福"/>
    <s v="2026/08/17 09:40:55"/>
    <s v=""/>
    <s v=""/>
    <s v="2026/09/23 12:50:50"/>
    <s v="[A3SC0020]Scrap cause by Parts shortage"/>
    <s v="Customer"/>
    <s v="OSV判定CND重新植球Fail - Close"/>
    <s v="2026/08/17 09:20:24"/>
    <s v="KEYIN"/>
    <s v="KEYIN"/>
    <s v="C01"/>
    <s v="RTX5070"/>
    <s v=""/>
    <s v=""/>
    <s v=""/>
    <s v=""/>
    <s v=""/>
  </r>
  <r>
    <s v="KBB"/>
    <s v="Local Scrap"/>
    <x v="2"/>
    <x v="0"/>
    <x v="1"/>
    <s v="TO268000008"/>
    <s v="A"/>
    <s v="PNY"/>
    <s v="PNY_US"/>
    <s v="2026/08/14 13:52:47"/>
    <s v="2026/08/14 10:35:28"/>
    <s v="M925001354"/>
    <s v="90CV085100C0"/>
    <s v="RTX5070/14770/STDOC/HY/PNY"/>
    <s v=""/>
    <s v="M925001354"/>
    <s v="CLOSED"/>
    <s v="李景福"/>
    <s v="2026/08/17 09:40:55"/>
    <s v=""/>
    <s v=""/>
    <s v="2026/09/23 12:50:40"/>
    <s v="[A3SC0020]Scrap cause by Parts shortage"/>
    <s v="Customer"/>
    <s v="OSV判定CND重新植球Fail - Close"/>
    <s v="2026/08/17 09:22:10"/>
    <s v="KEYIN"/>
    <s v="KEYIN"/>
    <s v="C01"/>
    <s v="RTX5070"/>
    <s v=""/>
    <s v=""/>
    <s v=""/>
    <s v=""/>
    <s v=""/>
  </r>
  <r>
    <s v="KBB"/>
    <s v="Local Scrap"/>
    <x v="2"/>
    <x v="0"/>
    <x v="1"/>
    <s v="TO268000008"/>
    <s v="A"/>
    <s v="PNY"/>
    <s v="PNY_US"/>
    <s v="2026/08/14 13:52:47"/>
    <s v="2026/08/14 10:35:28"/>
    <s v="M925013438"/>
    <s v="90CV085100C0"/>
    <s v="RTX5070/14770/STDOC/HY/PNY"/>
    <s v=""/>
    <s v="M925013438"/>
    <s v="CLOSED"/>
    <s v="李景福"/>
    <s v="2026/08/17 09:40:55"/>
    <s v=""/>
    <s v=""/>
    <s v="2026/09/23 12:50:31"/>
    <s v="[A3SC0020]Scrap cause by Parts shortage"/>
    <s v="Customer"/>
    <s v="OSV判定CND重新植球Fail - Close"/>
    <s v="2026/08/17 09:22:35"/>
    <s v="KEYIN"/>
    <s v="KEYIN"/>
    <s v="C01"/>
    <s v="RTX5070"/>
    <s v=""/>
    <s v=""/>
    <s v=""/>
    <s v=""/>
    <s v=""/>
  </r>
  <r>
    <s v="KBB"/>
    <s v="Local Scrap"/>
    <x v="2"/>
    <x v="0"/>
    <x v="1"/>
    <s v="TO268000008"/>
    <s v="A"/>
    <s v="PNY"/>
    <s v="PNY_US"/>
    <s v="2026/08/14 13:52:47"/>
    <s v="2026/08/14 10:35:28"/>
    <s v="M425014075"/>
    <s v="90CV08530010"/>
    <s v="RTX5070/14770/ARGBOC/SA/PNY"/>
    <s v=""/>
    <s v="M425014075"/>
    <s v="CLOSED"/>
    <s v="李景福"/>
    <s v="2026/08/17 09:40:55"/>
    <s v=""/>
    <s v=""/>
    <s v="2026/09/23 12:50:03"/>
    <s v="[A3SC0020]Scrap cause by Parts shortage"/>
    <s v="Customer"/>
    <s v="OSV判定CND重新植球Fail - Close"/>
    <s v="2026/08/17 09:22:57"/>
    <s v="KEYIN"/>
    <s v="KEYIN"/>
    <s v="C01"/>
    <s v="RTX5070"/>
    <s v=""/>
    <s v=""/>
    <s v=""/>
    <s v=""/>
    <s v=""/>
  </r>
  <r>
    <s v="KBB"/>
    <s v="Local Scrap"/>
    <x v="2"/>
    <x v="0"/>
    <x v="1"/>
    <s v="TO268000008"/>
    <s v="A"/>
    <s v="PNY"/>
    <s v="PNY_US"/>
    <s v="2026/08/14 13:52:47"/>
    <s v="2026/08/14 10:35:28"/>
    <s v="M925001329"/>
    <s v="90CV085100C0"/>
    <s v="RTX5070/14770/STDOC/HY/PNY"/>
    <s v=""/>
    <s v="M925001329"/>
    <s v="CLOSED"/>
    <s v="李景福"/>
    <s v="2026/08/17 09:40:55"/>
    <s v=""/>
    <s v=""/>
    <s v="2026/09/23 12:50:16"/>
    <s v="[A3SC0020]Scrap cause by Parts shortage"/>
    <s v="Customer"/>
    <s v="OSV判定CND重新植球Fail - Close"/>
    <s v="2026/08/17 09:23:20"/>
    <s v="KEYIN"/>
    <s v="KEYIN"/>
    <s v="C01"/>
    <s v="RTX5070"/>
    <s v=""/>
    <s v=""/>
    <s v=""/>
    <s v=""/>
    <s v=""/>
  </r>
  <r>
    <s v="KBB"/>
    <s v="Local Scrap"/>
    <x v="2"/>
    <x v="0"/>
    <x v="1"/>
    <s v="TO268000008"/>
    <s v="A"/>
    <s v="PNY"/>
    <s v="PNY_US"/>
    <s v="2026/08/14 13:52:47"/>
    <s v="2026/08/14 10:35:28"/>
    <s v="M825038666"/>
    <s v="90CV085300C0"/>
    <s v="RTX5070/14770/ARGBOC/HY/PNY"/>
    <s v=""/>
    <s v="M825038666"/>
    <s v="CLOSED"/>
    <s v="李景福"/>
    <s v="2026/08/17 09:40:55"/>
    <s v=""/>
    <s v=""/>
    <s v="2026/09/23 12:50:08"/>
    <s v="[A3SC0020]Scrap cause by Parts shortage"/>
    <s v="Customer"/>
    <s v="OSV判定CND重新植球Fail - Close"/>
    <s v="2026/08/17 09:23:42"/>
    <s v="KEYIN"/>
    <s v="KEYIN"/>
    <s v="C01"/>
    <s v="RTX5070"/>
    <s v=""/>
    <s v=""/>
    <s v=""/>
    <s v=""/>
    <s v=""/>
  </r>
  <r>
    <s v="KBB"/>
    <s v="Local Scrap"/>
    <x v="2"/>
    <x v="0"/>
    <x v="1"/>
    <s v="TO268000008"/>
    <s v="A"/>
    <s v="PNY"/>
    <s v="PNY_US"/>
    <s v="2026/08/14 13:52:47"/>
    <s v="2026/08/14 10:35:28"/>
    <s v="M525054708"/>
    <s v="90CV08B100B0"/>
    <s v="RTX5070TI/14760/STD/HY/PNY"/>
    <s v=""/>
    <s v="M525054708"/>
    <s v="CLOSED"/>
    <s v="李景福"/>
    <s v="2026/08/17 09:40:55"/>
    <s v=""/>
    <s v=""/>
    <s v="2026/09/23 12:50:11"/>
    <s v="[A3SC0020]Scrap cause by Parts shortage"/>
    <s v="Customer"/>
    <s v="OSV判定CND重新植球Fail - Close"/>
    <s v="2026/08/17 09:24:09"/>
    <s v="KEYIN"/>
    <s v="KEYIN"/>
    <s v="C01"/>
    <s v="RTX5070TI"/>
    <s v=""/>
    <s v=""/>
    <s v=""/>
    <s v=""/>
    <s v=""/>
  </r>
  <r>
    <s v="KBB"/>
    <s v="Local Scrap"/>
    <x v="2"/>
    <x v="0"/>
    <x v="1"/>
    <s v="TO268000008"/>
    <s v="A"/>
    <s v="PNY"/>
    <s v="PNY_US"/>
    <s v="2026/08/14 13:52:47"/>
    <s v="2026/08/14 10:35:28"/>
    <s v="M925001353"/>
    <s v="90CV085100C0"/>
    <s v="RTX5070/14770/STDOC/HY/PNY"/>
    <s v=""/>
    <s v="M925001353"/>
    <s v="CLOSED"/>
    <s v="李景福"/>
    <s v="2026/08/17 09:40:55"/>
    <s v=""/>
    <s v=""/>
    <s v="2026/09/23 12:50:45"/>
    <s v="[A3SC0020]Scrap cause by Parts shortage"/>
    <s v="Customer"/>
    <s v="OSV判定CND重新植球Fail - Close"/>
    <s v="2026/08/17 09:24:44"/>
    <s v="KEYIN"/>
    <s v="KEYIN"/>
    <s v="C01"/>
    <s v="RTX5070"/>
    <s v=""/>
    <s v=""/>
    <s v=""/>
    <s v=""/>
    <s v=""/>
  </r>
  <r>
    <s v="KGB"/>
    <s v="Standard Shipment"/>
    <x v="0"/>
    <x v="0"/>
    <x v="0"/>
    <s v="TO268000008"/>
    <s v="A"/>
    <s v="PNY"/>
    <s v="PNY_US"/>
    <s v="2026/08/14 13:52:47"/>
    <s v="2026/08/14 10:35:28"/>
    <s v="M925802036"/>
    <s v="90CV085100C0"/>
    <s v="RTX5070/14770/STDOC/HY/PNY"/>
    <s v=""/>
    <s v="M925002782"/>
    <s v="CLOSED"/>
    <s v="許家榮"/>
    <s v="2026/08/17 09:40:55"/>
    <s v="2026/08/28 14:54:42"/>
    <s v="2026/09/08 16:31:29"/>
    <s v="2026/09/08 16:31:29"/>
    <s v=""/>
    <s v=""/>
    <s v=""/>
    <s v="2026/08/17 09:25:10"/>
    <s v="KEYIN"/>
    <s v="KEYIN"/>
    <s v="R10"/>
    <s v="RTX5070"/>
    <s v="2026/09/02 13:44:21"/>
    <s v="005"/>
    <n v="622564"/>
    <n v="6.3"/>
    <n v="6.3"/>
  </r>
  <r>
    <s v="KBB"/>
    <s v="Local Scrap"/>
    <x v="2"/>
    <x v="0"/>
    <x v="1"/>
    <s v="TO268000008"/>
    <s v="A"/>
    <s v="PNY"/>
    <s v="PNY_US"/>
    <s v="2026/08/14 13:52:47"/>
    <s v="2026/08/14 10:35:28"/>
    <s v="M925014261"/>
    <s v="90CV08B20070"/>
    <s v="RTX5070TI/14760/STDOC/HY/PNY"/>
    <s v=""/>
    <s v="M925014261"/>
    <s v="CLOSED"/>
    <s v="李景福"/>
    <s v="2026/08/17 09:40:55"/>
    <s v=""/>
    <s v=""/>
    <s v="2026/09/23 12:50:33"/>
    <s v="[A3SC0020]Scrap cause by Parts shortage"/>
    <s v="Customer"/>
    <s v="OSV判定CND重新植球Fail - Close"/>
    <s v="2026/08/17 09:28:20"/>
    <s v="KEYIN"/>
    <s v="KEYIN"/>
    <s v="C01"/>
    <s v="RTX5070TI"/>
    <s v=""/>
    <s v=""/>
    <s v=""/>
    <s v=""/>
    <s v=""/>
  </r>
  <r>
    <s v="KGB"/>
    <s v="Standard Shipment"/>
    <x v="0"/>
    <x v="0"/>
    <x v="0"/>
    <s v="TO268000008"/>
    <s v="A"/>
    <s v="PNY"/>
    <s v="PNY_US"/>
    <s v="2026/08/14 13:52:47"/>
    <s v="2026/08/14 10:35:28"/>
    <s v="M325802038"/>
    <s v="90CV08B20010"/>
    <s v="RTX5070TI/14760/STDOC/SA/PNY"/>
    <s v=""/>
    <s v="M325033876"/>
    <s v="CLOSED"/>
    <s v="吳崇源"/>
    <s v="2026/08/17 09:40:55"/>
    <s v="2026/08/28 14:55:14"/>
    <s v="2026/09/08 16:31:29"/>
    <s v="2026/09/08 16:31:29"/>
    <s v=""/>
    <s v=""/>
    <s v=""/>
    <s v="2026/08/17 09:28:51"/>
    <s v="KEYIN"/>
    <s v="KEYIN"/>
    <s v="R10"/>
    <s v="RTX5070TI"/>
    <s v="2026/09/02 13:44:21"/>
    <s v="004"/>
    <n v="622564"/>
    <n v="5.8"/>
    <n v="5.8"/>
  </r>
  <r>
    <s v="KBB"/>
    <s v="Local Scrap"/>
    <x v="2"/>
    <x v="0"/>
    <x v="1"/>
    <s v="TO268000008"/>
    <s v="A"/>
    <s v="PNY"/>
    <s v="PNY_US"/>
    <s v="2026/08/14 13:52:47"/>
    <s v="2026/08/14 10:35:28"/>
    <s v="M925014207"/>
    <s v="90CV08B20070"/>
    <s v="RTX5070TI/14760/STDOC/HY/PNY"/>
    <s v=""/>
    <s v="M925014207"/>
    <s v="CLOSED"/>
    <s v="李景福"/>
    <s v="2026/08/17 09:40:54"/>
    <s v=""/>
    <s v=""/>
    <s v="2026/09/23 12:50:35"/>
    <s v="[A3SC0020]Scrap cause by Parts shortage"/>
    <s v="Customer"/>
    <s v="OSV判定CND重新植球Fail - Close"/>
    <s v="2026/08/17 09:29:18"/>
    <s v="KEYIN"/>
    <s v="KEYIN"/>
    <s v="C01"/>
    <s v="RTX5070TI"/>
    <s v=""/>
    <s v=""/>
    <s v=""/>
    <s v=""/>
    <s v=""/>
  </r>
  <r>
    <s v="KBB"/>
    <s v="Local Scrap"/>
    <x v="2"/>
    <x v="0"/>
    <x v="1"/>
    <s v="TO268000008"/>
    <s v="A"/>
    <s v="PNY"/>
    <s v="PNY_US"/>
    <s v="2026/08/14 13:52:47"/>
    <s v="2026/08/14 10:35:28"/>
    <s v="M525007785"/>
    <s v="90CV08B10060"/>
    <s v="RTX5070TI/14760/STD/HY/PNY"/>
    <s v=""/>
    <s v="M525007785"/>
    <s v="CLOSED"/>
    <s v="李景福"/>
    <s v="2026/08/17 09:40:54"/>
    <s v=""/>
    <s v=""/>
    <s v="2026/09/23 12:50:28"/>
    <s v="[A3SC0020]Scrap cause by Parts shortage"/>
    <s v="Customer"/>
    <s v="OSV判定CND重新植球Fail - Close"/>
    <s v="2026/08/17 09:29:48"/>
    <s v="KEYIN"/>
    <s v="KEYIN"/>
    <s v="C01"/>
    <s v="RTX5070TI"/>
    <s v=""/>
    <s v=""/>
    <s v=""/>
    <s v=""/>
    <s v=""/>
  </r>
  <r>
    <s v="KGB"/>
    <s v="Standard Shipment"/>
    <x v="0"/>
    <x v="0"/>
    <x v="0"/>
    <s v="TO268000008"/>
    <s v="A"/>
    <s v="PNY"/>
    <s v="PNY_US"/>
    <s v="2026/08/14 13:52:47"/>
    <s v="2026/08/14 10:35:28"/>
    <s v="M825802030"/>
    <s v="90CV08B100B0"/>
    <s v="RTX5070TI/14760/STD/HY/PNY"/>
    <s v=""/>
    <s v="M825006855"/>
    <s v="CLOSED"/>
    <s v="吳崇源"/>
    <s v="2026/08/17 09:40:54"/>
    <s v="2026/08/28 14:53:31"/>
    <s v="2026/09/08 16:31:29"/>
    <s v="2026/09/08 16:31:29"/>
    <s v=""/>
    <s v=""/>
    <s v=""/>
    <s v="2026/08/17 09:30:17"/>
    <s v="KEYIN"/>
    <s v="KEYIN"/>
    <s v="R10"/>
    <s v="RTX5070TI"/>
    <s v="2026/09/02 13:44:21"/>
    <s v="003"/>
    <n v="622564"/>
    <n v="7.7"/>
    <n v="7.7"/>
  </r>
  <r>
    <s v="KBB"/>
    <s v="Local Scrap"/>
    <x v="2"/>
    <x v="0"/>
    <x v="1"/>
    <s v="TO268000008"/>
    <s v="A"/>
    <s v="PNY"/>
    <s v="PNY_US"/>
    <s v="2026/08/14 13:52:47"/>
    <s v="2026/08/14 10:35:28"/>
    <s v="M525009661"/>
    <s v="90CV08B20070"/>
    <s v="RTX5070TI/14760/STDOC/HY/PNY"/>
    <s v=""/>
    <s v="M525009661"/>
    <s v="CLOSED"/>
    <s v="李景福"/>
    <s v="2026/08/17 09:40:54"/>
    <s v=""/>
    <s v=""/>
    <s v="2026/09/23 12:50:06"/>
    <s v="[A3SC0020]Scrap cause by Parts shortage"/>
    <s v="Customer"/>
    <s v="OSV判定CND重新植球Fail - Close"/>
    <s v="2026/08/17 09:30:47"/>
    <s v="KEYIN"/>
    <s v="KEYIN"/>
    <s v="C01"/>
    <s v="RTX5070TI"/>
    <s v=""/>
    <s v=""/>
    <s v=""/>
    <s v=""/>
    <s v=""/>
  </r>
  <r>
    <s v="KBB"/>
    <s v="Local Scrap"/>
    <x v="2"/>
    <x v="0"/>
    <x v="1"/>
    <s v="TO268000008"/>
    <s v="A"/>
    <s v="PNY"/>
    <s v="PNY_US"/>
    <s v="2026/08/14 13:52:47"/>
    <s v="2026/08/14 10:35:28"/>
    <s v="M825039437"/>
    <s v="90CV08B10060"/>
    <s v="RTX5070TI/14760/STD/HY/PNY"/>
    <s v=""/>
    <s v="M825039437"/>
    <s v="CLOSED"/>
    <s v="李景福"/>
    <s v="2026/08/17 09:40:54"/>
    <s v=""/>
    <s v=""/>
    <s v="2026/09/23 12:50:13"/>
    <s v="[A3SC0020]Scrap cause by Parts shortage"/>
    <s v="Customer"/>
    <s v="OSV判定CND重新植球Fail - Close"/>
    <s v="2026/08/17 09:31:17"/>
    <s v="KEYIN"/>
    <s v="KEYIN"/>
    <s v="C01"/>
    <s v="RTX5070TI"/>
    <s v=""/>
    <s v=""/>
    <s v=""/>
    <s v=""/>
    <s v=""/>
  </r>
  <r>
    <s v="KBB"/>
    <s v="Local Scrap"/>
    <x v="2"/>
    <x v="0"/>
    <x v="1"/>
    <s v="TO268000008"/>
    <s v="A"/>
    <s v="PNY"/>
    <s v="PNY_US"/>
    <s v="2026/08/14 13:52:47"/>
    <s v="2026/08/14 10:35:28"/>
    <s v="M325010427"/>
    <s v="90CV08500020"/>
    <s v="RTX5070/14770/STD/SA/PNY"/>
    <s v=""/>
    <s v="M325010427"/>
    <s v="CLOSED"/>
    <s v="李景福"/>
    <s v="2026/08/17 09:40:54"/>
    <s v=""/>
    <s v=""/>
    <s v="2026/09/23 12:50:00"/>
    <s v="[A3SC0020]Scrap cause by Parts shortage"/>
    <s v="Customer"/>
    <s v="OSV判定CND重新植球Fail - Close"/>
    <s v="2026/08/17 09:36:54"/>
    <s v="KEYIN"/>
    <s v="KEYIN"/>
    <s v="C01"/>
    <s v="RTX5070"/>
    <s v=""/>
    <s v=""/>
    <s v=""/>
    <s v=""/>
    <s v=""/>
  </r>
  <r>
    <s v="KBB"/>
    <d v="2026-10-02T00:00:00"/>
    <x v="11"/>
    <x v="0"/>
    <x v="1"/>
    <s v="TO268000008"/>
    <s v="A"/>
    <s v="PNY"/>
    <s v="PNY_US"/>
    <s v="2026/08/14 13:52:47"/>
    <s v="2026/08/14 10:35:28"/>
    <s v="M325025798"/>
    <s v="90CV08700020"/>
    <s v="RTX5090/14530/STD/SA/PNY"/>
    <s v=""/>
    <s v="M325025798"/>
    <s v="CLOSED"/>
    <s v="李景福"/>
    <s v="2026/08/17 09:40:54"/>
    <s v=""/>
    <s v=""/>
    <s v="2026/09/23 12:49:57"/>
    <s v="[A3SC0020]Scrap cause by Parts shortage"/>
    <s v="Customer"/>
    <s v="OSV判定CND重新植球Fail - Close"/>
    <s v="2026/08/17 09:37:52"/>
    <s v="KEYIN"/>
    <s v="KEYIN"/>
    <s v="C01"/>
    <s v="RTX5090"/>
    <s v=""/>
    <s v=""/>
    <s v=""/>
    <s v=""/>
    <s v=""/>
  </r>
  <r>
    <s v="KBB"/>
    <d v="2026-10-02T00:00:00"/>
    <x v="11"/>
    <x v="0"/>
    <x v="1"/>
    <s v="TO268000008"/>
    <s v="A"/>
    <s v="PNY"/>
    <s v="PNY_US"/>
    <s v="2026/08/14 13:52:47"/>
    <s v="2026/08/14 10:35:28"/>
    <s v="T725000328"/>
    <s v="90CV08730060"/>
    <s v="RTX5090/14530/ARGBOC/SA/PNY"/>
    <s v=""/>
    <s v="T725000328"/>
    <s v="CLOSED"/>
    <s v="李景福"/>
    <s v="2026/08/17 09:40:54"/>
    <s v=""/>
    <s v=""/>
    <s v="2026/09/23 12:50:42"/>
    <s v="[A3SC0020]Scrap cause by Parts shortage"/>
    <s v="Customer"/>
    <s v="OSV判定CND重新植球Fail - Close"/>
    <s v="2026/08/17 09:38:40"/>
    <s v="KEYIN"/>
    <s v="KEYIN"/>
    <s v="C01"/>
    <s v="RTX5090"/>
    <s v=""/>
    <s v=""/>
    <s v=""/>
    <s v=""/>
    <s v=""/>
  </r>
  <r>
    <s v="KBB"/>
    <d v="2026-10-02T00:00:00"/>
    <x v="11"/>
    <x v="0"/>
    <x v="1"/>
    <s v="TO268000008"/>
    <s v="A"/>
    <s v="PNY"/>
    <s v="PNY_US"/>
    <s v="2026/08/14 13:52:47"/>
    <s v="2026/08/14 10:35:28"/>
    <s v="T725001976"/>
    <s v="90CV08710060"/>
    <s v="RTX5090/14530/STDOC/SA/PNY"/>
    <s v=""/>
    <s v="T725001976"/>
    <s v="CLOSED"/>
    <s v="李景福"/>
    <s v="2026/08/17 09:40:54"/>
    <s v=""/>
    <s v=""/>
    <s v="2026/09/23 12:50:38"/>
    <s v="[A3SC0020]Scrap cause by Parts shortage"/>
    <s v="Customer"/>
    <s v="OSV判定CND重新植球Fail - Close"/>
    <s v="2026/08/17 09:39:14"/>
    <s v="KEYIN"/>
    <s v="KEYIN"/>
    <s v="C01"/>
    <s v="RTX5090"/>
    <s v=""/>
    <s v=""/>
    <s v=""/>
    <s v=""/>
    <s v=""/>
  </r>
  <r>
    <s v="KBB"/>
    <d v="2026-10-02T00:00:00"/>
    <x v="11"/>
    <x v="0"/>
    <x v="1"/>
    <s v="TO268000008"/>
    <s v="A"/>
    <s v="PNY"/>
    <s v="PNY_US"/>
    <s v="2026/08/14 13:52:47"/>
    <s v="2026/08/14 10:35:28"/>
    <s v="T625003497"/>
    <s v="90CV087000A0"/>
    <s v="RTX5090/14530/STD/SA/PNY"/>
    <s v=""/>
    <s v="T625003497"/>
    <s v="CLOSED"/>
    <s v="李景福"/>
    <s v="2026/08/17 09:40:54"/>
    <s v=""/>
    <s v=""/>
    <s v="2026/09/23 12:50:53"/>
    <s v="[A3SC0020]Scrap cause by Parts shortage"/>
    <s v="Customer"/>
    <s v="OSV判定CND重新植球Fail - Close"/>
    <s v="2026/08/17 09:40:03"/>
    <s v="KEYIN"/>
    <s v="KEYIN"/>
    <s v="C01"/>
    <s v="RTX5090"/>
    <s v=""/>
    <s v=""/>
    <s v=""/>
    <s v=""/>
    <s v=""/>
  </r>
  <r>
    <s v="KGB"/>
    <s v="Standard Shipment"/>
    <x v="0"/>
    <x v="0"/>
    <x v="0"/>
    <s v="TO268000009"/>
    <s v="A"/>
    <s v="PNY"/>
    <s v="PNY_US"/>
    <s v="2026/08/14 13:53:01"/>
    <s v="2026/08/14 10:40:59"/>
    <s v="HN24011571"/>
    <s v="90CV07P30050"/>
    <s v="RTX4070TI/P141S323/GB/PNY"/>
    <s v=""/>
    <s v="HN24011571"/>
    <s v="WAIT"/>
    <s v=""/>
    <s v="2026/08/17 09:36:28"/>
    <s v=""/>
    <s v=""/>
    <s v=""/>
    <s v=""/>
    <s v=""/>
    <s v=""/>
    <s v="2026/08/17 09:36:00"/>
    <s v="KEYIN"/>
    <s v="KEYIN"/>
    <s v=""/>
    <s v="RTX4070TI"/>
    <s v=""/>
    <s v=""/>
    <s v=""/>
    <s v=""/>
    <s v=""/>
  </r>
  <r>
    <s v="KGB"/>
    <s v="Standard Shipment"/>
    <x v="0"/>
    <x v="0"/>
    <x v="0"/>
    <s v="TO268000015"/>
    <s v="R"/>
    <s v="PNY"/>
    <s v="PNY_US"/>
    <s v="2026/09/04 08:37:49"/>
    <s v="2026/08/27 09:58:46"/>
    <s v="HN24802060"/>
    <s v="90CV07X20050"/>
    <s v="RTX4080/PG139SKU355/GB/PNY"/>
    <s v=""/>
    <s v="HN24020910"/>
    <s v="PACK"/>
    <s v="許家榮"/>
    <s v="2026/09/04 09:37:36"/>
    <s v="2026/09/09 08:57:06"/>
    <s v=""/>
    <s v=""/>
    <s v=""/>
    <s v=""/>
    <s v=""/>
    <s v="2026/09/04 09:31:51"/>
    <s v="KEYIN"/>
    <s v="KEYIN"/>
    <s v="R10"/>
    <s v="RTX4080"/>
    <s v=""/>
    <s v="001"/>
    <n v="622580"/>
    <n v="5.0999999999999996"/>
    <n v="5.0999999999999996"/>
  </r>
  <r>
    <s v="On Hold"/>
    <s v="on hold"/>
    <x v="9"/>
    <x v="4"/>
    <x v="0"/>
    <s v="TO268000015"/>
    <s v="R"/>
    <s v="PNY"/>
    <s v="PNY_US"/>
    <s v="2026/09/04 08:37:49"/>
    <s v="2026/08/27 09:58:46"/>
    <s v="HN24007188"/>
    <s v="90CV07P30050"/>
    <s v="RTX4070TI/P141S323/GB/PNY"/>
    <s v=""/>
    <s v="HN24007188"/>
    <s v="MTCAPPLYCONF"/>
    <s v="許家榮"/>
    <s v="2026/09/04 09:37:36"/>
    <s v=""/>
    <s v=""/>
    <s v=""/>
    <s v=""/>
    <s v=""/>
    <s v=""/>
    <s v="2026/09/04 09:33:53"/>
    <s v="KEYIN"/>
    <s v="KEYIN"/>
    <s v="R10"/>
    <s v="RTX4070TI"/>
    <s v=""/>
    <s v=""/>
    <s v=""/>
    <s v=""/>
    <s v=""/>
  </r>
  <r>
    <s v="KGB"/>
    <s v="Standard Shipment"/>
    <x v="0"/>
    <x v="0"/>
    <x v="0"/>
    <s v="TO268000015"/>
    <s v="R"/>
    <s v="PNY"/>
    <s v="PNY_US"/>
    <s v="2026/09/04 08:37:49"/>
    <s v="2026/08/27 09:58:46"/>
    <s v="H924802059"/>
    <s v="90CV07X20010"/>
    <s v="RTX4080/PG139SKU355/GB/PNY"/>
    <s v=""/>
    <s v="H924009157"/>
    <s v="PACK"/>
    <s v="許家榮"/>
    <s v="2026/09/04 09:37:36"/>
    <s v="2026/09/09 08:40:27"/>
    <s v=""/>
    <s v=""/>
    <s v=""/>
    <s v=""/>
    <s v=""/>
    <s v="2026/09/04 09:32:46"/>
    <s v="KEYIN"/>
    <s v="KEYIN"/>
    <s v="R10"/>
    <s v="RTX4080"/>
    <s v=""/>
    <s v="001"/>
    <n v="622580"/>
    <n v="5.0999999999999996"/>
    <n v="5.0999999999999996"/>
  </r>
  <r>
    <s v="KGB"/>
    <s v="Standard Shipment"/>
    <x v="0"/>
    <x v="0"/>
    <x v="0"/>
    <s v="TO268000015"/>
    <s v="R"/>
    <s v="PNY"/>
    <s v="PNY_US"/>
    <s v="2026/09/04 08:37:49"/>
    <s v="2026/08/27 09:58:46"/>
    <s v="HN24802055"/>
    <s v="90CV07R600A0"/>
    <s v="RTX4070/PG141SKU335/GB/PNY"/>
    <s v=""/>
    <s v="HN24016432"/>
    <s v="PACK"/>
    <s v="許家榮"/>
    <s v="2026/09/04 09:37:36"/>
    <s v="2026/09/15 09:38:00"/>
    <s v=""/>
    <s v=""/>
    <s v=""/>
    <s v=""/>
    <s v=""/>
    <s v="2026/09/04 09:35:18"/>
    <s v="KEYIN"/>
    <s v="KEYIN"/>
    <s v="R10"/>
    <s v="RTX4070"/>
    <s v=""/>
    <s v="001"/>
    <n v="622580"/>
    <n v="5.0999999999999996"/>
    <n v="5.0999999999999996"/>
  </r>
  <r>
    <s v="KBB"/>
    <s v="-"/>
    <x v="5"/>
    <x v="4"/>
    <x v="1"/>
    <s v="TO268000015"/>
    <s v="R"/>
    <s v="PNY"/>
    <s v="PNY_US"/>
    <s v="2026/09/04 08:37:49"/>
    <s v="2026/08/27 09:58:46"/>
    <s v="HN24015360"/>
    <s v="90CV07U60030"/>
    <s v="RTX4060TI/PG190-364/GB/PNY"/>
    <s v=""/>
    <s v="HN24015360"/>
    <s v="CLOSED"/>
    <s v="許家榮"/>
    <s v="2026/09/04 09:37:36"/>
    <s v=""/>
    <s v=""/>
    <s v="2026/09/09 15:28:14"/>
    <s v="[A3SC0030]Burnt Component"/>
    <s v="Customer"/>
    <s v="PCB Burned/C80"/>
    <s v="2026/09/04 09:36:15"/>
    <s v="KEYIN"/>
    <s v="KEYIN"/>
    <s v="C01"/>
    <s v="RTX4060TI"/>
    <s v=""/>
    <s v=""/>
    <s v=""/>
    <s v=""/>
    <s v=""/>
  </r>
  <r>
    <s v="KGB"/>
    <s v="Standard Shipment"/>
    <x v="0"/>
    <x v="0"/>
    <x v="0"/>
    <s v="TO269000003"/>
    <s v="R"/>
    <s v="PNY"/>
    <s v="PNY_US"/>
    <s v="2026/09/22 12:50:16"/>
    <s v="2026/09/10 20:16:12"/>
    <s v="M725802107"/>
    <s v="90CV08630010"/>
    <s v="RTX5080/14745/ARGBOC/SA/PNY"/>
    <s v=""/>
    <s v="M725041029"/>
    <s v="CLOSED"/>
    <s v="許家榮"/>
    <s v="2026/09/22 15:34:46"/>
    <s v="2026/10/05 15:47:38"/>
    <s v="2026/10/08 16:02:09"/>
    <s v="2026/10/08 16:02:09"/>
    <s v=""/>
    <s v=""/>
    <s v=""/>
    <s v="2026/09/22 14:10:35"/>
    <s v="KEYIN"/>
    <s v="KEYIN"/>
    <s v="R10"/>
    <s v="RTX5080"/>
    <s v="2026/10/07 11:24:41"/>
    <s v="005"/>
    <n v="622633"/>
    <n v="7.1"/>
    <n v="7.1"/>
  </r>
  <r>
    <s v="On Hold"/>
    <s v="on hold"/>
    <x v="9"/>
    <x v="5"/>
    <x v="0"/>
    <s v="TO269000003"/>
    <s v="R"/>
    <s v="PNY"/>
    <s v="PNY_US"/>
    <s v="2026/09/22 12:50:16"/>
    <s v="2026/09/10 20:16:12"/>
    <s v="M426001939"/>
    <s v="90CV08610070"/>
    <s v="RTX5080/14745/STDOC/SA/PNY"/>
    <s v=""/>
    <s v="M426001939"/>
    <s v="MTCAPPLYCONF"/>
    <s v="許家榮"/>
    <s v="2026/09/22 15:34:46"/>
    <s v=""/>
    <s v=""/>
    <s v=""/>
    <s v=""/>
    <s v=""/>
    <s v=""/>
    <s v="2026/09/22 14:11:29"/>
    <s v="KEYIN"/>
    <s v="KEYIN"/>
    <s v="R10"/>
    <s v="RTX5080"/>
    <s v=""/>
    <s v=""/>
    <s v=""/>
    <s v=""/>
    <s v=""/>
  </r>
  <r>
    <s v="KGB"/>
    <s v="Standard Shipment"/>
    <x v="0"/>
    <x v="0"/>
    <x v="0"/>
    <s v="TO269000003"/>
    <s v="R"/>
    <s v="PNY"/>
    <s v="PNY_US"/>
    <s v="2026/09/22 12:50:16"/>
    <s v="2026/09/10 20:16:12"/>
    <s v="M326026531"/>
    <s v="90CV08630070"/>
    <s v="RTX5080/14745/ARGBOC/SA/PNY"/>
    <s v=""/>
    <s v="M326026531"/>
    <s v="REPAIR"/>
    <s v="許家榮"/>
    <s v="2026/09/22 15:34:46"/>
    <s v=""/>
    <s v=""/>
    <s v=""/>
    <s v=""/>
    <s v=""/>
    <s v=""/>
    <s v="2026/09/22 14:12:23"/>
    <s v="KEYIN"/>
    <s v="KEYIN"/>
    <s v="R10"/>
    <s v="RTX5080"/>
    <s v=""/>
    <s v=""/>
    <s v=""/>
    <s v=""/>
    <s v=""/>
  </r>
  <r>
    <s v="KGB"/>
    <s v="Standard Shipment"/>
    <x v="0"/>
    <x v="0"/>
    <x v="0"/>
    <s v="TO269000003"/>
    <s v="R"/>
    <s v="PNY"/>
    <s v="PNY_US"/>
    <s v="2026/09/22 12:50:16"/>
    <s v="2026/09/10 20:16:12"/>
    <s v="M226802153"/>
    <s v="90CV08630070"/>
    <s v="RTX5080/14745/ARGBOC/SA/PNY"/>
    <s v=""/>
    <s v="M226006218"/>
    <s v="CLOSED"/>
    <s v="許家榮"/>
    <s v="2026/09/22 15:34:46"/>
    <s v="2026/10/05 15:44:02"/>
    <s v="2026/10/08 16:02:09"/>
    <s v="2026/10/08 16:02:09"/>
    <s v=""/>
    <s v=""/>
    <s v=""/>
    <s v="2026/09/22 14:13:16"/>
    <s v="KEYIN"/>
    <s v="KEYIN"/>
    <s v="R10"/>
    <s v="RTX5080"/>
    <s v="2026/10/07 11:24:41"/>
    <s v="005"/>
    <n v="622633"/>
    <n v="7.1"/>
    <n v="7.1"/>
  </r>
  <r>
    <s v="KGB"/>
    <s v="Standard Shipment"/>
    <x v="0"/>
    <x v="0"/>
    <x v="0"/>
    <s v="TO269000003"/>
    <s v="R"/>
    <s v="PNY"/>
    <s v="PNY_US"/>
    <s v="2026/09/22 12:50:16"/>
    <s v="2026/09/10 20:16:12"/>
    <s v="M326802118"/>
    <s v="90CV08B20120"/>
    <s v="RTX5070TI/14760/STDOC/HY6/PNY"/>
    <s v=""/>
    <s v="M326007825"/>
    <s v="CLOSED"/>
    <s v="許家榮"/>
    <s v="2026/09/22 15:34:46"/>
    <s v="2026/09/30 08:29:27"/>
    <s v="2026/10/02 17:01:48"/>
    <s v="2026/10/02 17:01:48"/>
    <s v=""/>
    <s v=""/>
    <s v=""/>
    <s v="2026/09/22 14:14:38"/>
    <s v="KEYIN"/>
    <s v="KEYIN"/>
    <s v="R10"/>
    <s v="RTX5070TI"/>
    <s v="2026/10/01 14:34:49"/>
    <s v="002"/>
    <n v="622621"/>
    <n v="5.5"/>
    <n v="5.5"/>
  </r>
  <r>
    <s v="KGB"/>
    <s v="Standard Shipment"/>
    <x v="0"/>
    <x v="0"/>
    <x v="0"/>
    <s v="TO269000003"/>
    <s v="R"/>
    <s v="PNY"/>
    <s v="PNY_US"/>
    <s v="2026/09/22 12:50:16"/>
    <s v="2026/09/10 20:16:12"/>
    <s v="M326802145"/>
    <s v="90CV08B20120"/>
    <s v="RTX5070TI/14760/STDOC/HY6/PNY"/>
    <s v=""/>
    <s v="M326007740"/>
    <s v="CLOSED"/>
    <s v="許家榮"/>
    <s v="2026/09/22 15:34:46"/>
    <s v="2026/10/01 08:49:58"/>
    <s v="2026/10/02 17:01:48"/>
    <s v="2026/10/02 17:01:48"/>
    <s v=""/>
    <s v=""/>
    <s v=""/>
    <s v="2026/09/22 14:15:31"/>
    <s v="KEYIN"/>
    <s v="KEYIN"/>
    <s v="R10"/>
    <s v="RTX5070TI"/>
    <s v="2026/10/01 14:34:49"/>
    <s v="001"/>
    <n v="622621"/>
    <n v="5.5"/>
    <n v="5.5"/>
  </r>
  <r>
    <s v="KGB"/>
    <s v="Standard Shipment"/>
    <x v="0"/>
    <x v="0"/>
    <x v="0"/>
    <s v="TO269000003"/>
    <s v="R"/>
    <s v="PNY"/>
    <s v="PNY_US"/>
    <s v="2026/09/22 12:50:16"/>
    <s v="2026/09/10 20:16:12"/>
    <s v="M725802138"/>
    <s v="90CV085100M0"/>
    <s v="RTX5070/14770/STDOC/HY/PNY"/>
    <s v=""/>
    <s v="M725024881"/>
    <s v="CLOSED"/>
    <s v="許家榮"/>
    <s v="2026/09/22 15:34:46"/>
    <s v="2026/09/30 09:59:43"/>
    <s v="2026/10/02 17:01:48"/>
    <s v="2026/10/02 17:01:48"/>
    <s v=""/>
    <s v=""/>
    <s v=""/>
    <s v="2026/09/22 14:16:21"/>
    <s v="KEYIN"/>
    <s v="KEYIN"/>
    <s v="R10"/>
    <s v="RTX5070"/>
    <s v="2026/10/01 14:34:49"/>
    <s v="003"/>
    <n v="622621"/>
    <n v="5.8"/>
    <n v="5.8"/>
  </r>
  <r>
    <s v="On Hold"/>
    <s v="on hold"/>
    <x v="9"/>
    <x v="5"/>
    <x v="0"/>
    <s v="TO269000003"/>
    <s v="R"/>
    <s v="PNY"/>
    <s v="PNY_US"/>
    <s v="2026/09/22 12:50:16"/>
    <s v="2026/09/10 20:16:12"/>
    <s v="M525051431"/>
    <s v="90CV085100C0"/>
    <s v="RTX5070/14770/STDOC/HY/PNY"/>
    <s v=""/>
    <s v="M525051431"/>
    <s v="MTCAPPLYCONF"/>
    <s v="許家榮"/>
    <s v="2026/09/22 15:34:46"/>
    <s v=""/>
    <s v=""/>
    <s v=""/>
    <s v=""/>
    <s v=""/>
    <s v=""/>
    <s v="2026/09/22 14:17:13"/>
    <s v="KEYIN"/>
    <s v="KEYIN"/>
    <s v="R10"/>
    <s v="RTX5070"/>
    <s v=""/>
    <s v=""/>
    <s v=""/>
    <s v=""/>
    <s v=""/>
  </r>
  <r>
    <s v="KGB"/>
    <s v="Standard Shipment"/>
    <x v="0"/>
    <x v="0"/>
    <x v="0"/>
    <s v="TO269000003"/>
    <s v="R"/>
    <s v="PNY"/>
    <s v="PNY_US"/>
    <s v="2026/09/22 12:50:16"/>
    <s v="2026/09/10 20:16:12"/>
    <s v="M725802116"/>
    <s v="90CV085100C0"/>
    <s v="RTX5070/14770/STDOC/HY/PNY"/>
    <s v=""/>
    <s v="M725801629"/>
    <s v="CLOSED"/>
    <s v="許家榮"/>
    <s v="2026/09/22 15:34:46"/>
    <s v="2026/09/30 12:42:11"/>
    <s v="2026/10/02 17:01:48"/>
    <s v="2026/10/02 17:01:48"/>
    <s v=""/>
    <s v=""/>
    <s v=""/>
    <s v="2026/09/22 14:17:55"/>
    <s v="KEYIN"/>
    <s v="KEYIN"/>
    <s v="R10"/>
    <s v="RTX5070"/>
    <s v="2026/10/01 14:34:49"/>
    <s v="003"/>
    <n v="622621"/>
    <n v="5.8"/>
    <n v="5.8"/>
  </r>
  <r>
    <s v="KGB"/>
    <s v="Standard Shipment"/>
    <x v="0"/>
    <x v="0"/>
    <x v="0"/>
    <s v="TO269000003"/>
    <s v="R"/>
    <s v="PNY"/>
    <s v="PNY_US"/>
    <s v="2026/09/22 12:50:16"/>
    <s v="2026/09/10 20:16:12"/>
    <s v="M526802115"/>
    <s v="90CV08510100"/>
    <s v="RTX5070/14770/STDOC/MR/PNY"/>
    <s v=""/>
    <s v="M526040550"/>
    <s v="CLOSED"/>
    <s v="許家榮"/>
    <s v="2026/09/22 15:34:46"/>
    <s v="2026/09/30 11:19:21"/>
    <s v="2026/10/02 17:01:48"/>
    <s v="2026/10/02 17:01:48"/>
    <s v=""/>
    <s v=""/>
    <s v=""/>
    <s v="2026/09/22 14:18:47"/>
    <s v="KEYIN"/>
    <s v="KEYIN"/>
    <s v="R10"/>
    <s v="RTX5070"/>
    <s v="2026/10/01 14:34:49"/>
    <s v="003"/>
    <n v="622621"/>
    <n v="5.8"/>
    <n v="5.8"/>
  </r>
  <r>
    <s v="On Hold"/>
    <s v="on hold"/>
    <x v="9"/>
    <x v="5"/>
    <x v="0"/>
    <s v="TO269000003"/>
    <s v="R"/>
    <s v="PNY"/>
    <s v="PNY_US"/>
    <s v="2026/09/22 12:50:16"/>
    <s v="2026/09/10 20:16:12"/>
    <s v="M725026654"/>
    <s v="90CV085100M0"/>
    <s v="RTX5070/14770/STDOC/HY/PNY"/>
    <s v=""/>
    <s v="M725026654"/>
    <s v="MTCAPPLYCONF"/>
    <s v="許家榮"/>
    <s v="2026/09/22 15:34:46"/>
    <s v=""/>
    <s v=""/>
    <s v=""/>
    <s v=""/>
    <s v=""/>
    <s v=""/>
    <s v="2026/09/22 14:22:34"/>
    <s v="KEYIN"/>
    <s v="KEYIN"/>
    <s v="R10"/>
    <s v="RTX5070"/>
    <s v=""/>
    <s v=""/>
    <s v=""/>
    <s v=""/>
    <s v=""/>
  </r>
  <r>
    <s v="KGB"/>
    <s v="Standard Shipment"/>
    <x v="0"/>
    <x v="0"/>
    <x v="0"/>
    <s v="TO269000003"/>
    <s v="R"/>
    <s v="PNY"/>
    <s v="PNY_US"/>
    <s v="2026/09/22 12:50:16"/>
    <s v="2026/09/10 20:16:12"/>
    <s v="M326802117"/>
    <s v="90CV08610070"/>
    <s v="RTX5080/14745/STDOC/SA/PNY"/>
    <s v=""/>
    <s v="M326005860"/>
    <s v="CLOSED"/>
    <s v="許家榮"/>
    <s v="2026/09/22 15:34:46"/>
    <s v="2026/10/02 12:41:52"/>
    <s v="2026/10/08 16:02:09"/>
    <s v="2026/10/08 16:02:09"/>
    <s v=""/>
    <s v=""/>
    <s v=""/>
    <s v="2026/09/22 14:23:15"/>
    <s v="KEYIN"/>
    <s v="KEYIN"/>
    <s v="R10"/>
    <s v="RTX5080"/>
    <s v="2026/10/07 11:24:41"/>
    <s v="001"/>
    <n v="622633"/>
    <n v="6.9"/>
    <n v="6.9"/>
  </r>
  <r>
    <s v="KGB"/>
    <s v="Standard Shipment"/>
    <x v="0"/>
    <x v="0"/>
    <x v="0"/>
    <s v="TO269000003"/>
    <s v="R"/>
    <s v="PNY"/>
    <s v="PNY_US"/>
    <s v="2026/09/22 12:50:16"/>
    <s v="2026/09/10 20:16:12"/>
    <s v="M426802146"/>
    <s v="90CV08610070"/>
    <s v="RTX5080/14745/STDOC/SA/PNY"/>
    <s v=""/>
    <s v="M426003586"/>
    <s v="CLOSED"/>
    <s v="許家榮"/>
    <s v="2026/09/22 15:34:46"/>
    <s v="2026/10/02 15:30:52"/>
    <s v="2026/10/08 16:02:09"/>
    <s v="2026/10/08 16:02:09"/>
    <s v=""/>
    <s v=""/>
    <s v=""/>
    <s v="2026/09/22 14:24:07"/>
    <s v="KEYIN"/>
    <s v="KEYIN"/>
    <s v="R10"/>
    <s v="RTX5080"/>
    <s v="2026/10/07 11:24:41"/>
    <s v="006"/>
    <n v="622633"/>
    <n v="6.5"/>
    <n v="6.5"/>
  </r>
  <r>
    <s v="KGB"/>
    <s v="Standard Shipment"/>
    <x v="0"/>
    <x v="0"/>
    <x v="0"/>
    <s v="TO269000003"/>
    <s v="R"/>
    <s v="PNY"/>
    <s v="PNY_US"/>
    <s v="2026/09/22 12:50:16"/>
    <s v="2026/09/10 20:16:12"/>
    <s v="M326802149"/>
    <s v="90CV08610070"/>
    <s v="RTX5080/14745/STDOC/SA/PNY"/>
    <s v=""/>
    <s v="M326005766"/>
    <s v="CLOSED"/>
    <s v="許家榮"/>
    <s v="2026/09/22 15:34:46"/>
    <s v="2026/10/02 15:30:02"/>
    <s v="2026/10/08 16:02:10"/>
    <s v="2026/10/08 16:02:10"/>
    <s v=""/>
    <s v=""/>
    <s v=""/>
    <s v="2026/09/22 14:24:51"/>
    <s v="KEYIN"/>
    <s v="KEYIN"/>
    <s v="R10"/>
    <s v="RTX5080"/>
    <s v="2026/10/07 11:24:41"/>
    <s v="001"/>
    <n v="622633"/>
    <n v="6.9"/>
    <n v="6.9"/>
  </r>
  <r>
    <s v="KGB"/>
    <s v="Standard Shipment"/>
    <x v="0"/>
    <x v="0"/>
    <x v="0"/>
    <s v="TO269000003"/>
    <s v="R"/>
    <s v="PNY"/>
    <s v="PNY_US"/>
    <s v="2026/09/22 12:50:16"/>
    <s v="2026/09/10 20:16:12"/>
    <s v="M426802151"/>
    <s v="90CV08610070"/>
    <s v="RTX5080/14745/STDOC/SA/PNY"/>
    <s v=""/>
    <s v="M426003327"/>
    <s v="CLOSED"/>
    <s v="許家榮"/>
    <s v="2026/09/22 15:34:46"/>
    <s v="2026/10/02 15:29:15"/>
    <s v="2026/10/08 16:02:10"/>
    <s v="2026/10/08 16:02:10"/>
    <s v=""/>
    <s v=""/>
    <s v=""/>
    <s v="2026/09/22 14:25:33"/>
    <s v="KEYIN"/>
    <s v="KEYIN"/>
    <s v="R10"/>
    <s v="RTX5080"/>
    <s v="2026/10/07 11:24:41"/>
    <s v="003"/>
    <n v="622633"/>
    <n v="6.9"/>
    <n v="6.9"/>
  </r>
  <r>
    <s v="KGB"/>
    <s v="Standard Shipment"/>
    <x v="0"/>
    <x v="0"/>
    <x v="0"/>
    <s v="TO269000003"/>
    <s v="R"/>
    <s v="PNY"/>
    <s v="PNY_US"/>
    <s v="2026/09/22 12:50:16"/>
    <s v="2026/09/10 20:16:12"/>
    <s v="MO25802122"/>
    <s v="90CV08E100N0"/>
    <s v="RTX5060/15225/STD/MR/PNY"/>
    <s v=""/>
    <s v="MO25029517"/>
    <s v="CLOSED"/>
    <s v="許家榮"/>
    <s v="2026/09/22 15:34:45"/>
    <s v="2026/09/30 13:12:40"/>
    <s v="2026/10/02 17:01:49"/>
    <s v="2026/10/02 17:01:49"/>
    <s v=""/>
    <s v=""/>
    <s v=""/>
    <s v="2026/09/22 14:40:09"/>
    <s v="KEYIN"/>
    <s v="KEYIN"/>
    <s v="R10"/>
    <s v="RTX5060"/>
    <s v="2026/10/01 14:34:50"/>
    <s v="005"/>
    <n v="622621"/>
    <n v="5.2"/>
    <n v="5.2"/>
  </r>
  <r>
    <s v="KGB"/>
    <s v="Standard Shipment"/>
    <x v="0"/>
    <x v="0"/>
    <x v="0"/>
    <s v="TO269000003"/>
    <s v="R"/>
    <s v="PNY"/>
    <s v="PNY_US"/>
    <s v="2026/09/22 12:50:16"/>
    <s v="2026/09/10 20:16:12"/>
    <s v="M525802155"/>
    <s v="90CV08C60010"/>
    <s v="RTX5060TI/15215/STD/SA/PNY"/>
    <s v=""/>
    <s v="M525044223"/>
    <s v="CLOSED"/>
    <s v="許家榮"/>
    <s v="2026/09/22 15:34:45"/>
    <s v="2026/10/06 10:22:29"/>
    <s v="2026/10/08 16:02:10"/>
    <s v="2026/10/08 16:02:10"/>
    <s v=""/>
    <s v=""/>
    <s v=""/>
    <s v="2026/09/22 14:40:50"/>
    <s v="KEYIN"/>
    <s v="KEYIN"/>
    <s v="R10"/>
    <s v="RTX5060TI"/>
    <s v="2026/10/07 11:24:42"/>
    <s v="009"/>
    <n v="622633"/>
    <n v="4.3"/>
    <n v="4.3"/>
  </r>
  <r>
    <s v="KGB"/>
    <s v="Standard Shipment"/>
    <x v="0"/>
    <x v="0"/>
    <x v="0"/>
    <s v="TO269000003"/>
    <s v="R"/>
    <s v="PNY"/>
    <s v="PNY_US"/>
    <s v="2026/09/22 12:50:16"/>
    <s v="2026/09/10 20:16:12"/>
    <s v="M925802171"/>
    <s v="90CV08C20070"/>
    <s v="RTX5060TI/15210/STD/SA/PNY"/>
    <s v=""/>
    <s v="M925009727"/>
    <s v="CLOSED"/>
    <s v="許家榮"/>
    <s v="2026/09/22 15:34:45"/>
    <s v="2026/10/06 14:57:07"/>
    <s v="2026/10/08 16:02:10"/>
    <s v="2026/10/08 16:02:10"/>
    <s v=""/>
    <s v=""/>
    <s v=""/>
    <s v="2026/09/22 14:41:25"/>
    <s v="KEYIN"/>
    <s v="KEYIN"/>
    <s v="R10"/>
    <s v="RTX5060TI"/>
    <s v="2026/10/07 11:24:42"/>
    <s v="009"/>
    <n v="622633"/>
    <n v="4.3"/>
    <n v="4.3"/>
  </r>
  <r>
    <s v="KGB"/>
    <s v="Standard Shipment"/>
    <x v="0"/>
    <x v="0"/>
    <x v="0"/>
    <s v="TO269000003"/>
    <s v="R"/>
    <s v="PNY"/>
    <s v="PNY_US"/>
    <s v="2026/09/22 12:50:16"/>
    <s v="2026/09/10 20:16:12"/>
    <s v="M825802123"/>
    <s v="90CV08600020"/>
    <s v="RTX5080/14745/STD/SA/PNY"/>
    <s v=""/>
    <s v="M825044059"/>
    <s v="CLOSED"/>
    <s v="許家榮"/>
    <s v="2026/09/22 15:34:45"/>
    <s v="2026/10/02 15:26:12"/>
    <s v="2026/10/08 16:02:10"/>
    <s v="2026/10/08 16:02:10"/>
    <s v=""/>
    <s v=""/>
    <s v=""/>
    <s v="2026/09/22 14:43:20"/>
    <s v="KEYIN"/>
    <s v="KEYIN"/>
    <s v="R10"/>
    <s v="RTX5080"/>
    <s v="2026/10/07 11:24:41"/>
    <s v="002"/>
    <n v="622633"/>
    <n v="6.9"/>
    <n v="6.9"/>
  </r>
  <r>
    <s v="On Hold"/>
    <s v="on hold"/>
    <x v="9"/>
    <x v="5"/>
    <x v="0"/>
    <s v="TO269000003"/>
    <s v="R"/>
    <s v="PNY"/>
    <s v="PNY_US"/>
    <s v="2026/09/22 12:50:16"/>
    <s v="2026/09/10 20:16:12"/>
    <s v="M225010946"/>
    <s v="90CV08700020"/>
    <s v="RTX5090/14530/STD/SA/PNY"/>
    <s v=""/>
    <s v="M225010946"/>
    <s v="MTCAPPLYCONF"/>
    <s v="許家榮"/>
    <s v="2026/09/22 15:34:45"/>
    <s v=""/>
    <s v=""/>
    <s v=""/>
    <s v=""/>
    <s v=""/>
    <s v=""/>
    <s v="2026/09/22 14:44:03"/>
    <s v="KEYIN"/>
    <s v="KEYIN"/>
    <s v="R10"/>
    <s v="RTX5090"/>
    <s v=""/>
    <s v=""/>
    <s v=""/>
    <s v=""/>
    <s v=""/>
  </r>
  <r>
    <s v="KGB"/>
    <s v="Standard Shipment"/>
    <x v="0"/>
    <x v="0"/>
    <x v="0"/>
    <s v="TO269000003"/>
    <s v="R"/>
    <s v="PNY"/>
    <s v="PNY_US"/>
    <s v="2026/09/22 12:50:16"/>
    <s v="2026/09/10 20:16:12"/>
    <s v="M825802157"/>
    <s v="90CV08600020"/>
    <s v="RTX5080/14745/STD/SA/PNY"/>
    <s v=""/>
    <s v="M825801707"/>
    <s v="CLOSED"/>
    <s v="許家榮"/>
    <s v="2026/09/22 15:34:45"/>
    <s v="2026/10/02 14:55:21"/>
    <s v="2026/10/08 16:02:10"/>
    <s v="2026/10/08 16:02:10"/>
    <s v=""/>
    <s v=""/>
    <s v=""/>
    <s v="2026/09/22 14:44:45"/>
    <s v="KEYIN"/>
    <s v="KEYIN"/>
    <s v="R10"/>
    <s v="RTX5080"/>
    <s v="2026/10/07 11:24:41"/>
    <s v="002"/>
    <n v="622633"/>
    <n v="6.9"/>
    <n v="6.9"/>
  </r>
  <r>
    <s v="KGB"/>
    <s v="Standard Shipment"/>
    <x v="0"/>
    <x v="0"/>
    <x v="0"/>
    <s v="TO269000003"/>
    <s v="R"/>
    <s v="PNY"/>
    <s v="PNY_US"/>
    <s v="2026/09/22 12:50:16"/>
    <s v="2026/09/10 20:16:12"/>
    <s v="M225802150"/>
    <s v="90CV08700020"/>
    <s v="RTX5090/14530/STD/SA/PNY"/>
    <s v=""/>
    <s v="M225012603"/>
    <s v="CLOSED"/>
    <s v="許家榮"/>
    <s v="2026/09/22 15:34:45"/>
    <s v="2026/10/06 08:42:42"/>
    <s v="2026/10/08 16:02:10"/>
    <s v="2026/10/08 16:02:10"/>
    <s v=""/>
    <s v=""/>
    <s v=""/>
    <s v="2026/09/22 14:45:29"/>
    <s v="KEYIN"/>
    <s v="KEYIN"/>
    <s v="R10"/>
    <s v="RTX5090"/>
    <s v="2026/10/07 11:24:41"/>
    <s v="004"/>
    <n v="622633"/>
    <n v="8.1999999999999993"/>
    <n v="8.1999999999999993"/>
  </r>
  <r>
    <s v="KGB"/>
    <s v="Standard Shipment"/>
    <x v="0"/>
    <x v="0"/>
    <x v="0"/>
    <s v="TO269000003"/>
    <s v="R"/>
    <s v="PNY"/>
    <s v="PNY_US"/>
    <s v="2026/09/22 12:50:16"/>
    <s v="2026/09/10 20:16:12"/>
    <s v="M126002632"/>
    <s v="90CV08E10190"/>
    <s v="RTX5060/15225/STD/HY/PNY"/>
    <s v=""/>
    <s v="M126002632"/>
    <s v="CLOSED"/>
    <s v="許家榮"/>
    <s v="2026/09/22 15:34:44"/>
    <s v="2026/10/01 08:40:40"/>
    <s v="2026/10/02 17:01:49"/>
    <s v="2026/10/02 17:01:49"/>
    <s v=""/>
    <s v=""/>
    <s v=""/>
    <s v="2026/09/22 15:26:48"/>
    <s v="KEYIN"/>
    <s v="KEYIN"/>
    <s v="R10"/>
    <s v="RTX5060"/>
    <s v="2026/10/01 14:34:49"/>
    <s v="004"/>
    <n v="622621"/>
    <n v="5.0999999999999996"/>
    <n v="5.0999999999999996"/>
  </r>
  <r>
    <s v="KGB"/>
    <s v="Standard Shipment"/>
    <x v="0"/>
    <x v="0"/>
    <x v="0"/>
    <s v="TO269000003"/>
    <s v="R"/>
    <s v="PNY"/>
    <s v="PNY_US"/>
    <s v="2026/09/22 12:50:16"/>
    <s v="2026/09/10 20:16:12"/>
    <s v="M126002817"/>
    <s v="90CV08E10190"/>
    <s v="RTX5060/15225/STD/HY/PNY"/>
    <s v=""/>
    <s v="M126002817"/>
    <s v="CLOSED"/>
    <s v="許家榮"/>
    <s v="2026/09/22 15:34:44"/>
    <s v="2026/10/01 08:42:28"/>
    <s v="2026/10/02 17:01:49"/>
    <s v="2026/10/02 17:01:49"/>
    <s v=""/>
    <s v=""/>
    <s v=""/>
    <s v="2026/09/22 15:28:56"/>
    <s v="KEYIN"/>
    <s v="KEYIN"/>
    <s v="R10"/>
    <s v="RTX5060"/>
    <s v="2026/10/01 14:34:49"/>
    <s v="004"/>
    <n v="622621"/>
    <n v="5.0999999999999996"/>
    <n v="5.0999999999999996"/>
  </r>
  <r>
    <s v="KGB"/>
    <s v="Standard Shipment"/>
    <x v="0"/>
    <x v="0"/>
    <x v="0"/>
    <s v="TO269000003"/>
    <s v="R"/>
    <s v="PNY"/>
    <s v="PNY_US"/>
    <s v="2026/09/22 12:50:16"/>
    <s v="2026/09/10 20:16:12"/>
    <s v="M725008424"/>
    <s v="90CV085100C0"/>
    <s v="RTX5070/14770/STDOC/HY/PNY"/>
    <s v=""/>
    <s v="M725008424"/>
    <s v="MTCAPPLYCONF"/>
    <s v="吳崇源"/>
    <s v="2026/09/22 15:34:46"/>
    <s v=""/>
    <s v=""/>
    <s v=""/>
    <s v=""/>
    <s v=""/>
    <s v=""/>
    <s v="2026/09/22 14:21:50"/>
    <s v="KEYIN"/>
    <s v="KEYIN"/>
    <s v="R10"/>
    <s v="RTX5070"/>
    <s v=""/>
    <s v=""/>
    <s v=""/>
    <s v=""/>
    <s v=""/>
  </r>
  <r>
    <s v="KGB"/>
    <s v="Standard Shipment"/>
    <x v="0"/>
    <x v="0"/>
    <x v="0"/>
    <s v="TO269000003"/>
    <s v="R"/>
    <s v="PNY"/>
    <s v="PNY_US"/>
    <s v="2026/09/22 12:50:16"/>
    <s v="2026/09/10 20:16:12"/>
    <s v="M526802143"/>
    <s v="90CV085100T0"/>
    <s v="RTX5070/14770/STDOC/MR/PNY"/>
    <s v=""/>
    <s v="M526039351"/>
    <s v="CLOSED"/>
    <s v="許家榮"/>
    <s v="2026/09/22 15:34:45"/>
    <s v="2026/10/01 08:31:55"/>
    <s v="2026/10/02 17:01:49"/>
    <s v="2026/10/02 17:01:49"/>
    <s v=""/>
    <s v=""/>
    <s v=""/>
    <s v="2026/09/22 14:46:19"/>
    <s v="KEYIN"/>
    <s v="KEYIN"/>
    <s v="R10"/>
    <s v="RTX5070"/>
    <s v="2026/10/01 14:34:49"/>
    <s v="003"/>
    <n v="622621"/>
    <n v="5.8"/>
    <n v="5.8"/>
  </r>
  <r>
    <s v="KGB"/>
    <s v="Standard Shipment"/>
    <x v="0"/>
    <x v="0"/>
    <x v="0"/>
    <s v="TO269000003"/>
    <s v="R"/>
    <s v="PNY"/>
    <s v="PNY_US"/>
    <s v="2026/09/22 12:50:16"/>
    <s v="2026/09/10 20:16:12"/>
    <s v="M126802147"/>
    <s v="90CV085100T0"/>
    <s v="RTX5070/14770/STDOC/MR/PNY"/>
    <s v=""/>
    <s v="M126022922"/>
    <s v="CLOSED"/>
    <s v="許家榮"/>
    <s v="2026/09/22 15:34:45"/>
    <s v="2026/10/02 08:45:15"/>
    <s v="2026/10/08 16:02:10"/>
    <s v="2026/10/08 16:02:10"/>
    <s v=""/>
    <s v=""/>
    <s v=""/>
    <s v="2026/09/22 14:46:55"/>
    <s v="KEYIN"/>
    <s v="KEYIN"/>
    <s v="R10"/>
    <s v="RTX5070"/>
    <s v="2026/10/07 11:24:42"/>
    <s v="007"/>
    <n v="622633"/>
    <n v="6.3"/>
    <n v="6.3"/>
  </r>
  <r>
    <s v="KGB"/>
    <s v="Standard Shipment"/>
    <x v="0"/>
    <x v="0"/>
    <x v="0"/>
    <s v="TO269000003"/>
    <s v="R"/>
    <s v="PNY"/>
    <s v="PNY_US"/>
    <s v="2026/09/22 12:50:16"/>
    <s v="2026/09/10 20:16:12"/>
    <s v="M426802159"/>
    <s v="90CV08610070"/>
    <s v="RTX5080/14745/STDOC/SA/PNY"/>
    <s v=""/>
    <s v="M426001684"/>
    <s v="CLOSED"/>
    <s v="許家榮"/>
    <s v="2026/09/22 15:34:44"/>
    <s v="2026/10/02 13:13:22"/>
    <s v="2026/10/08 16:02:10"/>
    <s v="2026/10/08 16:02:10"/>
    <s v=""/>
    <s v=""/>
    <s v=""/>
    <s v="2026/09/22 14:49:39"/>
    <s v="KEYIN"/>
    <s v="KEYIN"/>
    <s v="R10"/>
    <s v="RTX5080"/>
    <s v="2026/10/07 11:24:41"/>
    <s v="003"/>
    <n v="622633"/>
    <n v="6.9"/>
    <n v="6.9"/>
  </r>
  <r>
    <s v="KGB"/>
    <s v="Standard Shipment"/>
    <x v="0"/>
    <x v="0"/>
    <x v="0"/>
    <s v="TO269000003"/>
    <s v="R"/>
    <s v="PNY"/>
    <s v="PNY_US"/>
    <s v="2026/09/22 12:50:16"/>
    <s v="2026/09/10 20:16:12"/>
    <s v="M126001480"/>
    <s v="90CV08E10190"/>
    <s v="RTX5060/15225/STD/HY/PNY"/>
    <s v=""/>
    <s v="M126001480"/>
    <s v="CLOSED"/>
    <s v="許家榮"/>
    <s v="2026/09/22 15:34:44"/>
    <s v="2026/10/01 08:39:08"/>
    <s v="2026/10/02 17:01:49"/>
    <s v="2026/10/02 17:01:49"/>
    <s v=""/>
    <s v=""/>
    <s v=""/>
    <s v="2026/09/22 15:28:14"/>
    <s v="KEYIN"/>
    <s v="KEYIN"/>
    <s v="R10"/>
    <s v="RTX5060"/>
    <s v="2026/10/01 14:34:49"/>
    <s v="004"/>
    <n v="622621"/>
    <n v="5.0999999999999996"/>
    <n v="5.0999999999999996"/>
  </r>
  <r>
    <s v="KGB"/>
    <s v="Standard Shipment"/>
    <x v="0"/>
    <x v="0"/>
    <x v="0"/>
    <s v="TO269000003"/>
    <s v="R"/>
    <s v="PNY"/>
    <s v="PNY_US"/>
    <s v="2026/09/22 12:50:16"/>
    <s v="2026/09/10 20:16:12"/>
    <s v="M426802137"/>
    <s v="90CV08E100Y0"/>
    <s v="RTX5060/15225/STD/SA/PNY"/>
    <s v=""/>
    <s v="M426014377"/>
    <s v="CLOSED"/>
    <s v="許家榮"/>
    <s v="2026/09/22 15:34:44"/>
    <s v="2026/09/30 13:42:11"/>
    <s v="2026/10/02 17:01:49"/>
    <s v="2026/10/02 17:01:49"/>
    <s v=""/>
    <s v=""/>
    <s v=""/>
    <s v="2026/09/22 15:29:36"/>
    <s v="KEYIN"/>
    <s v="KEYIN"/>
    <s v="R10"/>
    <s v="RTX5060"/>
    <s v="2026/10/01 14:34:50"/>
    <s v="005"/>
    <n v="622621"/>
    <n v="5.2"/>
    <n v="5.2"/>
  </r>
  <r>
    <s v="KGB"/>
    <s v="Standard Shipment"/>
    <x v="0"/>
    <x v="0"/>
    <x v="0"/>
    <s v="TO269000003"/>
    <s v="R"/>
    <s v="PNY"/>
    <s v="PNY_US"/>
    <s v="2026/09/22 12:50:16"/>
    <s v="2026/09/10 20:16:12"/>
    <s v="M426802111"/>
    <s v="90CV08E10160"/>
    <s v="RTX5060/15225/STD/MR/PNY"/>
    <s v=""/>
    <s v="M426014376"/>
    <s v="CLOSED"/>
    <s v="許家榮"/>
    <s v="2026/09/22 15:34:44"/>
    <s v="2026/09/30 13:29:43"/>
    <s v="2026/10/02 17:01:49"/>
    <s v="2026/10/02 17:01:49"/>
    <s v=""/>
    <s v=""/>
    <s v=""/>
    <s v="2026/09/22 15:30:29"/>
    <s v="KEYIN"/>
    <s v="KEYIN"/>
    <s v="R10"/>
    <s v="RTX5060"/>
    <s v="2026/10/01 14:34:49"/>
    <s v="005"/>
    <n v="622621"/>
    <n v="5.2"/>
    <n v="5.2"/>
  </r>
  <r>
    <s v="KGB"/>
    <s v="Standard Shipment"/>
    <x v="0"/>
    <x v="0"/>
    <x v="0"/>
    <s v="TO269000003"/>
    <s v="R"/>
    <s v="PNY"/>
    <s v="PNY_US"/>
    <s v="2026/09/22 12:50:16"/>
    <s v="2026/09/10 20:16:12"/>
    <s v="M126002370"/>
    <s v="90CV08E10190"/>
    <s v="RTX5060/15225/STD/HY/PNY"/>
    <s v=""/>
    <s v="M126002370"/>
    <s v="CLOSED"/>
    <s v="許家榮"/>
    <s v="2026/09/22 15:34:44"/>
    <s v="2026/10/01 08:40:03"/>
    <s v="2026/10/02 17:01:49"/>
    <s v="2026/10/02 17:01:49"/>
    <s v=""/>
    <s v=""/>
    <s v=""/>
    <s v="2026/09/22 15:31:08"/>
    <s v="KEYIN"/>
    <s v="KEYIN"/>
    <s v="R10"/>
    <s v="RTX5060"/>
    <s v="2026/10/01 14:34:49"/>
    <s v="004"/>
    <n v="622621"/>
    <n v="5.0999999999999996"/>
    <n v="5.0999999999999996"/>
  </r>
  <r>
    <s v="KGB"/>
    <s v="Standard Shipment"/>
    <x v="0"/>
    <x v="0"/>
    <x v="0"/>
    <s v="TO269000003"/>
    <s v="R"/>
    <s v="PNY"/>
    <s v="PNY_US"/>
    <s v="2026/09/22 12:50:16"/>
    <s v="2026/09/10 20:16:12"/>
    <s v="M126002650"/>
    <s v="90CV08E10190"/>
    <s v="RTX5060/15225/STD/HY/PNY"/>
    <s v=""/>
    <s v="M126002650"/>
    <s v="CLOSED"/>
    <s v="許家榮"/>
    <s v="2026/09/22 15:34:43"/>
    <s v="2026/10/01 08:41:12"/>
    <s v="2026/10/02 17:01:49"/>
    <s v="2026/10/02 17:01:49"/>
    <s v=""/>
    <s v=""/>
    <s v=""/>
    <s v="2026/09/22 15:31:51"/>
    <s v="KEYIN"/>
    <s v="KEYIN"/>
    <s v="R10"/>
    <s v="RTX5060"/>
    <s v="2026/10/01 14:34:49"/>
    <s v="004"/>
    <n v="622621"/>
    <n v="5.0999999999999996"/>
    <n v="5.0999999999999996"/>
  </r>
  <r>
    <s v="KGB"/>
    <s v="Standard Shipment"/>
    <x v="0"/>
    <x v="0"/>
    <x v="0"/>
    <s v="TO269000003"/>
    <s v="R"/>
    <s v="PNY"/>
    <s v="PNY_US"/>
    <s v="2026/09/22 12:50:16"/>
    <s v="2026/09/10 20:16:12"/>
    <s v="M525802154"/>
    <s v="90CV08E10010"/>
    <s v="RTX5060/15225/STD/SA/PNY"/>
    <s v=""/>
    <s v="M525801239"/>
    <s v="CLOSED"/>
    <s v="許家榮"/>
    <s v="2026/09/22 15:34:43"/>
    <s v="2026/10/01 16:51:31"/>
    <s v="2026/10/08 16:02:10"/>
    <s v="2026/10/08 16:02:10"/>
    <s v=""/>
    <s v=""/>
    <s v=""/>
    <s v="2026/09/22 15:32:28"/>
    <s v="KEYIN"/>
    <s v="KEYIN"/>
    <s v="R10"/>
    <s v="RTX5060"/>
    <s v="2026/10/07 11:24:42"/>
    <s v="009"/>
    <n v="622633"/>
    <n v="4.3"/>
    <n v="4.3"/>
  </r>
  <r>
    <s v="KGB"/>
    <s v="Standard Shipment"/>
    <x v="0"/>
    <x v="0"/>
    <x v="0"/>
    <s v="TO269000003"/>
    <s v="R"/>
    <s v="PNY"/>
    <s v="PNY_US"/>
    <s v="2026/09/22 12:50:16"/>
    <s v="2026/09/10 20:16:12"/>
    <s v="M126001525"/>
    <s v="90CV08E10190"/>
    <s v="RTX5060/15225/STD/HY/PNY"/>
    <s v="VCG50608DFX1-BLK"/>
    <s v="M126001525"/>
    <s v="CLOSED"/>
    <s v="許家榮"/>
    <s v="2026/10/05 09:22:37"/>
    <s v="2026/10/06 14:48:47"/>
    <s v="2026/10/08 16:02:10"/>
    <s v="2026/10/08 16:02:10"/>
    <s v=""/>
    <s v=""/>
    <s v=""/>
    <s v="2026/10/05 09:11:28"/>
    <s v="KEYIN"/>
    <s v="KEYIN"/>
    <s v="R10"/>
    <s v="RTX5060"/>
    <s v="2026/10/07 11:24:42"/>
    <s v="008"/>
    <n v="622633"/>
    <n v="4.4000000000000004"/>
    <n v="4.4000000000000004"/>
  </r>
  <r>
    <s v="KGB"/>
    <s v="Standard Shipment"/>
    <x v="0"/>
    <x v="0"/>
    <x v="0"/>
    <s v="TO269000003"/>
    <s v="R"/>
    <s v="PNY"/>
    <s v="PNY_US"/>
    <s v="2026/09/22 12:50:16"/>
    <s v="2026/09/10 20:16:12"/>
    <s v="M426802110"/>
    <s v="90CV08730070"/>
    <s v="RTX5090/14530/ARGBOC/SA/PNY"/>
    <s v=""/>
    <s v="M426000012"/>
    <s v="CLOSED"/>
    <s v="許家榮"/>
    <s v="2026/09/22 15:34:46"/>
    <s v="2026/10/05 17:08:42"/>
    <s v="2026/10/08 16:02:09"/>
    <s v="2026/10/08 16:02:09"/>
    <s v=""/>
    <s v=""/>
    <s v=""/>
    <s v="2026/09/22 14:08:38"/>
    <s v="KEYIN"/>
    <s v="KEYIN"/>
    <s v="R10"/>
    <s v="RTX5090"/>
    <s v="2026/10/07 11:24:41"/>
    <s v="004"/>
    <n v="622633"/>
    <n v="8.1999999999999993"/>
    <n v="8.1999999999999993"/>
  </r>
  <r>
    <s v="KGB"/>
    <s v="Standard Shipment"/>
    <x v="0"/>
    <x v="0"/>
    <x v="0"/>
    <s v="TO269000003"/>
    <s v="R"/>
    <s v="PNY"/>
    <s v="PNY_US"/>
    <s v="2026/09/22 12:50:16"/>
    <s v="2026/09/10 20:16:12"/>
    <s v="M625802108"/>
    <s v="90CV08B200A0"/>
    <s v="RTX5070TI/14760/STDOC/HY/PNY"/>
    <s v=""/>
    <s v="M625015373"/>
    <s v="CLOSED"/>
    <s v="許家榮"/>
    <s v="2026/09/22 15:34:46"/>
    <s v="2026/10/05 09:59:06"/>
    <s v="2026/10/08 16:02:09"/>
    <s v="2026/10/08 16:02:09"/>
    <s v=""/>
    <s v=""/>
    <s v=""/>
    <s v="2026/09/22 14:09:41"/>
    <s v="KEYIN"/>
    <s v="KEYIN"/>
    <s v="R10"/>
    <s v="RTX5070TI"/>
    <s v="2026/10/07 11:24:41"/>
    <s v="005"/>
    <n v="622633"/>
    <n v="7.1"/>
    <n v="7.1"/>
  </r>
  <r>
    <s v="On Hold"/>
    <s v="on hold"/>
    <x v="9"/>
    <x v="5"/>
    <x v="0"/>
    <s v="TO269000003"/>
    <s v="R"/>
    <s v="PNY"/>
    <s v="PNY_US"/>
    <s v="2026/09/22 12:50:16"/>
    <s v="2026/09/10 20:16:12"/>
    <s v="M226009733"/>
    <s v="90CV08E30060"/>
    <s v="RTX5060/15225/STDOC/HY/PNY"/>
    <s v=""/>
    <s v="M226009733"/>
    <s v="MTCAPPLYCONF"/>
    <s v="許家榮"/>
    <s v="2026/09/22 15:34:44"/>
    <s v=""/>
    <s v=""/>
    <s v=""/>
    <s v=""/>
    <s v=""/>
    <s v=""/>
    <s v="2026/09/22 14:52:48"/>
    <s v="KEYIN"/>
    <s v="KEYIN"/>
    <s v="R10"/>
    <s v="RTX5060"/>
    <s v=""/>
    <s v=""/>
    <s v=""/>
    <s v=""/>
    <s v=""/>
  </r>
  <r>
    <s v="KGB"/>
    <s v="Standard Shipment"/>
    <x v="0"/>
    <x v="0"/>
    <x v="0"/>
    <s v="TO269000003"/>
    <s v="R"/>
    <s v="PNY"/>
    <s v="PNY_US"/>
    <s v="2026/09/22 12:50:16"/>
    <s v="2026/09/10 20:16:12"/>
    <s v="MO25802141"/>
    <s v="90CV086000A0"/>
    <s v="RTX5080/14745/STD/SA/PNY"/>
    <s v=""/>
    <s v="MO25034716"/>
    <s v="CLOSED"/>
    <s v="許家榮"/>
    <s v="2026/09/22 15:34:46"/>
    <s v="2026/10/02 14:26:09"/>
    <s v="2026/10/08 16:02:10"/>
    <s v="2026/10/08 16:02:10"/>
    <s v=""/>
    <s v=""/>
    <s v=""/>
    <s v="2026/09/22 14:28:51"/>
    <s v="KEYIN"/>
    <s v="KEYIN"/>
    <s v="R10"/>
    <s v="RTX5080"/>
    <s v="2026/10/07 11:24:41"/>
    <s v="006"/>
    <n v="622633"/>
    <n v="6.5"/>
    <n v="6.5"/>
  </r>
  <r>
    <s v="KGB"/>
    <s v="Standard Shipment"/>
    <x v="0"/>
    <x v="0"/>
    <x v="0"/>
    <s v="TO269000003"/>
    <s v="R"/>
    <s v="PNY"/>
    <s v="PNY_US"/>
    <s v="2026/09/22 12:50:16"/>
    <s v="2026/09/10 20:16:12"/>
    <s v="MO25802152"/>
    <s v="90CV086000A0"/>
    <s v="RTX5080/14745/STD/SA/PNY"/>
    <s v=""/>
    <s v="MO25034013"/>
    <s v="CLOSED"/>
    <s v="許家榮"/>
    <s v="2026/09/22 15:34:45"/>
    <s v="2026/10/02 14:39:40"/>
    <s v="2026/10/08 16:02:10"/>
    <s v="2026/10/08 16:02:10"/>
    <s v=""/>
    <s v=""/>
    <s v=""/>
    <s v="2026/09/22 14:29:34"/>
    <s v="KEYIN"/>
    <s v="KEYIN"/>
    <s v="R10"/>
    <s v="RTX5080"/>
    <s v="2026/10/07 11:24:41"/>
    <s v="002"/>
    <n v="622633"/>
    <n v="6.9"/>
    <n v="6.9"/>
  </r>
  <r>
    <s v="On Hold"/>
    <s v="on hold"/>
    <x v="9"/>
    <x v="5"/>
    <x v="0"/>
    <s v="TO269000003"/>
    <s v="R"/>
    <s v="PNY"/>
    <s v="PNY_US"/>
    <s v="2026/09/22 12:50:16"/>
    <s v="2026/09/10 20:16:12"/>
    <s v="M925016195"/>
    <s v="90CV08730070"/>
    <s v="RTX5090/14530/ARGBOC/SA/PNY"/>
    <s v=""/>
    <s v="M925016195"/>
    <s v="MTCAPPLYCONF"/>
    <s v="許家榮"/>
    <s v="2026/09/22 15:34:45"/>
    <s v=""/>
    <s v=""/>
    <s v=""/>
    <s v=""/>
    <s v=""/>
    <s v=""/>
    <s v="2026/09/22 14:30:18"/>
    <s v="KEYIN"/>
    <s v="KEYIN"/>
    <s v="R10"/>
    <s v="RTX5090"/>
    <s v=""/>
    <s v=""/>
    <s v=""/>
    <s v=""/>
    <s v=""/>
  </r>
  <r>
    <s v="KGB"/>
    <s v="Standard Shipment"/>
    <x v="0"/>
    <x v="0"/>
    <x v="0"/>
    <s v="TO269000003"/>
    <s v="R"/>
    <s v="PNY"/>
    <s v="PNY_US"/>
    <s v="2026/09/22 12:50:16"/>
    <s v="2026/09/10 20:16:12"/>
    <s v="M225802119"/>
    <s v="90CV08610010"/>
    <s v="RTX5080/14745/STDOC/SA/PNY"/>
    <s v=""/>
    <s v="M225013898"/>
    <s v="CLOSED"/>
    <s v="許家榮"/>
    <s v="2026/09/22 15:34:45"/>
    <s v="2026/10/02 11:41:02"/>
    <s v="2026/10/08 16:02:10"/>
    <s v="2026/10/08 16:02:10"/>
    <s v=""/>
    <s v=""/>
    <s v=""/>
    <s v="2026/09/22 14:31:01"/>
    <s v="KEYIN"/>
    <s v="KEYIN"/>
    <s v="R10"/>
    <s v="RTX5080"/>
    <s v="2026/10/07 11:24:41"/>
    <s v="003"/>
    <n v="622633"/>
    <n v="6.9"/>
    <n v="6.9"/>
  </r>
  <r>
    <s v="On Hold"/>
    <s v="on hold"/>
    <x v="9"/>
    <x v="5"/>
    <x v="0"/>
    <s v="TO269000003"/>
    <s v="R"/>
    <s v="PNY"/>
    <s v="PNY_US"/>
    <s v="2026/09/22 12:50:16"/>
    <s v="2026/09/10 20:16:12"/>
    <s v="M525029936"/>
    <s v="90CV08630010"/>
    <s v="RTX5080/14745/ARGBOC/SA/PNY"/>
    <s v=""/>
    <s v="M525029936"/>
    <s v="MTCAPPLYCONF"/>
    <s v="許家榮"/>
    <s v="2026/09/22 15:34:45"/>
    <s v=""/>
    <s v=""/>
    <s v=""/>
    <s v=""/>
    <s v=""/>
    <s v=""/>
    <s v="2026/09/22 14:31:57"/>
    <s v="KEYIN"/>
    <s v="KEYIN"/>
    <s v="R10"/>
    <s v="RTX5080"/>
    <s v=""/>
    <s v=""/>
    <s v=""/>
    <s v=""/>
    <s v=""/>
  </r>
  <r>
    <s v="KGB"/>
    <s v="Standard Shipment"/>
    <x v="0"/>
    <x v="0"/>
    <x v="0"/>
    <s v="TO269000003"/>
    <s v="R"/>
    <s v="PNY"/>
    <s v="PNY_US"/>
    <s v="2026/09/22 12:50:16"/>
    <s v="2026/09/10 20:16:12"/>
    <s v="M225802120"/>
    <s v="90CV08730010"/>
    <s v="RTX5090/14530/ARGBOC/SA/PNY"/>
    <s v=""/>
    <s v="M225011607"/>
    <s v="CLOSED"/>
    <s v="許家榮"/>
    <s v="2026/09/22 15:34:45"/>
    <s v="2026/10/06 08:34:09"/>
    <s v="2026/10/08 16:02:10"/>
    <s v="2026/10/08 16:02:10"/>
    <s v=""/>
    <s v=""/>
    <s v=""/>
    <s v="2026/09/22 14:32:35"/>
    <s v="KEYIN"/>
    <s v="KEYIN"/>
    <s v="R10"/>
    <s v="RTX5090"/>
    <s v="2026/10/07 11:24:41"/>
    <s v="004"/>
    <n v="622633"/>
    <n v="8.1999999999999993"/>
    <n v="8.1999999999999993"/>
  </r>
  <r>
    <s v="KBB"/>
    <s v="-"/>
    <x v="5"/>
    <x v="5"/>
    <x v="1"/>
    <s v="TO269000003"/>
    <s v="R"/>
    <s v="PNY"/>
    <s v="PNY_US"/>
    <s v="2026/09/22 12:50:16"/>
    <s v="2026/09/10 20:16:12"/>
    <s v="MO25013018"/>
    <s v="90CV085000A0"/>
    <s v="RTX5070/14770/STD/HY/PNY"/>
    <s v=""/>
    <s v="MO25013018"/>
    <s v="CLOSED"/>
    <s v="許家榮"/>
    <s v="2026/09/22 15:34:45"/>
    <s v=""/>
    <s v=""/>
    <s v="2026/10/14 16:35:20"/>
    <s v="[A3SC0023]Scrap caused by VI fail"/>
    <s v="Customer"/>
    <s v="PCB Damaged / M2 多個PAD Loss."/>
    <s v="2026/09/22 14:34:18"/>
    <s v="KEYIN"/>
    <s v="KEYIN"/>
    <s v="C01"/>
    <s v="RTX5070"/>
    <s v=""/>
    <s v=""/>
    <s v=""/>
    <s v=""/>
    <s v=""/>
  </r>
  <r>
    <s v="On Hold"/>
    <s v="on hold"/>
    <x v="9"/>
    <x v="5"/>
    <x v="0"/>
    <s v="TO269000003"/>
    <s v="R"/>
    <s v="PNY"/>
    <s v="PNY_US"/>
    <s v="2026/09/22 12:50:16"/>
    <s v="2026/09/10 20:16:12"/>
    <s v="M525050376"/>
    <s v="90CV085000A0"/>
    <s v="RTX5070/14770/STD/HY/PNY"/>
    <s v=""/>
    <s v="M525050376"/>
    <s v="MTCAPPLYCONF"/>
    <s v="許家榮"/>
    <s v="2026/09/22 15:34:45"/>
    <s v=""/>
    <s v=""/>
    <s v=""/>
    <s v=""/>
    <s v=""/>
    <s v=""/>
    <s v="2026/09/22 14:35:12"/>
    <s v="KEYIN"/>
    <s v="KEYIN"/>
    <s v="R10"/>
    <s v="RTX5070"/>
    <s v=""/>
    <s v=""/>
    <s v=""/>
    <s v=""/>
    <s v=""/>
  </r>
  <r>
    <s v="On Hold"/>
    <s v="on hold"/>
    <x v="9"/>
    <x v="5"/>
    <x v="0"/>
    <s v="TO269000003"/>
    <s v="R"/>
    <s v="PNY"/>
    <s v="PNY_US"/>
    <s v="2026/09/22 12:50:16"/>
    <s v="2026/09/10 20:16:12"/>
    <s v="M525032288"/>
    <s v="90CV085000M0"/>
    <s v="RTX5070/14770/STD/HY/PNY"/>
    <s v=""/>
    <s v="M525032288"/>
    <s v="MTCAPPLYCONF"/>
    <s v="許家榮"/>
    <s v="2026/09/22 15:34:45"/>
    <s v=""/>
    <s v=""/>
    <s v=""/>
    <s v=""/>
    <s v=""/>
    <s v=""/>
    <s v="2026/09/22 14:35:59"/>
    <s v="KEYIN"/>
    <s v="KEYIN"/>
    <s v="R10"/>
    <s v="RTX5070"/>
    <s v=""/>
    <s v=""/>
    <s v=""/>
    <s v=""/>
    <s v=""/>
  </r>
  <r>
    <s v="KGB"/>
    <s v="Standard Shipment"/>
    <x v="0"/>
    <x v="0"/>
    <x v="0"/>
    <s v="TO269000003"/>
    <s v="R"/>
    <s v="PNY"/>
    <s v="PNY_US"/>
    <s v="2026/09/22 12:50:16"/>
    <s v="2026/09/10 20:16:12"/>
    <s v="M526802121"/>
    <s v="90CV08C700D0"/>
    <s v="RTX5060TI/15215/STDOC/SA/PNY"/>
    <s v=""/>
    <s v="M526037402"/>
    <s v="CLOSED"/>
    <s v="許家榮"/>
    <s v="2026/09/22 15:34:45"/>
    <s v="2026/10/02 16:29:23"/>
    <s v="2026/10/08 16:02:10"/>
    <s v="2026/10/08 16:02:10"/>
    <s v=""/>
    <s v=""/>
    <s v=""/>
    <s v="2026/09/22 14:38:04"/>
    <s v="KEYIN"/>
    <s v="KEYIN"/>
    <s v="R10"/>
    <s v="RTX5060TI"/>
    <s v="2026/10/07 11:24:42"/>
    <s v="009"/>
    <n v="622633"/>
    <n v="4.3"/>
    <n v="4.3"/>
  </r>
  <r>
    <s v="On Hold"/>
    <s v="on hold"/>
    <x v="9"/>
    <x v="5"/>
    <x v="0"/>
    <s v="TO269000003"/>
    <s v="R"/>
    <s v="PNY"/>
    <s v="PNY_US"/>
    <s v="2026/09/22 12:50:16"/>
    <s v="2026/09/10 20:16:12"/>
    <s v="M725049796"/>
    <s v="90CV08C30080"/>
    <s v="RTX5060TI/15210/STDOC/SA/PNY"/>
    <s v=""/>
    <s v="M725049796"/>
    <s v="MTCAPPLYCONF"/>
    <s v="許家榮"/>
    <s v="2026/09/22 15:34:45"/>
    <s v=""/>
    <s v=""/>
    <s v=""/>
    <s v=""/>
    <s v=""/>
    <s v=""/>
    <s v="2026/09/22 14:38:47"/>
    <s v="KEYIN"/>
    <s v="KEYIN"/>
    <s v="R10"/>
    <s v="RTX5060TI"/>
    <s v=""/>
    <s v=""/>
    <s v=""/>
    <s v=""/>
    <s v=""/>
  </r>
  <r>
    <s v="KGB"/>
    <s v="Standard Shipment"/>
    <x v="0"/>
    <x v="0"/>
    <x v="0"/>
    <s v="TO269000003"/>
    <s v="R"/>
    <s v="PNY"/>
    <s v="PNY_US"/>
    <s v="2026/09/22 12:50:16"/>
    <s v="2026/09/10 20:16:12"/>
    <s v="M326802113"/>
    <s v="90CV08E300U0"/>
    <s v="RTX5060/15225/STDOC/HY/PNY"/>
    <s v=""/>
    <s v="M326024669"/>
    <s v="CLOSED"/>
    <s v="許家榮"/>
    <s v="2026/09/22 15:34:45"/>
    <s v="2026/09/30 14:07:45"/>
    <s v="2026/10/02 17:01:48"/>
    <s v="2026/10/02 17:01:48"/>
    <s v=""/>
    <s v=""/>
    <s v=""/>
    <s v="2026/09/22 14:39:29"/>
    <s v="KEYIN"/>
    <s v="KEYIN"/>
    <s v="R10"/>
    <s v="RTX5060"/>
    <s v="2026/10/01 14:34:49"/>
    <s v="005"/>
    <n v="622621"/>
    <n v="5.2"/>
    <n v="5.2"/>
  </r>
  <r>
    <s v="KGB"/>
    <s v="Standard Shipment"/>
    <x v="0"/>
    <x v="0"/>
    <x v="0"/>
    <s v="TO269000003"/>
    <s v="R"/>
    <s v="PNY"/>
    <s v="PNY_US"/>
    <s v="2026/09/22 12:50:16"/>
    <s v="2026/09/10 20:16:12"/>
    <s v="M426802160"/>
    <s v="90CV08610070"/>
    <s v="RTX5080/14745/STDOC/SA/PNY"/>
    <s v=""/>
    <s v="M426001031"/>
    <s v="CLOSED"/>
    <s v="許家榮"/>
    <s v="2026/09/22 15:34:44"/>
    <s v="2026/10/02 12:59:12"/>
    <s v="2026/10/08 16:02:10"/>
    <s v="2026/10/08 16:02:10"/>
    <s v=""/>
    <s v=""/>
    <s v=""/>
    <s v="2026/09/22 14:50:22"/>
    <s v="KEYIN"/>
    <s v="KEYIN"/>
    <s v="R10"/>
    <s v="RTX5080"/>
    <s v="2026/10/07 11:24:41"/>
    <s v="001"/>
    <n v="622633"/>
    <n v="6.9"/>
    <n v="6.9"/>
  </r>
  <r>
    <s v="KBB"/>
    <s v="-"/>
    <x v="5"/>
    <x v="5"/>
    <x v="1"/>
    <s v="TO269000003"/>
    <s v="R"/>
    <s v="PNY"/>
    <s v="PNY_US"/>
    <s v="2026/09/22 12:50:16"/>
    <s v="2026/09/10 20:16:12"/>
    <s v="M426007252"/>
    <s v="90CV085300C0"/>
    <s v="RTX5070/14770/ARGBOC/HY/PNY"/>
    <s v=""/>
    <s v="M426007252"/>
    <s v="CLOSED"/>
    <s v="許家榮"/>
    <s v="2026/09/22 15:34:44"/>
    <s v=""/>
    <s v=""/>
    <s v="2026/10/01 16:09:43"/>
    <s v="[A3SC0030]Burnt Component"/>
    <s v="Customer"/>
    <s v="PCB燒毀,LOC:U27"/>
    <s v="2026/09/22 14:51:18"/>
    <s v="KEYIN"/>
    <s v="KEYIN"/>
    <s v="C01"/>
    <s v="RTX5070"/>
    <s v=""/>
    <s v=""/>
    <s v=""/>
    <s v=""/>
    <s v=""/>
  </r>
  <r>
    <s v="KGB"/>
    <s v="Standard Shipment"/>
    <x v="0"/>
    <x v="0"/>
    <x v="0"/>
    <s v="TO269000003"/>
    <s v="R"/>
    <s v="PNY"/>
    <s v="PNY_US"/>
    <s v="2026/09/22 12:50:16"/>
    <s v="2026/09/10 20:16:12"/>
    <s v="M526802148"/>
    <s v="90CV085300Q0"/>
    <s v="RTX5070/14770/ARGBOC/MR/PNY"/>
    <s v=""/>
    <s v="M526011903"/>
    <s v="CLOSED"/>
    <s v="許家榮"/>
    <s v="2026/09/22 15:34:44"/>
    <s v="2026/10/01 17:08:07"/>
    <s v="2026/10/08 16:02:10"/>
    <s v="2026/10/08 16:02:10"/>
    <s v=""/>
    <s v=""/>
    <s v=""/>
    <s v="2026/09/22 14:52:00"/>
    <s v="KEYIN"/>
    <s v="KEYIN"/>
    <s v="R10"/>
    <s v="RTX5070"/>
    <s v="2026/10/07 11:24:42"/>
    <s v="007"/>
    <n v="622633"/>
    <n v="6.3"/>
    <n v="6.3"/>
  </r>
  <r>
    <s v="KGB"/>
    <s v="Standard Shipment"/>
    <x v="0"/>
    <x v="0"/>
    <x v="0"/>
    <s v="TO269000003"/>
    <s v="R"/>
    <s v="PNY"/>
    <s v="PNY_US"/>
    <s v="2026/09/22 12:50:16"/>
    <s v="2026/09/10 20:16:12"/>
    <s v="M226802114"/>
    <s v="90CV08E30060"/>
    <s v="RTX5060/15225/STDOC/HY/PNY"/>
    <s v=""/>
    <s v="M226009918"/>
    <s v="CLOSED"/>
    <s v="許家榮"/>
    <s v="2026/09/22 15:34:44"/>
    <s v="2026/09/30 13:55:13"/>
    <s v="2026/10/02 17:01:49"/>
    <s v="2026/10/02 17:01:49"/>
    <s v=""/>
    <s v=""/>
    <s v=""/>
    <s v="2026/09/22 14:53:33"/>
    <s v="KEYIN"/>
    <s v="KEYIN"/>
    <s v="R10"/>
    <s v="RTX5060"/>
    <s v="2026/10/01 14:34:49"/>
    <s v="005"/>
    <n v="622621"/>
    <n v="5.2"/>
    <n v="5.2"/>
  </r>
  <r>
    <s v="KGB"/>
    <s v="Standard Shipment"/>
    <x v="0"/>
    <x v="0"/>
    <x v="0"/>
    <s v="TO269000003"/>
    <s v="R"/>
    <s v="PNY"/>
    <s v="PNY_US"/>
    <s v="2026/09/22 12:50:16"/>
    <s v="2026/09/10 20:16:12"/>
    <s v="M526802112"/>
    <s v="90CV08E30060"/>
    <s v="RTX5060/15225/STDOC/HY/PNY"/>
    <s v=""/>
    <s v="M526033975"/>
    <s v="CLOSED"/>
    <s v="許家榮"/>
    <s v="2026/09/22 15:34:44"/>
    <s v="2026/09/30 14:19:46"/>
    <s v="2026/10/02 17:01:49"/>
    <s v="2026/10/02 17:01:49"/>
    <s v=""/>
    <s v=""/>
    <s v=""/>
    <s v="2026/09/22 14:54:17"/>
    <s v="KEYIN"/>
    <s v="KEYIN"/>
    <s v="R10"/>
    <s v="RTX5060"/>
    <s v="2026/10/01 14:34:49"/>
    <s v="005"/>
    <n v="622621"/>
    <n v="5.2"/>
    <n v="5.2"/>
  </r>
  <r>
    <s v="On Hold"/>
    <s v="on hold"/>
    <x v="9"/>
    <x v="5"/>
    <x v="0"/>
    <s v="TO269000003"/>
    <s v="R"/>
    <s v="PNY"/>
    <s v="PNY_US"/>
    <s v="2026/09/22 12:50:16"/>
    <s v="2026/09/10 20:16:12"/>
    <s v="M525022115"/>
    <s v="90CV08B20070"/>
    <s v="RTX5070TI/14760/STDOC/HY/PNY"/>
    <s v=""/>
    <s v="M525022115"/>
    <s v="MTCAPPLYCONF"/>
    <s v="許家榮"/>
    <s v="2026/09/22 15:34:44"/>
    <s v=""/>
    <s v=""/>
    <s v=""/>
    <s v=""/>
    <s v=""/>
    <s v=""/>
    <s v="2026/09/22 14:57:11"/>
    <s v="KEYIN"/>
    <s v="KEYIN"/>
    <s v="R10"/>
    <s v="RTX5070TI"/>
    <s v=""/>
    <s v=""/>
    <s v=""/>
    <s v=""/>
    <s v=""/>
  </r>
  <r>
    <s v="KGB"/>
    <s v="Standard Shipment"/>
    <x v="0"/>
    <x v="0"/>
    <x v="0"/>
    <s v="TO269000003"/>
    <s v="R"/>
    <s v="PNY"/>
    <s v="PNY_US"/>
    <s v="2026/09/22 12:50:16"/>
    <s v="2026/09/10 20:16:12"/>
    <s v="M426802140"/>
    <s v="90CV08B30100"/>
    <s v="RTX5070TI/14760/ARGBOC/HY6/PNY"/>
    <s v=""/>
    <s v="M426016284"/>
    <s v="CLOSED"/>
    <s v="許家榮"/>
    <s v="2026/09/22 15:34:44"/>
    <s v="2026/10/05 11:02:29"/>
    <s v="2026/10/08 16:02:10"/>
    <s v="2026/10/08 16:02:10"/>
    <s v=""/>
    <s v=""/>
    <s v=""/>
    <s v="2026/09/22 14:57:53"/>
    <s v="KEYIN"/>
    <s v="KEYIN"/>
    <s v="R10"/>
    <s v="RTX5070TI"/>
    <s v="2026/10/07 11:24:42"/>
    <s v="008"/>
    <n v="622633"/>
    <n v="4.4000000000000004"/>
    <n v="4.4000000000000004"/>
  </r>
  <r>
    <s v="KGB"/>
    <s v="Standard Shipment"/>
    <x v="0"/>
    <x v="0"/>
    <x v="0"/>
    <s v="TO269000003"/>
    <s v="R"/>
    <s v="PNY"/>
    <s v="PNY_US"/>
    <s v="2026/09/22 12:50:16"/>
    <s v="2026/09/10 20:16:12"/>
    <s v="M825802109"/>
    <s v="90CV08B200Z0"/>
    <s v="RTX5070TI/14760/STDOC/HY/PNY"/>
    <s v=""/>
    <s v="M825030762"/>
    <s v="CLOSED"/>
    <s v="許家榮"/>
    <s v="2026/09/22 15:34:44"/>
    <s v="2026/09/29 16:53:45"/>
    <s v="2026/10/02 17:01:49"/>
    <s v="2026/10/02 17:01:49"/>
    <s v=""/>
    <s v=""/>
    <s v=""/>
    <s v="2026/09/22 14:58:35"/>
    <s v="KEYIN"/>
    <s v="KEYIN"/>
    <s v="R10"/>
    <s v="RTX5070TI"/>
    <s v="2026/10/01 14:34:49"/>
    <s v="002"/>
    <n v="622621"/>
    <n v="5.5"/>
    <n v="5.5"/>
  </r>
  <r>
    <s v="KGB"/>
    <s v="Standard Shipment"/>
    <x v="0"/>
    <x v="0"/>
    <x v="0"/>
    <s v="TO269000003"/>
    <s v="R"/>
    <s v="PNY"/>
    <s v="PNY_US"/>
    <s v="2026/09/22 12:50:16"/>
    <s v="2026/09/10 20:16:12"/>
    <s v="M126802144"/>
    <s v="90CV08B20120"/>
    <s v="RTX5070TI/14760/STDOC/HY6/PNY"/>
    <s v=""/>
    <s v="M126003174"/>
    <s v="CLOSED"/>
    <s v="許家榮"/>
    <s v="2026/09/22 15:34:44"/>
    <s v="2026/10/01 17:14:02"/>
    <s v="2026/10/08 16:02:10"/>
    <s v="2026/10/08 16:02:10"/>
    <s v=""/>
    <s v=""/>
    <s v=""/>
    <s v="2026/09/22 14:59:18"/>
    <s v="KEYIN"/>
    <s v="KEYIN"/>
    <s v="R10"/>
    <s v="RTX5070TI"/>
    <s v="2026/10/07 11:24:41"/>
    <s v="006"/>
    <n v="622633"/>
    <n v="6.5"/>
    <n v="6.5"/>
  </r>
  <r>
    <s v="KGB"/>
    <s v="Standard Shipment"/>
    <x v="0"/>
    <x v="0"/>
    <x v="0"/>
    <s v="TO269000003"/>
    <s v="R"/>
    <s v="PNY"/>
    <s v="PNY_US"/>
    <s v="2026/09/22 12:50:16"/>
    <s v="2026/09/10 20:16:12"/>
    <s v="M725802142"/>
    <s v="90CV08B20070"/>
    <s v="RTX5070TI/14760/STDOC/HY/PNY"/>
    <s v=""/>
    <s v="M725005659"/>
    <s v="CLOSED"/>
    <s v="許家榮"/>
    <s v="2026/09/22 15:34:44"/>
    <s v="2026/09/29 15:39:55"/>
    <s v="2026/10/02 17:01:49"/>
    <s v="2026/10/02 17:01:49"/>
    <s v=""/>
    <s v=""/>
    <s v=""/>
    <s v="2026/09/22 14:59:58"/>
    <s v="KEYIN"/>
    <s v="KEYIN"/>
    <s v="R10"/>
    <s v="RTX5070TI"/>
    <s v="2026/10/01 14:34:49"/>
    <s v="001"/>
    <n v="622621"/>
    <n v="5.5"/>
    <n v="5.5"/>
  </r>
  <r>
    <s v="KGB"/>
    <s v="Standard Shipment"/>
    <x v="0"/>
    <x v="0"/>
    <x v="0"/>
    <s v="TO269000003"/>
    <s v="R"/>
    <s v="PNY"/>
    <s v="PNY_US"/>
    <s v="2026/09/22 12:50:16"/>
    <s v="2026/09/10 20:16:12"/>
    <s v="MO25802139"/>
    <s v="90CV08B20010"/>
    <s v="RTX5070TI/14760/STDOC/SA/PNY"/>
    <s v=""/>
    <s v="MO25007856"/>
    <s v="CLOSED"/>
    <s v="許家榮"/>
    <s v="2026/09/22 15:34:44"/>
    <s v="2026/09/29 16:07:40"/>
    <s v="2026/10/02 17:01:49"/>
    <s v="2026/10/02 17:01:49"/>
    <s v=""/>
    <s v=""/>
    <s v=""/>
    <s v="2026/09/22 15:00:52"/>
    <s v="KEYIN"/>
    <s v="KEYIN"/>
    <s v="R10"/>
    <s v="RTX5070TI"/>
    <s v="2026/10/01 14:34:49"/>
    <s v="002"/>
    <n v="622621"/>
    <n v="5.5"/>
    <n v="5.5"/>
  </r>
  <r>
    <s v="KGB"/>
    <s v="Standard Shipment"/>
    <x v="0"/>
    <x v="0"/>
    <x v="0"/>
    <s v="TO269000003"/>
    <s v="R"/>
    <s v="PNY"/>
    <s v="PNY_US"/>
    <s v="2026/09/22 12:50:16"/>
    <s v="2026/09/10 20:16:12"/>
    <s v="M126001663"/>
    <s v="90CV08E10190"/>
    <s v="RTX5060/15225/STD/HY/PNY"/>
    <s v=""/>
    <s v="M126001663"/>
    <s v="CLOSED"/>
    <s v="許家榮"/>
    <s v="2026/09/22 15:34:43"/>
    <s v="2026/10/01 08:41:50"/>
    <s v="2026/10/02 17:01:49"/>
    <s v="2026/10/02 17:01:49"/>
    <s v=""/>
    <s v=""/>
    <s v=""/>
    <s v="2026/09/22 15:33:21"/>
    <s v="KEYIN"/>
    <s v="KEYIN"/>
    <s v="R10"/>
    <s v="RTX5060"/>
    <s v="2026/10/01 14:34:49"/>
    <s v="004"/>
    <n v="622621"/>
    <n v="5.0999999999999996"/>
    <n v="5.0999999999999996"/>
  </r>
  <r>
    <s v="On Hold"/>
    <s v="on hold"/>
    <x v="9"/>
    <x v="5"/>
    <x v="0"/>
    <s v="TO269000005"/>
    <s v="R"/>
    <s v="PNY"/>
    <s v="PNY_US"/>
    <s v="2026/09/24 10:59:50"/>
    <s v="2026/09/15 08:38:14"/>
    <s v="T625003233"/>
    <s v="90CV08730060"/>
    <s v="RTX5090/14530/ARGBOC/SA/PNY"/>
    <s v=""/>
    <s v="T625003233"/>
    <s v="MTCAPPLYCONF"/>
    <s v="許家榮"/>
    <s v="2026/09/30 13:16:03"/>
    <s v=""/>
    <s v=""/>
    <s v=""/>
    <s v=""/>
    <s v=""/>
    <s v=""/>
    <s v="2026/09/30 13:10:17"/>
    <s v="KEYIN"/>
    <s v="KEYIN"/>
    <s v="R10"/>
    <s v="RTX5090"/>
    <s v=""/>
    <s v=""/>
    <s v=""/>
    <s v=""/>
    <s v=""/>
  </r>
  <r>
    <s v="KBB"/>
    <s v="-"/>
    <x v="5"/>
    <x v="5"/>
    <x v="1"/>
    <s v="TO269000005"/>
    <s v="R"/>
    <s v="PNY"/>
    <s v="PNY_US"/>
    <s v="2026/09/24 10:59:50"/>
    <s v="2026/09/15 08:38:14"/>
    <s v="T525000213"/>
    <s v="90CV08710060"/>
    <s v="RTX5090/14530/STDOC/SA/PNY"/>
    <s v=""/>
    <s v="T525000213"/>
    <s v="CLOSED"/>
    <s v="許家榮"/>
    <s v="2026/09/30 13:16:03"/>
    <s v=""/>
    <s v=""/>
    <s v="2026/10/06 15:40:44"/>
    <s v="[A3SC0023]Scrap caused by VI fail"/>
    <s v="Customer"/>
    <s v="PCB Damaged/M806多處掉PAD,無法維修"/>
    <s v="2026/09/30 13:11:03"/>
    <s v="KEYIN"/>
    <s v="KEYIN"/>
    <s v="C01"/>
    <s v="RTX5090"/>
    <s v=""/>
    <s v=""/>
    <s v=""/>
    <s v=""/>
    <s v=""/>
  </r>
  <r>
    <s v="KBB"/>
    <s v="-"/>
    <x v="5"/>
    <x v="5"/>
    <x v="1"/>
    <s v="TO269000005"/>
    <s v="R"/>
    <s v="PNY"/>
    <s v="PNY_US"/>
    <s v="2026/09/24 10:59:50"/>
    <s v="2026/09/15 08:38:14"/>
    <s v="T625003288"/>
    <s v="90CV08730060"/>
    <s v="RTX5090/14530/ARGBOC/SA/PNY"/>
    <s v=""/>
    <s v="T625003288"/>
    <s v="CLOSED"/>
    <s v="許家榮"/>
    <s v="2026/09/30 13:16:03"/>
    <s v=""/>
    <s v=""/>
    <s v="2026/10/06 15:36:30"/>
    <s v="[A3SC0027]PCB damage"/>
    <s v="Customer"/>
    <s v="PCB Damaged/CN1板損無法維修"/>
    <s v="2026/09/30 13:11:53"/>
    <s v="KEYIN"/>
    <s v="KEYIN"/>
    <s v="C01"/>
    <s v="RTX5090"/>
    <s v=""/>
    <s v=""/>
    <s v=""/>
    <s v=""/>
    <s v=""/>
  </r>
  <r>
    <s v="On Hold"/>
    <s v="on hold"/>
    <x v="9"/>
    <x v="5"/>
    <x v="0"/>
    <s v="TO269000005"/>
    <s v="R"/>
    <s v="PNY"/>
    <s v="PNY_US"/>
    <s v="2026/09/24 10:59:50"/>
    <s v="2026/09/15 08:38:14"/>
    <s v="T625003289"/>
    <s v="90CV08730060"/>
    <s v="RTX5090/14530/ARGBOC/SA/PNY"/>
    <s v=""/>
    <s v="T625003289"/>
    <s v="MTCAPPLYCONF"/>
    <s v="許家榮"/>
    <s v="2026/09/30 13:16:03"/>
    <s v=""/>
    <s v=""/>
    <s v=""/>
    <s v=""/>
    <s v=""/>
    <s v=""/>
    <s v="2026/09/30 13:14:44"/>
    <s v="KEYIN"/>
    <s v="KEYIN"/>
    <s v="R10"/>
    <s v="RTX5090"/>
    <s v=""/>
    <s v=""/>
    <s v=""/>
    <s v=""/>
    <s v=""/>
  </r>
  <r>
    <s v="KGB"/>
    <s v="Standard Shipment"/>
    <x v="0"/>
    <x v="0"/>
    <x v="0"/>
    <s v="TO269000005"/>
    <s v="R"/>
    <s v="PNY"/>
    <s v="PNY_US"/>
    <s v="2026/09/24 10:59:50"/>
    <s v="2026/09/15 08:38:14"/>
    <s v="T625802177"/>
    <s v="90CV087000A0"/>
    <s v="RTX5090/14530/STD/SA/PNY"/>
    <s v=""/>
    <s v="T625000678"/>
    <s v="CLOSED"/>
    <s v="許家榮"/>
    <s v="2026/09/30 13:16:03"/>
    <s v="2026/10/13 12:50:24"/>
    <s v="2026/10/16 16:54:49"/>
    <s v="2026/10/16 16:54:49"/>
    <s v=""/>
    <s v=""/>
    <s v=""/>
    <s v="2026/09/30 13:15:48"/>
    <s v="KEYIN"/>
    <s v="KEYIN"/>
    <s v="R10"/>
    <s v="RTX5090"/>
    <s v="2026/10/16 11:26:01"/>
    <s v="002"/>
    <n v="622647"/>
    <n v="6.4"/>
    <n v="6.4"/>
  </r>
  <r>
    <s v="KGB"/>
    <s v="Standard Shipment"/>
    <x v="0"/>
    <x v="0"/>
    <x v="0"/>
    <s v="TO269000012"/>
    <s v="R"/>
    <s v="PNY"/>
    <s v="PNY_US"/>
    <s v="2026/10/08 09:45:52"/>
    <s v="2026/09/29 09:59:14"/>
    <s v="MO25020940"/>
    <s v="90CV08E100N0"/>
    <s v="RTX5060/15225/STD/MR/PNY"/>
    <s v="VCG50608DFXPB1"/>
    <s v="MO25020940"/>
    <s v="PACK"/>
    <s v="許家榮"/>
    <s v="2026/10/08 11:10:15"/>
    <s v="2026/10/19 14:39:05"/>
    <s v=""/>
    <s v=""/>
    <s v=""/>
    <s v=""/>
    <s v=""/>
    <s v="2026/10/08 11:06:21"/>
    <s v="KEYIN"/>
    <s v="KEYIN"/>
    <s v="R10"/>
    <s v="RTX5060"/>
    <s v=""/>
    <s v=""/>
    <s v=""/>
    <s v=""/>
    <s v=""/>
  </r>
  <r>
    <s v="KGB"/>
    <s v="Standard Shipment"/>
    <x v="0"/>
    <x v="0"/>
    <x v="0"/>
    <s v="TO269000012"/>
    <s v="R"/>
    <s v="PNY"/>
    <s v="PNY_US"/>
    <s v="2026/10/08 09:45:52"/>
    <s v="2026/09/29 09:59:14"/>
    <s v="M126002591"/>
    <s v="90CV08E10190"/>
    <s v="RTX5060/15225/STD/HY/PNY"/>
    <s v="VCG50608DFX1-BLK"/>
    <s v="M126002591"/>
    <s v="CLOSED"/>
    <s v="許家榮"/>
    <s v="2026/10/08 11:10:15"/>
    <s v="2026/10/13 13:23:25"/>
    <s v="2026/10/16 16:54:50"/>
    <s v="2026/10/16 16:54:50"/>
    <s v=""/>
    <s v=""/>
    <s v=""/>
    <s v="2026/10/08 11:07:21"/>
    <s v="KEYIN"/>
    <s v="KEYIN"/>
    <s v="R10"/>
    <s v="RTX5060"/>
    <s v="2026/10/16 11:26:01"/>
    <s v="003"/>
    <n v="622647"/>
    <n v="3.5"/>
    <n v="3.5"/>
  </r>
  <r>
    <s v="KGB"/>
    <s v="Standard Shipment"/>
    <x v="0"/>
    <x v="0"/>
    <x v="0"/>
    <s v="TO269000012"/>
    <s v="R"/>
    <s v="PNY"/>
    <s v="PNY_US"/>
    <s v="2026/10/08 09:45:52"/>
    <s v="2026/09/29 09:59:14"/>
    <s v="M426802191"/>
    <s v="90CV08E30060"/>
    <s v="RTX5060/15225/STDOC/HY/PNY"/>
    <s v="VCG50608DFXPB1-O"/>
    <s v="M426011652"/>
    <s v="CLOSED"/>
    <s v="許家榮"/>
    <s v="2026/10/08 11:10:17"/>
    <s v="2026/10/13 15:23:09"/>
    <s v="2026/10/16 16:54:49"/>
    <s v="2026/10/16 16:54:49"/>
    <s v=""/>
    <s v=""/>
    <s v=""/>
    <s v="2026/10/08 10:44:23"/>
    <s v="KEYIN"/>
    <s v="KEYIN"/>
    <s v="R10"/>
    <s v="RTX5060"/>
    <s v="2026/10/16 11:26:01"/>
    <s v="004"/>
    <n v="622647"/>
    <n v="6"/>
    <n v="0.7"/>
  </r>
  <r>
    <s v="KGB"/>
    <s v="Standard Shipment"/>
    <x v="0"/>
    <x v="0"/>
    <x v="0"/>
    <s v="TO269000012"/>
    <s v="R"/>
    <s v="PNY"/>
    <s v="PNY_US"/>
    <s v="2026/10/08 09:45:52"/>
    <s v="2026/09/29 09:59:14"/>
    <s v="M925012658"/>
    <s v="90CV08B20150"/>
    <s v="RTX5070TI/14760/STDOC/HY6/PNY"/>
    <s v="VCG5070T16TFXPBW1-O"/>
    <s v="M925012658"/>
    <s v="TOUCHUPRW"/>
    <s v="許家榮"/>
    <s v="2026/10/08 11:10:17"/>
    <s v=""/>
    <s v=""/>
    <s v=""/>
    <s v=""/>
    <s v=""/>
    <s v=""/>
    <s v="2026/10/08 10:45:02"/>
    <s v="KEYIN"/>
    <s v="KEYIN"/>
    <s v="R07"/>
    <s v="RTX5070TI"/>
    <s v=""/>
    <s v=""/>
    <s v=""/>
    <s v=""/>
    <s v=""/>
  </r>
  <r>
    <s v="KGB"/>
    <s v="Standard Shipment"/>
    <x v="0"/>
    <x v="0"/>
    <x v="0"/>
    <s v="TO269000012"/>
    <s v="R"/>
    <s v="PNY"/>
    <s v="PNY_US"/>
    <s v="2026/10/08 09:45:52"/>
    <s v="2026/09/29 09:59:14"/>
    <s v="M625046663"/>
    <s v="90CV08B30070"/>
    <s v="RTX5070TI/14760/ARGBOC/HY/PNY"/>
    <s v="VCG5070T16TFXXPB1-O"/>
    <s v="M625046663"/>
    <s v="PACK"/>
    <s v="許家榮"/>
    <s v="2026/10/08 11:10:17"/>
    <s v="2026/10/20 16:28:43"/>
    <s v=""/>
    <s v=""/>
    <s v=""/>
    <s v=""/>
    <s v=""/>
    <s v="2026/10/08 10:45:38"/>
    <s v="KEYIN"/>
    <s v="KEYIN"/>
    <s v="R10"/>
    <s v="RTX5070TI"/>
    <s v=""/>
    <s v=""/>
    <s v=""/>
    <s v=""/>
    <s v=""/>
  </r>
  <r>
    <s v="KGB"/>
    <s v="Standard Shipment"/>
    <x v="0"/>
    <x v="0"/>
    <x v="0"/>
    <s v="TO269000012"/>
    <s v="R"/>
    <s v="PNY"/>
    <s v="PNY_US"/>
    <s v="2026/10/08 09:45:52"/>
    <s v="2026/09/29 09:59:14"/>
    <s v="M425016942"/>
    <s v="90CV08B30010"/>
    <s v="RTX5070TI/14760/ARGBOC/SA/PNY"/>
    <s v="VCG5070T16TFXXPB1-O"/>
    <s v="M425016942"/>
    <s v="PACK"/>
    <s v="許家榮"/>
    <s v="2026/10/08 11:10:17"/>
    <s v="2026/10/13 16:48:31"/>
    <s v=""/>
    <s v=""/>
    <s v=""/>
    <s v=""/>
    <s v=""/>
    <s v="2026/10/08 10:46:16"/>
    <s v="KEYIN"/>
    <s v="KEYIN"/>
    <s v="R10"/>
    <s v="RTX5070TI"/>
    <s v=""/>
    <s v=""/>
    <s v=""/>
    <s v=""/>
    <s v=""/>
  </r>
  <r>
    <s v="On Hold"/>
    <s v="on hold"/>
    <x v="9"/>
    <x v="5"/>
    <x v="0"/>
    <s v="TO269000012"/>
    <s v="R"/>
    <s v="PNY"/>
    <s v="PNY_US"/>
    <s v="2026/10/08 09:45:52"/>
    <s v="2026/09/29 09:59:14"/>
    <s v="M225014912"/>
    <s v="90CV08630010"/>
    <s v="RTX5080/14745/ARGBOC/SA/PNY"/>
    <s v="VCG508016TFXXPB1-O"/>
    <s v="M225014912"/>
    <s v="MTCAPPLYCONF"/>
    <s v="許家榮"/>
    <s v="2026/10/08 11:10:17"/>
    <s v=""/>
    <s v=""/>
    <s v=""/>
    <s v=""/>
    <s v=""/>
    <s v=""/>
    <s v="2026/10/08 10:46:57"/>
    <s v="KEYIN"/>
    <s v="KEYIN"/>
    <s v="R10"/>
    <s v="RTX5080"/>
    <s v=""/>
    <s v=""/>
    <s v=""/>
    <s v=""/>
    <s v=""/>
  </r>
  <r>
    <s v="KGB"/>
    <s v="Standard Shipment"/>
    <x v="0"/>
    <x v="0"/>
    <x v="0"/>
    <s v="TO269000012"/>
    <s v="R"/>
    <s v="PNY"/>
    <s v="PNY_US"/>
    <s v="2026/10/08 09:45:52"/>
    <s v="2026/09/29 09:59:14"/>
    <s v="M126013632"/>
    <s v="90CV08C500E0"/>
    <s v="RTX5060TI/15215/ARGBOC/SA/PNY"/>
    <s v="VCG5060T8TFXXPB1-O"/>
    <s v="M126013632"/>
    <s v="PACK"/>
    <s v="許家榮"/>
    <s v="2026/10/08 11:10:17"/>
    <s v="2026/10/20 15:56:34"/>
    <s v=""/>
    <s v=""/>
    <s v=""/>
    <s v=""/>
    <s v=""/>
    <s v="2026/10/08 10:48:14"/>
    <s v="KEYIN"/>
    <s v="KEYIN"/>
    <s v="R10"/>
    <s v="RTX5060TI"/>
    <s v=""/>
    <s v=""/>
    <s v=""/>
    <s v=""/>
    <s v=""/>
  </r>
  <r>
    <s v="On Hold"/>
    <s v="on hold"/>
    <x v="9"/>
    <x v="5"/>
    <x v="0"/>
    <s v="TO269000012"/>
    <s v="R"/>
    <s v="PNY"/>
    <s v="PNY_US"/>
    <s v="2026/10/08 09:45:52"/>
    <s v="2026/09/29 09:59:14"/>
    <s v="M825032314"/>
    <s v="90CV085100C0"/>
    <s v="RTX5070/14770/STDOC/HY/PNY"/>
    <s v="VCG507012TFXPB1-O"/>
    <s v="M825032314"/>
    <s v="MTCAPPLYCONF"/>
    <s v="許家榮"/>
    <s v="2026/10/08 11:10:16"/>
    <s v=""/>
    <s v=""/>
    <s v=""/>
    <s v=""/>
    <s v=""/>
    <s v=""/>
    <s v="2026/10/08 10:48:56"/>
    <s v="KEYIN"/>
    <s v="KEYIN"/>
    <s v="R10"/>
    <s v="RTX5070"/>
    <s v=""/>
    <s v=""/>
    <s v=""/>
    <s v=""/>
    <s v=""/>
  </r>
  <r>
    <s v="KBB"/>
    <s v="-"/>
    <x v="5"/>
    <x v="5"/>
    <x v="1"/>
    <s v="TO269000012"/>
    <s v="R"/>
    <s v="PNY"/>
    <s v="PNY_US"/>
    <s v="2026/10/08 09:45:52"/>
    <s v="2026/09/29 09:59:14"/>
    <s v="M825018604"/>
    <s v="90CV085300C0"/>
    <s v="RTX5070/14770/ARGBOC/HY/PNY"/>
    <s v="VCG507012TFXXPB1-O"/>
    <s v="M825018604"/>
    <s v="CLOSED"/>
    <s v="許家榮"/>
    <s v="2026/10/08 11:10:16"/>
    <s v=""/>
    <s v=""/>
    <s v="2026/10/14 16:32:12"/>
    <s v="[A3SC0030]Burnt Component"/>
    <s v="Customer"/>
    <s v="PCB Burned/LOC:U4"/>
    <s v="2026/10/08 10:49:39"/>
    <s v="KEYIN"/>
    <s v="KEYIN"/>
    <s v="C01"/>
    <s v="RTX5070"/>
    <s v=""/>
    <s v=""/>
    <s v=""/>
    <s v=""/>
    <s v=""/>
  </r>
  <r>
    <s v="On Hold"/>
    <s v="on hold"/>
    <x v="9"/>
    <x v="5"/>
    <x v="0"/>
    <s v="TO269000012"/>
    <s v="R"/>
    <s v="PNY"/>
    <s v="PNY_US"/>
    <s v="2026/10/08 09:45:52"/>
    <s v="2026/09/29 09:59:14"/>
    <s v="MO25010469"/>
    <s v="90CV08610070"/>
    <s v="RTX5080/14745/STDOC/SA/PNY"/>
    <s v="VCG508016TFXPB1-O"/>
    <s v="MO25010469"/>
    <s v="MTCAPPLYCONF"/>
    <s v="許家榮"/>
    <s v="2026/10/08 11:10:16"/>
    <s v=""/>
    <s v=""/>
    <s v=""/>
    <s v=""/>
    <s v=""/>
    <s v=""/>
    <s v="2026/10/08 10:50:33"/>
    <s v="KEYIN"/>
    <s v="KEYIN"/>
    <s v="R10"/>
    <s v="RTX5080"/>
    <s v=""/>
    <s v=""/>
    <s v=""/>
    <s v=""/>
    <s v=""/>
  </r>
  <r>
    <s v="KGB"/>
    <s v="Standard Shipment"/>
    <x v="0"/>
    <x v="0"/>
    <x v="0"/>
    <s v="TO269000012"/>
    <s v="R"/>
    <s v="PNY"/>
    <s v="PNY_US"/>
    <s v="2026/10/08 09:45:52"/>
    <s v="2026/09/29 09:59:14"/>
    <s v="M925802194"/>
    <s v="90CV08610070"/>
    <s v="RTX5080/14745/STDOC/SA/PNY"/>
    <s v="VCG508016TFXPB1-O"/>
    <s v="M925024823"/>
    <s v="CLOSED"/>
    <s v="許家榮"/>
    <s v="2026/10/08 11:10:16"/>
    <s v="2026/10/13 14:46:47"/>
    <s v="2026/10/16 16:54:49"/>
    <s v="2026/10/16 16:54:49"/>
    <s v=""/>
    <s v=""/>
    <s v=""/>
    <s v="2026/10/08 10:51:07"/>
    <s v="KEYIN"/>
    <s v="KEYIN"/>
    <s v="R10"/>
    <s v="RTX5080"/>
    <s v="2026/10/16 11:26:01"/>
    <s v="001"/>
    <n v="622647"/>
    <n v="7"/>
    <n v="7"/>
  </r>
  <r>
    <s v="KGB"/>
    <s v="Standard Shipment"/>
    <x v="0"/>
    <x v="0"/>
    <x v="0"/>
    <s v="TO269000012"/>
    <s v="R"/>
    <s v="PNY"/>
    <s v="PNY_US"/>
    <s v="2026/10/08 09:45:52"/>
    <s v="2026/09/29 09:59:14"/>
    <s v="MO25000210"/>
    <s v="90CV08610070"/>
    <s v="RTX5080/14745/STDOC/SA/PNY"/>
    <s v="VCG508016TFXPB1-O"/>
    <s v="MO25000210"/>
    <s v="PACK"/>
    <s v="許家榮"/>
    <s v="2026/10/08 11:10:16"/>
    <s v="2026/10/20 11:04:14"/>
    <s v=""/>
    <s v=""/>
    <s v=""/>
    <s v=""/>
    <s v=""/>
    <s v="2026/10/08 10:51:50"/>
    <s v="KEYIN"/>
    <s v="KEYIN"/>
    <s v="R10"/>
    <s v="RTX5080"/>
    <s v=""/>
    <s v=""/>
    <s v=""/>
    <s v=""/>
    <s v=""/>
  </r>
  <r>
    <s v="KGB"/>
    <s v="Standard Shipment"/>
    <x v="0"/>
    <x v="0"/>
    <x v="0"/>
    <s v="TO269000012"/>
    <s v="R"/>
    <s v="PNY"/>
    <s v="PNY_US"/>
    <s v="2026/10/08 09:45:52"/>
    <s v="2026/09/29 09:59:14"/>
    <s v="M825040278"/>
    <s v="90CV08C50010"/>
    <s v="RTX5060TI/15215/ARGBOC/SA/PNY"/>
    <s v="VCG5060T8TFXXPB1-O"/>
    <s v="M825040278"/>
    <s v="PACK"/>
    <s v="許家榮"/>
    <s v="2026/10/08 11:10:16"/>
    <s v="2026/10/20 15:34:30"/>
    <s v=""/>
    <s v=""/>
    <s v=""/>
    <s v=""/>
    <s v=""/>
    <s v="2026/10/08 10:52:37"/>
    <s v="KEYIN"/>
    <s v="KEYIN"/>
    <s v="R10"/>
    <s v="RTX5060TI"/>
    <s v=""/>
    <s v=""/>
    <s v=""/>
    <s v=""/>
    <s v=""/>
  </r>
  <r>
    <s v="KGB"/>
    <s v="Standard Shipment"/>
    <x v="0"/>
    <x v="0"/>
    <x v="0"/>
    <s v="TO269000012"/>
    <s v="R"/>
    <s v="PNY"/>
    <s v="PNY_US"/>
    <s v="2026/10/08 09:45:52"/>
    <s v="2026/09/29 09:59:14"/>
    <s v="M226008724"/>
    <s v="90CV085100T0"/>
    <s v="RTX5070/14770/STDOC/MR/PNY"/>
    <s v="VCG507012TFXPB1-O"/>
    <s v="M226008724"/>
    <s v="PACK"/>
    <s v="許家榮"/>
    <s v="2026/10/08 11:10:16"/>
    <s v="2026/10/20 08:32:58"/>
    <s v=""/>
    <s v=""/>
    <s v=""/>
    <s v=""/>
    <s v=""/>
    <s v="2026/10/08 10:53:58"/>
    <s v="KEYIN"/>
    <s v="KEYIN"/>
    <s v="R10"/>
    <s v="RTX5070"/>
    <s v=""/>
    <s v=""/>
    <s v=""/>
    <s v=""/>
    <s v=""/>
  </r>
  <r>
    <s v="On Hold"/>
    <s v="on hold"/>
    <x v="9"/>
    <x v="5"/>
    <x v="0"/>
    <s v="TO269000012"/>
    <s v="R"/>
    <s v="PNY"/>
    <s v="PNY_US"/>
    <s v="2026/10/08 09:45:52"/>
    <s v="2026/09/29 09:59:14"/>
    <s v="MO25003144"/>
    <s v="90CV085000S0"/>
    <s v="RTX5070/14770/STD/MR/PNY"/>
    <s v="VCG507012TFXPB1"/>
    <s v="MO25003144"/>
    <s v="MTCAPPLYCONF"/>
    <s v="許家榮"/>
    <s v="2026/10/08 11:10:16"/>
    <s v=""/>
    <s v=""/>
    <s v=""/>
    <s v=""/>
    <s v=""/>
    <s v=""/>
    <s v="2026/10/08 10:56:05"/>
    <s v="KEYIN"/>
    <s v="KEYIN"/>
    <s v="R10"/>
    <s v="RTX5070"/>
    <s v=""/>
    <s v=""/>
    <s v=""/>
    <s v=""/>
    <s v=""/>
  </r>
  <r>
    <s v="KGB"/>
    <s v="Standard Shipment"/>
    <x v="0"/>
    <x v="0"/>
    <x v="0"/>
    <s v="TO269000012"/>
    <s v="R"/>
    <s v="PNY"/>
    <s v="PNY_US"/>
    <s v="2026/10/08 09:45:52"/>
    <s v="2026/09/29 09:59:14"/>
    <s v="MN25037425"/>
    <s v="90CV08B10110"/>
    <s v="RTX5070TI/14760/STD/HY6/PNY"/>
    <s v="VCG5070T16TFXPB1"/>
    <s v="MN25037425"/>
    <s v="PACK"/>
    <s v="許家榮"/>
    <s v="2026/10/08 11:10:16"/>
    <s v="2026/10/20 13:34:01"/>
    <s v=""/>
    <s v=""/>
    <s v=""/>
    <s v=""/>
    <s v=""/>
    <s v="2026/10/08 10:56:51"/>
    <s v="KEYIN"/>
    <s v="KEYIN"/>
    <s v="R10"/>
    <s v="RTX5070TI"/>
    <s v=""/>
    <s v=""/>
    <s v=""/>
    <s v=""/>
    <s v=""/>
  </r>
  <r>
    <s v="KGB"/>
    <s v="Standard Shipment"/>
    <x v="0"/>
    <x v="0"/>
    <x v="0"/>
    <s v="TO269000012"/>
    <s v="R"/>
    <s v="PNY"/>
    <s v="PNY_US"/>
    <s v="2026/10/08 09:45:52"/>
    <s v="2026/09/29 09:59:14"/>
    <s v="MN25027680"/>
    <s v="90CV08B10110"/>
    <s v="RTX5070TI/14760/STD/HY6/PNY"/>
    <s v="VCG5070T16TFXPB1"/>
    <s v="MN25027680"/>
    <s v="PACK"/>
    <s v="許家榮"/>
    <s v="2026/10/08 11:10:16"/>
    <s v="2026/10/13 16:35:04"/>
    <s v=""/>
    <s v=""/>
    <s v=""/>
    <s v=""/>
    <s v=""/>
    <s v="2026/10/08 10:57:29"/>
    <s v="KEYIN"/>
    <s v="KEYIN"/>
    <s v="R10"/>
    <s v="RTX5070TI"/>
    <s v=""/>
    <s v=""/>
    <s v=""/>
    <s v=""/>
    <s v=""/>
  </r>
  <r>
    <s v="KGB"/>
    <s v="Standard Shipment"/>
    <x v="0"/>
    <x v="0"/>
    <x v="0"/>
    <s v="TO269000012"/>
    <s v="R"/>
    <s v="PNY"/>
    <s v="PNY_US"/>
    <s v="2026/10/08 09:45:52"/>
    <s v="2026/09/29 09:59:14"/>
    <s v="M325802195"/>
    <s v="90CV08600020"/>
    <s v="RTX5080/14745/STD/SA/PNY"/>
    <s v=""/>
    <s v="M325801662"/>
    <s v="CLOSED"/>
    <s v="許家榮"/>
    <s v="2026/10/08 11:10:16"/>
    <s v="2026/10/13 14:20:24"/>
    <s v="2026/10/16 16:54:50"/>
    <s v="2026/10/16 16:54:50"/>
    <s v=""/>
    <s v=""/>
    <s v=""/>
    <s v="2026/10/08 10:58:06"/>
    <s v="KEYIN"/>
    <s v="KEYIN"/>
    <s v="R10"/>
    <s v="RTX5080"/>
    <s v="2026/10/16 11:26:01"/>
    <s v="001"/>
    <n v="622647"/>
    <n v="7"/>
    <n v="7"/>
  </r>
  <r>
    <s v="KGB"/>
    <s v="Standard Shipment"/>
    <x v="0"/>
    <x v="0"/>
    <x v="0"/>
    <s v="TO269000012"/>
    <s v="R"/>
    <s v="PNY"/>
    <s v="PNY_US"/>
    <s v="2026/10/08 09:45:52"/>
    <s v="2026/09/29 09:59:14"/>
    <s v="M526802178"/>
    <s v="90CV08C600H0"/>
    <s v="RTX5060TI/15215/STD/PNY"/>
    <s v="VCG5060T8DFXPB1"/>
    <s v="M526027681"/>
    <s v="CLOSED"/>
    <s v="許家榮"/>
    <s v="2026/10/08 11:10:15"/>
    <s v="2026/10/13 12:49:29"/>
    <s v="2026/10/16 16:54:50"/>
    <s v="2026/10/16 16:54:50"/>
    <s v=""/>
    <s v=""/>
    <s v=""/>
    <s v="2026/10/08 11:04:09"/>
    <s v="KEYIN"/>
    <s v="KEYIN"/>
    <s v="R10"/>
    <s v="RTX5060TI"/>
    <s v="2026/10/16 11:26:01"/>
    <s v="004"/>
    <n v="622647"/>
    <n v="6"/>
    <n v="0.7"/>
  </r>
  <r>
    <s v="KGB"/>
    <s v="Standard Shipment"/>
    <x v="0"/>
    <x v="0"/>
    <x v="0"/>
    <s v="TO269000012"/>
    <s v="R"/>
    <s v="PNY"/>
    <s v="PNY_US"/>
    <s v="2026/10/08 09:45:52"/>
    <s v="2026/09/29 09:59:14"/>
    <s v="M126002959"/>
    <s v="90CV08E10190"/>
    <s v="RTX5060/15225/STD/HY/PNY"/>
    <s v="VCG50608DFX1-BLK"/>
    <s v="M126002959"/>
    <s v="CLOSED"/>
    <s v="許家榮"/>
    <s v="2026/10/08 11:10:15"/>
    <s v="2026/10/13 13:16:45"/>
    <s v="2026/10/16 16:54:50"/>
    <s v="2026/10/16 16:54:50"/>
    <s v=""/>
    <s v=""/>
    <s v=""/>
    <s v="2026/10/08 11:05:39"/>
    <s v="KEYIN"/>
    <s v="KEYIN"/>
    <s v="R10"/>
    <s v="RTX5060"/>
    <s v="2026/10/16 11:26:01"/>
    <s v="003"/>
    <n v="622647"/>
    <n v="3.5"/>
    <n v="3.5"/>
  </r>
  <r>
    <s v="KGB"/>
    <s v="Standard Shipment"/>
    <x v="0"/>
    <x v="0"/>
    <x v="0"/>
    <s v="TO269000012"/>
    <s v="R"/>
    <s v="PNY"/>
    <s v="PNY_US"/>
    <s v="2026/10/08 09:45:52"/>
    <s v="2026/09/29 09:59:14"/>
    <s v="MO25004402"/>
    <s v="90CV085000S0"/>
    <s v="RTX5070/14770/STD/MR/PNY"/>
    <s v="VCG507012TFXPB1"/>
    <s v="MO25004402"/>
    <s v="PACK"/>
    <s v="許家榮"/>
    <s v="2026/10/08 11:10:15"/>
    <s v="2026/10/13 17:12:18"/>
    <s v=""/>
    <s v=""/>
    <s v=""/>
    <s v=""/>
    <s v=""/>
    <s v="2026/10/08 11:08:56"/>
    <s v="KEYIN"/>
    <s v="KEYIN"/>
    <s v="R10"/>
    <s v="RTX5070"/>
    <s v=""/>
    <s v=""/>
    <s v=""/>
    <s v=""/>
    <s v=""/>
  </r>
  <r>
    <s v="KGB"/>
    <s v="Standard Shipment"/>
    <x v="0"/>
    <x v="0"/>
    <x v="0"/>
    <s v="TO269000012"/>
    <s v="R"/>
    <s v="PNY"/>
    <s v="PNY_US"/>
    <s v="2026/10/08 09:45:52"/>
    <s v="2026/09/29 09:59:14"/>
    <s v="M725802174"/>
    <s v="90CV085100C0"/>
    <s v="RTX5070/14770/STDOC/HY/PNY"/>
    <s v=""/>
    <s v="M725801245"/>
    <s v="CLOSED"/>
    <s v="許家榮"/>
    <s v="2026/10/08 11:10:17"/>
    <s v="2026/10/13 12:51:23"/>
    <s v="2026/10/16 16:54:49"/>
    <s v="2026/10/16 16:54:49"/>
    <s v=""/>
    <s v=""/>
    <s v=""/>
    <s v="2026/10/08 10:38:37"/>
    <s v="KEYIN"/>
    <s v="KEYIN"/>
    <s v="R10"/>
    <s v="RTX5070"/>
    <s v="2026/10/16 11:26:01"/>
    <s v="003"/>
    <n v="622647"/>
    <n v="3.5"/>
    <n v="3.5"/>
  </r>
  <r>
    <s v="On Hold"/>
    <s v="on hold"/>
    <x v="9"/>
    <x v="5"/>
    <x v="0"/>
    <s v="TO269000012"/>
    <s v="R"/>
    <s v="PNY"/>
    <s v="PNY_US"/>
    <s v="2026/10/08 09:45:52"/>
    <s v="2026/09/29 09:59:14"/>
    <s v="M525801625"/>
    <s v="90CV085100C0"/>
    <s v="RTX5070/14770/STDOC/HY/PNY"/>
    <s v=""/>
    <s v="M525801625"/>
    <s v="MTCAPPLYCONF"/>
    <s v="許家榮"/>
    <s v="2026/10/08 11:10:17"/>
    <s v=""/>
    <s v=""/>
    <s v=""/>
    <s v=""/>
    <s v=""/>
    <s v=""/>
    <s v="2026/10/08 10:39:25"/>
    <s v="KEYIN"/>
    <s v="KEYIN"/>
    <s v="R10"/>
    <s v="RTX5070"/>
    <s v=""/>
    <s v=""/>
    <s v=""/>
    <s v=""/>
    <s v=""/>
  </r>
  <r>
    <s v="KGB"/>
    <s v="Standard Shipment"/>
    <x v="0"/>
    <x v="0"/>
    <x v="0"/>
    <s v="TO269000012"/>
    <s v="R"/>
    <s v="PNY"/>
    <s v="PNY_US"/>
    <s v="2026/10/08 09:45:52"/>
    <s v="2026/09/29 09:59:14"/>
    <s v="MN25028319"/>
    <s v="90CV08B20150"/>
    <s v="RTX5070TI/14760/STDOC/HY6/PNY"/>
    <s v="VCG5070T16TFXPBW1-O"/>
    <s v="MN25028319"/>
    <s v="PACK"/>
    <s v="許家榮"/>
    <s v="2026/10/08 11:10:17"/>
    <s v="2026/10/20 13:54:23"/>
    <s v=""/>
    <s v=""/>
    <s v=""/>
    <s v=""/>
    <s v=""/>
    <s v="2026/10/08 10:40:28"/>
    <s v="KEYIN"/>
    <s v="KEYIN"/>
    <s v="R10"/>
    <s v="RTX5070TI"/>
    <s v=""/>
    <s v=""/>
    <s v=""/>
    <s v=""/>
    <s v=""/>
  </r>
  <r>
    <s v="On Hold"/>
    <s v="on hold"/>
    <x v="9"/>
    <x v="5"/>
    <x v="0"/>
    <s v="TO269000012"/>
    <s v="R"/>
    <s v="PNY"/>
    <s v="PNY_US"/>
    <s v="2026/10/08 09:45:52"/>
    <s v="2026/09/29 09:59:14"/>
    <s v="MN25015433"/>
    <s v="90CV08B20120"/>
    <s v="RTX5070TI/14760/STDOC/HY6/PNY"/>
    <s v="VCG5070T16TFXPB1-O"/>
    <s v="MN25015433"/>
    <s v="MTCAPPLYCONF"/>
    <s v="許家榮"/>
    <s v="2026/10/08 11:10:17"/>
    <s v=""/>
    <s v=""/>
    <s v=""/>
    <s v=""/>
    <s v=""/>
    <s v=""/>
    <s v="2026/10/08 10:41:24"/>
    <s v="KEYIN"/>
    <s v="KEYIN"/>
    <s v="R10"/>
    <s v="RTX5070TI"/>
    <s v=""/>
    <s v=""/>
    <s v=""/>
    <s v=""/>
    <s v=""/>
  </r>
  <r>
    <s v="KGB"/>
    <s v="Standard Shipment"/>
    <x v="0"/>
    <x v="0"/>
    <x v="0"/>
    <s v="TO269000012"/>
    <s v="R"/>
    <s v="PNY"/>
    <s v="PNY_US"/>
    <s v="2026/10/08 09:45:52"/>
    <s v="2026/09/29 09:59:14"/>
    <s v="M725038450"/>
    <s v="90CV08610010"/>
    <s v="RTX5080/14745/STDOC/SA/PNY"/>
    <s v="VCG508016TFXPB1-O"/>
    <s v="M725038450"/>
    <s v="PACK"/>
    <s v="許家榮"/>
    <s v="2026/10/08 11:10:17"/>
    <s v="2026/10/20 11:35:50"/>
    <s v=""/>
    <s v=""/>
    <s v=""/>
    <s v=""/>
    <s v=""/>
    <s v="2026/10/08 10:42:12"/>
    <s v="KEYIN"/>
    <s v="KEYIN"/>
    <s v="R10"/>
    <s v="RTX5080"/>
    <s v=""/>
    <s v=""/>
    <s v=""/>
    <s v=""/>
    <s v=""/>
  </r>
  <r>
    <s v="KGB"/>
    <s v="Standard Shipment"/>
    <x v="0"/>
    <x v="0"/>
    <x v="0"/>
    <s v="TO269000012"/>
    <s v="R"/>
    <s v="PNY"/>
    <s v="PNY_US"/>
    <s v="2026/10/08 09:45:52"/>
    <s v="2026/09/29 09:59:14"/>
    <s v="MN25802187"/>
    <s v="90CV08C30080"/>
    <s v="RTX5060TI/15210/STDOC/SA/PNY"/>
    <s v="VCG5060T16DFXPB1-O"/>
    <s v="MN25000941"/>
    <s v="CLOSED"/>
    <s v="許家榮"/>
    <s v="2026/10/08 11:10:17"/>
    <s v="2026/10/13 16:06:06"/>
    <s v="2026/10/16 16:54:49"/>
    <s v="2026/10/16 16:54:49"/>
    <s v=""/>
    <s v=""/>
    <s v=""/>
    <s v="2026/10/08 10:43:03"/>
    <s v="KEYIN"/>
    <s v="KEYIN"/>
    <s v="R10"/>
    <s v="RTX5060TI"/>
    <s v="2026/10/16 11:26:01"/>
    <s v="004"/>
    <n v="622647"/>
    <n v="6"/>
    <n v="0.7"/>
  </r>
  <r>
    <s v="KGB"/>
    <s v="Standard Shipment"/>
    <x v="0"/>
    <x v="0"/>
    <x v="0"/>
    <s v="TO269000012"/>
    <s v="R"/>
    <s v="PNY"/>
    <s v="PNY_US"/>
    <s v="2026/10/08 09:45:52"/>
    <s v="2026/09/29 09:59:14"/>
    <s v="M825802188"/>
    <s v="90CV08C30080"/>
    <s v="RTX5060TI/15210/STDOC/SA/PNY"/>
    <s v="VCG5060T16DFXPB1-O"/>
    <s v="M825009263"/>
    <s v="CLOSED"/>
    <s v="許家榮"/>
    <s v="2026/10/08 11:10:17"/>
    <s v="2026/10/13 16:14:16"/>
    <s v="2026/10/16 16:54:49"/>
    <s v="2026/10/16 16:54:49"/>
    <s v=""/>
    <s v=""/>
    <s v=""/>
    <s v="2026/10/08 10:43:47"/>
    <s v="KEYIN"/>
    <s v="KEYIN"/>
    <s v="R10"/>
    <s v="RTX5060TI"/>
    <s v="2026/10/16 11:26:01"/>
    <s v="004"/>
    <n v="622647"/>
    <n v="6"/>
    <n v="0.7"/>
  </r>
  <r>
    <s v="KGB"/>
    <s v="Standard Shipment"/>
    <x v="0"/>
    <x v="0"/>
    <x v="0"/>
    <s v="TO269000012"/>
    <s v="R"/>
    <s v="PNY"/>
    <s v="PNY_US"/>
    <s v="2026/10/08 09:45:52"/>
    <s v="2026/09/29 09:59:14"/>
    <s v="M825802175"/>
    <s v="90CV085300C0"/>
    <s v="RTX5070/14770/ARGBOC/HY/PNY"/>
    <s v="VCG507012TFXXPB1-O"/>
    <s v="M825015169"/>
    <s v="CLOSED"/>
    <s v="許家榮"/>
    <s v="2026/10/08 11:10:16"/>
    <s v="2026/10/13 12:51:07"/>
    <s v="2026/10/16 16:54:49"/>
    <s v="2026/10/16 16:54:49"/>
    <s v=""/>
    <s v=""/>
    <s v=""/>
    <s v="2026/10/08 10:53:20"/>
    <s v="KEYIN"/>
    <s v="KEYIN"/>
    <s v="R10"/>
    <s v="RTX5070"/>
    <s v="2026/10/16 11:26:01"/>
    <s v="002"/>
    <n v="622647"/>
    <n v="6.4"/>
    <n v="6.4"/>
  </r>
  <r>
    <s v="KGB"/>
    <s v="Standard Shipment"/>
    <x v="0"/>
    <x v="0"/>
    <x v="0"/>
    <s v="TO269000012"/>
    <s v="R"/>
    <s v="PNY"/>
    <s v="PNY_US"/>
    <s v="2026/10/08 09:45:52"/>
    <s v="2026/09/29 09:59:14"/>
    <s v="M226000045"/>
    <s v="90CV085100T0"/>
    <s v="RTX5070/14770/STDOC/MR/PNY"/>
    <s v="VCG507012TFXPB1-O"/>
    <s v="M226000045"/>
    <s v="PACK"/>
    <s v="許家榮"/>
    <s v="2026/10/08 11:10:16"/>
    <s v="2026/10/13 17:00:33"/>
    <s v=""/>
    <s v=""/>
    <s v=""/>
    <s v=""/>
    <s v=""/>
    <s v="2026/10/08 10:54:37"/>
    <s v="KEYIN"/>
    <s v="KEYIN"/>
    <s v="R10"/>
    <s v="RTX5070"/>
    <s v=""/>
    <s v=""/>
    <s v=""/>
    <s v=""/>
    <s v=""/>
  </r>
  <r>
    <s v="KGB"/>
    <s v="Standard Shipment"/>
    <x v="0"/>
    <x v="0"/>
    <x v="0"/>
    <s v="TO269000012"/>
    <s v="R"/>
    <s v="PNY"/>
    <s v="PNY_US"/>
    <s v="2026/10/08 09:45:52"/>
    <s v="2026/09/29 09:59:14"/>
    <s v="M925011516"/>
    <s v="90CV085000S0"/>
    <s v="RTX5070/14770/STD/MR/PNY"/>
    <s v="VCG507012TFXPB1"/>
    <s v="M925011516"/>
    <s v="PACK"/>
    <s v="許家榮"/>
    <s v="2026/10/08 11:10:16"/>
    <s v="2026/10/19 17:01:23"/>
    <s v=""/>
    <s v=""/>
    <s v=""/>
    <s v=""/>
    <s v=""/>
    <s v="2026/10/08 10:55:17"/>
    <s v="KEYIN"/>
    <s v="KEYIN"/>
    <s v="R10"/>
    <s v="RTX5070"/>
    <s v=""/>
    <s v=""/>
    <s v=""/>
    <s v=""/>
    <s v=""/>
  </r>
  <r>
    <s v="On Hold"/>
    <s v="on hold"/>
    <x v="9"/>
    <x v="5"/>
    <x v="0"/>
    <s v="TO269000012"/>
    <s v="R"/>
    <s v="PNY"/>
    <s v="PNY_US"/>
    <s v="2026/10/08 09:45:52"/>
    <s v="2026/09/29 09:59:14"/>
    <s v="MO25011178"/>
    <s v="90CV08E10010"/>
    <s v="RTX5060/15225/STD/SA/PNY"/>
    <s v="VCG50608DFXPB1"/>
    <s v="MO25011178"/>
    <s v="MTCAPPLYCONF"/>
    <s v="許家榮"/>
    <s v="2026/10/08 11:10:15"/>
    <s v=""/>
    <s v=""/>
    <s v=""/>
    <s v=""/>
    <s v=""/>
    <s v=""/>
    <s v="2026/10/08 11:04:55"/>
    <s v="KEYIN"/>
    <s v="KEYIN"/>
    <s v="R10"/>
    <s v="RTX5060"/>
    <s v=""/>
    <s v=""/>
    <s v=""/>
    <s v=""/>
    <s v=""/>
  </r>
  <r>
    <s v="KGB"/>
    <s v="Standard Shipment"/>
    <x v="0"/>
    <x v="0"/>
    <x v="0"/>
    <s v="TO269000012"/>
    <s v="R"/>
    <s v="PNY"/>
    <s v="PNY_US"/>
    <s v="2026/10/08 09:45:52"/>
    <s v="2026/09/29 09:59:14"/>
    <s v="M725030665"/>
    <s v="90CV085000A0"/>
    <s v="RTX5070/14770/STD/HY/PNY"/>
    <s v="VCG507012TFXPB1"/>
    <s v="M725030665"/>
    <s v="PACK"/>
    <s v="許家榮"/>
    <s v="2026/10/08 11:10:15"/>
    <s v="2026/10/13 16:26:54"/>
    <s v=""/>
    <s v=""/>
    <s v=""/>
    <s v=""/>
    <s v=""/>
    <s v="2026/10/08 11:08:15"/>
    <s v="KEYIN"/>
    <s v="KEYIN"/>
    <s v="R10"/>
    <s v="RTX5070"/>
    <s v=""/>
    <s v=""/>
    <s v=""/>
    <s v=""/>
    <s v=""/>
  </r>
  <r>
    <s v="On Hold"/>
    <s v="on hold"/>
    <x v="9"/>
    <x v="5"/>
    <x v="0"/>
    <s v="TO269000012"/>
    <s v="R"/>
    <s v="PNY"/>
    <s v="PNY_US"/>
    <s v="2026/10/08 09:45:52"/>
    <s v="2026/09/29 09:59:14"/>
    <s v="M925026304"/>
    <s v="90CV08610070"/>
    <s v="RTX5080/14745/STDOC/SA/PNY"/>
    <s v="VCG508016TFXPB1-O"/>
    <s v="M925026304"/>
    <s v="MTCAPPLYCONF"/>
    <s v="許家榮"/>
    <s v="2026/10/08 11:10:18"/>
    <s v=""/>
    <s v=""/>
    <s v=""/>
    <s v=""/>
    <s v=""/>
    <s v=""/>
    <s v="2026/10/08 10:33:07"/>
    <s v="KEYIN"/>
    <s v="KEYIN"/>
    <s v="R10"/>
    <s v="RTX5080"/>
    <s v=""/>
    <s v=""/>
    <s v=""/>
    <s v=""/>
    <s v=""/>
  </r>
  <r>
    <s v="KGB"/>
    <s v="Standard Shipment"/>
    <x v="0"/>
    <x v="0"/>
    <x v="0"/>
    <s v="TO269000012"/>
    <s v="R"/>
    <s v="PNY"/>
    <s v="PNY_US"/>
    <s v="2026/10/08 09:45:52"/>
    <s v="2026/09/29 09:59:14"/>
    <s v="M925026357"/>
    <s v="90CV08610070"/>
    <s v="RTX5080/14745/STDOC/SA/PNY"/>
    <s v="VCG508016TFXPB1-O"/>
    <s v="M925026357"/>
    <s v="PACK"/>
    <s v="許家榮"/>
    <s v="2026/10/08 11:10:17"/>
    <s v="2026/10/20 11:15:53"/>
    <s v=""/>
    <s v=""/>
    <s v=""/>
    <s v=""/>
    <s v=""/>
    <s v="2026/10/08 10:36:01"/>
    <s v="KEYIN"/>
    <s v="KEYIN"/>
    <s v="R10"/>
    <s v="RTX5080"/>
    <s v=""/>
    <s v=""/>
    <s v=""/>
    <s v=""/>
    <s v=""/>
  </r>
  <r>
    <s v="KGB"/>
    <s v="Standard Shipment"/>
    <x v="0"/>
    <x v="0"/>
    <x v="0"/>
    <s v="TO269000012"/>
    <s v="R"/>
    <s v="PNY"/>
    <s v="PNY_US"/>
    <s v="2026/10/08 09:45:52"/>
    <s v="2026/09/29 09:59:14"/>
    <s v="M925026254"/>
    <s v="90CV08610070"/>
    <s v="RTX5080/14745/STDOC/SA/PNY"/>
    <s v="VCG508016TFXPB1-O"/>
    <s v="M925026254"/>
    <s v="PACK"/>
    <s v="許家榮"/>
    <s v="2026/10/08 11:10:17"/>
    <s v="2026/10/20 10:42:12"/>
    <s v=""/>
    <s v=""/>
    <s v=""/>
    <s v=""/>
    <s v=""/>
    <s v="2026/10/08 10:36:45"/>
    <s v="KEYIN"/>
    <s v="KEYIN"/>
    <s v="R10"/>
    <s v="RTX5080"/>
    <s v=""/>
    <s v=""/>
    <s v=""/>
    <s v=""/>
    <s v=""/>
  </r>
  <r>
    <s v="KGB"/>
    <s v="Standard Shipment"/>
    <x v="0"/>
    <x v="0"/>
    <x v="0"/>
    <s v="TO269000012"/>
    <s v="R"/>
    <s v="PNY"/>
    <s v="PNY_US"/>
    <s v="2026/10/08 09:45:52"/>
    <s v="2026/09/29 09:59:14"/>
    <s v="M626802176"/>
    <s v="90CV08B20120"/>
    <s v="RTX5070TI/14760/STDOC/HY6/PNY"/>
    <s v="VCG5070T16TFXPB1-O"/>
    <s v="M626013263"/>
    <s v="CLOSED"/>
    <s v="許家榮"/>
    <s v="2026/10/08 11:10:17"/>
    <s v="2026/10/13 12:50:47"/>
    <s v="2026/10/16 16:54:49"/>
    <s v="2026/10/16 16:54:49"/>
    <s v=""/>
    <s v=""/>
    <s v=""/>
    <s v="2026/10/08 10:37:47"/>
    <s v="KEYIN"/>
    <s v="KEYIN"/>
    <s v="R10"/>
    <s v="RTX5070TI"/>
    <s v="2026/10/16 11:26:01"/>
    <s v="002"/>
    <n v="622647"/>
    <n v="6.4"/>
    <n v="6.4"/>
  </r>
  <r>
    <s v="KGB"/>
    <s v="Standard Shipment"/>
    <x v="0"/>
    <x v="0"/>
    <x v="0"/>
    <s v="TO269000012"/>
    <s v="R"/>
    <s v="PNY"/>
    <s v="PNY_US"/>
    <s v="2026/10/08 09:45:52"/>
    <s v="2026/09/29 09:59:14"/>
    <s v="M825044063"/>
    <s v="90CV08600020"/>
    <s v="RTX5080/14745/STD/SA/PNY"/>
    <s v="VCG508016TFXPB1"/>
    <s v="M825044063"/>
    <s v="PACK"/>
    <s v="許家榮"/>
    <s v="2026/10/08 11:10:16"/>
    <s v="2026/10/20 12:45:09"/>
    <s v=""/>
    <s v=""/>
    <s v=""/>
    <s v=""/>
    <s v=""/>
    <s v="2026/10/08 10:59:07"/>
    <s v="KEYIN"/>
    <s v="KEYIN"/>
    <s v="R10"/>
    <s v="RTX5080"/>
    <s v=""/>
    <s v=""/>
    <s v=""/>
    <s v=""/>
    <s v=""/>
  </r>
  <r>
    <s v="KGB"/>
    <s v="Standard Shipment"/>
    <x v="0"/>
    <x v="0"/>
    <x v="0"/>
    <s v="TO269000012"/>
    <s v="R"/>
    <s v="PNY"/>
    <s v="PNY_US"/>
    <s v="2026/10/08 09:45:52"/>
    <s v="2026/09/29 09:59:14"/>
    <s v="M825802196"/>
    <s v="90CV08600020"/>
    <s v="RTX5080/14745/STD/SA/PNY"/>
    <s v="VCG508016TFXPB1"/>
    <s v="M825043963"/>
    <s v="CLOSED"/>
    <s v="許家榮"/>
    <s v="2026/10/08 11:10:16"/>
    <s v="2026/10/13 14:33:30"/>
    <s v="2026/10/16 16:54:50"/>
    <s v="2026/10/16 16:54:50"/>
    <s v=""/>
    <s v=""/>
    <s v=""/>
    <s v="2026/10/08 10:59:49"/>
    <s v="KEYIN"/>
    <s v="KEYIN"/>
    <s v="R10"/>
    <s v="RTX5080"/>
    <s v="2026/10/16 11:26:01"/>
    <s v="001"/>
    <n v="622647"/>
    <n v="7"/>
    <n v="7"/>
  </r>
  <r>
    <s v="KBB"/>
    <s v="-"/>
    <x v="5"/>
    <x v="5"/>
    <x v="1"/>
    <s v="TO269000012"/>
    <s v="R"/>
    <s v="PNY"/>
    <s v="PNY_US"/>
    <s v="2026/10/08 09:45:52"/>
    <s v="2026/09/29 09:59:14"/>
    <s v="M825010288"/>
    <s v="90CV08E100G0"/>
    <s v="RTX5060/15225/STD/SA/PNY"/>
    <s v="VCG50608DFX1-BLK"/>
    <s v="M825010288"/>
    <s v="CLOSED"/>
    <s v="許家榮"/>
    <s v="2026/10/08 11:10:16"/>
    <s v=""/>
    <s v=""/>
    <s v="2026/10/21 15:34:45"/>
    <s v="[A3SC0023]Scrap caused by VI fail"/>
    <s v="Customer"/>
    <s v="PCB Damaged / J5撞件Pad Lose,無法維修"/>
    <s v="2026/10/08 11:01:42"/>
    <s v="KEYIN"/>
    <s v="KEYIN"/>
    <s v="C01"/>
    <s v="RTX5060"/>
    <s v=""/>
    <s v=""/>
    <s v=""/>
    <s v=""/>
    <s v=""/>
  </r>
  <r>
    <s v="KGB"/>
    <s v="Standard Shipment"/>
    <x v="0"/>
    <x v="0"/>
    <x v="0"/>
    <s v="TO269000012"/>
    <s v="R"/>
    <s v="PNY"/>
    <s v="PNY_US"/>
    <s v="2026/10/08 09:45:52"/>
    <s v="2026/09/29 09:59:14"/>
    <s v="M425802190"/>
    <s v="90CV08E10010"/>
    <s v="RTX5060/15225/STD/SA/PNY"/>
    <s v="VCG50608DFXPB1"/>
    <s v="M425047772"/>
    <s v="CLOSED"/>
    <s v="許家榮"/>
    <s v="2026/10/08 11:10:16"/>
    <s v="2026/10/13 15:52:43"/>
    <s v="2026/10/16 16:54:50"/>
    <s v="2026/10/16 16:54:50"/>
    <s v=""/>
    <s v=""/>
    <s v=""/>
    <s v="2026/10/08 11:02:38"/>
    <s v="KEYIN"/>
    <s v="KEYIN"/>
    <s v="R10"/>
    <s v="RTX5060"/>
    <s v="2026/10/16 11:26:01"/>
    <s v="004"/>
    <n v="622647"/>
    <n v="6"/>
    <n v="0.7"/>
  </r>
  <r>
    <s v="KGB"/>
    <s v="Standard Shipment"/>
    <x v="0"/>
    <x v="0"/>
    <x v="0"/>
    <s v="TO269000012"/>
    <s v="R"/>
    <s v="PNY"/>
    <s v="PNY_US"/>
    <s v="2026/10/08 09:45:52"/>
    <s v="2026/09/29 09:59:14"/>
    <s v="M525802189"/>
    <s v="90CV08E10010"/>
    <s v="RTX5060/15225/STD/SA/PNY"/>
    <s v="VCG50608DFXPB1"/>
    <s v="M525037738"/>
    <s v="CLOSED"/>
    <s v="許家榮"/>
    <s v="2026/10/08 11:10:15"/>
    <s v="2026/10/13 15:40:14"/>
    <s v="2026/10/16 16:54:50"/>
    <s v="2026/10/16 16:54:50"/>
    <s v=""/>
    <s v=""/>
    <s v=""/>
    <s v="2026/10/08 11:03:15"/>
    <s v="KEYIN"/>
    <s v="KEYIN"/>
    <s v="R10"/>
    <s v="RTX5060"/>
    <s v="2026/10/16 11:26:01"/>
    <s v="004"/>
    <n v="622647"/>
    <n v="6"/>
    <n v="0.7"/>
  </r>
  <r>
    <s v="On Hold"/>
    <s v="on hold"/>
    <x v="9"/>
    <x v="5"/>
    <x v="0"/>
    <s v="TO269000012"/>
    <s v="R"/>
    <s v="PNY"/>
    <s v="PNY_US"/>
    <s v="2026/10/08 09:45:52"/>
    <s v="2026/09/29 09:59:14"/>
    <s v="M725020847"/>
    <s v="90CV08600020"/>
    <s v="RTX5080/14745/STD/SA/PNY"/>
    <s v="VCG508016TFXPB1"/>
    <s v="M725020847"/>
    <s v="MTCAPPLYCONF"/>
    <s v="許家榮"/>
    <s v="2026/10/08 11:10:16"/>
    <s v=""/>
    <s v=""/>
    <s v=""/>
    <s v=""/>
    <s v=""/>
    <s v=""/>
    <s v="2026/10/08 11:00:32"/>
    <s v="KEYIN"/>
    <s v="KEYIN"/>
    <s v="R10"/>
    <s v="RTX5080"/>
    <s v=""/>
    <s v=""/>
    <s v=""/>
    <s v=""/>
    <s v=""/>
  </r>
  <r>
    <s v="KGB"/>
    <s v="Standard Shipment"/>
    <x v="0"/>
    <x v="0"/>
    <x v="0"/>
    <s v="TO269000012"/>
    <s v="R"/>
    <s v="PNY"/>
    <s v="PNY_US"/>
    <s v="2026/10/08 09:45:52"/>
    <s v="2026/09/29 09:59:14"/>
    <s v="MO25010503"/>
    <s v="90CV08610070"/>
    <s v="RTX5080/14745/STDOC/SA/PNY"/>
    <s v="VCG508016TFXPB1-O"/>
    <s v="MO25010503"/>
    <s v="PACK"/>
    <s v="許家榮"/>
    <s v="2026/10/08 11:10:18"/>
    <s v="2026/10/20 10:51:29"/>
    <s v=""/>
    <s v=""/>
    <s v=""/>
    <s v=""/>
    <s v=""/>
    <s v="2026/10/08 10:32:13"/>
    <s v="KEYIN"/>
    <s v="KEYIN"/>
    <s v="R10"/>
    <s v="RTX5080"/>
    <s v=""/>
    <s v=""/>
    <s v=""/>
    <s v=""/>
    <s v=""/>
  </r>
  <r>
    <s v="KGB"/>
    <s v="Standard Shipment"/>
    <x v="0"/>
    <x v="0"/>
    <x v="0"/>
    <s v="TO26A000005"/>
    <s v="A"/>
    <s v="PNY"/>
    <s v="PNY_US"/>
    <s v="2026/10/14 12:57:06"/>
    <s v="2026/10/14 12:55:09"/>
    <s v="MO25011712"/>
    <s v="90CV085100T0"/>
    <s v="RTX5070/14770/STDOC/MR/PNY"/>
    <s v=""/>
    <s v="MO25011712"/>
    <s v="PACK"/>
    <s v="吳崇源"/>
    <s v="2026/10/14 13:00:26"/>
    <s v="2026/10/19 16:38:52"/>
    <s v=""/>
    <s v=""/>
    <s v=""/>
    <s v=""/>
    <s v=""/>
    <s v="2026/10/14 12:59:32"/>
    <s v="KEYIN"/>
    <s v="KEYIN"/>
    <s v="R10"/>
    <s v="RTX5070"/>
    <s v=""/>
    <s v=""/>
    <s v=""/>
    <s v=""/>
    <s v=""/>
  </r>
  <r>
    <s v="KGB"/>
    <s v="Standard Shipment"/>
    <x v="0"/>
    <x v="0"/>
    <x v="0"/>
    <s v="TO246000009"/>
    <s v="R"/>
    <s v="PNY"/>
    <s v="N_PNY_Asia"/>
    <s v="2024/06/17 12:49:14"/>
    <s v="2024/06/17 12:47:33"/>
    <s v="PNY230515002671"/>
    <s v="90CV07U10010"/>
    <s v="RTX4060TI/PG190SKU361/GB/PNY"/>
    <s v=""/>
    <s v="PNY230515002671"/>
    <s v="CLOSED"/>
    <s v="吳崇源"/>
    <s v="2024/06/17 12:57:16"/>
    <s v="2024/06/17 13:05:28"/>
    <s v="2024/06/20 10:30:24"/>
    <s v="2024/06/20 10:30:24"/>
    <s v=""/>
    <s v=""/>
    <s v=""/>
    <s v="2024/06/17 12:56:43"/>
    <s v="KEYIN"/>
    <s v="KEYIN"/>
    <s v="R06"/>
    <s v="RTX4060TI"/>
    <s v="2024/06/20 10:30:11"/>
    <s v="001"/>
    <n v="615030"/>
    <n v="1"/>
    <n v="1"/>
  </r>
  <r>
    <s v="KGB"/>
    <s v="Standard Shipment"/>
    <x v="0"/>
    <x v="0"/>
    <x v="0"/>
    <s v="TO246000009"/>
    <s v="R"/>
    <s v="PNY"/>
    <s v="N_PNY_Asia"/>
    <s v="2024/06/17 12:49:14"/>
    <s v="2024/06/17 12:47:33"/>
    <s v="PNY230502003545"/>
    <s v="90CV07U10010"/>
    <s v="RTX4060TI/PG190SKU361/GB/PNY"/>
    <s v=""/>
    <s v="PNY230502003545"/>
    <s v="CLOSED"/>
    <s v="吳崇源"/>
    <s v="2024/06/17 12:57:16"/>
    <s v="2024/06/17 13:05:21"/>
    <s v="2024/06/20 10:30:23"/>
    <s v="2024/06/20 10:30:24"/>
    <s v=""/>
    <s v=""/>
    <s v=""/>
    <s v="2024/06/17 12:54:58"/>
    <s v="KEYIN"/>
    <s v="KEYIN"/>
    <s v="R06"/>
    <s v="RTX4060TI"/>
    <s v="2024/06/20 10:30:10"/>
    <s v="001"/>
    <n v="615030"/>
    <n v="1"/>
    <n v="1"/>
  </r>
  <r>
    <s v="KGB"/>
    <s v="Standard Shipment"/>
    <x v="0"/>
    <x v="0"/>
    <x v="0"/>
    <s v="TO248000010"/>
    <s v="R"/>
    <s v="PNY"/>
    <s v="N_PNY_Asia"/>
    <s v="2024/08/23 14:44:19"/>
    <s v="2024/08/21 14:56:03"/>
    <s v="PNY221208002823"/>
    <s v="90CV-07S0010"/>
    <s v="RTX4090/PG139-SKU330/GB/PNY"/>
    <s v=""/>
    <s v="PNY221208002823"/>
    <s v="CLOSED"/>
    <s v="吳崇源"/>
    <s v="2024/08/29 17:04:30"/>
    <s v="2024/09/27 13:44:25"/>
    <s v="2024/10/07 17:03:27"/>
    <s v="2024/10/07 17:03:27"/>
    <s v=""/>
    <s v=""/>
    <s v=""/>
    <s v="2024/08/29 16:52:07"/>
    <s v="KEYIN"/>
    <s v="KEYIN"/>
    <s v="R10"/>
    <s v="RTX4090"/>
    <s v="2024/10/07 17:02:46"/>
    <s v="001"/>
    <n v="617415"/>
    <n v="1"/>
    <n v="1"/>
  </r>
  <r>
    <s v="KGB"/>
    <s v="Standard Shipment"/>
    <x v="0"/>
    <x v="0"/>
    <x v="0"/>
    <s v="TO248000010"/>
    <s v="R"/>
    <s v="PNY"/>
    <s v="N_PNY_Asia"/>
    <s v="2024/08/23 14:44:19"/>
    <s v="2024/08/21 14:56:03"/>
    <s v="PNY230719000599"/>
    <s v="90CV07S10050"/>
    <s v="RTX4090/PG139-SKU332/GB/PNY"/>
    <s v=""/>
    <s v="PNY230719000599"/>
    <s v="CLOSED"/>
    <s v="吳崇源"/>
    <s v="2024/08/29 16:28:56"/>
    <s v="2024/09/04 17:50:50"/>
    <s v="2024/09/05 15:57:14"/>
    <s v="2024/09/05 15:57:14"/>
    <s v=""/>
    <s v=""/>
    <s v=""/>
    <s v="2024/08/29 16:20:23"/>
    <s v="KEYIN"/>
    <s v="KEYIN"/>
    <s v="R10"/>
    <s v="RTX4090"/>
    <s v="2024/09/05 15:57:03"/>
    <s v="001"/>
    <n v="616791"/>
    <n v="1"/>
    <n v="1"/>
  </r>
  <r>
    <s v="KGB"/>
    <s v="Standard Shipment"/>
    <x v="0"/>
    <x v="0"/>
    <x v="0"/>
    <s v="TO248000010"/>
    <s v="R"/>
    <s v="PNY"/>
    <s v="N_PNY_Asia"/>
    <s v="2024/08/23 14:44:19"/>
    <s v="2024/08/21 14:56:03"/>
    <s v="PNY221208002659"/>
    <s v="90CV-07S0010"/>
    <s v="RTX4090/PG139-SKU330/GB/PNY"/>
    <s v=""/>
    <s v="PNY221208002659"/>
    <s v="CLOSED"/>
    <s v="吳崇源"/>
    <s v="2024/08/29 17:04:30"/>
    <s v="2024/09/04 17:51:33"/>
    <s v="2024/09/05 15:57:14"/>
    <s v="2024/09/05 15:57:14"/>
    <s v=""/>
    <s v=""/>
    <s v=""/>
    <s v="2024/08/29 16:55:34"/>
    <s v="KEYIN"/>
    <s v="KEYIN"/>
    <s v="R10"/>
    <s v="RTX4090"/>
    <s v="2024/09/05 15:57:03"/>
    <s v="001"/>
    <n v="616791"/>
    <n v="1"/>
    <n v="1"/>
  </r>
  <r>
    <s v="KGB"/>
    <s v="Standard Shipment"/>
    <x v="0"/>
    <x v="0"/>
    <x v="0"/>
    <s v="TO248000010"/>
    <s v="R"/>
    <s v="PNY"/>
    <s v="N_PNY_Asia"/>
    <s v="2024/08/23 14:44:19"/>
    <s v="2024/08/21 14:56:03"/>
    <s v="PNY221208002062"/>
    <s v="90CV-07S0010"/>
    <s v="RTX4090/PG139-SKU330/GB/PNY"/>
    <s v=""/>
    <s v="PNY221208002062"/>
    <s v="CLOSED"/>
    <s v="吳崇源"/>
    <s v="2024/08/29 17:04:30"/>
    <s v="2024/09/27 13:34:56"/>
    <s v="2024/10/07 17:03:27"/>
    <s v="2024/10/07 17:03:27"/>
    <s v=""/>
    <s v=""/>
    <s v=""/>
    <s v="2024/08/29 16:58:33"/>
    <s v="KEYIN"/>
    <s v="KEYIN"/>
    <s v="R10"/>
    <s v="RTX4090"/>
    <s v="2024/10/07 17:02:46"/>
    <s v="001"/>
    <n v="617415"/>
    <n v="1"/>
    <n v="1"/>
  </r>
  <r>
    <s v="KGB"/>
    <s v="Standard Shipment"/>
    <x v="0"/>
    <x v="0"/>
    <x v="0"/>
    <s v="TO248000010"/>
    <s v="R"/>
    <s v="PNY"/>
    <s v="N_PNY_Asia"/>
    <s v="2024/08/23 14:44:19"/>
    <s v="2024/08/21 14:56:03"/>
    <s v="PNY230706000607"/>
    <s v="90CV07S20020"/>
    <s v="RTX4090/PG139-SKU332/GB/PNY"/>
    <s v=""/>
    <s v="PNY230706000607"/>
    <s v="CLOSED"/>
    <s v="吳崇源"/>
    <s v="2024/08/29 17:04:30"/>
    <s v="2024/09/04 17:51:38"/>
    <s v="2024/09/05 15:57:14"/>
    <s v="2024/09/05 15:57:14"/>
    <s v=""/>
    <s v=""/>
    <s v=""/>
    <s v="2024/08/29 17:01:43"/>
    <s v="KEYIN"/>
    <s v="KEYIN"/>
    <s v="R10"/>
    <s v="RTX4090"/>
    <s v="2024/09/05 15:57:03"/>
    <s v="001"/>
    <n v="616791"/>
    <n v="1"/>
    <n v="1"/>
  </r>
  <r>
    <s v="KGB"/>
    <s v="Standard Shipment"/>
    <x v="0"/>
    <x v="0"/>
    <x v="0"/>
    <s v="TO248000010"/>
    <s v="R"/>
    <s v="PNY"/>
    <s v="N_PNY_Asia"/>
    <s v="2024/08/23 14:44:19"/>
    <s v="2024/08/21 14:56:03"/>
    <s v="PNY221118000761"/>
    <s v="90CV-07S0020"/>
    <s v="RTX4090/PG139-SKU330/GB/PNY"/>
    <s v=""/>
    <s v="PNY221118000761"/>
    <s v="CLOSED"/>
    <s v="吳崇源"/>
    <s v="2024/08/29 17:04:30"/>
    <s v="2024/09/04 17:50:56"/>
    <s v="2024/09/05 15:57:14"/>
    <s v="2024/09/05 15:57:14"/>
    <s v=""/>
    <s v=""/>
    <s v=""/>
    <s v="2024/08/29 16:30:51"/>
    <s v="KEYIN"/>
    <s v="KEYIN"/>
    <s v="R10"/>
    <s v="RTX4090"/>
    <s v="2024/09/05 15:57:03"/>
    <s v="001"/>
    <n v="616791"/>
    <n v="1"/>
    <n v="1"/>
  </r>
  <r>
    <s v="KGB"/>
    <s v="Standard Shipment"/>
    <x v="0"/>
    <x v="0"/>
    <x v="0"/>
    <s v="TO248000010"/>
    <s v="R"/>
    <s v="PNY"/>
    <s v="N_PNY_Asia"/>
    <s v="2024/08/23 14:44:19"/>
    <s v="2024/08/21 14:56:03"/>
    <s v="PNY221005000762"/>
    <s v="90CV-07S0030"/>
    <s v="RTX4090/PG139-SKU330/GB/PNY"/>
    <s v=""/>
    <s v="PNY221005000762"/>
    <s v="CLOSED"/>
    <s v="吳崇源"/>
    <s v="2024/08/29 17:04:30"/>
    <s v="2024/09/04 17:51:28"/>
    <s v="2024/09/05 15:57:14"/>
    <s v="2024/09/05 15:57:14"/>
    <s v=""/>
    <s v=""/>
    <s v=""/>
    <s v="2024/08/29 16:49:37"/>
    <s v="KEYIN"/>
    <s v="KEYIN"/>
    <s v="R10"/>
    <s v="RTX4090"/>
    <s v="2024/09/05 15:57:03"/>
    <s v="001"/>
    <n v="616791"/>
    <n v="1"/>
    <n v="1"/>
  </r>
  <r>
    <s v="KGB"/>
    <s v="Standard Shipment"/>
    <x v="0"/>
    <x v="0"/>
    <x v="0"/>
    <s v="TO248000010"/>
    <s v="R"/>
    <s v="PNY"/>
    <s v="N_PNY_Asia"/>
    <s v="2024/08/23 14:44:19"/>
    <s v="2024/08/21 14:56:03"/>
    <s v="PNY230301001299"/>
    <s v="90CV-07S0030"/>
    <s v="RTX4090/PG139-SKU330/GB/PNY"/>
    <s v=""/>
    <s v="PNY230301001299"/>
    <s v="CLOSED"/>
    <s v="吳崇源"/>
    <s v="2024/08/29 17:04:30"/>
    <s v="2024/09/04 17:51:18"/>
    <s v="2024/09/05 15:57:14"/>
    <s v="2024/09/05 15:57:14"/>
    <s v=""/>
    <s v=""/>
    <s v=""/>
    <s v="2024/08/29 16:39:26"/>
    <s v="KEYIN"/>
    <s v="KEYIN"/>
    <s v="R10"/>
    <s v="RTX4090"/>
    <s v="2024/09/05 15:57:03"/>
    <s v="001"/>
    <n v="616791"/>
    <n v="1"/>
    <n v="1"/>
  </r>
  <r>
    <s v="KGB"/>
    <s v="Standard Shipment"/>
    <x v="0"/>
    <x v="0"/>
    <x v="0"/>
    <s v="TO248000010"/>
    <s v="R"/>
    <s v="PNY"/>
    <s v="N_PNY_Asia"/>
    <s v="2024/08/23 14:44:19"/>
    <s v="2024/08/21 14:56:03"/>
    <s v="PNY230206000196"/>
    <s v="90CV-07S0030"/>
    <s v="RTX4090/PG139-SKU330/GB/PNY"/>
    <s v=""/>
    <s v="PNY230206000196"/>
    <s v="CLOSED"/>
    <s v="吳崇源"/>
    <s v="2024/08/29 17:04:30"/>
    <s v="2024/09/04 17:51:22"/>
    <s v="2024/09/05 15:57:14"/>
    <s v="2024/09/05 15:57:14"/>
    <s v=""/>
    <s v=""/>
    <s v=""/>
    <s v="2024/08/29 16:46:40"/>
    <s v="KEYIN"/>
    <s v="KEYIN"/>
    <s v="R10"/>
    <s v="RTX4090"/>
    <s v="2024/09/05 15:57:03"/>
    <s v="001"/>
    <n v="616791"/>
    <n v="1"/>
    <n v="1"/>
  </r>
  <r>
    <s v="KBB"/>
    <d v="2024-09-10T00:00:00"/>
    <x v="13"/>
    <x v="0"/>
    <x v="1"/>
    <s v="TO248000010"/>
    <s v="R"/>
    <s v="PNY"/>
    <s v="N_PNY_Asia"/>
    <s v="2024/08/23 14:44:19"/>
    <s v="2024/08/21 14:56:03"/>
    <s v="PNY230816000034"/>
    <s v="90CV07S10050"/>
    <s v="RTX4090/PG139-SKU332/GB/PNY"/>
    <s v=""/>
    <s v="PNY230816000034"/>
    <s v="CLOSED"/>
    <s v="吳崇源"/>
    <s v="2024/08/29 17:04:30"/>
    <s v=""/>
    <s v=""/>
    <s v="2024/09/04 13:39:53"/>
    <s v="[A3SC0030]Burnt Component"/>
    <s v="Customer"/>
    <s v="PCB Burned/U30/R1962"/>
    <s v="2024/08/29 16:26:29"/>
    <s v="KEYIN"/>
    <s v="KEYIN"/>
    <s v="C01"/>
    <s v="RTX4090"/>
    <s v=""/>
    <s v=""/>
    <s v=""/>
    <s v=""/>
    <s v=""/>
  </r>
  <r>
    <s v="KGB"/>
    <s v="Standard Shipment"/>
    <x v="0"/>
    <x v="0"/>
    <x v="0"/>
    <s v="TO248000010"/>
    <s v="R"/>
    <s v="PNY"/>
    <s v="N_PNY_Asia"/>
    <s v="2024/08/23 14:44:19"/>
    <s v="2024/08/21 14:56:03"/>
    <s v="PNY220926001018"/>
    <s v="90CV-07S0030"/>
    <s v="RTX4090/PG139-SKU330/GB/PNY"/>
    <s v=""/>
    <s v="PNY220926001018"/>
    <s v="CLOSED"/>
    <s v="吳崇源"/>
    <s v="2024/08/29 17:04:30"/>
    <s v="2024/09/04 17:51:12"/>
    <s v="2024/09/05 15:57:14"/>
    <s v="2024/09/05 15:57:14"/>
    <s v=""/>
    <s v=""/>
    <s v=""/>
    <s v="2024/08/29 16:42:44"/>
    <s v="KEYIN"/>
    <s v="KEYIN"/>
    <s v="R10"/>
    <s v="RTX4090"/>
    <s v="2024/09/05 15:57:03"/>
    <s v="001"/>
    <n v="616791"/>
    <n v="1"/>
    <n v="1"/>
  </r>
  <r>
    <s v="KGB"/>
    <s v="Standard Shipment"/>
    <x v="0"/>
    <x v="0"/>
    <x v="0"/>
    <s v="TO248000010"/>
    <s v="R"/>
    <s v="PNY"/>
    <s v="N_PNY_Asia"/>
    <s v="2024/08/23 14:44:19"/>
    <s v="2024/08/21 14:56:03"/>
    <s v="PNY221208000604"/>
    <s v="90CV-07S0020"/>
    <s v="RTX4090/PG139-SKU330/GB/PNY"/>
    <s v=""/>
    <s v="PNY221208000604"/>
    <s v="CLOSED"/>
    <s v="吳崇源"/>
    <s v="2024/08/29 17:04:30"/>
    <s v="2024/09/27 13:34:06"/>
    <s v="2024/10/07 17:03:27"/>
    <s v="2024/10/07 17:03:27"/>
    <s v=""/>
    <s v=""/>
    <s v=""/>
    <s v="2024/08/29 16:34:59"/>
    <s v="KEYIN"/>
    <s v="KEYIN"/>
    <s v="R10"/>
    <s v="RTX4090"/>
    <s v="2024/10/07 17:02:46"/>
    <s v="001"/>
    <n v="617415"/>
    <n v="1"/>
    <n v="1"/>
  </r>
  <r>
    <s v="KGB"/>
    <s v="Standard Shipment"/>
    <x v="0"/>
    <x v="0"/>
    <x v="0"/>
    <s v="TO24A000009"/>
    <s v="R"/>
    <s v="PNY"/>
    <s v="N_PNY_Asia"/>
    <s v="2024/10/16 13:36:25"/>
    <s v="2024/10/08 16:22:33"/>
    <s v="PNY230228001003"/>
    <s v="90CV-07S0020"/>
    <s v="RTX4090/PG139-SKU330/GB/PNY"/>
    <s v=""/>
    <s v="PNY230228001003"/>
    <s v="CLOSED"/>
    <s v="吳崇源"/>
    <s v="2024/10/18 12:27:37"/>
    <s v="2024/11/12 13:06:16"/>
    <s v="2024/11/15 11:25:29"/>
    <s v="2024/11/15 11:25:29"/>
    <s v=""/>
    <s v=""/>
    <s v=""/>
    <s v="2024/10/18 11:00:57"/>
    <s v="KEYIN"/>
    <s v="KEYIN"/>
    <s v="R10"/>
    <s v="RTX4090"/>
    <s v="2024/11/15 11:23:57"/>
    <s v="001"/>
    <n v="618306"/>
    <n v="1"/>
    <n v="1"/>
  </r>
  <r>
    <s v="KGB"/>
    <s v="Standard Shipment"/>
    <x v="0"/>
    <x v="0"/>
    <x v="0"/>
    <s v="TO24A000009"/>
    <s v="R"/>
    <s v="PNY"/>
    <s v="N_PNY_Asia"/>
    <s v="2024/10/16 13:36:25"/>
    <s v="2024/10/08 16:22:33"/>
    <s v="PNY230228001412"/>
    <s v="90CV-07S0020"/>
    <s v="RTX4090/PG139-SKU330/GB/PNY"/>
    <s v=""/>
    <s v="PNY230228001412"/>
    <s v="CLOSED"/>
    <s v="吳崇源"/>
    <s v="2024/10/18 12:27:37"/>
    <s v="2024/11/12 13:06:48"/>
    <s v="2024/11/15 11:25:29"/>
    <s v="2024/11/15 11:25:29"/>
    <s v=""/>
    <s v=""/>
    <s v=""/>
    <s v="2024/10/18 12:10:40"/>
    <s v="KEYIN"/>
    <s v="KEYIN"/>
    <s v="R10"/>
    <s v="RTX4090"/>
    <s v="2024/11/15 11:23:57"/>
    <s v="001"/>
    <n v="618306"/>
    <n v="1"/>
    <n v="1"/>
  </r>
  <r>
    <s v="KGB"/>
    <s v="Standard Shipment"/>
    <x v="0"/>
    <x v="0"/>
    <x v="0"/>
    <s v="TO24A000009"/>
    <s v="R"/>
    <s v="PNY"/>
    <s v="N_PNY_Asia"/>
    <s v="2024/10/16 13:36:25"/>
    <s v="2024/10/08 16:22:33"/>
    <s v="PNY230816000105"/>
    <s v="90CV07S10050"/>
    <s v="RTX4090/PG139-SKU332/GB/PNY"/>
    <s v=""/>
    <s v="PNY230816000105"/>
    <s v="CLOSED"/>
    <s v="吳崇源"/>
    <s v="2024/10/18 12:27:37"/>
    <s v="2025/03/13 09:30:35"/>
    <s v="2025/03/14 17:02:26"/>
    <s v="2025/03/14 17:02:26"/>
    <s v=""/>
    <s v=""/>
    <s v=""/>
    <s v="2024/10/18 12:06:44"/>
    <s v="KEYIN"/>
    <s v="KEYIN"/>
    <s v="R10"/>
    <s v="RTX4090"/>
    <s v="2025/03/14 16:57:27"/>
    <s v="001"/>
    <n v="620228"/>
    <n v="1"/>
    <n v="1"/>
  </r>
  <r>
    <s v="KGB"/>
    <s v="Standard Shipment"/>
    <x v="0"/>
    <x v="0"/>
    <x v="0"/>
    <s v="TO24A000009"/>
    <s v="R"/>
    <s v="PNY"/>
    <s v="N_PNY_Asia"/>
    <s v="2024/10/16 13:36:25"/>
    <s v="2024/10/08 16:22:33"/>
    <s v="PNY221209002039"/>
    <s v="90CV-07S0010"/>
    <s v="RTX4090/PG139-SKU330/GB/PNY"/>
    <s v=""/>
    <s v="PNY221209002039"/>
    <s v="CLOSED"/>
    <s v="吳崇源"/>
    <s v="2024/10/18 12:27:36"/>
    <s v="2024/11/12 13:05:40"/>
    <s v="2024/11/15 11:25:29"/>
    <s v="2024/11/15 11:25:29"/>
    <s v=""/>
    <s v=""/>
    <s v=""/>
    <s v="2024/10/18 12:18:15"/>
    <s v="KEYIN"/>
    <s v="KEYIN"/>
    <s v="R10"/>
    <s v="RTX4090"/>
    <s v="2024/11/15 11:23:57"/>
    <s v="001"/>
    <n v="618306"/>
    <n v="1"/>
    <n v="1"/>
  </r>
  <r>
    <s v="KGB"/>
    <s v="Standard Shipment"/>
    <x v="0"/>
    <x v="0"/>
    <x v="0"/>
    <s v="TO24A000009"/>
    <s v="R"/>
    <s v="PNY"/>
    <s v="N_PNY_Asia"/>
    <s v="2024/10/16 13:36:25"/>
    <s v="2024/10/08 16:22:33"/>
    <s v="PNY230413002624"/>
    <s v="90CV-07S0020"/>
    <s v="RTX4090/PG139-SKU330/GB/PNY"/>
    <s v=""/>
    <s v="PNY230413002624"/>
    <s v="CLOSED"/>
    <s v="吳崇源"/>
    <s v="2024/10/18 12:27:37"/>
    <s v="2024/11/12 13:07:18"/>
    <s v="2024/11/15 11:25:29"/>
    <s v="2024/11/15 11:25:29"/>
    <s v=""/>
    <s v=""/>
    <s v=""/>
    <s v="2024/10/18 12:14:28"/>
    <s v="KEYIN"/>
    <s v="KEYIN"/>
    <s v="R10"/>
    <s v="RTX4090"/>
    <s v="2024/11/15 11:23:57"/>
    <s v="001"/>
    <n v="618306"/>
    <n v="1"/>
    <n v="1"/>
  </r>
  <r>
    <s v="KGB"/>
    <s v="Standard Shipment"/>
    <x v="0"/>
    <x v="0"/>
    <x v="0"/>
    <s v="TO24A000012"/>
    <s v="R"/>
    <s v="PNY"/>
    <s v="N_PNY_Asia"/>
    <s v="2024/10/16 14:43:13"/>
    <s v="2024/10/14 15:57:08"/>
    <s v="PNY221208001404"/>
    <s v="90CV-07S0020"/>
    <s v="RTX4090/PG139-SKU330/GB/PNY"/>
    <s v=""/>
    <s v="PNY221208001404"/>
    <s v="CLOSED"/>
    <s v="吳崇源"/>
    <s v="2024/10/18 12:27:57"/>
    <s v="2024/11/12 13:07:52"/>
    <s v="2024/11/15 11:25:29"/>
    <s v="2024/11/15 11:25:29"/>
    <s v=""/>
    <s v=""/>
    <s v=""/>
    <s v="2024/10/18 11:16:39"/>
    <s v="KEYIN"/>
    <s v="KEYIN"/>
    <s v="R10"/>
    <s v="RTX4090"/>
    <s v="2024/11/15 11:23:57"/>
    <s v="001"/>
    <n v="618306"/>
    <n v="1"/>
    <n v="1"/>
  </r>
  <r>
    <s v="KGB"/>
    <s v="Standard Shipment"/>
    <x v="0"/>
    <x v="0"/>
    <x v="0"/>
    <s v="TO24B000004"/>
    <s v="R"/>
    <s v="PNY"/>
    <s v="N_PNY_Asia"/>
    <s v="2024/11/13 14:48:15"/>
    <s v="2024/11/08 15:50:39"/>
    <s v="PNY230719000361"/>
    <s v="90CV07S10050"/>
    <s v="RTX4090/PG139-SKU332/GB/PNY"/>
    <s v=""/>
    <s v="PNY230719000361"/>
    <s v="CLOSED"/>
    <s v="廖振廷"/>
    <s v="2024/11/18 15:35:30"/>
    <s v="2024/11/22 16:38:02"/>
    <s v="2024/11/25 10:22:36"/>
    <s v="2024/11/25 10:22:36"/>
    <s v=""/>
    <s v=""/>
    <s v=""/>
    <s v="2024/11/18 14:30:22"/>
    <s v="KEYIN"/>
    <s v="KEYIN"/>
    <s v="R10"/>
    <s v="RTX4090"/>
    <s v="2024/11/25 10:22:29"/>
    <s v="001"/>
    <n v="618510"/>
    <n v="1"/>
    <n v="1"/>
  </r>
  <r>
    <s v="KGB"/>
    <s v="Standard Shipment"/>
    <x v="0"/>
    <x v="0"/>
    <x v="0"/>
    <s v="TO24B000004"/>
    <s v="R"/>
    <s v="PNY"/>
    <s v="N_PNY_Asia"/>
    <s v="2024/11/13 14:48:15"/>
    <s v="2024/11/08 15:50:39"/>
    <s v="PNY221209002308"/>
    <s v="90CV-07S0010"/>
    <s v="RTX4090/PG139-SKU330/GB/PNY"/>
    <s v=""/>
    <s v="PNY221209002308"/>
    <s v="CLOSED"/>
    <s v="廖振廷"/>
    <s v="2024/11/18 15:35:29"/>
    <s v="2024/12/20 15:54:30"/>
    <s v="2024/12/26 08:25:37"/>
    <s v="2024/12/26 08:25:37"/>
    <s v=""/>
    <s v=""/>
    <s v=""/>
    <s v="2024/11/18 14:36:40"/>
    <s v="KEYIN"/>
    <s v="KEYIN"/>
    <s v="R10"/>
    <s v="RTX4090"/>
    <s v="2024/12/26 08:22:51"/>
    <s v="001"/>
    <n v="619262"/>
    <n v="1"/>
    <n v="1"/>
  </r>
  <r>
    <s v="KGB"/>
    <s v="Standard Shipment"/>
    <x v="0"/>
    <x v="0"/>
    <x v="0"/>
    <s v="TO24B000004"/>
    <s v="R"/>
    <s v="PNY"/>
    <s v="N_PNY_Asia"/>
    <s v="2024/11/13 14:48:15"/>
    <s v="2024/11/08 15:50:39"/>
    <s v="PNY221209002309"/>
    <s v="90CV-07S0010"/>
    <s v="RTX4090/PG139-SKU330/GB/PNY"/>
    <s v=""/>
    <s v="PNY221209002309"/>
    <s v="CLOSED"/>
    <s v="廖振廷"/>
    <s v="2024/11/18 15:35:29"/>
    <s v="2024/11/22 16:38:10"/>
    <s v="2024/11/25 10:22:36"/>
    <s v="2024/11/25 10:22:36"/>
    <s v=""/>
    <s v=""/>
    <s v=""/>
    <s v="2024/11/18 14:42:18"/>
    <s v="KEYIN"/>
    <s v="KEYIN"/>
    <s v="R10"/>
    <s v="RTX4090"/>
    <s v="2024/11/25 10:22:29"/>
    <s v="001"/>
    <n v="618510"/>
    <n v="1"/>
    <n v="1"/>
  </r>
  <r>
    <s v="KGB"/>
    <s v="Standard Shipment"/>
    <x v="0"/>
    <x v="0"/>
    <x v="0"/>
    <s v="TO24B000004"/>
    <s v="R"/>
    <s v="PNY"/>
    <s v="N_PNY_Asia"/>
    <s v="2024/11/13 14:48:15"/>
    <s v="2024/11/08 15:50:39"/>
    <s v="PNY221209001371"/>
    <s v="90CV-07S0010"/>
    <s v="RTX4090/PG139-SKU330/GB/PNY"/>
    <s v=""/>
    <s v="PNY221209001371"/>
    <s v="CLOSED"/>
    <s v="廖振廷"/>
    <s v="2024/11/18 15:35:29"/>
    <s v="2024/11/22 16:38:19"/>
    <s v="2024/11/25 10:22:36"/>
    <s v="2024/11/25 10:22:36"/>
    <s v=""/>
    <s v=""/>
    <s v=""/>
    <s v="2024/11/18 14:46:47"/>
    <s v="KEYIN"/>
    <s v="KEYIN"/>
    <s v="R10"/>
    <s v="RTX4090"/>
    <s v="2024/11/25 10:22:29"/>
    <s v="001"/>
    <n v="618510"/>
    <n v="1"/>
    <n v="1"/>
  </r>
  <r>
    <s v="KGB"/>
    <s v="Standard Shipment"/>
    <x v="0"/>
    <x v="0"/>
    <x v="0"/>
    <s v="TO24B000004"/>
    <s v="R"/>
    <s v="PNY"/>
    <s v="N_PNY_Asia"/>
    <s v="2024/11/13 14:48:15"/>
    <s v="2024/11/08 15:50:39"/>
    <s v="PNY221209002592"/>
    <s v="90CV-07S0010"/>
    <s v="RTX4090/PG139-SKU330/GB/PNY"/>
    <s v=""/>
    <s v="PNY221209002592"/>
    <s v="CLOSED"/>
    <s v="廖振廷"/>
    <s v="2024/11/18 15:35:29"/>
    <s v="2024/12/20 15:53:30"/>
    <s v="2024/12/26 08:25:37"/>
    <s v="2024/12/26 08:25:37"/>
    <s v=""/>
    <s v=""/>
    <s v=""/>
    <s v="2024/11/18 15:17:37"/>
    <s v="KEYIN"/>
    <s v="KEYIN"/>
    <s v="R10"/>
    <s v="RTX4090"/>
    <s v="2024/12/26 08:22:51"/>
    <s v="001"/>
    <n v="619262"/>
    <n v="1"/>
    <n v="1"/>
  </r>
  <r>
    <s v="KBB"/>
    <d v="2024-12-18T00:00:00"/>
    <x v="3"/>
    <x v="0"/>
    <x v="1"/>
    <s v="TO24B000004"/>
    <s v="R"/>
    <s v="PNY"/>
    <s v="N_PNY_Asia"/>
    <s v="2024/11/13 14:48:15"/>
    <s v="2024/11/08 15:50:39"/>
    <s v="PNY231104005221"/>
    <s v="90CV07S10050"/>
    <s v="RTX4090/PG139-SKU332/GB/PNY"/>
    <s v=""/>
    <s v="PNY231104005221"/>
    <s v="CLOSED"/>
    <s v="吳崇源"/>
    <s v="2024/11/18 15:35:29"/>
    <s v=""/>
    <s v=""/>
    <s v="2024/11/20 16:53:05"/>
    <s v="[A3SC0022]Scrap caused by service terms"/>
    <s v="Customer"/>
    <s v="客戶未經授權維修/G1/VRAM"/>
    <s v="2024/11/18 15:30:49"/>
    <s v="KEYIN"/>
    <s v="KEYIN"/>
    <s v="C01"/>
    <s v="RTX4090"/>
    <s v=""/>
    <s v=""/>
    <s v=""/>
    <s v=""/>
    <s v=""/>
  </r>
  <r>
    <s v="KBB"/>
    <s v="Local Scrap"/>
    <x v="2"/>
    <x v="0"/>
    <x v="1"/>
    <s v="TO24B000004"/>
    <s v="R"/>
    <s v="PNY"/>
    <s v="N_PNY_Asia"/>
    <s v="2024/11/13 14:48:15"/>
    <s v="2024/11/08 15:50:39"/>
    <s v="PNY230109000567"/>
    <s v="90CV-07S0020"/>
    <s v="RTX4090/PG139-SKU330/GB/PNY"/>
    <s v=""/>
    <s v="PNY230109000567"/>
    <s v="CLOSED"/>
    <s v="吳崇源"/>
    <s v="2024/11/18 15:35:29"/>
    <s v=""/>
    <s v=""/>
    <s v="2025/12/03 16:18:50"/>
    <s v="[A3SC0020]Scrap cause by Parts shortage"/>
    <s v="Customer"/>
    <s v="無料可修，SA同意報廢"/>
    <s v="2024/11/18 15:11:00"/>
    <s v="KEYIN"/>
    <s v="KEYIN"/>
    <s v="C01"/>
    <s v="RTX4090"/>
    <s v=""/>
    <s v=""/>
    <s v=""/>
    <s v=""/>
    <s v=""/>
  </r>
  <r>
    <s v="KBB"/>
    <d v="2024-12-18T00:00:00"/>
    <x v="3"/>
    <x v="0"/>
    <x v="1"/>
    <s v="TO24B000004"/>
    <s v="R"/>
    <s v="PNY"/>
    <s v="N_PNY_Asia"/>
    <s v="2024/11/13 14:48:15"/>
    <s v="2024/11/08 15:50:39"/>
    <s v="PNY231104002295"/>
    <s v="90CV07S10050"/>
    <s v="RTX4090/PG139-SKU332/GB/PNY"/>
    <s v=""/>
    <s v="PNY231104002295"/>
    <s v="CLOSED"/>
    <s v="吳崇源"/>
    <s v="2024/11/18 15:35:29"/>
    <s v=""/>
    <s v=""/>
    <s v="2024/11/20 16:51:42"/>
    <s v="[A3SC0022]Scrap caused by service terms"/>
    <s v="Customer"/>
    <s v="客戶未經授權維修/G1/VRAM"/>
    <s v="2024/11/18 15:22:08"/>
    <s v="KEYIN"/>
    <s v="KEYIN"/>
    <s v="C01"/>
    <s v="RTX4090"/>
    <s v=""/>
    <s v=""/>
    <s v=""/>
    <s v=""/>
    <s v=""/>
  </r>
  <r>
    <s v="KGB"/>
    <s v="Standard Shipment"/>
    <x v="0"/>
    <x v="0"/>
    <x v="0"/>
    <s v="TO24B000004"/>
    <s v="R"/>
    <s v="PNY"/>
    <s v="N_PNY_Asia"/>
    <s v="2024/11/13 14:48:15"/>
    <s v="2024/11/08 15:50:39"/>
    <s v="PNY230512000335"/>
    <s v="90CV-07S0020"/>
    <s v="RTX4090/PG139-SKU330/GB/PNY"/>
    <s v=""/>
    <s v="PNY230512000335"/>
    <s v="CLOSED"/>
    <s v="廖振廷"/>
    <s v="2024/11/18 15:35:30"/>
    <s v="2024/11/22 16:37:52"/>
    <s v="2024/11/25 10:22:36"/>
    <s v="2024/11/25 10:22:36"/>
    <s v=""/>
    <s v=""/>
    <s v=""/>
    <s v="2024/11/18 14:21:48"/>
    <s v="KEYIN"/>
    <s v="KEYIN"/>
    <s v="R10"/>
    <s v="RTX4090"/>
    <s v="2024/11/25 10:22:29"/>
    <s v="001"/>
    <n v="618510"/>
    <n v="1"/>
    <n v="1"/>
  </r>
  <r>
    <s v="KGB"/>
    <s v="Standard Shipment"/>
    <x v="0"/>
    <x v="0"/>
    <x v="0"/>
    <s v="TO24B000015"/>
    <s v="R"/>
    <s v="PNY"/>
    <s v="N_PNY_Asia"/>
    <s v="2024/12/02 14:33:33"/>
    <s v="2024/11/27 14:47:27"/>
    <s v="YD22022864"/>
    <s v="90CV-07S0010"/>
    <s v="RTX4090/PG139-SKU330/GB/PNY"/>
    <s v=""/>
    <s v="YD22022864"/>
    <s v="CLOSED"/>
    <s v="吳崇源"/>
    <s v="2024/12/04 16:46:16"/>
    <s v="2024/12/24 10:33:58"/>
    <s v="2024/12/26 08:25:41"/>
    <s v="2024/12/26 08:25:41"/>
    <s v=""/>
    <s v=""/>
    <s v=""/>
    <s v="2024/12/04 16:22:58"/>
    <s v="KEYIN"/>
    <s v="KEYIN"/>
    <s v="R10"/>
    <s v="RTX4090"/>
    <s v="2024/12/26 08:24:07"/>
    <s v="001"/>
    <n v="619263"/>
    <n v="1"/>
    <n v="1"/>
  </r>
  <r>
    <s v="KGB"/>
    <s v="Standard Shipment"/>
    <x v="0"/>
    <x v="0"/>
    <x v="0"/>
    <s v="TO24B000015"/>
    <s v="R"/>
    <s v="PNY"/>
    <s v="N_PNY_Asia"/>
    <s v="2024/12/02 14:33:33"/>
    <s v="2024/11/27 14:47:27"/>
    <s v="YD22023816"/>
    <s v="90CV-07S0010"/>
    <s v="RTX4090/PG139-SKU330/GB/PNY"/>
    <s v=""/>
    <s v="YD22023816"/>
    <s v="CLOSED"/>
    <s v="吳崇源"/>
    <s v="2024/12/04 16:46:16"/>
    <s v="2024/12/24 10:28:44"/>
    <s v="2024/12/26 08:25:41"/>
    <s v="2024/12/26 08:25:41"/>
    <s v=""/>
    <s v=""/>
    <s v=""/>
    <s v="2024/12/04 16:36:11"/>
    <s v="KEYIN"/>
    <s v="KEYIN"/>
    <s v="R10"/>
    <s v="RTX4090"/>
    <s v="2024/12/26 08:24:07"/>
    <s v="001"/>
    <n v="619263"/>
    <n v="1"/>
    <n v="1"/>
  </r>
  <r>
    <s v="KGB"/>
    <s v="Standard Shipment"/>
    <x v="0"/>
    <x v="0"/>
    <x v="0"/>
    <s v="TO24B000015"/>
    <s v="R"/>
    <s v="PNY"/>
    <s v="N_PNY_Asia"/>
    <s v="2024/12/02 14:33:33"/>
    <s v="2024/11/27 14:47:27"/>
    <s v="Y324900053"/>
    <s v="90CV-07S0030"/>
    <s v="RTX4090/PG139-SKU330/GB/PNY"/>
    <s v=""/>
    <s v="Y324900053"/>
    <s v="CLOSED"/>
    <s v="吳崇源"/>
    <s v="2024/12/04 16:46:16"/>
    <s v="2024/12/24 10:27:29"/>
    <s v="2024/12/26 08:25:41"/>
    <s v="2024/12/26 08:25:41"/>
    <s v=""/>
    <s v=""/>
    <s v=""/>
    <s v="2024/12/04 16:40:50"/>
    <s v="KEYIN"/>
    <s v="KEYIN"/>
    <s v="R10"/>
    <s v="RTX4090"/>
    <s v="2024/12/26 08:24:07"/>
    <s v="001"/>
    <n v="619263"/>
    <n v="1"/>
    <n v="1"/>
  </r>
  <r>
    <s v="KBB"/>
    <d v="2024-12-18T00:00:00"/>
    <x v="3"/>
    <x v="0"/>
    <x v="1"/>
    <s v="TO24B000015"/>
    <s v="R"/>
    <s v="PNY"/>
    <s v="N_PNY_Asia"/>
    <s v="2024/12/02 14:33:33"/>
    <s v="2024/11/27 14:47:27"/>
    <s v="YN22018088"/>
    <s v="90CV-07S0030"/>
    <s v="RTX4090/PG139-SKU330/GB/PNY"/>
    <s v=""/>
    <s v="YN22018088"/>
    <s v="CLOSED"/>
    <s v="吳崇源"/>
    <s v="2024/12/04 16:46:16"/>
    <s v=""/>
    <s v=""/>
    <s v="2024/12/12 15:18:18"/>
    <s v="[A3SC0030]Burnt Component"/>
    <s v="Customer"/>
    <s v="PCB Burned/U96"/>
    <s v="2024/12/04 16:43:17"/>
    <s v="KEYIN"/>
    <s v="KEYIN"/>
    <s v="C01"/>
    <s v="RTX4090"/>
    <s v=""/>
    <s v=""/>
    <s v=""/>
    <s v=""/>
    <s v=""/>
  </r>
  <r>
    <s v="KGB"/>
    <s v="Standard Shipment"/>
    <x v="0"/>
    <x v="0"/>
    <x v="0"/>
    <s v="TO24B000015"/>
    <s v="R"/>
    <s v="PNY"/>
    <s v="N_PNY_Asia"/>
    <s v="2024/12/02 14:33:33"/>
    <s v="2024/11/27 14:47:27"/>
    <s v="Y623023607"/>
    <s v="90CV-07S0010"/>
    <s v="RTX4090/PG139-SKU330/GB/PNY"/>
    <s v=""/>
    <s v="Y623023607"/>
    <s v="CLOSED"/>
    <s v="吳崇源"/>
    <s v="2024/12/04 16:46:16"/>
    <s v="2024/12/24 10:30:51"/>
    <s v="2024/12/26 08:25:41"/>
    <s v="2024/12/26 08:25:41"/>
    <s v=""/>
    <s v=""/>
    <s v=""/>
    <s v="2024/12/04 16:18:33"/>
    <s v="KEYIN"/>
    <s v="KEYIN"/>
    <s v="R10"/>
    <s v="RTX4090"/>
    <s v="2024/12/26 08:24:07"/>
    <s v="001"/>
    <n v="619263"/>
    <n v="1"/>
    <n v="1"/>
  </r>
  <r>
    <s v="KGB"/>
    <s v="Standard Shipment"/>
    <x v="0"/>
    <x v="0"/>
    <x v="0"/>
    <s v="TO24B000015"/>
    <s v="R"/>
    <s v="PNY"/>
    <s v="N_PNY_Asia"/>
    <s v="2024/12/02 14:33:33"/>
    <s v="2024/11/27 14:47:27"/>
    <s v="YO23000164"/>
    <s v="90CV-07S0010"/>
    <s v="RTX4090/PG139-SKU330/GB/PNY"/>
    <s v=""/>
    <s v="YO23000164"/>
    <s v="CLOSED"/>
    <s v="吳崇源"/>
    <s v="2024/12/04 16:46:16"/>
    <s v="2024/12/24 10:32:52"/>
    <s v="2024/12/26 08:25:41"/>
    <s v="2024/12/26 08:25:41"/>
    <s v=""/>
    <s v=""/>
    <s v=""/>
    <s v="2024/12/04 16:29:47"/>
    <s v="KEYIN"/>
    <s v="KEYIN"/>
    <s v="R10"/>
    <s v="RTX4090"/>
    <s v="2024/12/26 08:24:07"/>
    <s v="001"/>
    <n v="619263"/>
    <n v="1"/>
    <n v="1"/>
  </r>
  <r>
    <s v="KGB"/>
    <s v="Standard Shipment"/>
    <x v="0"/>
    <x v="0"/>
    <x v="0"/>
    <s v="TO24B000015"/>
    <s v="R"/>
    <s v="PNY"/>
    <s v="N_PNY_Asia"/>
    <s v="2024/12/02 14:33:33"/>
    <s v="2024/11/27 14:47:27"/>
    <s v="Y523016317"/>
    <s v="90CV-07S0030"/>
    <s v="RTX4090/PG139-SKU330/GB/PNY"/>
    <s v=""/>
    <s v="Y523016317"/>
    <s v="CLOSED"/>
    <s v="吳崇源"/>
    <s v="2024/12/04 16:46:16"/>
    <s v="2024/12/24 10:31:53"/>
    <s v="2024/12/26 08:25:41"/>
    <s v="2024/12/26 08:25:41"/>
    <s v=""/>
    <s v=""/>
    <s v=""/>
    <s v="2024/12/04 16:15:57"/>
    <s v="KEYIN"/>
    <s v="KEYIN"/>
    <s v="R10"/>
    <s v="RTX4090"/>
    <s v="2024/12/26 08:24:07"/>
    <s v="001"/>
    <n v="619263"/>
    <n v="1"/>
    <n v="1"/>
  </r>
  <r>
    <s v="KBB"/>
    <d v="2024-12-18T00:00:00"/>
    <x v="3"/>
    <x v="0"/>
    <x v="1"/>
    <s v="TO24B000015"/>
    <s v="R"/>
    <s v="PNY"/>
    <s v="N_PNY_Asia"/>
    <s v="2024/12/02 14:33:33"/>
    <s v="2024/11/27 14:47:27"/>
    <s v="Y923522565"/>
    <s v="90CV07S10050"/>
    <s v="RTX4090/PG139-SKU332/GB/PNY"/>
    <s v=""/>
    <s v="Y923522565"/>
    <s v="CLOSED"/>
    <s v="吳崇源"/>
    <s v="2024/12/04 16:46:16"/>
    <s v=""/>
    <s v=""/>
    <s v="2024/12/12 15:19:37"/>
    <s v="[A3SC0030]Burnt Component"/>
    <s v="Customer"/>
    <s v="PCB Burned/U5"/>
    <s v="2024/12/04 16:27:13"/>
    <s v="KEYIN"/>
    <s v="KEYIN"/>
    <s v="C01"/>
    <s v="RTX4090"/>
    <s v=""/>
    <s v=""/>
    <s v=""/>
    <s v=""/>
    <s v=""/>
  </r>
  <r>
    <s v="KGB"/>
    <s v="Standard Shipment"/>
    <x v="0"/>
    <x v="0"/>
    <x v="0"/>
    <s v="TO24B000015"/>
    <s v="R"/>
    <s v="PNY"/>
    <s v="N_PNY_Asia"/>
    <s v="2024/12/02 14:33:33"/>
    <s v="2024/11/27 14:47:27"/>
    <s v="YN22029440"/>
    <s v="90CV-07S0030"/>
    <s v="RTX4090/PG139-SKU330/GB/PNY"/>
    <s v=""/>
    <s v="YN22029440"/>
    <s v="CLOSED"/>
    <s v="吳崇源"/>
    <s v="2024/12/04 16:46:16"/>
    <s v="2024/12/24 10:29:50"/>
    <s v="2024/12/26 08:25:41"/>
    <s v="2024/12/26 08:25:41"/>
    <s v=""/>
    <s v=""/>
    <s v=""/>
    <s v="2024/12/04 16:38:39"/>
    <s v="KEYIN"/>
    <s v="KEYIN"/>
    <s v="R10"/>
    <s v="RTX4090"/>
    <s v="2024/12/26 08:24:07"/>
    <s v="001"/>
    <n v="619263"/>
    <n v="1"/>
    <n v="1"/>
  </r>
  <r>
    <s v="KGB"/>
    <s v="Standard Shipment"/>
    <x v="0"/>
    <x v="0"/>
    <x v="0"/>
    <s v="TO24B000015"/>
    <s v="R"/>
    <s v="PNY"/>
    <s v="N_PNY_Asia"/>
    <s v="2024/12/02 14:33:33"/>
    <s v="2024/11/27 14:47:27"/>
    <s v="YN22018100"/>
    <s v="90CV-07S0030"/>
    <s v="RTX4090/PG139-SKU330/GB/PNY"/>
    <s v=""/>
    <s v="YN22018100"/>
    <s v="CLOSED"/>
    <s v="吳崇源"/>
    <s v="2024/12/04 16:46:16"/>
    <s v="2024/12/24 10:34:59"/>
    <s v="2024/12/26 08:25:41"/>
    <s v="2024/12/26 08:25:41"/>
    <s v=""/>
    <s v=""/>
    <s v=""/>
    <s v="2024/12/04 16:31:22"/>
    <s v="KEYIN"/>
    <s v="KEYIN"/>
    <s v="R10"/>
    <s v="RTX4090"/>
    <s v="2024/12/26 08:24:07"/>
    <s v="001"/>
    <n v="619263"/>
    <n v="1"/>
    <n v="1"/>
  </r>
  <r>
    <s v="KGB"/>
    <s v="Standard Shipment"/>
    <x v="0"/>
    <x v="0"/>
    <x v="0"/>
    <s v="TO24B000015"/>
    <s v="R"/>
    <s v="PNY"/>
    <s v="N_PNY_Asia"/>
    <s v="2024/12/02 14:33:33"/>
    <s v="2024/11/27 14:47:27"/>
    <s v="Y223024654"/>
    <s v="90CV-07S0020"/>
    <s v="RTX4090/PG139-SKU330/GB/PNY"/>
    <s v=""/>
    <s v="Y223024654"/>
    <s v="CLOSED"/>
    <s v="吳崇源"/>
    <s v="2024/12/04 16:46:16"/>
    <s v="2024/12/12 16:10:43"/>
    <s v="2024/12/16 08:25:38"/>
    <s v="2024/12/16 08:25:38"/>
    <s v=""/>
    <s v=""/>
    <s v=""/>
    <s v="2024/12/04 16:33:37"/>
    <s v="KEYIN"/>
    <s v="KEYIN"/>
    <s v="R10"/>
    <s v="RTX4090"/>
    <s v="2024/12/16 08:22:44"/>
    <s v="001"/>
    <n v="619092"/>
    <n v="1"/>
    <n v="1"/>
  </r>
  <r>
    <s v="KBB"/>
    <d v="2025-02-18T00:00:00"/>
    <x v="6"/>
    <x v="0"/>
    <x v="1"/>
    <s v="TO24C000011"/>
    <s v="R"/>
    <s v="PNY"/>
    <s v="N_PNY_Asia"/>
    <s v="2024/12/24 14:29:15"/>
    <s v="2024/12/17 17:49:57"/>
    <s v="Y524900065"/>
    <s v="90CV-07S0010"/>
    <s v="RTX4090/PG139-SKU330/GB/PNY"/>
    <s v=""/>
    <s v="Y524900065"/>
    <s v="CLOSED"/>
    <s v="廖振廷"/>
    <s v="2024/12/27 09:53:05"/>
    <s v=""/>
    <s v=""/>
    <s v="2025/02/12 09:50:57"/>
    <s v="[A3SC0027]PCB damage"/>
    <s v="Customer"/>
    <s v="PCB Damaged/損傷"/>
    <s v="2024/12/27 09:10:28"/>
    <s v="KEYIN"/>
    <s v="KEYIN"/>
    <s v="C01"/>
    <s v="RTX4090"/>
    <s v=""/>
    <s v=""/>
    <s v=""/>
    <s v=""/>
    <s v=""/>
  </r>
  <r>
    <s v="KGB"/>
    <s v="Standard Shipment"/>
    <x v="0"/>
    <x v="0"/>
    <x v="0"/>
    <s v="TO24C000011"/>
    <s v="R"/>
    <s v="PNY"/>
    <s v="N_PNY_Asia"/>
    <s v="2024/12/24 14:29:15"/>
    <s v="2024/12/17 17:49:57"/>
    <s v="Y323800299"/>
    <s v="90CV-07S0020"/>
    <s v="RTX4090/PG139-SKU330/GB/PNY"/>
    <s v=""/>
    <s v="Y323001029"/>
    <s v="CLOSED"/>
    <s v="廖振廷"/>
    <s v="2024/12/27 09:53:05"/>
    <s v="2025/01/08 12:56:20"/>
    <s v="2025/01/10 16:58:05"/>
    <s v="2025/01/10 16:58:05"/>
    <s v=""/>
    <s v=""/>
    <s v=""/>
    <s v="2024/12/27 09:25:49"/>
    <s v="KEYIN"/>
    <s v="KEYIN"/>
    <s v="R10"/>
    <s v="RTX4090"/>
    <s v="2025/01/10 16:55:18"/>
    <s v="001"/>
    <n v="619412"/>
    <n v="1"/>
    <n v="1"/>
  </r>
  <r>
    <s v="KGB"/>
    <s v="Standard Shipment"/>
    <x v="0"/>
    <x v="0"/>
    <x v="0"/>
    <s v="TO24C000011"/>
    <s v="R"/>
    <s v="PNY"/>
    <s v="N_PNY_Asia"/>
    <s v="2024/12/24 14:29:15"/>
    <s v="2024/12/17 17:49:57"/>
    <s v="H424800353"/>
    <s v="90CV-07S0020"/>
    <s v="RTX4090/PG139-SKU330/GB/PNY"/>
    <s v=""/>
    <s v="H424900013"/>
    <s v="CLOSED"/>
    <s v="廖振廷"/>
    <s v="2024/12/27 09:53:05"/>
    <s v="2025/02/19 11:05:39"/>
    <s v="2025/02/21 16:09:09"/>
    <s v="2025/02/21 16:09:09"/>
    <s v=""/>
    <s v=""/>
    <s v=""/>
    <s v="2024/12/27 09:18:12"/>
    <s v="KEYIN"/>
    <s v="KEYIN"/>
    <s v="R10"/>
    <s v="RTX4090"/>
    <s v="2025/02/21 16:07:33"/>
    <s v="001"/>
    <n v="619986"/>
    <n v="1"/>
    <n v="1"/>
  </r>
  <r>
    <s v="KGB"/>
    <s v="Standard Shipment"/>
    <x v="0"/>
    <x v="0"/>
    <x v="0"/>
    <s v="TO24C000011"/>
    <s v="R"/>
    <s v="PNY"/>
    <s v="N_PNY_Asia"/>
    <s v="2024/12/24 14:29:15"/>
    <s v="2024/12/17 17:49:57"/>
    <s v="YD22800354"/>
    <s v="90CV-07S0010"/>
    <s v="RTX4090/PG139-SKU330/GB/PNY"/>
    <s v=""/>
    <s v="YD22024226"/>
    <s v="CLOSED"/>
    <s v="廖振廷"/>
    <s v="2024/12/27 09:53:05"/>
    <s v="2025/02/19 10:55:56"/>
    <s v="2025/02/21 16:09:09"/>
    <s v="2025/02/21 16:09:09"/>
    <s v=""/>
    <s v=""/>
    <s v=""/>
    <s v="2024/12/27 09:21:38"/>
    <s v="KEYIN"/>
    <s v="KEYIN"/>
    <s v="R10"/>
    <s v="RTX4090"/>
    <s v="2025/02/21 16:07:33"/>
    <s v="001"/>
    <n v="619986"/>
    <n v="1"/>
    <n v="1"/>
  </r>
  <r>
    <s v="KBB"/>
    <s v="-"/>
    <x v="5"/>
    <x v="1"/>
    <x v="1"/>
    <s v="TO24C000011"/>
    <s v="R"/>
    <s v="PNY"/>
    <s v="N_PNY_Asia"/>
    <s v="2024/12/24 14:29:15"/>
    <s v="2024/12/17 17:49:57"/>
    <s v="Y123007664"/>
    <s v="90CV-07S0030"/>
    <s v="RTX4090/PG139-SKU330/GB/PNY"/>
    <s v=""/>
    <s v="Y123007664"/>
    <s v="CLOSED"/>
    <s v="吳崇源"/>
    <s v="2024/12/27 09:53:05"/>
    <s v=""/>
    <s v=""/>
    <s v="2025/12/03 16:19:01"/>
    <s v="[A3SC0020]Scrap cause by Parts shortage"/>
    <s v="Customer"/>
    <s v="無料可修，SA同意報廢"/>
    <s v="2024/12/27 09:30:27"/>
    <s v="KEYIN"/>
    <s v="KEYIN"/>
    <s v="C01"/>
    <s v="RTX4090"/>
    <s v=""/>
    <s v=""/>
    <s v=""/>
    <s v=""/>
    <s v=""/>
  </r>
  <r>
    <s v="KGB"/>
    <s v="Standard Shipment"/>
    <x v="0"/>
    <x v="0"/>
    <x v="0"/>
    <s v="TO24C000011"/>
    <s v="R"/>
    <s v="PNY"/>
    <s v="N_PNY_Asia"/>
    <s v="2024/12/24 14:29:15"/>
    <s v="2024/12/17 17:49:57"/>
    <s v="YO22800296"/>
    <s v="90CV-07S0010"/>
    <s v="RTX4090/PG139-SKU330/GB/PNY"/>
    <s v=""/>
    <s v="YO22002210"/>
    <s v="CLOSED"/>
    <s v="廖振廷"/>
    <s v="2024/12/27 09:53:04"/>
    <s v="2025/01/21 12:30:44"/>
    <s v="2025/01/23 13:12:57"/>
    <s v="2025/01/23 13:12:57"/>
    <s v=""/>
    <s v=""/>
    <s v=""/>
    <s v="2024/12/27 09:48:34"/>
    <s v="KEYIN"/>
    <s v="KEYIN"/>
    <s v="R10"/>
    <s v="RTX4090"/>
    <s v="2025/01/23 13:11:51"/>
    <s v="001"/>
    <n v="619508"/>
    <n v="1"/>
    <n v="1"/>
  </r>
  <r>
    <s v="KBB"/>
    <s v="VRAM is pending RTV"/>
    <x v="14"/>
    <x v="1"/>
    <x v="1"/>
    <s v="TO24C000011"/>
    <s v="R"/>
    <s v="PNY"/>
    <s v="N_PNY_Asia"/>
    <s v="2024/12/24 14:29:15"/>
    <s v="2024/12/17 17:49:57"/>
    <s v="Y323000822"/>
    <s v="90CV-07S0020"/>
    <s v="RTX4090/PG139-SKU330/GB/PNY"/>
    <s v=""/>
    <s v="Y323000822"/>
    <s v="CLOSED"/>
    <s v="吳崇源"/>
    <s v="2024/12/27 09:53:05"/>
    <s v=""/>
    <s v=""/>
    <s v="2025/12/03 16:19:04"/>
    <s v="[A3SC0020]Scrap cause by Parts shortage"/>
    <s v="Customer"/>
    <s v="無料可修，SA同意報廢"/>
    <s v="2024/12/27 08:34:57"/>
    <s v="KEYIN"/>
    <s v="KEYIN"/>
    <s v="C01"/>
    <s v="RTX4090"/>
    <s v=""/>
    <s v=""/>
    <s v=""/>
    <s v=""/>
    <s v=""/>
  </r>
  <r>
    <s v="KGB"/>
    <s v="Standard Shipment"/>
    <x v="0"/>
    <x v="0"/>
    <x v="0"/>
    <s v="TO24C000011"/>
    <s v="R"/>
    <s v="PNY"/>
    <s v="N_PNY_Asia"/>
    <s v="2024/12/24 14:29:15"/>
    <s v="2024/12/17 17:49:57"/>
    <s v="Y223800294"/>
    <s v="90CV-07S0020"/>
    <s v="RTX4090/PG139-SKU330/GB/PNY"/>
    <s v=""/>
    <s v="Y223024665"/>
    <s v="CLOSED"/>
    <s v="廖振廷"/>
    <s v="2024/12/27 09:53:05"/>
    <s v="2025/01/08 12:31:49"/>
    <s v="2025/01/10 16:58:05"/>
    <s v="2025/01/10 16:58:05"/>
    <s v=""/>
    <s v=""/>
    <s v=""/>
    <s v="2024/12/27 08:50:23"/>
    <s v="KEYIN"/>
    <s v="KEYIN"/>
    <s v="R10"/>
    <s v="RTX4090"/>
    <s v="2025/01/10 16:55:17"/>
    <s v="001"/>
    <n v="619412"/>
    <n v="1"/>
    <n v="1"/>
  </r>
  <r>
    <s v="KBB"/>
    <s v="-"/>
    <x v="5"/>
    <x v="1"/>
    <x v="1"/>
    <s v="TO24C000011"/>
    <s v="R"/>
    <s v="PNY"/>
    <s v="N_PNY_Asia"/>
    <s v="2024/12/24 14:29:15"/>
    <s v="2024/12/17 17:49:57"/>
    <s v="YD22023251"/>
    <s v="90CV-07S0010"/>
    <s v="RTX4090/PG139-SKU330/GB/PNY"/>
    <s v=""/>
    <s v="YD22023251"/>
    <s v="CLOSED"/>
    <s v="廖振廷"/>
    <s v="2024/12/27 09:53:05"/>
    <s v=""/>
    <s v=""/>
    <s v="2025/01/02 08:45:10"/>
    <s v="[A3SC0022]Scrap caused by service terms"/>
    <s v="Customer"/>
    <s v="客戶未經授權維修"/>
    <s v="2024/12/27 09:07:18"/>
    <s v="KEYIN"/>
    <s v="KEYIN"/>
    <s v="C01"/>
    <s v="RTX4090"/>
    <s v=""/>
    <s v=""/>
    <s v=""/>
    <s v=""/>
    <s v=""/>
  </r>
  <r>
    <s v="KBB"/>
    <d v="2025-01-09T00:00:00"/>
    <x v="6"/>
    <x v="0"/>
    <x v="1"/>
    <s v="TO24C000011"/>
    <s v="R"/>
    <s v="PNY"/>
    <s v="N_PNY_Asia"/>
    <s v="2024/12/24 14:29:15"/>
    <s v="2024/12/17 17:49:57"/>
    <s v="YD22023348"/>
    <s v="90CV-07S0010"/>
    <s v="RTX4090/PG139-SKU330/GB/PNY"/>
    <s v=""/>
    <s v="YD22023348"/>
    <s v="CLOSED"/>
    <s v="廖振廷"/>
    <s v="2024/12/27 09:53:05"/>
    <s v=""/>
    <s v=""/>
    <s v="2025/01/02 08:40:32"/>
    <s v="[A3SC0027]PCB damage"/>
    <s v="Customer"/>
    <s v="PCB Damaged/C1380/C1379無法維修"/>
    <s v="2024/12/27 08:40:44"/>
    <s v="KEYIN"/>
    <s v="KEYIN"/>
    <s v="C01"/>
    <s v="RTX4090"/>
    <s v=""/>
    <s v=""/>
    <s v=""/>
    <s v=""/>
    <s v=""/>
  </r>
  <r>
    <s v="KGB"/>
    <s v="Standard Shipment"/>
    <x v="0"/>
    <x v="0"/>
    <x v="0"/>
    <s v="TO24C000011"/>
    <s v="R"/>
    <s v="PNY"/>
    <s v="N_PNY_Asia"/>
    <s v="2024/12/24 14:29:15"/>
    <s v="2024/12/17 17:49:57"/>
    <s v="YD22800298"/>
    <s v="90CV-07S0010"/>
    <s v="RTX4090/PG139-SKU330/GB/PNY"/>
    <s v=""/>
    <s v="YD22024025"/>
    <s v="CLOSED"/>
    <s v="廖振廷"/>
    <s v="2024/12/27 09:53:05"/>
    <s v="2025/01/21 12:30:02"/>
    <s v="2025/01/23 13:12:57"/>
    <s v="2025/01/23 13:12:57"/>
    <s v=""/>
    <s v=""/>
    <s v=""/>
    <s v="2024/12/27 09:36:59"/>
    <s v="KEYIN"/>
    <s v="KEYIN"/>
    <s v="R10"/>
    <s v="RTX4090"/>
    <s v="2025/01/23 13:11:51"/>
    <s v="001"/>
    <n v="619508"/>
    <n v="1"/>
    <n v="1"/>
  </r>
  <r>
    <s v="KGB"/>
    <s v="Standard Shipment"/>
    <x v="0"/>
    <x v="0"/>
    <x v="0"/>
    <s v="TO24C000011"/>
    <s v="R"/>
    <s v="PNY"/>
    <s v="N_PNY_Asia"/>
    <s v="2024/12/24 14:29:15"/>
    <s v="2024/12/17 17:49:57"/>
    <s v="Y223800297"/>
    <s v="90CV-07S0010"/>
    <s v="RTX4090/PG139-SKU330/GB/PNY"/>
    <s v=""/>
    <s v="Y223029476"/>
    <s v="CLOSED"/>
    <s v="廖振廷"/>
    <s v="2024/12/27 09:53:05"/>
    <s v="2025/01/21 12:29:13"/>
    <s v="2025/01/23 13:12:57"/>
    <s v="2025/01/23 13:12:57"/>
    <s v=""/>
    <s v=""/>
    <s v=""/>
    <s v="2024/12/27 09:40:34"/>
    <s v="KEYIN"/>
    <s v="KEYIN"/>
    <s v="R10"/>
    <s v="RTX4090"/>
    <s v="2025/01/23 13:11:51"/>
    <s v="001"/>
    <n v="619508"/>
    <n v="1"/>
    <n v="1"/>
  </r>
  <r>
    <s v="KGB"/>
    <s v="Standard Shipment"/>
    <x v="0"/>
    <x v="0"/>
    <x v="0"/>
    <s v="TO24C000011"/>
    <s v="R"/>
    <s v="PNY"/>
    <s v="N_PNY_Asia"/>
    <s v="2024/12/24 14:29:15"/>
    <s v="2024/12/17 17:49:57"/>
    <s v="YN22800300"/>
    <s v="90CV-07S0030"/>
    <s v="RTX4090/PG139-SKU330/GB/PNY"/>
    <s v=""/>
    <s v="YN22018103"/>
    <s v="CLOSED"/>
    <s v="廖振廷"/>
    <s v="2024/12/27 09:53:05"/>
    <s v="2025/02/04 16:23:27"/>
    <s v="2025/02/06 16:19:21"/>
    <s v="2025/02/06 16:19:21"/>
    <s v=""/>
    <s v=""/>
    <s v=""/>
    <s v="2024/12/27 08:58:47"/>
    <s v="KEYIN"/>
    <s v="KEYIN"/>
    <s v="R10"/>
    <s v="RTX4090"/>
    <s v="2025/02/06 16:00:16"/>
    <s v="001"/>
    <n v="619794"/>
    <n v="1"/>
    <n v="1"/>
  </r>
  <r>
    <s v="KGB"/>
    <s v="Standard Shipment"/>
    <x v="0"/>
    <x v="0"/>
    <x v="0"/>
    <s v="TO24C000011"/>
    <s v="R"/>
    <s v="PNY"/>
    <s v="N_PNY_Asia"/>
    <s v="2024/12/24 14:29:15"/>
    <s v="2024/12/17 17:49:57"/>
    <s v="Y123800355"/>
    <s v="90CV-07S0030"/>
    <s v="RTX4090/PG139-SKU330/GB/PNY"/>
    <s v=""/>
    <s v="Y123014832"/>
    <s v="CLOSED"/>
    <s v="廖振廷"/>
    <s v="2024/12/27 09:53:05"/>
    <s v="2025/02/19 10:57:02"/>
    <s v="2025/02/21 16:09:09"/>
    <s v="2025/02/21 16:09:09"/>
    <s v=""/>
    <s v=""/>
    <s v=""/>
    <s v="2024/12/27 09:02:43"/>
    <s v="KEYIN"/>
    <s v="KEYIN"/>
    <s v="R10"/>
    <s v="RTX4090"/>
    <s v="2025/02/21 16:07:33"/>
    <s v="001"/>
    <n v="619986"/>
    <n v="1"/>
    <n v="1"/>
  </r>
  <r>
    <s v="KGB"/>
    <s v="Standard Shipment"/>
    <x v="0"/>
    <x v="0"/>
    <x v="0"/>
    <s v="TO24C000011"/>
    <s v="R"/>
    <s v="PNY"/>
    <s v="N_PNY_Asia"/>
    <s v="2024/12/24 14:29:15"/>
    <s v="2024/12/17 17:49:57"/>
    <s v="Y423800295"/>
    <s v="90CV-07S0020"/>
    <s v="RTX4090/PG139-SKU330/GB/PNY"/>
    <s v=""/>
    <s v="Y423023730"/>
    <s v="CLOSED"/>
    <s v="廖振廷"/>
    <s v="2024/12/27 09:53:05"/>
    <s v="2025/01/08 12:44:34"/>
    <s v="2025/01/10 16:58:05"/>
    <s v="2025/01/10 16:58:05"/>
    <s v=""/>
    <s v=""/>
    <s v=""/>
    <s v="2024/12/27 09:44:44"/>
    <s v="KEYIN"/>
    <s v="KEYIN"/>
    <s v="R10"/>
    <s v="RTX4090"/>
    <s v="2025/01/10 16:55:17"/>
    <s v="001"/>
    <n v="619412"/>
    <n v="1"/>
    <n v="1"/>
  </r>
  <r>
    <s v="KBB"/>
    <s v="-"/>
    <x v="5"/>
    <x v="1"/>
    <x v="1"/>
    <s v="TO24C000011"/>
    <s v="R"/>
    <s v="PNY"/>
    <s v="N_PNY_Asia"/>
    <s v="2024/12/24 14:29:15"/>
    <s v="2024/12/17 17:49:57"/>
    <s v="H724900060"/>
    <s v="90CV-07S0010"/>
    <s v="RTX4090/PG139-SKU330/GB/PNY"/>
    <s v=""/>
    <s v="H724900060"/>
    <s v="CLOSED"/>
    <s v="廖振廷"/>
    <s v="2024/12/27 09:53:05"/>
    <s v=""/>
    <s v=""/>
    <s v="2025/01/02 08:36:43"/>
    <s v="[A3SC0022]Scrap caused by service terms"/>
    <s v="Customer"/>
    <s v="客戶為經授權維修"/>
    <s v="2024/12/27 08:46:21"/>
    <s v="KEYIN"/>
    <s v="KEYIN"/>
    <s v="C01"/>
    <s v="RTX4090"/>
    <s v=""/>
    <s v=""/>
    <s v=""/>
    <s v=""/>
    <s v=""/>
  </r>
  <r>
    <s v="KGB"/>
    <s v="Standard Shipment"/>
    <x v="0"/>
    <x v="0"/>
    <x v="0"/>
    <s v="TO251000007"/>
    <s v="R"/>
    <s v="PNY"/>
    <s v="N_PNY_Asia"/>
    <s v="2025/01/15 16:27:13"/>
    <s v="2025/01/14 11:05:29"/>
    <s v="Y523800335"/>
    <s v="90CV07S10050"/>
    <s v="RTX4090/PG139-SKU332/GB/PNY"/>
    <s v="VCG409024TFXPB1"/>
    <s v="Y523038984"/>
    <s v="CLOSED"/>
    <s v="吳崇源"/>
    <s v="2025/01/20 10:56:26"/>
    <s v="2025/02/05 10:12:43"/>
    <s v="2025/02/06 16:19:21"/>
    <s v="2025/02/06 16:19:22"/>
    <s v=""/>
    <s v=""/>
    <s v=""/>
    <s v="2025/01/20 10:42:32"/>
    <s v="KEYIN"/>
    <s v="KEYIN"/>
    <s v="R10"/>
    <s v="RTX4090"/>
    <s v="2025/02/06 16:00:16"/>
    <s v="001"/>
    <n v="619794"/>
    <n v="1"/>
    <n v="1"/>
  </r>
  <r>
    <s v="KGB"/>
    <s v="Standard Shipment"/>
    <x v="0"/>
    <x v="0"/>
    <x v="0"/>
    <s v="TO251000007"/>
    <s v="R"/>
    <s v="PNY"/>
    <s v="N_PNY_Asia"/>
    <s v="2025/01/15 16:27:13"/>
    <s v="2025/01/14 11:05:29"/>
    <s v="Y324800337"/>
    <s v="90CV-07S0010"/>
    <s v="RTX4090/PG139-SKU330/GB/PNY"/>
    <s v=""/>
    <s v="Y324900161"/>
    <s v="CLOSED"/>
    <s v="吳崇源"/>
    <s v="2025/01/20 10:56:26"/>
    <s v="2025/02/05 10:57:14"/>
    <s v="2025/02/06 16:19:22"/>
    <s v="2025/02/06 16:19:22"/>
    <s v=""/>
    <s v=""/>
    <s v=""/>
    <s v="2025/01/20 10:47:07"/>
    <s v="KEYIN"/>
    <s v="KEYIN"/>
    <s v="R10"/>
    <s v="RTX4090"/>
    <s v="2025/02/06 16:00:16"/>
    <s v="001"/>
    <n v="619794"/>
    <n v="1"/>
    <n v="1"/>
  </r>
  <r>
    <s v="KGB"/>
    <s v="Standard Shipment"/>
    <x v="0"/>
    <x v="0"/>
    <x v="0"/>
    <s v="TO251000007"/>
    <s v="R"/>
    <s v="PNY"/>
    <s v="N_PNY_Asia"/>
    <s v="2025/01/15 16:27:13"/>
    <s v="2025/01/14 11:05:29"/>
    <s v="YN22800338"/>
    <s v="90CV-07S0010"/>
    <s v="RTX4090/PG139-SKU330/GB/PNY"/>
    <s v=""/>
    <s v="YN22015785"/>
    <s v="CLOSED"/>
    <s v="吳崇源"/>
    <s v="2025/01/20 10:56:26"/>
    <s v="2025/02/05 10:53:52"/>
    <s v="2025/02/06 16:19:22"/>
    <s v="2025/02/06 16:19:22"/>
    <s v=""/>
    <s v=""/>
    <s v=""/>
    <s v="2025/01/20 10:51:52"/>
    <s v="KEYIN"/>
    <s v="KEYIN"/>
    <s v="R10"/>
    <s v="RTX4090"/>
    <s v="2025/02/06 16:00:16"/>
    <s v="001"/>
    <n v="619794"/>
    <n v="1"/>
    <n v="1"/>
  </r>
  <r>
    <s v="KGB"/>
    <s v="Standard Shipment"/>
    <x v="0"/>
    <x v="0"/>
    <x v="0"/>
    <s v="TO251000007"/>
    <s v="R"/>
    <s v="PNY"/>
    <s v="N_PNY_Asia"/>
    <s v="2025/01/15 16:27:13"/>
    <s v="2025/01/14 11:05:29"/>
    <s v="Y123800334"/>
    <s v="90CV-07S0020"/>
    <s v="RTX4090/PG139-SKU330/GB/PNY"/>
    <s v=""/>
    <s v="Y123014531"/>
    <s v="CLOSED"/>
    <s v="吳崇源"/>
    <s v="2025/01/20 10:56:26"/>
    <s v="2025/02/05 09:23:54"/>
    <s v="2025/02/06 16:19:21"/>
    <s v="2025/02/06 16:19:21"/>
    <s v=""/>
    <s v=""/>
    <s v=""/>
    <s v="2025/01/20 10:26:19"/>
    <s v="KEYIN"/>
    <s v="KEYIN"/>
    <s v="R10"/>
    <s v="RTX4090"/>
    <s v="2025/02/06 16:00:16"/>
    <s v="001"/>
    <n v="619794"/>
    <n v="1"/>
    <n v="1"/>
  </r>
  <r>
    <s v="KGB"/>
    <s v="Standard Shipment"/>
    <x v="0"/>
    <x v="0"/>
    <x v="0"/>
    <s v="TO251000007"/>
    <s v="R"/>
    <s v="PNY"/>
    <s v="N_PNY_Asia"/>
    <s v="2025/01/15 16:27:13"/>
    <s v="2025/01/14 11:05:29"/>
    <s v="YN22800336"/>
    <s v="90CV-07S0030"/>
    <s v="RTX4090/PG139-SKU330/GB/PNY"/>
    <s v=""/>
    <s v="YN22018314"/>
    <s v="CLOSED"/>
    <s v="吳崇源"/>
    <s v="2025/01/20 10:56:26"/>
    <s v="2025/02/07 16:19:20"/>
    <s v="2025/02/21 16:09:10"/>
    <s v="2025/02/21 16:09:10"/>
    <s v=""/>
    <s v=""/>
    <s v=""/>
    <s v="2025/01/20 10:37:07"/>
    <s v="KEYIN"/>
    <s v="KEYIN"/>
    <s v="R10"/>
    <s v="RTX4090"/>
    <s v="2025/02/21 16:07:33"/>
    <s v="001"/>
    <n v="619986"/>
    <n v="1"/>
    <n v="1"/>
  </r>
  <r>
    <s v="KBB"/>
    <d v="2025-07-02T00:00:00"/>
    <x v="4"/>
    <x v="0"/>
    <x v="1"/>
    <s v="TO252000008"/>
    <s v="R"/>
    <s v="PNY"/>
    <s v="N_PNY_Asia"/>
    <s v="2025/02/24 11:05:20"/>
    <s v="2025/02/19 16:31:07"/>
    <s v="Y823009578"/>
    <s v="90CV07S10050"/>
    <s v="RTX4090/PG139-SKU332/GB/PNY"/>
    <s v=""/>
    <s v="Y823009578"/>
    <s v="CLOSED"/>
    <s v="廖振廷"/>
    <s v="2025/03/04 10:30:50"/>
    <s v=""/>
    <s v=""/>
    <s v="2025/03/10 09:05:33"/>
    <s v="[A3SC0030]Burnt Component"/>
    <s v="Customer"/>
    <s v="PCB 燒板 U97,U7"/>
    <s v="2025/03/04 10:25:16"/>
    <s v="KEYIN"/>
    <s v="KEYIN"/>
    <s v="C01"/>
    <s v="RTX4090"/>
    <s v=""/>
    <s v=""/>
    <s v=""/>
    <s v=""/>
    <s v=""/>
  </r>
  <r>
    <s v="KBB"/>
    <d v="2025-07-02T00:00:00"/>
    <x v="4"/>
    <x v="0"/>
    <x v="1"/>
    <s v="TO252000013"/>
    <s v="R"/>
    <s v="PNY"/>
    <s v="N_PNY_Asia"/>
    <s v="2025/02/25 17:28:10"/>
    <s v="2025/02/21 15:23:35"/>
    <s v="Y723016171"/>
    <s v="90CV07S20020"/>
    <s v="RTX4090/PG139-SKU332/GB/PNY"/>
    <s v=""/>
    <s v="Y723016171"/>
    <s v="CLOSED"/>
    <s v="廖振廷"/>
    <s v="2025/03/04 09:14:44"/>
    <s v=""/>
    <s v=""/>
    <s v="2025/03/10 09:12:33"/>
    <s v="[A3SC0027]PCB damage"/>
    <s v="Customer"/>
    <s v="PCB Damaged/板斷(裂)無法維修"/>
    <s v="2025/03/04 09:11:02"/>
    <s v="KEYIN"/>
    <s v="KEYIN"/>
    <s v="C01"/>
    <s v="RTX4090"/>
    <s v=""/>
    <s v=""/>
    <s v=""/>
    <s v=""/>
    <s v=""/>
  </r>
  <r>
    <s v="KGB"/>
    <s v="Standard Shipment"/>
    <x v="0"/>
    <x v="0"/>
    <x v="0"/>
    <s v="TO253000009"/>
    <s v="R"/>
    <s v="PNY"/>
    <s v="N_PNY_Asia"/>
    <s v="2025/03/26 12:39:29"/>
    <s v="2025/03/20 18:18:40"/>
    <s v="YD22800592"/>
    <s v="90CV-07S0010"/>
    <s v="RTX4090/PG139-SKU330/GB/PNY"/>
    <s v=""/>
    <s v="YD22024896"/>
    <s v="CLOSED"/>
    <s v="吳崇源"/>
    <s v="2025/03/26 13:55:11"/>
    <s v="2025/06/19 13:48:26"/>
    <s v="2025/06/19 16:57:55"/>
    <s v="2025/06/19 16:57:55"/>
    <s v=""/>
    <s v=""/>
    <s v=""/>
    <s v="2025/03/26 13:10:36"/>
    <s v="KEYIN"/>
    <s v="KEYIN"/>
    <s v="N01"/>
    <s v="RTX4090"/>
    <s v="2025/06/19 16:57:19"/>
    <s v="001"/>
    <n v="621098"/>
    <n v="1"/>
    <n v="1"/>
  </r>
  <r>
    <s v="KGB"/>
    <s v="Standard Shipment"/>
    <x v="0"/>
    <x v="0"/>
    <x v="0"/>
    <s v="TO256000007"/>
    <s v="R"/>
    <s v="PNY"/>
    <s v="N_PNY_Asia"/>
    <s v="2025/06/26 10:48:03"/>
    <s v="2025/06/19 13:52:32"/>
    <s v="Y523800620"/>
    <s v="90CV-07S0010"/>
    <s v="RTX4090/PG139-SKU330/GB/PNY"/>
    <s v=""/>
    <s v="Y523016703"/>
    <s v="CLOSED"/>
    <s v="吳崇源"/>
    <s v="2025/06/26 12:51:31"/>
    <s v="2025/07/18 08:19:39"/>
    <s v="2025/07/23 14:45:15"/>
    <s v="2025/07/23 14:45:15"/>
    <s v=""/>
    <s v=""/>
    <s v=""/>
    <s v="2025/06/26 12:08:12"/>
    <s v="KEYIN"/>
    <s v="KEYIN"/>
    <s v="R10"/>
    <s v="RTX4090"/>
    <s v="2025/07/23 14:40:35"/>
    <s v="001"/>
    <n v="621343"/>
    <n v="1"/>
    <n v="1"/>
  </r>
  <r>
    <s v="KBB"/>
    <s v="-"/>
    <x v="5"/>
    <x v="1"/>
    <x v="1"/>
    <s v="TO256000007"/>
    <s v="R"/>
    <s v="PNY"/>
    <s v="N_PNY_Asia"/>
    <s v="2025/06/26 10:48:03"/>
    <s v="2025/06/19 13:52:32"/>
    <s v="Y823501698"/>
    <s v="90CV-07S0010"/>
    <s v="RTX4090/PG139-SKU330/GB/PNY"/>
    <s v=""/>
    <s v="Y823501698"/>
    <s v="CLOSED"/>
    <s v="吳崇源"/>
    <s v="2025/06/26 12:51:31"/>
    <s v=""/>
    <s v=""/>
    <s v="2025/07/24 11:05:24"/>
    <s v="[A3SC0022]Scrap caused by service terms"/>
    <s v="Customer"/>
    <s v="Model與資料不符(假板)"/>
    <s v="2025/06/26 11:03:12"/>
    <s v="KEYIN"/>
    <s v="KEYIN"/>
    <s v="C01"/>
    <s v="RTX4090"/>
    <s v=""/>
    <s v=""/>
    <s v=""/>
    <s v=""/>
    <s v=""/>
  </r>
  <r>
    <s v="KGB"/>
    <s v="Standard Shipment"/>
    <x v="0"/>
    <x v="0"/>
    <x v="0"/>
    <s v="TO256000007"/>
    <s v="R"/>
    <s v="PNY"/>
    <s v="N_PNY_Asia"/>
    <s v="2025/06/26 10:48:03"/>
    <s v="2025/06/19 13:52:32"/>
    <s v="Y523800618"/>
    <s v="90CV-07S0020"/>
    <s v="RTX4090/PG139-SKU330/GB/PNY"/>
    <s v=""/>
    <s v="Y523800233"/>
    <s v="CLOSED"/>
    <s v="吳崇源"/>
    <s v="2025/06/26 12:51:31"/>
    <s v="2025/10/15 16:53:39"/>
    <s v="2025/10/21 12:39:04"/>
    <s v="2025/10/21 12:39:05"/>
    <s v=""/>
    <s v=""/>
    <s v=""/>
    <s v="2025/06/26 11:07:17"/>
    <s v="KEYIN"/>
    <s v="KEYIN"/>
    <s v="R10"/>
    <s v="RTX4090"/>
    <s v="2025/10/21 12:37:03"/>
    <s v="001"/>
    <n v="621790"/>
    <n v="1"/>
    <n v="1"/>
  </r>
  <r>
    <s v="KBB"/>
    <d v="2025-07-02T00:00:00"/>
    <x v="4"/>
    <x v="0"/>
    <x v="1"/>
    <s v="TO256000007"/>
    <s v="R"/>
    <s v="PNY"/>
    <s v="N_PNY_Asia"/>
    <s v="2025/06/26 10:48:03"/>
    <s v="2025/06/19 13:52:32"/>
    <s v="YD22023640"/>
    <s v="90CV-07S0010"/>
    <s v="RTX4090/PG139-SKU330/GB/PNY"/>
    <s v=""/>
    <s v="YD22023640"/>
    <s v="CLOSED"/>
    <s v="吳崇源"/>
    <s v="2025/06/26 12:51:31"/>
    <s v=""/>
    <s v=""/>
    <s v="2025/07/03 14:14:42"/>
    <s v="[A3SC0023]Scrap caused by VI fail"/>
    <s v="Customer"/>
    <s v="PCB Damaged/金手指無法維修"/>
    <s v="2025/06/26 12:40:13"/>
    <s v="KEYIN"/>
    <s v="KEYIN"/>
    <s v="C01"/>
    <s v="RTX4090"/>
    <s v=""/>
    <s v=""/>
    <s v=""/>
    <s v=""/>
    <s v=""/>
  </r>
  <r>
    <s v="KBB"/>
    <d v="2025-07-02T00:00:00"/>
    <x v="4"/>
    <x v="0"/>
    <x v="1"/>
    <s v="TO256000007"/>
    <s v="R"/>
    <s v="PNY"/>
    <s v="N_PNY_Asia"/>
    <s v="2025/06/26 10:48:03"/>
    <s v="2025/06/19 13:52:32"/>
    <s v="YN22011804"/>
    <s v="90CV-07S0010"/>
    <s v="RTX4090/PG139-SKU330/GB/PNY"/>
    <s v=""/>
    <s v="YN22011804"/>
    <s v="CLOSED"/>
    <s v="吳崇源"/>
    <s v="2025/06/26 12:59:42"/>
    <s v=""/>
    <s v=""/>
    <s v="2025/07/03 14:15:03"/>
    <s v="[A3SC0030]Burnt Component"/>
    <s v="Customer"/>
    <s v="PCB Burned/U25/U28"/>
    <s v="2025/06/26 12:50:50"/>
    <s v="KEYIN"/>
    <s v="KEYIN"/>
    <s v="C01"/>
    <s v="RTX4090"/>
    <s v=""/>
    <s v=""/>
    <s v=""/>
    <s v=""/>
    <s v=""/>
  </r>
  <r>
    <s v="KGB"/>
    <s v="Standard Shipment"/>
    <x v="0"/>
    <x v="0"/>
    <x v="0"/>
    <s v="TO256000007"/>
    <s v="R"/>
    <s v="PNY"/>
    <s v="N_PNY_Asia"/>
    <s v="2025/06/26 10:48:03"/>
    <s v="2025/06/19 13:52:32"/>
    <s v="YO22800619"/>
    <s v="90CV-07S0010"/>
    <s v="RTX4090/PG139-SKU330/GB/PNY"/>
    <s v=""/>
    <s v="YO22001945"/>
    <s v="CLOSED"/>
    <s v="吳崇源"/>
    <s v="2025/06/26 12:51:32"/>
    <s v="2025/07/18 08:19:27"/>
    <s v="2025/07/23 14:45:14"/>
    <s v="2025/07/23 14:45:14"/>
    <s v=""/>
    <s v=""/>
    <s v=""/>
    <s v="2025/06/26 10:58:44"/>
    <s v="KEYIN"/>
    <s v="KEYIN"/>
    <s v="R10"/>
    <s v="RTX4090"/>
    <s v="2025/07/23 14:40:35"/>
    <s v="001"/>
    <n v="621343"/>
    <n v="1"/>
    <n v="1"/>
  </r>
  <r>
    <s v="KBB"/>
    <s v="VRAM is pending RTV"/>
    <x v="14"/>
    <x v="1"/>
    <x v="1"/>
    <s v="TO257000006"/>
    <s v="R"/>
    <s v="PNY"/>
    <s v="N_PNY_Asia"/>
    <s v="2025/07/23 12:43:39"/>
    <s v="2025/07/22 10:54:07"/>
    <s v="Y423016103"/>
    <s v="90CV-07S0010"/>
    <s v="RTX4090/PG139-SKU330/GB/PNY"/>
    <s v=""/>
    <s v="Y423016103"/>
    <s v="CLOSED"/>
    <s v="吳崇源"/>
    <s v="2025/07/24 12:33:16"/>
    <s v=""/>
    <s v=""/>
    <s v="2025/12/03 16:19:56"/>
    <s v="[A3SC0020]Scrap cause by Parts shortage"/>
    <s v="Customer"/>
    <s v="無料可修，SA同意報廢"/>
    <s v="2025/07/24 12:04:10"/>
    <s v="KEYIN"/>
    <s v="KEYIN"/>
    <s v="C01"/>
    <s v="RTX4090"/>
    <s v=""/>
    <s v=""/>
    <s v=""/>
    <s v=""/>
    <s v=""/>
  </r>
  <r>
    <s v="KGB"/>
    <s v="Standard Shipment"/>
    <x v="0"/>
    <x v="0"/>
    <x v="0"/>
    <s v="TO257000006"/>
    <s v="R"/>
    <s v="PNY"/>
    <s v="N_PNY_Asia"/>
    <s v="2025/07/23 12:43:39"/>
    <s v="2025/07/22 10:54:07"/>
    <s v="Y423800641"/>
    <s v="90CV-07S0010"/>
    <s v="RTX4090/PG139-SKU330/GB/PNY"/>
    <s v=""/>
    <s v="Y423011354"/>
    <s v="CLOSED"/>
    <s v="廖振廷"/>
    <s v="2025/07/24 12:33:16"/>
    <s v="2025/10/15 16:49:49"/>
    <s v="2025/10/21 12:39:05"/>
    <s v="2025/10/21 12:39:05"/>
    <s v=""/>
    <s v=""/>
    <s v=""/>
    <s v="2025/07/24 12:19:09"/>
    <s v="KEYIN"/>
    <s v="KEYIN"/>
    <s v="R10"/>
    <s v="RTX4090"/>
    <s v="2025/10/21 12:37:03"/>
    <s v="001"/>
    <n v="621790"/>
    <n v="1"/>
    <n v="1"/>
  </r>
  <r>
    <s v="KBB"/>
    <s v="-"/>
    <x v="5"/>
    <x v="1"/>
    <x v="1"/>
    <s v="TO257000006"/>
    <s v="R"/>
    <s v="PNY"/>
    <s v="N_PNY_Asia"/>
    <s v="2025/07/23 12:43:39"/>
    <s v="2025/07/22 10:54:07"/>
    <s v="Y423011320"/>
    <s v="90CV-07S0010"/>
    <s v="RTX4090/PG139-SKU330/GB/PNY"/>
    <s v=""/>
    <s v="Y423011320"/>
    <s v="CLOSED"/>
    <s v="廖振廷"/>
    <s v="2025/07/24 12:33:16"/>
    <s v=""/>
    <s v=""/>
    <s v="2025/08/21 16:59:48"/>
    <s v="[A3SC0030]Burnt Component"/>
    <s v="Customer"/>
    <s v="PCB Burned/U927"/>
    <s v="2025/07/24 12:22:53"/>
    <s v="KEYIN"/>
    <s v="KEYIN"/>
    <s v="C01"/>
    <s v="RTX4090"/>
    <s v=""/>
    <s v=""/>
    <s v=""/>
    <s v=""/>
    <s v=""/>
  </r>
  <r>
    <s v="KBB"/>
    <s v="-"/>
    <x v="5"/>
    <x v="1"/>
    <x v="1"/>
    <s v="TO257000006"/>
    <s v="R"/>
    <s v="PNY"/>
    <s v="N_PNY_Asia"/>
    <s v="2025/07/23 12:43:39"/>
    <s v="2025/07/22 10:54:07"/>
    <s v="YN22028475"/>
    <s v="90CV-07S0010"/>
    <s v="RTX4090/PG139-SKU330/GB/PNY"/>
    <s v=""/>
    <s v="YN22028475"/>
    <s v="CLOSED"/>
    <s v="廖振廷"/>
    <s v="2025/07/24 12:33:16"/>
    <s v=""/>
    <s v=""/>
    <s v="2025/08/21 16:59:49"/>
    <s v="[A3SC0030]Burnt Component"/>
    <s v="Customer"/>
    <s v="PCB Burned/U928"/>
    <s v="2025/07/24 12:29:06"/>
    <s v="KEYIN"/>
    <s v="KEYIN"/>
    <s v="C01"/>
    <s v="RTX4090"/>
    <s v=""/>
    <s v=""/>
    <s v=""/>
    <s v=""/>
    <s v=""/>
  </r>
  <r>
    <s v="KGB"/>
    <s v="Standard Shipment"/>
    <x v="0"/>
    <x v="0"/>
    <x v="0"/>
    <s v="TO258000006"/>
    <s v="R"/>
    <s v="PNY"/>
    <s v="N_PNY_Asia"/>
    <s v="2025/08/14 15:16:57"/>
    <s v="2025/08/13 11:12:05"/>
    <s v="YN22800648"/>
    <s v="90CV-07S0010"/>
    <s v="RTX4090/PG139-SKU330/GB/PNY"/>
    <s v=""/>
    <s v="YN22006630"/>
    <s v="CLOSED"/>
    <s v="廖振廷"/>
    <s v="2025/08/14 16:50:29"/>
    <s v="2025/10/15 16:47:27"/>
    <s v="2025/10/21 12:39:05"/>
    <s v="2025/10/21 12:39:05"/>
    <s v=""/>
    <s v=""/>
    <s v=""/>
    <s v="2025/08/14 16:22:36"/>
    <s v="KEYIN"/>
    <s v="KEYIN"/>
    <s v="R10"/>
    <s v="RTX4090"/>
    <s v="2025/10/21 12:37:03"/>
    <s v="001"/>
    <n v="621790"/>
    <n v="1"/>
    <n v="1"/>
  </r>
  <r>
    <s v="KGB"/>
    <s v="Standard Shipment"/>
    <x v="0"/>
    <x v="0"/>
    <x v="0"/>
    <s v="TO258000006"/>
    <s v="R"/>
    <s v="PNY"/>
    <s v="N_PNY_Asia"/>
    <s v="2025/08/14 15:16:57"/>
    <s v="2025/08/13 11:12:05"/>
    <s v="YD22800653"/>
    <s v="90CV-07S0010"/>
    <s v="RTX4090/PG139-SKU330/GB/PNY"/>
    <s v=""/>
    <s v="YD22023030"/>
    <s v="CLOSED"/>
    <s v="廖振廷"/>
    <s v="2025/08/14 16:50:29"/>
    <s v="2025/10/15 16:48:06"/>
    <s v="2025/10/21 12:39:05"/>
    <s v="2025/10/21 12:39:05"/>
    <s v=""/>
    <s v=""/>
    <s v=""/>
    <s v="2025/08/14 16:14:50"/>
    <s v="KEYIN"/>
    <s v="KEYIN"/>
    <s v="R10"/>
    <s v="RTX4090"/>
    <s v="2025/10/21 12:37:03"/>
    <s v="001"/>
    <n v="621790"/>
    <n v="1"/>
    <n v="1"/>
  </r>
  <r>
    <s v="KGB"/>
    <s v="Standard Shipment"/>
    <x v="0"/>
    <x v="0"/>
    <x v="0"/>
    <s v="TO258000006"/>
    <s v="R"/>
    <s v="PNY"/>
    <s v="N_PNY_Asia"/>
    <s v="2025/08/14 15:16:57"/>
    <s v="2025/08/13 11:12:05"/>
    <s v="YD22800654"/>
    <s v="90CV-07S0020"/>
    <s v="RTX4090/PG139-SKU330/GB/PNY"/>
    <s v=""/>
    <s v="YD22800426"/>
    <s v="CLOSED"/>
    <s v="廖振廷"/>
    <s v="2025/08/14 16:50:28"/>
    <s v="2025/10/15 16:48:26"/>
    <s v="2025/10/21 12:39:05"/>
    <s v="2025/10/21 12:39:05"/>
    <s v=""/>
    <s v=""/>
    <s v=""/>
    <s v="2025/08/14 16:42:31"/>
    <s v="KEYIN"/>
    <s v="KEYIN"/>
    <s v="R10"/>
    <s v="RTX4090"/>
    <s v="2025/10/21 12:37:03"/>
    <s v="001"/>
    <n v="621790"/>
    <n v="1"/>
    <n v="1"/>
  </r>
  <r>
    <s v="KGB"/>
    <s v="Standard Shipment"/>
    <x v="0"/>
    <x v="0"/>
    <x v="0"/>
    <s v="TO258000006"/>
    <s v="R"/>
    <s v="PNY"/>
    <s v="N_PNY_Asia"/>
    <s v="2025/08/14 15:16:57"/>
    <s v="2025/08/13 11:12:05"/>
    <s v="YD22800655"/>
    <s v="90CV-07S0020"/>
    <s v="RTX4090/PG139-SKU330/GB/PNY"/>
    <s v=""/>
    <s v="YD22800440"/>
    <s v="CLOSED"/>
    <s v="廖振廷"/>
    <s v="2025/08/14 16:50:28"/>
    <s v="2025/10/15 16:48:44"/>
    <s v="2025/10/21 12:39:05"/>
    <s v="2025/10/21 12:39:05"/>
    <s v=""/>
    <s v=""/>
    <s v=""/>
    <s v="2025/08/14 16:41:26"/>
    <s v="KEYIN"/>
    <s v="KEYIN"/>
    <s v="R10"/>
    <s v="RTX4090"/>
    <s v="2025/10/21 12:37:03"/>
    <s v="001"/>
    <n v="621790"/>
    <n v="1"/>
    <n v="1"/>
  </r>
  <r>
    <s v="KBB"/>
    <d v="2025-09-24T00:00:00"/>
    <x v="4"/>
    <x v="0"/>
    <x v="1"/>
    <s v="TO258000006"/>
    <s v="R"/>
    <s v="PNY"/>
    <s v="N_PNY_Asia"/>
    <s v="2025/08/14 15:16:57"/>
    <s v="2025/08/13 11:12:05"/>
    <s v="Y323008679"/>
    <s v="90CV-07S0030"/>
    <s v="RTX4090/PG139-SKU330/GB/PNY"/>
    <s v=""/>
    <s v="Y323008679"/>
    <s v="CLOSED"/>
    <s v="廖振廷"/>
    <s v="2025/08/14 16:50:28"/>
    <s v=""/>
    <s v=""/>
    <s v="2025/08/21 16:59:55"/>
    <s v="[A3SC0022]Scrap caused by service terms"/>
    <s v="Customer"/>
    <s v="客戶未經過授權維修/G1/VRAM"/>
    <s v="2025/08/14 16:45:28"/>
    <s v="KEYIN"/>
    <s v="KEYIN"/>
    <s v="C01"/>
    <s v="RTX4090"/>
    <s v=""/>
    <s v=""/>
    <s v=""/>
    <s v=""/>
    <s v=""/>
  </r>
  <r>
    <s v="KGB"/>
    <s v="Standard Shipment"/>
    <x v="0"/>
    <x v="0"/>
    <x v="0"/>
    <s v="TO258000006"/>
    <s v="R"/>
    <s v="PNY"/>
    <s v="N_PNY_Asia"/>
    <s v="2025/08/14 15:16:57"/>
    <s v="2025/08/13 11:12:05"/>
    <s v="H424800652"/>
    <s v="90CV-07S0030"/>
    <s v="RTX4090/PG139-SKU330/GB/PNY"/>
    <s v=""/>
    <s v="H424800484"/>
    <s v="CLOSED"/>
    <s v="廖振廷"/>
    <s v="2025/08/14 16:50:28"/>
    <s v="2025/10/03 16:35:02"/>
    <s v="2025/10/09 10:42:46"/>
    <s v="2025/10/09 10:42:46"/>
    <s v=""/>
    <s v=""/>
    <s v=""/>
    <s v="2025/08/14 16:48:23"/>
    <s v="KEYIN"/>
    <s v="KEYIN"/>
    <s v="R10"/>
    <s v="RTX4090"/>
    <s v="2025/10/09 10:40:32"/>
    <s v="001"/>
    <n v="621745"/>
    <n v="1"/>
    <n v="1"/>
  </r>
  <r>
    <s v="KBB"/>
    <s v="VRAM is pending RTV"/>
    <x v="14"/>
    <x v="1"/>
    <x v="1"/>
    <s v="TO258000006"/>
    <s v="R"/>
    <s v="PNY"/>
    <s v="N_PNY_Asia"/>
    <s v="2025/08/14 15:16:57"/>
    <s v="2025/08/13 11:12:05"/>
    <s v="H624800483"/>
    <s v="90CV-07S0030"/>
    <s v="RTX4090/PG139-SKU330/GB/PNY"/>
    <s v=""/>
    <s v="H624800483"/>
    <s v="CLOSED"/>
    <s v="吳崇源"/>
    <s v="2025/08/14 16:50:29"/>
    <s v=""/>
    <s v=""/>
    <s v="2025/12/03 16:19:54"/>
    <s v="[A3SC0020]Scrap cause by Parts shortage"/>
    <s v="Customer"/>
    <s v="無料可修，SA同意報廢"/>
    <s v="2025/08/14 16:30:36"/>
    <s v="KEYIN"/>
    <s v="KEYIN"/>
    <s v="C01"/>
    <s v="RTX4090"/>
    <s v=""/>
    <s v=""/>
    <s v=""/>
    <s v=""/>
    <s v=""/>
  </r>
  <r>
    <s v="KBB"/>
    <s v="VRAM is pending RTV"/>
    <x v="14"/>
    <x v="1"/>
    <x v="1"/>
    <s v="TO258000006"/>
    <s v="R"/>
    <s v="PNY"/>
    <s v="N_PNY_Asia"/>
    <s v="2025/08/14 15:16:57"/>
    <s v="2025/08/13 11:12:05"/>
    <s v="Y223800456"/>
    <s v="90CV-07S0030"/>
    <s v="RTX4090/PG139-SKU330/GB/PNY"/>
    <s v=""/>
    <s v="Y223800456"/>
    <s v="CLOSED"/>
    <s v="吳崇源"/>
    <s v="2025/08/14 16:50:28"/>
    <s v=""/>
    <s v=""/>
    <s v="2025/12/03 16:19:58"/>
    <s v="[A3SC0020]Scrap cause by Parts shortage"/>
    <s v="Customer"/>
    <s v="無料可修，SA同意報廢"/>
    <s v="2025/08/14 16:38:46"/>
    <s v="KEYIN"/>
    <s v="KEYIN"/>
    <s v="C01"/>
    <s v="RTX4090"/>
    <s v=""/>
    <s v=""/>
    <s v=""/>
    <s v=""/>
    <s v=""/>
  </r>
  <r>
    <s v="KGB"/>
    <s v="Standard Shipment"/>
    <x v="0"/>
    <x v="0"/>
    <x v="0"/>
    <s v="TO259000002"/>
    <s v="R"/>
    <s v="PNY"/>
    <s v="N_PNY_Asia"/>
    <s v="2025/09/11 15:52:37"/>
    <s v="2025/09/02 16:27:52"/>
    <s v="Y623800904"/>
    <s v="90CV07S10050"/>
    <s v="RTX4090/PG139-SKU332/GB/PNY"/>
    <s v="VCG409024TFXPB1"/>
    <s v="Y623009439"/>
    <s v="CLOSED"/>
    <s v="廖振廷"/>
    <s v="2025/10/07 14:08:15"/>
    <s v="2025/11/03 09:38:59"/>
    <s v="2025/11/04 16:15:11"/>
    <s v="2025/11/04 16:15:11"/>
    <s v=""/>
    <s v=""/>
    <s v=""/>
    <s v="2025/10/07 14:04:47"/>
    <s v="KEYIN"/>
    <s v="KEYIN"/>
    <s v="R10"/>
    <s v="RTX4090"/>
    <s v="2025/11/04 16:11:21"/>
    <s v="001"/>
    <n v="621842"/>
    <n v="1"/>
    <n v="1"/>
  </r>
  <r>
    <s v="KGB"/>
    <s v="Standard Shipment"/>
    <x v="0"/>
    <x v="0"/>
    <x v="0"/>
    <s v="TO259000002"/>
    <s v="R"/>
    <s v="PNY"/>
    <s v="N_PNY_Asia"/>
    <s v="2025/09/11 15:52:37"/>
    <s v="2025/09/02 16:27:52"/>
    <s v="Y423800903"/>
    <s v="90CV-07S0010"/>
    <s v="RTX4090/PG139-SKU330/GB/PNY"/>
    <s v="VCG409024TFXXPB1-O"/>
    <s v="Y423011497"/>
    <s v="CLOSED"/>
    <s v="廖振廷"/>
    <s v="2025/10/07 14:08:15"/>
    <s v="2025/11/03 09:38:53"/>
    <s v="2025/11/04 16:15:11"/>
    <s v="2025/11/04 16:15:11"/>
    <s v=""/>
    <s v=""/>
    <s v=""/>
    <s v="2025/10/07 14:06:41"/>
    <s v="KEYIN"/>
    <s v="KEYIN"/>
    <s v="R10"/>
    <s v="RTX4090"/>
    <s v="2025/11/04 16:11:21"/>
    <s v="001"/>
    <n v="621842"/>
    <n v="1"/>
    <n v="1"/>
  </r>
  <r>
    <s v="KBB"/>
    <s v="-"/>
    <x v="5"/>
    <x v="1"/>
    <x v="1"/>
    <s v="TO259000002"/>
    <s v="R"/>
    <s v="PNY"/>
    <s v="N_PNY_Asia"/>
    <s v="2025/09/11 15:52:37"/>
    <s v="2025/09/02 16:27:52"/>
    <s v="Y623020956"/>
    <s v="90CV07S10050"/>
    <s v="RTX4090/PG139-SKU332/GB/PNY"/>
    <s v="VCG409024TFXPB1"/>
    <s v="Y623020956"/>
    <s v="CLOSED"/>
    <s v="吳崇源"/>
    <s v="2025/10/13 09:47:05"/>
    <s v=""/>
    <s v=""/>
    <s v="2025/11/26 17:29:06"/>
    <s v="[A3SC0012]Scrap cause by no repair skill"/>
    <s v="[A1902]RMA"/>
    <s v="GPU TEST FAIL"/>
    <s v="2025/10/13 09:32:48"/>
    <s v="KEYIN"/>
    <s v="KEYIN"/>
    <s v="X03"/>
    <s v="RTX4090"/>
    <s v=""/>
    <s v=""/>
    <s v=""/>
    <s v=""/>
    <s v=""/>
  </r>
  <r>
    <s v="KGB"/>
    <s v="Standard Shipment"/>
    <x v="0"/>
    <x v="0"/>
    <x v="0"/>
    <s v="TO259000002"/>
    <s v="R"/>
    <s v="PNY"/>
    <s v="N_PNY_Asia"/>
    <s v="2025/09/11 15:52:37"/>
    <s v="2025/09/02 16:27:52"/>
    <s v="YN22800896"/>
    <s v="90CV-07S0020"/>
    <s v="RTX4090/PG139-SKU330/GB/PNY"/>
    <s v="VCG409024TFXPB1"/>
    <s v="YN22028866"/>
    <s v="CLOSED"/>
    <s v="廖振廷"/>
    <s v="2025/10/13 09:47:05"/>
    <s v="2025/11/03 09:38:40"/>
    <s v="2025/11/04 16:15:11"/>
    <s v="2025/11/04 16:15:11"/>
    <s v=""/>
    <s v=""/>
    <s v=""/>
    <s v="2025/10/13 09:34:28"/>
    <s v="KEYIN"/>
    <s v="KEYIN"/>
    <s v="R10"/>
    <s v="RTX4090"/>
    <s v="2025/11/04 16:11:21"/>
    <s v="001"/>
    <n v="621842"/>
    <n v="1"/>
    <n v="1"/>
  </r>
  <r>
    <s v="KBB"/>
    <s v="-"/>
    <x v="5"/>
    <x v="1"/>
    <x v="1"/>
    <s v="TO259000002"/>
    <s v="R"/>
    <s v="PNY"/>
    <s v="N_PNY_Asia"/>
    <s v="2025/09/11 15:52:37"/>
    <s v="2025/09/02 16:27:52"/>
    <s v="Y124900084"/>
    <s v="90CV-07S0010"/>
    <s v="RTX4090/PG139-SKU330/GB/PNY"/>
    <s v="VCG409024TFXXPB1-O"/>
    <s v="Y124900084"/>
    <s v="CLOSED"/>
    <s v="吳崇源"/>
    <s v="2025/10/13 09:47:05"/>
    <s v=""/>
    <s v=""/>
    <s v="2025/11/26 17:29:02"/>
    <s v="[A3SC0022]Scrap caused by service terms"/>
    <s v="Customer"/>
    <s v="客戶未經授權維修"/>
    <s v="2025/10/13 09:41:31"/>
    <s v="KEYIN"/>
    <s v="KEYIN"/>
    <s v="C01"/>
    <s v="RTX4090"/>
    <s v=""/>
    <s v=""/>
    <s v=""/>
    <s v=""/>
    <s v=""/>
  </r>
  <r>
    <s v="KGB"/>
    <s v="Standard Shipment"/>
    <x v="0"/>
    <x v="0"/>
    <x v="0"/>
    <s v="TO259000002"/>
    <s v="R"/>
    <s v="PNY"/>
    <s v="N_PNY_Asia"/>
    <s v="2025/09/11 15:52:37"/>
    <s v="2025/09/02 16:27:52"/>
    <s v="Y423800939"/>
    <s v="90CV-07S0010"/>
    <s v="RTX4090/PG139-SKU330/GB/PNY"/>
    <s v="VCG409024TFXXPB1-O"/>
    <s v="Y423011910"/>
    <s v="CLOSED"/>
    <s v="吳崇源"/>
    <s v="2025/10/13 09:47:05"/>
    <s v="2025/11/03 09:40:12"/>
    <s v="2025/11/04 16:15:11"/>
    <s v="2025/11/04 16:15:11"/>
    <s v=""/>
    <s v=""/>
    <s v=""/>
    <s v="2025/10/13 09:43:05"/>
    <s v="KEYIN"/>
    <s v="KEYIN"/>
    <s v="R10"/>
    <s v="RTX4090"/>
    <s v="2025/11/04 16:11:21"/>
    <s v="001"/>
    <n v="621842"/>
    <n v="1"/>
    <n v="1"/>
  </r>
  <r>
    <s v="KGB"/>
    <s v="Standard Shipment"/>
    <x v="0"/>
    <x v="0"/>
    <x v="0"/>
    <s v="TO259000002"/>
    <s v="R"/>
    <s v="PNY"/>
    <s v="N_PNY_Asia"/>
    <s v="2025/09/11 15:52:37"/>
    <s v="2025/09/02 16:27:52"/>
    <s v="YD22800940"/>
    <s v="90CV-07S0010"/>
    <s v="RTX4090/PG139-SKU330/GB/PNY"/>
    <s v="VCG409024TFXXPB1-O"/>
    <s v="YD22023843"/>
    <s v="CLOSED"/>
    <s v="吳崇源"/>
    <s v="2025/10/13 09:47:05"/>
    <s v="2025/11/03 09:40:18"/>
    <s v="2025/11/04 16:15:11"/>
    <s v="2025/11/04 16:15:11"/>
    <s v=""/>
    <s v=""/>
    <s v=""/>
    <s v="2025/10/13 09:45:37"/>
    <s v="KEYIN"/>
    <s v="KEYIN"/>
    <s v="R10"/>
    <s v="RTX4090"/>
    <s v="2025/11/04 16:11:21"/>
    <s v="001"/>
    <n v="621842"/>
    <n v="1"/>
    <n v="1"/>
  </r>
  <r>
    <s v="KBB"/>
    <s v="VRAM is pending RTV"/>
    <x v="14"/>
    <x v="1"/>
    <x v="1"/>
    <s v="TO259000006"/>
    <s v="R"/>
    <s v="PNY"/>
    <s v="N_PNY_Asia"/>
    <s v="2025/09/15 13:13:20"/>
    <s v="2025/09/08 10:20:37"/>
    <s v="Y323800124"/>
    <s v="90CV-07S0030"/>
    <s v="RTX4090/PG139-SKU330/GB/PNY"/>
    <s v=""/>
    <s v="Y323800124"/>
    <s v="CLOSED"/>
    <s v="吳崇源"/>
    <s v="2025/09/15 13:18:38"/>
    <s v=""/>
    <s v=""/>
    <s v="2025/12/03 16:20:01"/>
    <s v="[A3SC0020]Scrap cause by Parts shortage"/>
    <s v="Customer"/>
    <s v="無料可修，SA同意報廢"/>
    <s v="2025/09/15 13:14:12"/>
    <s v="KEYIN"/>
    <s v="KEYIN"/>
    <s v="C01"/>
    <s v="RTX4090"/>
    <s v=""/>
    <s v=""/>
    <s v=""/>
    <s v=""/>
    <s v=""/>
  </r>
  <r>
    <s v="KBB"/>
    <s v="-"/>
    <x v="5"/>
    <x v="1"/>
    <x v="1"/>
    <s v="TO259000010"/>
    <s v="R"/>
    <s v="PNY"/>
    <s v="N_PNY_Asia"/>
    <s v="2025/10/07 11:31:17"/>
    <s v="2025/09/16 16:39:37"/>
    <s v="Y223800297"/>
    <s v="90CV-07S0010"/>
    <s v="RTX4090/PG139-SKU330/GB/PNY"/>
    <s v=""/>
    <s v="Y223800297"/>
    <s v="CLOSED"/>
    <s v="吳崇源"/>
    <s v="2025/10/07 13:57:42"/>
    <s v=""/>
    <s v=""/>
    <s v="2025/11/04 17:25:06"/>
    <s v="[A3SC0030]Burnt Component"/>
    <s v="Customer"/>
    <s v="PCB Burned/U25/U28"/>
    <s v="2025/10/07 13:54:23"/>
    <s v="KEYIN"/>
    <s v="KEYIN"/>
    <s v="C01"/>
    <s v="RTX4090"/>
    <s v=""/>
    <s v=""/>
    <s v=""/>
    <s v=""/>
    <s v=""/>
  </r>
  <r>
    <s v="KBB"/>
    <d v="2025-11-04T00:00:00"/>
    <x v="16"/>
    <x v="0"/>
    <x v="1"/>
    <s v="TO259000010"/>
    <s v="R"/>
    <s v="PNY"/>
    <s v="N_PNY_Asia"/>
    <s v="2025/10/07 11:31:17"/>
    <s v="2025/09/16 16:39:37"/>
    <s v="Y823009680"/>
    <s v="90CV07S10050"/>
    <s v="RTX4090/PG139-SKU332/GB/PNY"/>
    <s v="VCG409024TFXPB1"/>
    <s v="Y823009680"/>
    <s v="CLOSED"/>
    <s v="吳崇源"/>
    <s v="2025/10/07 13:57:42"/>
    <s v=""/>
    <s v=""/>
    <s v="2025/10/23 13:00:34"/>
    <s v="[A3SC0030]Burnt Component"/>
    <s v="Customer"/>
    <s v="PCB Burned/U97"/>
    <s v="2025/10/07 13:55:40"/>
    <s v="KEYIN"/>
    <s v="KEYIN"/>
    <s v="C01"/>
    <s v="RTX4090"/>
    <s v=""/>
    <s v=""/>
    <s v=""/>
    <s v=""/>
    <s v=""/>
  </r>
  <r>
    <s v="KGB"/>
    <s v="Standard Shipment"/>
    <x v="0"/>
    <x v="0"/>
    <x v="0"/>
    <s v="TO25A000004"/>
    <s v="R"/>
    <s v="PNY"/>
    <s v="N_PNY_Asia"/>
    <s v="2025/10/16 12:24:53"/>
    <s v="2025/10/09 09:12:38"/>
    <s v="Y823009885"/>
    <s v="90CV07S20020"/>
    <s v="RTX4090/PG139-SKU332/GB/PNY"/>
    <s v="VCG409024TFXXPB1-O"/>
    <s v="Y823009885"/>
    <s v="CLOSED"/>
    <s v="吳崇源"/>
    <s v="2025/10/16 12:40:38"/>
    <s v="2025/11/27 09:21:01"/>
    <s v="2025/12/12 09:14:51"/>
    <s v="2025/12/12 09:14:51"/>
    <s v=""/>
    <s v=""/>
    <s v=""/>
    <s v="2025/10/16 12:37:23"/>
    <s v="KEYIN"/>
    <s v="KEYIN"/>
    <s v="R10"/>
    <s v="RTX4090"/>
    <s v="2025/12/12 09:06:01"/>
    <s v="001"/>
    <n v="621992"/>
    <n v="1"/>
    <n v="1"/>
  </r>
  <r>
    <s v="KGB"/>
    <s v="Standard Shipment"/>
    <x v="0"/>
    <x v="0"/>
    <x v="0"/>
    <s v="TO25A000004"/>
    <s v="R"/>
    <s v="PNY"/>
    <s v="N_PNY_Asia"/>
    <s v="2025/10/16 12:24:53"/>
    <s v="2025/10/09 09:12:38"/>
    <s v="YO23505482"/>
    <s v="90CV07S10050"/>
    <s v="RTX4090/PG139-SKU332/GB/PNY"/>
    <s v="VCG409024TFXPB1"/>
    <s v="YO23505482"/>
    <s v="CLOSED"/>
    <s v="吳崇源"/>
    <s v="2025/10/16 12:40:38"/>
    <s v="2025/11/27 09:33:25"/>
    <s v="2025/12/12 09:14:51"/>
    <s v="2025/12/12 09:14:51"/>
    <s v=""/>
    <s v=""/>
    <s v=""/>
    <s v="2025/10/16 12:39:28"/>
    <s v="KEYIN"/>
    <s v="KEYIN"/>
    <s v="R10"/>
    <s v="RTX4090"/>
    <s v="2025/12/12 09:06:01"/>
    <s v="001"/>
    <n v="621992"/>
    <n v="1"/>
    <n v="1"/>
  </r>
  <r>
    <s v="KGB"/>
    <s v="Standard Shipment"/>
    <x v="0"/>
    <x v="0"/>
    <x v="0"/>
    <s v="TO25B000009"/>
    <s v="R"/>
    <s v="PNY"/>
    <s v="N_PNY_Asia"/>
    <s v="2025/12/02 14:07:44"/>
    <s v="2025/11/28 09:45:40"/>
    <s v="S223801125"/>
    <s v="90CV-07S0030"/>
    <s v="RTX4090/PG139-SKU330/GB/PNY"/>
    <s v=""/>
    <s v="S223800428"/>
    <s v="CLOSED"/>
    <s v="許家榮"/>
    <s v="2025/12/02 14:41:28"/>
    <s v="2026/01/29 13:54:00"/>
    <s v="2026/02/07 11:26:07"/>
    <s v="2026/02/07 11:26:07"/>
    <s v=""/>
    <s v=""/>
    <s v=""/>
    <s v="2025/12/02 14:36:20"/>
    <s v="KEYIN"/>
    <s v="KEYIN"/>
    <s v="R10"/>
    <s v="RTX4090"/>
    <s v="2026/02/03 14:17:09"/>
    <s v="001"/>
    <n v="622125"/>
    <n v="3.3"/>
    <n v="3.3"/>
  </r>
  <r>
    <s v="KBB"/>
    <s v="-"/>
    <x v="5"/>
    <x v="2"/>
    <x v="1"/>
    <s v="TO25C000004"/>
    <s v="R"/>
    <s v="PNY"/>
    <s v="N_PNY_Asia"/>
    <s v="2025/12/12 10:52:29"/>
    <s v="2025/12/05 18:51:36"/>
    <s v="Y323001937"/>
    <s v="90CV-07S0020"/>
    <s v="RTX4090/PG139-SKU330/GB/PNY"/>
    <s v=""/>
    <s v="Y323001937"/>
    <s v="CLOSED"/>
    <s v="許家榮"/>
    <s v="2025/12/17 14:30:08"/>
    <s v=""/>
    <s v=""/>
    <s v="2026/01/06 17:39:59"/>
    <s v="[A3SC0022]Scrap caused by service terms"/>
    <s v="Customer"/>
    <s v="客戶未經授權維修"/>
    <s v="2025/12/17 14:28:39"/>
    <s v="KEYIN"/>
    <s v="KEYIN"/>
    <s v="C01"/>
    <s v="RTX4090"/>
    <s v=""/>
    <s v=""/>
    <s v=""/>
    <s v=""/>
    <s v=""/>
  </r>
  <r>
    <s v="KGB"/>
    <s v="Standard Shipment"/>
    <x v="0"/>
    <x v="0"/>
    <x v="0"/>
    <s v="TO25C000011"/>
    <s v="R"/>
    <s v="PNY"/>
    <s v="N_PNY_Asia"/>
    <s v="2026/01/15 09:39:05"/>
    <s v="2025/12/16 17:00:59"/>
    <s v="Y723801230"/>
    <s v="90CV-07S0010"/>
    <s v="RTX4090/PG139-SKU330/GB/PNY"/>
    <s v="VCG409024TFXXPB1-O"/>
    <s v="Y723018030"/>
    <s v="CLOSED"/>
    <s v="許家榮"/>
    <s v="2026/02/24 09:06:20"/>
    <s v="2026/03/25 14:44:32"/>
    <s v="2026/04/18 15:02:50"/>
    <s v="2026/04/18 15:02:51"/>
    <s v=""/>
    <s v=""/>
    <s v=""/>
    <s v="2026/02/24 09:05:20"/>
    <s v="KEYIN"/>
    <s v="KEYIN"/>
    <s v="R10"/>
    <s v="RTX4090"/>
    <s v="2026/04/17 10:37:04"/>
    <s v="001"/>
    <n v="622284"/>
    <n v="3.4"/>
    <n v="3.4"/>
  </r>
  <r>
    <s v="KGB"/>
    <s v="Standard Shipment"/>
    <x v="0"/>
    <x v="0"/>
    <x v="0"/>
    <s v="TO261000006"/>
    <s v="R"/>
    <s v="PNY"/>
    <s v="N_PNY_Asia"/>
    <s v="2026/02/04 13:07:17"/>
    <s v="2026/01/24 16:11:44"/>
    <s v="YN22801227"/>
    <s v="90CV-07S0030"/>
    <s v="RTX4090/PG139-SKU330/GB/PNY"/>
    <s v="VCG409024TFXXPB1"/>
    <s v="YN22800271"/>
    <s v="CLOSED"/>
    <s v="許家榮"/>
    <s v="2026/02/24 09:04:36"/>
    <s v="2026/03/18 11:23:13"/>
    <s v="2026/03/27 17:02:20"/>
    <s v="2026/03/27 17:02:20"/>
    <s v=""/>
    <s v=""/>
    <s v=""/>
    <s v="2026/02/24 08:55:14"/>
    <s v="KEYIN"/>
    <s v="KEYIN"/>
    <s v="R10"/>
    <s v="RTX4090"/>
    <s v="2026/03/27 09:15:03"/>
    <s v="001"/>
    <n v="622231"/>
    <n v="3.8"/>
    <n v="3.8"/>
  </r>
  <r>
    <s v="KGB"/>
    <s v="Standard Shipment"/>
    <x v="0"/>
    <x v="0"/>
    <x v="0"/>
    <s v="TO263000016"/>
    <s v="R"/>
    <s v="PNY"/>
    <s v="N_PNY_Asia"/>
    <s v="2026/03/30 11:04:48"/>
    <s v="2026/03/27 03:33:07"/>
    <s v="YN22801441"/>
    <s v="90CV-07S0030"/>
    <s v="RTX4090/PG139-SKU330/GB/PNY"/>
    <s v="VCG409024TFXXPB1"/>
    <s v="YN22018150"/>
    <s v="CLOSED"/>
    <s v="許家榮"/>
    <s v="2026/03/31 09:33:02"/>
    <s v="2026/04/22 14:45:15"/>
    <s v="2026/04/24 15:33:30"/>
    <s v="2026/04/24 15:33:31"/>
    <s v=""/>
    <s v=""/>
    <s v=""/>
    <s v="2026/03/31 09:31:07"/>
    <s v="KEYIN"/>
    <s v="KEYIN"/>
    <s v="R10"/>
    <s v="RTX4090"/>
    <s v="2026/04/24 10:39:51"/>
    <s v="001"/>
    <n v="622297"/>
    <n v="3.3"/>
    <n v="3.3"/>
  </r>
  <r>
    <s v="KGB"/>
    <s v="Standard Shipment"/>
    <x v="0"/>
    <x v="0"/>
    <x v="0"/>
    <s v="TO264000011"/>
    <s v="R"/>
    <s v="PNY"/>
    <s v="N_PNY_Asia"/>
    <s v="2026/04/15 11:27:30"/>
    <s v="2026/04/14 15:42:56"/>
    <s v="YD22801554"/>
    <s v="90CV-07S0030"/>
    <s v="RTX4090/PG139-SKU330/GB/PNY"/>
    <s v="VCG409024TFXXPB1"/>
    <s v="YD22025697"/>
    <s v="CLOSED"/>
    <s v="許家榮"/>
    <s v="2026/04/15 13:07:04"/>
    <s v="2026/05/06 14:16:05"/>
    <s v="2026/05/22 15:10:38"/>
    <s v="2026/05/22 15:10:38"/>
    <s v=""/>
    <s v=""/>
    <s v=""/>
    <s v="2026/04/15 13:01:19"/>
    <s v="KEYIN"/>
    <s v="KEYIN"/>
    <s v="R10"/>
    <s v="RTX4090"/>
    <s v="2026/05/21 15:59:51"/>
    <s v="001"/>
    <n v="622365"/>
    <n v="3.6"/>
    <n v="3.6"/>
  </r>
  <r>
    <s v="KGB"/>
    <s v="Standard Shipment"/>
    <x v="0"/>
    <x v="0"/>
    <x v="0"/>
    <s v="TO264000011"/>
    <s v="R"/>
    <s v="PNY"/>
    <s v="N_PNY_Asia"/>
    <s v="2026/04/15 11:27:30"/>
    <s v="2026/04/14 15:42:56"/>
    <s v="YN22801697"/>
    <s v="90CV-07S0020"/>
    <s v="RTX4090/PG139-SKU330/GB/PNY"/>
    <s v="VCG409024TFXPB1"/>
    <s v="YN22028955"/>
    <s v="CLOSED"/>
    <s v="許家榮"/>
    <s v="2026/04/15 13:07:03"/>
    <s v="2026/05/25 16:56:41"/>
    <s v="2026/06/05 16:48:30"/>
    <s v="2026/06/05 16:48:30"/>
    <s v=""/>
    <s v=""/>
    <s v=""/>
    <s v="2026/04/15 13:06:14"/>
    <s v="KEYIN"/>
    <s v="KEYIN"/>
    <s v="R10"/>
    <s v="RTX4090"/>
    <s v="2026/06/04 16:23:25"/>
    <s v="001"/>
    <n v="622396"/>
    <n v="3.6"/>
    <n v="3.6"/>
  </r>
  <r>
    <s v="KBB"/>
    <s v="-"/>
    <x v="5"/>
    <x v="2"/>
    <x v="1"/>
    <s v="TO264000011"/>
    <s v="R"/>
    <s v="PNY"/>
    <s v="N_PNY_Asia"/>
    <s v="2026/04/15 11:27:30"/>
    <s v="2026/04/14 15:42:56"/>
    <s v="YN22015707"/>
    <s v="90CV-07S0020"/>
    <s v="RTX4090/PG139-SKU330/GB/PNY"/>
    <s v="VCG409024TFXPB1"/>
    <s v="YN22015707"/>
    <s v="CLOSED"/>
    <s v="許家榮"/>
    <s v="2026/04/15 13:07:04"/>
    <s v=""/>
    <s v=""/>
    <s v="2026/06/12 09:08:44"/>
    <s v="[A3SC0030]Burnt Component"/>
    <s v="Customer"/>
    <s v="PCB Burned/U927"/>
    <s v="2026/04/15 13:04:08"/>
    <s v="KEYIN"/>
    <s v="KEYIN"/>
    <s v="C01"/>
    <s v="RTX4090"/>
    <s v=""/>
    <s v=""/>
    <s v=""/>
    <s v=""/>
    <s v=""/>
  </r>
  <r>
    <s v="KGB"/>
    <s v="Standard Shipment"/>
    <x v="0"/>
    <x v="0"/>
    <x v="0"/>
    <s v="TO266000002"/>
    <s v="R"/>
    <s v="PNY"/>
    <s v="N_PNY_Asia"/>
    <s v="2026/06/03 13:01:51"/>
    <s v="2026/06/01 17:29:02"/>
    <s v="YD22801771"/>
    <s v="90CV-07S0010"/>
    <s v="RTX4090/PG139-SKU330/GB/PNY"/>
    <s v="VCG409024TFXXPB1-O"/>
    <s v="YD22024098"/>
    <s v="CLOSED"/>
    <s v="許家榮"/>
    <s v="2026/06/04 11:27:10"/>
    <s v="2026/08/19 15:18:31"/>
    <s v="2026/08/21 15:44:15"/>
    <s v="2026/08/21 15:44:15"/>
    <s v=""/>
    <s v=""/>
    <s v=""/>
    <s v="2026/06/04 11:25:51"/>
    <s v="KEYIN"/>
    <s v="KEYIN"/>
    <s v="R10"/>
    <s v="RTX4090"/>
    <s v="2026/08/20 14:41:13"/>
    <s v="001"/>
    <n v="622543"/>
    <n v="6"/>
    <n v="0.7"/>
  </r>
  <r>
    <s v="KGB"/>
    <s v="Standard Shipment"/>
    <x v="0"/>
    <x v="0"/>
    <x v="0"/>
    <s v="TO267000007"/>
    <s v="R"/>
    <s v="PNY"/>
    <s v="N_PNY_Asia"/>
    <s v="2026/07/27 10:56:12"/>
    <s v="2026/07/22 14:18:48"/>
    <s v="YD22801940"/>
    <s v="90CV-07S0020"/>
    <s v="RTX4090/PG139-SKU330/GB/PNY"/>
    <s v=""/>
    <s v="YD22800655"/>
    <s v="CLOSED"/>
    <s v="許家榮"/>
    <s v="2026/07/28 08:21:01"/>
    <s v="2026/08/11 13:43:16"/>
    <s v="2026/08/18 15:27:42"/>
    <s v="2026/08/18 15:27:42"/>
    <s v=""/>
    <s v=""/>
    <s v=""/>
    <s v="2026/07/28 08:16:23"/>
    <s v="KEYIN"/>
    <s v="KEYIN"/>
    <s v="R10"/>
    <s v="RTX4090"/>
    <s v="2026/08/17 13:28:34"/>
    <s v="001"/>
    <n v="622535"/>
    <n v="3.2"/>
    <n v="3.2"/>
  </r>
  <r>
    <s v="On Hold"/>
    <s v="on hold"/>
    <x v="9"/>
    <x v="4"/>
    <x v="0"/>
    <s v="TO267000007"/>
    <s v="R"/>
    <s v="PNY"/>
    <s v="N_PNY_Asia"/>
    <s v="2026/07/27 10:56:12"/>
    <s v="2026/07/22 14:18:48"/>
    <s v="YD22800654"/>
    <s v="90CV-07S0020"/>
    <s v="RTX4090/PG139-SKU330/GB/PNY"/>
    <s v=""/>
    <s v="YD22800654"/>
    <s v="MTCAPPLYCONF"/>
    <s v="許家榮"/>
    <s v="2026/07/28 08:21:01"/>
    <s v=""/>
    <s v=""/>
    <s v=""/>
    <s v=""/>
    <s v=""/>
    <s v=""/>
    <s v="2026/07/28 08:19:13"/>
    <s v="KEYIN"/>
    <s v="KEYIN"/>
    <s v="R10"/>
    <s v="RTX4090"/>
    <s v=""/>
    <s v=""/>
    <s v=""/>
    <s v=""/>
    <s v=""/>
  </r>
  <r>
    <s v="KGB"/>
    <s v="Standard Shipment"/>
    <x v="0"/>
    <x v="0"/>
    <x v="0"/>
    <s v="TO267000007"/>
    <s v="R"/>
    <s v="PNY"/>
    <s v="N_PNY_Asia"/>
    <s v="2026/07/27 10:56:12"/>
    <s v="2026/07/22 14:18:48"/>
    <s v="Y423801915"/>
    <s v="90CV-07S0010"/>
    <s v="RTX4090/PG139-SKU330/GB/PNY"/>
    <s v="VCG409024TFXXPB1-O"/>
    <s v="Y423800903"/>
    <s v="CLOSED"/>
    <s v="許家榮"/>
    <s v="2026/07/28 08:21:01"/>
    <s v="2026/08/19 13:34:46"/>
    <s v="2026/08/21 15:44:15"/>
    <s v="2026/08/21 15:44:15"/>
    <s v=""/>
    <s v=""/>
    <s v=""/>
    <s v="2026/07/28 08:20:02"/>
    <s v="KEYIN"/>
    <s v="KEYIN"/>
    <s v="R10"/>
    <s v="RTX4090"/>
    <s v="2026/08/20 14:41:13"/>
    <s v="001"/>
    <n v="622543"/>
    <n v="6"/>
    <n v="0.7"/>
  </r>
  <r>
    <s v="KGB"/>
    <s v="Standard Shipment"/>
    <x v="0"/>
    <x v="0"/>
    <x v="0"/>
    <s v="TO268000014"/>
    <s v="R"/>
    <s v="PNY"/>
    <s v="N_PNY_Asia"/>
    <s v="2026/08/20 12:45:29"/>
    <s v="2026/08/18 17:10:53"/>
    <s v="Y423801988"/>
    <s v="90CV-07S0010"/>
    <s v="RTX4090/PG139-SKU330/GB/PNY"/>
    <s v="VCG409024TFXXPB1-O"/>
    <s v="Y423011325"/>
    <s v="CLOSED"/>
    <s v="許家榮"/>
    <s v="2026/08/20 13:32:19"/>
    <s v="2026/08/26 13:44:47"/>
    <s v="2026/08/28 17:14:36"/>
    <s v="2026/08/28 17:14:36"/>
    <s v=""/>
    <s v=""/>
    <s v=""/>
    <s v="2026/08/20 13:20:44"/>
    <s v="KEYIN"/>
    <s v="KEYIN"/>
    <s v="R10"/>
    <s v="RTX4090"/>
    <s v="2026/08/27 11:02:48"/>
    <s v="001"/>
    <n v="622553"/>
    <n v="3.4"/>
    <n v="3.4"/>
  </r>
  <r>
    <s v="On Hold"/>
    <s v="on hold"/>
    <x v="9"/>
    <x v="4"/>
    <x v="0"/>
    <s v="TO269000002"/>
    <s v="R"/>
    <s v="PNY"/>
    <s v="N_PNY_Asia"/>
    <s v="2026/09/08 14:04:09"/>
    <s v="2026/09/02 16:28:18"/>
    <s v="Y723801230"/>
    <s v="90CV-07S0010"/>
    <s v="RTX4090/PG139-SKU330/GB/PNY"/>
    <s v="VCG409024TFXXPB1-O"/>
    <s v="Y723801230"/>
    <s v="MTCAPPLYCONF"/>
    <s v="許家榮"/>
    <s v="2026/09/08 14:31:30"/>
    <s v=""/>
    <s v=""/>
    <s v=""/>
    <s v=""/>
    <s v=""/>
    <s v=""/>
    <s v="2026/09/08 14:27:06"/>
    <s v="KEYIN"/>
    <s v="KEYIN"/>
    <s v="R10"/>
    <s v="RTX4090"/>
    <s v=""/>
    <s v=""/>
    <s v=""/>
    <s v=""/>
    <s v=""/>
  </r>
  <r>
    <s v="On Hold"/>
    <s v="on hold"/>
    <x v="9"/>
    <x v="5"/>
    <x v="0"/>
    <s v="TO269000007"/>
    <s v="R"/>
    <s v="PNY"/>
    <s v="N_PNY_Asia"/>
    <s v="2026/09/18 12:32:21"/>
    <s v="2026/09/16 21:01:29"/>
    <s v="Y323800299"/>
    <s v="90CV-07S0020"/>
    <s v="RTX4090/PG139-SKU330/GB/PNY"/>
    <s v=""/>
    <s v="Y323800299"/>
    <s v="MTCAPPLYCONF"/>
    <s v="許家榮"/>
    <s v="2026/09/21 12:38:19"/>
    <s v=""/>
    <s v=""/>
    <s v=""/>
    <s v=""/>
    <s v=""/>
    <s v=""/>
    <s v="2026/09/21 12:37:53"/>
    <s v="KEYIN"/>
    <s v="KEYIN"/>
    <s v="R10"/>
    <s v="RTX4090"/>
    <s v=""/>
    <s v=""/>
    <s v=""/>
    <s v=""/>
    <s v=""/>
  </r>
  <r>
    <s v="KGB"/>
    <s v="Standard Shipment"/>
    <x v="0"/>
    <x v="0"/>
    <x v="0"/>
    <s v="TO247000012"/>
    <s v="R"/>
    <s v="PNY"/>
    <s v="N_PNY_EU"/>
    <s v="2024/09/23 16:20:07"/>
    <s v="2024/07/29 11:30:44"/>
    <s v="PNY230228000483"/>
    <s v="90CV-07S0020"/>
    <s v="RTX4090/PG139-SKU330/GB/PNY"/>
    <s v=""/>
    <s v="PNY230228000483"/>
    <s v="CLOSED"/>
    <s v="吳崇源"/>
    <s v="2024/09/30 12:15:25"/>
    <s v="2024/11/06 08:34:49"/>
    <s v="2024/11/15 11:25:32"/>
    <s v="2024/11/15 11:25:32"/>
    <s v=""/>
    <s v=""/>
    <s v=""/>
    <s v="2024/09/30 09:15:23"/>
    <s v="KEYIN"/>
    <s v="KEYIN"/>
    <s v="R10"/>
    <s v="RTX4090"/>
    <s v="2024/11/15 11:24:55"/>
    <s v="001"/>
    <n v="618307"/>
    <n v="1"/>
    <n v="1"/>
  </r>
  <r>
    <s v="KGB"/>
    <s v="Standard Shipment"/>
    <x v="0"/>
    <x v="0"/>
    <x v="0"/>
    <s v="TO247000012"/>
    <s v="R"/>
    <s v="PNY"/>
    <s v="N_PNY_EU"/>
    <s v="2024/09/23 16:20:07"/>
    <s v="2024/07/29 11:30:44"/>
    <s v="PNY230228000501"/>
    <s v="90CV-07S0020"/>
    <s v="RTX4090/PG139-SKU330/GB/PNY"/>
    <s v=""/>
    <s v="PNY230228000501"/>
    <s v="CLOSED"/>
    <s v="吳崇源"/>
    <s v="2024/09/30 12:15:25"/>
    <s v="2024/11/12 13:09:55"/>
    <s v="2024/11/15 11:25:32"/>
    <s v="2024/11/15 11:25:32"/>
    <s v=""/>
    <s v=""/>
    <s v=""/>
    <s v="2024/09/30 09:38:37"/>
    <s v="KEYIN"/>
    <s v="KEYIN"/>
    <s v="R10"/>
    <s v="RTX4090"/>
    <s v="2024/11/15 11:24:55"/>
    <s v="001"/>
    <n v="618307"/>
    <n v="1"/>
    <n v="1"/>
  </r>
  <r>
    <s v="KGB"/>
    <s v="Standard Shipment"/>
    <x v="0"/>
    <x v="0"/>
    <x v="0"/>
    <s v="TO247000012"/>
    <s v="R"/>
    <s v="PNY"/>
    <s v="N_PNY_EU"/>
    <s v="2024/09/23 16:20:07"/>
    <s v="2024/07/29 11:30:44"/>
    <s v="PNY230329005699"/>
    <s v="90CV-07S0030"/>
    <s v="RTX4090/PG139-SKU330/GB/PNY"/>
    <s v=""/>
    <s v="PNY230329005699"/>
    <s v="CLOSED"/>
    <s v="吳崇源"/>
    <s v="2024/09/30 12:15:25"/>
    <s v="2024/11/12 13:12:09"/>
    <s v="2024/11/15 11:25:32"/>
    <s v="2024/11/15 11:25:32"/>
    <s v=""/>
    <s v=""/>
    <s v=""/>
    <s v="2024/09/30 10:40:50"/>
    <s v="KEYIN"/>
    <s v="KEYIN"/>
    <s v="R10"/>
    <s v="RTX4090"/>
    <s v="2024/11/15 11:24:55"/>
    <s v="001"/>
    <n v="618307"/>
    <n v="1"/>
    <n v="1"/>
  </r>
  <r>
    <s v="KGB"/>
    <s v="Standard Shipment"/>
    <x v="0"/>
    <x v="0"/>
    <x v="0"/>
    <s v="TO247000012"/>
    <s v="R"/>
    <s v="PNY"/>
    <s v="N_PNY_EU"/>
    <s v="2024/09/23 16:20:07"/>
    <s v="2024/07/29 11:30:44"/>
    <s v="PNY221209001936"/>
    <s v="90CV-07S0010"/>
    <s v="RTX4090/PG139-SKU330/GB/PNY"/>
    <s v=""/>
    <s v="PNY221209001936"/>
    <s v="CLOSED"/>
    <s v="吳崇源"/>
    <s v="2024/09/30 12:15:25"/>
    <s v="2024/11/12 13:13:21"/>
    <s v="2024/11/15 11:25:32"/>
    <s v="2024/11/15 11:25:32"/>
    <s v=""/>
    <s v=""/>
    <s v=""/>
    <s v="2024/09/30 10:09:24"/>
    <s v="KEYIN"/>
    <s v="KEYIN"/>
    <s v="R10"/>
    <s v="RTX4090"/>
    <s v="2024/11/15 11:24:55"/>
    <s v="001"/>
    <n v="618307"/>
    <n v="1"/>
    <n v="1"/>
  </r>
  <r>
    <s v="KGB"/>
    <s v="Standard Shipment"/>
    <x v="0"/>
    <x v="0"/>
    <x v="0"/>
    <s v="TO247000012"/>
    <s v="R"/>
    <s v="PNY"/>
    <s v="N_PNY_EU"/>
    <s v="2024/09/23 16:20:07"/>
    <s v="2024/07/29 11:30:44"/>
    <s v="PNY221118000164"/>
    <s v="90CV-07S0010"/>
    <s v="RTX4090/PG139-SKU330/GB/PNY"/>
    <s v=""/>
    <s v="PNY221118000164"/>
    <s v="CLOSED"/>
    <s v="吳崇源"/>
    <s v="2024/09/30 12:15:24"/>
    <s v="2024/10/09 11:00:03"/>
    <s v="2024/10/09 16:48:57"/>
    <s v="2024/10/09 16:48:57"/>
    <s v=""/>
    <s v=""/>
    <s v=""/>
    <s v="2024/09/30 10:57:30"/>
    <s v="KEYIN"/>
    <s v="KEYIN"/>
    <s v="R10"/>
    <s v="RTX4090"/>
    <s v="2024/10/09 16:48:49"/>
    <s v="001"/>
    <n v="617486"/>
    <n v="1"/>
    <n v="1"/>
  </r>
  <r>
    <s v="KGB"/>
    <s v="Standard Shipment"/>
    <x v="0"/>
    <x v="0"/>
    <x v="0"/>
    <s v="TO247000012"/>
    <s v="R"/>
    <s v="PNY"/>
    <s v="N_PNY_EU"/>
    <s v="2024/09/23 16:20:07"/>
    <s v="2024/07/29 11:30:44"/>
    <s v="PNY221209002124"/>
    <s v="90CV-07S0010"/>
    <s v="RTX4090/PG139-SKU330/GB/PNY"/>
    <s v=""/>
    <s v="PNY221209002124"/>
    <s v="CLOSED"/>
    <s v="吳崇源"/>
    <s v="2024/09/30 12:15:25"/>
    <s v="2024/11/12 13:18:43"/>
    <s v="2024/11/15 11:25:32"/>
    <s v="2024/11/15 11:25:32"/>
    <s v=""/>
    <s v=""/>
    <s v=""/>
    <s v="2024/09/30 10:46:00"/>
    <s v="KEYIN"/>
    <s v="KEYIN"/>
    <s v="R10"/>
    <s v="RTX4090"/>
    <s v="2024/11/15 11:24:55"/>
    <s v="001"/>
    <n v="618307"/>
    <n v="1"/>
    <n v="1"/>
  </r>
  <r>
    <s v="KGB"/>
    <s v="Standard Shipment"/>
    <x v="0"/>
    <x v="0"/>
    <x v="0"/>
    <s v="TO247000012"/>
    <s v="R"/>
    <s v="PNY"/>
    <s v="N_PNY_EU"/>
    <s v="2024/09/23 16:20:07"/>
    <s v="2024/07/29 11:30:44"/>
    <s v="PNY230624000104"/>
    <s v="90CV07S00040"/>
    <s v="RTX4090/PG139-SKU332/GB/PNY"/>
    <s v=""/>
    <s v="PNY230624000104"/>
    <s v="CLOSED"/>
    <s v="吳崇源"/>
    <s v="2024/09/30 12:15:24"/>
    <s v="2024/10/09 11:00:26"/>
    <s v="2024/10/09 16:48:57"/>
    <s v="2024/10/09 16:48:57"/>
    <s v=""/>
    <s v=""/>
    <s v=""/>
    <s v="2024/09/30 11:11:14"/>
    <s v="KEYIN"/>
    <s v="KEYIN"/>
    <s v="R10"/>
    <s v="RTX4090"/>
    <s v="2024/10/09 16:48:49"/>
    <s v="001"/>
    <n v="617486"/>
    <n v="1"/>
    <n v="1"/>
  </r>
  <r>
    <s v="KGB"/>
    <s v="Standard Shipment"/>
    <x v="0"/>
    <x v="0"/>
    <x v="0"/>
    <s v="TO247000012"/>
    <s v="R"/>
    <s v="PNY"/>
    <s v="N_PNY_EU"/>
    <s v="2024/09/23 16:20:07"/>
    <s v="2024/07/29 11:30:44"/>
    <s v="PNY230108000026"/>
    <s v="90CV-07S0020"/>
    <s v="RTX4090/PG139-SKU330/GB/PNY"/>
    <s v=""/>
    <s v="PNY230108000026"/>
    <s v="CLOSED"/>
    <s v="吳崇源"/>
    <s v="2024/09/30 12:15:25"/>
    <s v="2024/10/09 10:59:33"/>
    <s v="2024/10/09 16:48:57"/>
    <s v="2024/10/09 16:48:57"/>
    <s v=""/>
    <s v=""/>
    <s v=""/>
    <s v="2024/09/30 09:27:19"/>
    <s v="KEYIN"/>
    <s v="KEYIN"/>
    <s v="R10"/>
    <s v="RTX4090"/>
    <s v="2024/10/09 16:48:49"/>
    <s v="001"/>
    <n v="617486"/>
    <n v="1"/>
    <n v="1"/>
  </r>
  <r>
    <s v="KBB"/>
    <d v="2025-07-14T00:00:00"/>
    <x v="4"/>
    <x v="0"/>
    <x v="1"/>
    <s v="TO247000012"/>
    <s v="R"/>
    <s v="PNY"/>
    <s v="N_PNY_EU"/>
    <s v="2024/09/23 16:20:07"/>
    <s v="2024/07/29 11:30:44"/>
    <s v="PNY221118000933"/>
    <s v="90CV-07S0020"/>
    <s v="RTX4090/PG139-SKU330/GB/PNY"/>
    <s v=""/>
    <s v="PNY221118000933"/>
    <s v="CLOSED"/>
    <s v="吳崇源"/>
    <s v="2024/09/30 12:15:25"/>
    <s v=""/>
    <s v=""/>
    <s v="2024/10/09 17:10:36"/>
    <s v="[A3SC0030]Burnt Component"/>
    <s v="Customer"/>
    <s v="PCB Burned/C2968/C2970/C2972/C2974/"/>
    <s v="2024/09/30 08:58:24"/>
    <s v="KEYIN"/>
    <s v="KEYIN"/>
    <s v="C01"/>
    <s v="RTX4090"/>
    <s v=""/>
    <s v=""/>
    <s v=""/>
    <s v=""/>
    <s v=""/>
  </r>
  <r>
    <s v="KGB"/>
    <s v="Standard Shipment"/>
    <x v="0"/>
    <x v="0"/>
    <x v="0"/>
    <s v="TO247000012"/>
    <s v="R"/>
    <s v="PNY"/>
    <s v="N_PNY_EU"/>
    <s v="2024/09/23 16:20:07"/>
    <s v="2024/07/29 11:30:44"/>
    <s v="PNY221209001525"/>
    <s v="90CV-07S0010"/>
    <s v="RTX4090/PG139-SKU330/GB/PNY"/>
    <s v=""/>
    <s v="PNY221209001525"/>
    <s v="CLOSED"/>
    <s v="吳崇源"/>
    <s v="2024/09/30 12:15:25"/>
    <s v="2024/10/09 11:00:08"/>
    <s v="2024/10/09 16:48:57"/>
    <s v="2024/10/09 16:48:57"/>
    <s v=""/>
    <s v=""/>
    <s v=""/>
    <s v="2024/09/30 10:31:55"/>
    <s v="KEYIN"/>
    <s v="KEYIN"/>
    <s v="R10"/>
    <s v="RTX4090"/>
    <s v="2024/10/09 16:48:49"/>
    <s v="001"/>
    <n v="617486"/>
    <n v="1"/>
    <n v="1"/>
  </r>
  <r>
    <s v="KGB"/>
    <s v="Standard Shipment"/>
    <x v="0"/>
    <x v="0"/>
    <x v="0"/>
    <s v="TO247000012"/>
    <s v="R"/>
    <s v="PNY"/>
    <s v="N_PNY_EU"/>
    <s v="2024/09/23 16:20:07"/>
    <s v="2024/07/29 11:30:44"/>
    <s v="PNY230228000386"/>
    <s v="90CV-07S0020"/>
    <s v="RTX4090/PG139-SKU330/GB/PNY"/>
    <s v=""/>
    <s v="PNY230228000386"/>
    <s v="CLOSED"/>
    <s v="吳崇源"/>
    <s v="2024/09/30 12:15:25"/>
    <s v="2024/11/12 13:08:25"/>
    <s v="2024/11/15 11:25:32"/>
    <s v="2024/11/15 11:25:32"/>
    <s v=""/>
    <s v=""/>
    <s v=""/>
    <s v="2024/09/30 09:43:40"/>
    <s v="KEYIN"/>
    <s v="KEYIN"/>
    <s v="R10"/>
    <s v="RTX4090"/>
    <s v="2024/11/15 11:24:55"/>
    <s v="001"/>
    <n v="618307"/>
    <n v="1"/>
    <n v="1"/>
  </r>
  <r>
    <s v="KGB"/>
    <s v="Standard Shipment"/>
    <x v="0"/>
    <x v="0"/>
    <x v="0"/>
    <s v="TO247000012"/>
    <s v="R"/>
    <s v="PNY"/>
    <s v="N_PNY_EU"/>
    <s v="2024/09/23 16:20:07"/>
    <s v="2024/07/29 11:30:44"/>
    <s v="PNY230306001576"/>
    <s v="90CV-07S0020"/>
    <s v="RTX4090/PG139-SKU330/GB/PNY"/>
    <s v=""/>
    <s v="PNY230306001576"/>
    <s v="CLOSED"/>
    <s v="吳崇源"/>
    <s v="2024/09/30 12:15:25"/>
    <s v="2024/10/09 10:59:38"/>
    <s v="2024/10/09 16:48:57"/>
    <s v="2024/10/09 16:48:57"/>
    <s v=""/>
    <s v=""/>
    <s v=""/>
    <s v="2024/09/30 08:54:02"/>
    <s v="KEYIN"/>
    <s v="KEYIN"/>
    <s v="R10"/>
    <s v="RTX4090"/>
    <s v="2024/10/09 16:48:49"/>
    <s v="001"/>
    <n v="617486"/>
    <n v="1"/>
    <n v="1"/>
  </r>
  <r>
    <s v="KGB"/>
    <s v="Standard Shipment"/>
    <x v="0"/>
    <x v="0"/>
    <x v="0"/>
    <s v="TO247000012"/>
    <s v="R"/>
    <s v="PNY"/>
    <s v="N_PNY_EU"/>
    <s v="2024/09/23 16:20:07"/>
    <s v="2024/07/29 11:30:44"/>
    <s v="PNY221209002182"/>
    <s v="90CV-07S0010"/>
    <s v="RTX4090/PG139-SKU330/GB/PNY"/>
    <s v=""/>
    <s v="PNY221209002182"/>
    <s v="CLOSED"/>
    <s v="吳崇源"/>
    <s v="2024/09/30 12:15:25"/>
    <s v="2024/10/09 11:00:13"/>
    <s v="2024/10/09 16:48:57"/>
    <s v="2024/10/09 16:48:57"/>
    <s v=""/>
    <s v=""/>
    <s v=""/>
    <s v="2024/09/30 10:24:18"/>
    <s v="KEYIN"/>
    <s v="KEYIN"/>
    <s v="R10"/>
    <s v="RTX4090"/>
    <s v="2024/10/09 16:48:49"/>
    <s v="001"/>
    <n v="617486"/>
    <n v="1"/>
    <n v="1"/>
  </r>
  <r>
    <s v="KGB"/>
    <s v="Standard Shipment"/>
    <x v="0"/>
    <x v="0"/>
    <x v="0"/>
    <s v="TO247000012"/>
    <s v="R"/>
    <s v="PNY"/>
    <s v="N_PNY_EU"/>
    <s v="2024/09/23 16:20:07"/>
    <s v="2024/07/29 11:30:44"/>
    <s v="PNY230512001522"/>
    <s v="90CV-07S0010"/>
    <s v="RTX4090/PG139-SKU330/GB/PNY"/>
    <s v=""/>
    <s v="PNY230512001522"/>
    <s v="CLOSED"/>
    <s v="吳崇源"/>
    <s v="2024/09/30 12:15:24"/>
    <s v="2024/11/12 13:19:13"/>
    <s v="2024/11/15 11:25:32"/>
    <s v="2024/11/15 11:25:32"/>
    <s v=""/>
    <s v=""/>
    <s v=""/>
    <s v="2024/09/30 10:53:29"/>
    <s v="KEYIN"/>
    <s v="KEYIN"/>
    <s v="R10"/>
    <s v="RTX4090"/>
    <s v="2024/11/15 11:24:55"/>
    <s v="001"/>
    <n v="618307"/>
    <n v="1"/>
    <n v="1"/>
  </r>
  <r>
    <s v="KGB"/>
    <s v="Standard Shipment"/>
    <x v="0"/>
    <x v="0"/>
    <x v="0"/>
    <s v="TO247000012"/>
    <s v="R"/>
    <s v="PNY"/>
    <s v="N_PNY_EU"/>
    <s v="2024/09/23 16:20:07"/>
    <s v="2024/07/29 11:30:44"/>
    <s v="PNY221103001824"/>
    <s v="90CV-07S0030"/>
    <s v="RTX4090/PG139-SKU330/GB/PNY"/>
    <s v=""/>
    <s v="PNY221103001824"/>
    <s v="CLOSED"/>
    <s v="吳崇源"/>
    <s v="2024/09/30 12:15:24"/>
    <s v="2024/10/09 10:59:53"/>
    <s v="2024/10/09 16:48:57"/>
    <s v="2024/10/09 16:48:57"/>
    <s v=""/>
    <s v=""/>
    <s v=""/>
    <s v="2024/09/30 11:15:10"/>
    <s v="KEYIN"/>
    <s v="KEYIN"/>
    <s v="R10"/>
    <s v="RTX4090"/>
    <s v="2024/10/09 16:48:49"/>
    <s v="001"/>
    <n v="617486"/>
    <n v="1"/>
    <n v="1"/>
  </r>
  <r>
    <s v="KBB"/>
    <d v="2025-02-18T00:00:00"/>
    <x v="6"/>
    <x v="0"/>
    <x v="1"/>
    <s v="TO247000012"/>
    <s v="R"/>
    <s v="PNY"/>
    <s v="N_PNY_EU"/>
    <s v="2024/09/23 16:20:07"/>
    <s v="2024/07/29 11:30:44"/>
    <s v="PNY230920000676"/>
    <s v="90CV07S20020"/>
    <s v="RTX4090/PG139-SKU332/GB/PNY"/>
    <s v=""/>
    <s v="PNY230920000676"/>
    <s v="CLOSED"/>
    <s v="吳崇源"/>
    <s v="2024/09/30 12:15:24"/>
    <s v=""/>
    <s v=""/>
    <s v="2025/01/23 13:34:37"/>
    <s v="[A3SC0012]Scrap cause by no repair skill"/>
    <s v="[A1902]RMA"/>
    <s v="No boot"/>
    <s v="2024/09/30 10:50:38"/>
    <s v="KEYIN"/>
    <s v="KEYIN"/>
    <s v="X03"/>
    <s v="RTX4090"/>
    <s v=""/>
    <s v=""/>
    <s v=""/>
    <s v=""/>
    <s v=""/>
  </r>
  <r>
    <s v="KBB"/>
    <d v="2025-07-14T00:00:00"/>
    <x v="4"/>
    <x v="0"/>
    <x v="1"/>
    <s v="TO247000012"/>
    <s v="R"/>
    <s v="PNY"/>
    <s v="N_PNY_EU"/>
    <s v="2024/09/23 16:20:07"/>
    <s v="2024/07/29 11:30:44"/>
    <s v="PNY230301000690"/>
    <s v="90CV-07S0020"/>
    <s v="RTX4090/PG139-SKU330/GB/PNY"/>
    <s v=""/>
    <s v="PNY230301000690"/>
    <s v="CLOSED"/>
    <s v="吳崇源"/>
    <s v="2024/09/30 12:15:25"/>
    <s v=""/>
    <s v=""/>
    <s v="2024/10/09 17:11:34"/>
    <s v="[A3SC0030]Burnt Component"/>
    <s v="Customer"/>
    <s v="PCB Burned/U99994"/>
    <s v="2024/09/30 09:05:04"/>
    <s v="KEYIN"/>
    <s v="KEYIN"/>
    <s v="C01"/>
    <s v="RTX4090"/>
    <s v=""/>
    <s v=""/>
    <s v=""/>
    <s v=""/>
    <s v=""/>
  </r>
  <r>
    <s v="KGB"/>
    <s v="Standard Shipment"/>
    <x v="0"/>
    <x v="0"/>
    <x v="0"/>
    <s v="TO247000012"/>
    <s v="R"/>
    <s v="PNY"/>
    <s v="N_PNY_EU"/>
    <s v="2024/09/23 16:20:07"/>
    <s v="2024/07/29 11:30:44"/>
    <s v="PNY230228001353"/>
    <s v="90CV-07S0020"/>
    <s v="RTX4090/PG139-SKU330/GB/PNY"/>
    <s v=""/>
    <s v="PNY230228001353"/>
    <s v="CLOSED"/>
    <s v="吳崇源"/>
    <s v="2024/09/30 12:15:25"/>
    <s v="2024/11/20 13:23:19"/>
    <s v="2024/11/21 13:12:43"/>
    <s v="2024/11/21 13:12:43"/>
    <s v=""/>
    <s v=""/>
    <s v=""/>
    <s v="2024/09/30 09:10:36"/>
    <s v="KEYIN"/>
    <s v="KEYIN"/>
    <s v="R10"/>
    <s v="RTX4090"/>
    <s v="2024/11/21 13:11:52"/>
    <s v="001"/>
    <n v="618435"/>
    <n v="1"/>
    <n v="1"/>
  </r>
  <r>
    <s v="KGB"/>
    <s v="Standard Shipment"/>
    <x v="0"/>
    <x v="0"/>
    <x v="0"/>
    <s v="TO247000012"/>
    <s v="R"/>
    <s v="PNY"/>
    <s v="N_PNY_EU"/>
    <s v="2024/09/23 16:20:07"/>
    <s v="2024/07/29 11:30:44"/>
    <s v="PNY230624000535"/>
    <s v="90CV07S10050"/>
    <s v="RTX4090/PG139-SKU332/GB/PNY"/>
    <s v=""/>
    <s v="PNY230624000535"/>
    <s v="CLOSED"/>
    <s v="吳崇源"/>
    <s v="2024/09/30 12:15:25"/>
    <s v="2024/10/09 10:59:48"/>
    <s v="2024/10/09 16:48:57"/>
    <s v="2024/10/09 16:48:57"/>
    <s v=""/>
    <s v=""/>
    <s v=""/>
    <s v="2024/09/30 09:33:35"/>
    <s v="KEYIN"/>
    <s v="KEYIN"/>
    <s v="R10"/>
    <s v="RTX4090"/>
    <s v="2024/10/09 16:48:49"/>
    <s v="001"/>
    <n v="617486"/>
    <n v="1"/>
    <n v="1"/>
  </r>
  <r>
    <s v="KGB"/>
    <s v="Standard Shipment"/>
    <x v="0"/>
    <x v="0"/>
    <x v="0"/>
    <s v="TO247000012"/>
    <s v="R"/>
    <s v="PNY"/>
    <s v="N_PNY_EU"/>
    <s v="2024/09/23 16:20:07"/>
    <s v="2024/07/29 11:30:44"/>
    <s v="PNY221118001152"/>
    <s v="90CV-07S0020"/>
    <s v="RTX4090/PG139-SKU330/GB/PNY"/>
    <s v=""/>
    <s v="PNY221118001152"/>
    <s v="CLOSED"/>
    <s v="吳崇源"/>
    <s v="2024/09/30 12:15:25"/>
    <s v="2024/10/09 10:59:43"/>
    <s v="2024/10/09 16:48:57"/>
    <s v="2024/10/09 16:48:57"/>
    <s v=""/>
    <s v=""/>
    <s v=""/>
    <s v="2024/09/30 09:21:24"/>
    <s v="KEYIN"/>
    <s v="KEYIN"/>
    <s v="R10"/>
    <s v="RTX4090"/>
    <s v="2024/10/09 16:48:49"/>
    <s v="001"/>
    <n v="617486"/>
    <n v="1"/>
    <n v="1"/>
  </r>
  <r>
    <s v="KGB"/>
    <s v="Standard Shipment"/>
    <x v="0"/>
    <x v="0"/>
    <x v="0"/>
    <s v="TO247000012"/>
    <s v="R"/>
    <s v="PNY"/>
    <s v="N_PNY_EU"/>
    <s v="2024/09/23 16:20:07"/>
    <s v="2024/07/29 11:30:44"/>
    <s v="PNY230624000114"/>
    <s v="90CV07S00040"/>
    <s v="RTX4090/PG139-SKU332/GB/PNY"/>
    <s v=""/>
    <s v="PNY230624000114"/>
    <s v="CLOSED"/>
    <s v="吳崇源"/>
    <s v="2024/09/30 12:15:24"/>
    <s v="2024/10/09 11:00:18"/>
    <s v="2024/10/09 16:48:57"/>
    <s v="2024/10/09 16:48:57"/>
    <s v=""/>
    <s v=""/>
    <s v=""/>
    <s v="2024/09/30 11:07:48"/>
    <s v="KEYIN"/>
    <s v="KEYIN"/>
    <s v="R10"/>
    <s v="RTX4090"/>
    <s v="2024/10/09 16:48:49"/>
    <s v="001"/>
    <n v="617486"/>
    <n v="1"/>
    <n v="1"/>
  </r>
  <r>
    <s v="KGB"/>
    <s v="Standard Shipment"/>
    <x v="0"/>
    <x v="0"/>
    <x v="0"/>
    <s v="TO247000012"/>
    <s v="R"/>
    <s v="PNY"/>
    <s v="N_PNY_EU"/>
    <s v="2024/09/23 16:20:07"/>
    <s v="2024/07/29 11:30:44"/>
    <s v="PNY221209000628"/>
    <s v="90CV-07S0030"/>
    <s v="RTX4090/PG139-SKU330/GB/PNY"/>
    <s v=""/>
    <s v="PNY221209000628"/>
    <s v="CLOSED"/>
    <s v="吳崇源"/>
    <s v="2024/09/30 12:15:25"/>
    <s v="2024/10/09 10:59:58"/>
    <s v="2024/10/09 16:48:57"/>
    <s v="2024/10/09 16:48:57"/>
    <s v=""/>
    <s v=""/>
    <s v=""/>
    <s v="2024/09/30 09:49:23"/>
    <s v="KEYIN"/>
    <s v="KEYIN"/>
    <s v="R10"/>
    <s v="RTX4090"/>
    <s v="2024/10/09 16:48:49"/>
    <s v="001"/>
    <n v="617486"/>
    <n v="1"/>
    <n v="1"/>
  </r>
  <r>
    <s v="KGB"/>
    <s v="Standard Shipment"/>
    <x v="0"/>
    <x v="0"/>
    <x v="0"/>
    <s v="TO247000012"/>
    <s v="R"/>
    <s v="PNY"/>
    <s v="N_PNY_EU"/>
    <s v="2024/09/23 16:20:07"/>
    <s v="2024/07/29 11:30:44"/>
    <s v="PNY221103001857"/>
    <s v="90CV-07S0030"/>
    <s v="RTX4090/PG139-SKU330/GB/PNY"/>
    <s v=""/>
    <s v="PNY221103001857"/>
    <s v="CLOSED"/>
    <s v="吳崇源"/>
    <s v="2024/09/30 12:15:25"/>
    <s v="2024/10/09 10:54:00"/>
    <s v="2024/10/09 16:48:57"/>
    <s v="2024/10/09 16:48:57"/>
    <s v=""/>
    <s v=""/>
    <s v=""/>
    <s v="2024/09/30 10:20:09"/>
    <s v="KEYIN"/>
    <s v="KEYIN"/>
    <s v="R10"/>
    <s v="RTX4090"/>
    <s v="2024/10/09 16:48:49"/>
    <s v="001"/>
    <n v="617486"/>
    <n v="1"/>
    <n v="1"/>
  </r>
  <r>
    <s v="KGB"/>
    <s v="Standard Shipment"/>
    <x v="0"/>
    <x v="0"/>
    <x v="0"/>
    <s v="TO247000012"/>
    <s v="R"/>
    <s v="PNY"/>
    <s v="N_PNY_EU"/>
    <s v="2024/09/23 16:20:07"/>
    <s v="2024/07/29 11:30:44"/>
    <s v="PNY221209003369"/>
    <s v="90CV-07S0010"/>
    <s v="RTX4090/PG139-SKU330/GB/PNY"/>
    <s v=""/>
    <s v="PNY221209003369"/>
    <s v="CLOSED"/>
    <s v="吳崇源"/>
    <s v="2024/09/30 12:15:25"/>
    <s v="2024/11/12 13:18:09"/>
    <s v="2024/11/15 11:25:32"/>
    <s v="2024/11/15 11:25:32"/>
    <s v=""/>
    <s v=""/>
    <s v=""/>
    <s v="2024/09/30 10:27:05"/>
    <s v="KEYIN"/>
    <s v="KEYIN"/>
    <s v="R10"/>
    <s v="RTX4090"/>
    <s v="2024/11/15 11:24:55"/>
    <s v="001"/>
    <n v="618307"/>
    <n v="1"/>
    <n v="1"/>
  </r>
  <r>
    <s v="KGB"/>
    <s v="Standard Shipment"/>
    <x v="0"/>
    <x v="0"/>
    <x v="0"/>
    <s v="TO248000014"/>
    <s v="R"/>
    <s v="PNY"/>
    <s v="N_PNY_EU"/>
    <s v="2024/09/23 16:20:32"/>
    <s v="2024/08/29 10:31:57"/>
    <s v="PNY230610000637"/>
    <s v="90CV07S20020"/>
    <s v="RTX4090/PG139-SKU332/GB/PNY"/>
    <s v=""/>
    <s v="PNY230610000637"/>
    <s v="CLOSED"/>
    <s v="吳崇源"/>
    <s v="2024/09/30 12:14:28"/>
    <s v="2024/10/09 10:59:20"/>
    <s v="2024/10/09 16:48:57"/>
    <s v="2024/10/09 16:48:57"/>
    <s v=""/>
    <s v=""/>
    <s v=""/>
    <s v="2024/09/30 12:01:57"/>
    <s v="KEYIN"/>
    <s v="KEYIN"/>
    <s v="R10"/>
    <s v="RTX4090"/>
    <s v="2024/10/09 16:48:48"/>
    <s v="001"/>
    <n v="617486"/>
    <n v="1"/>
    <n v="1"/>
  </r>
  <r>
    <s v="KGB"/>
    <s v="Standard Shipment"/>
    <x v="0"/>
    <x v="0"/>
    <x v="0"/>
    <s v="TO248000014"/>
    <s v="R"/>
    <s v="PNY"/>
    <s v="N_PNY_EU"/>
    <s v="2024/09/23 16:20:32"/>
    <s v="2024/08/29 10:31:57"/>
    <s v="PNY230207001169"/>
    <s v="90CV-07S0030"/>
    <s v="RTX4090/PG139-SKU330/GB/PNY"/>
    <s v=""/>
    <s v="PNY230207001169"/>
    <s v="CLOSED"/>
    <s v="吳崇源"/>
    <s v="2024/09/30 12:14:28"/>
    <s v="2024/10/09 10:59:29"/>
    <s v="2024/10/09 16:48:57"/>
    <s v="2024/10/09 16:48:57"/>
    <s v=""/>
    <s v=""/>
    <s v=""/>
    <s v="2024/09/30 12:07:03"/>
    <s v="KEYIN"/>
    <s v="KEYIN"/>
    <s v="R10"/>
    <s v="RTX4090"/>
    <s v="2024/10/09 16:48:49"/>
    <s v="001"/>
    <n v="617486"/>
    <n v="1"/>
    <n v="1"/>
  </r>
  <r>
    <s v="KGB"/>
    <s v="Standard Shipment"/>
    <x v="0"/>
    <x v="0"/>
    <x v="0"/>
    <s v="TO248000014"/>
    <s v="R"/>
    <s v="PNY"/>
    <s v="N_PNY_EU"/>
    <s v="2024/09/23 16:20:32"/>
    <s v="2024/08/29 10:31:57"/>
    <s v="PNY230329005392"/>
    <s v="90CV-07S0030"/>
    <s v="RTX4090/PG139-SKU330/GB/PNY"/>
    <s v=""/>
    <s v="PNY230329005392"/>
    <s v="CLOSED"/>
    <s v="吳崇源"/>
    <s v="2024/09/30 12:14:28"/>
    <s v="2024/10/09 10:59:24"/>
    <s v="2024/10/09 16:48:57"/>
    <s v="2024/10/09 16:48:57"/>
    <s v=""/>
    <s v=""/>
    <s v=""/>
    <s v="2024/09/30 12:10:39"/>
    <s v="KEYIN"/>
    <s v="KEYIN"/>
    <s v="R10"/>
    <s v="RTX4090"/>
    <s v="2024/10/09 16:48:49"/>
    <s v="001"/>
    <n v="617486"/>
    <n v="1"/>
    <n v="1"/>
  </r>
  <r>
    <s v="KGB"/>
    <s v="Standard Shipment"/>
    <x v="0"/>
    <x v="0"/>
    <x v="0"/>
    <s v="TO249000002"/>
    <s v="R"/>
    <s v="PNY"/>
    <s v="N_PNY_EU"/>
    <s v="2024/09/19 14:24:14"/>
    <s v="2024/09/04 14:30:07"/>
    <s v="PNY230301001001"/>
    <s v="90CV-07S0020"/>
    <s v="RTX4090/PG139-SKU330/GB/PNY"/>
    <s v=""/>
    <s v="PNY230301001001"/>
    <s v="CLOSED"/>
    <s v="吳崇源"/>
    <s v="2024/09/19 16:52:30"/>
    <s v="2024/10/09 10:59:15"/>
    <s v="2024/10/09 16:48:57"/>
    <s v="2024/10/09 16:48:57"/>
    <s v=""/>
    <s v=""/>
    <s v=""/>
    <s v="2024/09/19 15:12:24"/>
    <s v="KEYIN"/>
    <s v="KEYIN"/>
    <s v="R10"/>
    <s v="RTX4090"/>
    <s v="2024/10/09 16:48:48"/>
    <s v="001"/>
    <n v="617486"/>
    <n v="1"/>
    <n v="1"/>
  </r>
  <r>
    <s v="KGB"/>
    <s v="Standard Shipment"/>
    <x v="0"/>
    <x v="0"/>
    <x v="0"/>
    <s v="TO249000007"/>
    <s v="R"/>
    <s v="PNY"/>
    <s v="N_PNY_EU"/>
    <s v="2024/09/19 16:24:48"/>
    <s v="2024/09/19 16:23:37"/>
    <s v="PNY230207000981"/>
    <s v="90CV-07S00G0"/>
    <s v="RTX4090/PG139-SKU330/BK/PNY"/>
    <s v=""/>
    <s v="PNY230207000981"/>
    <s v="CLOSED"/>
    <s v="吳崇源"/>
    <s v="2024/09/19 16:52:08"/>
    <s v="2024/10/09 10:59:03"/>
    <s v="2024/10/09 16:48:57"/>
    <s v="2024/10/09 16:48:57"/>
    <s v=""/>
    <s v=""/>
    <s v=""/>
    <s v="2024/09/19 16:44:24"/>
    <s v="KEYIN"/>
    <s v="KEYIN"/>
    <s v="R10"/>
    <s v="RTX4090"/>
    <s v="2024/10/09 16:48:48"/>
    <s v="001"/>
    <n v="617486"/>
    <n v="1"/>
    <n v="1"/>
  </r>
  <r>
    <s v="KGB"/>
    <s v="Standard Shipment"/>
    <x v="0"/>
    <x v="0"/>
    <x v="0"/>
    <s v="TO249000007"/>
    <s v="R"/>
    <s v="PNY"/>
    <s v="N_PNY_EU"/>
    <s v="2024/09/19 16:24:48"/>
    <s v="2024/09/19 16:23:37"/>
    <s v="PNY230520001849"/>
    <s v="90CV07S10040"/>
    <s v="RTX4090/PG139-SKU332/BK/PNY"/>
    <s v=""/>
    <s v="PNY230520001849"/>
    <s v="CLOSED"/>
    <s v="吳崇源"/>
    <s v="2024/09/19 16:52:08"/>
    <s v="2024/10/09 10:59:09"/>
    <s v="2024/10/09 16:48:57"/>
    <s v="2024/10/09 16:48:57"/>
    <s v=""/>
    <s v=""/>
    <s v=""/>
    <s v="2024/09/19 16:48:12"/>
    <s v="KEYIN"/>
    <s v="KEYIN"/>
    <s v="R10"/>
    <s v="RTX4090"/>
    <s v="2024/10/09 16:48:48"/>
    <s v="001"/>
    <n v="617486"/>
    <n v="1"/>
    <n v="1"/>
  </r>
  <r>
    <s v="KGB"/>
    <s v="Standard Shipment"/>
    <x v="0"/>
    <x v="0"/>
    <x v="0"/>
    <s v="TO24A000002"/>
    <s v="R"/>
    <s v="PNY"/>
    <s v="N_PNY_EU"/>
    <s v="2024/10/08 14:02:07"/>
    <s v="2024/10/02 15:42:40"/>
    <s v="PNY220926000342"/>
    <s v="90CV-07S0030"/>
    <s v="RTX4090/PG139-SKU330/GB/PNY"/>
    <s v=""/>
    <s v="PNY220926000342"/>
    <s v="CLOSED"/>
    <s v="吳崇源"/>
    <s v="2024/10/15 13:39:25"/>
    <s v="2024/11/12 13:11:10"/>
    <s v="2024/11/15 11:25:33"/>
    <s v="2024/11/15 11:25:33"/>
    <s v=""/>
    <s v=""/>
    <s v=""/>
    <s v="2024/10/15 13:12:55"/>
    <s v="KEYIN"/>
    <s v="KEYIN"/>
    <s v="R10"/>
    <s v="RTX4090"/>
    <s v="2024/11/15 11:24:55"/>
    <s v="001"/>
    <n v="618307"/>
    <n v="1"/>
    <n v="1"/>
  </r>
  <r>
    <s v="KBB"/>
    <d v="2025-07-14T00:00:00"/>
    <x v="4"/>
    <x v="0"/>
    <x v="1"/>
    <s v="TO24A000003"/>
    <s v="R"/>
    <s v="PNY"/>
    <s v="N_PNY_EU"/>
    <s v="2024/10/08 14:02:25"/>
    <s v="2024/10/02 15:47:20"/>
    <s v="PNY230610000675"/>
    <s v="90CV07S20020"/>
    <s v="RTX4090/PG139-SKU332/GB/PNY"/>
    <s v=""/>
    <s v="PNY230610000675"/>
    <s v="CLOSED"/>
    <s v="吳崇源"/>
    <s v="2024/10/15 13:40:06"/>
    <s v=""/>
    <s v=""/>
    <s v="2024/10/25 15:39:21"/>
    <s v="[A3SC0027]PCB damage"/>
    <s v="Customer"/>
    <s v="PCB Damaged/板斷(裂)無法維修/C2979"/>
    <s v="2024/10/15 13:03:27"/>
    <s v="KEYIN"/>
    <s v="KEYIN"/>
    <s v="C01"/>
    <s v="RTX4090"/>
    <s v=""/>
    <s v=""/>
    <s v=""/>
    <s v=""/>
    <s v=""/>
  </r>
  <r>
    <s v="KBB"/>
    <d v="2025-07-14T00:00:00"/>
    <x v="4"/>
    <x v="0"/>
    <x v="1"/>
    <s v="TO24A000003"/>
    <s v="R"/>
    <s v="PNY"/>
    <s v="N_PNY_EU"/>
    <s v="2024/10/08 14:02:25"/>
    <s v="2024/10/02 15:47:20"/>
    <s v="PNY230602002009"/>
    <s v="90CV07S10050"/>
    <s v="RTX4090/PG139-SKU332/GB/PNY"/>
    <s v=""/>
    <s v="PNY230602002009"/>
    <s v="CLOSED"/>
    <s v="吳崇源"/>
    <s v="2024/10/15 13:40:07"/>
    <s v=""/>
    <s v=""/>
    <s v="2024/10/25 15:37:40"/>
    <s v="[A3SC0030]Burnt Component"/>
    <s v="Customer"/>
    <s v="PCB Burned/U94/R1965"/>
    <s v="2024/10/15 12:39:34"/>
    <s v="KEYIN"/>
    <s v="KEYIN"/>
    <s v="C01"/>
    <s v="RTX4090"/>
    <s v=""/>
    <s v=""/>
    <s v=""/>
    <s v=""/>
    <s v=""/>
  </r>
  <r>
    <s v="KGB"/>
    <s v="Standard Shipment"/>
    <x v="0"/>
    <x v="0"/>
    <x v="0"/>
    <s v="TO24A000003"/>
    <s v="R"/>
    <s v="PNY"/>
    <s v="N_PNY_EU"/>
    <s v="2024/10/08 14:02:25"/>
    <s v="2024/10/02 15:47:20"/>
    <s v="PNY230207000536"/>
    <s v="90CV-07S0030"/>
    <s v="RTX4090/PG139-SKU330/GB/PNY"/>
    <s v=""/>
    <s v="PNY230207000536"/>
    <s v="CLOSED"/>
    <s v="吳崇源"/>
    <s v="2024/10/15 13:40:06"/>
    <s v="2024/11/12 14:17:56"/>
    <s v="2024/11/15 11:25:33"/>
    <s v="2024/11/15 11:25:33"/>
    <s v=""/>
    <s v=""/>
    <s v=""/>
    <s v="2024/10/15 12:47:50"/>
    <s v="KEYIN"/>
    <s v="KEYIN"/>
    <s v="R10"/>
    <s v="RTX4090"/>
    <s v="2024/11/15 11:24:55"/>
    <s v="001"/>
    <n v="618307"/>
    <n v="1"/>
    <n v="1"/>
  </r>
  <r>
    <s v="KBB"/>
    <d v="2025-07-14T00:00:00"/>
    <x v="4"/>
    <x v="0"/>
    <x v="1"/>
    <s v="TO24A000003"/>
    <s v="R"/>
    <s v="PNY"/>
    <s v="N_PNY_EU"/>
    <s v="2024/10/08 14:02:25"/>
    <s v="2024/10/02 15:47:20"/>
    <s v="PNY230301001478"/>
    <s v="90CV-07S0030"/>
    <s v="RTX4090/PG139-SKU330/GB/PNY"/>
    <s v=""/>
    <s v="PNY230301001478"/>
    <s v="CLOSED"/>
    <s v="吳崇源"/>
    <s v="2024/10/15 13:40:06"/>
    <s v=""/>
    <s v=""/>
    <s v="2024/10/25 15:36:19"/>
    <s v="[A3SC0022]Scrap caused by service terms"/>
    <s v="Customer"/>
    <s v="客戶未經授權維修/G1/ALL VRAM"/>
    <s v="2024/10/15 12:58:32"/>
    <s v="KEYIN"/>
    <s v="KEYIN"/>
    <s v="C01"/>
    <s v="RTX4090"/>
    <s v=""/>
    <s v=""/>
    <s v=""/>
    <s v=""/>
    <s v=""/>
  </r>
  <r>
    <s v="KGB"/>
    <s v="Standard Shipment"/>
    <x v="0"/>
    <x v="0"/>
    <x v="0"/>
    <s v="TO24A000003"/>
    <s v="R"/>
    <s v="PNY"/>
    <s v="N_PNY_EU"/>
    <s v="2024/10/08 14:02:25"/>
    <s v="2024/10/02 15:47:20"/>
    <s v="PNY230108000731"/>
    <s v="90CV-07S0010"/>
    <s v="RTX4090/PG139-SKU330/GB/PNY"/>
    <s v=""/>
    <s v="PNY230108000731"/>
    <s v="CLOSED"/>
    <s v="吳崇源"/>
    <s v="2024/10/15 13:40:06"/>
    <s v="2024/11/12 13:12:46"/>
    <s v="2024/11/15 11:25:33"/>
    <s v="2024/11/15 11:25:33"/>
    <s v=""/>
    <s v=""/>
    <s v=""/>
    <s v="2024/10/15 13:08:01"/>
    <s v="KEYIN"/>
    <s v="KEYIN"/>
    <s v="R10"/>
    <s v="RTX4090"/>
    <s v="2024/11/15 11:24:55"/>
    <s v="001"/>
    <n v="618307"/>
    <n v="1"/>
    <n v="1"/>
  </r>
  <r>
    <s v="KBB"/>
    <d v="2025-07-14T00:00:00"/>
    <x v="4"/>
    <x v="0"/>
    <x v="1"/>
    <s v="TO24A000017"/>
    <s v="R"/>
    <s v="PNY"/>
    <s v="N_PNY_EU"/>
    <s v="2024/10/29 14:18:15"/>
    <s v="2024/10/21 21:03:04"/>
    <s v="PNY230512000233"/>
    <s v="90CV-07S0020"/>
    <s v="RTX4090/PG139-SKU330/GB/PNY"/>
    <s v=""/>
    <s v="PNY230512000233"/>
    <s v="CLOSED"/>
    <s v="吳崇源"/>
    <s v="2024/11/05 12:05:36"/>
    <s v=""/>
    <s v=""/>
    <s v="2024/11/15 14:24:49"/>
    <s v="[A3SC0022]Scrap caused by service terms"/>
    <s v="Customer"/>
    <s v="客戶未經授權維修/G1/ALL VRAM"/>
    <s v="2024/11/05 10:18:57"/>
    <s v="KEYIN"/>
    <s v="KEYIN"/>
    <s v="C01"/>
    <s v="RTX4090"/>
    <s v=""/>
    <s v=""/>
    <s v=""/>
    <s v=""/>
    <s v=""/>
  </r>
  <r>
    <s v="KBB"/>
    <d v="2025-07-14T00:00:00"/>
    <x v="4"/>
    <x v="0"/>
    <x v="1"/>
    <s v="TO24A000017"/>
    <s v="R"/>
    <s v="PNY"/>
    <s v="N_PNY_EU"/>
    <s v="2024/10/29 14:18:15"/>
    <s v="2024/10/21 21:03:04"/>
    <s v="PNY230228001479"/>
    <s v="90CV-07S0020"/>
    <s v="RTX4090/PG139-SKU330/GB/PNY"/>
    <s v=""/>
    <s v="PNY230228001479"/>
    <s v="CLOSED"/>
    <s v="吳崇源"/>
    <s v="2024/11/05 12:05:36"/>
    <s v=""/>
    <s v=""/>
    <s v="2024/11/15 14:26:17"/>
    <s v="[A3SC0022]Scrap caused by service terms"/>
    <s v="Customer"/>
    <s v="客戶未經授權維修/G1/VRAM"/>
    <s v="2024/11/05 10:27:34"/>
    <s v="KEYIN"/>
    <s v="KEYIN"/>
    <s v="C01"/>
    <s v="RTX4090"/>
    <s v=""/>
    <s v=""/>
    <s v=""/>
    <s v=""/>
    <s v=""/>
  </r>
  <r>
    <s v="KGB"/>
    <s v="Standard Shipment"/>
    <x v="0"/>
    <x v="0"/>
    <x v="0"/>
    <s v="TO24A000017"/>
    <s v="R"/>
    <s v="PNY"/>
    <s v="N_PNY_EU"/>
    <s v="2024/10/29 14:18:15"/>
    <s v="2024/10/21 21:03:04"/>
    <s v="PNY230626001046"/>
    <s v="90CV-07S0030"/>
    <s v="RTX4090/PG139-SKU330/GB/PNY"/>
    <s v=""/>
    <s v="PNY230626001046"/>
    <s v="CLOSED"/>
    <s v="吳崇源"/>
    <s v="2024/11/05 12:05:36"/>
    <s v="2024/11/20 13:36:02"/>
    <s v="2024/11/21 13:12:43"/>
    <s v="2024/11/21 13:12:43"/>
    <s v=""/>
    <s v=""/>
    <s v=""/>
    <s v="2024/11/05 10:48:41"/>
    <s v="KEYIN"/>
    <s v="KEYIN"/>
    <s v="R10"/>
    <s v="RTX4090"/>
    <s v="2024/11/21 13:11:52"/>
    <s v="001"/>
    <n v="618435"/>
    <n v="1"/>
    <n v="1"/>
  </r>
  <r>
    <s v="KGB"/>
    <s v="Standard Shipment"/>
    <x v="0"/>
    <x v="0"/>
    <x v="0"/>
    <s v="TO24A000017"/>
    <s v="R"/>
    <s v="PNY"/>
    <s v="N_PNY_EU"/>
    <s v="2024/10/29 14:18:15"/>
    <s v="2024/10/21 21:03:04"/>
    <s v="PNY230108000263"/>
    <s v="90CV-07S0010"/>
    <s v="RTX4090/PG139-SKU330/GB/PNY"/>
    <s v=""/>
    <s v="PNY230108000263"/>
    <s v="CLOSED"/>
    <s v="吳崇源"/>
    <s v="2024/11/05 12:05:36"/>
    <s v="2024/11/12 13:19:48"/>
    <s v="2024/11/15 11:25:33"/>
    <s v="2024/11/15 11:25:33"/>
    <s v=""/>
    <s v=""/>
    <s v=""/>
    <s v="2024/11/05 10:54:41"/>
    <s v="KEYIN"/>
    <s v="KEYIN"/>
    <s v="R10"/>
    <s v="RTX4090"/>
    <s v="2024/11/15 11:24:55"/>
    <s v="001"/>
    <n v="618307"/>
    <n v="1"/>
    <n v="1"/>
  </r>
  <r>
    <s v="KGB"/>
    <s v="Standard Shipment"/>
    <x v="0"/>
    <x v="0"/>
    <x v="0"/>
    <s v="TO24A000017"/>
    <s v="R"/>
    <s v="PNY"/>
    <s v="N_PNY_EU"/>
    <s v="2024/10/29 14:18:15"/>
    <s v="2024/10/21 21:03:04"/>
    <s v="PNY230207001319"/>
    <s v="90CV-07S0030"/>
    <s v="RTX4090/PG139-SKU330/GB/PNY"/>
    <s v=""/>
    <s v="PNY230207001319"/>
    <s v="CLOSED"/>
    <s v="吳崇源"/>
    <s v="2024/11/05 12:05:36"/>
    <s v="2024/11/20 13:45:03"/>
    <s v="2024/11/21 13:12:43"/>
    <s v="2024/11/21 13:12:43"/>
    <s v=""/>
    <s v=""/>
    <s v=""/>
    <s v="2024/11/05 10:40:13"/>
    <s v="KEYIN"/>
    <s v="KEYIN"/>
    <s v="R10"/>
    <s v="RTX4090"/>
    <s v="2024/11/21 13:11:52"/>
    <s v="001"/>
    <n v="618435"/>
    <n v="1"/>
    <n v="1"/>
  </r>
  <r>
    <s v="KGB"/>
    <s v="Standard Shipment"/>
    <x v="0"/>
    <x v="0"/>
    <x v="0"/>
    <s v="TO24B000008"/>
    <s v="R"/>
    <s v="PNY"/>
    <s v="N_PNY_EU"/>
    <s v="2024/11/22 14:33:39"/>
    <s v="2024/11/15 14:17:56"/>
    <s v="Y423010310"/>
    <s v="90CV-07S0020"/>
    <s v="RTX4090/PG139-SKU330/GB/PNY"/>
    <s v=""/>
    <s v="Y423010310"/>
    <s v="CLOSED"/>
    <s v="廖振廷"/>
    <s v="2024/11/27 13:33:16"/>
    <s v="2024/12/03 13:52:09"/>
    <s v="2024/12/04 12:06:38"/>
    <s v="2024/12/04 12:06:38"/>
    <s v=""/>
    <s v=""/>
    <s v=""/>
    <s v="2024/11/27 12:12:41"/>
    <s v="KEYIN"/>
    <s v="KEYIN"/>
    <s v="R10"/>
    <s v="RTX4090"/>
    <s v="2024/12/04 12:05:46"/>
    <s v="001"/>
    <n v="618856"/>
    <n v="1"/>
    <n v="1"/>
  </r>
  <r>
    <s v="KBB"/>
    <s v="-"/>
    <x v="5"/>
    <x v="1"/>
    <x v="1"/>
    <s v="TO24B000008"/>
    <s v="R"/>
    <s v="PNY"/>
    <s v="N_PNY_EU"/>
    <s v="2024/11/22 14:33:39"/>
    <s v="2024/11/15 14:17:56"/>
    <s v="Y423004797"/>
    <s v="90CV-07S0030"/>
    <s v="RTX4090/PG139-SKU330/GB/PNY"/>
    <s v=""/>
    <s v="Y423004797"/>
    <s v="CLOSED"/>
    <s v="吳崇源"/>
    <s v="2024/11/27 13:33:16"/>
    <s v=""/>
    <s v=""/>
    <s v="2025/12/02 10:44:49"/>
    <s v="[A3SC0020]Scrap cause by Parts shortage"/>
    <s v="Customer"/>
    <s v="無料可修，SA同意報廢"/>
    <s v="2024/11/27 13:18:10"/>
    <s v="KEYIN"/>
    <s v="KEYIN"/>
    <s v="C01"/>
    <s v="RTX4090"/>
    <s v=""/>
    <s v=""/>
    <s v=""/>
    <s v=""/>
    <s v=""/>
  </r>
  <r>
    <s v="KGB"/>
    <s v="Standard Shipment"/>
    <x v="0"/>
    <x v="0"/>
    <x v="0"/>
    <s v="TO24B000008"/>
    <s v="R"/>
    <s v="PNY"/>
    <s v="N_PNY_EU"/>
    <s v="2024/11/22 14:33:39"/>
    <s v="2024/11/15 14:17:56"/>
    <s v="YN23511659"/>
    <s v="90CV07S10050"/>
    <s v="RTX4090/PG139-SKU332/GB/PNY"/>
    <s v=""/>
    <s v="YN23511659"/>
    <s v="CLOSED"/>
    <s v="廖振廷"/>
    <s v="2024/11/27 13:33:16"/>
    <s v="2024/12/03 14:03:33"/>
    <s v="2024/12/04 12:06:38"/>
    <s v="2024/12/04 12:06:38"/>
    <s v=""/>
    <s v=""/>
    <s v=""/>
    <s v="2024/11/27 12:20:19"/>
    <s v="KEYIN"/>
    <s v="KEYIN"/>
    <s v="R10"/>
    <s v="RTX4090"/>
    <s v="2024/12/04 12:05:46"/>
    <s v="001"/>
    <n v="618856"/>
    <n v="1"/>
    <n v="1"/>
  </r>
  <r>
    <s v="KBB"/>
    <d v="2025-07-14T00:00:00"/>
    <x v="4"/>
    <x v="0"/>
    <x v="1"/>
    <s v="TO24B000008"/>
    <s v="R"/>
    <s v="PNY"/>
    <s v="N_PNY_EU"/>
    <s v="2024/11/22 14:33:39"/>
    <s v="2024/11/15 14:17:56"/>
    <s v="YD22023619"/>
    <s v="90CV-07S0010"/>
    <s v="RTX4090/PG139-SKU330/GB/PNY"/>
    <s v=""/>
    <s v="YD22023619"/>
    <s v="CLOSED"/>
    <s v="廖振廷"/>
    <s v="2024/11/27 13:33:16"/>
    <s v=""/>
    <s v=""/>
    <s v="2024/11/28 10:33:59"/>
    <s v="[A3SC0030]Burnt Component"/>
    <s v="Customer"/>
    <s v=""/>
    <s v="2024/11/27 13:05:10"/>
    <s v="KEYIN"/>
    <s v="KEYIN"/>
    <s v="C01"/>
    <s v="RTX4090"/>
    <s v=""/>
    <s v=""/>
    <s v=""/>
    <s v=""/>
    <s v=""/>
  </r>
  <r>
    <s v="KGB"/>
    <s v="Standard Shipment"/>
    <x v="0"/>
    <x v="0"/>
    <x v="0"/>
    <s v="TO24B000008"/>
    <s v="R"/>
    <s v="PNY"/>
    <s v="N_PNY_EU"/>
    <s v="2024/11/22 14:33:39"/>
    <s v="2024/11/15 14:17:56"/>
    <s v="YD22024700"/>
    <s v="90CV-07S0010"/>
    <s v="RTX4090/PG139-SKU330/GB/PNY"/>
    <s v=""/>
    <s v="YD22024700"/>
    <s v="CLOSED"/>
    <s v="廖振廷"/>
    <s v="2024/11/27 13:33:16"/>
    <s v="2024/12/24 10:50:06"/>
    <s v="2024/12/26 08:25:44"/>
    <s v="2024/12/26 08:25:44"/>
    <s v=""/>
    <s v=""/>
    <s v=""/>
    <s v="2024/11/27 12:45:49"/>
    <s v="KEYIN"/>
    <s v="KEYIN"/>
    <s v="R10"/>
    <s v="RTX4090"/>
    <s v="2024/12/26 08:25:14"/>
    <s v="001"/>
    <n v="619265"/>
    <n v="1"/>
    <n v="1"/>
  </r>
  <r>
    <s v="KGB"/>
    <s v="Standard Shipment"/>
    <x v="0"/>
    <x v="0"/>
    <x v="0"/>
    <s v="TO24B000008"/>
    <s v="R"/>
    <s v="PNY"/>
    <s v="N_PNY_EU"/>
    <s v="2024/11/22 14:33:39"/>
    <s v="2024/11/15 14:17:56"/>
    <s v="Y923800356"/>
    <s v="90CV07S10050"/>
    <s v="RTX4090/PG139-SKU332/GB/PNY"/>
    <s v=""/>
    <s v="Y923524936"/>
    <s v="CLOSED"/>
    <s v="廖振廷"/>
    <s v="2024/11/27 13:33:16"/>
    <s v="2025/02/19 11:06:14"/>
    <s v="2025/02/21 16:09:13"/>
    <s v="2025/02/21 16:09:13"/>
    <s v=""/>
    <s v=""/>
    <s v=""/>
    <s v="2024/11/27 13:25:48"/>
    <s v="KEYIN"/>
    <s v="KEYIN"/>
    <s v="R10"/>
    <s v="RTX4090"/>
    <s v="2025/02/21 16:08:05"/>
    <s v="001"/>
    <n v="619987"/>
    <n v="1"/>
    <n v="1"/>
  </r>
  <r>
    <s v="KGB"/>
    <s v="Standard Shipment"/>
    <x v="0"/>
    <x v="0"/>
    <x v="0"/>
    <s v="TO24B000008"/>
    <s v="R"/>
    <s v="PNY"/>
    <s v="N_PNY_EU"/>
    <s v="2024/11/22 14:33:39"/>
    <s v="2024/11/15 14:17:56"/>
    <s v="YD22025895"/>
    <s v="90CV-07S0030"/>
    <s v="RTX4090/PG139-SKU330/GB/PNY"/>
    <s v=""/>
    <s v="YD22025895"/>
    <s v="CLOSED"/>
    <s v="廖振廷"/>
    <s v="2024/11/27 13:33:16"/>
    <s v="2024/12/24 10:24:24"/>
    <s v="2024/12/26 08:25:44"/>
    <s v="2024/12/26 08:25:44"/>
    <s v=""/>
    <s v=""/>
    <s v=""/>
    <s v="2024/11/27 12:40:39"/>
    <s v="KEYIN"/>
    <s v="KEYIN"/>
    <s v="R10"/>
    <s v="RTX4090"/>
    <s v="2024/12/26 08:25:14"/>
    <s v="001"/>
    <n v="619265"/>
    <n v="1"/>
    <n v="1"/>
  </r>
  <r>
    <s v="KBB"/>
    <d v="2025-07-14T00:00:00"/>
    <x v="4"/>
    <x v="0"/>
    <x v="1"/>
    <s v="TO24B000008"/>
    <s v="R"/>
    <s v="PNY"/>
    <s v="N_PNY_EU"/>
    <s v="2024/11/22 14:33:39"/>
    <s v="2024/11/15 14:17:56"/>
    <s v="Y123014244"/>
    <s v="90CV-07S0020"/>
    <s v="RTX4090/PG139-SKU330/GB/PNY"/>
    <s v=""/>
    <s v="Y123014244"/>
    <s v="CLOSED"/>
    <s v="廖振廷"/>
    <s v="2024/11/27 13:33:16"/>
    <s v=""/>
    <s v=""/>
    <s v="2024/11/28 10:37:44"/>
    <s v="[A3SC0030]Burnt Component"/>
    <s v="Customer"/>
    <s v=""/>
    <s v="2024/11/27 12:56:53"/>
    <s v="KEYIN"/>
    <s v="KEYIN"/>
    <s v="C01"/>
    <s v="RTX4090"/>
    <s v=""/>
    <s v=""/>
    <s v=""/>
    <s v=""/>
    <s v=""/>
  </r>
  <r>
    <s v="KBB"/>
    <s v="-"/>
    <x v="5"/>
    <x v="1"/>
    <x v="1"/>
    <s v="TO24B000013"/>
    <s v="R"/>
    <s v="PNY"/>
    <s v="N_PNY_EU"/>
    <s v="2024/12/03 08:59:52"/>
    <s v="2024/11/27 13:54:00"/>
    <s v="YN22008929"/>
    <s v="90CV-07S0030"/>
    <s v="RTX4090/PG139-SKU330/GB/PNY"/>
    <s v=""/>
    <s v="YN22008929"/>
    <s v="CLOSED"/>
    <s v="吳崇源"/>
    <s v="2024/12/10 12:45:23"/>
    <s v=""/>
    <s v=""/>
    <s v="2025/12/02 10:26:43"/>
    <s v="[A3SC0020]Scrap cause by Parts shortage"/>
    <s v="Customer"/>
    <s v="無料可修，SA同意報廢"/>
    <s v="2024/12/10 12:19:34"/>
    <s v="KEYIN"/>
    <s v="KEYIN"/>
    <s v="C01"/>
    <s v="RTX4090"/>
    <s v=""/>
    <s v=""/>
    <s v=""/>
    <s v=""/>
    <s v=""/>
  </r>
  <r>
    <s v="KGB"/>
    <s v="Standard Shipment"/>
    <x v="0"/>
    <x v="0"/>
    <x v="0"/>
    <s v="TO24B000013"/>
    <s v="R"/>
    <s v="PNY"/>
    <s v="N_PNY_EU"/>
    <s v="2024/12/03 08:59:52"/>
    <s v="2024/11/27 13:54:00"/>
    <s v="Y323800287"/>
    <s v="90CV-07S0030"/>
    <s v="RTX4090/PG139-SKU330/GB/PNY"/>
    <s v=""/>
    <s v="Y323008410"/>
    <s v="CLOSED"/>
    <s v="吳崇源"/>
    <s v="2024/12/10 12:45:23"/>
    <s v="2025/01/22 15:44:05"/>
    <s v="2025/01/23 13:13:01"/>
    <s v="2025/01/23 13:13:01"/>
    <s v=""/>
    <s v=""/>
    <s v=""/>
    <s v="2024/12/10 11:15:00"/>
    <s v="KEYIN"/>
    <s v="KEYIN"/>
    <s v="R10"/>
    <s v="RTX4090"/>
    <s v="2025/01/23 13:11:08"/>
    <s v="001"/>
    <n v="619506"/>
    <n v="1"/>
    <n v="1"/>
  </r>
  <r>
    <s v="KBB"/>
    <d v="2025-07-14T00:00:00"/>
    <x v="4"/>
    <x v="0"/>
    <x v="1"/>
    <s v="TO24B000013"/>
    <s v="R"/>
    <s v="PNY"/>
    <s v="N_PNY_EU"/>
    <s v="2024/12/03 08:59:52"/>
    <s v="2024/11/27 13:54:00"/>
    <s v="Y823006984"/>
    <s v="90CV07S00040"/>
    <s v="RTX4090/PG139-SKU332/GB/PNY"/>
    <s v=""/>
    <s v="Y823006984"/>
    <s v="CLOSED"/>
    <s v="吳崇源"/>
    <s v="2024/12/10 12:45:23"/>
    <s v=""/>
    <s v=""/>
    <s v="2024/12/12 15:23:02"/>
    <s v="[A3SC0022]Scrap caused by service terms"/>
    <s v="Customer"/>
    <s v="客戶未經授權維修/G1/VRAM"/>
    <s v="2024/12/10 12:12:41"/>
    <s v="KEYIN"/>
    <s v="KEYIN"/>
    <s v="C01"/>
    <s v="RTX4090"/>
    <s v=""/>
    <s v=""/>
    <s v=""/>
    <s v=""/>
    <s v=""/>
  </r>
  <r>
    <s v="KGB"/>
    <s v="Standard Shipment"/>
    <x v="0"/>
    <x v="0"/>
    <x v="0"/>
    <s v="TO24C000006"/>
    <s v="R"/>
    <s v="PNY"/>
    <s v="N_PNY_EU"/>
    <s v="2024/12/24 12:31:36"/>
    <s v="2024/12/13 16:30:16"/>
    <s v="Y323800309"/>
    <s v="90CV-07S0030"/>
    <s v="RTX4090/PG139-SKU330/GB/PNY"/>
    <s v=""/>
    <s v="Y323001828"/>
    <s v="CLOSED"/>
    <s v="廖振廷"/>
    <s v="2024/12/27 15:23:22"/>
    <s v="2025/02/04 16:05:05"/>
    <s v="2025/02/21 16:09:13"/>
    <s v="2025/02/21 16:09:13"/>
    <s v=""/>
    <s v=""/>
    <s v=""/>
    <s v="2024/12/27 14:03:58"/>
    <s v="KEYIN"/>
    <s v="KEYIN"/>
    <s v="R10"/>
    <s v="RTX4090"/>
    <s v="2025/02/21 16:08:05"/>
    <s v="001"/>
    <n v="619987"/>
    <n v="1"/>
    <n v="1"/>
  </r>
  <r>
    <s v="KGB"/>
    <s v="Standard Shipment"/>
    <x v="0"/>
    <x v="0"/>
    <x v="0"/>
    <s v="TO24C000006"/>
    <s v="R"/>
    <s v="PNY"/>
    <s v="N_PNY_EU"/>
    <s v="2024/12/24 12:31:36"/>
    <s v="2024/12/13 16:30:16"/>
    <s v="H524800308"/>
    <s v="90CV-07S0020"/>
    <s v="RTX4090/PG139-SKU330/GB/PNY"/>
    <s v=""/>
    <s v="H524800145"/>
    <s v="CLOSED"/>
    <s v="廖振廷"/>
    <s v="2024/12/27 15:23:22"/>
    <s v="2025/01/08 11:08:09"/>
    <s v="2025/01/10 16:58:09"/>
    <s v="2025/01/10 16:58:09"/>
    <s v=""/>
    <s v=""/>
    <s v=""/>
    <s v="2024/12/27 14:08:45"/>
    <s v="KEYIN"/>
    <s v="KEYIN"/>
    <s v="R10"/>
    <s v="RTX4090"/>
    <s v="2025/01/10 16:55:59"/>
    <s v="001"/>
    <n v="619414"/>
    <n v="1"/>
    <n v="1"/>
  </r>
  <r>
    <s v="KGB"/>
    <s v="Standard Shipment"/>
    <x v="0"/>
    <x v="0"/>
    <x v="0"/>
    <s v="TO251000005"/>
    <s v="R"/>
    <s v="PNY"/>
    <s v="N_PNY_EU"/>
    <s v="2025/01/23 16:07:56"/>
    <s v="2025/01/13 16:26:54"/>
    <s v="Y323800342"/>
    <s v="90CV-07S0020"/>
    <s v="RTX4090/PG139-SKU330/GB/PNY"/>
    <s v=""/>
    <s v="Y323007582"/>
    <s v="CLOSED"/>
    <s v="廖振廷"/>
    <s v="2025/02/05 16:17:00"/>
    <s v="2025/02/07 16:32:25"/>
    <s v="2025/02/21 16:09:14"/>
    <s v="2025/02/21 16:09:13"/>
    <s v=""/>
    <s v=""/>
    <s v=""/>
    <s v="2025/02/05 15:30:44"/>
    <s v="KEYIN"/>
    <s v="KEYIN"/>
    <s v="R10"/>
    <s v="RTX4090"/>
    <s v="2025/02/21 16:08:05"/>
    <s v="001"/>
    <n v="619987"/>
    <n v="1"/>
    <n v="1"/>
  </r>
  <r>
    <s v="KGB"/>
    <s v="Standard Shipment"/>
    <x v="0"/>
    <x v="0"/>
    <x v="0"/>
    <s v="TO251000005"/>
    <s v="R"/>
    <s v="PNY"/>
    <s v="N_PNY_EU"/>
    <s v="2025/01/23 16:07:56"/>
    <s v="2025/01/13 16:26:54"/>
    <s v="Y323800352"/>
    <s v="90CV-07S0020"/>
    <s v="RTX4090/PG139-SKU330/GB/PNY"/>
    <s v=""/>
    <s v="Y323000254"/>
    <s v="CLOSED"/>
    <s v="吳崇源"/>
    <s v="2025/02/05 16:17:00"/>
    <s v="2025/02/19 10:55:05"/>
    <s v="2025/02/21 16:09:14"/>
    <s v="2025/02/21 16:09:14"/>
    <s v=""/>
    <s v=""/>
    <s v=""/>
    <s v="2025/02/05 15:42:53"/>
    <s v="KEYIN"/>
    <s v="KEYIN"/>
    <s v="R10"/>
    <s v="RTX4090"/>
    <s v="2025/02/21 16:08:05"/>
    <s v="001"/>
    <n v="619987"/>
    <n v="1"/>
    <n v="1"/>
  </r>
  <r>
    <s v="KGB"/>
    <s v="Standard Shipment"/>
    <x v="0"/>
    <x v="0"/>
    <x v="0"/>
    <s v="TO251000005"/>
    <s v="R"/>
    <s v="PNY"/>
    <s v="N_PNY_EU"/>
    <s v="2025/01/23 16:07:56"/>
    <s v="2025/01/13 16:26:54"/>
    <s v="Y323800341"/>
    <s v="90CV-07S0020"/>
    <s v="RTX4090/PG139-SKU330/GB/PNY"/>
    <s v=""/>
    <s v="Y323000036"/>
    <s v="CLOSED"/>
    <s v="廖振廷"/>
    <s v="2025/02/05 16:17:00"/>
    <s v="2025/02/07 16:44:22"/>
    <s v="2025/02/21 16:09:14"/>
    <s v="2025/02/21 16:09:14"/>
    <s v=""/>
    <s v=""/>
    <s v=""/>
    <s v="2025/02/05 15:38:17"/>
    <s v="KEYIN"/>
    <s v="KEYIN"/>
    <s v="R10"/>
    <s v="RTX4090"/>
    <s v="2025/02/21 16:08:05"/>
    <s v="001"/>
    <n v="619987"/>
    <n v="1"/>
    <n v="1"/>
  </r>
  <r>
    <s v="KGB"/>
    <s v="Standard Shipment"/>
    <x v="0"/>
    <x v="0"/>
    <x v="0"/>
    <s v="TO251000005"/>
    <s v="R"/>
    <s v="PNY"/>
    <s v="N_PNY_EU"/>
    <s v="2025/01/23 16:07:56"/>
    <s v="2025/01/13 16:26:54"/>
    <s v="Y423800351"/>
    <s v="90CV-07S0030"/>
    <s v="RTX4090/PG139-SKU330/GB/PNY"/>
    <s v=""/>
    <s v="Y423800164"/>
    <s v="CLOSED"/>
    <s v="吳崇源"/>
    <s v="2025/02/05 16:17:00"/>
    <s v="2025/02/19 10:54:29"/>
    <s v="2025/02/21 16:09:14"/>
    <s v="2025/02/21 16:09:14"/>
    <s v=""/>
    <s v=""/>
    <s v=""/>
    <s v="2025/02/05 15:48:08"/>
    <s v="KEYIN"/>
    <s v="KEYIN"/>
    <s v="R10"/>
    <s v="RTX4090"/>
    <s v="2025/02/21 16:08:05"/>
    <s v="001"/>
    <n v="619987"/>
    <n v="1"/>
    <n v="1"/>
  </r>
  <r>
    <s v="KGB"/>
    <s v="Standard Shipment"/>
    <x v="0"/>
    <x v="0"/>
    <x v="0"/>
    <s v="TO252000003"/>
    <s v="R"/>
    <s v="PNY"/>
    <s v="N_PNY_EU"/>
    <s v="2025/02/17 16:55:26"/>
    <s v="2025/02/10 17:14:12"/>
    <s v="Y123800463"/>
    <s v="90CV-07S0010"/>
    <s v="RTX4090/PG139-SKU330/GB/PNY"/>
    <s v=""/>
    <s v="Y123015596"/>
    <s v="CLOSED"/>
    <s v="廖振廷"/>
    <s v="2025/02/26 12:24:54"/>
    <s v="2025/03/12 14:51:48"/>
    <s v="2025/03/14 17:02:28"/>
    <s v="2025/03/14 17:02:28"/>
    <s v=""/>
    <s v=""/>
    <s v=""/>
    <s v="2025/02/26 10:32:30"/>
    <s v="KEYIN"/>
    <s v="KEYIN"/>
    <s v="R10"/>
    <s v="RTX4090"/>
    <s v="2025/03/14 16:58:29"/>
    <s v="001"/>
    <n v="620229"/>
    <n v="1"/>
    <n v="1"/>
  </r>
  <r>
    <s v="KGB"/>
    <s v="Standard Shipment"/>
    <x v="0"/>
    <x v="0"/>
    <x v="0"/>
    <s v="TO252000003"/>
    <s v="R"/>
    <s v="PNY"/>
    <s v="N_PNY_EU"/>
    <s v="2025/02/17 16:55:26"/>
    <s v="2025/02/10 17:14:12"/>
    <s v="Y323800467"/>
    <s v="90CV-07S0020"/>
    <s v="RTX4090/PG139-SKU330/GB/PNY"/>
    <s v=""/>
    <s v="Y323000060"/>
    <s v="CLOSED"/>
    <s v="蕭文杰"/>
    <s v="2025/02/26 12:24:54"/>
    <s v="2025/05/05 13:04:43"/>
    <s v="2025/05/09 16:20:25"/>
    <s v="2025/05/09 16:20:25"/>
    <s v=""/>
    <s v=""/>
    <s v=""/>
    <s v="2025/02/26 10:25:42"/>
    <s v="KEYIN"/>
    <s v="KEYIN"/>
    <s v="R10"/>
    <s v="RTX4090"/>
    <s v="2025/05/09 16:18:16"/>
    <s v="001"/>
    <n v="620769"/>
    <n v="1"/>
    <n v="1"/>
  </r>
  <r>
    <s v="KBB"/>
    <d v="2025-07-14T00:00:00"/>
    <x v="4"/>
    <x v="0"/>
    <x v="1"/>
    <s v="TO252000003"/>
    <s v="R"/>
    <s v="PNY"/>
    <s v="N_PNY_EU"/>
    <s v="2025/02/17 16:55:26"/>
    <s v="2025/02/10 17:14:12"/>
    <s v="Y123013872"/>
    <s v="90CV-07S0020"/>
    <s v="RTX4090/PG139-SKU330/GB/PNY"/>
    <s v=""/>
    <s v="Y123013872"/>
    <s v="CLOSED"/>
    <s v="廖振廷"/>
    <s v="2025/02/26 12:24:54"/>
    <s v=""/>
    <s v=""/>
    <s v="2025/03/07 08:32:00"/>
    <s v="[A3SC0030]Burnt Component"/>
    <s v="Customer"/>
    <s v="PCB 燒板 C3105 PAD"/>
    <s v="2025/02/26 10:40:22"/>
    <s v="KEYIN"/>
    <s v="KEYIN"/>
    <s v="C01"/>
    <s v="RTX4090"/>
    <s v=""/>
    <s v=""/>
    <s v=""/>
    <s v=""/>
    <s v=""/>
  </r>
  <r>
    <s v="KGB"/>
    <s v="Standard Shipment"/>
    <x v="0"/>
    <x v="0"/>
    <x v="0"/>
    <s v="TO252000005"/>
    <s v="R"/>
    <s v="PNY"/>
    <s v="N_PNY_EU"/>
    <s v="2025/02/17 16:55:51"/>
    <s v="2025/02/11 16:22:16"/>
    <s v="Y423800459"/>
    <s v="90CV-07S0030"/>
    <s v="RTX4090/PG139-SKU330/GB/PNY"/>
    <s v=""/>
    <s v="Y423800219"/>
    <s v="CLOSED"/>
    <s v="蕭文杰"/>
    <s v="2025/02/26 12:23:41"/>
    <s v="2025/03/26 14:40:04"/>
    <s v="2025/04/02 16:58:25"/>
    <s v="2025/04/02 16:58:25"/>
    <s v=""/>
    <s v=""/>
    <s v=""/>
    <s v="2025/02/26 10:47:45"/>
    <s v="KEYIN"/>
    <s v="KEYIN"/>
    <s v="R10"/>
    <s v="RTX4090"/>
    <s v="2025/04/02 16:57:21"/>
    <s v="001"/>
    <n v="620452"/>
    <n v="1"/>
    <n v="1"/>
  </r>
  <r>
    <s v="KBB"/>
    <d v="2025-07-14T00:00:00"/>
    <x v="4"/>
    <x v="0"/>
    <x v="1"/>
    <s v="TO252000005"/>
    <s v="R"/>
    <s v="PNY"/>
    <s v="N_PNY_EU"/>
    <s v="2025/02/17 16:55:51"/>
    <s v="2025/02/11 16:22:16"/>
    <s v="Y823501009"/>
    <s v="90CV07S10050"/>
    <s v="RTX4090/PG139-SKU332/GB/PNY"/>
    <s v=""/>
    <s v="Y823501009"/>
    <s v="CLOSED"/>
    <s v="廖振廷"/>
    <s v="2025/02/26 12:23:41"/>
    <s v=""/>
    <s v=""/>
    <s v="2025/03/04 09:42:00"/>
    <s v="[A3SC0030]Burnt Component"/>
    <s v="Customer"/>
    <s v="PCB燒板 U30"/>
    <s v="2025/02/26 12:17:48"/>
    <s v="KEYIN"/>
    <s v="KEYIN"/>
    <s v="C01"/>
    <s v="RTX4090"/>
    <s v=""/>
    <s v=""/>
    <s v=""/>
    <s v=""/>
    <s v=""/>
  </r>
  <r>
    <s v="KGB"/>
    <s v="Standard Shipment"/>
    <x v="0"/>
    <x v="0"/>
    <x v="0"/>
    <s v="TO252000005"/>
    <s v="R"/>
    <s v="PNY"/>
    <s v="N_PNY_EU"/>
    <s v="2025/02/17 16:55:51"/>
    <s v="2025/02/11 16:22:16"/>
    <s v="Y523800454"/>
    <s v="90CV07S00040"/>
    <s v="RTX4090/PG139-SKU332/GB/PNY"/>
    <s v=""/>
    <s v="Y523040167"/>
    <s v="CLOSED"/>
    <s v="廖振廷"/>
    <s v="2025/02/26 12:23:41"/>
    <s v="2025/05/05 13:13:34"/>
    <s v="2025/05/09 16:20:25"/>
    <s v="2025/05/09 16:20:25"/>
    <s v=""/>
    <s v=""/>
    <s v=""/>
    <s v="2025/02/26 10:52:48"/>
    <s v="KEYIN"/>
    <s v="KEYIN"/>
    <s v="R10"/>
    <s v="RTX4090"/>
    <s v="2025/05/09 16:18:16"/>
    <s v="001"/>
    <n v="620769"/>
    <n v="1"/>
    <n v="1"/>
  </r>
  <r>
    <s v="KGB"/>
    <s v="Standard Shipment"/>
    <x v="0"/>
    <x v="0"/>
    <x v="0"/>
    <s v="TO252000010"/>
    <s v="R"/>
    <s v="PNY"/>
    <s v="N_PNY_EU"/>
    <s v="2025/02/25 17:25:53"/>
    <s v="2025/02/19 18:04:53"/>
    <s v="H424800502"/>
    <s v="90CV-07S0020"/>
    <s v="RTX4090/PG139-SKU330/GB/PNY"/>
    <s v=""/>
    <s v="H424900039"/>
    <s v="CLOSED"/>
    <s v="廖振廷"/>
    <s v="2025/03/04 09:46:30"/>
    <s v="2025/03/26 14:40:52"/>
    <s v="2025/04/02 16:58:25"/>
    <s v="2025/04/02 16:58:25"/>
    <s v=""/>
    <s v=""/>
    <s v=""/>
    <s v="2025/03/04 09:39:16"/>
    <s v="KEYIN"/>
    <s v="KEYIN"/>
    <s v="R10"/>
    <s v="RTX4090"/>
    <s v="2025/04/02 16:57:21"/>
    <s v="001"/>
    <n v="620452"/>
    <n v="1"/>
    <n v="1"/>
  </r>
  <r>
    <s v="KGB"/>
    <s v="Standard Shipment"/>
    <x v="0"/>
    <x v="0"/>
    <x v="0"/>
    <s v="TO252000010"/>
    <s v="R"/>
    <s v="PNY"/>
    <s v="N_PNY_EU"/>
    <s v="2025/02/25 17:25:53"/>
    <s v="2025/02/19 18:04:53"/>
    <s v="Y323800481"/>
    <s v="90CV-07S0020"/>
    <s v="RTX4090/PG139-SKU330/GB/PNY"/>
    <s v=""/>
    <s v="Y323001927"/>
    <s v="CLOSED"/>
    <s v="廖振廷"/>
    <s v="2025/03/04 09:46:30"/>
    <s v="2025/03/13 09:42:14"/>
    <s v="2025/03/14 17:02:28"/>
    <s v="2025/03/14 17:02:28"/>
    <s v=""/>
    <s v=""/>
    <s v=""/>
    <s v="2025/03/04 09:28:38"/>
    <s v="KEYIN"/>
    <s v="KEYIN"/>
    <s v="R10"/>
    <s v="RTX4090"/>
    <s v="2025/03/14 16:58:29"/>
    <s v="001"/>
    <n v="620229"/>
    <n v="1"/>
    <n v="1"/>
  </r>
  <r>
    <s v="KGB"/>
    <s v="Standard Shipment"/>
    <x v="0"/>
    <x v="0"/>
    <x v="0"/>
    <s v="TO252000010"/>
    <s v="R"/>
    <s v="PNY"/>
    <s v="N_PNY_EU"/>
    <s v="2025/02/25 17:25:53"/>
    <s v="2025/02/19 18:04:53"/>
    <s v="Y623800488"/>
    <s v="90CV07S00040"/>
    <s v="RTX4090/PG139-SKU332/GB/PNY"/>
    <s v=""/>
    <s v="Y623021538"/>
    <s v="CLOSED"/>
    <s v="蕭文杰"/>
    <s v="2025/03/04 09:46:30"/>
    <s v="2025/03/26 14:40:17"/>
    <s v="2025/04/02 16:58:25"/>
    <s v="2025/04/02 16:58:25"/>
    <s v=""/>
    <s v=""/>
    <s v=""/>
    <s v="2025/03/04 09:34:24"/>
    <s v="KEYIN"/>
    <s v="KEYIN"/>
    <s v="R10"/>
    <s v="RTX4090"/>
    <s v="2025/04/02 16:57:21"/>
    <s v="001"/>
    <n v="620452"/>
    <n v="1"/>
    <n v="1"/>
  </r>
  <r>
    <s v="KGB"/>
    <s v="Standard Shipment"/>
    <x v="0"/>
    <x v="0"/>
    <x v="0"/>
    <s v="TO253000005"/>
    <s v="R"/>
    <s v="PNY"/>
    <s v="N_PNY_EU"/>
    <s v="2025/03/17 14:45:08"/>
    <s v="2025/03/11 19:17:22"/>
    <s v="Y523800529"/>
    <s v="90CV-07S0010"/>
    <s v="RTX4090/PG139-SKU330/GB/PNY"/>
    <s v=""/>
    <s v="Y523016896"/>
    <s v="CLOSED"/>
    <s v="吳崇源"/>
    <s v="2025/03/19 14:18:25"/>
    <s v="2025/03/26 14:40:32"/>
    <s v="2025/04/02 16:58:25"/>
    <s v="2025/04/02 16:58:25"/>
    <s v=""/>
    <s v=""/>
    <s v=""/>
    <s v="2025/03/19 14:06:53"/>
    <s v="KEYIN"/>
    <s v="KEYIN"/>
    <s v="R10"/>
    <s v="RTX4090"/>
    <s v="2025/04/02 16:57:22"/>
    <s v="001"/>
    <n v="620452"/>
    <n v="1"/>
    <n v="1"/>
  </r>
  <r>
    <s v="KGB"/>
    <s v="Standard Shipment"/>
    <x v="0"/>
    <x v="0"/>
    <x v="0"/>
    <s v="TO253000005"/>
    <s v="R"/>
    <s v="PNY"/>
    <s v="N_PNY_EU"/>
    <s v="2025/03/17 14:45:08"/>
    <s v="2025/03/11 19:17:22"/>
    <s v="Y423800530"/>
    <s v="90CV-07S0020"/>
    <s v="RTX4090/PG139-SKU330/GB/PNY"/>
    <s v=""/>
    <s v="Y423010998"/>
    <s v="CLOSED"/>
    <s v="吳崇源"/>
    <s v="2025/03/19 14:18:25"/>
    <s v="2025/05/05 13:08:13"/>
    <s v="2025/05/09 16:20:25"/>
    <s v="2025/05/09 16:20:25"/>
    <s v=""/>
    <s v=""/>
    <s v=""/>
    <s v="2025/03/19 14:02:12"/>
    <s v="KEYIN"/>
    <s v="KEYIN"/>
    <s v="R10"/>
    <s v="RTX4090"/>
    <s v="2025/05/09 16:18:16"/>
    <s v="001"/>
    <n v="620769"/>
    <n v="1"/>
    <n v="1"/>
  </r>
  <r>
    <s v="KGB"/>
    <s v="Standard Shipment"/>
    <x v="0"/>
    <x v="0"/>
    <x v="0"/>
    <s v="TO253000012"/>
    <s v="R"/>
    <s v="PNY"/>
    <s v="N_PNY_EU"/>
    <s v="2025/03/28 12:27:50"/>
    <s v="2025/03/24 17:04:25"/>
    <s v="Y323800547"/>
    <s v="90CV-07S0020"/>
    <s v="RTX4090/PG139-SKU330/GB/PNY"/>
    <s v=""/>
    <s v="Y323000221"/>
    <s v="CLOSED"/>
    <s v="蕭文杰"/>
    <s v="2025/03/28 13:01:15"/>
    <s v="2025/05/05 13:04:13"/>
    <s v="2025/05/09 16:20:25"/>
    <s v="2025/05/09 16:20:25"/>
    <s v=""/>
    <s v=""/>
    <s v=""/>
    <s v="2025/03/28 12:30:04"/>
    <s v="KEYIN"/>
    <s v="KEYIN"/>
    <s v="R10"/>
    <s v="RTX4090"/>
    <s v="2025/05/09 16:18:16"/>
    <s v="001"/>
    <n v="620769"/>
    <n v="1"/>
    <n v="1"/>
  </r>
  <r>
    <s v="KGB"/>
    <s v="Standard Shipment"/>
    <x v="0"/>
    <x v="0"/>
    <x v="0"/>
    <s v="TO254000003"/>
    <s v="R"/>
    <s v="PNY"/>
    <s v="N_PNY_EU"/>
    <s v="2025/04/21 09:21:11"/>
    <s v="2025/04/14 14:02:12"/>
    <s v="Y823800562"/>
    <s v="90CV07S10050"/>
    <s v="RTX4090/PG139-SKU332/GB/PNY"/>
    <s v="VCG409024TFXPB1"/>
    <s v="Y823524404"/>
    <s v="CLOSED"/>
    <s v="廖振廷"/>
    <s v="2025/04/23 08:41:52"/>
    <s v="2025/05/06 17:14:35"/>
    <s v="2025/05/09 16:20:25"/>
    <s v="2025/05/09 16:20:25"/>
    <s v=""/>
    <s v=""/>
    <s v=""/>
    <s v="2025/04/23 08:37:55"/>
    <s v="KEYIN"/>
    <s v="KEYIN"/>
    <s v="R10"/>
    <s v="RTX4090"/>
    <s v="2025/05/09 16:18:16"/>
    <s v="001"/>
    <n v="620769"/>
    <n v="1"/>
    <n v="1"/>
  </r>
  <r>
    <s v="KGB"/>
    <s v="Standard Shipment"/>
    <x v="0"/>
    <x v="0"/>
    <x v="0"/>
    <s v="TO255000005"/>
    <s v="R"/>
    <s v="PNY"/>
    <s v="N_PNY_EU"/>
    <s v="2025/05/21 09:59:28"/>
    <s v="2025/05/15 16:15:10"/>
    <s v="Y623800613"/>
    <s v="90CV07S00040"/>
    <s v="RTX4090/PG139-SKU332/GB/PNY"/>
    <s v=""/>
    <s v="Y623009782"/>
    <s v="CLOSED"/>
    <s v="吳崇源"/>
    <s v="2025/05/22 09:34:39"/>
    <s v="2025/07/18 08:18:34"/>
    <s v="2025/07/23 14:45:18"/>
    <s v="2025/07/23 14:45:18"/>
    <s v=""/>
    <s v=""/>
    <s v=""/>
    <s v="2025/05/22 09:15:49"/>
    <s v="KEYIN"/>
    <s v="KEYIN"/>
    <s v="R10"/>
    <s v="RTX4090"/>
    <s v="2025/07/23 14:40:48"/>
    <s v="001"/>
    <n v="621344"/>
    <n v="1"/>
    <n v="1"/>
  </r>
  <r>
    <s v="KGB"/>
    <s v="Standard Shipment"/>
    <x v="0"/>
    <x v="0"/>
    <x v="0"/>
    <s v="TO259000012"/>
    <s v="R"/>
    <s v="PNY"/>
    <s v="N_PNY_EU"/>
    <s v="2025/10/07 17:11:22"/>
    <s v="2025/09/17 13:40:57"/>
    <s v="Y823801001"/>
    <s v="90CV07S10050"/>
    <s v="RTX4090/PG139-SKU332/GB/PNY"/>
    <s v="VCG409024TFXPB1"/>
    <s v="Y823501483"/>
    <s v="CLOSED"/>
    <s v="吳崇源"/>
    <s v="2025/10/13 09:51:34"/>
    <s v="2026/01/29 13:54:11"/>
    <s v="2026/02/07 11:24:13"/>
    <s v="2026/02/07 11:24:13"/>
    <s v=""/>
    <s v=""/>
    <s v=""/>
    <s v="2025/10/13 09:50:57"/>
    <s v="KEYIN"/>
    <s v="KEYIN"/>
    <s v="R10"/>
    <s v="RTX4090"/>
    <s v="2026/02/03 14:27:59"/>
    <s v="001"/>
    <n v="622130"/>
    <n v="3.3"/>
    <n v="3.3"/>
  </r>
  <r>
    <s v="KGB"/>
    <s v="Standard Shipment"/>
    <x v="0"/>
    <x v="0"/>
    <x v="0"/>
    <s v="TO247000011"/>
    <s v="R"/>
    <s v="PNY"/>
    <s v="N_PNY_US"/>
    <s v="2024/08/07 14:57:13"/>
    <s v="2024/07/29 11:22:38"/>
    <s v="PNY231106002667"/>
    <s v="90CV07S00040"/>
    <s v="RTX4090/PG139-SKU332/GB/PNY"/>
    <s v=""/>
    <s v="PNY231106002667"/>
    <s v="CLOSED"/>
    <s v="吳崇源"/>
    <s v="2024/08/22 16:52:44"/>
    <s v="2024/08/30 10:20:12"/>
    <s v="2024/09/02 09:21:18"/>
    <s v="2024/09/02 09:21:18"/>
    <s v=""/>
    <s v=""/>
    <s v=""/>
    <s v="2024/08/22 15:57:16"/>
    <s v="KEYIN"/>
    <s v="KEYIN"/>
    <s v="R10"/>
    <s v="RTX4090"/>
    <s v="2024/09/02 09:21:10"/>
    <s v="001"/>
    <n v="616662"/>
    <n v="1"/>
    <n v="1"/>
  </r>
  <r>
    <s v="KGB"/>
    <s v="Standard Shipment"/>
    <x v="0"/>
    <x v="0"/>
    <x v="0"/>
    <s v="TO247000011"/>
    <s v="R"/>
    <s v="PNY"/>
    <s v="N_PNY_US"/>
    <s v="2024/08/07 14:57:13"/>
    <s v="2024/07/29 11:22:38"/>
    <s v="PNY221209001012"/>
    <s v="90CV-07S0020"/>
    <s v="RTX4090/PG139-SKU330/GB/PNY"/>
    <s v=""/>
    <s v="PNY221209001012"/>
    <s v="CLOSED"/>
    <s v="吳崇源"/>
    <s v="2024/08/22 16:52:43"/>
    <s v="2024/08/30 10:19:37"/>
    <s v="2024/09/02 09:21:18"/>
    <s v="2024/09/02 09:21:18"/>
    <s v=""/>
    <s v=""/>
    <s v=""/>
    <s v="2024/08/22 16:28:34"/>
    <s v="KEYIN"/>
    <s v="KEYIN"/>
    <s v="R10"/>
    <s v="RTX4090"/>
    <s v="2024/09/02 09:21:09"/>
    <s v="001"/>
    <n v="616662"/>
    <n v="1"/>
    <n v="1"/>
  </r>
  <r>
    <s v="KGB"/>
    <s v="Standard Shipment"/>
    <x v="0"/>
    <x v="0"/>
    <x v="0"/>
    <s v="TO247000011"/>
    <s v="R"/>
    <s v="PNY"/>
    <s v="N_PNY_US"/>
    <s v="2024/08/07 14:57:13"/>
    <s v="2024/07/29 11:22:38"/>
    <s v="PNY221208001156"/>
    <s v="90CV-07S0020"/>
    <s v="RTX4090/PG139-SKU330/GB/PNY"/>
    <s v=""/>
    <s v="PNY221208001156"/>
    <s v="CLOSED"/>
    <s v="吳崇源"/>
    <s v="2024/08/22 16:52:43"/>
    <s v="2024/08/30 10:19:54"/>
    <s v="2024/09/02 09:21:18"/>
    <s v="2024/09/02 09:21:18"/>
    <s v=""/>
    <s v=""/>
    <s v=""/>
    <s v="2024/08/22 16:46:39"/>
    <s v="KEYIN"/>
    <s v="KEYIN"/>
    <s v="R10"/>
    <s v="RTX4090"/>
    <s v="2024/09/02 09:21:10"/>
    <s v="001"/>
    <n v="616662"/>
    <n v="1"/>
    <n v="1"/>
  </r>
  <r>
    <s v="KGB"/>
    <s v="Standard Shipment"/>
    <x v="0"/>
    <x v="0"/>
    <x v="0"/>
    <s v="TO247000011"/>
    <s v="R"/>
    <s v="PNY"/>
    <s v="N_PNY_US"/>
    <s v="2024/08/07 14:57:13"/>
    <s v="2024/07/29 11:22:38"/>
    <s v="PNY221208002774"/>
    <s v="90CV-07S0020"/>
    <s v="RTX4090/PG139-SKU330/GB/PNY"/>
    <s v=""/>
    <s v="PNY221208002774"/>
    <s v="CLOSED"/>
    <s v="吳崇源"/>
    <s v="2024/08/22 16:52:44"/>
    <s v="2024/08/30 10:19:08"/>
    <s v="2024/09/02 09:21:18"/>
    <s v="2024/09/02 09:21:18"/>
    <s v=""/>
    <s v=""/>
    <s v=""/>
    <s v="2024/08/22 15:48:46"/>
    <s v="KEYIN"/>
    <s v="KEYIN"/>
    <s v="R10"/>
    <s v="RTX4090"/>
    <s v="2024/09/02 09:21:09"/>
    <s v="001"/>
    <n v="616662"/>
    <n v="1"/>
    <n v="1"/>
  </r>
  <r>
    <s v="KGB"/>
    <s v="Standard Shipment"/>
    <x v="0"/>
    <x v="0"/>
    <x v="0"/>
    <s v="TO247000011"/>
    <s v="R"/>
    <s v="PNY"/>
    <s v="N_PNY_US"/>
    <s v="2024/08/07 14:57:13"/>
    <s v="2024/07/29 11:22:38"/>
    <s v="PNY221005000393"/>
    <s v="90CV-07S0030"/>
    <s v="RTX4090/PG139-SKU330/GB/PNY"/>
    <s v=""/>
    <s v="PNY221005000393"/>
    <s v="CLOSED"/>
    <s v="吳崇源"/>
    <s v="2024/08/22 16:52:44"/>
    <s v="2024/08/30 10:20:05"/>
    <s v="2024/09/02 09:21:18"/>
    <s v="2024/09/02 09:21:18"/>
    <s v=""/>
    <s v=""/>
    <s v=""/>
    <s v="2024/08/22 16:12:10"/>
    <s v="KEYIN"/>
    <s v="KEYIN"/>
    <s v="R10"/>
    <s v="RTX4090"/>
    <s v="2024/09/02 09:21:10"/>
    <s v="001"/>
    <n v="616662"/>
    <n v="1"/>
    <n v="1"/>
  </r>
  <r>
    <s v="KGB"/>
    <s v="Standard Shipment"/>
    <x v="0"/>
    <x v="0"/>
    <x v="0"/>
    <s v="TO247000011"/>
    <s v="R"/>
    <s v="PNY"/>
    <s v="N_PNY_US"/>
    <s v="2024/08/07 14:57:13"/>
    <s v="2024/07/29 11:22:38"/>
    <s v="PNY230816000599"/>
    <s v="90CV07S10050"/>
    <s v="RTX4090/PG139-SKU332/GB/PNY"/>
    <s v=""/>
    <s v="PNY230816000599"/>
    <s v="CLOSED"/>
    <s v="吳崇源"/>
    <s v="2024/08/22 16:52:43"/>
    <s v="2024/08/30 10:19:42"/>
    <s v="2024/09/02 09:21:18"/>
    <s v="2024/09/02 09:21:18"/>
    <s v=""/>
    <s v=""/>
    <s v=""/>
    <s v="2024/08/22 16:20:06"/>
    <s v="KEYIN"/>
    <s v="KEYIN"/>
    <s v="R10"/>
    <s v="RTX4090"/>
    <s v="2024/09/02 09:21:09"/>
    <s v="001"/>
    <n v="616662"/>
    <n v="1"/>
    <n v="1"/>
  </r>
  <r>
    <s v="KGB"/>
    <s v="Standard Shipment"/>
    <x v="0"/>
    <x v="0"/>
    <x v="0"/>
    <s v="TO247000011"/>
    <s v="R"/>
    <s v="PNY"/>
    <s v="N_PNY_US"/>
    <s v="2024/08/07 14:57:13"/>
    <s v="2024/07/29 11:22:38"/>
    <s v="PNY221208001340"/>
    <s v="90CV-07S0020"/>
    <s v="RTX4090/PG139-SKU330/GB/PNY"/>
    <s v=""/>
    <s v="PNY221208001340"/>
    <s v="CLOSED"/>
    <s v="吳崇源"/>
    <s v="2024/08/22 16:52:43"/>
    <s v="2024/08/30 10:19:21"/>
    <s v="2024/09/02 09:21:18"/>
    <s v="2024/09/02 09:21:18"/>
    <s v=""/>
    <s v=""/>
    <s v=""/>
    <s v="2024/08/22 16:24:06"/>
    <s v="KEYIN"/>
    <s v="KEYIN"/>
    <s v="R10"/>
    <s v="RTX4090"/>
    <s v="2024/09/02 09:21:09"/>
    <s v="001"/>
    <n v="616662"/>
    <n v="1"/>
    <n v="1"/>
  </r>
  <r>
    <s v="KGB"/>
    <s v="Standard Shipment"/>
    <x v="0"/>
    <x v="0"/>
    <x v="0"/>
    <s v="TO247000011"/>
    <s v="R"/>
    <s v="PNY"/>
    <s v="N_PNY_US"/>
    <s v="2024/08/07 14:57:13"/>
    <s v="2024/07/29 11:22:38"/>
    <s v="PNY221208001843"/>
    <s v="90CV-07S0020"/>
    <s v="RTX4090/PG139-SKU330/GB/PNY"/>
    <s v=""/>
    <s v="PNY221208001843"/>
    <s v="CLOSED"/>
    <s v="吳崇源"/>
    <s v="2024/08/22 16:52:43"/>
    <s v="2024/08/30 10:19:48"/>
    <s v="2024/09/02 09:21:18"/>
    <s v="2024/09/02 09:21:18"/>
    <s v=""/>
    <s v=""/>
    <s v=""/>
    <s v="2024/08/22 16:34:23"/>
    <s v="KEYIN"/>
    <s v="KEYIN"/>
    <s v="R10"/>
    <s v="RTX4090"/>
    <s v="2024/09/02 09:21:09"/>
    <s v="001"/>
    <n v="616662"/>
    <n v="1"/>
    <n v="1"/>
  </r>
  <r>
    <s v="KGB"/>
    <s v="Standard Shipment"/>
    <x v="0"/>
    <x v="0"/>
    <x v="0"/>
    <s v="TO247000011"/>
    <s v="R"/>
    <s v="PNY"/>
    <s v="N_PNY_US"/>
    <s v="2024/08/07 14:57:13"/>
    <s v="2024/07/29 11:22:38"/>
    <s v="PNY230816000150"/>
    <s v="90CV07S10050"/>
    <s v="RTX4090/PG139-SKU332/GB/PNY"/>
    <s v=""/>
    <s v="PNY230816000150"/>
    <s v="CLOSED"/>
    <s v="吳崇源"/>
    <s v="2024/08/22 15:48:07"/>
    <s v="2024/08/30 10:19:32"/>
    <s v="2024/09/02 09:21:18"/>
    <s v="2024/09/02 09:21:18"/>
    <s v=""/>
    <s v=""/>
    <s v=""/>
    <s v="2024/08/22 15:39:00"/>
    <s v="KEYIN"/>
    <s v="KEYIN"/>
    <s v="R10"/>
    <s v="RTX4090"/>
    <s v="2024/09/02 09:21:09"/>
    <s v="001"/>
    <n v="616662"/>
    <n v="1"/>
    <n v="1"/>
  </r>
  <r>
    <s v="KBB"/>
    <d v="2025-07-14T00:00:00"/>
    <x v="4"/>
    <x v="0"/>
    <x v="1"/>
    <s v="TO247000011"/>
    <s v="R"/>
    <s v="PNY"/>
    <s v="N_PNY_US"/>
    <s v="2024/08/07 14:57:13"/>
    <s v="2024/07/29 11:22:38"/>
    <s v="PNY221110000765"/>
    <s v="90CV-07S0020"/>
    <s v="RTX4090/PG139-SKU330/GB/PNY"/>
    <s v=""/>
    <s v="PNY221110000765"/>
    <s v="CLOSED"/>
    <s v="吳崇源"/>
    <s v="2024/08/22 16:52:43"/>
    <s v=""/>
    <s v=""/>
    <s v="2024/08/30 16:28:32"/>
    <s v="[A3SC0030]Burnt Component"/>
    <s v="Customer"/>
    <s v="PCB Burned/U999927"/>
    <s v="2024/08/22 16:41:05"/>
    <s v="KEYIN"/>
    <s v="KEYIN"/>
    <s v="C01"/>
    <s v="RTX4090"/>
    <s v=""/>
    <s v=""/>
    <s v=""/>
    <s v=""/>
    <s v=""/>
  </r>
  <r>
    <s v="KGB"/>
    <s v="Standard Shipment"/>
    <x v="0"/>
    <x v="0"/>
    <x v="0"/>
    <s v="TO247000011"/>
    <s v="R"/>
    <s v="PNY"/>
    <s v="N_PNY_US"/>
    <s v="2024/08/07 14:57:13"/>
    <s v="2024/07/29 11:22:38"/>
    <s v="PNY230301000011"/>
    <s v="90CV-07S0020"/>
    <s v="RTX4090/PG139-SKU330/GB/PNY"/>
    <s v=""/>
    <s v="PNY230301000011"/>
    <s v="CLOSED"/>
    <s v="吳崇源"/>
    <s v="2024/08/22 16:52:44"/>
    <s v="2024/08/30 10:19:16"/>
    <s v="2024/09/02 09:21:18"/>
    <s v="2024/09/02 09:21:18"/>
    <s v=""/>
    <s v=""/>
    <s v=""/>
    <s v="2024/08/22 16:07:16"/>
    <s v="KEYIN"/>
    <s v="KEYIN"/>
    <s v="R10"/>
    <s v="RTX4090"/>
    <s v="2024/09/02 09:21:09"/>
    <s v="001"/>
    <n v="616662"/>
    <n v="1"/>
    <n v="1"/>
  </r>
  <r>
    <s v="KGB"/>
    <s v="Standard Shipment"/>
    <x v="0"/>
    <x v="0"/>
    <x v="0"/>
    <s v="TO247000011"/>
    <s v="R"/>
    <s v="PNY"/>
    <s v="N_PNY_US"/>
    <s v="2024/08/07 14:57:13"/>
    <s v="2024/07/29 11:22:38"/>
    <s v="PNY221208001717"/>
    <s v="90CV-07S0020"/>
    <s v="RTX4090/PG139-SKU330/GB/PNY"/>
    <s v=""/>
    <s v="PNY221208001717"/>
    <s v="CLOSED"/>
    <s v="吳崇源"/>
    <s v="2024/08/22 16:52:43"/>
    <s v="2024/08/30 10:19:26"/>
    <s v="2024/09/02 09:21:18"/>
    <s v="2024/09/02 09:21:18"/>
    <s v=""/>
    <s v=""/>
    <s v=""/>
    <s v="2024/08/22 16:15:48"/>
    <s v="KEYIN"/>
    <s v="KEYIN"/>
    <s v="R10"/>
    <s v="RTX4090"/>
    <s v="2024/09/02 09:21:09"/>
    <s v="001"/>
    <n v="616662"/>
    <n v="1"/>
    <n v="1"/>
  </r>
  <r>
    <s v="KGB"/>
    <s v="Standard Shipment"/>
    <x v="0"/>
    <x v="0"/>
    <x v="0"/>
    <s v="TO247000011"/>
    <s v="R"/>
    <s v="PNY"/>
    <s v="N_PNY_US"/>
    <s v="2024/08/07 14:57:13"/>
    <s v="2024/07/29 11:22:38"/>
    <s v="PNY230818000008"/>
    <s v="90CV-07S0030"/>
    <s v="RTX4090/PG139-SKU330/GB/PNY"/>
    <s v=""/>
    <s v="PNY230818000008"/>
    <s v="CLOSED"/>
    <s v="吳崇源"/>
    <s v="2024/08/22 15:48:07"/>
    <s v="2024/08/30 10:19:59"/>
    <s v="2024/09/02 09:21:18"/>
    <s v="2024/09/02 09:21:18"/>
    <s v=""/>
    <s v=""/>
    <s v=""/>
    <s v="2024/08/22 15:44:00"/>
    <s v="KEYIN"/>
    <s v="KEYIN"/>
    <s v="R10"/>
    <s v="RTX4090"/>
    <s v="2024/09/02 09:21:10"/>
    <s v="001"/>
    <n v="616662"/>
    <n v="1"/>
    <n v="1"/>
  </r>
  <r>
    <s v="KBB"/>
    <d v="2025-07-14T00:00:00"/>
    <x v="4"/>
    <x v="0"/>
    <x v="1"/>
    <s v="TO251000010"/>
    <s v="R"/>
    <s v="PNY"/>
    <s v="N_PNY_US"/>
    <s v="2025/02/11 14:59:40"/>
    <s v="2025/01/22 17:34:56"/>
    <s v="Y323007827"/>
    <s v="90CV-07S0010"/>
    <s v="RTX4090/PG139-SKU330/GB/PNY"/>
    <s v=""/>
    <s v="Y323007827"/>
    <s v="CLOSED"/>
    <s v="廖振廷"/>
    <s v="2025/02/18 16:41:58"/>
    <s v=""/>
    <s v=""/>
    <s v="2025/03/11 09:00:34"/>
    <s v="[A3SC0022]Scrap caused by service terms"/>
    <s v="Customer"/>
    <s v="客戶未經授權維修,維修痕跡 G1、VRAM；G1缺角、G1跟VRAM錫球短路"/>
    <s v="2025/02/18 16:36:26"/>
    <s v="KEYIN"/>
    <s v="KEYIN"/>
    <s v="C01"/>
    <s v="RTX4090"/>
    <s v=""/>
    <s v=""/>
    <s v=""/>
    <s v=""/>
    <s v=""/>
  </r>
  <r>
    <s v="KBB"/>
    <d v="2025-07-14T00:00:00"/>
    <x v="4"/>
    <x v="0"/>
    <x v="1"/>
    <s v="TO251000010"/>
    <s v="R"/>
    <s v="PNY"/>
    <s v="N_PNY_US"/>
    <s v="2025/02/11 14:59:40"/>
    <s v="2025/01/22 17:34:56"/>
    <s v="Y523016299"/>
    <s v="90CV-07S0030"/>
    <s v="RTX4090/PG139-SKU330/GB/PNY"/>
    <s v=""/>
    <s v="Y523016299"/>
    <s v="CLOSED"/>
    <s v="廖振廷"/>
    <s v="2025/02/24 14:53:30"/>
    <s v=""/>
    <s v=""/>
    <s v="2025/03/05 08:36:18"/>
    <s v="[A3SC0027]PCB damage"/>
    <s v="Customer"/>
    <s v="PCB Damaged/板斷(裂)無法維修"/>
    <s v="2025/02/24 14:33:03"/>
    <s v="KEYIN"/>
    <s v="KEYIN"/>
    <s v="C01"/>
    <s v="RTX4090"/>
    <s v=""/>
    <s v=""/>
    <s v=""/>
    <s v=""/>
    <s v=""/>
  </r>
  <r>
    <s v="KGB"/>
    <s v="Standard Shipment"/>
    <x v="0"/>
    <x v="0"/>
    <x v="0"/>
    <s v="TO251000010"/>
    <s v="R"/>
    <s v="PNY"/>
    <s v="N_PNY_US"/>
    <s v="2025/02/11 14:59:40"/>
    <s v="2025/01/22 17:34:56"/>
    <s v="Y323800421"/>
    <s v="90CV-07S0020"/>
    <s v="RTX4090/PG139-SKU330/GB/PNY"/>
    <s v=""/>
    <s v="Y323000203"/>
    <s v="CLOSED"/>
    <s v="廖振廷"/>
    <s v="2025/02/25 09:06:15"/>
    <s v="2025/05/05 13:01:01"/>
    <s v="2025/05/16 08:31:13"/>
    <s v="2025/05/16 08:31:13"/>
    <s v=""/>
    <s v=""/>
    <s v=""/>
    <s v="2025/02/25 08:17:05"/>
    <s v="KEYIN"/>
    <s v="KEYIN"/>
    <s v="R10"/>
    <s v="RTX4090"/>
    <s v="2025/05/16 08:28:58"/>
    <s v="001"/>
    <n v="620814"/>
    <n v="5"/>
    <n v="5"/>
  </r>
  <r>
    <s v="KGB"/>
    <s v="Standard Shipment"/>
    <x v="0"/>
    <x v="0"/>
    <x v="0"/>
    <s v="TO251000010"/>
    <s v="R"/>
    <s v="PNY"/>
    <s v="N_PNY_US"/>
    <s v="2025/02/11 14:59:40"/>
    <s v="2025/01/22 17:34:56"/>
    <s v="YD22800426"/>
    <s v="90CV-07S0020"/>
    <s v="RTX4090/PG139-SKU330/GB/PNY"/>
    <s v=""/>
    <s v="YD22021034"/>
    <s v="CLOSED"/>
    <s v="蕭文杰"/>
    <s v="2025/02/24 17:05:35"/>
    <s v="2025/03/26 14:36:22"/>
    <s v="2025/05/06 13:44:08"/>
    <s v="2025/05/06 13:44:08"/>
    <s v=""/>
    <s v=""/>
    <s v=""/>
    <s v="2025/02/24 16:32:05"/>
    <s v="KEYIN"/>
    <s v="KEYIN"/>
    <s v="R10"/>
    <s v="RTX4090"/>
    <s v="2025/05/06 13:40:08"/>
    <s v="001"/>
    <n v="620728"/>
    <n v="1"/>
    <n v="1"/>
  </r>
  <r>
    <s v="KGB"/>
    <s v="Standard Shipment"/>
    <x v="0"/>
    <x v="0"/>
    <x v="0"/>
    <s v="TO251000010"/>
    <s v="R"/>
    <s v="PNY"/>
    <s v="N_PNY_US"/>
    <s v="2025/02/11 14:59:40"/>
    <s v="2025/01/22 17:34:56"/>
    <s v="YD22800429"/>
    <s v="90CV-07S0020"/>
    <s v="RTX4090/PG139-SKU330/GB/PNY"/>
    <s v=""/>
    <s v="YD22020706"/>
    <s v="CLOSED"/>
    <s v="蕭文杰"/>
    <s v="2025/02/24 17:05:35"/>
    <s v="2025/05/05 13:09:29"/>
    <s v="2025/05/16 08:31:12"/>
    <s v="2025/05/16 08:31:12"/>
    <s v=""/>
    <s v=""/>
    <s v=""/>
    <s v="2025/02/24 16:52:33"/>
    <s v="KEYIN"/>
    <s v="KEYIN"/>
    <s v="R10"/>
    <s v="RTX4090"/>
    <s v="2025/05/16 08:28:58"/>
    <s v="001"/>
    <n v="620814"/>
    <n v="5"/>
    <n v="5"/>
  </r>
  <r>
    <s v="KGB"/>
    <s v="Standard Shipment"/>
    <x v="0"/>
    <x v="0"/>
    <x v="0"/>
    <s v="TO251000010"/>
    <s v="R"/>
    <s v="PNY"/>
    <s v="N_PNY_US"/>
    <s v="2025/02/11 14:59:40"/>
    <s v="2025/01/22 17:34:56"/>
    <s v="YO22800400"/>
    <s v="90CV-07S0030"/>
    <s v="RTX4090/PG139-SKU330/GB/PNY"/>
    <s v=""/>
    <s v="YO22000325"/>
    <s v="CLOSED"/>
    <s v="廖振廷"/>
    <s v="2025/02/24 12:51:04"/>
    <s v="2025/03/26 14:32:36"/>
    <s v="2025/05/06 13:44:08"/>
    <s v="2025/05/06 13:44:08"/>
    <s v=""/>
    <s v=""/>
    <s v=""/>
    <s v="2025/02/24 11:07:15"/>
    <s v="KEYIN"/>
    <s v="KEYIN"/>
    <s v="R10"/>
    <s v="RTX4090"/>
    <s v="2025/05/06 13:40:08"/>
    <s v="001"/>
    <n v="620728"/>
    <n v="1"/>
    <n v="1"/>
  </r>
  <r>
    <s v="KGB"/>
    <s v="Standard Shipment"/>
    <x v="0"/>
    <x v="0"/>
    <x v="0"/>
    <s v="TO251000010"/>
    <s v="R"/>
    <s v="PNY"/>
    <s v="N_PNY_US"/>
    <s v="2025/02/11 14:59:40"/>
    <s v="2025/01/22 17:34:56"/>
    <s v="Y323800405"/>
    <s v="90CV-07S0030"/>
    <s v="RTX4090/PG139-SKU330/GB/PNY"/>
    <s v=""/>
    <s v="Y323001242"/>
    <s v="CLOSED"/>
    <s v="蕭文杰"/>
    <s v="2025/02/24 12:51:04"/>
    <s v="2025/03/26 14:30:50"/>
    <s v="2025/05/06 13:44:08"/>
    <s v="2025/05/06 13:44:08"/>
    <s v=""/>
    <s v=""/>
    <s v=""/>
    <s v="2025/02/24 12:36:28"/>
    <s v="KEYIN"/>
    <s v="KEYIN"/>
    <s v="R10"/>
    <s v="RTX4090"/>
    <s v="2025/05/06 13:40:08"/>
    <s v="001"/>
    <n v="620728"/>
    <n v="1"/>
    <n v="1"/>
  </r>
  <r>
    <s v="KGB"/>
    <s v="Standard Shipment"/>
    <x v="0"/>
    <x v="0"/>
    <x v="0"/>
    <s v="TO251000010"/>
    <s v="R"/>
    <s v="PNY"/>
    <s v="N_PNY_US"/>
    <s v="2025/02/11 14:59:40"/>
    <s v="2025/01/22 17:34:56"/>
    <s v="Y323800424"/>
    <s v="90CV-07S0020"/>
    <s v="RTX4090/PG139-SKU330/GB/PNY"/>
    <s v=""/>
    <s v="Y323031923"/>
    <s v="CLOSED"/>
    <s v="蕭文杰"/>
    <s v="2025/02/24 17:05:35"/>
    <s v="2025/03/26 14:35:48"/>
    <s v="2025/05/06 13:44:08"/>
    <s v="2025/05/06 13:44:08"/>
    <s v=""/>
    <s v=""/>
    <s v=""/>
    <s v="2025/02/24 16:43:39"/>
    <s v="KEYIN"/>
    <s v="KEYIN"/>
    <s v="R10"/>
    <s v="RTX4090"/>
    <s v="2025/05/06 13:40:08"/>
    <s v="001"/>
    <n v="620728"/>
    <n v="1"/>
    <n v="1"/>
  </r>
  <r>
    <s v="KGB"/>
    <s v="Standard Shipment"/>
    <x v="0"/>
    <x v="0"/>
    <x v="0"/>
    <s v="TO251000010"/>
    <s v="R"/>
    <s v="PNY"/>
    <s v="N_PNY_US"/>
    <s v="2025/02/11 14:59:40"/>
    <s v="2025/01/22 17:34:56"/>
    <s v="YD22800422"/>
    <s v="90CV-07S0020"/>
    <s v="RTX4090/PG139-SKU330/GB/PNY"/>
    <s v=""/>
    <s v="YD22022047"/>
    <s v="CLOSED"/>
    <s v="蕭文杰"/>
    <s v="2025/02/24 17:05:35"/>
    <s v="2025/03/26 14:36:38"/>
    <s v="2025/05/06 13:44:08"/>
    <s v="2025/05/06 13:44:08"/>
    <s v=""/>
    <s v=""/>
    <s v=""/>
    <s v="2025/02/24 16:47:20"/>
    <s v="KEYIN"/>
    <s v="KEYIN"/>
    <s v="R10"/>
    <s v="RTX4090"/>
    <s v="2025/05/06 13:40:08"/>
    <s v="001"/>
    <n v="620728"/>
    <n v="1"/>
    <n v="1"/>
  </r>
  <r>
    <s v="KGB"/>
    <s v="Standard Shipment"/>
    <x v="0"/>
    <x v="0"/>
    <x v="0"/>
    <s v="TO251000010"/>
    <s v="R"/>
    <s v="PNY"/>
    <s v="N_PNY_US"/>
    <s v="2025/02/11 14:59:40"/>
    <s v="2025/01/22 17:34:56"/>
    <s v="Y323800419"/>
    <s v="90CV-07S0020"/>
    <s v="RTX4090/PG139-SKU330/GB/PNY"/>
    <s v=""/>
    <s v="Y323000380"/>
    <s v="CLOSED"/>
    <s v="廖振廷"/>
    <s v="2025/02/25 09:06:15"/>
    <s v="2025/05/05 12:45:40"/>
    <s v="2025/05/16 08:31:13"/>
    <s v="2025/05/16 08:31:13"/>
    <s v=""/>
    <s v=""/>
    <s v=""/>
    <s v="2025/02/25 08:05:22"/>
    <s v="KEYIN"/>
    <s v="KEYIN"/>
    <s v="R10"/>
    <s v="RTX4090"/>
    <s v="2025/05/16 08:28:58"/>
    <s v="001"/>
    <n v="620814"/>
    <n v="5"/>
    <n v="5"/>
  </r>
  <r>
    <s v="KGB"/>
    <s v="Standard Shipment"/>
    <x v="0"/>
    <x v="0"/>
    <x v="0"/>
    <s v="TO251000010"/>
    <s v="R"/>
    <s v="PNY"/>
    <s v="N_PNY_US"/>
    <s v="2025/02/11 14:59:40"/>
    <s v="2025/01/22 17:34:56"/>
    <s v="Y323800418"/>
    <s v="90CV-07S0020"/>
    <s v="RTX4090/PG139-SKU330/GB/PNY"/>
    <s v=""/>
    <s v="Y323000112"/>
    <s v="CLOSED"/>
    <s v="廖振廷"/>
    <s v="2025/02/25 09:06:15"/>
    <s v="2025/03/26 14:34:29"/>
    <s v="2025/05/06 13:44:08"/>
    <s v="2025/05/06 13:44:08"/>
    <s v=""/>
    <s v=""/>
    <s v=""/>
    <s v="2025/02/25 08:21:34"/>
    <s v="KEYIN"/>
    <s v="KEYIN"/>
    <s v="R10"/>
    <s v="RTX4090"/>
    <s v="2025/05/06 13:40:08"/>
    <s v="001"/>
    <n v="620728"/>
    <n v="1"/>
    <n v="1"/>
  </r>
  <r>
    <s v="KBB"/>
    <d v="2025-07-14T00:00:00"/>
    <x v="4"/>
    <x v="0"/>
    <x v="1"/>
    <s v="TO251000010"/>
    <s v="R"/>
    <s v="PNY"/>
    <s v="N_PNY_US"/>
    <s v="2025/02/11 14:59:40"/>
    <s v="2025/01/22 17:34:56"/>
    <s v="Y423011810"/>
    <s v="90CV-07S0030"/>
    <s v="RTX4090/PG139-SKU330/GB/PNY"/>
    <s v=""/>
    <s v="Y423011810"/>
    <s v="CLOSED"/>
    <s v="廖振廷"/>
    <s v="2025/02/19 16:59:44"/>
    <s v=""/>
    <s v=""/>
    <s v="2025/03/10 09:08:30"/>
    <s v="[A3SC0022]Scrap caused by service terms"/>
    <s v="Customer"/>
    <s v="客戶未經授權維修,維修痕跡 G1,VRAM"/>
    <s v="2025/02/19 16:22:28"/>
    <s v="KEYIN"/>
    <s v="KEYIN"/>
    <s v="C01"/>
    <s v="RTX4090"/>
    <s v=""/>
    <s v=""/>
    <s v=""/>
    <s v=""/>
    <s v=""/>
  </r>
  <r>
    <s v="KGB"/>
    <s v="Standard Shipment"/>
    <x v="0"/>
    <x v="0"/>
    <x v="0"/>
    <s v="TO251000010"/>
    <s v="R"/>
    <s v="PNY"/>
    <s v="N_PNY_US"/>
    <s v="2025/02/11 14:59:40"/>
    <s v="2025/01/22 17:34:56"/>
    <s v="Y623800397"/>
    <s v="90CV07S10050"/>
    <s v="RTX4090/PG139-SKU332/GB/PNY"/>
    <s v=""/>
    <s v="Y623009642"/>
    <s v="CLOSED"/>
    <s v="蕭文杰"/>
    <s v="2025/02/20 16:37:40"/>
    <s v="2025/05/05 13:05:10"/>
    <s v="2025/05/16 08:31:12"/>
    <s v="2025/05/16 08:31:12"/>
    <s v=""/>
    <s v=""/>
    <s v=""/>
    <s v="2025/02/20 16:17:42"/>
    <s v="KEYIN"/>
    <s v="KEYIN"/>
    <s v="R10"/>
    <s v="RTX4090"/>
    <s v="2025/05/16 08:28:58"/>
    <s v="001"/>
    <n v="620814"/>
    <n v="5"/>
    <n v="5"/>
  </r>
  <r>
    <s v="KGB"/>
    <s v="Standard Shipment"/>
    <x v="0"/>
    <x v="0"/>
    <x v="0"/>
    <s v="TO251000010"/>
    <s v="R"/>
    <s v="PNY"/>
    <s v="N_PNY_US"/>
    <s v="2025/02/11 14:59:40"/>
    <s v="2025/01/22 17:34:56"/>
    <s v="Y323800439"/>
    <s v="90CV-07S0030"/>
    <s v="RTX4090/PG139-SKU330/GB/PNY"/>
    <s v=""/>
    <s v="Y323008650"/>
    <s v="CLOSED"/>
    <s v="廖振廷"/>
    <s v="2025/02/20 17:00:02"/>
    <s v="2025/05/05 13:11:16"/>
    <s v="2025/05/16 08:31:12"/>
    <s v="2025/05/16 08:31:12"/>
    <s v=""/>
    <s v=""/>
    <s v=""/>
    <s v="2025/02/20 16:52:32"/>
    <s v="KEYIN"/>
    <s v="KEYIN"/>
    <s v="R10"/>
    <s v="RTX4090"/>
    <s v="2025/05/16 08:28:58"/>
    <s v="001"/>
    <n v="620814"/>
    <n v="5"/>
    <n v="5"/>
  </r>
  <r>
    <s v="KBB"/>
    <d v="2025-07-14T00:00:00"/>
    <x v="4"/>
    <x v="0"/>
    <x v="1"/>
    <s v="TO251000010"/>
    <s v="R"/>
    <s v="PNY"/>
    <s v="N_PNY_US"/>
    <s v="2025/02/11 14:59:40"/>
    <s v="2025/01/22 17:34:56"/>
    <s v="YN23515944"/>
    <s v="90CV07S00040"/>
    <s v="RTX4090/PG139-SKU332/GB/PNY"/>
    <s v=""/>
    <s v="YN23515944"/>
    <s v="CLOSED"/>
    <s v="廖振廷"/>
    <s v="2025/02/18 16:41:58"/>
    <s v=""/>
    <s v=""/>
    <s v="2025/03/10 09:07:02"/>
    <s v="[A3SC0022]Scrap caused by service terms"/>
    <s v="Customer"/>
    <s v="客戶未經授權維修,維修痕跡 G1,VRAM"/>
    <s v="2025/02/18 16:01:10"/>
    <s v="KEYIN"/>
    <s v="KEYIN"/>
    <s v="C01"/>
    <s v="RTX4090"/>
    <s v=""/>
    <s v=""/>
    <s v=""/>
    <s v=""/>
    <s v=""/>
  </r>
  <r>
    <s v="KGB"/>
    <s v="Standard Shipment"/>
    <x v="0"/>
    <x v="0"/>
    <x v="0"/>
    <s v="TO251000010"/>
    <s v="R"/>
    <s v="PNY"/>
    <s v="N_PNY_US"/>
    <s v="2025/02/11 14:59:40"/>
    <s v="2025/01/22 17:34:56"/>
    <s v="Y323800435"/>
    <s v="90CV-07S0030"/>
    <s v="RTX4090/PG139-SKU330/GB/PNY"/>
    <s v=""/>
    <s v="Y323008541"/>
    <s v="CLOSED"/>
    <s v="蕭文杰"/>
    <s v="2025/02/19 16:59:43"/>
    <s v="2025/05/05 13:12:55"/>
    <s v="2025/05/16 08:31:12"/>
    <s v="2025/05/16 08:31:12"/>
    <s v=""/>
    <s v=""/>
    <s v=""/>
    <s v="2025/02/19 16:36:04"/>
    <s v="KEYIN"/>
    <s v="KEYIN"/>
    <s v="R10"/>
    <s v="RTX4090"/>
    <s v="2025/05/16 08:28:58"/>
    <s v="001"/>
    <n v="620814"/>
    <n v="5"/>
    <n v="5"/>
  </r>
  <r>
    <s v="KGB"/>
    <s v="Standard Shipment"/>
    <x v="0"/>
    <x v="0"/>
    <x v="0"/>
    <s v="TO251000010"/>
    <s v="R"/>
    <s v="PNY"/>
    <s v="N_PNY_US"/>
    <s v="2025/02/11 14:59:40"/>
    <s v="2025/01/22 17:34:56"/>
    <s v="YO22800401"/>
    <s v="90CV-07S0030"/>
    <s v="RTX4090/PG139-SKU330/GB/PNY"/>
    <s v=""/>
    <s v="YO22000206"/>
    <s v="CLOSED"/>
    <s v="廖振廷"/>
    <s v="2025/02/24 12:51:04"/>
    <s v="2025/03/26 14:32:22"/>
    <s v="2025/05/06 13:44:08"/>
    <s v="2025/05/06 13:44:08"/>
    <s v=""/>
    <s v=""/>
    <s v=""/>
    <s v="2025/02/24 11:14:16"/>
    <s v="KEYIN"/>
    <s v="KEYIN"/>
    <s v="R10"/>
    <s v="RTX4090"/>
    <s v="2025/05/06 13:40:08"/>
    <s v="001"/>
    <n v="620728"/>
    <n v="1"/>
    <n v="1"/>
  </r>
  <r>
    <s v="KBB"/>
    <d v="2025-07-14T00:00:00"/>
    <x v="4"/>
    <x v="0"/>
    <x v="1"/>
    <s v="TO251000010"/>
    <s v="R"/>
    <s v="PNY"/>
    <s v="N_PNY_US"/>
    <s v="2025/02/11 14:59:40"/>
    <s v="2025/01/22 17:34:56"/>
    <s v="YN22028672"/>
    <s v="90CV-07S0010"/>
    <s v="RTX4090/PG139-SKU330/GB/PNY"/>
    <s v=""/>
    <s v="YN22028672"/>
    <s v="CLOSED"/>
    <s v="廖振廷"/>
    <s v="2025/02/20 17:00:02"/>
    <s v=""/>
    <s v=""/>
    <s v="2025/02/26 14:18:50"/>
    <s v="[A3SC0030]Burnt Component"/>
    <s v="Customer"/>
    <s v="PCB Burned/&quot;C3071,C3100&quot; PAD"/>
    <s v="2025/02/20 16:46:39"/>
    <s v="KEYIN"/>
    <s v="KEYIN"/>
    <s v="C01"/>
    <s v="RTX4090"/>
    <s v=""/>
    <s v=""/>
    <s v=""/>
    <s v=""/>
    <s v=""/>
  </r>
  <r>
    <s v="KGB"/>
    <s v="Standard Shipment"/>
    <x v="0"/>
    <x v="0"/>
    <x v="0"/>
    <s v="TO251000010"/>
    <s v="R"/>
    <s v="PNY"/>
    <s v="N_PNY_US"/>
    <s v="2025/02/11 14:59:40"/>
    <s v="2025/01/22 17:34:56"/>
    <s v="Y823800410"/>
    <s v="90CV07S10050"/>
    <s v="RTX4090/PG139-SKU332/GB/PNY"/>
    <s v=""/>
    <s v="Y823502047"/>
    <s v="CLOSED"/>
    <s v="蕭文杰"/>
    <s v="2025/02/20 17:00:02"/>
    <s v="2025/05/05 13:03:40"/>
    <s v="2025/05/16 08:31:12"/>
    <s v="2025/05/16 08:31:12"/>
    <s v=""/>
    <s v=""/>
    <s v=""/>
    <s v="2025/02/20 16:50:04"/>
    <s v="KEYIN"/>
    <s v="KEYIN"/>
    <s v="R10"/>
    <s v="RTX4090"/>
    <s v="2025/05/16 08:28:58"/>
    <s v="001"/>
    <n v="620814"/>
    <n v="5"/>
    <n v="5"/>
  </r>
  <r>
    <s v="KGB"/>
    <s v="Standard Shipment"/>
    <x v="0"/>
    <x v="0"/>
    <x v="0"/>
    <s v="TO251000010"/>
    <s v="R"/>
    <s v="PNY"/>
    <s v="N_PNY_US"/>
    <s v="2025/02/11 14:59:40"/>
    <s v="2025/01/22 17:34:56"/>
    <s v="YD22800433"/>
    <s v="90CV-07S0020"/>
    <s v="RTX4090/PG139-SKU330/GB/PNY"/>
    <s v=""/>
    <s v="YD22022135"/>
    <s v="CLOSED"/>
    <s v="蕭文杰"/>
    <s v="2025/02/24 17:05:35"/>
    <s v="2025/05/05 13:01:45"/>
    <s v="2025/05/16 08:31:12"/>
    <s v="2025/05/16 08:31:12"/>
    <s v=""/>
    <s v=""/>
    <s v=""/>
    <s v="2025/02/24 16:50:15"/>
    <s v="KEYIN"/>
    <s v="KEYIN"/>
    <s v="R10"/>
    <s v="RTX4090"/>
    <s v="2025/05/16 08:28:58"/>
    <s v="001"/>
    <n v="620814"/>
    <n v="5"/>
    <n v="5"/>
  </r>
  <r>
    <s v="KGB"/>
    <s v="Standard Shipment"/>
    <x v="0"/>
    <x v="0"/>
    <x v="0"/>
    <s v="TO251000010"/>
    <s v="R"/>
    <s v="PNY"/>
    <s v="N_PNY_US"/>
    <s v="2025/02/11 14:59:40"/>
    <s v="2025/01/22 17:34:56"/>
    <s v="S323800434"/>
    <s v="90CV-07S0020"/>
    <s v="RTX4090/PG139-SKU330/GB/PNY"/>
    <s v=""/>
    <s v="S323007425"/>
    <s v="CLOSED"/>
    <s v="廖振廷"/>
    <s v="2025/02/25 13:34:24"/>
    <s v="2025/03/26 14:34:14"/>
    <s v="2025/05/06 13:44:09"/>
    <s v="2025/05/06 13:44:09"/>
    <s v=""/>
    <s v=""/>
    <s v=""/>
    <s v="2025/02/25 13:30:51"/>
    <s v="KEYIN"/>
    <s v="KEYIN"/>
    <s v="R10"/>
    <s v="RTX4090"/>
    <s v="2025/05/06 13:40:08"/>
    <s v="001"/>
    <n v="620728"/>
    <n v="1"/>
    <n v="1"/>
  </r>
  <r>
    <s v="KGB"/>
    <s v="Standard Shipment"/>
    <x v="0"/>
    <x v="0"/>
    <x v="0"/>
    <s v="TO251000010"/>
    <s v="R"/>
    <s v="PNY"/>
    <s v="N_PNY_US"/>
    <s v="2025/02/11 14:59:40"/>
    <s v="2025/01/22 17:34:56"/>
    <s v="Y923800449"/>
    <s v="90CV07S10050"/>
    <s v="RTX4090/PG139-SKU332/GB/PNY"/>
    <s v=""/>
    <s v="Y923507734"/>
    <s v="CLOSED"/>
    <s v="蕭文杰"/>
    <s v="2025/02/19 16:59:44"/>
    <s v="2025/03/14 10:50:14"/>
    <s v="2025/03/14 17:02:31"/>
    <s v="2025/03/14 17:02:31"/>
    <s v=""/>
    <s v=""/>
    <s v=""/>
    <s v="2025/02/19 15:31:06"/>
    <s v="KEYIN"/>
    <s v="KEYIN"/>
    <s v="R10"/>
    <s v="RTX4090"/>
    <s v="2025/03/14 16:58:49"/>
    <s v="001"/>
    <n v="620230"/>
    <n v="1"/>
    <n v="1"/>
  </r>
  <r>
    <s v="KBB"/>
    <d v="2025-07-14T00:00:00"/>
    <x v="4"/>
    <x v="0"/>
    <x v="1"/>
    <s v="TO251000010"/>
    <s v="R"/>
    <s v="PNY"/>
    <s v="N_PNY_US"/>
    <s v="2025/02/11 14:59:40"/>
    <s v="2025/01/22 17:34:56"/>
    <s v="Y723015979"/>
    <s v="90CV07S20020"/>
    <s v="RTX4090/PG139-SKU332/GB/PNY"/>
    <s v=""/>
    <s v="Y723015979"/>
    <s v="CLOSED"/>
    <s v="廖振廷"/>
    <s v="2025/02/19 16:59:44"/>
    <s v=""/>
    <s v=""/>
    <s v="2025/03/11 08:55:18"/>
    <s v="[A3SC0027]PCB damage"/>
    <s v="Customer"/>
    <s v="PCB Damaged/板斷(裂)無法維修"/>
    <s v="2025/02/19 15:35:01"/>
    <s v="KEYIN"/>
    <s v="KEYIN"/>
    <s v="C01"/>
    <s v="RTX4090"/>
    <s v=""/>
    <s v=""/>
    <s v=""/>
    <s v=""/>
    <s v=""/>
  </r>
  <r>
    <s v="KGB"/>
    <s v="Standard Shipment"/>
    <x v="0"/>
    <x v="0"/>
    <x v="0"/>
    <s v="TO251000010"/>
    <s v="R"/>
    <s v="PNY"/>
    <s v="N_PNY_US"/>
    <s v="2025/02/11 14:59:40"/>
    <s v="2025/01/22 17:34:56"/>
    <s v="YN22800437"/>
    <s v="90CV-07S0030"/>
    <s v="RTX4090/PG139-SKU330/GB/PNY"/>
    <s v=""/>
    <s v="YN22017847"/>
    <s v="CLOSED"/>
    <s v="蕭文杰"/>
    <s v="2025/02/19 16:59:44"/>
    <s v="2025/05/05 13:12:21"/>
    <s v="2025/05/16 08:31:12"/>
    <s v="2025/05/16 08:31:12"/>
    <s v=""/>
    <s v=""/>
    <s v=""/>
    <s v="2025/02/19 16:26:38"/>
    <s v="KEYIN"/>
    <s v="KEYIN"/>
    <s v="R10"/>
    <s v="RTX4090"/>
    <s v="2025/05/16 08:28:58"/>
    <s v="001"/>
    <n v="620814"/>
    <n v="5"/>
    <n v="5"/>
  </r>
  <r>
    <s v="KGB"/>
    <s v="Standard Shipment"/>
    <x v="0"/>
    <x v="0"/>
    <x v="0"/>
    <s v="TO251000010"/>
    <s v="R"/>
    <s v="PNY"/>
    <s v="N_PNY_US"/>
    <s v="2025/02/11 14:59:40"/>
    <s v="2025/01/22 17:34:56"/>
    <s v="Y823800385"/>
    <s v="90CV07S10050"/>
    <s v="RTX4090/PG139-SKU332/GB/PNY"/>
    <s v=""/>
    <s v="Y823009520"/>
    <s v="CLOSED"/>
    <s v="廖振廷"/>
    <s v="2025/02/20 16:37:40"/>
    <s v="2025/05/05 12:46:18"/>
    <s v="2025/05/16 08:31:12"/>
    <s v="2025/05/16 08:31:12"/>
    <s v=""/>
    <s v=""/>
    <s v=""/>
    <s v="2025/02/20 15:15:31"/>
    <s v="KEYIN"/>
    <s v="KEYIN"/>
    <s v="R10"/>
    <s v="RTX4090"/>
    <s v="2025/05/16 08:28:58"/>
    <s v="001"/>
    <n v="620814"/>
    <n v="5"/>
    <n v="5"/>
  </r>
  <r>
    <s v="KGB"/>
    <s v="Standard Shipment"/>
    <x v="0"/>
    <x v="0"/>
    <x v="0"/>
    <s v="TO251000010"/>
    <s v="R"/>
    <s v="PNY"/>
    <s v="N_PNY_US"/>
    <s v="2025/02/11 14:59:40"/>
    <s v="2025/01/22 17:34:56"/>
    <s v="YD22800430"/>
    <s v="90CV-07S0020"/>
    <s v="RTX4090/PG139-SKU330/GB/PNY"/>
    <s v=""/>
    <s v="YD22019320"/>
    <s v="CLOSED"/>
    <s v="蕭文杰"/>
    <s v="2025/02/24 17:05:35"/>
    <s v="2025/03/26 14:33:09"/>
    <s v="2025/05/06 13:44:08"/>
    <s v="2025/05/06 13:44:08"/>
    <s v=""/>
    <s v=""/>
    <s v=""/>
    <s v="2025/02/24 15:59:00"/>
    <s v="KEYIN"/>
    <s v="KEYIN"/>
    <s v="R10"/>
    <s v="RTX4090"/>
    <s v="2025/05/06 13:40:08"/>
    <s v="001"/>
    <n v="620728"/>
    <n v="1"/>
    <n v="1"/>
  </r>
  <r>
    <s v="KGB"/>
    <s v="Standard Shipment"/>
    <x v="0"/>
    <x v="0"/>
    <x v="0"/>
    <s v="TO251000010"/>
    <s v="R"/>
    <s v="PNY"/>
    <s v="N_PNY_US"/>
    <s v="2025/02/11 14:59:40"/>
    <s v="2025/01/22 17:34:56"/>
    <s v="Y223800443"/>
    <s v="90CV-07S0020"/>
    <s v="RTX4090/PG139-SKU330/GB/PNY"/>
    <s v=""/>
    <s v="Y223024369"/>
    <s v="CLOSED"/>
    <s v="蕭文杰"/>
    <s v="2025/02/24 17:05:35"/>
    <s v="2025/03/13 09:07:49"/>
    <s v="2025/03/14 17:02:31"/>
    <s v="2025/03/14 17:02:31"/>
    <s v=""/>
    <s v=""/>
    <s v=""/>
    <s v="2025/02/24 16:04:46"/>
    <s v="KEYIN"/>
    <s v="KEYIN"/>
    <s v="R10"/>
    <s v="RTX4090"/>
    <s v="2025/03/14 16:58:48"/>
    <s v="001"/>
    <n v="620230"/>
    <n v="1"/>
    <n v="1"/>
  </r>
  <r>
    <s v="KGB"/>
    <s v="Standard Shipment"/>
    <x v="0"/>
    <x v="0"/>
    <x v="0"/>
    <s v="TO251000010"/>
    <s v="R"/>
    <s v="PNY"/>
    <s v="N_PNY_US"/>
    <s v="2025/02/11 14:59:40"/>
    <s v="2025/01/22 17:34:56"/>
    <s v="YD22800446"/>
    <s v="90CV-07S0020"/>
    <s v="RTX4090/PG139-SKU330/GB/PNY"/>
    <s v=""/>
    <s v="YD22020839"/>
    <s v="CLOSED"/>
    <s v="蕭文杰"/>
    <s v="2025/02/24 17:05:35"/>
    <s v="2025/03/26 14:35:29"/>
    <s v="2025/05/06 13:44:08"/>
    <s v="2025/05/06 13:44:08"/>
    <s v=""/>
    <s v=""/>
    <s v=""/>
    <s v="2025/02/24 16:17:47"/>
    <s v="KEYIN"/>
    <s v="KEYIN"/>
    <s v="R10"/>
    <s v="RTX4090"/>
    <s v="2025/05/06 13:40:09"/>
    <s v="001"/>
    <n v="620728"/>
    <n v="1"/>
    <n v="1"/>
  </r>
  <r>
    <s v="KGB"/>
    <s v="Standard Shipment"/>
    <x v="0"/>
    <x v="0"/>
    <x v="0"/>
    <s v="TO251000010"/>
    <s v="R"/>
    <s v="PNY"/>
    <s v="N_PNY_US"/>
    <s v="2025/02/11 14:59:40"/>
    <s v="2025/01/22 17:34:56"/>
    <s v="YD22800412"/>
    <s v="90CV-07S0020"/>
    <s v="RTX4090/PG139-SKU330/GB/PNY"/>
    <s v=""/>
    <s v="YD22020414"/>
    <s v="CLOSED"/>
    <s v="廖振廷"/>
    <s v="2025/02/25 09:06:15"/>
    <s v="2025/05/05 12:56:03"/>
    <s v="2025/05/16 08:31:13"/>
    <s v="2025/05/16 08:31:13"/>
    <s v=""/>
    <s v=""/>
    <s v=""/>
    <s v="2025/02/25 08:47:34"/>
    <s v="KEYIN"/>
    <s v="KEYIN"/>
    <s v="R10"/>
    <s v="RTX4090"/>
    <s v="2025/05/16 08:28:58"/>
    <s v="001"/>
    <n v="620814"/>
    <n v="5"/>
    <n v="5"/>
  </r>
  <r>
    <s v="KGB"/>
    <s v="Standard Shipment"/>
    <x v="0"/>
    <x v="0"/>
    <x v="0"/>
    <s v="TO251000010"/>
    <s v="R"/>
    <s v="PNY"/>
    <s v="N_PNY_US"/>
    <s v="2025/02/11 14:59:40"/>
    <s v="2025/01/22 17:34:56"/>
    <s v="Y323800494"/>
    <s v="90CV-07S0020"/>
    <s v="RTX4090/PG139-SKU330/GB/PNY"/>
    <s v=""/>
    <s v="Y323000476"/>
    <s v="CLOSED"/>
    <s v="廖振廷"/>
    <s v="2025/02/24 17:05:36"/>
    <s v="2025/03/26 14:33:39"/>
    <s v="2025/05/06 13:44:08"/>
    <s v="2025/05/06 13:44:08"/>
    <s v=""/>
    <s v=""/>
    <s v=""/>
    <s v="2025/02/24 15:49:33"/>
    <s v="KEYIN"/>
    <s v="KEYIN"/>
    <s v="R10"/>
    <s v="RTX4090"/>
    <s v="2025/05/06 13:40:09"/>
    <s v="001"/>
    <n v="620728"/>
    <n v="1"/>
    <n v="1"/>
  </r>
  <r>
    <s v="KGB"/>
    <s v="Standard Shipment"/>
    <x v="0"/>
    <x v="0"/>
    <x v="0"/>
    <s v="TO251000010"/>
    <s v="R"/>
    <s v="PNY"/>
    <s v="N_PNY_US"/>
    <s v="2025/02/11 14:59:40"/>
    <s v="2025/01/22 17:34:56"/>
    <s v="Y823800386"/>
    <s v="90CV07S10050"/>
    <s v="RTX4090/PG139-SKU332/GB/PNY"/>
    <s v=""/>
    <s v="Y823009469"/>
    <s v="CLOSED"/>
    <s v="廖振廷"/>
    <s v="2025/02/20 16:37:40"/>
    <s v="2025/05/05 12:48:05"/>
    <s v="2025/05/16 08:31:12"/>
    <s v="2025/05/16 08:31:12"/>
    <s v=""/>
    <s v=""/>
    <s v=""/>
    <s v="2025/02/20 15:12:08"/>
    <s v="KEYIN"/>
    <s v="KEYIN"/>
    <s v="R10"/>
    <s v="RTX4090"/>
    <s v="2025/05/16 08:28:58"/>
    <s v="001"/>
    <n v="620814"/>
    <n v="5"/>
    <n v="5"/>
  </r>
  <r>
    <s v="KGB"/>
    <s v="Standard Shipment"/>
    <x v="0"/>
    <x v="0"/>
    <x v="0"/>
    <s v="TO251000010"/>
    <s v="R"/>
    <s v="PNY"/>
    <s v="N_PNY_US"/>
    <s v="2025/02/11 14:59:40"/>
    <s v="2025/01/22 17:34:56"/>
    <s v="YO22800384"/>
    <s v="90CV-07S0030"/>
    <s v="RTX4090/PG139-SKU330/GB/PNY"/>
    <s v=""/>
    <s v="YO22000910"/>
    <s v="CLOSED"/>
    <s v="廖振廷"/>
    <s v="2025/02/20 16:37:40"/>
    <s v="2025/03/26 14:32:08"/>
    <s v="2025/05/06 13:44:08"/>
    <s v="2025/05/06 13:44:08"/>
    <s v=""/>
    <s v=""/>
    <s v=""/>
    <s v="2025/02/20 15:19:21"/>
    <s v="KEYIN"/>
    <s v="KEYIN"/>
    <s v="R10"/>
    <s v="RTX4090"/>
    <s v="2025/05/06 13:40:08"/>
    <s v="001"/>
    <n v="620728"/>
    <n v="1"/>
    <n v="1"/>
  </r>
  <r>
    <s v="KBB"/>
    <d v="2025-07-14T00:00:00"/>
    <x v="4"/>
    <x v="0"/>
    <x v="1"/>
    <s v="TO251000010"/>
    <s v="R"/>
    <s v="PNY"/>
    <s v="N_PNY_US"/>
    <s v="2025/02/11 14:59:40"/>
    <s v="2025/01/22 17:34:56"/>
    <s v="Y423011837"/>
    <s v="90CV-07S0030"/>
    <s v="RTX4090/PG139-SKU330/GB/PNY"/>
    <s v=""/>
    <s v="Y423011837"/>
    <s v="CLOSED"/>
    <s v="廖振廷"/>
    <s v="2025/02/24 14:53:30"/>
    <s v=""/>
    <s v=""/>
    <s v="2025/03/07 08:37:48"/>
    <s v="[A3SC0022]Scrap caused by service terms"/>
    <s v="Customer"/>
    <s v="客戶未經授權維修G1,VRAM,D804 PAD"/>
    <s v="2025/02/24 13:13:23"/>
    <s v="KEYIN"/>
    <s v="KEYIN"/>
    <s v="C01"/>
    <s v="RTX4090"/>
    <s v=""/>
    <s v=""/>
    <s v=""/>
    <s v=""/>
    <s v=""/>
  </r>
  <r>
    <s v="KBB"/>
    <d v="2025-07-14T00:00:00"/>
    <x v="4"/>
    <x v="0"/>
    <x v="1"/>
    <s v="TO251000010"/>
    <s v="R"/>
    <s v="PNY"/>
    <s v="N_PNY_US"/>
    <s v="2025/02/11 14:59:40"/>
    <s v="2025/01/22 17:34:56"/>
    <s v="Y723016330"/>
    <s v="90CV07S10050"/>
    <s v="RTX4090/PG139-SKU332/GB/PNY"/>
    <s v=""/>
    <s v="Y723016330"/>
    <s v="CLOSED"/>
    <s v="廖振廷"/>
    <s v="2025/02/24 14:53:30"/>
    <s v=""/>
    <s v=""/>
    <s v="2025/02/27 08:37:29"/>
    <s v="[A3SC0027]PCB damage"/>
    <s v="Customer"/>
    <s v="PCB Damaged/板斷(裂)無法維修"/>
    <s v="2025/02/24 14:12:52"/>
    <s v="KEYIN"/>
    <s v="KEYIN"/>
    <s v="C01"/>
    <s v="RTX4090"/>
    <s v=""/>
    <s v=""/>
    <s v=""/>
    <s v=""/>
    <s v=""/>
  </r>
  <r>
    <s v="KBB"/>
    <d v="2025-07-14T00:00:00"/>
    <x v="4"/>
    <x v="0"/>
    <x v="1"/>
    <s v="TO251000010"/>
    <s v="R"/>
    <s v="PNY"/>
    <s v="N_PNY_US"/>
    <s v="2025/02/11 14:59:40"/>
    <s v="2025/01/22 17:34:56"/>
    <s v="Y223012268"/>
    <s v="90CV-07S0030"/>
    <s v="RTX4090/PG139-SKU330/GB/PNY"/>
    <s v=""/>
    <s v="Y223012268"/>
    <s v="CLOSED"/>
    <s v="廖振廷"/>
    <s v="2025/02/24 14:53:30"/>
    <s v=""/>
    <s v=""/>
    <s v="2025/03/04 09:44:05"/>
    <s v="[A3SC0027]PCB damage"/>
    <s v="Customer"/>
    <s v="PCB Damaged/板斷(裂)無法維修"/>
    <s v="2025/02/24 14:20:33"/>
    <s v="KEYIN"/>
    <s v="KEYIN"/>
    <s v="C01"/>
    <s v="RTX4090"/>
    <s v=""/>
    <s v=""/>
    <s v=""/>
    <s v=""/>
    <s v=""/>
  </r>
  <r>
    <s v="KGB"/>
    <s v="Standard Shipment"/>
    <x v="0"/>
    <x v="0"/>
    <x v="0"/>
    <s v="TO251000010"/>
    <s v="R"/>
    <s v="PNY"/>
    <s v="N_PNY_US"/>
    <s v="2025/02/11 14:59:40"/>
    <s v="2025/01/22 17:34:56"/>
    <s v="YD22800447"/>
    <s v="90CV-07S0020"/>
    <s v="RTX4090/PG139-SKU330/GB/PNY"/>
    <s v=""/>
    <s v="YD22019326"/>
    <s v="CLOSED"/>
    <s v="廖振廷"/>
    <s v="2025/02/24 17:05:35"/>
    <s v="2025/03/26 14:28:36"/>
    <s v="2025/05/06 13:44:08"/>
    <s v="2025/05/06 13:44:08"/>
    <s v=""/>
    <s v=""/>
    <s v=""/>
    <s v="2025/02/24 16:01:50"/>
    <s v="KEYIN"/>
    <s v="KEYIN"/>
    <s v="R10"/>
    <s v="RTX4090"/>
    <s v="2025/05/06 13:40:09"/>
    <s v="001"/>
    <n v="620728"/>
    <n v="1"/>
    <n v="1"/>
  </r>
  <r>
    <s v="KBB"/>
    <d v="2025-07-14T00:00:00"/>
    <x v="4"/>
    <x v="0"/>
    <x v="1"/>
    <s v="TO251000010"/>
    <s v="R"/>
    <s v="PNY"/>
    <s v="N_PNY_US"/>
    <s v="2025/02/11 14:59:40"/>
    <s v="2025/01/22 17:34:56"/>
    <s v="Y423005819"/>
    <s v="90CV-07S0020"/>
    <s v="RTX4090/PG139-SKU330/GB/PNY"/>
    <s v=""/>
    <s v="Y423005819"/>
    <s v="CLOSED"/>
    <s v="廖振廷"/>
    <s v="2025/02/24 17:05:35"/>
    <s v=""/>
    <s v=""/>
    <s v="2025/03/04 09:49:02"/>
    <s v="[A3SC0022]Scrap caused by service terms"/>
    <s v="Customer"/>
    <s v="客戶未經授權維修"/>
    <s v="2025/02/24 16:13:47"/>
    <s v="KEYIN"/>
    <s v="KEYIN"/>
    <s v="C01"/>
    <s v="RTX4090"/>
    <s v=""/>
    <s v=""/>
    <s v=""/>
    <s v=""/>
    <s v=""/>
  </r>
  <r>
    <s v="KGB"/>
    <s v="Standard Shipment"/>
    <x v="0"/>
    <x v="0"/>
    <x v="0"/>
    <s v="TO251000010"/>
    <s v="R"/>
    <s v="PNY"/>
    <s v="N_PNY_US"/>
    <s v="2025/02/11 14:59:40"/>
    <s v="2025/01/22 17:34:56"/>
    <s v="YN23800382"/>
    <s v="90CV07S00040"/>
    <s v="RTX4090/PG139-SKU332/GB/PNY"/>
    <s v=""/>
    <s v="YN23515279"/>
    <s v="CLOSED"/>
    <s v="廖振廷"/>
    <s v="2025/02/20 16:37:41"/>
    <s v="2025/02/26 12:59:23"/>
    <s v="2025/02/27 13:00:01"/>
    <s v="2025/02/27 13:00:01"/>
    <s v=""/>
    <s v=""/>
    <s v=""/>
    <s v="2025/02/20 15:08:58"/>
    <s v="KEYIN"/>
    <s v="KEYIN"/>
    <s v="R10"/>
    <s v="RTX4090"/>
    <s v="2025/02/27 12:58:39"/>
    <s v="001"/>
    <n v="620058"/>
    <n v="1"/>
    <n v="1"/>
  </r>
  <r>
    <s v="KGB"/>
    <s v="Standard Shipment"/>
    <x v="0"/>
    <x v="0"/>
    <x v="0"/>
    <s v="TO251000010"/>
    <s v="R"/>
    <s v="PNY"/>
    <s v="N_PNY_US"/>
    <s v="2025/02/11 14:59:40"/>
    <s v="2025/01/22 17:34:56"/>
    <s v="YD22800413"/>
    <s v="90CV-07S0020"/>
    <s v="RTX4090/PG139-SKU330/GB/PNY"/>
    <s v=""/>
    <s v="YD22020187"/>
    <s v="CLOSED"/>
    <s v="廖振廷"/>
    <s v="2025/02/25 09:06:15"/>
    <s v="2025/05/05 12:55:16"/>
    <s v="2025/05/16 08:31:13"/>
    <s v="2025/05/16 08:31:13"/>
    <s v=""/>
    <s v=""/>
    <s v=""/>
    <s v="2025/02/25 08:36:42"/>
    <s v="KEYIN"/>
    <s v="KEYIN"/>
    <s v="R10"/>
    <s v="RTX4090"/>
    <s v="2025/05/16 08:28:58"/>
    <s v="001"/>
    <n v="620814"/>
    <n v="5"/>
    <n v="5"/>
  </r>
  <r>
    <s v="KGB"/>
    <s v="Standard Shipment"/>
    <x v="0"/>
    <x v="0"/>
    <x v="0"/>
    <s v="TO251000010"/>
    <s v="R"/>
    <s v="PNY"/>
    <s v="N_PNY_US"/>
    <s v="2025/02/11 14:59:40"/>
    <s v="2025/01/22 17:34:56"/>
    <s v="YD22800411"/>
    <s v="90CV-07S0020"/>
    <s v="RTX4090/PG139-SKU330/GB/PNY"/>
    <s v=""/>
    <s v="YD22019511"/>
    <s v="CLOSED"/>
    <s v="廖振廷"/>
    <s v="2025/02/25 09:06:15"/>
    <s v="2025/05/05 12:56:38"/>
    <s v="2025/05/16 08:31:13"/>
    <s v="2025/05/16 08:31:13"/>
    <s v=""/>
    <s v=""/>
    <s v=""/>
    <s v="2025/02/25 08:40:55"/>
    <s v="KEYIN"/>
    <s v="KEYIN"/>
    <s v="R10"/>
    <s v="RTX4090"/>
    <s v="2025/05/16 08:28:58"/>
    <s v="001"/>
    <n v="620814"/>
    <n v="5"/>
    <n v="5"/>
  </r>
  <r>
    <s v="KGB"/>
    <s v="Standard Shipment"/>
    <x v="0"/>
    <x v="0"/>
    <x v="0"/>
    <s v="TO251000010"/>
    <s v="R"/>
    <s v="PNY"/>
    <s v="N_PNY_US"/>
    <s v="2025/02/11 14:59:40"/>
    <s v="2025/01/22 17:34:56"/>
    <s v="YD22800415"/>
    <s v="90CV-07S0020"/>
    <s v="RTX4090/PG139-SKU330/GB/PNY"/>
    <s v=""/>
    <s v="YD22021410"/>
    <s v="CLOSED"/>
    <s v="廖振廷"/>
    <s v="2025/02/25 09:06:15"/>
    <s v="2025/05/05 12:54:06"/>
    <s v="2025/05/16 08:31:13"/>
    <s v="2025/05/16 08:31:13"/>
    <s v=""/>
    <s v=""/>
    <s v=""/>
    <s v="2025/02/25 08:51:06"/>
    <s v="KEYIN"/>
    <s v="KEYIN"/>
    <s v="R10"/>
    <s v="RTX4090"/>
    <s v="2025/05/16 08:28:58"/>
    <s v="001"/>
    <n v="620814"/>
    <n v="5"/>
    <n v="5"/>
  </r>
  <r>
    <s v="KGB"/>
    <s v="Standard Shipment"/>
    <x v="0"/>
    <x v="0"/>
    <x v="0"/>
    <s v="TO251000010"/>
    <s v="R"/>
    <s v="PNY"/>
    <s v="N_PNY_US"/>
    <s v="2025/02/11 14:59:40"/>
    <s v="2025/01/22 17:34:56"/>
    <s v="YN23800394"/>
    <s v="90CV07S00040"/>
    <s v="RTX4090/PG139-SKU332/GB/PNY"/>
    <s v=""/>
    <s v="YN23515809"/>
    <s v="CLOSED"/>
    <s v="蕭文杰"/>
    <s v="2025/02/20 16:37:40"/>
    <s v="2025/02/26 12:58:45"/>
    <s v="2025/02/27 13:00:01"/>
    <s v="2025/02/27 13:00:01"/>
    <s v=""/>
    <s v=""/>
    <s v=""/>
    <s v="2025/02/20 16:09:01"/>
    <s v="KEYIN"/>
    <s v="KEYIN"/>
    <s v="R10"/>
    <s v="RTX4090"/>
    <s v="2025/02/27 12:58:39"/>
    <s v="001"/>
    <n v="620058"/>
    <n v="1"/>
    <n v="1"/>
  </r>
  <r>
    <s v="KBB"/>
    <d v="2026-04-14T00:00:00"/>
    <x v="8"/>
    <x v="0"/>
    <x v="1"/>
    <s v="TO251000010"/>
    <s v="R"/>
    <s v="PNY"/>
    <s v="N_PNY_US"/>
    <s v="2025/02/11 14:59:40"/>
    <s v="2025/01/22 17:34:56"/>
    <s v="Y523017368"/>
    <s v="90CV-07S0020"/>
    <s v="RTX4090/PG139-SKU330/GB/PNY"/>
    <s v=""/>
    <s v="Y523017368"/>
    <s v="CLOSED"/>
    <s v="廖振廷"/>
    <s v="2025/02/24 17:05:35"/>
    <s v=""/>
    <s v=""/>
    <s v="2025/09/22 15:20:22"/>
    <s v="[A3SC0020]Scrap cause by Parts shortage"/>
    <s v="Customer"/>
    <s v="Consigned Part Shortage - Close"/>
    <s v="2025/02/24 16:22:42"/>
    <s v="KEYIN"/>
    <s v="KEYIN"/>
    <s v="C01"/>
    <s v="RTX4090"/>
    <s v=""/>
    <s v=""/>
    <s v=""/>
    <s v=""/>
    <s v=""/>
  </r>
  <r>
    <s v="KGB"/>
    <s v="Standard Shipment"/>
    <x v="0"/>
    <x v="0"/>
    <x v="0"/>
    <s v="TO251000010"/>
    <s v="R"/>
    <s v="PNY"/>
    <s v="N_PNY_US"/>
    <s v="2025/02/11 14:59:40"/>
    <s v="2025/01/22 17:34:56"/>
    <s v="YN22800404"/>
    <s v="90CV-07S0030"/>
    <s v="RTX4090/PG139-SKU330/GB/PNY"/>
    <s v=""/>
    <s v="YN22008150"/>
    <s v="CLOSED"/>
    <s v="廖振廷"/>
    <s v="2025/02/24 12:51:04"/>
    <s v="2025/03/26 14:31:52"/>
    <s v="2025/05/06 13:44:08"/>
    <s v="2025/05/06 13:44:08"/>
    <s v=""/>
    <s v=""/>
    <s v=""/>
    <s v="2025/02/24 12:12:01"/>
    <s v="KEYIN"/>
    <s v="KEYIN"/>
    <s v="R10"/>
    <s v="RTX4090"/>
    <s v="2025/05/06 13:40:08"/>
    <s v="001"/>
    <n v="620728"/>
    <n v="1"/>
    <n v="1"/>
  </r>
  <r>
    <s v="KGB"/>
    <s v="Standard Shipment"/>
    <x v="0"/>
    <x v="0"/>
    <x v="0"/>
    <s v="TO251000010"/>
    <s v="R"/>
    <s v="PNY"/>
    <s v="N_PNY_US"/>
    <s v="2025/02/11 14:59:40"/>
    <s v="2025/01/22 17:34:56"/>
    <s v="YN22800408"/>
    <s v="90CV-07S0030"/>
    <s v="RTX4090/PG139-SKU330/GB/PNY"/>
    <s v=""/>
    <s v="YN22017822"/>
    <s v="CLOSED"/>
    <s v="蕭文杰"/>
    <s v="2025/02/24 12:51:04"/>
    <s v="2025/03/26 14:31:09"/>
    <s v="2025/05/06 13:44:08"/>
    <s v="2025/05/06 13:44:08"/>
    <s v=""/>
    <s v=""/>
    <s v=""/>
    <s v="2025/02/24 12:18:19"/>
    <s v="KEYIN"/>
    <s v="KEYIN"/>
    <s v="R10"/>
    <s v="RTX4090"/>
    <s v="2025/05/06 13:40:08"/>
    <s v="001"/>
    <n v="620728"/>
    <n v="1"/>
    <n v="1"/>
  </r>
  <r>
    <s v="KGB"/>
    <s v="Standard Shipment"/>
    <x v="0"/>
    <x v="0"/>
    <x v="0"/>
    <s v="TO251000010"/>
    <s v="R"/>
    <s v="PNY"/>
    <s v="N_PNY_US"/>
    <s v="2025/02/11 14:59:40"/>
    <s v="2025/01/22 17:34:56"/>
    <s v="YD22800457"/>
    <s v="90CV-07S0010"/>
    <s v="RTX4090/PG139-SKU330/GB/PNY"/>
    <s v=""/>
    <s v="YD22025013"/>
    <s v="CLOSED"/>
    <s v="蕭文杰"/>
    <s v="2025/02/24 14:53:30"/>
    <s v="2025/03/26 14:29:09"/>
    <s v="2025/05/06 13:44:08"/>
    <s v="2025/05/06 13:44:08"/>
    <s v=""/>
    <s v=""/>
    <s v=""/>
    <s v="2025/02/24 13:17:15"/>
    <s v="KEYIN"/>
    <s v="KEYIN"/>
    <s v="R10"/>
    <s v="RTX4090"/>
    <s v="2025/05/06 13:40:09"/>
    <s v="001"/>
    <n v="620728"/>
    <n v="1"/>
    <n v="1"/>
  </r>
  <r>
    <s v="KBB"/>
    <d v="2025-07-14T00:00:00"/>
    <x v="4"/>
    <x v="0"/>
    <x v="1"/>
    <s v="TO251000010"/>
    <s v="R"/>
    <s v="PNY"/>
    <s v="N_PNY_US"/>
    <s v="2025/02/11 14:59:40"/>
    <s v="2025/01/22 17:34:56"/>
    <s v="Y623006252"/>
    <s v="90CV07S10050"/>
    <s v="RTX4090/PG139-SKU332/GB/PNY"/>
    <s v=""/>
    <s v="Y623006252"/>
    <s v="CLOSED"/>
    <s v="廖振廷"/>
    <s v="2025/02/24 14:53:30"/>
    <s v=""/>
    <s v=""/>
    <s v="2025/03/05 08:33:20"/>
    <s v="[A3SC0027]PCB damage"/>
    <s v="Customer"/>
    <s v="PCB Damaged/板斷(裂)無法維修"/>
    <s v="2025/02/24 14:48:31"/>
    <s v="KEYIN"/>
    <s v="KEYIN"/>
    <s v="C01"/>
    <s v="RTX4090"/>
    <s v=""/>
    <s v=""/>
    <s v=""/>
    <s v=""/>
    <s v=""/>
  </r>
  <r>
    <s v="KBB"/>
    <d v="2025-07-14T00:00:00"/>
    <x v="4"/>
    <x v="0"/>
    <x v="1"/>
    <s v="TO251000010"/>
    <s v="R"/>
    <s v="PNY"/>
    <s v="N_PNY_US"/>
    <s v="2025/02/11 14:59:40"/>
    <s v="2025/01/22 17:34:56"/>
    <s v="Y323008179"/>
    <s v="90CV-07S0030"/>
    <s v="RTX4090/PG139-SKU330/GB/PNY"/>
    <s v=""/>
    <s v="Y323008179"/>
    <s v="CLOSED"/>
    <s v="廖振廷"/>
    <s v="2025/02/24 17:05:36"/>
    <s v=""/>
    <s v=""/>
    <s v="2025/03/05 08:31:01"/>
    <s v="[A3SC0022]Scrap caused by service terms"/>
    <s v="Customer"/>
    <s v="客戶未經授權維修"/>
    <s v="2025/02/24 15:18:30"/>
    <s v="KEYIN"/>
    <s v="KEYIN"/>
    <s v="C01"/>
    <s v="RTX4090"/>
    <s v=""/>
    <s v=""/>
    <s v=""/>
    <s v=""/>
    <s v=""/>
  </r>
  <r>
    <s v="KBB"/>
    <d v="2025-07-14T00:00:00"/>
    <x v="4"/>
    <x v="0"/>
    <x v="1"/>
    <s v="TO251000010"/>
    <s v="R"/>
    <s v="PNY"/>
    <s v="N_PNY_US"/>
    <s v="2025/02/11 14:59:40"/>
    <s v="2025/01/22 17:34:56"/>
    <s v="YD22025196"/>
    <s v="90CV-07S0010"/>
    <s v="RTX4090/PG139-SKU330/GB/PNY"/>
    <s v=""/>
    <s v="YD22025196"/>
    <s v="CLOSED"/>
    <s v="廖振廷"/>
    <s v="2025/02/24 17:05:36"/>
    <s v=""/>
    <s v=""/>
    <s v="2025/03/07 08:34:05"/>
    <s v="[A3SC0030]Burnt Component"/>
    <s v="Customer"/>
    <s v="PCB 燒板 U30"/>
    <s v="2025/02/24 15:23:55"/>
    <s v="KEYIN"/>
    <s v="KEYIN"/>
    <s v="C01"/>
    <s v="RTX4090"/>
    <s v=""/>
    <s v=""/>
    <s v=""/>
    <s v=""/>
    <s v=""/>
  </r>
  <r>
    <s v="KGB"/>
    <s v="Standard Shipment"/>
    <x v="0"/>
    <x v="0"/>
    <x v="0"/>
    <s v="TO251000010"/>
    <s v="R"/>
    <s v="PNY"/>
    <s v="N_PNY_US"/>
    <s v="2025/02/11 14:59:40"/>
    <s v="2025/01/22 17:34:56"/>
    <s v="Y823800482"/>
    <s v="90CV07S10050"/>
    <s v="RTX4090/PG139-SKU332/GB/PNY"/>
    <s v=""/>
    <s v="Y823501327"/>
    <s v="CLOSED"/>
    <s v="蕭文杰"/>
    <s v="2025/02/24 17:05:36"/>
    <s v="2025/03/26 14:34:00"/>
    <s v="2025/05/06 13:44:08"/>
    <s v="2025/05/06 13:44:08"/>
    <s v=""/>
    <s v=""/>
    <s v=""/>
    <s v="2025/02/24 15:32:27"/>
    <s v="KEYIN"/>
    <s v="KEYIN"/>
    <s v="R10"/>
    <s v="RTX4090"/>
    <s v="2025/05/06 13:40:09"/>
    <s v="001"/>
    <n v="620728"/>
    <n v="1"/>
    <n v="1"/>
  </r>
  <r>
    <s v="KGB"/>
    <s v="Standard Shipment"/>
    <x v="0"/>
    <x v="0"/>
    <x v="0"/>
    <s v="TO251000010"/>
    <s v="R"/>
    <s v="PNY"/>
    <s v="N_PNY_US"/>
    <s v="2025/02/11 14:59:40"/>
    <s v="2025/01/22 17:34:56"/>
    <s v="Y423800445"/>
    <s v="90CV-07S0020"/>
    <s v="RTX4090/PG139-SKU330/GB/PNY"/>
    <s v=""/>
    <s v="Y423010415"/>
    <s v="CLOSED"/>
    <s v="蕭文杰"/>
    <s v="2025/02/24 17:05:36"/>
    <s v="2025/03/26 14:28:06"/>
    <s v="2025/05/06 13:44:08"/>
    <s v="2025/05/06 13:44:08"/>
    <s v=""/>
    <s v=""/>
    <s v=""/>
    <s v="2025/02/24 15:42:47"/>
    <s v="KEYIN"/>
    <s v="KEYIN"/>
    <s v="R10"/>
    <s v="RTX4090"/>
    <s v="2025/05/06 13:40:08"/>
    <s v="001"/>
    <n v="620728"/>
    <n v="1"/>
    <n v="1"/>
  </r>
  <r>
    <s v="KGB"/>
    <s v="Standard Shipment"/>
    <x v="0"/>
    <x v="0"/>
    <x v="0"/>
    <s v="TO251000010"/>
    <s v="R"/>
    <s v="PNY"/>
    <s v="N_PNY_US"/>
    <s v="2025/02/11 14:59:40"/>
    <s v="2025/01/22 17:34:56"/>
    <s v="Y323800496"/>
    <s v="90CV-07S0020"/>
    <s v="RTX4090/PG139-SKU330/GB/PNY"/>
    <s v=""/>
    <s v="Y323002221"/>
    <s v="CLOSED"/>
    <s v="廖振廷"/>
    <s v="2025/02/24 17:05:36"/>
    <s v="2025/03/26 14:35:15"/>
    <s v="2025/05/06 13:44:08"/>
    <s v="2025/05/06 13:44:08"/>
    <s v=""/>
    <s v=""/>
    <s v=""/>
    <s v="2025/02/24 15:46:40"/>
    <s v="KEYIN"/>
    <s v="KEYIN"/>
    <s v="R10"/>
    <s v="RTX4090"/>
    <s v="2025/05/06 13:40:09"/>
    <s v="001"/>
    <n v="620728"/>
    <n v="1"/>
    <n v="1"/>
  </r>
  <r>
    <s v="KGB"/>
    <s v="Standard Shipment"/>
    <x v="0"/>
    <x v="0"/>
    <x v="0"/>
    <s v="TO251000010"/>
    <s v="R"/>
    <s v="PNY"/>
    <s v="N_PNY_US"/>
    <s v="2025/02/11 14:59:40"/>
    <s v="2025/01/22 17:34:56"/>
    <s v="Y323800448"/>
    <s v="90CV-07S0020"/>
    <s v="RTX4090/PG139-SKU330/GB/PNY"/>
    <s v=""/>
    <s v="Y323000883"/>
    <s v="CLOSED"/>
    <s v="廖振廷"/>
    <s v="2025/02/24 17:05:36"/>
    <s v="2025/03/13 09:23:30"/>
    <s v="2025/03/14 17:02:31"/>
    <s v="2025/03/14 17:02:31"/>
    <s v=""/>
    <s v=""/>
    <s v=""/>
    <s v="2025/02/24 15:52:04"/>
    <s v="KEYIN"/>
    <s v="KEYIN"/>
    <s v="R10"/>
    <s v="RTX4090"/>
    <s v="2025/03/14 16:58:48"/>
    <s v="001"/>
    <n v="620230"/>
    <n v="1"/>
    <n v="1"/>
  </r>
  <r>
    <s v="KGB"/>
    <s v="Standard Shipment"/>
    <x v="0"/>
    <x v="0"/>
    <x v="0"/>
    <s v="TO251000010"/>
    <s v="R"/>
    <s v="PNY"/>
    <s v="N_PNY_US"/>
    <s v="2025/02/11 14:59:40"/>
    <s v="2025/01/22 17:34:56"/>
    <s v="Y323800444"/>
    <s v="90CV-07S0020"/>
    <s v="RTX4090/PG139-SKU330/GB/PNY"/>
    <s v=""/>
    <s v="Y323000657"/>
    <s v="CLOSED"/>
    <s v="蕭文杰"/>
    <s v="2025/02/24 17:05:36"/>
    <s v="2025/03/13 09:02:45"/>
    <s v="2025/03/14 17:02:31"/>
    <s v="2025/03/14 17:02:31"/>
    <s v=""/>
    <s v=""/>
    <s v=""/>
    <s v="2025/02/24 15:55:42"/>
    <s v="KEYIN"/>
    <s v="KEYIN"/>
    <s v="R10"/>
    <s v="RTX4090"/>
    <s v="2025/03/14 16:58:48"/>
    <s v="001"/>
    <n v="620230"/>
    <n v="1"/>
    <n v="1"/>
  </r>
  <r>
    <s v="KGB"/>
    <s v="Standard Shipment"/>
    <x v="0"/>
    <x v="0"/>
    <x v="0"/>
    <s v="TO251000010"/>
    <s v="R"/>
    <s v="PNY"/>
    <s v="N_PNY_US"/>
    <s v="2025/02/11 14:59:40"/>
    <s v="2025/01/22 17:34:56"/>
    <s v="Y123800402"/>
    <s v="90CV-07S0030"/>
    <s v="RTX4090/PG139-SKU330/GB/PNY"/>
    <s v=""/>
    <s v="Y123015047"/>
    <s v="CLOSED"/>
    <s v="廖振廷"/>
    <s v="2025/02/24 12:51:04"/>
    <s v="2025/03/26 14:31:28"/>
    <s v="2025/05/06 13:44:08"/>
    <s v="2025/05/06 13:44:08"/>
    <s v=""/>
    <s v=""/>
    <s v=""/>
    <s v="2025/02/24 11:19:16"/>
    <s v="KEYIN"/>
    <s v="KEYIN"/>
    <s v="R10"/>
    <s v="RTX4090"/>
    <s v="2025/05/06 13:40:08"/>
    <s v="001"/>
    <n v="620728"/>
    <n v="1"/>
    <n v="1"/>
  </r>
  <r>
    <s v="KBB"/>
    <d v="2025-07-14T00:00:00"/>
    <x v="4"/>
    <x v="0"/>
    <x v="1"/>
    <s v="TO251000010"/>
    <s v="R"/>
    <s v="PNY"/>
    <s v="N_PNY_US"/>
    <s v="2025/02/11 14:59:40"/>
    <s v="2025/01/22 17:34:56"/>
    <s v="Y623035163"/>
    <s v="90CV07S10050"/>
    <s v="RTX4090/PG139-SKU332/GB/PNY"/>
    <s v=""/>
    <s v="Y623035163"/>
    <s v="CLOSED"/>
    <s v="廖振廷"/>
    <s v="2025/02/19 16:59:44"/>
    <s v=""/>
    <s v=""/>
    <s v="2025/03/04 09:52:31"/>
    <s v="[A3SC0030]Burnt Component"/>
    <s v="Customer"/>
    <s v="PCB燒板 U7燒板"/>
    <s v="2025/02/19 15:26:45"/>
    <s v="KEYIN"/>
    <s v="KEYIN"/>
    <s v="C01"/>
    <s v="RTX4090"/>
    <s v=""/>
    <s v=""/>
    <s v=""/>
    <s v=""/>
    <s v=""/>
  </r>
  <r>
    <s v="KGB"/>
    <s v="Standard Shipment"/>
    <x v="0"/>
    <x v="0"/>
    <x v="0"/>
    <s v="TO251000010"/>
    <s v="R"/>
    <s v="PNY"/>
    <s v="N_PNY_US"/>
    <s v="2025/02/11 14:59:40"/>
    <s v="2025/01/22 17:34:56"/>
    <s v="Y323800438"/>
    <s v="90CV-07S0030"/>
    <s v="RTX4090/PG139-SKU330/GB/PNY"/>
    <s v=""/>
    <s v="Y323008211"/>
    <s v="CLOSED"/>
    <s v="蕭文杰"/>
    <s v="2025/02/19 16:59:44"/>
    <s v="2025/03/26 14:29:24"/>
    <s v="2025/05/06 13:44:08"/>
    <s v="2025/05/06 13:44:08"/>
    <s v=""/>
    <s v=""/>
    <s v=""/>
    <s v="2025/02/19 16:17:37"/>
    <s v="KEYIN"/>
    <s v="KEYIN"/>
    <s v="R10"/>
    <s v="RTX4090"/>
    <s v="2025/05/06 13:40:08"/>
    <s v="001"/>
    <n v="620728"/>
    <n v="1"/>
    <n v="1"/>
  </r>
  <r>
    <s v="KGB"/>
    <s v="Standard Shipment"/>
    <x v="0"/>
    <x v="0"/>
    <x v="0"/>
    <s v="TO251000010"/>
    <s v="R"/>
    <s v="PNY"/>
    <s v="N_PNY_US"/>
    <s v="2025/02/11 14:59:40"/>
    <s v="2025/01/22 17:34:56"/>
    <s v="YO23800390"/>
    <s v="90CV07S00040"/>
    <s v="RTX4090/PG139-SKU332/GB/PNY"/>
    <s v=""/>
    <s v="YO23505858"/>
    <s v="CLOSED"/>
    <s v="蕭文杰"/>
    <s v="2025/02/20 16:37:41"/>
    <s v="2025/03/26 14:30:34"/>
    <s v="2025/05/06 13:44:08"/>
    <s v="2025/05/06 13:44:08"/>
    <s v=""/>
    <s v=""/>
    <s v=""/>
    <s v="2025/02/20 14:45:40"/>
    <s v="KEYIN"/>
    <s v="KEYIN"/>
    <s v="R10"/>
    <s v="RTX4090"/>
    <s v="2025/05/06 13:40:08"/>
    <s v="001"/>
    <n v="620728"/>
    <n v="1"/>
    <n v="1"/>
  </r>
  <r>
    <s v="KGB"/>
    <s v="Standard Shipment"/>
    <x v="0"/>
    <x v="0"/>
    <x v="0"/>
    <s v="TO251000010"/>
    <s v="R"/>
    <s v="PNY"/>
    <s v="N_PNY_US"/>
    <s v="2025/02/11 14:59:40"/>
    <s v="2025/01/22 17:34:56"/>
    <s v="YD22800455"/>
    <s v="90CV-07S0020"/>
    <s v="RTX4090/PG139-SKU330/GB/PNY"/>
    <s v=""/>
    <s v="YD22020441"/>
    <s v="CLOSED"/>
    <s v="廖振廷"/>
    <s v="2025/02/24 17:05:36"/>
    <s v="2025/03/14 10:50:45"/>
    <s v="2025/03/14 17:02:31"/>
    <s v="2025/03/14 17:02:31"/>
    <s v=""/>
    <s v=""/>
    <s v=""/>
    <s v="2025/02/24 15:03:10"/>
    <s v="KEYIN"/>
    <s v="KEYIN"/>
    <s v="R10"/>
    <s v="RTX4090"/>
    <s v="2025/03/14 16:58:49"/>
    <s v="001"/>
    <n v="620230"/>
    <n v="1"/>
    <n v="1"/>
  </r>
  <r>
    <s v="KGB"/>
    <s v="Standard Shipment"/>
    <x v="0"/>
    <x v="0"/>
    <x v="0"/>
    <s v="TO251000010"/>
    <s v="R"/>
    <s v="PNY"/>
    <s v="N_PNY_US"/>
    <s v="2025/02/11 14:59:40"/>
    <s v="2025/01/22 17:34:56"/>
    <s v="Y323800431"/>
    <s v="90CV-07S0020"/>
    <s v="RTX4090/PG139-SKU330/GB/PNY"/>
    <s v=""/>
    <s v="Y323800101"/>
    <s v="CLOSED"/>
    <s v="蕭文杰"/>
    <s v="2025/02/25 09:06:14"/>
    <s v="2025/03/26 14:33:25"/>
    <s v="2025/05/06 13:44:09"/>
    <s v="2025/05/06 13:44:09"/>
    <s v=""/>
    <s v=""/>
    <s v=""/>
    <s v="2025/02/25 08:58:23"/>
    <s v="KEYIN"/>
    <s v="KEYIN"/>
    <s v="R10"/>
    <s v="RTX4090"/>
    <s v="2025/05/06 13:40:08"/>
    <s v="001"/>
    <n v="620728"/>
    <n v="1"/>
    <n v="1"/>
  </r>
  <r>
    <s v="KGB"/>
    <s v="Standard Shipment"/>
    <x v="0"/>
    <x v="0"/>
    <x v="0"/>
    <s v="TO251000010"/>
    <s v="R"/>
    <s v="PNY"/>
    <s v="N_PNY_US"/>
    <s v="2025/02/11 14:59:40"/>
    <s v="2025/01/22 17:34:56"/>
    <s v="Y823800389"/>
    <s v="90CV07S10050"/>
    <s v="RTX4090/PG139-SKU332/GB/PNY"/>
    <s v=""/>
    <s v="Y823502091"/>
    <s v="CLOSED"/>
    <s v="蕭文杰"/>
    <s v="2025/02/20 16:37:41"/>
    <s v="2025/05/05 12:47:35"/>
    <s v="2025/05/16 08:31:12"/>
    <s v="2025/05/16 08:31:12"/>
    <s v=""/>
    <s v=""/>
    <s v=""/>
    <s v="2025/02/20 14:49:19"/>
    <s v="KEYIN"/>
    <s v="KEYIN"/>
    <s v="R10"/>
    <s v="RTX4090"/>
    <s v="2025/05/16 08:28:58"/>
    <s v="001"/>
    <n v="620814"/>
    <n v="5"/>
    <n v="5"/>
  </r>
  <r>
    <s v="KGB"/>
    <s v="Standard Shipment"/>
    <x v="0"/>
    <x v="0"/>
    <x v="0"/>
    <s v="TO251000010"/>
    <s v="R"/>
    <s v="PNY"/>
    <s v="N_PNY_US"/>
    <s v="2025/02/11 14:59:40"/>
    <s v="2025/01/22 17:34:56"/>
    <s v="Y823800383"/>
    <s v="90CV07S10050"/>
    <s v="RTX4090/PG139-SKU332/GB/PNY"/>
    <s v=""/>
    <s v="Y823501208"/>
    <s v="CLOSED"/>
    <s v="廖振廷"/>
    <s v="2025/02/20 16:37:40"/>
    <s v="2025/05/05 12:45:10"/>
    <s v="2025/05/16 08:31:12"/>
    <s v="2025/05/16 08:31:12"/>
    <s v=""/>
    <s v=""/>
    <s v=""/>
    <s v="2025/02/20 15:22:30"/>
    <s v="KEYIN"/>
    <s v="KEYIN"/>
    <s v="R10"/>
    <s v="RTX4090"/>
    <s v="2025/05/16 08:28:58"/>
    <s v="001"/>
    <n v="620814"/>
    <n v="5"/>
    <n v="5"/>
  </r>
  <r>
    <s v="KGB"/>
    <s v="Standard Shipment"/>
    <x v="0"/>
    <x v="0"/>
    <x v="0"/>
    <s v="TO251000010"/>
    <s v="R"/>
    <s v="PNY"/>
    <s v="N_PNY_US"/>
    <s v="2025/02/11 14:59:40"/>
    <s v="2025/01/22 17:34:56"/>
    <s v="Y323800392"/>
    <s v="90CV-07S0030"/>
    <s v="RTX4090/PG139-SKU330/GB/PNY"/>
    <s v=""/>
    <s v="Y323001315"/>
    <s v="CLOSED"/>
    <s v="蕭文杰"/>
    <s v="2025/02/20 16:37:40"/>
    <s v="2025/02/26 17:16:17"/>
    <s v="2025/02/27 13:00:01"/>
    <s v="2025/02/27 13:00:01"/>
    <s v=""/>
    <s v=""/>
    <s v=""/>
    <s v="2025/02/20 15:46:38"/>
    <s v="KEYIN"/>
    <s v="KEYIN"/>
    <s v="R10"/>
    <s v="RTX4090"/>
    <s v="2025/02/27 12:58:39"/>
    <s v="001"/>
    <n v="620058"/>
    <n v="1"/>
    <n v="1"/>
  </r>
  <r>
    <s v="KGB"/>
    <s v="Standard Shipment"/>
    <x v="0"/>
    <x v="0"/>
    <x v="0"/>
    <s v="TO251000010"/>
    <s v="R"/>
    <s v="PNY"/>
    <s v="N_PNY_US"/>
    <s v="2025/02/11 14:59:40"/>
    <s v="2025/01/22 17:34:56"/>
    <s v="Y323800380"/>
    <s v="90CV-07S0030"/>
    <s v="RTX4090/PG139-SKU330/GB/PNY"/>
    <s v=""/>
    <s v="Y323008503"/>
    <s v="CLOSED"/>
    <s v="廖振廷"/>
    <s v="2025/02/20 16:37:40"/>
    <s v="2025/02/26 13:00:10"/>
    <s v="2025/02/27 13:00:01"/>
    <s v="2025/02/27 13:00:01"/>
    <s v=""/>
    <s v=""/>
    <s v=""/>
    <s v="2025/02/20 15:55:56"/>
    <s v="KEYIN"/>
    <s v="KEYIN"/>
    <s v="R10"/>
    <s v="RTX4090"/>
    <s v="2025/02/27 12:58:39"/>
    <s v="001"/>
    <n v="620058"/>
    <n v="1"/>
    <n v="1"/>
  </r>
  <r>
    <s v="KBB"/>
    <d v="2025-07-14T00:00:00"/>
    <x v="4"/>
    <x v="0"/>
    <x v="1"/>
    <s v="TO251000010"/>
    <s v="R"/>
    <s v="PNY"/>
    <s v="N_PNY_US"/>
    <s v="2025/02/11 14:59:40"/>
    <s v="2025/01/22 17:34:56"/>
    <s v="YN23516515"/>
    <s v="90CV07S10050"/>
    <s v="RTX4090/PG139-SKU332/GB/PNY"/>
    <s v=""/>
    <s v="YN23516515"/>
    <s v="CLOSED"/>
    <s v="廖振廷"/>
    <s v="2025/02/18 16:41:58"/>
    <s v=""/>
    <s v=""/>
    <s v="2025/02/26 14:09:45"/>
    <s v="[A3SC0030]Burnt Component"/>
    <s v="Customer"/>
    <s v="PCB燒板 U96"/>
    <s v="2025/02/18 16:06:35"/>
    <s v="KEYIN"/>
    <s v="KEYIN"/>
    <s v="C01"/>
    <s v="RTX4090"/>
    <s v=""/>
    <s v=""/>
    <s v=""/>
    <s v=""/>
    <s v=""/>
  </r>
  <r>
    <s v="KGB"/>
    <s v="Standard Shipment"/>
    <x v="0"/>
    <x v="0"/>
    <x v="0"/>
    <s v="TO251000010"/>
    <s v="R"/>
    <s v="PNY"/>
    <s v="N_PNY_US"/>
    <s v="2025/02/11 14:59:40"/>
    <s v="2025/01/22 17:34:56"/>
    <s v="YD22800393"/>
    <s v="90CV-07S0010"/>
    <s v="RTX4090/PG139-SKU330/GB/PNY"/>
    <s v=""/>
    <s v="YD22023219"/>
    <s v="CLOSED"/>
    <s v="蕭文杰"/>
    <s v="2025/02/20 16:37:40"/>
    <s v="2025/02/27 09:41:33"/>
    <s v="2025/02/27 13:00:01"/>
    <s v="2025/02/27 13:00:01"/>
    <s v=""/>
    <s v=""/>
    <s v=""/>
    <s v="2025/02/20 15:42:19"/>
    <s v="KEYIN"/>
    <s v="KEYIN"/>
    <s v="R10"/>
    <s v="RTX4090"/>
    <s v="2025/02/27 12:58:39"/>
    <s v="001"/>
    <n v="620058"/>
    <n v="1"/>
    <n v="1"/>
  </r>
  <r>
    <s v="KGB"/>
    <s v="Standard Shipment"/>
    <x v="0"/>
    <x v="0"/>
    <x v="0"/>
    <s v="TO251000010"/>
    <s v="R"/>
    <s v="PNY"/>
    <s v="N_PNY_US"/>
    <s v="2025/02/11 14:59:40"/>
    <s v="2025/01/22 17:34:56"/>
    <s v="YN23800409"/>
    <s v="90CV07S00040"/>
    <s v="RTX4090/PG139-SKU332/GB/PNY"/>
    <s v=""/>
    <s v="YN23509577"/>
    <s v="CLOSED"/>
    <s v="蕭文杰"/>
    <s v="2025/02/20 17:00:02"/>
    <s v="2025/03/26 14:32:52"/>
    <s v="2025/05/06 13:44:08"/>
    <s v="2025/05/06 13:44:08"/>
    <s v=""/>
    <s v=""/>
    <s v=""/>
    <s v="2025/02/20 16:41:04"/>
    <s v="KEYIN"/>
    <s v="KEYIN"/>
    <s v="R10"/>
    <s v="RTX4090"/>
    <s v="2025/05/06 13:40:08"/>
    <s v="001"/>
    <n v="620728"/>
    <n v="1"/>
    <n v="1"/>
  </r>
  <r>
    <s v="KGB"/>
    <s v="Standard Shipment"/>
    <x v="0"/>
    <x v="0"/>
    <x v="0"/>
    <s v="TO251000010"/>
    <s v="R"/>
    <s v="PNY"/>
    <s v="N_PNY_US"/>
    <s v="2025/02/11 14:59:40"/>
    <s v="2025/01/22 17:34:56"/>
    <s v="YN23800607"/>
    <s v="90CV07S00040"/>
    <s v="RTX4090/PG139-SKU332/GB/PNY"/>
    <s v=""/>
    <s v="YN23516171"/>
    <s v="CLOSED"/>
    <s v="吳崇源"/>
    <s v="2025/02/20 17:00:02"/>
    <s v="2025/06/19 16:07:11"/>
    <s v="2025/06/23 11:07:27"/>
    <s v="2025/06/23 11:07:27"/>
    <s v=""/>
    <s v=""/>
    <s v=""/>
    <s v="2025/02/20 16:56:02"/>
    <s v="KEYIN"/>
    <s v="KEYIN"/>
    <s v="N01"/>
    <s v="RTX4090"/>
    <s v="2025/06/23 11:07:02"/>
    <s v="001"/>
    <n v="621124"/>
    <n v="1"/>
    <n v="1"/>
  </r>
  <r>
    <s v="KGB"/>
    <s v="Standard Shipment"/>
    <x v="0"/>
    <x v="0"/>
    <x v="0"/>
    <s v="TO251000010"/>
    <s v="R"/>
    <s v="PNY"/>
    <s v="N_PNY_US"/>
    <s v="2025/02/11 14:59:40"/>
    <s v="2025/01/22 17:34:56"/>
    <s v="Y223800456"/>
    <s v="90CV-07S0030"/>
    <s v="RTX4090/PG139-SKU330/GB/PNY"/>
    <s v=""/>
    <s v="Y223012672"/>
    <s v="CLOSED"/>
    <s v="廖振廷"/>
    <s v="2025/02/24 14:53:30"/>
    <s v="2025/05/05 13:11:49"/>
    <s v="2025/05/16 08:31:12"/>
    <s v="2025/05/16 08:31:12"/>
    <s v=""/>
    <s v=""/>
    <s v=""/>
    <s v="2025/02/24 13:09:32"/>
    <s v="KEYIN"/>
    <s v="KEYIN"/>
    <s v="R10"/>
    <s v="RTX4090"/>
    <s v="2025/05/16 08:28:58"/>
    <s v="001"/>
    <n v="620814"/>
    <n v="5"/>
    <n v="5"/>
  </r>
  <r>
    <s v="KBB"/>
    <d v="2025-07-14T00:00:00"/>
    <x v="4"/>
    <x v="0"/>
    <x v="1"/>
    <s v="TO251000010"/>
    <s v="R"/>
    <s v="PNY"/>
    <s v="N_PNY_US"/>
    <s v="2025/02/11 14:59:40"/>
    <s v="2025/01/22 17:34:56"/>
    <s v="Y223025272"/>
    <s v="90CV-07S0020"/>
    <s v="RTX4090/PG139-SKU330/GB/PNY"/>
    <s v=""/>
    <s v="Y223025272"/>
    <s v="CLOSED"/>
    <s v="廖振廷"/>
    <s v="2025/02/24 14:53:30"/>
    <s v=""/>
    <s v=""/>
    <s v="2025/03/05 08:35:20"/>
    <s v="[A3SC0027]PCB damage"/>
    <s v="Customer"/>
    <s v="PCB Damaged/板斷(裂)無法維修"/>
    <s v="2025/02/24 14:39:45"/>
    <s v="KEYIN"/>
    <s v="KEYIN"/>
    <s v="C01"/>
    <s v="RTX4090"/>
    <s v=""/>
    <s v=""/>
    <s v=""/>
    <s v=""/>
    <s v=""/>
  </r>
  <r>
    <s v="KGB"/>
    <s v="Standard Shipment"/>
    <x v="0"/>
    <x v="0"/>
    <x v="0"/>
    <s v="TO251000010"/>
    <s v="R"/>
    <s v="PNY"/>
    <s v="N_PNY_US"/>
    <s v="2025/02/11 14:59:40"/>
    <s v="2025/01/22 17:34:56"/>
    <s v="YD22800440"/>
    <s v="90CV-07S0020"/>
    <s v="RTX4090/PG139-SKU330/GB/PNY"/>
    <s v=""/>
    <s v="YD22020156"/>
    <s v="CLOSED"/>
    <s v="廖振廷"/>
    <s v="2025/02/24 17:05:35"/>
    <s v="2025/03/26 14:28:21"/>
    <s v="2025/05/06 13:44:08"/>
    <s v="2025/05/06 13:44:08"/>
    <s v=""/>
    <s v=""/>
    <s v=""/>
    <s v="2025/02/24 16:25:38"/>
    <s v="KEYIN"/>
    <s v="KEYIN"/>
    <s v="R10"/>
    <s v="RTX4090"/>
    <s v="2025/05/06 13:40:08"/>
    <s v="001"/>
    <n v="620728"/>
    <n v="1"/>
    <n v="1"/>
  </r>
  <r>
    <s v="KGB"/>
    <s v="Standard Shipment"/>
    <x v="0"/>
    <x v="0"/>
    <x v="0"/>
    <s v="TO251000010"/>
    <s v="R"/>
    <s v="PNY"/>
    <s v="N_PNY_US"/>
    <s v="2025/02/11 14:59:40"/>
    <s v="2025/01/22 17:34:56"/>
    <s v="YD22800425"/>
    <s v="90CV-07S0020"/>
    <s v="RTX4090/PG139-SKU330/GB/PNY"/>
    <s v=""/>
    <s v="YD22019883"/>
    <s v="CLOSED"/>
    <s v="蕭文杰"/>
    <s v="2025/02/24 17:05:35"/>
    <s v="2025/03/26 14:36:02"/>
    <s v="2025/05/06 13:44:08"/>
    <s v="2025/05/06 13:44:08"/>
    <s v=""/>
    <s v=""/>
    <s v=""/>
    <s v="2025/02/24 16:35:55"/>
    <s v="KEYIN"/>
    <s v="KEYIN"/>
    <s v="R10"/>
    <s v="RTX4090"/>
    <s v="2025/05/06 13:40:08"/>
    <s v="001"/>
    <n v="620728"/>
    <n v="1"/>
    <n v="1"/>
  </r>
  <r>
    <s v="KGB"/>
    <s v="Standard Shipment"/>
    <x v="0"/>
    <x v="0"/>
    <x v="0"/>
    <s v="TO251000010"/>
    <s v="R"/>
    <s v="PNY"/>
    <s v="N_PNY_US"/>
    <s v="2025/02/11 14:59:40"/>
    <s v="2025/01/22 17:34:56"/>
    <s v="Y323800420"/>
    <s v="90CV-07S0020"/>
    <s v="RTX4090/PG139-SKU330/GB/PNY"/>
    <s v=""/>
    <s v="Y323002000"/>
    <s v="CLOSED"/>
    <s v="廖振廷"/>
    <s v="2025/02/25 09:06:15"/>
    <s v="2025/05/05 13:06:17"/>
    <s v="2025/05/16 08:31:13"/>
    <s v="2025/05/16 08:31:13"/>
    <s v=""/>
    <s v=""/>
    <s v=""/>
    <s v="2025/02/25 08:13:13"/>
    <s v="KEYIN"/>
    <s v="KEYIN"/>
    <s v="R10"/>
    <s v="RTX4090"/>
    <s v="2025/05/16 08:28:58"/>
    <s v="001"/>
    <n v="620814"/>
    <n v="5"/>
    <n v="5"/>
  </r>
  <r>
    <s v="KGB"/>
    <s v="Standard Shipment"/>
    <x v="0"/>
    <x v="0"/>
    <x v="0"/>
    <s v="TO251000010"/>
    <s v="R"/>
    <s v="PNY"/>
    <s v="N_PNY_US"/>
    <s v="2025/02/11 14:59:40"/>
    <s v="2025/01/22 17:34:56"/>
    <s v="Y623800395"/>
    <s v="90CV07S10050"/>
    <s v="RTX4090/PG139-SKU332/GB/PNY"/>
    <s v=""/>
    <s v="Y623009226"/>
    <s v="CLOSED"/>
    <s v="蕭文杰"/>
    <s v="2025/02/20 16:37:40"/>
    <s v="2025/05/05 13:03:06"/>
    <s v="2025/05/16 08:31:12"/>
    <s v="2025/05/16 08:31:12"/>
    <s v=""/>
    <s v=""/>
    <s v=""/>
    <s v="2025/02/20 15:51:59"/>
    <s v="KEYIN"/>
    <s v="KEYIN"/>
    <s v="R10"/>
    <s v="RTX4090"/>
    <s v="2025/05/16 08:28:58"/>
    <s v="001"/>
    <n v="620814"/>
    <n v="5"/>
    <n v="5"/>
  </r>
  <r>
    <s v="KGB"/>
    <s v="Standard Shipment"/>
    <x v="0"/>
    <x v="0"/>
    <x v="0"/>
    <s v="TO251000010"/>
    <s v="R"/>
    <s v="PNY"/>
    <s v="N_PNY_US"/>
    <s v="2025/02/11 14:59:40"/>
    <s v="2025/01/22 17:34:56"/>
    <s v="S223800428"/>
    <s v="90CV-07S0030"/>
    <s v="RTX4090/PG139-SKU330/GB/PNY"/>
    <s v=""/>
    <s v="S223012233"/>
    <s v="CLOSED"/>
    <s v="蕭文杰"/>
    <s v="2025/02/24 17:05:36"/>
    <s v="2025/03/26 14:28:54"/>
    <s v="2025/05/06 13:44:08"/>
    <s v="2025/05/06 13:44:08"/>
    <s v=""/>
    <s v=""/>
    <s v=""/>
    <s v="2025/02/24 15:12:59"/>
    <s v="KEYIN"/>
    <s v="KEYIN"/>
    <s v="R10"/>
    <s v="RTX4090"/>
    <s v="2025/05/06 13:40:08"/>
    <s v="001"/>
    <n v="620728"/>
    <n v="1"/>
    <n v="1"/>
  </r>
  <r>
    <s v="KBB"/>
    <d v="2025-07-14T00:00:00"/>
    <x v="4"/>
    <x v="0"/>
    <x v="1"/>
    <s v="TO251000010"/>
    <s v="R"/>
    <s v="PNY"/>
    <s v="N_PNY_US"/>
    <s v="2025/02/11 14:59:40"/>
    <s v="2025/01/22 17:34:56"/>
    <s v="YD22024530"/>
    <s v="90CV-07S0010"/>
    <s v="RTX4090/PG139-SKU330/GB/PNY"/>
    <s v=""/>
    <s v="YD22024530"/>
    <s v="CLOSED"/>
    <s v="廖振廷"/>
    <s v="2025/02/24 17:05:36"/>
    <s v=""/>
    <s v=""/>
    <s v="2025/03/07 08:32:56"/>
    <s v="[A3SC0030]Burnt Component"/>
    <s v="Customer"/>
    <s v="PCB 燒板 U97"/>
    <s v="2025/02/24 15:26:44"/>
    <s v="KEYIN"/>
    <s v="KEYIN"/>
    <s v="C01"/>
    <s v="RTX4090"/>
    <s v=""/>
    <s v=""/>
    <s v=""/>
    <s v=""/>
    <s v=""/>
  </r>
  <r>
    <s v="KBB"/>
    <d v="2025-07-14T00:00:00"/>
    <x v="4"/>
    <x v="0"/>
    <x v="1"/>
    <s v="TO251000010"/>
    <s v="R"/>
    <s v="PNY"/>
    <s v="N_PNY_US"/>
    <s v="2025/02/11 14:59:40"/>
    <s v="2025/01/22 17:34:56"/>
    <s v="Y223012631"/>
    <s v="90CV-07S0030"/>
    <s v="RTX4090/PG139-SKU330/GB/PNY"/>
    <s v=""/>
    <s v="Y223012631"/>
    <s v="CLOSED"/>
    <s v="廖振廷"/>
    <s v="2025/02/24 17:05:36"/>
    <s v=""/>
    <s v=""/>
    <s v="2025/03/10 09:02:19"/>
    <s v="[A3SC0022]Scrap caused by service terms"/>
    <s v="Customer"/>
    <s v="客戶未經授權維修,維修痕跡 G1,VRAM"/>
    <s v="2025/02/24 15:29:50"/>
    <s v="KEYIN"/>
    <s v="KEYIN"/>
    <s v="C01"/>
    <s v="RTX4090"/>
    <s v=""/>
    <s v=""/>
    <s v=""/>
    <s v=""/>
    <s v=""/>
  </r>
  <r>
    <s v="KGB"/>
    <s v="Standard Shipment"/>
    <x v="0"/>
    <x v="0"/>
    <x v="0"/>
    <s v="TO251000010"/>
    <s v="R"/>
    <s v="PNY"/>
    <s v="N_PNY_US"/>
    <s v="2025/02/11 14:59:40"/>
    <s v="2025/01/22 17:34:56"/>
    <s v="YD22800414"/>
    <s v="90CV-07S0020"/>
    <s v="RTX4090/PG139-SKU330/GB/PNY"/>
    <s v=""/>
    <s v="YD22019561"/>
    <s v="CLOSED"/>
    <s v="廖振廷"/>
    <s v="2025/02/25 09:06:15"/>
    <s v="2025/05/05 12:54:39"/>
    <s v="2025/05/16 08:31:13"/>
    <s v="2025/05/16 08:31:13"/>
    <s v=""/>
    <s v=""/>
    <s v=""/>
    <s v="2025/02/25 08:54:38"/>
    <s v="KEYIN"/>
    <s v="KEYIN"/>
    <s v="R10"/>
    <s v="RTX4090"/>
    <s v="2025/05/16 08:28:58"/>
    <s v="001"/>
    <n v="620814"/>
    <n v="5"/>
    <n v="5"/>
  </r>
  <r>
    <s v="KBB"/>
    <d v="2025-07-14T00:00:00"/>
    <x v="4"/>
    <x v="0"/>
    <x v="1"/>
    <s v="TO251000010"/>
    <s v="R"/>
    <s v="PNY"/>
    <s v="N_PNY_US"/>
    <s v="2025/02/11 14:59:40"/>
    <s v="2025/01/22 17:34:56"/>
    <s v="Y323002941"/>
    <s v="90CV-07S0020"/>
    <s v="RTX4090/PG139-SKU330/GB/PNY"/>
    <s v=""/>
    <s v="Y323002941"/>
    <s v="CLOSED"/>
    <s v="廖振廷"/>
    <s v="2025/02/24 17:05:35"/>
    <s v=""/>
    <s v=""/>
    <s v="2025/02/27 08:40:46"/>
    <s v="[A3SC0027]PCB damage"/>
    <s v="Customer"/>
    <s v="PCB Damaged/板斷(裂)無法維修"/>
    <s v="2025/02/24 16:10:40"/>
    <s v="KEYIN"/>
    <s v="KEYIN"/>
    <s v="C01"/>
    <s v="RTX4090"/>
    <s v=""/>
    <s v=""/>
    <s v=""/>
    <s v=""/>
    <s v=""/>
  </r>
  <r>
    <s v="KGB"/>
    <s v="Standard Shipment"/>
    <x v="0"/>
    <x v="0"/>
    <x v="0"/>
    <s v="TO251000010"/>
    <s v="R"/>
    <s v="PNY"/>
    <s v="N_PNY_US"/>
    <s v="2025/02/11 14:59:40"/>
    <s v="2025/01/22 17:34:56"/>
    <s v="Y323800432"/>
    <s v="90CV-07S0020"/>
    <s v="RTX4090/PG139-SKU330/GB/PNY"/>
    <s v=""/>
    <s v="Y323000322"/>
    <s v="CLOSED"/>
    <s v="蕭文杰"/>
    <s v="2025/02/24 17:05:35"/>
    <s v="2025/05/05 13:02:33"/>
    <s v="2025/05/16 08:31:13"/>
    <s v="2025/05/16 08:31:13"/>
    <s v=""/>
    <s v=""/>
    <s v=""/>
    <s v="2025/02/24 16:57:38"/>
    <s v="KEYIN"/>
    <s v="KEYIN"/>
    <s v="R10"/>
    <s v="RTX4090"/>
    <s v="2025/05/16 08:28:58"/>
    <s v="001"/>
    <n v="620814"/>
    <n v="5"/>
    <n v="5"/>
  </r>
  <r>
    <s v="KGB"/>
    <s v="Standard Shipment"/>
    <x v="0"/>
    <x v="0"/>
    <x v="0"/>
    <s v="TO251000010"/>
    <s v="R"/>
    <s v="PNY"/>
    <s v="N_PNY_US"/>
    <s v="2025/02/11 14:59:40"/>
    <s v="2025/01/22 17:34:56"/>
    <s v="YD22800417"/>
    <s v="90CV-07S0020"/>
    <s v="RTX4090/PG139-SKU330/GB/PNY"/>
    <s v=""/>
    <s v="YD22019476"/>
    <s v="CLOSED"/>
    <s v="廖振廷"/>
    <s v="2025/02/25 09:06:15"/>
    <s v="2025/03/26 14:34:45"/>
    <s v="2025/05/06 13:44:08"/>
    <s v="2025/05/06 13:44:09"/>
    <s v=""/>
    <s v=""/>
    <s v=""/>
    <s v="2025/02/25 08:26:06"/>
    <s v="KEYIN"/>
    <s v="KEYIN"/>
    <s v="R10"/>
    <s v="RTX4090"/>
    <s v="2025/05/06 13:40:08"/>
    <s v="001"/>
    <n v="620728"/>
    <n v="1"/>
    <n v="1"/>
  </r>
  <r>
    <s v="KGB"/>
    <s v="Standard Shipment"/>
    <x v="0"/>
    <x v="0"/>
    <x v="0"/>
    <s v="TO251000010"/>
    <s v="R"/>
    <s v="PNY"/>
    <s v="N_PNY_US"/>
    <s v="2025/02/11 14:59:40"/>
    <s v="2025/01/22 17:34:56"/>
    <s v="Y423800416"/>
    <s v="90CV-07S0020"/>
    <s v="RTX4090/PG139-SKU330/GB/PNY"/>
    <s v=""/>
    <s v="Y423005261"/>
    <s v="CLOSED"/>
    <s v="廖振廷"/>
    <s v="2025/02/25 09:06:15"/>
    <s v="2025/03/26 14:35:00"/>
    <s v="2025/05/06 13:44:09"/>
    <s v="2025/05/06 13:44:09"/>
    <s v=""/>
    <s v=""/>
    <s v=""/>
    <s v="2025/02/25 08:29:50"/>
    <s v="KEYIN"/>
    <s v="KEYIN"/>
    <s v="R10"/>
    <s v="RTX4090"/>
    <s v="2025/05/06 13:40:08"/>
    <s v="001"/>
    <n v="620728"/>
    <n v="1"/>
    <n v="1"/>
  </r>
  <r>
    <s v="KGB"/>
    <s v="Standard Shipment"/>
    <x v="0"/>
    <x v="0"/>
    <x v="0"/>
    <s v="TO253000001"/>
    <s v="R"/>
    <s v="PNY"/>
    <s v="N_PNY_US"/>
    <s v="2025/03/17 12:15:04"/>
    <s v="2025/03/01 00:27:37"/>
    <s v="YD22800513"/>
    <s v="90CV-07S0020"/>
    <s v="RTX4090/PG139-SKU330/GB/PNY"/>
    <s v=""/>
    <s v="YD22021054"/>
    <s v="CLOSED"/>
    <s v="蕭文杰"/>
    <s v="2025/03/17 15:01:41"/>
    <s v="2025/05/05 12:57:28"/>
    <s v="2025/05/16 08:31:13"/>
    <s v="2025/05/16 08:31:13"/>
    <s v=""/>
    <s v=""/>
    <s v=""/>
    <s v="2025/03/17 14:52:13"/>
    <s v="KEYIN"/>
    <s v="KEYIN"/>
    <s v="R10"/>
    <s v="RTX4090"/>
    <s v="2025/05/16 08:28:59"/>
    <s v="001"/>
    <n v="620814"/>
    <n v="5"/>
    <n v="5"/>
  </r>
  <r>
    <s v="KGB"/>
    <s v="Standard Shipment"/>
    <x v="0"/>
    <x v="0"/>
    <x v="0"/>
    <s v="TO253000001"/>
    <s v="R"/>
    <s v="PNY"/>
    <s v="N_PNY_US"/>
    <s v="2025/03/17 12:15:04"/>
    <s v="2025/03/01 00:27:37"/>
    <s v="Y223800518"/>
    <s v="90CV-07S0020"/>
    <s v="RTX4090/PG139-SKU330/GB/PNY"/>
    <s v=""/>
    <s v="Y223024767"/>
    <s v="CLOSED"/>
    <s v="蕭文杰"/>
    <s v="2025/03/17 15:01:41"/>
    <s v="2025/05/05 13:00:17"/>
    <s v="2025/05/16 08:31:13"/>
    <s v="2025/05/16 08:31:13"/>
    <s v=""/>
    <s v=""/>
    <s v=""/>
    <s v="2025/03/17 14:45:38"/>
    <s v="KEYIN"/>
    <s v="KEYIN"/>
    <s v="R10"/>
    <s v="RTX4090"/>
    <s v="2025/05/16 08:28:59"/>
    <s v="001"/>
    <n v="620814"/>
    <n v="5"/>
    <n v="5"/>
  </r>
  <r>
    <s v="KGB"/>
    <s v="Standard Shipment"/>
    <x v="0"/>
    <x v="0"/>
    <x v="0"/>
    <s v="TO253000001"/>
    <s v="R"/>
    <s v="PNY"/>
    <s v="N_PNY_US"/>
    <s v="2025/03/17 12:15:04"/>
    <s v="2025/03/01 00:27:37"/>
    <s v="YD22800517"/>
    <s v="90CV-07S0020"/>
    <s v="RTX4090/PG139-SKU330/GB/PNY"/>
    <s v=""/>
    <s v="YD22020459"/>
    <s v="CLOSED"/>
    <s v="蕭文杰"/>
    <s v="2025/03/17 15:01:41"/>
    <s v="2025/05/05 12:59:38"/>
    <s v="2025/05/16 08:31:13"/>
    <s v="2025/05/16 08:31:13"/>
    <s v=""/>
    <s v=""/>
    <s v=""/>
    <s v="2025/03/17 14:55:24"/>
    <s v="KEYIN"/>
    <s v="KEYIN"/>
    <s v="R10"/>
    <s v="RTX4090"/>
    <s v="2025/05/16 08:28:59"/>
    <s v="001"/>
    <n v="620814"/>
    <n v="5"/>
    <n v="5"/>
  </r>
  <r>
    <s v="KGB"/>
    <s v="Standard Shipment"/>
    <x v="0"/>
    <x v="0"/>
    <x v="0"/>
    <s v="TO253000001"/>
    <s v="R"/>
    <s v="PNY"/>
    <s v="N_PNY_US"/>
    <s v="2025/03/17 12:15:04"/>
    <s v="2025/03/01 00:27:37"/>
    <s v="Y823800516"/>
    <s v="90CV07S10050"/>
    <s v="RTX4090/PG139-SKU332/GB/PNY"/>
    <s v=""/>
    <s v="Y823502040"/>
    <s v="CLOSED"/>
    <s v="蕭文杰"/>
    <s v="2025/03/17 12:32:02"/>
    <s v="2025/05/05 12:59:09"/>
    <s v="2025/05/16 08:31:13"/>
    <s v="2025/05/16 08:31:13"/>
    <s v=""/>
    <s v=""/>
    <s v=""/>
    <s v="2025/03/17 12:19:57"/>
    <s v="KEYIN"/>
    <s v="KEYIN"/>
    <s v="R10"/>
    <s v="RTX4090"/>
    <s v="2025/05/16 08:28:59"/>
    <s v="001"/>
    <n v="620814"/>
    <n v="5"/>
    <n v="5"/>
  </r>
  <r>
    <s v="KBB"/>
    <d v="2025-07-14T00:00:00"/>
    <x v="4"/>
    <x v="0"/>
    <x v="1"/>
    <s v="TO253000001"/>
    <s v="R"/>
    <s v="PNY"/>
    <s v="N_PNY_US"/>
    <s v="2025/03/17 12:15:04"/>
    <s v="2025/03/01 00:27:37"/>
    <s v="YN23512517"/>
    <s v="90CV07S20020"/>
    <s v="RTX4090/PG139-SKU332/GB/PNY"/>
    <s v=""/>
    <s v="YN23512517"/>
    <s v="CLOSED"/>
    <s v="吳崇源"/>
    <s v="2025/03/17 12:32:02"/>
    <s v=""/>
    <s v=""/>
    <s v="2025/03/24 08:48:44"/>
    <s v="[A3SC0027]PCB damage"/>
    <s v="Customer"/>
    <s v="PCB Damaged/板斷(裂)無法維修"/>
    <s v="2025/03/17 12:23:43"/>
    <s v="KEYIN"/>
    <s v="KEYIN"/>
    <s v="C01"/>
    <s v="RTX4090"/>
    <s v=""/>
    <s v=""/>
    <s v=""/>
    <s v=""/>
    <s v=""/>
  </r>
  <r>
    <s v="KBB"/>
    <d v="2025-07-14T00:00:00"/>
    <x v="4"/>
    <x v="0"/>
    <x v="1"/>
    <s v="TO253000001"/>
    <s v="R"/>
    <s v="PNY"/>
    <s v="N_PNY_US"/>
    <s v="2025/03/17 12:15:04"/>
    <s v="2025/03/01 00:27:37"/>
    <s v="YO22001038"/>
    <s v="90CV-07S0030"/>
    <s v="RTX4090/PG139-SKU330/GB/PNY"/>
    <s v=""/>
    <s v="YO22001038"/>
    <s v="CLOSED"/>
    <s v="吳崇源"/>
    <s v="2025/03/17 13:25:55"/>
    <s v=""/>
    <s v=""/>
    <s v="2025/03/24 08:48:52"/>
    <s v="[A3SC0027]PCB damage"/>
    <s v="Customer"/>
    <s v="PCB Damaged/板斷(裂)無法維修"/>
    <s v="2025/03/17 12:45:07"/>
    <s v="KEYIN"/>
    <s v="KEYIN"/>
    <s v="C01"/>
    <s v="RTX4090"/>
    <s v=""/>
    <s v=""/>
    <s v=""/>
    <s v=""/>
    <s v=""/>
  </r>
  <r>
    <s v="KBB"/>
    <d v="2025-07-14T00:00:00"/>
    <x v="4"/>
    <x v="0"/>
    <x v="1"/>
    <s v="TO253000001"/>
    <s v="R"/>
    <s v="PNY"/>
    <s v="N_PNY_US"/>
    <s v="2025/03/17 12:15:04"/>
    <s v="2025/03/01 00:27:37"/>
    <s v="Y922037033"/>
    <s v="90CV-07S0030"/>
    <s v="RTX4090/PG139-SKU330/GB/PNY"/>
    <s v=""/>
    <s v="Y922037033"/>
    <s v="CLOSED"/>
    <s v="吳崇源"/>
    <s v="2025/03/17 13:25:55"/>
    <s v=""/>
    <s v=""/>
    <s v="2025/03/24 08:48:36"/>
    <s v="[A3SC0027]PCB damage"/>
    <s v="Customer"/>
    <s v="PCB Damaged/板斷(裂)無法維修"/>
    <s v="2025/03/17 12:49:48"/>
    <s v="KEYIN"/>
    <s v="KEYIN"/>
    <s v="C01"/>
    <s v="RTX4090"/>
    <s v=""/>
    <s v=""/>
    <s v=""/>
    <s v=""/>
    <s v=""/>
  </r>
  <r>
    <s v="KGB"/>
    <s v="Standard Shipment"/>
    <x v="0"/>
    <x v="0"/>
    <x v="0"/>
    <s v="TO253000001"/>
    <s v="R"/>
    <s v="PNY"/>
    <s v="N_PNY_US"/>
    <s v="2025/03/17 12:15:04"/>
    <s v="2025/03/01 00:27:37"/>
    <s v="YD22800515"/>
    <s v="90CV-07S0010"/>
    <s v="RTX4090/PG139-SKU330/GB/PNY"/>
    <s v=""/>
    <s v="YD22025334"/>
    <s v="CLOSED"/>
    <s v="蕭文杰"/>
    <s v="2025/03/17 13:25:55"/>
    <s v="2025/03/26 14:30:17"/>
    <s v="2025/05/06 13:44:09"/>
    <s v="2025/05/06 13:44:09"/>
    <s v=""/>
    <s v=""/>
    <s v=""/>
    <s v="2025/03/17 13:18:36"/>
    <s v="KEYIN"/>
    <s v="KEYIN"/>
    <s v="R10"/>
    <s v="RTX4090"/>
    <s v="2025/05/06 13:40:09"/>
    <s v="001"/>
    <n v="620728"/>
    <n v="1"/>
    <n v="1"/>
  </r>
  <r>
    <s v="KGB"/>
    <s v="Standard Shipment"/>
    <x v="0"/>
    <x v="0"/>
    <x v="0"/>
    <s v="TO253000001"/>
    <s v="R"/>
    <s v="PNY"/>
    <s v="N_PNY_US"/>
    <s v="2025/03/17 12:15:04"/>
    <s v="2025/03/01 00:27:37"/>
    <s v="YN23800509"/>
    <s v="90CV07S20020"/>
    <s v="RTX4090/PG139-SKU332/GB/PNY"/>
    <s v=""/>
    <s v="YN23512433"/>
    <s v="CLOSED"/>
    <s v="蕭文杰"/>
    <s v="2025/03/17 12:32:02"/>
    <s v="2025/03/26 14:29:58"/>
    <s v="2025/05/06 13:44:09"/>
    <s v="2025/05/06 13:44:09"/>
    <s v=""/>
    <s v=""/>
    <s v=""/>
    <s v="2025/03/17 12:15:49"/>
    <s v="KEYIN"/>
    <s v="KEYIN"/>
    <s v="R10"/>
    <s v="RTX4090"/>
    <s v="2025/05/06 13:40:09"/>
    <s v="001"/>
    <n v="620728"/>
    <n v="1"/>
    <n v="1"/>
  </r>
  <r>
    <s v="KGB"/>
    <s v="Standard Shipment"/>
    <x v="0"/>
    <x v="0"/>
    <x v="0"/>
    <s v="TO253000001"/>
    <s v="R"/>
    <s v="PNY"/>
    <s v="N_PNY_US"/>
    <s v="2025/03/17 12:15:04"/>
    <s v="2025/03/01 00:27:37"/>
    <s v="YD22800511"/>
    <s v="90CV-07S0030"/>
    <s v="RTX4090/PG139-SKU330/GB/PNY"/>
    <s v=""/>
    <s v="YD22025997"/>
    <s v="CLOSED"/>
    <s v="蕭文杰"/>
    <s v="2025/03/17 12:32:02"/>
    <s v="2025/03/26 14:29:42"/>
    <s v="2025/05/06 13:44:09"/>
    <s v="2025/05/06 13:44:09"/>
    <s v=""/>
    <s v=""/>
    <s v=""/>
    <s v="2025/03/17 12:28:43"/>
    <s v="KEYIN"/>
    <s v="KEYIN"/>
    <s v="R10"/>
    <s v="RTX4090"/>
    <s v="2025/05/06 13:40:09"/>
    <s v="001"/>
    <n v="620728"/>
    <n v="1"/>
    <n v="1"/>
  </r>
  <r>
    <s v="KGB"/>
    <s v="Standard Shipment"/>
    <x v="0"/>
    <x v="0"/>
    <x v="0"/>
    <s v="TO253000001"/>
    <s v="R"/>
    <s v="PNY"/>
    <s v="N_PNY_US"/>
    <s v="2025/03/17 12:15:04"/>
    <s v="2025/03/01 00:27:37"/>
    <s v="YD22800512"/>
    <s v="90CV-07S0020"/>
    <s v="RTX4090/PG139-SKU330/GB/PNY"/>
    <s v=""/>
    <s v="YD22020230"/>
    <s v="CLOSED"/>
    <s v="蕭文杰"/>
    <s v="2025/03/17 15:01:41"/>
    <s v="2025/05/05 13:06:47"/>
    <s v="2025/05/16 08:31:13"/>
    <s v="2025/05/16 08:31:13"/>
    <s v=""/>
    <s v=""/>
    <s v=""/>
    <s v="2025/03/17 14:38:30"/>
    <s v="KEYIN"/>
    <s v="KEYIN"/>
    <s v="R10"/>
    <s v="RTX4090"/>
    <s v="2025/05/16 08:28:59"/>
    <s v="001"/>
    <n v="620814"/>
    <n v="5"/>
    <n v="5"/>
  </r>
  <r>
    <s v="KGB"/>
    <s v="Standard Shipment"/>
    <x v="0"/>
    <x v="0"/>
    <x v="0"/>
    <s v="TO253000001"/>
    <s v="R"/>
    <s v="PNY"/>
    <s v="N_PNY_US"/>
    <s v="2025/03/17 12:15:04"/>
    <s v="2025/03/01 00:27:37"/>
    <s v="Y323800514"/>
    <s v="90CV-07S0020"/>
    <s v="RTX4090/PG139-SKU330/GB/PNY"/>
    <s v=""/>
    <s v="Y323002352"/>
    <s v="CLOSED"/>
    <s v="蕭文杰"/>
    <s v="2025/03/17 15:01:41"/>
    <s v="2025/05/05 12:58:10"/>
    <s v="2025/05/16 08:31:13"/>
    <s v="2025/05/16 08:31:13"/>
    <s v=""/>
    <s v=""/>
    <s v=""/>
    <s v="2025/03/17 14:49:25"/>
    <s v="KEYIN"/>
    <s v="KEYIN"/>
    <s v="R10"/>
    <s v="RTX4090"/>
    <s v="2025/05/16 08:28:59"/>
    <s v="001"/>
    <n v="620814"/>
    <n v="5"/>
    <n v="5"/>
  </r>
  <r>
    <s v="KGB"/>
    <s v="Standard Shipment"/>
    <x v="0"/>
    <x v="0"/>
    <x v="0"/>
    <s v="TO254000007"/>
    <s v="R"/>
    <s v="PNY"/>
    <s v="N_PNY_US"/>
    <s v="2025/05/07 15:38:35"/>
    <s v="2025/04/29 22:42:47"/>
    <s v="YD22800575"/>
    <s v="90CV-07S0020"/>
    <s v="RTX4090/PG139-SKU330/GB/PNY"/>
    <s v=""/>
    <s v="YD22022520"/>
    <s v="CLOSED"/>
    <s v="吳崇源"/>
    <s v="2025/05/12 14:24:10"/>
    <s v="2025/06/19 16:05:43"/>
    <s v="2025/06/23 11:07:27"/>
    <s v="2025/06/23 11:07:27"/>
    <s v=""/>
    <s v=""/>
    <s v=""/>
    <s v="2025/05/12 13:15:47"/>
    <s v="KEYIN"/>
    <s v="KEYIN"/>
    <s v="N01"/>
    <s v="RTX4090"/>
    <s v="2025/06/23 11:07:02"/>
    <s v="001"/>
    <n v="621124"/>
    <n v="1"/>
    <n v="1"/>
  </r>
  <r>
    <s v="KGB"/>
    <s v="Standard Shipment"/>
    <x v="0"/>
    <x v="0"/>
    <x v="0"/>
    <s v="TO254000007"/>
    <s v="R"/>
    <s v="PNY"/>
    <s v="N_PNY_US"/>
    <s v="2025/05/07 15:38:35"/>
    <s v="2025/04/29 22:42:47"/>
    <s v="YD22800578"/>
    <s v="90CV-07S0010"/>
    <s v="RTX4090/PG139-SKU330/GB/PNY"/>
    <s v=""/>
    <s v="YD22024437"/>
    <s v="CLOSED"/>
    <s v="吳崇源"/>
    <s v="2025/05/12 14:24:10"/>
    <s v="2025/06/19 15:58:49"/>
    <s v="2025/06/23 11:07:27"/>
    <s v="2025/06/23 11:07:27"/>
    <s v=""/>
    <s v=""/>
    <s v=""/>
    <s v="2025/05/12 13:50:46"/>
    <s v="KEYIN"/>
    <s v="KEYIN"/>
    <s v="N01"/>
    <s v="RTX4090"/>
    <s v="2025/06/23 11:07:02"/>
    <s v="001"/>
    <n v="621124"/>
    <n v="1"/>
    <n v="1"/>
  </r>
  <r>
    <s v="KGB"/>
    <s v="Standard Shipment"/>
    <x v="0"/>
    <x v="0"/>
    <x v="0"/>
    <s v="TO254000007"/>
    <s v="R"/>
    <s v="PNY"/>
    <s v="N_PNY_US"/>
    <s v="2025/05/07 15:38:35"/>
    <s v="2025/04/29 22:42:47"/>
    <s v="YN23800576"/>
    <s v="90CV07S00040"/>
    <s v="RTX4090/PG139-SKU332/GB/PNY"/>
    <s v=""/>
    <s v="YN23514727"/>
    <s v="CLOSED"/>
    <s v="吳崇源"/>
    <s v="2025/05/12 14:24:10"/>
    <s v="2025/06/19 16:02:26"/>
    <s v="2025/06/23 11:07:28"/>
    <s v="2025/06/23 11:07:28"/>
    <s v=""/>
    <s v=""/>
    <s v=""/>
    <s v="2025/05/12 14:02:00"/>
    <s v="KEYIN"/>
    <s v="KEYIN"/>
    <s v="N02"/>
    <s v="RTX4090"/>
    <s v="2025/06/23 11:07:02"/>
    <s v="001"/>
    <n v="621124"/>
    <n v="1"/>
    <n v="1"/>
  </r>
  <r>
    <s v="KGB"/>
    <s v="Standard Shipment"/>
    <x v="0"/>
    <x v="0"/>
    <x v="0"/>
    <s v="TO254000007"/>
    <s v="R"/>
    <s v="PNY"/>
    <s v="N_PNY_US"/>
    <s v="2025/05/07 15:38:35"/>
    <s v="2025/04/29 22:42:47"/>
    <s v="YN23800577"/>
    <s v="90CV07S00040"/>
    <s v="RTX4090/PG139-SKU332/GB/PNY"/>
    <s v=""/>
    <s v="YN23514829"/>
    <s v="CLOSED"/>
    <s v="吳崇源"/>
    <s v="2025/05/12 14:24:10"/>
    <s v="2025/06/19 16:00:41"/>
    <s v="2025/06/23 11:07:27"/>
    <s v="2025/06/23 11:07:27"/>
    <s v=""/>
    <s v=""/>
    <s v=""/>
    <s v="2025/05/12 13:54:36"/>
    <s v="KEYIN"/>
    <s v="KEYIN"/>
    <s v="N01"/>
    <s v="RTX4090"/>
    <s v="2025/06/23 11:07:02"/>
    <s v="001"/>
    <n v="621124"/>
    <n v="1"/>
    <n v="1"/>
  </r>
  <r>
    <s v="KGB"/>
    <s v="Standard Shipment"/>
    <x v="0"/>
    <x v="0"/>
    <x v="0"/>
    <s v="TO254000007"/>
    <s v="R"/>
    <s v="PNY"/>
    <s v="N_PNY_US"/>
    <s v="2025/05/07 15:38:35"/>
    <s v="2025/04/29 22:42:47"/>
    <s v="YD22800574"/>
    <s v="90CV-07S0020"/>
    <s v="RTX4090/PG139-SKU330/GB/PNY"/>
    <s v=""/>
    <s v="YD22021368"/>
    <s v="CLOSED"/>
    <s v="吳崇源"/>
    <s v="2025/05/12 14:24:10"/>
    <s v="2025/06/19 16:04:01"/>
    <s v="2025/06/23 11:07:27"/>
    <s v="2025/06/23 11:07:27"/>
    <s v=""/>
    <s v=""/>
    <s v=""/>
    <s v="2025/05/12 13:34:37"/>
    <s v="KEYIN"/>
    <s v="KEYIN"/>
    <s v="N01"/>
    <s v="RTX4090"/>
    <s v="2025/06/23 11:07:02"/>
    <s v="001"/>
    <n v="621124"/>
    <n v="1"/>
    <n v="1"/>
  </r>
  <r>
    <s v="KGB"/>
    <s v="Standard Shipment"/>
    <x v="0"/>
    <x v="0"/>
    <x v="0"/>
    <s v="TO254000007"/>
    <s v="R"/>
    <s v="PNY"/>
    <s v="N_PNY_US"/>
    <s v="2025/05/07 15:38:35"/>
    <s v="2025/04/29 22:42:47"/>
    <s v="Y323800585"/>
    <s v="90CV-07S0030"/>
    <s v="RTX4090/PG139-SKU330/GB/PNY"/>
    <s v=""/>
    <s v="Y323007916"/>
    <s v="CLOSED"/>
    <s v="吳崇源"/>
    <s v="2025/05/12 14:24:10"/>
    <s v="2025/06/19 16:08:52"/>
    <s v="2025/06/23 11:07:27"/>
    <s v="2025/06/23 11:07:27"/>
    <s v=""/>
    <s v=""/>
    <s v=""/>
    <s v="2025/05/12 13:58:32"/>
    <s v="KEYIN"/>
    <s v="KEYIN"/>
    <s v="N01"/>
    <s v="RTX4090"/>
    <s v="2025/06/23 11:07:02"/>
    <s v="001"/>
    <n v="621124"/>
    <n v="1"/>
    <n v="1"/>
  </r>
  <r>
    <s v="KGB"/>
    <s v="Standard Shipment"/>
    <x v="0"/>
    <x v="0"/>
    <x v="0"/>
    <s v="TO254000007"/>
    <s v="R"/>
    <s v="PNY"/>
    <s v="N_PNY_US"/>
    <s v="2025/05/07 15:38:35"/>
    <s v="2025/04/29 22:42:47"/>
    <s v="YD22800579"/>
    <s v="90CV-07S0010"/>
    <s v="RTX4090/PG139-SKU330/GB/PNY"/>
    <s v=""/>
    <s v="YD22024119"/>
    <s v="CLOSED"/>
    <s v="吳崇源"/>
    <s v="2025/05/12 14:24:10"/>
    <s v="2025/06/19 15:56:26"/>
    <s v="2025/06/23 11:07:27"/>
    <s v="2025/06/23 11:07:27"/>
    <s v=""/>
    <s v=""/>
    <s v=""/>
    <s v="2025/05/12 13:21:02"/>
    <s v="KEYIN"/>
    <s v="KEYIN"/>
    <s v="N01"/>
    <s v="RTX4090"/>
    <s v="2025/06/23 11:07:02"/>
    <s v="001"/>
    <n v="621124"/>
    <n v="1"/>
    <n v="1"/>
  </r>
  <r>
    <s v="KBB"/>
    <d v="2025-07-14T00:00:00"/>
    <x v="4"/>
    <x v="0"/>
    <x v="1"/>
    <s v="TO256000009"/>
    <s v="R"/>
    <s v="PNY"/>
    <s v="N_PNY_US"/>
    <s v="2025/07/02 09:30:42"/>
    <s v="2025/06/26 12:42:23"/>
    <s v="Y823005932"/>
    <s v="90CV07S10050"/>
    <s v="RTX4090/PG139-SKU332/GB/PNY"/>
    <s v=""/>
    <s v="Y823005932"/>
    <s v="CLOSED"/>
    <s v="廖振廷"/>
    <s v="2025/07/02 10:15:37"/>
    <s v=""/>
    <s v=""/>
    <s v="2025/07/14 09:26:08"/>
    <s v="[A3SC0027]PCB damage"/>
    <s v="Customer"/>
    <s v="PCB Damaged/板斷(裂)無法維修(金手指)"/>
    <s v="2025/07/02 09:37:56"/>
    <s v="KEYIN"/>
    <s v="KEYIN"/>
    <s v="C01"/>
    <s v="RTX4090"/>
    <s v=""/>
    <s v=""/>
    <s v=""/>
    <s v=""/>
    <s v=""/>
  </r>
  <r>
    <s v="KBB"/>
    <d v="2025-07-14T00:00:00"/>
    <x v="4"/>
    <x v="0"/>
    <x v="1"/>
    <s v="TO256000009"/>
    <s v="R"/>
    <s v="PNY"/>
    <s v="N_PNY_US"/>
    <s v="2025/07/02 09:30:42"/>
    <s v="2025/06/26 12:42:23"/>
    <s v="YO23505842"/>
    <s v="90CV07S00040"/>
    <s v="RTX4090/PG139-SKU332/GB/PNY"/>
    <s v=""/>
    <s v="YO23505842"/>
    <s v="CLOSED"/>
    <s v="廖振廷"/>
    <s v="2025/07/02 10:15:37"/>
    <s v=""/>
    <s v=""/>
    <s v="2025/07/14 09:25:57"/>
    <s v="[A3SC0027]PCB damage"/>
    <s v="Customer"/>
    <s v="PCB Damaged/板斷(裂)無法維修"/>
    <s v="2025/07/02 09:45:03"/>
    <s v="KEYIN"/>
    <s v="KEYIN"/>
    <s v="C01"/>
    <s v="RTX4090"/>
    <s v=""/>
    <s v=""/>
    <s v=""/>
    <s v=""/>
    <s v=""/>
  </r>
  <r>
    <s v="KGB"/>
    <s v="Standard Shipment"/>
    <x v="0"/>
    <x v="0"/>
    <x v="0"/>
    <s v="TO256000009"/>
    <s v="R"/>
    <s v="PNY"/>
    <s v="N_PNY_US"/>
    <s v="2025/07/02 09:30:42"/>
    <s v="2025/06/26 12:42:23"/>
    <s v="Y723800622"/>
    <s v="90CV07S10050"/>
    <s v="RTX4090/PG139-SKU332/GB/PNY"/>
    <s v=""/>
    <s v="Y723021839"/>
    <s v="CLOSED"/>
    <s v="廖振廷"/>
    <s v="2025/07/02 10:15:37"/>
    <s v="2025/10/15 16:53:05"/>
    <s v="2025/10/21 12:39:10"/>
    <s v="2025/10/21 12:39:10"/>
    <s v=""/>
    <s v=""/>
    <s v=""/>
    <s v="2025/07/02 09:49:00"/>
    <s v="KEYIN"/>
    <s v="KEYIN"/>
    <s v="R10"/>
    <s v="RTX4090"/>
    <s v="2025/10/21 12:37:16"/>
    <s v="001"/>
    <n v="621791"/>
    <n v="1"/>
    <n v="1"/>
  </r>
  <r>
    <s v="KBB"/>
    <d v="2025-07-14T00:00:00"/>
    <x v="4"/>
    <x v="0"/>
    <x v="1"/>
    <s v="TO256000009"/>
    <s v="R"/>
    <s v="PNY"/>
    <s v="N_PNY_US"/>
    <s v="2025/07/02 09:30:42"/>
    <s v="2025/06/26 12:42:23"/>
    <s v="YO23520782"/>
    <s v="90CV07S10050"/>
    <s v="RTX4090/PG139-SKU332/GB/PNY"/>
    <s v=""/>
    <s v="YO23520782"/>
    <s v="CLOSED"/>
    <s v="廖振廷"/>
    <s v="2025/07/02 10:15:37"/>
    <s v=""/>
    <s v=""/>
    <s v="2025/07/14 09:25:45"/>
    <s v="[A3SC0027]PCB damage"/>
    <s v="Customer"/>
    <s v="PCB Damaged/板斷(裂)無法維修"/>
    <s v="2025/07/02 10:10:56"/>
    <s v="KEYIN"/>
    <s v="KEYIN"/>
    <s v="C01"/>
    <s v="RTX4090"/>
    <s v=""/>
    <s v=""/>
    <s v=""/>
    <s v=""/>
    <s v=""/>
  </r>
  <r>
    <s v="KGB"/>
    <s v="Standard Shipment"/>
    <x v="0"/>
    <x v="0"/>
    <x v="0"/>
    <s v="TO266000007"/>
    <s v="R"/>
    <s v="PNY"/>
    <s v="PNY_Asia_GE"/>
    <s v="2026/06/29 09:21:19"/>
    <s v="2026/06/13 16:31:14"/>
    <s v="T325801821"/>
    <s v="90CV08730020"/>
    <s v="RTX5090/14530/ARGBOC/SA/PNY"/>
    <s v=""/>
    <s v="T325000091"/>
    <s v="CLOSED"/>
    <s v="許家榮"/>
    <s v="2026/07/01 09:09:34"/>
    <s v="2026/07/14 16:33:10"/>
    <s v="2026/07/27 10:14:21"/>
    <s v="2026/07/27 10:14:21"/>
    <s v=""/>
    <s v=""/>
    <s v=""/>
    <s v="2026/07/01 09:07:27"/>
    <s v="KEYIN"/>
    <s v="KEYIN"/>
    <s v="R10"/>
    <s v="RTX5090"/>
    <s v="2026/07/23 15:56:38"/>
    <s v="001"/>
    <n v="622489"/>
    <n v="6.2"/>
    <n v="6.2"/>
  </r>
  <r>
    <s v="KGB"/>
    <s v="Standard Shipment"/>
    <x v="0"/>
    <x v="0"/>
    <x v="0"/>
    <s v="TO266000007"/>
    <s v="R"/>
    <s v="PNY"/>
    <s v="PNY_Asia_GE"/>
    <s v="2026/06/29 09:21:19"/>
    <s v="2026/06/13 16:31:14"/>
    <s v="M425801822"/>
    <s v="90CV08730010"/>
    <s v="RTX5090/14530/ARGBOC/SA/PNY"/>
    <s v=""/>
    <s v="M425040412"/>
    <s v="CLOSED"/>
    <s v="許家榮"/>
    <s v="2026/07/01 09:09:34"/>
    <s v="2026/07/14 15:55:40"/>
    <s v="2026/07/27 10:14:21"/>
    <s v="2026/07/27 10:14:21"/>
    <s v=""/>
    <s v=""/>
    <s v=""/>
    <s v="2026/07/01 09:08:47"/>
    <s v="KEYIN"/>
    <s v="KEYIN"/>
    <s v="R10"/>
    <s v="RTX5090"/>
    <s v="2026/07/23 15:56:38"/>
    <s v="001"/>
    <n v="622489"/>
    <n v="6.2"/>
    <n v="6.2"/>
  </r>
  <r>
    <s v="KGB"/>
    <s v="Standard Shipment"/>
    <x v="0"/>
    <x v="0"/>
    <x v="0"/>
    <s v="TO266000006"/>
    <s v="R"/>
    <s v="PNY"/>
    <s v="PNY_Asia_FINE"/>
    <s v="2026/06/29 09:14:04"/>
    <s v="2026/06/13 16:22:27"/>
    <s v="HO24801820"/>
    <s v="90CV07P20080"/>
    <s v="RTX4070TI/P141S323/GB/PNY"/>
    <s v=""/>
    <s v="HO24015238"/>
    <s v="CLOSED"/>
    <s v="許家榮"/>
    <s v="2026/07/01 10:07:36"/>
    <s v="2026/07/14 17:06:00"/>
    <s v="2026/07/27 10:14:14"/>
    <s v="2026/07/27 10:14:14"/>
    <s v=""/>
    <s v=""/>
    <s v=""/>
    <s v="2026/07/01 09:58:46"/>
    <s v="KEYIN"/>
    <s v="KEYIN"/>
    <s v="R10"/>
    <s v="RTX4070TI"/>
    <s v="2026/07/23 15:56:26"/>
    <s v="002"/>
    <n v="622487"/>
    <n v="6.3"/>
    <n v="6.3"/>
  </r>
  <r>
    <s v="KGB"/>
    <s v="Standard Shipment"/>
    <x v="0"/>
    <x v="0"/>
    <x v="0"/>
    <s v="TO266000006"/>
    <s v="R"/>
    <s v="PNY"/>
    <s v="PNY_Asia_FINE"/>
    <s v="2026/06/29 09:14:04"/>
    <s v="2026/06/13 16:22:27"/>
    <s v="H525801806"/>
    <s v="90CV07U500G0"/>
    <s v="RTX4060TI/P190SKU361/GB/PNY"/>
    <s v=""/>
    <s v="H525004731"/>
    <s v="CLOSED"/>
    <s v="許家榮"/>
    <s v="2026/07/01 10:07:37"/>
    <s v="2026/07/27 16:49:58"/>
    <s v="2026/07/30 11:18:56"/>
    <s v="2026/07/30 11:18:56"/>
    <s v=""/>
    <s v=""/>
    <s v=""/>
    <s v="2026/07/01 09:50:51"/>
    <s v="KEYIN"/>
    <s v="KEYIN"/>
    <s v="R10"/>
    <s v="RTX4060TI"/>
    <s v="2026/07/29 15:09:10"/>
    <s v="003"/>
    <n v="622498"/>
    <n v="4.2"/>
    <n v="4.2"/>
  </r>
  <r>
    <s v="KGB"/>
    <s v="Standard Shipment"/>
    <x v="0"/>
    <x v="0"/>
    <x v="0"/>
    <s v="TO266000006"/>
    <s v="R"/>
    <s v="PNY"/>
    <s v="PNY_Asia_FINE"/>
    <s v="2026/06/29 09:14:04"/>
    <s v="2026/06/13 16:22:27"/>
    <s v="HO24801808"/>
    <s v="90CV07R600A0"/>
    <s v="RTX4070/PG141SKU335/GB/PNY"/>
    <s v=""/>
    <s v="HO24004261"/>
    <s v="CLOSED"/>
    <s v="許家榮"/>
    <s v="2026/07/01 10:07:37"/>
    <s v="2026/07/17 10:50:34"/>
    <s v="2026/07/27 10:14:14"/>
    <s v="2026/07/27 10:14:14"/>
    <s v=""/>
    <s v=""/>
    <s v=""/>
    <s v="2026/07/01 09:51:33"/>
    <s v="KEYIN"/>
    <s v="KEYIN"/>
    <s v="R10"/>
    <s v="RTX4070"/>
    <s v="2026/07/23 15:56:26"/>
    <s v="001"/>
    <n v="622487"/>
    <n v="4.0999999999999996"/>
    <n v="4.0999999999999996"/>
  </r>
  <r>
    <s v="KGB"/>
    <s v="Standard Shipment"/>
    <x v="0"/>
    <x v="0"/>
    <x v="0"/>
    <s v="TO266000006"/>
    <s v="R"/>
    <s v="PNY"/>
    <s v="PNY_Asia_FINE"/>
    <s v="2026/06/29 09:14:04"/>
    <s v="2026/06/13 16:22:27"/>
    <s v="MD25801819"/>
    <s v="90CV085100C0"/>
    <s v="RTX5070/14770/STDOC/HY/PNY"/>
    <s v=""/>
    <s v="MD25010874"/>
    <s v="CLOSED"/>
    <s v="許家榮"/>
    <s v="2026/07/01 10:07:37"/>
    <s v="2026/07/23 16:05:48"/>
    <s v="2026/07/30 11:18:57"/>
    <s v="2026/07/30 11:18:57"/>
    <s v=""/>
    <s v=""/>
    <s v=""/>
    <s v="2026/07/01 09:53:46"/>
    <s v="KEYIN"/>
    <s v="KEYIN"/>
    <s v="R10"/>
    <s v="RTX5070"/>
    <s v="2026/07/29 15:09:10"/>
    <s v="001"/>
    <n v="622498"/>
    <n v="5.8"/>
    <n v="5.8"/>
  </r>
  <r>
    <s v="KGB"/>
    <s v="Standard Shipment"/>
    <x v="0"/>
    <x v="0"/>
    <x v="0"/>
    <s v="TO266000006"/>
    <s v="R"/>
    <s v="PNY"/>
    <s v="PNY_Asia_FINE"/>
    <s v="2026/06/29 09:14:04"/>
    <s v="2026/06/13 16:22:27"/>
    <s v="H625801825"/>
    <s v="90CV07U500G0"/>
    <s v="RTX4060TI/P190SKU361/GB/PNY"/>
    <s v=""/>
    <s v="H625011560"/>
    <s v="CLOSED"/>
    <s v="許家榮"/>
    <s v="2026/07/01 10:07:37"/>
    <s v="2026/07/27 17:02:21"/>
    <s v="2026/07/30 11:18:57"/>
    <s v="2026/07/30 11:18:57"/>
    <s v=""/>
    <s v=""/>
    <s v=""/>
    <s v="2026/07/01 09:54:48"/>
    <s v="KEYIN"/>
    <s v="KEYIN"/>
    <s v="R10"/>
    <s v="RTX4060TI"/>
    <s v="2026/07/29 15:09:10"/>
    <s v="002"/>
    <n v="622498"/>
    <n v="4.2"/>
    <n v="4.2"/>
  </r>
  <r>
    <s v="KGB"/>
    <s v="Standard Shipment"/>
    <x v="0"/>
    <x v="0"/>
    <x v="0"/>
    <s v="TO266000006"/>
    <s v="R"/>
    <s v="PNY"/>
    <s v="PNY_Asia_FINE"/>
    <s v="2026/06/29 09:14:04"/>
    <s v="2026/06/13 16:22:27"/>
    <s v="H525801812"/>
    <s v="90CV07U500G0"/>
    <s v="RTX4060TI/P190SKU361/GB/PNY"/>
    <s v=""/>
    <s v="H525004802"/>
    <s v="CLOSED"/>
    <s v="許家榮"/>
    <s v="2026/07/01 10:07:37"/>
    <s v="2026/07/09 14:21:36"/>
    <s v="2026/07/27 10:14:14"/>
    <s v="2026/07/27 10:14:14"/>
    <s v=""/>
    <s v=""/>
    <s v=""/>
    <s v="2026/07/01 09:34:29"/>
    <s v="KEYIN"/>
    <s v="KEYIN"/>
    <s v="R10"/>
    <s v="RTX4060TI"/>
    <s v="2026/07/23 15:56:26"/>
    <s v="001"/>
    <n v="622487"/>
    <n v="4.0999999999999996"/>
    <n v="4.0999999999999996"/>
  </r>
  <r>
    <s v="KGB"/>
    <s v="Standard Shipment"/>
    <x v="0"/>
    <x v="0"/>
    <x v="0"/>
    <s v="TO266000006"/>
    <s v="R"/>
    <s v="PNY"/>
    <s v="PNY_Asia_FINE"/>
    <s v="2026/06/29 09:14:04"/>
    <s v="2026/06/13 16:22:27"/>
    <s v="H925801832"/>
    <s v="90CV08H10080"/>
    <s v="RTX5050/15250/STD/HY/PNY"/>
    <s v=""/>
    <s v="H925001312"/>
    <s v="CLOSED"/>
    <s v="許家榮"/>
    <s v="2026/07/01 10:07:37"/>
    <s v="2026/07/15 13:17:12"/>
    <s v="2026/07/27 10:14:14"/>
    <s v="2026/07/27 10:14:14"/>
    <s v=""/>
    <s v=""/>
    <s v=""/>
    <s v="2026/07/01 09:30:09"/>
    <s v="KEYIN"/>
    <s v="KEYIN"/>
    <s v="R10"/>
    <s v="RTX5050"/>
    <s v="2026/07/23 15:56:26"/>
    <s v="001"/>
    <n v="622487"/>
    <n v="4.0999999999999996"/>
    <n v="4.0999999999999996"/>
  </r>
  <r>
    <s v="KGB"/>
    <s v="Standard Shipment"/>
    <x v="0"/>
    <x v="0"/>
    <x v="0"/>
    <s v="TO266000006"/>
    <s v="R"/>
    <s v="PNY"/>
    <s v="PNY_Asia_FINE"/>
    <s v="2026/06/29 09:14:04"/>
    <s v="2026/06/13 16:22:27"/>
    <s v="MN25801817"/>
    <s v="90CV085100T0"/>
    <s v="RTX5070/14770/STDOC/MR/PNY"/>
    <s v=""/>
    <s v="MN25033570"/>
    <s v="CLOSED"/>
    <s v="許家榮"/>
    <s v="2026/07/01 10:07:37"/>
    <s v="2026/07/23 16:37:35"/>
    <s v="2026/07/30 11:18:56"/>
    <s v="2026/07/30 11:18:56"/>
    <s v=""/>
    <s v=""/>
    <s v=""/>
    <s v="2026/07/01 09:32:55"/>
    <s v="KEYIN"/>
    <s v="KEYIN"/>
    <s v="R10"/>
    <s v="RTX5070"/>
    <s v="2026/07/29 15:09:10"/>
    <s v="001"/>
    <n v="622498"/>
    <n v="5.8"/>
    <n v="5.8"/>
  </r>
  <r>
    <s v="KGB"/>
    <s v="Standard Shipment"/>
    <x v="0"/>
    <x v="0"/>
    <x v="0"/>
    <s v="TO266000006"/>
    <s v="R"/>
    <s v="PNY"/>
    <s v="PNY_Asia_FINE"/>
    <s v="2026/06/29 09:14:04"/>
    <s v="2026/06/13 16:22:27"/>
    <s v="H525801809"/>
    <s v="90CV07U500G0"/>
    <s v="RTX4060TI/P190SKU361/GB/PNY"/>
    <s v=""/>
    <s v="H525006399"/>
    <s v="CLOSED"/>
    <s v="許家榮"/>
    <s v="2026/07/01 10:07:37"/>
    <s v="2026/07/09 14:18:33"/>
    <s v="2026/07/27 10:14:14"/>
    <s v="2026/07/27 10:14:14"/>
    <s v=""/>
    <s v=""/>
    <s v=""/>
    <s v="2026/07/01 09:41:17"/>
    <s v="KEYIN"/>
    <s v="KEYIN"/>
    <s v="R10"/>
    <s v="RTX4060TI"/>
    <s v="2026/07/23 15:56:26"/>
    <s v="001"/>
    <n v="622487"/>
    <n v="4.0999999999999996"/>
    <n v="4.0999999999999996"/>
  </r>
  <r>
    <s v="KGB"/>
    <s v="Standard Shipment"/>
    <x v="0"/>
    <x v="0"/>
    <x v="0"/>
    <s v="TO266000006"/>
    <s v="R"/>
    <s v="PNY"/>
    <s v="PNY_Asia_FINE"/>
    <s v="2026/06/29 09:14:04"/>
    <s v="2026/06/13 16:22:27"/>
    <s v="H625801805"/>
    <s v="90CV07U500G0"/>
    <s v="RTX4060TI/P190SKU361/GB/PNY"/>
    <s v=""/>
    <s v="H625011545"/>
    <s v="CLOSED"/>
    <s v="許家榮"/>
    <s v="2026/07/01 10:07:37"/>
    <s v="2026/07/27 16:42:08"/>
    <s v="2026/07/30 11:18:56"/>
    <s v="2026/07/30 11:18:56"/>
    <s v=""/>
    <s v=""/>
    <s v=""/>
    <s v="2026/07/01 09:43:22"/>
    <s v="KEYIN"/>
    <s v="KEYIN"/>
    <s v="R10"/>
    <s v="RTX4060TI"/>
    <s v="2026/07/29 15:09:11"/>
    <s v="004"/>
    <n v="622498"/>
    <n v="4.2"/>
    <n v="4.2"/>
  </r>
  <r>
    <s v="KGB"/>
    <s v="Standard Shipment"/>
    <x v="0"/>
    <x v="0"/>
    <x v="0"/>
    <s v="TO266000006"/>
    <s v="R"/>
    <s v="PNY"/>
    <s v="PNY_Asia_FINE"/>
    <s v="2026/06/29 09:14:04"/>
    <s v="2026/06/13 16:22:27"/>
    <s v="H625801815"/>
    <s v="90CV07U500G0"/>
    <s v="RTX4060TI/P190SKU361/GB/PNY"/>
    <s v=""/>
    <s v="H625011662"/>
    <s v="CLOSED"/>
    <s v="許家榮"/>
    <s v="2026/07/01 10:07:37"/>
    <s v="2026/07/27 16:55:27"/>
    <s v="2026/07/30 11:18:56"/>
    <s v="2026/07/30 11:18:56"/>
    <s v=""/>
    <s v=""/>
    <s v=""/>
    <s v="2026/07/01 09:46:44"/>
    <s v="KEYIN"/>
    <s v="KEYIN"/>
    <s v="R10"/>
    <s v="RTX4060TI"/>
    <s v="2026/07/29 15:09:11"/>
    <s v="003"/>
    <n v="622498"/>
    <n v="4.2"/>
    <n v="4.2"/>
  </r>
  <r>
    <s v="KGB"/>
    <s v="Standard Shipment"/>
    <x v="0"/>
    <x v="0"/>
    <x v="0"/>
    <s v="TO266000006"/>
    <s v="R"/>
    <s v="PNY"/>
    <s v="PNY_Asia_FINE"/>
    <s v="2026/06/29 09:14:04"/>
    <s v="2026/06/13 16:22:27"/>
    <s v="H525801813"/>
    <s v="90CV07U500G0"/>
    <s v="RTX4060TI/P190SKU361/GB/PNY"/>
    <s v=""/>
    <s v="H525003751"/>
    <s v="CLOSED"/>
    <s v="許家榮"/>
    <s v="2026/07/01 10:07:37"/>
    <s v="2026/07/27 17:04:21"/>
    <s v="2026/07/30 11:18:57"/>
    <s v="2026/07/30 11:18:57"/>
    <s v=""/>
    <s v=""/>
    <s v=""/>
    <s v="2026/07/01 09:55:38"/>
    <s v="KEYIN"/>
    <s v="KEYIN"/>
    <s v="R10"/>
    <s v="RTX4060TI"/>
    <s v="2026/07/29 15:09:10"/>
    <s v="002"/>
    <n v="622498"/>
    <n v="4.2"/>
    <n v="4.2"/>
  </r>
  <r>
    <s v="KGB"/>
    <s v="Standard Shipment"/>
    <x v="0"/>
    <x v="0"/>
    <x v="0"/>
    <s v="TO266000006"/>
    <s v="R"/>
    <s v="PNY"/>
    <s v="PNY_Asia_FINE"/>
    <s v="2026/06/29 09:14:04"/>
    <s v="2026/06/13 16:22:27"/>
    <s v="H625801823"/>
    <s v="90CV07U500G0"/>
    <s v="RTX4060TI/P190SKU361/GB/PNY"/>
    <s v=""/>
    <s v="H625011542"/>
    <s v="CLOSED"/>
    <s v="許家榮"/>
    <s v="2026/07/01 10:07:36"/>
    <s v="2026/07/27 16:23:57"/>
    <s v="2026/07/30 11:18:57"/>
    <s v="2026/07/30 11:18:57"/>
    <s v=""/>
    <s v=""/>
    <s v=""/>
    <s v="2026/07/01 09:56:22"/>
    <s v="KEYIN"/>
    <s v="KEYIN"/>
    <s v="R10"/>
    <s v="RTX4060TI"/>
    <s v="2026/07/29 15:09:11"/>
    <s v="004"/>
    <n v="622498"/>
    <n v="4.2"/>
    <n v="4.2"/>
  </r>
  <r>
    <s v="KGB"/>
    <s v="Standard Shipment"/>
    <x v="0"/>
    <x v="0"/>
    <x v="0"/>
    <s v="TO266000006"/>
    <s v="R"/>
    <s v="PNY"/>
    <s v="PNY_Asia_FINE"/>
    <s v="2026/06/29 09:14:04"/>
    <s v="2026/06/13 16:22:27"/>
    <s v="H525801824"/>
    <s v="90CV07U500G0"/>
    <s v="RTX4060TI/P190SKU361/GB/PNY"/>
    <s v=""/>
    <s v="H525005757"/>
    <s v="CLOSED"/>
    <s v="許家榮"/>
    <s v="2026/07/01 10:07:36"/>
    <s v="2026/07/27 17:00:55"/>
    <s v="2026/07/30 11:18:57"/>
    <s v="2026/07/30 11:18:57"/>
    <s v=""/>
    <s v=""/>
    <s v=""/>
    <s v="2026/07/01 09:57:11"/>
    <s v="KEYIN"/>
    <s v="KEYIN"/>
    <s v="R10"/>
    <s v="RTX4060TI"/>
    <s v="2026/07/29 15:09:10"/>
    <s v="002"/>
    <n v="622498"/>
    <n v="4.2"/>
    <n v="4.2"/>
  </r>
  <r>
    <s v="KGB"/>
    <s v="Standard Shipment"/>
    <x v="0"/>
    <x v="0"/>
    <x v="0"/>
    <s v="TO266000006"/>
    <s v="R"/>
    <s v="PNY"/>
    <s v="PNY_Asia_FINE"/>
    <s v="2026/06/29 09:14:04"/>
    <s v="2026/06/13 16:22:27"/>
    <s v="MO25801838"/>
    <s v="90CV08610010"/>
    <s v="RTX5080/14745/STDOC/SA/PNY"/>
    <s v=""/>
    <s v="MO25012985"/>
    <s v="CLOSED"/>
    <s v="許家榮"/>
    <s v="2026/07/01 10:07:36"/>
    <s v="2026/07/16 14:25:28"/>
    <s v="2026/07/27 10:14:14"/>
    <s v="2026/07/27 10:14:14"/>
    <s v=""/>
    <s v=""/>
    <s v=""/>
    <s v="2026/07/01 10:02:27"/>
    <s v="KEYIN"/>
    <s v="KEYIN"/>
    <s v="R10"/>
    <s v="RTX5080"/>
    <s v="2026/07/23 15:56:26"/>
    <s v="002"/>
    <n v="622487"/>
    <n v="6.3"/>
    <n v="6.3"/>
  </r>
  <r>
    <s v="KGB"/>
    <s v="Standard Shipment"/>
    <x v="0"/>
    <x v="0"/>
    <x v="0"/>
    <s v="TO266000006"/>
    <s v="R"/>
    <s v="PNY"/>
    <s v="PNY_Asia_FINE"/>
    <s v="2026/06/29 09:14:04"/>
    <s v="2026/06/13 16:22:27"/>
    <s v="H525801826"/>
    <s v="90CV07U500G0"/>
    <s v="RTX4060TI/P190SKU361/GB/PNY"/>
    <s v=""/>
    <s v="H525005832"/>
    <s v="CLOSED"/>
    <s v="許家榮"/>
    <s v="2026/07/01 10:07:36"/>
    <s v="2026/07/27 16:32:20"/>
    <s v="2026/07/30 11:18:57"/>
    <s v="2026/07/30 11:18:57"/>
    <s v=""/>
    <s v=""/>
    <s v=""/>
    <s v="2026/07/01 10:03:17"/>
    <s v="KEYIN"/>
    <s v="KEYIN"/>
    <s v="R10"/>
    <s v="RTX4060TI"/>
    <s v="2026/07/29 15:09:10"/>
    <s v="001"/>
    <n v="622498"/>
    <n v="5.8"/>
    <n v="5.8"/>
  </r>
  <r>
    <s v="KGB"/>
    <s v="Standard Shipment"/>
    <x v="0"/>
    <x v="0"/>
    <x v="0"/>
    <s v="TO266000006"/>
    <s v="R"/>
    <s v="PNY"/>
    <s v="PNY_Asia_FINE"/>
    <s v="2026/06/29 09:14:04"/>
    <s v="2026/06/13 16:22:27"/>
    <s v="H525801807"/>
    <s v="90CV07U500G0"/>
    <s v="RTX4060TI/P190SKU361/GB/PNY"/>
    <s v=""/>
    <s v="H525004705"/>
    <s v="CLOSED"/>
    <s v="許家榮"/>
    <s v="2026/07/01 10:07:36"/>
    <s v="2026/07/27 16:52:20"/>
    <s v="2026/07/30 11:18:57"/>
    <s v="2026/07/30 11:18:57"/>
    <s v=""/>
    <s v=""/>
    <s v=""/>
    <s v="2026/07/01 10:03:57"/>
    <s v="KEYIN"/>
    <s v="KEYIN"/>
    <s v="R10"/>
    <s v="RTX4060TI"/>
    <s v="2026/07/29 15:09:10"/>
    <s v="003"/>
    <n v="622498"/>
    <n v="4.2"/>
    <n v="4.2"/>
  </r>
  <r>
    <s v="KGB"/>
    <s v="Standard Shipment"/>
    <x v="0"/>
    <x v="0"/>
    <x v="0"/>
    <s v="TO266000006"/>
    <s v="R"/>
    <s v="PNY"/>
    <s v="PNY_Asia_FINE"/>
    <s v="2026/06/29 09:14:04"/>
    <s v="2026/06/13 16:22:27"/>
    <s v="H525801814"/>
    <s v="90CV07U500G0"/>
    <s v="RTX4060TI/P190SKU361/GB/PNY"/>
    <s v=""/>
    <s v="H525004783"/>
    <s v="CLOSED"/>
    <s v="許家榮"/>
    <s v="2026/07/01 10:07:36"/>
    <s v="2026/07/27 17:06:31"/>
    <s v="2026/07/30 11:18:57"/>
    <s v="2026/07/30 11:18:57"/>
    <s v=""/>
    <s v=""/>
    <s v=""/>
    <s v="2026/07/01 10:04:41"/>
    <s v="KEYIN"/>
    <s v="KEYIN"/>
    <s v="R10"/>
    <s v="RTX4060TI"/>
    <s v="2026/07/29 15:09:10"/>
    <s v="002"/>
    <n v="622498"/>
    <n v="4.2"/>
    <n v="4.2"/>
  </r>
  <r>
    <s v="KGB"/>
    <s v="Standard Shipment"/>
    <x v="0"/>
    <x v="0"/>
    <x v="0"/>
    <s v="TO266000006"/>
    <s v="R"/>
    <s v="PNY"/>
    <s v="PNY_Asia_FINE"/>
    <s v="2026/06/29 09:14:04"/>
    <s v="2026/06/13 16:22:27"/>
    <s v="H625801811"/>
    <s v="90CV07U500G0"/>
    <s v="RTX4060TI/P190SKU361/GB/PNY"/>
    <s v=""/>
    <s v="H625011686"/>
    <s v="CLOSED"/>
    <s v="許家榮"/>
    <s v="2026/07/01 10:07:36"/>
    <s v="2026/07/27 16:39:01"/>
    <s v="2026/07/30 11:18:57"/>
    <s v="2026/07/30 11:18:57"/>
    <s v=""/>
    <s v=""/>
    <s v=""/>
    <s v="2026/07/01 10:05:19"/>
    <s v="KEYIN"/>
    <s v="KEYIN"/>
    <s v="R10"/>
    <s v="RTX4060TI"/>
    <s v="2026/07/29 15:09:11"/>
    <s v="004"/>
    <n v="622498"/>
    <n v="4.2"/>
    <n v="4.2"/>
  </r>
  <r>
    <s v="KGB"/>
    <s v="Standard Shipment"/>
    <x v="0"/>
    <x v="0"/>
    <x v="0"/>
    <s v="TO266000006"/>
    <s v="R"/>
    <s v="PNY"/>
    <s v="PNY_Asia_FINE"/>
    <s v="2026/06/29 09:14:04"/>
    <s v="2026/06/13 16:22:27"/>
    <s v="H525801810"/>
    <s v="90CV07U500G0"/>
    <s v="RTX4060TI/P190SKU361/GB/PNY"/>
    <s v="VCG4060T8DFXPB1-O"/>
    <s v="H525700394"/>
    <s v="CLOSED"/>
    <s v="許家榮"/>
    <s v="2026/07/01 10:07:36"/>
    <s v="2026/07/27 16:44:30"/>
    <s v="2026/07/30 11:18:57"/>
    <s v="2026/07/30 11:18:57"/>
    <s v=""/>
    <s v=""/>
    <s v=""/>
    <s v="2026/07/01 10:06:24"/>
    <s v="KEYIN"/>
    <s v="KEYIN"/>
    <s v="R10"/>
    <s v="RTX4060TI"/>
    <s v="2026/07/29 15:09:10"/>
    <s v="003"/>
    <n v="622498"/>
    <n v="4.2"/>
    <n v="4.2"/>
  </r>
  <r>
    <s v="KGB"/>
    <s v="Standard Shipment"/>
    <x v="0"/>
    <x v="0"/>
    <x v="0"/>
    <s v="TO266000006"/>
    <s v="R"/>
    <s v="PNY"/>
    <s v="PNY_Asia_FINE"/>
    <s v="2026/06/29 09:14:04"/>
    <s v="2026/06/13 16:22:27"/>
    <s v="H525801827"/>
    <s v="90CV07U500G0"/>
    <s v="RTX4060TI/P190SKU361/GB/PNY"/>
    <s v=""/>
    <s v="H525006236"/>
    <s v="CLOSED"/>
    <s v="許家榮"/>
    <s v="2026/07/01 10:07:37"/>
    <s v="2026/07/27 16:02:57"/>
    <s v="2026/07/30 11:18:56"/>
    <s v="2026/07/30 11:18:56"/>
    <s v=""/>
    <s v=""/>
    <s v=""/>
    <s v="2026/07/01 09:52:17"/>
    <s v="KEYIN"/>
    <s v="KEYIN"/>
    <s v="R10"/>
    <s v="RTX4060TI"/>
    <s v="2026/07/29 15:09:11"/>
    <s v="004"/>
    <n v="622498"/>
    <n v="4.2"/>
    <n v="4.2"/>
  </r>
  <r>
    <s v="KGB"/>
    <s v="Standard Shipment"/>
    <x v="0"/>
    <x v="0"/>
    <x v="0"/>
    <s v="TO266000006"/>
    <s v="R"/>
    <s v="PNY"/>
    <s v="PNY_Asia_FINE"/>
    <s v="2026/06/29 09:14:04"/>
    <s v="2026/06/13 16:22:27"/>
    <s v="MN25801818"/>
    <s v="90CV085100T0"/>
    <s v="RTX5070/14770/STDOC/MR/PNY"/>
    <s v=""/>
    <s v="MN25033573"/>
    <s v="CLOSED"/>
    <s v="許家榮"/>
    <s v="2026/07/01 10:07:37"/>
    <s v="2026/07/23 16:20:39"/>
    <s v="2026/07/30 11:18:56"/>
    <s v="2026/07/30 11:18:56"/>
    <s v=""/>
    <s v=""/>
    <s v=""/>
    <s v="2026/07/01 09:53:04"/>
    <s v="KEYIN"/>
    <s v="KEYIN"/>
    <s v="R10"/>
    <s v="RTX5070"/>
    <s v="2026/07/29 15:09:10"/>
    <s v="001"/>
    <n v="622498"/>
    <n v="5.8"/>
    <n v="5.8"/>
  </r>
  <r>
    <s v="KGB"/>
    <s v="Standard Shipment"/>
    <x v="0"/>
    <x v="0"/>
    <x v="0"/>
    <s v="TO266000008"/>
    <s v="R"/>
    <s v="PNY"/>
    <s v="PNY_Asia_FINE"/>
    <s v="2026/06/29 09:28:03"/>
    <s v="2026/06/13 16:41:11"/>
    <s v="H725007951"/>
    <s v="90CV08B200F0"/>
    <s v="RTX5070TI/14760/STDOC/HY/PNY"/>
    <s v=""/>
    <s v="H725007951"/>
    <s v="CLOSED"/>
    <s v="許家榮"/>
    <s v="2026/07/01 09:29:37"/>
    <s v="2026/07/14 13:41:30"/>
    <s v="2026/07/27 10:14:14"/>
    <s v="2026/07/27 10:14:14"/>
    <s v=""/>
    <s v=""/>
    <s v=""/>
    <s v="2026/07/01 09:28:59"/>
    <s v="KEYIN"/>
    <s v="KEYIN"/>
    <s v="R10"/>
    <s v="RTX5070TI"/>
    <s v="2026/07/23 15:56:26"/>
    <s v="002"/>
    <n v="622487"/>
    <n v="6.3"/>
    <n v="6.3"/>
  </r>
  <r>
    <m/>
    <m/>
    <x v="17"/>
    <x v="6"/>
    <x v="3"/>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90010A-E796-4A14-B61D-D2FE7C41A8C5}" name="樞紐分析表3" cacheId="522"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3:H21" firstHeaderRow="1" firstDataRow="2" firstDataCol="1" rowPageCount="1" colPageCount="1"/>
  <pivotFields count="35">
    <pivotField showAll="0"/>
    <pivotField showAll="0"/>
    <pivotField axis="axisRow" showAll="0">
      <items count="19">
        <item x="5"/>
        <item x="9"/>
        <item x="14"/>
        <item x="10"/>
        <item x="15"/>
        <item x="2"/>
        <item x="1"/>
        <item x="13"/>
        <item x="3"/>
        <item x="6"/>
        <item x="7"/>
        <item x="4"/>
        <item x="16"/>
        <item x="8"/>
        <item x="12"/>
        <item x="11"/>
        <item h="1" x="0"/>
        <item x="17"/>
        <item t="default"/>
      </items>
    </pivotField>
    <pivotField axis="axisCol" showAll="0">
      <items count="8">
        <item x="5"/>
        <item x="4"/>
        <item x="3"/>
        <item x="1"/>
        <item x="2"/>
        <item x="0"/>
        <item x="6"/>
        <item t="default"/>
      </items>
    </pivotField>
    <pivotField axis="axisPage" multipleItemSelectionAllowed="1" showAll="0">
      <items count="5">
        <item x="0"/>
        <item x="1"/>
        <item h="1" x="2"/>
        <item h="1"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7">
    <i>
      <x/>
    </i>
    <i>
      <x v="1"/>
    </i>
    <i>
      <x v="2"/>
    </i>
    <i>
      <x v="3"/>
    </i>
    <i>
      <x v="4"/>
    </i>
    <i>
      <x v="5"/>
    </i>
    <i>
      <x v="6"/>
    </i>
    <i>
      <x v="7"/>
    </i>
    <i>
      <x v="8"/>
    </i>
    <i>
      <x v="9"/>
    </i>
    <i>
      <x v="10"/>
    </i>
    <i>
      <x v="11"/>
    </i>
    <i>
      <x v="12"/>
    </i>
    <i>
      <x v="13"/>
    </i>
    <i>
      <x v="14"/>
    </i>
    <i>
      <x v="15"/>
    </i>
    <i t="grand">
      <x/>
    </i>
  </rowItems>
  <colFields count="1">
    <field x="3"/>
  </colFields>
  <colItems count="7">
    <i>
      <x/>
    </i>
    <i>
      <x v="1"/>
    </i>
    <i>
      <x v="2"/>
    </i>
    <i>
      <x v="3"/>
    </i>
    <i>
      <x v="4"/>
    </i>
    <i>
      <x v="5"/>
    </i>
    <i t="grand">
      <x/>
    </i>
  </colItems>
  <pageFields count="1">
    <pageField fld="4" hier="-1"/>
  </pageFields>
  <dataFields count="1">
    <dataField name="計數 - P/N" fld="12" subtotal="count" baseField="0" baseItem="0"/>
  </dataFields>
  <formats count="18">
    <format dxfId="97">
      <pivotArea type="all" dataOnly="0" outline="0" fieldPosition="0"/>
    </format>
    <format dxfId="98">
      <pivotArea outline="0" collapsedLevelsAreSubtotals="1" fieldPosition="0"/>
    </format>
    <format dxfId="99">
      <pivotArea type="origin" dataOnly="0" labelOnly="1" outline="0" fieldPosition="0"/>
    </format>
    <format dxfId="100">
      <pivotArea field="3" type="button" dataOnly="0" labelOnly="1" outline="0" axis="axisCol" fieldPosition="0"/>
    </format>
    <format dxfId="101">
      <pivotArea type="topRight" dataOnly="0" labelOnly="1" outline="0" fieldPosition="0"/>
    </format>
    <format dxfId="102">
      <pivotArea field="2" type="button" dataOnly="0" labelOnly="1" outline="0" axis="axisRow" fieldPosition="0"/>
    </format>
    <format dxfId="103">
      <pivotArea dataOnly="0" labelOnly="1" grandRow="1" outline="0" fieldPosition="0"/>
    </format>
    <format dxfId="104">
      <pivotArea dataOnly="0" labelOnly="1" grandCol="1" outline="0" fieldPosition="0"/>
    </format>
    <format dxfId="105">
      <pivotArea type="all" dataOnly="0" outline="0" fieldPosition="0"/>
    </format>
    <format dxfId="106">
      <pivotArea outline="0" collapsedLevelsAreSubtotals="1" fieldPosition="0"/>
    </format>
    <format dxfId="107">
      <pivotArea type="origin" dataOnly="0" labelOnly="1" outline="0" fieldPosition="0"/>
    </format>
    <format dxfId="108">
      <pivotArea field="3" type="button" dataOnly="0" labelOnly="1" outline="0" axis="axisCol" fieldPosition="0"/>
    </format>
    <format dxfId="109">
      <pivotArea type="topRight" dataOnly="0" labelOnly="1" outline="0" fieldPosition="0"/>
    </format>
    <format dxfId="110">
      <pivotArea field="2" type="button" dataOnly="0" labelOnly="1" outline="0" axis="axisRow" fieldPosition="0"/>
    </format>
    <format dxfId="111">
      <pivotArea dataOnly="0" labelOnly="1" grandRow="1" outline="0" fieldPosition="0"/>
    </format>
    <format dxfId="112">
      <pivotArea dataOnly="0" labelOnly="1" grandCol="1" outline="0" fieldPosition="0"/>
    </format>
    <format dxfId="113">
      <pivotArea collapsedLevelsAreSubtotals="1" fieldPosition="0">
        <references count="1">
          <reference field="2" count="5">
            <x v="0"/>
            <x v="1"/>
            <x v="2"/>
            <x v="3"/>
            <x v="4"/>
          </reference>
        </references>
      </pivotArea>
    </format>
    <format dxfId="114">
      <pivotArea dataOnly="0" labelOnly="1" fieldPosition="0">
        <references count="1">
          <reference field="2" count="5">
            <x v="0"/>
            <x v="1"/>
            <x v="2"/>
            <x v="3"/>
            <x v="4"/>
          </reference>
        </references>
      </pivotArea>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1908B-3766-459F-B126-B594DA41D39E}">
  <dimension ref="A1:OT29"/>
  <sheetViews>
    <sheetView tabSelected="1" workbookViewId="0">
      <selection activeCell="H5" sqref="H5"/>
    </sheetView>
  </sheetViews>
  <sheetFormatPr defaultColWidth="25.125" defaultRowHeight="14.35"/>
  <cols>
    <col min="1" max="1" width="22.4375" style="51" bestFit="1" customWidth="1"/>
    <col min="2" max="2" width="15.3125" style="51" bestFit="1" customWidth="1"/>
    <col min="3" max="3" width="8.0625" style="51" bestFit="1" customWidth="1"/>
    <col min="4" max="4" width="9.125" style="51" bestFit="1" customWidth="1"/>
    <col min="5" max="5" width="10.5625" style="51" bestFit="1" customWidth="1"/>
    <col min="6" max="6" width="10.1875" style="51" bestFit="1" customWidth="1"/>
    <col min="7" max="7" width="6.8125" style="51" bestFit="1" customWidth="1"/>
    <col min="8" max="8" width="5.25" style="51" bestFit="1" customWidth="1"/>
    <col min="9" max="9" width="8.5625" style="51" bestFit="1" customWidth="1"/>
    <col min="10" max="10" width="5.25" style="51" bestFit="1" customWidth="1"/>
    <col min="11" max="13" width="13" style="51" bestFit="1" customWidth="1"/>
    <col min="14" max="14" width="10.75" style="51" bestFit="1" customWidth="1"/>
    <col min="15" max="29" width="13" style="51" bestFit="1" customWidth="1"/>
    <col min="30" max="30" width="11.875" style="51" bestFit="1" customWidth="1"/>
    <col min="31" max="36" width="13" style="51" bestFit="1" customWidth="1"/>
    <col min="37" max="37" width="11.875" style="51" bestFit="1" customWidth="1"/>
    <col min="38" max="40" width="13" style="51" bestFit="1" customWidth="1"/>
    <col min="41" max="41" width="11.875" style="51" bestFit="1" customWidth="1"/>
    <col min="42" max="42" width="13" style="51" bestFit="1" customWidth="1"/>
    <col min="43" max="43" width="11.875" style="51" bestFit="1" customWidth="1"/>
    <col min="44" max="45" width="13" style="51" bestFit="1" customWidth="1"/>
    <col min="46" max="46" width="11.875" style="51" bestFit="1" customWidth="1"/>
    <col min="47" max="55" width="13" style="51" bestFit="1" customWidth="1"/>
    <col min="56" max="56" width="11.875" style="51" bestFit="1" customWidth="1"/>
    <col min="57" max="70" width="13" style="51" bestFit="1" customWidth="1"/>
    <col min="71" max="71" width="11.875" style="51" bestFit="1" customWidth="1"/>
    <col min="72" max="72" width="13" style="51" bestFit="1" customWidth="1"/>
    <col min="73" max="73" width="11.875" style="51" bestFit="1" customWidth="1"/>
    <col min="74" max="75" width="13" style="51" bestFit="1" customWidth="1"/>
    <col min="76" max="76" width="11.875" style="51" bestFit="1" customWidth="1"/>
    <col min="77" max="82" width="13" style="51" bestFit="1" customWidth="1"/>
    <col min="83" max="83" width="7.5" style="51" bestFit="1" customWidth="1"/>
    <col min="84" max="84" width="13" style="51" bestFit="1" customWidth="1"/>
    <col min="85" max="85" width="11.875" style="51" bestFit="1" customWidth="1"/>
    <col min="86" max="87" width="13" style="51" bestFit="1" customWidth="1"/>
    <col min="88" max="88" width="11.875" style="51" bestFit="1" customWidth="1"/>
    <col min="89" max="98" width="13" style="51" bestFit="1" customWidth="1"/>
    <col min="99" max="99" width="11.875" style="51" bestFit="1" customWidth="1"/>
    <col min="100" max="114" width="13" style="51" bestFit="1" customWidth="1"/>
    <col min="115" max="115" width="11.875" style="51" bestFit="1" customWidth="1"/>
    <col min="116" max="132" width="13" style="51" bestFit="1" customWidth="1"/>
    <col min="133" max="134" width="11.875" style="51" bestFit="1" customWidth="1"/>
    <col min="135" max="158" width="13" style="51" bestFit="1" customWidth="1"/>
    <col min="159" max="159" width="6.4375" style="51" bestFit="1" customWidth="1"/>
    <col min="160" max="168" width="13" style="51" bestFit="1" customWidth="1"/>
    <col min="169" max="169" width="11.875" style="51" bestFit="1" customWidth="1"/>
    <col min="170" max="173" width="13" style="51" bestFit="1" customWidth="1"/>
    <col min="174" max="174" width="11.875" style="51" bestFit="1" customWidth="1"/>
    <col min="175" max="179" width="13" style="51" bestFit="1" customWidth="1"/>
    <col min="180" max="180" width="11.875" style="51" bestFit="1" customWidth="1"/>
    <col min="181" max="181" width="13" style="51" bestFit="1" customWidth="1"/>
    <col min="182" max="182" width="11.875" style="51" bestFit="1" customWidth="1"/>
    <col min="183" max="185" width="13" style="51" bestFit="1" customWidth="1"/>
    <col min="186" max="186" width="11.875" style="51" bestFit="1" customWidth="1"/>
    <col min="187" max="189" width="13" style="51" bestFit="1" customWidth="1"/>
    <col min="190" max="190" width="11.875" style="51" bestFit="1" customWidth="1"/>
    <col min="191" max="205" width="13" style="51" bestFit="1" customWidth="1"/>
    <col min="206" max="206" width="11.875" style="51" bestFit="1" customWidth="1"/>
    <col min="207" max="224" width="13" style="51" bestFit="1" customWidth="1"/>
    <col min="225" max="225" width="11.875" style="51" bestFit="1" customWidth="1"/>
    <col min="226" max="233" width="13" style="51" bestFit="1" customWidth="1"/>
    <col min="234" max="234" width="11.875" style="51" bestFit="1" customWidth="1"/>
    <col min="235" max="239" width="13" style="51" bestFit="1" customWidth="1"/>
    <col min="240" max="240" width="11.875" style="51" bestFit="1" customWidth="1"/>
    <col min="241" max="249" width="13" style="51" bestFit="1" customWidth="1"/>
    <col min="250" max="250" width="11.875" style="51" bestFit="1" customWidth="1"/>
    <col min="251" max="258" width="13" style="51" bestFit="1" customWidth="1"/>
    <col min="259" max="259" width="11.875" style="51" bestFit="1" customWidth="1"/>
    <col min="260" max="271" width="13" style="51" bestFit="1" customWidth="1"/>
    <col min="272" max="272" width="11.875" style="51" bestFit="1" customWidth="1"/>
    <col min="273" max="274" width="13" style="51" bestFit="1" customWidth="1"/>
    <col min="275" max="275" width="11.875" style="51" bestFit="1" customWidth="1"/>
    <col min="276" max="284" width="13" style="51" bestFit="1" customWidth="1"/>
    <col min="285" max="285" width="11.875" style="51" bestFit="1" customWidth="1"/>
    <col min="286" max="293" width="13" style="51" bestFit="1" customWidth="1"/>
    <col min="294" max="294" width="11.875" style="51" bestFit="1" customWidth="1"/>
    <col min="295" max="306" width="13" style="51" bestFit="1" customWidth="1"/>
    <col min="307" max="307" width="11.875" style="51" bestFit="1" customWidth="1"/>
    <col min="308" max="318" width="13" style="51" bestFit="1" customWidth="1"/>
    <col min="319" max="319" width="11.875" style="51" bestFit="1" customWidth="1"/>
    <col min="320" max="320" width="13" style="51" bestFit="1" customWidth="1"/>
    <col min="321" max="321" width="11.875" style="51" bestFit="1" customWidth="1"/>
    <col min="322" max="322" width="13" style="51" bestFit="1" customWidth="1"/>
    <col min="323" max="323" width="11.875" style="51" bestFit="1" customWidth="1"/>
    <col min="324" max="336" width="13" style="51" bestFit="1" customWidth="1"/>
    <col min="337" max="337" width="10.75" style="51" bestFit="1" customWidth="1"/>
    <col min="338" max="338" width="13" style="51" bestFit="1" customWidth="1"/>
    <col min="339" max="339" width="11.875" style="51" bestFit="1" customWidth="1"/>
    <col min="340" max="341" width="13" style="51" bestFit="1" customWidth="1"/>
    <col min="342" max="342" width="11.875" style="51" bestFit="1" customWidth="1"/>
    <col min="343" max="364" width="13" style="51" bestFit="1" customWidth="1"/>
    <col min="365" max="365" width="11.875" style="51" bestFit="1" customWidth="1"/>
    <col min="366" max="369" width="13" style="51" bestFit="1" customWidth="1"/>
    <col min="370" max="370" width="7.5" style="51" bestFit="1" customWidth="1"/>
    <col min="371" max="378" width="13" style="51" bestFit="1" customWidth="1"/>
    <col min="379" max="379" width="11.875" style="51" bestFit="1" customWidth="1"/>
    <col min="380" max="380" width="13" style="51" bestFit="1" customWidth="1"/>
    <col min="381" max="381" width="11.875" style="51" bestFit="1" customWidth="1"/>
    <col min="382" max="408" width="13" style="51" bestFit="1" customWidth="1"/>
    <col min="409" max="409" width="11.875" style="51" bestFit="1" customWidth="1"/>
    <col min="410" max="410" width="5.375" style="51" bestFit="1" customWidth="1"/>
    <col min="411" max="16384" width="25.125" style="51"/>
  </cols>
  <sheetData>
    <row r="1" spans="1:410" ht="15.7">
      <c r="A1" s="50" t="s">
        <v>13490</v>
      </c>
      <c r="B1" s="51" t="s">
        <v>13811</v>
      </c>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row>
    <row r="2" spans="1:410" ht="15.7">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row>
    <row r="3" spans="1:410" ht="15.7">
      <c r="A3" s="50" t="s">
        <v>13257</v>
      </c>
      <c r="B3" s="50" t="s">
        <v>13242</v>
      </c>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row>
    <row r="4" spans="1:410" ht="15.7">
      <c r="A4" s="50" t="s">
        <v>13239</v>
      </c>
      <c r="B4" s="51" t="s">
        <v>13488</v>
      </c>
      <c r="C4" s="51" t="s">
        <v>13489</v>
      </c>
      <c r="D4" s="51" t="s">
        <v>13487</v>
      </c>
      <c r="E4" s="51" t="s">
        <v>13485</v>
      </c>
      <c r="F4" s="51" t="s">
        <v>13486</v>
      </c>
      <c r="G4" s="51" t="s">
        <v>13484</v>
      </c>
      <c r="H4" s="51" t="s">
        <v>13240</v>
      </c>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row>
    <row r="5" spans="1:410" ht="15.7">
      <c r="A5" s="52" t="s">
        <v>13256</v>
      </c>
      <c r="B5" s="69">
        <v>6</v>
      </c>
      <c r="C5" s="69">
        <v>11</v>
      </c>
      <c r="D5" s="69">
        <v>16</v>
      </c>
      <c r="E5" s="69">
        <v>58</v>
      </c>
      <c r="F5" s="69">
        <v>95</v>
      </c>
      <c r="G5" s="69"/>
      <c r="H5" s="69">
        <v>186</v>
      </c>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row>
    <row r="6" spans="1:410" ht="15.7">
      <c r="A6" s="52" t="s">
        <v>13810</v>
      </c>
      <c r="B6" s="69">
        <v>31</v>
      </c>
      <c r="C6" s="69">
        <v>34</v>
      </c>
      <c r="D6" s="69">
        <v>50</v>
      </c>
      <c r="E6" s="69">
        <v>1</v>
      </c>
      <c r="F6" s="69">
        <v>7</v>
      </c>
      <c r="G6" s="69"/>
      <c r="H6" s="69">
        <v>123</v>
      </c>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row>
    <row r="7" spans="1:410" ht="15.7">
      <c r="A7" s="52" t="s">
        <v>13223</v>
      </c>
      <c r="B7" s="69"/>
      <c r="C7" s="69"/>
      <c r="D7" s="69"/>
      <c r="E7" s="69">
        <v>6</v>
      </c>
      <c r="F7" s="69"/>
      <c r="G7" s="69"/>
      <c r="H7" s="69">
        <v>6</v>
      </c>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row>
    <row r="8" spans="1:410" ht="15.7">
      <c r="A8" s="52" t="s">
        <v>13222</v>
      </c>
      <c r="B8" s="69"/>
      <c r="C8" s="69"/>
      <c r="D8" s="69"/>
      <c r="E8" s="69"/>
      <c r="F8" s="69">
        <v>7</v>
      </c>
      <c r="G8" s="69"/>
      <c r="H8" s="69">
        <v>7</v>
      </c>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row>
    <row r="9" spans="1:410" ht="15.7">
      <c r="A9" s="52" t="s">
        <v>13254</v>
      </c>
      <c r="B9" s="69"/>
      <c r="C9" s="69"/>
      <c r="D9" s="69"/>
      <c r="E9" s="69"/>
      <c r="F9" s="69">
        <v>1</v>
      </c>
      <c r="G9" s="69"/>
      <c r="H9" s="69">
        <v>1</v>
      </c>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row>
    <row r="10" spans="1:410" ht="15.7">
      <c r="A10" s="51" t="s">
        <v>13221</v>
      </c>
      <c r="B10" s="68"/>
      <c r="C10" s="68"/>
      <c r="D10" s="68"/>
      <c r="E10" s="68"/>
      <c r="F10" s="68"/>
      <c r="G10" s="68">
        <v>55</v>
      </c>
      <c r="H10" s="68">
        <v>55</v>
      </c>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row>
    <row r="11" spans="1:410" ht="15.7">
      <c r="A11" s="51" t="s">
        <v>13243</v>
      </c>
      <c r="B11" s="68"/>
      <c r="C11" s="68"/>
      <c r="D11" s="68"/>
      <c r="E11" s="68"/>
      <c r="F11" s="68"/>
      <c r="G11" s="68">
        <v>2</v>
      </c>
      <c r="H11" s="68">
        <v>2</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row>
    <row r="12" spans="1:410" ht="15.7">
      <c r="A12" s="51" t="s">
        <v>13244</v>
      </c>
      <c r="B12" s="68"/>
      <c r="C12" s="68"/>
      <c r="D12" s="68"/>
      <c r="E12" s="68"/>
      <c r="F12" s="68"/>
      <c r="G12" s="68">
        <v>5</v>
      </c>
      <c r="H12" s="68">
        <v>5</v>
      </c>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row>
    <row r="13" spans="1:410" ht="15.7">
      <c r="A13" s="51" t="s">
        <v>13245</v>
      </c>
      <c r="B13" s="68"/>
      <c r="C13" s="68"/>
      <c r="D13" s="68"/>
      <c r="E13" s="68"/>
      <c r="F13" s="68"/>
      <c r="G13" s="68">
        <v>8</v>
      </c>
      <c r="H13" s="68">
        <v>8</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row>
    <row r="14" spans="1:410" ht="15.7">
      <c r="A14" s="51" t="s">
        <v>13246</v>
      </c>
      <c r="B14" s="68"/>
      <c r="C14" s="68"/>
      <c r="D14" s="68"/>
      <c r="E14" s="68"/>
      <c r="F14" s="68"/>
      <c r="G14" s="68">
        <v>4</v>
      </c>
      <c r="H14" s="68">
        <v>4</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row>
    <row r="15" spans="1:410" ht="15.7">
      <c r="A15" s="51" t="s">
        <v>13247</v>
      </c>
      <c r="B15" s="68"/>
      <c r="C15" s="68"/>
      <c r="D15" s="68"/>
      <c r="E15" s="68"/>
      <c r="F15" s="68"/>
      <c r="G15" s="68">
        <v>1</v>
      </c>
      <c r="H15" s="68">
        <v>1</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row>
    <row r="16" spans="1:410" ht="15.7">
      <c r="A16" s="51" t="s">
        <v>13248</v>
      </c>
      <c r="B16" s="68"/>
      <c r="C16" s="68"/>
      <c r="D16" s="68"/>
      <c r="E16" s="68"/>
      <c r="F16" s="68"/>
      <c r="G16" s="68">
        <v>85</v>
      </c>
      <c r="H16" s="68">
        <v>85</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row>
    <row r="17" spans="1:410" ht="15.7">
      <c r="A17" s="51" t="s">
        <v>13249</v>
      </c>
      <c r="B17" s="68"/>
      <c r="C17" s="68"/>
      <c r="D17" s="68"/>
      <c r="E17" s="68"/>
      <c r="F17" s="68"/>
      <c r="G17" s="68">
        <v>1</v>
      </c>
      <c r="H17" s="68">
        <v>1</v>
      </c>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row>
    <row r="18" spans="1:410" ht="15.7">
      <c r="A18" s="51" t="s">
        <v>13250</v>
      </c>
      <c r="B18" s="68"/>
      <c r="C18" s="68"/>
      <c r="D18" s="68"/>
      <c r="E18" s="68"/>
      <c r="F18" s="68"/>
      <c r="G18" s="68">
        <v>122</v>
      </c>
      <c r="H18" s="68">
        <v>122</v>
      </c>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row>
    <row r="19" spans="1:410" ht="15.7">
      <c r="A19" s="51" t="s">
        <v>13251</v>
      </c>
      <c r="B19" s="68"/>
      <c r="C19" s="68"/>
      <c r="D19" s="68"/>
      <c r="E19" s="68"/>
      <c r="F19" s="68"/>
      <c r="G19" s="68">
        <v>35</v>
      </c>
      <c r="H19" s="68">
        <v>35</v>
      </c>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row>
    <row r="20" spans="1:410" ht="15.7">
      <c r="A20" s="51" t="s">
        <v>13252</v>
      </c>
      <c r="B20" s="68"/>
      <c r="C20" s="68"/>
      <c r="D20" s="68"/>
      <c r="E20" s="68"/>
      <c r="F20" s="68"/>
      <c r="G20" s="68">
        <v>26</v>
      </c>
      <c r="H20" s="68">
        <v>26</v>
      </c>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row>
    <row r="21" spans="1:410">
      <c r="A21" s="51" t="s">
        <v>13240</v>
      </c>
      <c r="B21" s="68">
        <v>37</v>
      </c>
      <c r="C21" s="68">
        <v>45</v>
      </c>
      <c r="D21" s="68">
        <v>66</v>
      </c>
      <c r="E21" s="68">
        <v>65</v>
      </c>
      <c r="F21" s="68">
        <v>110</v>
      </c>
      <c r="G21" s="68">
        <v>344</v>
      </c>
      <c r="H21" s="68">
        <v>667</v>
      </c>
    </row>
    <row r="22" spans="1:410">
      <c r="A22"/>
      <c r="B22"/>
      <c r="C22"/>
      <c r="D22"/>
      <c r="E22"/>
      <c r="F22"/>
      <c r="G22"/>
      <c r="H22"/>
    </row>
    <row r="23" spans="1:410" ht="15.7">
      <c r="A23"/>
      <c r="B23"/>
      <c r="C23"/>
      <c r="D23"/>
      <c r="E23"/>
      <c r="F23"/>
      <c r="G23"/>
      <c r="H23"/>
    </row>
    <row r="24" spans="1:410" ht="15.7">
      <c r="A24"/>
      <c r="B24"/>
      <c r="C24"/>
      <c r="D24"/>
      <c r="E24"/>
      <c r="F24"/>
      <c r="G24"/>
      <c r="H24"/>
    </row>
    <row r="25" spans="1:410" ht="15.7">
      <c r="A25"/>
      <c r="B25"/>
      <c r="C25"/>
      <c r="D25"/>
      <c r="E25"/>
      <c r="F25"/>
      <c r="G25"/>
      <c r="H25"/>
    </row>
    <row r="26" spans="1:410" ht="15.7">
      <c r="A26"/>
      <c r="B26"/>
      <c r="C26"/>
      <c r="D26"/>
      <c r="E26"/>
      <c r="F26"/>
      <c r="G26"/>
      <c r="H26"/>
    </row>
    <row r="27" spans="1:410" ht="15.7">
      <c r="A27"/>
      <c r="B27"/>
      <c r="C27"/>
      <c r="D27"/>
      <c r="E27"/>
      <c r="F27"/>
      <c r="G27"/>
      <c r="H27"/>
    </row>
    <row r="28" spans="1:410" ht="15.7">
      <c r="A28"/>
      <c r="B28"/>
      <c r="C28"/>
      <c r="D28"/>
      <c r="E28"/>
      <c r="F28"/>
      <c r="G28"/>
      <c r="H28"/>
    </row>
    <row r="29" spans="1:410" ht="15.7">
      <c r="A29"/>
      <c r="B29"/>
      <c r="C29"/>
      <c r="D29"/>
      <c r="E29"/>
      <c r="F29"/>
      <c r="G29"/>
      <c r="H29"/>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A3ED5-AB16-4DEC-BEA3-7E04710B260D}">
  <dimension ref="A1:E583"/>
  <sheetViews>
    <sheetView topLeftCell="A565" workbookViewId="0">
      <selection activeCell="D2" sqref="D2:D582"/>
    </sheetView>
  </sheetViews>
  <sheetFormatPr defaultRowHeight="15.7"/>
  <cols>
    <col min="1" max="1" width="9.75" bestFit="1" customWidth="1"/>
    <col min="2" max="2" width="22.5" style="2" bestFit="1" customWidth="1"/>
    <col min="3" max="3" width="20.75" bestFit="1" customWidth="1"/>
    <col min="4" max="4" width="10.25" bestFit="1" customWidth="1"/>
    <col min="5" max="5" width="9.25" bestFit="1" customWidth="1"/>
  </cols>
  <sheetData>
    <row r="1" spans="1:5">
      <c r="A1" s="64" t="s">
        <v>13218</v>
      </c>
      <c r="B1" s="64" t="s">
        <v>13238</v>
      </c>
      <c r="C1" s="64" t="s">
        <v>13241</v>
      </c>
      <c r="D1" s="64" t="s">
        <v>13219</v>
      </c>
      <c r="E1" s="64" t="s">
        <v>13491</v>
      </c>
    </row>
    <row r="2" spans="1:5">
      <c r="A2" t="str" cm="1">
        <f t="array" aca="1" ref="A2:E583" ca="1">_xlfn.LET(
  _xlpm.full_range, 'Search Result'!A2:V9929,
  _xlpm.a_col, 'Search Result'!A2:A9929,
  _xlpm.filtered, _xlfn._xlws.FILTER(_xlpm.full_range, _xlpm.a_col="kbb"),
  _xlpm.sorted, _xlfn._xlws.SORT(_xlpm.filtered, 21, -1),
  _xlpm.unique_data, _xlfn.UNIQUE(_xlpm.sorted, FALSE, FALSE),
  _xlfn.CHOOSECOLS(_xlpm.unique_data, 1, 2, 3, 4, 5)
)</f>
        <v>KBB</v>
      </c>
      <c r="B2" s="2">
        <f ca="1"/>
        <v>45384</v>
      </c>
      <c r="C2" t="str">
        <f ca="1"/>
        <v>2024Q2</v>
      </c>
      <c r="D2" t="str">
        <f ca="1"/>
        <v>Closed</v>
      </c>
      <c r="E2" t="str">
        <f ca="1"/>
        <v>最新</v>
      </c>
    </row>
    <row r="3" spans="1:5">
      <c r="A3" t="str">
        <f ca="1"/>
        <v>KBB</v>
      </c>
      <c r="B3" s="2" t="str">
        <f ca="1"/>
        <v>Local Scrap</v>
      </c>
      <c r="C3" t="str">
        <f ca="1"/>
        <v>Local Scrap</v>
      </c>
      <c r="D3" t="str">
        <f ca="1"/>
        <v>Closed</v>
      </c>
      <c r="E3" t="str">
        <f ca="1"/>
        <v>最新</v>
      </c>
    </row>
    <row r="4" spans="1:5">
      <c r="A4" t="str">
        <f ca="1"/>
        <v>KBB</v>
      </c>
      <c r="B4" s="2" t="str">
        <f ca="1"/>
        <v>Local Scrap</v>
      </c>
      <c r="C4" t="str">
        <f ca="1"/>
        <v>Local Scrap</v>
      </c>
      <c r="D4" t="str">
        <f ca="1"/>
        <v>Closed</v>
      </c>
      <c r="E4" t="str">
        <f ca="1"/>
        <v>最新</v>
      </c>
    </row>
    <row r="5" spans="1:5">
      <c r="A5" t="str">
        <f ca="1"/>
        <v>KBB</v>
      </c>
      <c r="B5" s="2" t="str">
        <f ca="1"/>
        <v>Local Scrap</v>
      </c>
      <c r="C5" t="str">
        <f ca="1"/>
        <v>Local Scrap</v>
      </c>
      <c r="D5" t="str">
        <f ca="1"/>
        <v>Closed</v>
      </c>
      <c r="E5" t="str">
        <f ca="1"/>
        <v>最新</v>
      </c>
    </row>
    <row r="6" spans="1:5">
      <c r="A6" t="str">
        <f ca="1"/>
        <v>KBB</v>
      </c>
      <c r="B6" s="2">
        <f ca="1"/>
        <v>45583</v>
      </c>
      <c r="C6" t="str">
        <f ca="1"/>
        <v>2024Q4</v>
      </c>
      <c r="D6" t="str">
        <f ca="1"/>
        <v>Closed</v>
      </c>
      <c r="E6" t="str">
        <f ca="1"/>
        <v>最新</v>
      </c>
    </row>
    <row r="7" spans="1:5">
      <c r="A7" t="str">
        <f ca="1"/>
        <v>KBB</v>
      </c>
      <c r="B7" s="2" t="str">
        <f ca="1"/>
        <v>Local Scrap</v>
      </c>
      <c r="C7" t="str">
        <f ca="1"/>
        <v>Local Scrap</v>
      </c>
      <c r="D7" t="str">
        <f ca="1"/>
        <v>Closed</v>
      </c>
      <c r="E7" t="str">
        <f ca="1"/>
        <v>最新</v>
      </c>
    </row>
    <row r="8" spans="1:5">
      <c r="A8" t="str">
        <f ca="1"/>
        <v>KBB</v>
      </c>
      <c r="B8" s="2" t="str">
        <f ca="1"/>
        <v>Local Scrap</v>
      </c>
      <c r="C8" t="str">
        <f ca="1"/>
        <v>Local Scrap</v>
      </c>
      <c r="D8" t="str">
        <f ca="1"/>
        <v>Closed</v>
      </c>
      <c r="E8" t="str">
        <f ca="1"/>
        <v>最新</v>
      </c>
    </row>
    <row r="9" spans="1:5">
      <c r="A9" t="str">
        <f ca="1"/>
        <v>KBB</v>
      </c>
      <c r="B9" s="2" t="str">
        <f ca="1"/>
        <v>Local Scrap</v>
      </c>
      <c r="C9" t="str">
        <f ca="1"/>
        <v>Local Scrap</v>
      </c>
      <c r="D9" t="str">
        <f ca="1"/>
        <v>Closed</v>
      </c>
      <c r="E9" t="str">
        <f ca="1"/>
        <v>最新</v>
      </c>
    </row>
    <row r="10" spans="1:5">
      <c r="A10" t="str">
        <f ca="1"/>
        <v>KBB</v>
      </c>
      <c r="B10" s="2">
        <f ca="1"/>
        <v>45852</v>
      </c>
      <c r="C10" t="str">
        <f ca="1"/>
        <v>2025Q3</v>
      </c>
      <c r="D10" t="str">
        <f ca="1"/>
        <v>Closed</v>
      </c>
      <c r="E10" t="str">
        <f ca="1"/>
        <v>最新</v>
      </c>
    </row>
    <row r="11" spans="1:5">
      <c r="A11" t="str">
        <f ca="1"/>
        <v>KBB</v>
      </c>
      <c r="B11" s="2" t="str">
        <f ca="1"/>
        <v>-</v>
      </c>
      <c r="C11" t="str">
        <f ca="1"/>
        <v>wait for return customer</v>
      </c>
      <c r="D11" t="str">
        <f ca="1"/>
        <v>365天以上</v>
      </c>
      <c r="E11" t="str">
        <f ca="1"/>
        <v>最新</v>
      </c>
    </row>
    <row r="12" spans="1:5">
      <c r="A12" t="str">
        <f ca="1"/>
        <v>KBB</v>
      </c>
      <c r="B12" s="2" t="str">
        <f ca="1"/>
        <v>Local Scrap</v>
      </c>
      <c r="C12" t="str">
        <f ca="1"/>
        <v>Local Scrap</v>
      </c>
      <c r="D12" t="str">
        <f ca="1"/>
        <v>Closed</v>
      </c>
      <c r="E12" t="str">
        <f ca="1"/>
        <v>最新</v>
      </c>
    </row>
    <row r="13" spans="1:5">
      <c r="A13" t="str">
        <f ca="1"/>
        <v>KBB</v>
      </c>
      <c r="B13" s="2">
        <f ca="1"/>
        <v>45659</v>
      </c>
      <c r="C13" t="str">
        <f ca="1"/>
        <v>2025Q1</v>
      </c>
      <c r="D13" t="str">
        <f ca="1"/>
        <v>Closed</v>
      </c>
      <c r="E13" t="str">
        <f ca="1"/>
        <v>最新</v>
      </c>
    </row>
    <row r="14" spans="1:5">
      <c r="A14" t="str">
        <f ca="1"/>
        <v>KBB</v>
      </c>
      <c r="B14" s="2" t="str">
        <f ca="1"/>
        <v>-</v>
      </c>
      <c r="C14" t="str">
        <f ca="1"/>
        <v>wait for return customer</v>
      </c>
      <c r="D14" t="str">
        <f ca="1"/>
        <v>365天以上</v>
      </c>
      <c r="E14" t="str">
        <f ca="1"/>
        <v>最新</v>
      </c>
    </row>
    <row r="15" spans="1:5">
      <c r="A15" t="str">
        <f ca="1"/>
        <v>KBB</v>
      </c>
      <c r="B15" s="2" t="str">
        <f ca="1"/>
        <v>-</v>
      </c>
      <c r="C15" t="str">
        <f ca="1"/>
        <v>wait for return customer</v>
      </c>
      <c r="D15" t="str">
        <f ca="1"/>
        <v>365天以上</v>
      </c>
      <c r="E15" t="str">
        <f ca="1"/>
        <v>最新</v>
      </c>
    </row>
    <row r="16" spans="1:5">
      <c r="A16" t="str">
        <f ca="1"/>
        <v>KBB</v>
      </c>
      <c r="B16" s="2" t="str">
        <f ca="1"/>
        <v>-</v>
      </c>
      <c r="C16" t="str">
        <f ca="1"/>
        <v>wait for return customer</v>
      </c>
      <c r="D16" t="str">
        <f ca="1"/>
        <v>365天以上</v>
      </c>
      <c r="E16" t="str">
        <f ca="1"/>
        <v>最新</v>
      </c>
    </row>
    <row r="17" spans="1:5">
      <c r="A17" t="str">
        <f ca="1"/>
        <v>KBB</v>
      </c>
      <c r="B17" s="2" t="str">
        <f ca="1"/>
        <v>Local Scrap</v>
      </c>
      <c r="C17" t="str">
        <f ca="1"/>
        <v>Local Scrap</v>
      </c>
      <c r="D17" t="str">
        <f ca="1"/>
        <v>Closed</v>
      </c>
      <c r="E17" t="str">
        <f ca="1"/>
        <v>最新</v>
      </c>
    </row>
    <row r="18" spans="1:5">
      <c r="A18" t="str">
        <f ca="1"/>
        <v>KBB</v>
      </c>
      <c r="B18" s="2" t="str">
        <f ca="1"/>
        <v>Local Scrap</v>
      </c>
      <c r="C18" t="str">
        <f ca="1"/>
        <v>Local Scrap</v>
      </c>
      <c r="D18" t="str">
        <f ca="1"/>
        <v>Closed</v>
      </c>
      <c r="E18" t="str">
        <f ca="1"/>
        <v>最新</v>
      </c>
    </row>
    <row r="19" spans="1:5">
      <c r="A19" t="str">
        <f ca="1"/>
        <v>KBB</v>
      </c>
      <c r="B19" s="2" t="str">
        <f ca="1"/>
        <v>-</v>
      </c>
      <c r="C19" t="str">
        <f ca="1"/>
        <v>wait for return customer</v>
      </c>
      <c r="D19" t="str">
        <f ca="1"/>
        <v>365天以上</v>
      </c>
      <c r="E19" t="str">
        <f ca="1"/>
        <v>最新</v>
      </c>
    </row>
    <row r="20" spans="1:5">
      <c r="A20" t="str">
        <f ca="1"/>
        <v>KBB</v>
      </c>
      <c r="B20" s="2" t="str">
        <f ca="1"/>
        <v>-</v>
      </c>
      <c r="C20" t="str">
        <f ca="1"/>
        <v>wait for return customer</v>
      </c>
      <c r="D20" t="str">
        <f ca="1"/>
        <v>365天以上</v>
      </c>
      <c r="E20" t="str">
        <f ca="1"/>
        <v>最新</v>
      </c>
    </row>
    <row r="21" spans="1:5">
      <c r="A21" t="str">
        <f ca="1"/>
        <v>KBB</v>
      </c>
      <c r="B21" s="2" t="str">
        <f ca="1"/>
        <v>Local Scrap</v>
      </c>
      <c r="C21" t="str">
        <f ca="1"/>
        <v>Local Scrap</v>
      </c>
      <c r="D21" t="str">
        <f ca="1"/>
        <v>Closed</v>
      </c>
      <c r="E21" t="str">
        <f ca="1"/>
        <v>最新</v>
      </c>
    </row>
    <row r="22" spans="1:5">
      <c r="A22" t="str">
        <f ca="1"/>
        <v>KBB</v>
      </c>
      <c r="B22" s="2" t="str">
        <f ca="1"/>
        <v>Local Scrap</v>
      </c>
      <c r="C22" t="str">
        <f ca="1"/>
        <v>Local Scrap</v>
      </c>
      <c r="D22" t="str">
        <f ca="1"/>
        <v>Closed</v>
      </c>
      <c r="E22" t="str">
        <f ca="1"/>
        <v>最新</v>
      </c>
    </row>
    <row r="23" spans="1:5">
      <c r="A23" t="str">
        <f ca="1"/>
        <v>KBB</v>
      </c>
      <c r="B23" s="2" t="str">
        <f ca="1"/>
        <v>Local Scrap</v>
      </c>
      <c r="C23" t="str">
        <f ca="1"/>
        <v>Local Scrap</v>
      </c>
      <c r="D23" t="str">
        <f ca="1"/>
        <v>Closed</v>
      </c>
      <c r="E23" t="str">
        <f ca="1"/>
        <v>最新</v>
      </c>
    </row>
    <row r="24" spans="1:5">
      <c r="A24" t="str">
        <f ca="1"/>
        <v>KBB</v>
      </c>
      <c r="B24" s="2">
        <f ca="1"/>
        <v>45762</v>
      </c>
      <c r="C24" t="str">
        <f ca="1"/>
        <v>2025Q2</v>
      </c>
      <c r="D24" t="str">
        <f ca="1"/>
        <v>Closed</v>
      </c>
      <c r="E24" t="str">
        <f ca="1"/>
        <v>最新</v>
      </c>
    </row>
    <row r="25" spans="1:5">
      <c r="A25" t="str">
        <f ca="1"/>
        <v>KBB</v>
      </c>
      <c r="B25" s="2" t="str">
        <f ca="1"/>
        <v>Local Scrap</v>
      </c>
      <c r="C25" t="str">
        <f ca="1"/>
        <v>Local Scrap</v>
      </c>
      <c r="D25" t="str">
        <f ca="1"/>
        <v>Closed</v>
      </c>
      <c r="E25" t="str">
        <f ca="1"/>
        <v>最新</v>
      </c>
    </row>
    <row r="26" spans="1:5">
      <c r="A26" t="str">
        <f ca="1"/>
        <v>KBB</v>
      </c>
      <c r="B26" s="2" t="str">
        <f ca="1"/>
        <v>-</v>
      </c>
      <c r="C26" t="str">
        <f ca="1"/>
        <v>wait for return customer</v>
      </c>
      <c r="D26" t="str">
        <f ca="1"/>
        <v>365天以上</v>
      </c>
      <c r="E26" t="str">
        <f ca="1"/>
        <v>最新</v>
      </c>
    </row>
    <row r="27" spans="1:5">
      <c r="A27" t="str">
        <f ca="1"/>
        <v>KBB</v>
      </c>
      <c r="B27" s="2" t="str">
        <f ca="1"/>
        <v>-</v>
      </c>
      <c r="C27" t="str">
        <f ca="1"/>
        <v>wait for return customer</v>
      </c>
      <c r="D27" t="str">
        <f ca="1"/>
        <v>365天以上</v>
      </c>
      <c r="E27" t="str">
        <f ca="1"/>
        <v>最新</v>
      </c>
    </row>
    <row r="28" spans="1:5">
      <c r="A28" t="str">
        <f ca="1"/>
        <v>KBB</v>
      </c>
      <c r="B28" s="2" t="str">
        <f ca="1"/>
        <v>Local Scrap</v>
      </c>
      <c r="C28" t="str">
        <f ca="1"/>
        <v>Local Scrap</v>
      </c>
      <c r="D28" t="str">
        <f ca="1"/>
        <v>Closed</v>
      </c>
      <c r="E28" t="str">
        <f ca="1"/>
        <v>最新</v>
      </c>
    </row>
    <row r="29" spans="1:5">
      <c r="A29" t="str">
        <f ca="1"/>
        <v>KBB</v>
      </c>
      <c r="B29" s="2" t="str">
        <f ca="1"/>
        <v>Local Scrap</v>
      </c>
      <c r="C29" t="str">
        <f ca="1"/>
        <v>Local Scrap</v>
      </c>
      <c r="D29" t="str">
        <f ca="1"/>
        <v>Closed</v>
      </c>
      <c r="E29" t="str">
        <f ca="1"/>
        <v>歷史重複</v>
      </c>
    </row>
    <row r="30" spans="1:5">
      <c r="A30" t="str">
        <f ca="1"/>
        <v>KBB</v>
      </c>
      <c r="B30" s="2" t="str">
        <f ca="1"/>
        <v>-</v>
      </c>
      <c r="C30" t="str">
        <f ca="1"/>
        <v>wait for return customer</v>
      </c>
      <c r="D30" t="str">
        <f ca="1"/>
        <v>365天以上</v>
      </c>
      <c r="E30" t="str">
        <f ca="1"/>
        <v>最新</v>
      </c>
    </row>
    <row r="31" spans="1:5">
      <c r="A31" t="str">
        <f ca="1"/>
        <v>KBB</v>
      </c>
      <c r="B31" s="2" t="str">
        <f ca="1"/>
        <v>-</v>
      </c>
      <c r="C31" t="str">
        <f ca="1"/>
        <v>wait for return customer</v>
      </c>
      <c r="D31" t="str">
        <f ca="1"/>
        <v>365天以上</v>
      </c>
      <c r="E31" t="str">
        <f ca="1"/>
        <v>最新</v>
      </c>
    </row>
    <row r="32" spans="1:5">
      <c r="A32" t="str">
        <f ca="1"/>
        <v>KBB</v>
      </c>
      <c r="B32" s="2">
        <f ca="1"/>
        <v>45840</v>
      </c>
      <c r="C32" t="str">
        <f ca="1"/>
        <v>2025Q3</v>
      </c>
      <c r="D32" t="str">
        <f ca="1"/>
        <v>Closed</v>
      </c>
      <c r="E32" t="str">
        <f ca="1"/>
        <v>最新</v>
      </c>
    </row>
    <row r="33" spans="1:5">
      <c r="A33" t="str">
        <f ca="1"/>
        <v>KBB</v>
      </c>
      <c r="B33" s="2" t="str">
        <f ca="1"/>
        <v>-</v>
      </c>
      <c r="C33" t="str">
        <f ca="1"/>
        <v>wait for return customer</v>
      </c>
      <c r="D33" t="str">
        <f ca="1"/>
        <v>365天以上</v>
      </c>
      <c r="E33" t="str">
        <f ca="1"/>
        <v>最新</v>
      </c>
    </row>
    <row r="34" spans="1:5">
      <c r="A34" t="str">
        <f ca="1"/>
        <v>KBB</v>
      </c>
      <c r="B34" s="2">
        <f ca="1"/>
        <v>45840</v>
      </c>
      <c r="C34" t="str">
        <f ca="1"/>
        <v>2025Q3</v>
      </c>
      <c r="D34" t="str">
        <f ca="1"/>
        <v>Closed</v>
      </c>
      <c r="E34" t="str">
        <f ca="1"/>
        <v>最新</v>
      </c>
    </row>
    <row r="35" spans="1:5">
      <c r="A35" t="str">
        <f ca="1"/>
        <v>KBB</v>
      </c>
      <c r="B35" s="2" t="str">
        <f ca="1"/>
        <v>-</v>
      </c>
      <c r="C35" t="str">
        <f ca="1"/>
        <v>wait for return customer</v>
      </c>
      <c r="D35" t="str">
        <f ca="1"/>
        <v>365天以上</v>
      </c>
      <c r="E35" t="str">
        <f ca="1"/>
        <v>最新</v>
      </c>
    </row>
    <row r="36" spans="1:5">
      <c r="A36" t="str">
        <f ca="1"/>
        <v>KBB</v>
      </c>
      <c r="B36" s="2" t="str">
        <f ca="1"/>
        <v>Local Scrap</v>
      </c>
      <c r="C36" t="str">
        <f ca="1"/>
        <v>Local Scrap</v>
      </c>
      <c r="D36" t="str">
        <f ca="1"/>
        <v>Closed</v>
      </c>
      <c r="E36" t="str">
        <f ca="1"/>
        <v>最新</v>
      </c>
    </row>
    <row r="37" spans="1:5">
      <c r="A37" t="str">
        <f ca="1"/>
        <v>KBB</v>
      </c>
      <c r="B37" s="2" t="str">
        <f ca="1"/>
        <v>Local Scrap</v>
      </c>
      <c r="C37" t="str">
        <f ca="1"/>
        <v>Local Scrap</v>
      </c>
      <c r="D37" t="str">
        <f ca="1"/>
        <v>Closed</v>
      </c>
      <c r="E37" t="str">
        <f ca="1"/>
        <v>最新</v>
      </c>
    </row>
    <row r="38" spans="1:5">
      <c r="A38" t="str">
        <f ca="1"/>
        <v>KBB</v>
      </c>
      <c r="B38" s="2" t="str">
        <f ca="1"/>
        <v>Local Scrap</v>
      </c>
      <c r="C38" t="str">
        <f ca="1"/>
        <v>Local Scrap</v>
      </c>
      <c r="D38" t="str">
        <f ca="1"/>
        <v>Closed</v>
      </c>
      <c r="E38" t="str">
        <f ca="1"/>
        <v>最新</v>
      </c>
    </row>
    <row r="39" spans="1:5">
      <c r="A39" t="str">
        <f ca="1"/>
        <v>KBB</v>
      </c>
      <c r="B39" s="2" t="str">
        <f ca="1"/>
        <v>Local Scrap</v>
      </c>
      <c r="C39" t="str">
        <f ca="1"/>
        <v>Local Scrap</v>
      </c>
      <c r="D39" t="str">
        <f ca="1"/>
        <v>Closed</v>
      </c>
      <c r="E39" t="str">
        <f ca="1"/>
        <v>最新</v>
      </c>
    </row>
    <row r="40" spans="1:5">
      <c r="A40" t="str">
        <f ca="1"/>
        <v>KBB</v>
      </c>
      <c r="B40" s="2" t="str">
        <f ca="1"/>
        <v>-</v>
      </c>
      <c r="C40" t="str">
        <f ca="1"/>
        <v>wait for return customer</v>
      </c>
      <c r="D40" t="str">
        <f ca="1"/>
        <v>365天以上</v>
      </c>
      <c r="E40" t="str">
        <f ca="1"/>
        <v>最新</v>
      </c>
    </row>
    <row r="41" spans="1:5">
      <c r="A41" t="str">
        <f ca="1"/>
        <v>KBB</v>
      </c>
      <c r="B41" s="2">
        <f ca="1"/>
        <v>46150</v>
      </c>
      <c r="C41" t="str">
        <f ca="1"/>
        <v>2026Q2</v>
      </c>
      <c r="D41" t="str">
        <f ca="1"/>
        <v>Closed</v>
      </c>
      <c r="E41" t="str">
        <f ca="1"/>
        <v>最新</v>
      </c>
    </row>
    <row r="42" spans="1:5">
      <c r="A42" t="str">
        <f ca="1"/>
        <v>KBB</v>
      </c>
      <c r="B42" s="2" t="str">
        <f ca="1"/>
        <v>-</v>
      </c>
      <c r="C42" t="str">
        <f ca="1"/>
        <v>wait for return customer</v>
      </c>
      <c r="D42" t="str">
        <f ca="1"/>
        <v>365天以上</v>
      </c>
      <c r="E42" t="str">
        <f ca="1"/>
        <v>最新</v>
      </c>
    </row>
    <row r="43" spans="1:5">
      <c r="A43" t="str">
        <f ca="1"/>
        <v>KBB</v>
      </c>
      <c r="B43" s="2" t="str">
        <f ca="1"/>
        <v>-</v>
      </c>
      <c r="C43" t="str">
        <f ca="1"/>
        <v>wait for return customer</v>
      </c>
      <c r="D43" t="str">
        <f ca="1"/>
        <v>365天以上</v>
      </c>
      <c r="E43" t="str">
        <f ca="1"/>
        <v>最新</v>
      </c>
    </row>
    <row r="44" spans="1:5">
      <c r="A44" t="str">
        <f ca="1"/>
        <v>KBB</v>
      </c>
      <c r="B44" s="2" t="str">
        <f ca="1"/>
        <v>-</v>
      </c>
      <c r="C44" t="str">
        <f ca="1"/>
        <v>wait for return customer</v>
      </c>
      <c r="D44" t="str">
        <f ca="1"/>
        <v>365天以上</v>
      </c>
      <c r="E44" t="str">
        <f ca="1"/>
        <v>最新</v>
      </c>
    </row>
    <row r="45" spans="1:5">
      <c r="A45" t="str">
        <f ca="1"/>
        <v>KBB</v>
      </c>
      <c r="B45" s="2" t="str">
        <f ca="1"/>
        <v>Local Scrap</v>
      </c>
      <c r="C45" t="str">
        <f ca="1"/>
        <v>Local Scrap</v>
      </c>
      <c r="D45" t="str">
        <f ca="1"/>
        <v>Closed</v>
      </c>
      <c r="E45" t="str">
        <f ca="1"/>
        <v>最新</v>
      </c>
    </row>
    <row r="46" spans="1:5">
      <c r="A46" t="str">
        <f ca="1"/>
        <v>KBB</v>
      </c>
      <c r="B46" s="2" t="str">
        <f ca="1"/>
        <v>Local Scrap</v>
      </c>
      <c r="C46" t="str">
        <f ca="1"/>
        <v>Local Scrap</v>
      </c>
      <c r="D46" t="str">
        <f ca="1"/>
        <v>Closed</v>
      </c>
      <c r="E46" t="str">
        <f ca="1"/>
        <v>最新</v>
      </c>
    </row>
    <row r="47" spans="1:5">
      <c r="A47" t="str">
        <f ca="1"/>
        <v>KBB</v>
      </c>
      <c r="B47" s="2" t="str">
        <f ca="1"/>
        <v>-</v>
      </c>
      <c r="C47" t="str">
        <f ca="1"/>
        <v>wait for return customer</v>
      </c>
      <c r="D47" t="str">
        <f ca="1"/>
        <v>365天以上</v>
      </c>
      <c r="E47" t="str">
        <f ca="1"/>
        <v>最新</v>
      </c>
    </row>
    <row r="48" spans="1:5">
      <c r="A48" t="str">
        <f ca="1"/>
        <v>KBB</v>
      </c>
      <c r="B48" s="2" t="str">
        <f ca="1"/>
        <v>-</v>
      </c>
      <c r="C48" t="str">
        <f ca="1"/>
        <v>wait for return customer</v>
      </c>
      <c r="D48" t="str">
        <f ca="1"/>
        <v>365天以上</v>
      </c>
      <c r="E48" t="str">
        <f ca="1"/>
        <v>最新</v>
      </c>
    </row>
    <row r="49" spans="1:5">
      <c r="A49" t="str">
        <f ca="1"/>
        <v>KBB</v>
      </c>
      <c r="B49" s="2" t="str">
        <f ca="1"/>
        <v>-</v>
      </c>
      <c r="C49" t="str">
        <f ca="1"/>
        <v>wait for return customer</v>
      </c>
      <c r="D49" t="str">
        <f ca="1"/>
        <v>365天以上</v>
      </c>
      <c r="E49" t="str">
        <f ca="1"/>
        <v>最新</v>
      </c>
    </row>
    <row r="50" spans="1:5">
      <c r="A50" t="str">
        <f ca="1"/>
        <v>KBB</v>
      </c>
      <c r="B50" s="2" t="str">
        <f ca="1"/>
        <v>-</v>
      </c>
      <c r="C50" t="str">
        <f ca="1"/>
        <v>wait for return customer</v>
      </c>
      <c r="D50" t="str">
        <f ca="1"/>
        <v>365天以上</v>
      </c>
      <c r="E50" t="str">
        <f ca="1"/>
        <v>最新</v>
      </c>
    </row>
    <row r="51" spans="1:5">
      <c r="A51" t="str">
        <f ca="1"/>
        <v>KBB</v>
      </c>
      <c r="B51" s="2" t="str">
        <f ca="1"/>
        <v>-</v>
      </c>
      <c r="C51" t="str">
        <f ca="1"/>
        <v>wait for return customer</v>
      </c>
      <c r="D51" t="str">
        <f ca="1"/>
        <v>181-365天</v>
      </c>
      <c r="E51" t="str">
        <f ca="1"/>
        <v>最新</v>
      </c>
    </row>
    <row r="52" spans="1:5">
      <c r="A52" t="str">
        <f ca="1"/>
        <v>KBB</v>
      </c>
      <c r="B52" s="2" t="str">
        <f ca="1"/>
        <v>-</v>
      </c>
      <c r="C52" t="str">
        <f ca="1"/>
        <v>wait for return customer</v>
      </c>
      <c r="D52" t="str">
        <f ca="1"/>
        <v>181-365天</v>
      </c>
      <c r="E52" t="str">
        <f ca="1"/>
        <v>最新</v>
      </c>
    </row>
    <row r="53" spans="1:5">
      <c r="A53" t="str">
        <f ca="1"/>
        <v>KBB</v>
      </c>
      <c r="B53" s="2" t="str">
        <f ca="1"/>
        <v>-</v>
      </c>
      <c r="C53" t="str">
        <f ca="1"/>
        <v>wait for return customer</v>
      </c>
      <c r="D53" t="str">
        <f ca="1"/>
        <v>181-365天</v>
      </c>
      <c r="E53" t="str">
        <f ca="1"/>
        <v>最新</v>
      </c>
    </row>
    <row r="54" spans="1:5">
      <c r="A54" t="str">
        <f ca="1"/>
        <v>KBB</v>
      </c>
      <c r="B54" s="2" t="str">
        <f ca="1"/>
        <v>-</v>
      </c>
      <c r="C54" t="str">
        <f ca="1"/>
        <v>wait for return customer</v>
      </c>
      <c r="D54" t="str">
        <f ca="1"/>
        <v>181-365天</v>
      </c>
      <c r="E54" t="str">
        <f ca="1"/>
        <v>最新</v>
      </c>
    </row>
    <row r="55" spans="1:5">
      <c r="A55" t="str">
        <f ca="1"/>
        <v>KBB</v>
      </c>
      <c r="B55" s="2" t="str">
        <f ca="1"/>
        <v>-</v>
      </c>
      <c r="C55" t="str">
        <f ca="1"/>
        <v>wait for return customer</v>
      </c>
      <c r="D55" t="str">
        <f ca="1"/>
        <v>181-365天</v>
      </c>
      <c r="E55" t="str">
        <f ca="1"/>
        <v>最新</v>
      </c>
    </row>
    <row r="56" spans="1:5">
      <c r="A56" t="str">
        <f ca="1"/>
        <v>KBB</v>
      </c>
      <c r="B56" s="2" t="str">
        <f ca="1"/>
        <v>-</v>
      </c>
      <c r="C56" t="str">
        <f ca="1"/>
        <v>wait for return customer</v>
      </c>
      <c r="D56" t="str">
        <f ca="1"/>
        <v>181-365天</v>
      </c>
      <c r="E56" t="str">
        <f ca="1"/>
        <v>最新</v>
      </c>
    </row>
    <row r="57" spans="1:5">
      <c r="A57" t="str">
        <f ca="1"/>
        <v>KBB</v>
      </c>
      <c r="B57" s="2" t="str">
        <f ca="1"/>
        <v>Local Scrap</v>
      </c>
      <c r="C57" t="str">
        <f ca="1"/>
        <v>Local Scrap</v>
      </c>
      <c r="D57" t="str">
        <f ca="1"/>
        <v>Closed</v>
      </c>
      <c r="E57" t="str">
        <f ca="1"/>
        <v>最新</v>
      </c>
    </row>
    <row r="58" spans="1:5">
      <c r="A58" t="str">
        <f ca="1"/>
        <v>KBB</v>
      </c>
      <c r="B58" s="2" t="str">
        <f ca="1"/>
        <v>-</v>
      </c>
      <c r="C58" t="str">
        <f ca="1"/>
        <v>wait for return customer</v>
      </c>
      <c r="D58" t="str">
        <f ca="1"/>
        <v>181-365天</v>
      </c>
      <c r="E58" t="str">
        <f ca="1"/>
        <v>最新</v>
      </c>
    </row>
    <row r="59" spans="1:5">
      <c r="A59" t="str">
        <f ca="1"/>
        <v>KBB</v>
      </c>
      <c r="B59" s="2" t="str">
        <f ca="1"/>
        <v>Local Scrap</v>
      </c>
      <c r="C59" t="str">
        <f ca="1"/>
        <v>Local Scrap</v>
      </c>
      <c r="D59" t="str">
        <f ca="1"/>
        <v>Closed</v>
      </c>
      <c r="E59" t="str">
        <f ca="1"/>
        <v>歷史重複</v>
      </c>
    </row>
    <row r="60" spans="1:5">
      <c r="A60" t="str">
        <f ca="1"/>
        <v>KBB</v>
      </c>
      <c r="B60" s="2" t="str">
        <f ca="1"/>
        <v>-</v>
      </c>
      <c r="C60" t="str">
        <f ca="1"/>
        <v>wait for return customer</v>
      </c>
      <c r="D60" t="str">
        <f ca="1"/>
        <v>181-365天</v>
      </c>
      <c r="E60" t="str">
        <f ca="1"/>
        <v>最新</v>
      </c>
    </row>
    <row r="61" spans="1:5">
      <c r="A61" t="str">
        <f ca="1"/>
        <v>KBB</v>
      </c>
      <c r="B61" s="2" t="str">
        <f ca="1"/>
        <v>-</v>
      </c>
      <c r="C61" t="str">
        <f ca="1"/>
        <v>wait for return customer</v>
      </c>
      <c r="D61" t="str">
        <f ca="1"/>
        <v>181-365天</v>
      </c>
      <c r="E61" t="str">
        <f ca="1"/>
        <v>最新</v>
      </c>
    </row>
    <row r="62" spans="1:5">
      <c r="A62" t="str">
        <f ca="1"/>
        <v>KBB</v>
      </c>
      <c r="B62" s="2" t="str">
        <f ca="1"/>
        <v>-</v>
      </c>
      <c r="C62" t="str">
        <f ca="1"/>
        <v>wait for return customer</v>
      </c>
      <c r="D62" t="str">
        <f ca="1"/>
        <v>181-365天</v>
      </c>
      <c r="E62" t="str">
        <f ca="1"/>
        <v>最新</v>
      </c>
    </row>
    <row r="63" spans="1:5">
      <c r="A63" t="str">
        <f ca="1"/>
        <v>KBB</v>
      </c>
      <c r="B63" s="2" t="str">
        <f ca="1"/>
        <v>CND Sceond Pass</v>
      </c>
      <c r="C63" t="str">
        <f ca="1"/>
        <v>Standard Shipment</v>
      </c>
      <c r="D63" t="str">
        <f ca="1"/>
        <v>181-365天</v>
      </c>
      <c r="E63" t="str">
        <f ca="1"/>
        <v>最新</v>
      </c>
    </row>
    <row r="64" spans="1:5">
      <c r="A64" t="str">
        <f ca="1"/>
        <v>KBB</v>
      </c>
      <c r="B64" s="2" t="str">
        <f ca="1"/>
        <v>-</v>
      </c>
      <c r="C64" t="str">
        <f ca="1"/>
        <v>wait for return customer</v>
      </c>
      <c r="D64" t="str">
        <f ca="1"/>
        <v>181-365天</v>
      </c>
      <c r="E64" t="str">
        <f ca="1"/>
        <v>最新</v>
      </c>
    </row>
    <row r="65" spans="1:5">
      <c r="A65" t="str">
        <f ca="1"/>
        <v>KBB</v>
      </c>
      <c r="B65" s="2" t="str">
        <f ca="1"/>
        <v>-</v>
      </c>
      <c r="C65" t="str">
        <f ca="1"/>
        <v>wait for return customer</v>
      </c>
      <c r="D65" t="str">
        <f ca="1"/>
        <v>181-365天</v>
      </c>
      <c r="E65" t="str">
        <f ca="1"/>
        <v>最新</v>
      </c>
    </row>
    <row r="66" spans="1:5">
      <c r="A66" t="str">
        <f ca="1"/>
        <v>KBB</v>
      </c>
      <c r="B66" s="2" t="str">
        <f ca="1"/>
        <v>-</v>
      </c>
      <c r="C66" t="str">
        <f ca="1"/>
        <v>wait for return customer</v>
      </c>
      <c r="D66" t="str">
        <f ca="1"/>
        <v>181-365天</v>
      </c>
      <c r="E66" t="str">
        <f ca="1"/>
        <v>最新</v>
      </c>
    </row>
    <row r="67" spans="1:5">
      <c r="A67" t="str">
        <f ca="1"/>
        <v>KBB</v>
      </c>
      <c r="B67" s="2" t="str">
        <f ca="1"/>
        <v>-</v>
      </c>
      <c r="C67" t="str">
        <f ca="1"/>
        <v>wait for return customer</v>
      </c>
      <c r="D67" t="str">
        <f ca="1"/>
        <v>181-365天</v>
      </c>
      <c r="E67" t="str">
        <f ca="1"/>
        <v>最新</v>
      </c>
    </row>
    <row r="68" spans="1:5">
      <c r="A68" t="str">
        <f ca="1"/>
        <v>KBB</v>
      </c>
      <c r="B68" s="2" t="str">
        <f ca="1"/>
        <v>-</v>
      </c>
      <c r="C68" t="str">
        <f ca="1"/>
        <v>wait for return customer</v>
      </c>
      <c r="D68" t="str">
        <f ca="1"/>
        <v>181-365天</v>
      </c>
      <c r="E68" t="str">
        <f ca="1"/>
        <v>最新</v>
      </c>
    </row>
    <row r="69" spans="1:5">
      <c r="A69" t="str">
        <f ca="1"/>
        <v>KBB</v>
      </c>
      <c r="B69" s="2" t="str">
        <f ca="1"/>
        <v>-</v>
      </c>
      <c r="C69" t="str">
        <f ca="1"/>
        <v>wait for return customer</v>
      </c>
      <c r="D69" t="str">
        <f ca="1"/>
        <v>181-365天</v>
      </c>
      <c r="E69" t="str">
        <f ca="1"/>
        <v>最新</v>
      </c>
    </row>
    <row r="70" spans="1:5">
      <c r="A70" t="str">
        <f ca="1"/>
        <v>KBB</v>
      </c>
      <c r="B70" s="2">
        <f ca="1"/>
        <v>46113</v>
      </c>
      <c r="C70" t="str">
        <f ca="1"/>
        <v>2026Q2</v>
      </c>
      <c r="D70" t="str">
        <f ca="1"/>
        <v>Closed</v>
      </c>
      <c r="E70" t="str">
        <f ca="1"/>
        <v>最新</v>
      </c>
    </row>
    <row r="71" spans="1:5">
      <c r="A71" t="str">
        <f ca="1"/>
        <v>KBB</v>
      </c>
      <c r="B71" s="2" t="str">
        <f ca="1"/>
        <v>SBF to be notified</v>
      </c>
      <c r="C71" t="str">
        <f ca="1"/>
        <v>SBF to be notified</v>
      </c>
      <c r="D71" t="str">
        <f ca="1"/>
        <v>181-365天</v>
      </c>
      <c r="E71" t="str">
        <f ca="1"/>
        <v>最新</v>
      </c>
    </row>
    <row r="72" spans="1:5">
      <c r="A72" t="str">
        <f ca="1"/>
        <v>KBB</v>
      </c>
      <c r="B72" s="2" t="str">
        <f ca="1"/>
        <v>-</v>
      </c>
      <c r="C72" t="str">
        <f ca="1"/>
        <v>wait for return customer</v>
      </c>
      <c r="D72" t="str">
        <f ca="1"/>
        <v>181-365天</v>
      </c>
      <c r="E72" t="str">
        <f ca="1"/>
        <v>最新</v>
      </c>
    </row>
    <row r="73" spans="1:5">
      <c r="A73" t="str">
        <f ca="1"/>
        <v>KBB</v>
      </c>
      <c r="B73" s="2" t="str">
        <f ca="1"/>
        <v>-</v>
      </c>
      <c r="C73" t="str">
        <f ca="1"/>
        <v>wait for return customer</v>
      </c>
      <c r="D73" t="str">
        <f ca="1"/>
        <v>181-365天</v>
      </c>
      <c r="E73" t="str">
        <f ca="1"/>
        <v>最新</v>
      </c>
    </row>
    <row r="74" spans="1:5">
      <c r="A74" t="str">
        <f ca="1"/>
        <v>KBB</v>
      </c>
      <c r="B74" s="2" t="str">
        <f ca="1"/>
        <v>-</v>
      </c>
      <c r="C74" t="str">
        <f ca="1"/>
        <v>wait for return customer</v>
      </c>
      <c r="D74" t="str">
        <f ca="1"/>
        <v>181-365天</v>
      </c>
      <c r="E74" t="str">
        <f ca="1"/>
        <v>最新</v>
      </c>
    </row>
    <row r="75" spans="1:5">
      <c r="A75" t="str">
        <f ca="1"/>
        <v>KBB</v>
      </c>
      <c r="B75" s="2" t="str">
        <f ca="1"/>
        <v>SBF to be notified</v>
      </c>
      <c r="C75" t="str">
        <f ca="1"/>
        <v>SBF to be notified</v>
      </c>
      <c r="D75" t="str">
        <f ca="1"/>
        <v>181-365天</v>
      </c>
      <c r="E75" t="str">
        <f ca="1"/>
        <v>最新</v>
      </c>
    </row>
    <row r="76" spans="1:5">
      <c r="A76" t="str">
        <f ca="1"/>
        <v>KBB</v>
      </c>
      <c r="B76" s="2" t="str">
        <f ca="1"/>
        <v>-</v>
      </c>
      <c r="C76" t="str">
        <f ca="1"/>
        <v>wait for return customer</v>
      </c>
      <c r="D76" t="str">
        <f ca="1"/>
        <v>181-365天</v>
      </c>
      <c r="E76" t="str">
        <f ca="1"/>
        <v>最新</v>
      </c>
    </row>
    <row r="77" spans="1:5">
      <c r="A77" t="str">
        <f ca="1"/>
        <v>KBB</v>
      </c>
      <c r="B77" s="2" t="str">
        <f ca="1"/>
        <v>-</v>
      </c>
      <c r="C77" t="str">
        <f ca="1"/>
        <v>wait for return customer</v>
      </c>
      <c r="D77" t="str">
        <f ca="1"/>
        <v>181-365天</v>
      </c>
      <c r="E77" t="str">
        <f ca="1"/>
        <v>最新</v>
      </c>
    </row>
    <row r="78" spans="1:5">
      <c r="A78" t="str">
        <f ca="1"/>
        <v>KBB</v>
      </c>
      <c r="B78" s="2" t="str">
        <f ca="1"/>
        <v>-</v>
      </c>
      <c r="C78" t="str">
        <f ca="1"/>
        <v>wait for return customer</v>
      </c>
      <c r="D78" t="str">
        <f ca="1"/>
        <v>181-365天</v>
      </c>
      <c r="E78" t="str">
        <f ca="1"/>
        <v>最新</v>
      </c>
    </row>
    <row r="79" spans="1:5">
      <c r="A79" t="str">
        <f ca="1"/>
        <v>KBB</v>
      </c>
      <c r="B79" s="2" t="str">
        <f ca="1"/>
        <v>-</v>
      </c>
      <c r="C79" t="str">
        <f ca="1"/>
        <v>wait for return customer</v>
      </c>
      <c r="D79" t="str">
        <f ca="1"/>
        <v>181-365天</v>
      </c>
      <c r="E79" t="str">
        <f ca="1"/>
        <v>最新</v>
      </c>
    </row>
    <row r="80" spans="1:5">
      <c r="A80" t="str">
        <f ca="1"/>
        <v>KBB</v>
      </c>
      <c r="B80" s="2" t="str">
        <f ca="1"/>
        <v>-</v>
      </c>
      <c r="C80" t="str">
        <f ca="1"/>
        <v>wait for return customer</v>
      </c>
      <c r="D80" t="str">
        <f ca="1"/>
        <v>91-180天</v>
      </c>
      <c r="E80" t="str">
        <f ca="1"/>
        <v>最新</v>
      </c>
    </row>
    <row r="81" spans="1:5">
      <c r="A81" t="str">
        <f ca="1"/>
        <v>KBB</v>
      </c>
      <c r="B81" s="2" t="str">
        <f ca="1"/>
        <v>-</v>
      </c>
      <c r="C81" t="str">
        <f ca="1"/>
        <v>wait for return customer</v>
      </c>
      <c r="D81" t="str">
        <f ca="1"/>
        <v>91-180天</v>
      </c>
      <c r="E81" t="str">
        <f ca="1"/>
        <v>最新</v>
      </c>
    </row>
    <row r="82" spans="1:5">
      <c r="A82" t="str">
        <f ca="1"/>
        <v>KBB</v>
      </c>
      <c r="B82" s="2" t="str">
        <f ca="1"/>
        <v>-</v>
      </c>
      <c r="C82" t="str">
        <f ca="1"/>
        <v>wait for return customer</v>
      </c>
      <c r="D82" t="str">
        <f ca="1"/>
        <v>31-90天</v>
      </c>
      <c r="E82" t="str">
        <f ca="1"/>
        <v>最新</v>
      </c>
    </row>
    <row r="83" spans="1:5">
      <c r="A83" t="str">
        <f ca="1"/>
        <v>KBB</v>
      </c>
      <c r="B83" s="2" t="str">
        <f ca="1"/>
        <v>-</v>
      </c>
      <c r="C83" t="str">
        <f ca="1"/>
        <v>wait for return customer</v>
      </c>
      <c r="D83" t="str">
        <f ca="1"/>
        <v>31-90天</v>
      </c>
      <c r="E83" t="str">
        <f ca="1"/>
        <v>最新</v>
      </c>
    </row>
    <row r="84" spans="1:5">
      <c r="A84" t="str">
        <f ca="1"/>
        <v>KBB</v>
      </c>
      <c r="B84" s="2" t="str">
        <f ca="1"/>
        <v>Local Scrap</v>
      </c>
      <c r="C84" t="str">
        <f ca="1"/>
        <v>Local Scrap</v>
      </c>
      <c r="D84" t="str">
        <f ca="1"/>
        <v>Closed</v>
      </c>
      <c r="E84" t="str">
        <f ca="1"/>
        <v>最新</v>
      </c>
    </row>
    <row r="85" spans="1:5">
      <c r="A85" t="str">
        <f ca="1"/>
        <v>KBB</v>
      </c>
      <c r="B85" s="2" t="str">
        <f ca="1"/>
        <v>Local Scrap</v>
      </c>
      <c r="C85" t="str">
        <f ca="1"/>
        <v>Local Scrap</v>
      </c>
      <c r="D85" t="str">
        <f ca="1"/>
        <v>Closed</v>
      </c>
      <c r="E85" t="str">
        <f ca="1"/>
        <v>最新</v>
      </c>
    </row>
    <row r="86" spans="1:5">
      <c r="A86" t="str">
        <f ca="1"/>
        <v>KBB</v>
      </c>
      <c r="B86" s="2" t="str">
        <f ca="1"/>
        <v>-</v>
      </c>
      <c r="C86" t="str">
        <f ca="1"/>
        <v>wait for return customer</v>
      </c>
      <c r="D86" t="str">
        <f ca="1"/>
        <v>31-90天</v>
      </c>
      <c r="E86" t="str">
        <f ca="1"/>
        <v>最新</v>
      </c>
    </row>
    <row r="87" spans="1:5">
      <c r="A87" t="str">
        <f ca="1"/>
        <v>KBB</v>
      </c>
      <c r="B87" s="2">
        <f ca="1"/>
        <v>45455</v>
      </c>
      <c r="C87" t="str">
        <f ca="1"/>
        <v>2024Q2</v>
      </c>
      <c r="D87" t="str">
        <f ca="1"/>
        <v>Closed</v>
      </c>
      <c r="E87" t="str">
        <f ca="1"/>
        <v>最新</v>
      </c>
    </row>
    <row r="88" spans="1:5">
      <c r="A88" t="str">
        <f ca="1"/>
        <v>KBB</v>
      </c>
      <c r="B88" s="2">
        <f ca="1"/>
        <v>45625</v>
      </c>
      <c r="C88" t="str">
        <f ca="1"/>
        <v>2024Q4</v>
      </c>
      <c r="D88" t="str">
        <f ca="1"/>
        <v>Closed</v>
      </c>
      <c r="E88" t="str">
        <f ca="1"/>
        <v>最新</v>
      </c>
    </row>
    <row r="89" spans="1:5">
      <c r="A89" t="str">
        <f ca="1"/>
        <v>KBB</v>
      </c>
      <c r="B89" s="2" t="str">
        <f ca="1"/>
        <v>Local Scrap</v>
      </c>
      <c r="C89" t="str">
        <f ca="1"/>
        <v>Local Scrap</v>
      </c>
      <c r="D89" t="str">
        <f ca="1"/>
        <v>Closed</v>
      </c>
      <c r="E89" t="str">
        <f ca="1"/>
        <v>最新</v>
      </c>
    </row>
    <row r="90" spans="1:5">
      <c r="A90" t="str">
        <f ca="1"/>
        <v>KBB</v>
      </c>
      <c r="B90" s="2" t="str">
        <f ca="1"/>
        <v>-</v>
      </c>
      <c r="C90" t="str">
        <f ca="1"/>
        <v>wait for return customer</v>
      </c>
      <c r="D90" t="str">
        <f ca="1"/>
        <v>365天以上</v>
      </c>
      <c r="E90" t="str">
        <f ca="1"/>
        <v>最新</v>
      </c>
    </row>
    <row r="91" spans="1:5">
      <c r="A91" t="str">
        <f ca="1"/>
        <v>KBB</v>
      </c>
      <c r="B91" s="2" t="str">
        <f ca="1"/>
        <v>-</v>
      </c>
      <c r="C91" t="str">
        <f ca="1"/>
        <v>wait for return customer</v>
      </c>
      <c r="D91" t="str">
        <f ca="1"/>
        <v>365天以上</v>
      </c>
      <c r="E91" t="str">
        <f ca="1"/>
        <v>最新</v>
      </c>
    </row>
    <row r="92" spans="1:5">
      <c r="A92" t="str">
        <f ca="1"/>
        <v>KBB</v>
      </c>
      <c r="B92" s="2" t="str">
        <f ca="1"/>
        <v>Local Scrap</v>
      </c>
      <c r="C92" t="str">
        <f ca="1"/>
        <v>Local Scrap</v>
      </c>
      <c r="D92" t="str">
        <f ca="1"/>
        <v>Closed</v>
      </c>
      <c r="E92" t="str">
        <f ca="1"/>
        <v>最新</v>
      </c>
    </row>
    <row r="93" spans="1:5">
      <c r="A93" t="str">
        <f ca="1"/>
        <v>KBB</v>
      </c>
      <c r="B93" s="2" t="str">
        <f ca="1"/>
        <v>-</v>
      </c>
      <c r="C93" t="str">
        <f ca="1"/>
        <v>wait for return customer</v>
      </c>
      <c r="D93" t="str">
        <f ca="1"/>
        <v>365天以上</v>
      </c>
      <c r="E93" t="str">
        <f ca="1"/>
        <v>最新</v>
      </c>
    </row>
    <row r="94" spans="1:5">
      <c r="A94" t="str">
        <f ca="1"/>
        <v>KBB</v>
      </c>
      <c r="B94" s="2" t="str">
        <f ca="1"/>
        <v>-</v>
      </c>
      <c r="C94" t="str">
        <f ca="1"/>
        <v>wait for return customer</v>
      </c>
      <c r="D94" t="str">
        <f ca="1"/>
        <v>365天以上</v>
      </c>
      <c r="E94" t="str">
        <f ca="1"/>
        <v>最新</v>
      </c>
    </row>
    <row r="95" spans="1:5">
      <c r="A95" t="str">
        <f ca="1"/>
        <v>KBB</v>
      </c>
      <c r="B95" s="2" t="str">
        <f ca="1"/>
        <v>-</v>
      </c>
      <c r="C95" t="str">
        <f ca="1"/>
        <v>wait for return customer</v>
      </c>
      <c r="D95" t="str">
        <f ca="1"/>
        <v>365天以上</v>
      </c>
      <c r="E95" t="str">
        <f ca="1"/>
        <v>最新</v>
      </c>
    </row>
    <row r="96" spans="1:5">
      <c r="A96" t="str">
        <f ca="1"/>
        <v>KBB</v>
      </c>
      <c r="B96" s="2">
        <f ca="1"/>
        <v>45852</v>
      </c>
      <c r="C96" t="str">
        <f ca="1"/>
        <v>2025Q3</v>
      </c>
      <c r="D96" t="str">
        <f ca="1"/>
        <v>Closed</v>
      </c>
      <c r="E96" t="str">
        <f ca="1"/>
        <v>最新</v>
      </c>
    </row>
    <row r="97" spans="1:5">
      <c r="A97" t="str">
        <f ca="1"/>
        <v>KBB</v>
      </c>
      <c r="B97" s="2">
        <f ca="1"/>
        <v>45852</v>
      </c>
      <c r="C97" t="str">
        <f ca="1"/>
        <v>2025Q3</v>
      </c>
      <c r="D97" t="str">
        <f ca="1"/>
        <v>Closed</v>
      </c>
      <c r="E97" t="str">
        <f ca="1"/>
        <v>最新</v>
      </c>
    </row>
    <row r="98" spans="1:5">
      <c r="A98" t="str">
        <f ca="1"/>
        <v>KBB</v>
      </c>
      <c r="B98" s="2">
        <f ca="1"/>
        <v>45650</v>
      </c>
      <c r="C98" t="str">
        <f ca="1"/>
        <v>2024Q4</v>
      </c>
      <c r="D98" t="str">
        <f ca="1"/>
        <v>Closed</v>
      </c>
      <c r="E98" t="str">
        <f ca="1"/>
        <v>最新</v>
      </c>
    </row>
    <row r="99" spans="1:5">
      <c r="A99" t="str">
        <f ca="1"/>
        <v>KBB</v>
      </c>
      <c r="B99" s="2">
        <f ca="1"/>
        <v>45852</v>
      </c>
      <c r="C99" t="str">
        <f ca="1"/>
        <v>2025Q3</v>
      </c>
      <c r="D99" t="str">
        <f ca="1"/>
        <v>Closed</v>
      </c>
      <c r="E99" t="str">
        <f ca="1"/>
        <v>最新</v>
      </c>
    </row>
    <row r="100" spans="1:5">
      <c r="A100" t="str">
        <f ca="1"/>
        <v>KBB</v>
      </c>
      <c r="B100" s="2">
        <f ca="1"/>
        <v>45852</v>
      </c>
      <c r="C100" t="str">
        <f ca="1"/>
        <v>2025Q3</v>
      </c>
      <c r="D100" t="str">
        <f ca="1"/>
        <v>Closed</v>
      </c>
      <c r="E100" t="str">
        <f ca="1"/>
        <v>最新</v>
      </c>
    </row>
    <row r="101" spans="1:5">
      <c r="A101" t="str">
        <f ca="1"/>
        <v>KBB</v>
      </c>
      <c r="B101" s="2">
        <f ca="1"/>
        <v>45650</v>
      </c>
      <c r="C101" t="str">
        <f ca="1"/>
        <v>2024Q4</v>
      </c>
      <c r="D101" t="str">
        <f ca="1"/>
        <v>Closed</v>
      </c>
      <c r="E101" t="str">
        <f ca="1"/>
        <v>最新</v>
      </c>
    </row>
    <row r="102" spans="1:5">
      <c r="A102" t="str">
        <f ca="1"/>
        <v>KBB</v>
      </c>
      <c r="B102" s="2">
        <f ca="1"/>
        <v>46178</v>
      </c>
      <c r="C102" t="str">
        <f ca="1"/>
        <v>2026Q2</v>
      </c>
      <c r="D102" t="str">
        <f ca="1"/>
        <v>Closed</v>
      </c>
      <c r="E102" t="str">
        <f ca="1"/>
        <v>最新</v>
      </c>
    </row>
    <row r="103" spans="1:5">
      <c r="A103" t="str">
        <f ca="1"/>
        <v>KBB</v>
      </c>
      <c r="B103" s="2" t="str">
        <f ca="1"/>
        <v>-</v>
      </c>
      <c r="C103" t="str">
        <f ca="1"/>
        <v>wait for return customer</v>
      </c>
      <c r="D103" t="str">
        <f ca="1"/>
        <v>365天以上</v>
      </c>
      <c r="E103" t="str">
        <f ca="1"/>
        <v>最新</v>
      </c>
    </row>
    <row r="104" spans="1:5">
      <c r="A104" t="str">
        <f ca="1"/>
        <v>KBB</v>
      </c>
      <c r="B104" s="2">
        <f ca="1"/>
        <v>46178</v>
      </c>
      <c r="C104" t="str">
        <f ca="1"/>
        <v>2026Q2</v>
      </c>
      <c r="D104" t="str">
        <f ca="1"/>
        <v>Closed</v>
      </c>
      <c r="E104" t="str">
        <f ca="1"/>
        <v>最新</v>
      </c>
    </row>
    <row r="105" spans="1:5">
      <c r="A105" t="str">
        <f ca="1"/>
        <v>KBB</v>
      </c>
      <c r="B105" s="2">
        <f ca="1"/>
        <v>46178</v>
      </c>
      <c r="C105" t="str">
        <f ca="1"/>
        <v>2026Q2</v>
      </c>
      <c r="D105" t="str">
        <f ca="1"/>
        <v>Closed</v>
      </c>
      <c r="E105" t="str">
        <f ca="1"/>
        <v>最新</v>
      </c>
    </row>
    <row r="106" spans="1:5">
      <c r="A106" t="str">
        <f ca="1"/>
        <v>KBB</v>
      </c>
      <c r="B106" s="2">
        <f ca="1"/>
        <v>46178</v>
      </c>
      <c r="C106" t="str">
        <f ca="1"/>
        <v>2026Q2</v>
      </c>
      <c r="D106" t="str">
        <f ca="1"/>
        <v>Closed</v>
      </c>
      <c r="E106" t="str">
        <f ca="1"/>
        <v>最新</v>
      </c>
    </row>
    <row r="107" spans="1:5">
      <c r="A107" t="str">
        <f ca="1"/>
        <v>KBB</v>
      </c>
      <c r="B107" s="2">
        <f ca="1"/>
        <v>45852</v>
      </c>
      <c r="C107" t="str">
        <f ca="1"/>
        <v>2025Q3</v>
      </c>
      <c r="D107" t="str">
        <f ca="1"/>
        <v>Closed</v>
      </c>
      <c r="E107" t="str">
        <f ca="1"/>
        <v>最新</v>
      </c>
    </row>
    <row r="108" spans="1:5">
      <c r="A108" t="str">
        <f ca="1"/>
        <v>KBB</v>
      </c>
      <c r="B108" s="2">
        <f ca="1"/>
        <v>46178</v>
      </c>
      <c r="C108" t="str">
        <f ca="1"/>
        <v>2026Q2</v>
      </c>
      <c r="D108" t="str">
        <f ca="1"/>
        <v>Closed</v>
      </c>
      <c r="E108" t="str">
        <f ca="1"/>
        <v>最新</v>
      </c>
    </row>
    <row r="109" spans="1:5">
      <c r="A109" t="str">
        <f ca="1"/>
        <v>KBB</v>
      </c>
      <c r="B109" s="2">
        <f ca="1"/>
        <v>46178</v>
      </c>
      <c r="C109" t="str">
        <f ca="1"/>
        <v>2026Q2</v>
      </c>
      <c r="D109" t="str">
        <f ca="1"/>
        <v>Closed</v>
      </c>
      <c r="E109" t="str">
        <f ca="1"/>
        <v>最新</v>
      </c>
    </row>
    <row r="110" spans="1:5">
      <c r="A110" t="str">
        <f ca="1"/>
        <v>KBB</v>
      </c>
      <c r="B110" s="2">
        <f ca="1"/>
        <v>46178</v>
      </c>
      <c r="C110" t="str">
        <f ca="1"/>
        <v>2026Q2</v>
      </c>
      <c r="D110" t="str">
        <f ca="1"/>
        <v>Closed</v>
      </c>
      <c r="E110" t="str">
        <f ca="1"/>
        <v>最新</v>
      </c>
    </row>
    <row r="111" spans="1:5">
      <c r="A111" t="str">
        <f ca="1"/>
        <v>KBB</v>
      </c>
      <c r="B111" s="2">
        <f ca="1"/>
        <v>46178</v>
      </c>
      <c r="C111" t="str">
        <f ca="1"/>
        <v>2026Q2</v>
      </c>
      <c r="D111" t="str">
        <f ca="1"/>
        <v>Closed</v>
      </c>
      <c r="E111" t="str">
        <f ca="1"/>
        <v>最新</v>
      </c>
    </row>
    <row r="112" spans="1:5">
      <c r="A112" t="str">
        <f ca="1"/>
        <v>KBB</v>
      </c>
      <c r="B112" s="2" t="str">
        <f ca="1"/>
        <v>-</v>
      </c>
      <c r="C112" t="str">
        <f ca="1"/>
        <v>wait for return customer</v>
      </c>
      <c r="D112" t="str">
        <f ca="1"/>
        <v>365天以上</v>
      </c>
      <c r="E112" t="str">
        <f ca="1"/>
        <v>最新</v>
      </c>
    </row>
    <row r="113" spans="1:5">
      <c r="A113" t="str">
        <f ca="1"/>
        <v>KBB</v>
      </c>
      <c r="B113" s="2">
        <f ca="1"/>
        <v>46178</v>
      </c>
      <c r="C113" t="str">
        <f ca="1"/>
        <v>2026Q2</v>
      </c>
      <c r="D113" t="str">
        <f ca="1"/>
        <v>Closed</v>
      </c>
      <c r="E113" t="str">
        <f ca="1"/>
        <v>最新</v>
      </c>
    </row>
    <row r="114" spans="1:5">
      <c r="A114" t="str">
        <f ca="1"/>
        <v>KBB</v>
      </c>
      <c r="B114" s="2">
        <f ca="1"/>
        <v>46178</v>
      </c>
      <c r="C114" t="str">
        <f ca="1"/>
        <v>2026Q2</v>
      </c>
      <c r="D114" t="str">
        <f ca="1"/>
        <v>Closed</v>
      </c>
      <c r="E114" t="str">
        <f ca="1"/>
        <v>最新</v>
      </c>
    </row>
    <row r="115" spans="1:5">
      <c r="A115" t="str">
        <f ca="1"/>
        <v>KBB</v>
      </c>
      <c r="B115" s="2">
        <f ca="1"/>
        <v>46178</v>
      </c>
      <c r="C115" t="str">
        <f ca="1"/>
        <v>2026Q2</v>
      </c>
      <c r="D115" t="str">
        <f ca="1"/>
        <v>Closed</v>
      </c>
      <c r="E115" t="str">
        <f ca="1"/>
        <v>最新</v>
      </c>
    </row>
    <row r="116" spans="1:5">
      <c r="A116" t="str">
        <f ca="1"/>
        <v>KBB</v>
      </c>
      <c r="B116" s="2">
        <f ca="1"/>
        <v>46178</v>
      </c>
      <c r="C116" t="str">
        <f ca="1"/>
        <v>2026Q2</v>
      </c>
      <c r="D116" t="str">
        <f ca="1"/>
        <v>Closed</v>
      </c>
      <c r="E116" t="str">
        <f ca="1"/>
        <v>最新</v>
      </c>
    </row>
    <row r="117" spans="1:5">
      <c r="A117" t="str">
        <f ca="1"/>
        <v>KBB</v>
      </c>
      <c r="B117" s="2">
        <f ca="1"/>
        <v>46178</v>
      </c>
      <c r="C117" t="str">
        <f ca="1"/>
        <v>2026Q2</v>
      </c>
      <c r="D117" t="str">
        <f ca="1"/>
        <v>Closed</v>
      </c>
      <c r="E117" t="str">
        <f ca="1"/>
        <v>最新</v>
      </c>
    </row>
    <row r="118" spans="1:5">
      <c r="A118" t="str">
        <f ca="1"/>
        <v>KBB</v>
      </c>
      <c r="B118" s="2">
        <f ca="1"/>
        <v>46178</v>
      </c>
      <c r="C118" t="str">
        <f ca="1"/>
        <v>2026Q2</v>
      </c>
      <c r="D118" t="str">
        <f ca="1"/>
        <v>Closed</v>
      </c>
      <c r="E118" t="str">
        <f ca="1"/>
        <v>最新</v>
      </c>
    </row>
    <row r="119" spans="1:5">
      <c r="A119" t="str">
        <f ca="1"/>
        <v>KBB</v>
      </c>
      <c r="B119" s="2" t="str">
        <f ca="1"/>
        <v>-</v>
      </c>
      <c r="C119" t="str">
        <f ca="1"/>
        <v>wait for return customer</v>
      </c>
      <c r="D119" t="str">
        <f ca="1"/>
        <v>365天以上</v>
      </c>
      <c r="E119" t="str">
        <f ca="1"/>
        <v>最新</v>
      </c>
    </row>
    <row r="120" spans="1:5">
      <c r="A120" t="str">
        <f ca="1"/>
        <v>KBB</v>
      </c>
      <c r="B120" s="2">
        <f ca="1"/>
        <v>46178</v>
      </c>
      <c r="C120" t="str">
        <f ca="1"/>
        <v>2026Q2</v>
      </c>
      <c r="D120" t="str">
        <f ca="1"/>
        <v>Closed</v>
      </c>
      <c r="E120" t="str">
        <f ca="1"/>
        <v>最新</v>
      </c>
    </row>
    <row r="121" spans="1:5">
      <c r="A121" t="str">
        <f ca="1"/>
        <v>KBB</v>
      </c>
      <c r="B121" s="2">
        <f ca="1"/>
        <v>46178</v>
      </c>
      <c r="C121" t="str">
        <f ca="1"/>
        <v>2026Q2</v>
      </c>
      <c r="D121" t="str">
        <f ca="1"/>
        <v>Closed</v>
      </c>
      <c r="E121" t="str">
        <f ca="1"/>
        <v>最新</v>
      </c>
    </row>
    <row r="122" spans="1:5">
      <c r="A122" t="str">
        <f ca="1"/>
        <v>KBB</v>
      </c>
      <c r="B122" s="2">
        <f ca="1"/>
        <v>46178</v>
      </c>
      <c r="C122" t="str">
        <f ca="1"/>
        <v>2026Q2</v>
      </c>
      <c r="D122" t="str">
        <f ca="1"/>
        <v>Closed</v>
      </c>
      <c r="E122" t="str">
        <f ca="1"/>
        <v>最新</v>
      </c>
    </row>
    <row r="123" spans="1:5">
      <c r="A123" t="str">
        <f ca="1"/>
        <v>KBB</v>
      </c>
      <c r="B123" s="2">
        <f ca="1"/>
        <v>46178</v>
      </c>
      <c r="C123" t="str">
        <f ca="1"/>
        <v>2026Q2</v>
      </c>
      <c r="D123" t="str">
        <f ca="1"/>
        <v>Closed</v>
      </c>
      <c r="E123" t="str">
        <f ca="1"/>
        <v>最新</v>
      </c>
    </row>
    <row r="124" spans="1:5">
      <c r="A124" t="str">
        <f ca="1"/>
        <v>KBB</v>
      </c>
      <c r="B124" s="2">
        <f ca="1"/>
        <v>46178</v>
      </c>
      <c r="C124" t="str">
        <f ca="1"/>
        <v>2026Q2</v>
      </c>
      <c r="D124" t="str">
        <f ca="1"/>
        <v>Closed</v>
      </c>
      <c r="E124" t="str">
        <f ca="1"/>
        <v>最新</v>
      </c>
    </row>
    <row r="125" spans="1:5">
      <c r="A125" t="str">
        <f ca="1"/>
        <v>KBB</v>
      </c>
      <c r="B125" s="2" t="str">
        <f ca="1"/>
        <v>-</v>
      </c>
      <c r="C125" t="str">
        <f ca="1"/>
        <v>wait for return customer</v>
      </c>
      <c r="D125" t="str">
        <f ca="1"/>
        <v>365天以上</v>
      </c>
      <c r="E125" t="str">
        <f ca="1"/>
        <v>最新</v>
      </c>
    </row>
    <row r="126" spans="1:5">
      <c r="A126" t="str">
        <f ca="1"/>
        <v>KBB</v>
      </c>
      <c r="B126" s="2" t="str">
        <f ca="1"/>
        <v>-</v>
      </c>
      <c r="C126" t="str">
        <f ca="1"/>
        <v>wait for return customer</v>
      </c>
      <c r="D126" t="str">
        <f ca="1"/>
        <v>365天以上</v>
      </c>
      <c r="E126" t="str">
        <f ca="1"/>
        <v>最新</v>
      </c>
    </row>
    <row r="127" spans="1:5">
      <c r="A127" t="str">
        <f ca="1"/>
        <v>KBB</v>
      </c>
      <c r="B127" s="2" t="str">
        <f ca="1"/>
        <v>-</v>
      </c>
      <c r="C127" t="str">
        <f ca="1"/>
        <v>wait for return customer</v>
      </c>
      <c r="D127" t="str">
        <f ca="1"/>
        <v>365天以上</v>
      </c>
      <c r="E127" t="str">
        <f ca="1"/>
        <v>最新</v>
      </c>
    </row>
    <row r="128" spans="1:5">
      <c r="A128" t="str">
        <f ca="1"/>
        <v>KBB</v>
      </c>
      <c r="B128" s="2">
        <f ca="1"/>
        <v>46297</v>
      </c>
      <c r="C128" t="str">
        <f ca="1"/>
        <v>2026Q4</v>
      </c>
      <c r="D128" t="str">
        <f ca="1"/>
        <v>Closed</v>
      </c>
      <c r="E128" t="str">
        <f ca="1"/>
        <v>最新</v>
      </c>
    </row>
    <row r="129" spans="1:5">
      <c r="A129" t="str">
        <f ca="1"/>
        <v>KBB</v>
      </c>
      <c r="B129" s="2">
        <f ca="1"/>
        <v>46178</v>
      </c>
      <c r="C129" t="str">
        <f ca="1"/>
        <v>2026Q2</v>
      </c>
      <c r="D129" t="str">
        <f ca="1"/>
        <v>Closed</v>
      </c>
      <c r="E129" t="str">
        <f ca="1"/>
        <v>最新</v>
      </c>
    </row>
    <row r="130" spans="1:5">
      <c r="A130" t="str">
        <f ca="1"/>
        <v>KBB</v>
      </c>
      <c r="B130" s="2">
        <f ca="1"/>
        <v>46281</v>
      </c>
      <c r="C130" t="str">
        <f ca="1"/>
        <v>2026Q3</v>
      </c>
      <c r="D130" t="str">
        <f ca="1"/>
        <v>Closed</v>
      </c>
      <c r="E130" t="str">
        <f ca="1"/>
        <v>最新</v>
      </c>
    </row>
    <row r="131" spans="1:5">
      <c r="A131" t="str">
        <f ca="1"/>
        <v>KBB</v>
      </c>
      <c r="B131" s="2" t="str">
        <f ca="1"/>
        <v>-</v>
      </c>
      <c r="C131" t="str">
        <f ca="1"/>
        <v>wait for return customer</v>
      </c>
      <c r="D131" t="str">
        <f ca="1"/>
        <v>365天以上</v>
      </c>
      <c r="E131" t="str">
        <f ca="1"/>
        <v>最新</v>
      </c>
    </row>
    <row r="132" spans="1:5">
      <c r="A132" t="str">
        <f ca="1"/>
        <v>KBB</v>
      </c>
      <c r="B132" s="2">
        <f ca="1"/>
        <v>46178</v>
      </c>
      <c r="C132" t="str">
        <f ca="1"/>
        <v>2026Q2</v>
      </c>
      <c r="D132" t="str">
        <f ca="1"/>
        <v>Closed</v>
      </c>
      <c r="E132" t="str">
        <f ca="1"/>
        <v>最新</v>
      </c>
    </row>
    <row r="133" spans="1:5">
      <c r="A133" t="str">
        <f ca="1"/>
        <v>KBB</v>
      </c>
      <c r="B133" s="2">
        <f ca="1"/>
        <v>46178</v>
      </c>
      <c r="C133" t="str">
        <f ca="1"/>
        <v>2026Q2</v>
      </c>
      <c r="D133" t="str">
        <f ca="1"/>
        <v>Closed</v>
      </c>
      <c r="E133" t="str">
        <f ca="1"/>
        <v>最新</v>
      </c>
    </row>
    <row r="134" spans="1:5">
      <c r="A134" t="str">
        <f ca="1"/>
        <v>KBB</v>
      </c>
      <c r="B134" s="2" t="str">
        <f ca="1"/>
        <v>-</v>
      </c>
      <c r="C134" t="str">
        <f ca="1"/>
        <v>wait for return customer</v>
      </c>
      <c r="D134" t="str">
        <f ca="1"/>
        <v>365天以上</v>
      </c>
      <c r="E134" t="str">
        <f ca="1"/>
        <v>最新</v>
      </c>
    </row>
    <row r="135" spans="1:5">
      <c r="A135" t="str">
        <f ca="1"/>
        <v>KBB</v>
      </c>
      <c r="B135" s="2" t="str">
        <f ca="1"/>
        <v>-</v>
      </c>
      <c r="C135" t="str">
        <f ca="1"/>
        <v>wait for return customer</v>
      </c>
      <c r="D135" t="str">
        <f ca="1"/>
        <v>365天以上</v>
      </c>
      <c r="E135" t="str">
        <f ca="1"/>
        <v>最新</v>
      </c>
    </row>
    <row r="136" spans="1:5">
      <c r="A136" t="str">
        <f ca="1"/>
        <v>KBB</v>
      </c>
      <c r="B136" s="2" t="str">
        <f ca="1"/>
        <v>-</v>
      </c>
      <c r="C136" t="str">
        <f ca="1"/>
        <v>wait for return customer</v>
      </c>
      <c r="D136" t="str">
        <f ca="1"/>
        <v>365天以上</v>
      </c>
      <c r="E136" t="str">
        <f ca="1"/>
        <v>最新</v>
      </c>
    </row>
    <row r="137" spans="1:5">
      <c r="A137" t="str">
        <f ca="1"/>
        <v>KBB</v>
      </c>
      <c r="B137" s="2">
        <f ca="1"/>
        <v>46178</v>
      </c>
      <c r="C137" t="str">
        <f ca="1"/>
        <v>2026Q2</v>
      </c>
      <c r="D137" t="str">
        <f ca="1"/>
        <v>Closed</v>
      </c>
      <c r="E137" t="str">
        <f ca="1"/>
        <v>最新</v>
      </c>
    </row>
    <row r="138" spans="1:5">
      <c r="A138" t="str">
        <f ca="1"/>
        <v>KBB</v>
      </c>
      <c r="B138" s="2" t="str">
        <f ca="1"/>
        <v>-</v>
      </c>
      <c r="C138" t="str">
        <f ca="1"/>
        <v>wait for return customer</v>
      </c>
      <c r="D138" t="str">
        <f ca="1"/>
        <v>365天以上</v>
      </c>
      <c r="E138" t="str">
        <f ca="1"/>
        <v>最新</v>
      </c>
    </row>
    <row r="139" spans="1:5">
      <c r="A139" t="str">
        <f ca="1"/>
        <v>KBB</v>
      </c>
      <c r="B139" s="2">
        <f ca="1"/>
        <v>46178</v>
      </c>
      <c r="C139" t="str">
        <f ca="1"/>
        <v>2026Q2</v>
      </c>
      <c r="D139" t="str">
        <f ca="1"/>
        <v>Closed</v>
      </c>
      <c r="E139" t="str">
        <f ca="1"/>
        <v>最新</v>
      </c>
    </row>
    <row r="140" spans="1:5">
      <c r="A140" t="str">
        <f ca="1"/>
        <v>KBB</v>
      </c>
      <c r="B140" s="2" t="str">
        <f ca="1"/>
        <v>-</v>
      </c>
      <c r="C140" t="str">
        <f ca="1"/>
        <v>wait for return customer</v>
      </c>
      <c r="D140" t="str">
        <f ca="1"/>
        <v>365天以上</v>
      </c>
      <c r="E140" t="str">
        <f ca="1"/>
        <v>最新</v>
      </c>
    </row>
    <row r="141" spans="1:5">
      <c r="A141" t="str">
        <f ca="1"/>
        <v>KBB</v>
      </c>
      <c r="B141" s="2" t="str">
        <f ca="1"/>
        <v>-</v>
      </c>
      <c r="C141" t="str">
        <f ca="1"/>
        <v>wait for return customer</v>
      </c>
      <c r="D141" t="str">
        <f ca="1"/>
        <v>91-180天</v>
      </c>
      <c r="E141" t="str">
        <f ca="1"/>
        <v>最新</v>
      </c>
    </row>
    <row r="142" spans="1:5">
      <c r="A142" t="str">
        <f ca="1"/>
        <v>KBB</v>
      </c>
      <c r="B142" s="2" t="str">
        <f ca="1"/>
        <v>-</v>
      </c>
      <c r="C142" t="str">
        <f ca="1"/>
        <v>wait for return customer</v>
      </c>
      <c r="D142" t="str">
        <f ca="1"/>
        <v>365天以上</v>
      </c>
      <c r="E142" t="str">
        <f ca="1"/>
        <v>最新</v>
      </c>
    </row>
    <row r="143" spans="1:5">
      <c r="A143" t="str">
        <f ca="1"/>
        <v>KBB</v>
      </c>
      <c r="B143" s="2">
        <f ca="1"/>
        <v>46178</v>
      </c>
      <c r="C143" t="str">
        <f ca="1"/>
        <v>2026Q2</v>
      </c>
      <c r="D143" t="str">
        <f ca="1"/>
        <v>Closed</v>
      </c>
      <c r="E143" t="str">
        <f ca="1"/>
        <v>最新</v>
      </c>
    </row>
    <row r="144" spans="1:5">
      <c r="A144" t="str">
        <f ca="1"/>
        <v>KBB</v>
      </c>
      <c r="B144" s="2" t="str">
        <f ca="1"/>
        <v>-</v>
      </c>
      <c r="C144" t="str">
        <f ca="1"/>
        <v>wait for return customer</v>
      </c>
      <c r="D144" t="str">
        <f ca="1"/>
        <v>181-365天</v>
      </c>
      <c r="E144" t="str">
        <f ca="1"/>
        <v>最新</v>
      </c>
    </row>
    <row r="145" spans="1:5">
      <c r="A145" t="str">
        <f ca="1"/>
        <v>KBB</v>
      </c>
      <c r="B145" s="2" t="str">
        <f ca="1"/>
        <v>Local Scrap</v>
      </c>
      <c r="C145" t="str">
        <f ca="1"/>
        <v>Local Scrap</v>
      </c>
      <c r="D145" t="str">
        <f ca="1"/>
        <v>Closed</v>
      </c>
      <c r="E145" t="str">
        <f ca="1"/>
        <v>歷史重複</v>
      </c>
    </row>
    <row r="146" spans="1:5">
      <c r="A146" t="str">
        <f ca="1"/>
        <v>KBB</v>
      </c>
      <c r="B146" s="2" t="str">
        <f ca="1"/>
        <v>-</v>
      </c>
      <c r="C146" t="str">
        <f ca="1"/>
        <v>wait for return customer</v>
      </c>
      <c r="D146" t="str">
        <f ca="1"/>
        <v>181-365天</v>
      </c>
      <c r="E146" t="str">
        <f ca="1"/>
        <v>最新</v>
      </c>
    </row>
    <row r="147" spans="1:5">
      <c r="A147" t="str">
        <f ca="1"/>
        <v>KBB</v>
      </c>
      <c r="B147" s="2" t="str">
        <f ca="1"/>
        <v>-</v>
      </c>
      <c r="C147" t="str">
        <f ca="1"/>
        <v>wait for return customer</v>
      </c>
      <c r="D147" t="str">
        <f ca="1"/>
        <v>181-365天</v>
      </c>
      <c r="E147" t="str">
        <f ca="1"/>
        <v>最新</v>
      </c>
    </row>
    <row r="148" spans="1:5">
      <c r="A148" t="str">
        <f ca="1"/>
        <v>KBB</v>
      </c>
      <c r="B148" s="2" t="str">
        <f ca="1"/>
        <v>CND Sceond Pass</v>
      </c>
      <c r="C148" t="str">
        <f ca="1"/>
        <v>Standard Shipment</v>
      </c>
      <c r="D148" t="str">
        <f ca="1"/>
        <v>181-365天</v>
      </c>
      <c r="E148" t="str">
        <f ca="1"/>
        <v>最新</v>
      </c>
    </row>
    <row r="149" spans="1:5">
      <c r="A149" t="str">
        <f ca="1"/>
        <v>KBB</v>
      </c>
      <c r="B149" s="2" t="str">
        <f ca="1"/>
        <v>-</v>
      </c>
      <c r="C149" t="str">
        <f ca="1"/>
        <v>wait for return customer</v>
      </c>
      <c r="D149" t="str">
        <f ca="1"/>
        <v>181-365天</v>
      </c>
      <c r="E149" t="str">
        <f ca="1"/>
        <v>最新</v>
      </c>
    </row>
    <row r="150" spans="1:5">
      <c r="A150" t="str">
        <f ca="1"/>
        <v>KBB</v>
      </c>
      <c r="B150" s="2" t="str">
        <f ca="1"/>
        <v>-</v>
      </c>
      <c r="C150" t="str">
        <f ca="1"/>
        <v>wait for return customer</v>
      </c>
      <c r="D150" t="str">
        <f ca="1"/>
        <v>181-365天</v>
      </c>
      <c r="E150" t="str">
        <f ca="1"/>
        <v>最新</v>
      </c>
    </row>
    <row r="151" spans="1:5">
      <c r="A151" t="str">
        <f ca="1"/>
        <v>KBB</v>
      </c>
      <c r="B151" s="2" t="str">
        <f ca="1"/>
        <v>-</v>
      </c>
      <c r="C151" t="str">
        <f ca="1"/>
        <v>wait for return customer</v>
      </c>
      <c r="D151" t="str">
        <f ca="1"/>
        <v>181-365天</v>
      </c>
      <c r="E151" t="str">
        <f ca="1"/>
        <v>最新</v>
      </c>
    </row>
    <row r="152" spans="1:5">
      <c r="A152" t="str">
        <f ca="1"/>
        <v>KBB</v>
      </c>
      <c r="B152" s="2" t="str">
        <f ca="1"/>
        <v>-</v>
      </c>
      <c r="C152" t="str">
        <f ca="1"/>
        <v>wait for return customer</v>
      </c>
      <c r="D152" t="str">
        <f ca="1"/>
        <v>181-365天</v>
      </c>
      <c r="E152" t="str">
        <f ca="1"/>
        <v>最新</v>
      </c>
    </row>
    <row r="153" spans="1:5">
      <c r="A153" t="str">
        <f ca="1"/>
        <v>KBB</v>
      </c>
      <c r="B153" s="2" t="str">
        <f ca="1"/>
        <v>-</v>
      </c>
      <c r="C153" t="str">
        <f ca="1"/>
        <v>wait for return customer</v>
      </c>
      <c r="D153" t="str">
        <f ca="1"/>
        <v>181-365天</v>
      </c>
      <c r="E153" t="str">
        <f ca="1"/>
        <v>最新</v>
      </c>
    </row>
    <row r="154" spans="1:5">
      <c r="A154" t="str">
        <f ca="1"/>
        <v>KBB</v>
      </c>
      <c r="B154" s="2" t="str">
        <f ca="1"/>
        <v>CND Sceond Pass</v>
      </c>
      <c r="C154" t="str">
        <f ca="1"/>
        <v>Standard Shipment</v>
      </c>
      <c r="D154" t="str">
        <f ca="1"/>
        <v>181-365天</v>
      </c>
      <c r="E154" t="str">
        <f ca="1"/>
        <v>最新</v>
      </c>
    </row>
    <row r="155" spans="1:5">
      <c r="A155" t="str">
        <f ca="1"/>
        <v>KBB</v>
      </c>
      <c r="B155" s="2" t="str">
        <f ca="1"/>
        <v>Local Scrap</v>
      </c>
      <c r="C155" t="str">
        <f ca="1"/>
        <v>Local Scrap</v>
      </c>
      <c r="D155" t="str">
        <f ca="1"/>
        <v>Closed</v>
      </c>
      <c r="E155" t="str">
        <f ca="1"/>
        <v>最新</v>
      </c>
    </row>
    <row r="156" spans="1:5">
      <c r="A156" t="str">
        <f ca="1"/>
        <v>KBB</v>
      </c>
      <c r="B156" s="2">
        <f ca="1"/>
        <v>46297</v>
      </c>
      <c r="C156" t="str">
        <f ca="1"/>
        <v>2026Q4</v>
      </c>
      <c r="D156" t="str">
        <f ca="1"/>
        <v>Closed</v>
      </c>
      <c r="E156" t="str">
        <f ca="1"/>
        <v>歷史重複</v>
      </c>
    </row>
    <row r="157" spans="1:5">
      <c r="A157" t="str">
        <f ca="1"/>
        <v>KBB</v>
      </c>
      <c r="B157" s="2" t="str">
        <f ca="1"/>
        <v>-</v>
      </c>
      <c r="C157" t="str">
        <f ca="1"/>
        <v>wait for return customer</v>
      </c>
      <c r="D157" t="str">
        <f ca="1"/>
        <v>181-365天</v>
      </c>
      <c r="E157" t="str">
        <f ca="1"/>
        <v>最新</v>
      </c>
    </row>
    <row r="158" spans="1:5">
      <c r="A158" t="str">
        <f ca="1"/>
        <v>KBB</v>
      </c>
      <c r="B158" s="2" t="str">
        <f ca="1"/>
        <v>CND Sceond Pass</v>
      </c>
      <c r="C158" t="str">
        <f ca="1"/>
        <v>Standard Shipment</v>
      </c>
      <c r="D158" t="str">
        <f ca="1"/>
        <v>181-365天</v>
      </c>
      <c r="E158" t="str">
        <f ca="1"/>
        <v>最新</v>
      </c>
    </row>
    <row r="159" spans="1:5">
      <c r="A159" t="str">
        <f ca="1"/>
        <v>KBB</v>
      </c>
      <c r="B159" s="2" t="str">
        <f ca="1"/>
        <v>-</v>
      </c>
      <c r="C159" t="str">
        <f ca="1"/>
        <v>wait for return customer</v>
      </c>
      <c r="D159" t="str">
        <f ca="1"/>
        <v>181-365天</v>
      </c>
      <c r="E159" t="str">
        <f ca="1"/>
        <v>最新</v>
      </c>
    </row>
    <row r="160" spans="1:5">
      <c r="A160" t="str">
        <f ca="1"/>
        <v>KBB</v>
      </c>
      <c r="B160" s="2">
        <f ca="1"/>
        <v>46178</v>
      </c>
      <c r="C160" t="str">
        <f ca="1"/>
        <v>2026Q2</v>
      </c>
      <c r="D160" t="str">
        <f ca="1"/>
        <v>Closed</v>
      </c>
      <c r="E160" t="str">
        <f ca="1"/>
        <v>最新</v>
      </c>
    </row>
    <row r="161" spans="1:5">
      <c r="A161" t="str">
        <f ca="1"/>
        <v>KBB</v>
      </c>
      <c r="B161" s="2" t="str">
        <f ca="1"/>
        <v>Local Scrap</v>
      </c>
      <c r="C161" t="str">
        <f ca="1"/>
        <v>Local Scrap</v>
      </c>
      <c r="D161" t="str">
        <f ca="1"/>
        <v>Closed</v>
      </c>
      <c r="E161" t="str">
        <f ca="1"/>
        <v>歷史重複</v>
      </c>
    </row>
    <row r="162" spans="1:5">
      <c r="A162" t="str">
        <f ca="1"/>
        <v>KBB</v>
      </c>
      <c r="B162" s="2" t="str">
        <f ca="1"/>
        <v>Local Scrap</v>
      </c>
      <c r="C162" t="str">
        <f ca="1"/>
        <v>Local Scrap</v>
      </c>
      <c r="D162" t="str">
        <f ca="1"/>
        <v>Closed</v>
      </c>
      <c r="E162" t="str">
        <f ca="1"/>
        <v>歷史重複</v>
      </c>
    </row>
    <row r="163" spans="1:5">
      <c r="A163" t="str">
        <f ca="1"/>
        <v>KBB</v>
      </c>
      <c r="B163" s="2" t="str">
        <f ca="1"/>
        <v>-</v>
      </c>
      <c r="C163" t="str">
        <f ca="1"/>
        <v>wait for return customer</v>
      </c>
      <c r="D163" t="str">
        <f ca="1"/>
        <v>181-365天</v>
      </c>
      <c r="E163" t="str">
        <f ca="1"/>
        <v>最新</v>
      </c>
    </row>
    <row r="164" spans="1:5">
      <c r="A164" t="str">
        <f ca="1"/>
        <v>KBB</v>
      </c>
      <c r="B164" s="2" t="str">
        <f ca="1"/>
        <v>-</v>
      </c>
      <c r="C164" t="str">
        <f ca="1"/>
        <v>wait for return customer</v>
      </c>
      <c r="D164" t="str">
        <f ca="1"/>
        <v>181-365天</v>
      </c>
      <c r="E164" t="str">
        <f ca="1"/>
        <v>最新</v>
      </c>
    </row>
    <row r="165" spans="1:5">
      <c r="A165" t="str">
        <f ca="1"/>
        <v>KBB</v>
      </c>
      <c r="B165" s="2" t="str">
        <f ca="1"/>
        <v>-</v>
      </c>
      <c r="C165" t="str">
        <f ca="1"/>
        <v>wait for return customer</v>
      </c>
      <c r="D165" t="str">
        <f ca="1"/>
        <v>181-365天</v>
      </c>
      <c r="E165" t="str">
        <f ca="1"/>
        <v>最新</v>
      </c>
    </row>
    <row r="166" spans="1:5">
      <c r="A166" t="str">
        <f ca="1"/>
        <v>KBB</v>
      </c>
      <c r="B166" s="2" t="str">
        <f ca="1"/>
        <v>Local Scrap</v>
      </c>
      <c r="C166" t="str">
        <f ca="1"/>
        <v>Local Scrap</v>
      </c>
      <c r="D166" t="str">
        <f ca="1"/>
        <v>Closed</v>
      </c>
      <c r="E166" t="str">
        <f ca="1"/>
        <v>最新</v>
      </c>
    </row>
    <row r="167" spans="1:5">
      <c r="A167" t="str">
        <f ca="1"/>
        <v>KBB</v>
      </c>
      <c r="B167" s="2" t="str">
        <f ca="1"/>
        <v>CND Sceond Pass</v>
      </c>
      <c r="C167" t="str">
        <f ca="1"/>
        <v>Standard Shipment</v>
      </c>
      <c r="D167" t="str">
        <f ca="1"/>
        <v>181-365天</v>
      </c>
      <c r="E167" t="str">
        <f ca="1"/>
        <v>最新</v>
      </c>
    </row>
    <row r="168" spans="1:5">
      <c r="A168" t="str">
        <f ca="1"/>
        <v>KBB</v>
      </c>
      <c r="B168" s="2" t="str">
        <f ca="1"/>
        <v>-</v>
      </c>
      <c r="C168" t="str">
        <f ca="1"/>
        <v>wait for return customer</v>
      </c>
      <c r="D168" t="str">
        <f ca="1"/>
        <v>181-365天</v>
      </c>
      <c r="E168" t="str">
        <f ca="1"/>
        <v>最新</v>
      </c>
    </row>
    <row r="169" spans="1:5">
      <c r="A169" t="str">
        <f ca="1"/>
        <v>KBB</v>
      </c>
      <c r="B169" s="2" t="str">
        <f ca="1"/>
        <v>-</v>
      </c>
      <c r="C169" t="str">
        <f ca="1"/>
        <v>wait for return customer</v>
      </c>
      <c r="D169" t="str">
        <f ca="1"/>
        <v>181-365天</v>
      </c>
      <c r="E169" t="str">
        <f ca="1"/>
        <v>最新</v>
      </c>
    </row>
    <row r="170" spans="1:5">
      <c r="A170" t="str">
        <f ca="1"/>
        <v>KBB</v>
      </c>
      <c r="B170" s="2" t="str">
        <f ca="1"/>
        <v>-</v>
      </c>
      <c r="C170" t="str">
        <f ca="1"/>
        <v>wait for return customer</v>
      </c>
      <c r="D170" t="str">
        <f ca="1"/>
        <v>181-365天</v>
      </c>
      <c r="E170" t="str">
        <f ca="1"/>
        <v>最新</v>
      </c>
    </row>
    <row r="171" spans="1:5">
      <c r="A171" t="str">
        <f ca="1"/>
        <v>KBB</v>
      </c>
      <c r="B171" s="2" t="str">
        <f ca="1"/>
        <v>-</v>
      </c>
      <c r="C171" t="str">
        <f ca="1"/>
        <v>wait for return customer</v>
      </c>
      <c r="D171" t="str">
        <f ca="1"/>
        <v>181-365天</v>
      </c>
      <c r="E171" t="str">
        <f ca="1"/>
        <v>最新</v>
      </c>
    </row>
    <row r="172" spans="1:5">
      <c r="A172" t="str">
        <f ca="1"/>
        <v>KBB</v>
      </c>
      <c r="B172" s="2" t="str">
        <f ca="1"/>
        <v>-</v>
      </c>
      <c r="C172" t="str">
        <f ca="1"/>
        <v>wait for return customer</v>
      </c>
      <c r="D172" t="str">
        <f ca="1"/>
        <v>181-365天</v>
      </c>
      <c r="E172" t="str">
        <f ca="1"/>
        <v>最新</v>
      </c>
    </row>
    <row r="173" spans="1:5">
      <c r="A173" t="str">
        <f ca="1"/>
        <v>KBB</v>
      </c>
      <c r="B173" s="2" t="str">
        <f ca="1"/>
        <v>-</v>
      </c>
      <c r="C173" t="str">
        <f ca="1"/>
        <v>wait for return customer</v>
      </c>
      <c r="D173" t="str">
        <f ca="1"/>
        <v>181-365天</v>
      </c>
      <c r="E173" t="str">
        <f ca="1"/>
        <v>最新</v>
      </c>
    </row>
    <row r="174" spans="1:5">
      <c r="A174" t="str">
        <f ca="1"/>
        <v>KBB</v>
      </c>
      <c r="B174" s="2" t="str">
        <f ca="1"/>
        <v>-</v>
      </c>
      <c r="C174" t="str">
        <f ca="1"/>
        <v>wait for return customer</v>
      </c>
      <c r="D174" t="str">
        <f ca="1"/>
        <v>91-180天</v>
      </c>
      <c r="E174" t="str">
        <f ca="1"/>
        <v>最新</v>
      </c>
    </row>
    <row r="175" spans="1:5">
      <c r="A175" t="str">
        <f ca="1"/>
        <v>KBB</v>
      </c>
      <c r="B175" s="2" t="str">
        <f ca="1"/>
        <v>-</v>
      </c>
      <c r="C175" t="str">
        <f ca="1"/>
        <v>wait for return customer</v>
      </c>
      <c r="D175" t="str">
        <f ca="1"/>
        <v>181-365天</v>
      </c>
      <c r="E175" t="str">
        <f ca="1"/>
        <v>最新</v>
      </c>
    </row>
    <row r="176" spans="1:5">
      <c r="A176" t="str">
        <f ca="1"/>
        <v>KBB</v>
      </c>
      <c r="B176" s="2" t="str">
        <f ca="1"/>
        <v>-</v>
      </c>
      <c r="C176" t="str">
        <f ca="1"/>
        <v>wait for return customer</v>
      </c>
      <c r="D176" t="str">
        <f ca="1"/>
        <v>181-365天</v>
      </c>
      <c r="E176" t="str">
        <f ca="1"/>
        <v>最新</v>
      </c>
    </row>
    <row r="177" spans="1:5">
      <c r="A177" t="str">
        <f ca="1"/>
        <v>KBB</v>
      </c>
      <c r="B177" s="2" t="str">
        <f ca="1"/>
        <v>CND Sceond Pass</v>
      </c>
      <c r="C177" t="str">
        <f ca="1"/>
        <v>Standard Shipment</v>
      </c>
      <c r="D177" t="str">
        <f ca="1"/>
        <v>181-365天</v>
      </c>
      <c r="E177" t="str">
        <f ca="1"/>
        <v>最新</v>
      </c>
    </row>
    <row r="178" spans="1:5">
      <c r="A178" t="str">
        <f ca="1"/>
        <v>KBB</v>
      </c>
      <c r="B178" s="2" t="str">
        <f ca="1"/>
        <v>-</v>
      </c>
      <c r="C178" t="str">
        <f ca="1"/>
        <v>wait for return customer</v>
      </c>
      <c r="D178" t="str">
        <f ca="1"/>
        <v>181-365天</v>
      </c>
      <c r="E178" t="str">
        <f ca="1"/>
        <v>最新</v>
      </c>
    </row>
    <row r="179" spans="1:5">
      <c r="A179" t="str">
        <f ca="1"/>
        <v>KBB</v>
      </c>
      <c r="B179" s="2" t="str">
        <f ca="1"/>
        <v>-</v>
      </c>
      <c r="C179" t="str">
        <f ca="1"/>
        <v>wait for return customer</v>
      </c>
      <c r="D179" t="str">
        <f ca="1"/>
        <v>181-365天</v>
      </c>
      <c r="E179" t="str">
        <f ca="1"/>
        <v>最新</v>
      </c>
    </row>
    <row r="180" spans="1:5">
      <c r="A180" t="str">
        <f ca="1"/>
        <v>KBB</v>
      </c>
      <c r="B180" s="2" t="str">
        <f ca="1"/>
        <v>-</v>
      </c>
      <c r="C180" t="str">
        <f ca="1"/>
        <v>wait for return customer</v>
      </c>
      <c r="D180" t="str">
        <f ca="1"/>
        <v>181-365天</v>
      </c>
      <c r="E180" t="str">
        <f ca="1"/>
        <v>最新</v>
      </c>
    </row>
    <row r="181" spans="1:5">
      <c r="A181" t="str">
        <f ca="1"/>
        <v>KBB</v>
      </c>
      <c r="B181" s="2" t="str">
        <f ca="1"/>
        <v>CND Sceond Pass</v>
      </c>
      <c r="C181" t="str">
        <f ca="1"/>
        <v>Standard Shipment</v>
      </c>
      <c r="D181" t="str">
        <f ca="1"/>
        <v>181-365天</v>
      </c>
      <c r="E181" t="str">
        <f ca="1"/>
        <v>最新</v>
      </c>
    </row>
    <row r="182" spans="1:5">
      <c r="A182" t="str">
        <f ca="1"/>
        <v>KBB</v>
      </c>
      <c r="B182" s="2" t="str">
        <f ca="1"/>
        <v>-</v>
      </c>
      <c r="C182" t="str">
        <f ca="1"/>
        <v>wait for return customer</v>
      </c>
      <c r="D182" t="str">
        <f ca="1"/>
        <v>181-365天</v>
      </c>
      <c r="E182" t="str">
        <f ca="1"/>
        <v>最新</v>
      </c>
    </row>
    <row r="183" spans="1:5">
      <c r="A183" t="str">
        <f ca="1"/>
        <v>KBB</v>
      </c>
      <c r="B183" s="2" t="str">
        <f ca="1"/>
        <v>Local Scrap</v>
      </c>
      <c r="C183" t="str">
        <f ca="1"/>
        <v>Local Scrap</v>
      </c>
      <c r="D183" t="str">
        <f ca="1"/>
        <v>Closed</v>
      </c>
      <c r="E183" t="str">
        <f ca="1"/>
        <v>最新</v>
      </c>
    </row>
    <row r="184" spans="1:5">
      <c r="A184" t="str">
        <f ca="1"/>
        <v>KBB</v>
      </c>
      <c r="B184" s="2" t="str">
        <f ca="1"/>
        <v>-</v>
      </c>
      <c r="C184" t="str">
        <f ca="1"/>
        <v>wait for return customer</v>
      </c>
      <c r="D184" t="str">
        <f ca="1"/>
        <v>181-365天</v>
      </c>
      <c r="E184" t="str">
        <f ca="1"/>
        <v>最新</v>
      </c>
    </row>
    <row r="185" spans="1:5">
      <c r="A185" t="str">
        <f ca="1"/>
        <v>KBB</v>
      </c>
      <c r="B185" s="2" t="str">
        <f ca="1"/>
        <v>-</v>
      </c>
      <c r="C185" t="str">
        <f ca="1"/>
        <v>wait for return customer</v>
      </c>
      <c r="D185" t="str">
        <f ca="1"/>
        <v>181-365天</v>
      </c>
      <c r="E185" t="str">
        <f ca="1"/>
        <v>最新</v>
      </c>
    </row>
    <row r="186" spans="1:5">
      <c r="A186" t="str">
        <f ca="1"/>
        <v>KBB</v>
      </c>
      <c r="B186" s="2" t="str">
        <f ca="1"/>
        <v>-</v>
      </c>
      <c r="C186" t="str">
        <f ca="1"/>
        <v>wait for return customer</v>
      </c>
      <c r="D186" t="str">
        <f ca="1"/>
        <v>181-365天</v>
      </c>
      <c r="E186" t="str">
        <f ca="1"/>
        <v>最新</v>
      </c>
    </row>
    <row r="187" spans="1:5">
      <c r="A187" t="str">
        <f ca="1"/>
        <v>KBB</v>
      </c>
      <c r="B187" s="2" t="str">
        <f ca="1"/>
        <v>-</v>
      </c>
      <c r="C187" t="str">
        <f ca="1"/>
        <v>wait for return customer</v>
      </c>
      <c r="D187" t="str">
        <f ca="1"/>
        <v>181-365天</v>
      </c>
      <c r="E187" t="str">
        <f ca="1"/>
        <v>最新</v>
      </c>
    </row>
    <row r="188" spans="1:5">
      <c r="A188" t="str">
        <f ca="1"/>
        <v>KBB</v>
      </c>
      <c r="B188" s="2">
        <f ca="1"/>
        <v>46297</v>
      </c>
      <c r="C188" t="str">
        <f ca="1"/>
        <v>2026Q4</v>
      </c>
      <c r="D188" t="str">
        <f ca="1"/>
        <v>Closed</v>
      </c>
      <c r="E188" t="str">
        <f ca="1"/>
        <v>最新</v>
      </c>
    </row>
    <row r="189" spans="1:5">
      <c r="A189" t="str">
        <f ca="1"/>
        <v>KBB</v>
      </c>
      <c r="B189" s="2" t="str">
        <f ca="1"/>
        <v>-</v>
      </c>
      <c r="C189" t="str">
        <f ca="1"/>
        <v>wait for return customer</v>
      </c>
      <c r="D189" t="str">
        <f ca="1"/>
        <v>181-365天</v>
      </c>
      <c r="E189" t="str">
        <f ca="1"/>
        <v>最新</v>
      </c>
    </row>
    <row r="190" spans="1:5">
      <c r="A190" t="str">
        <f ca="1"/>
        <v>KBB</v>
      </c>
      <c r="B190" s="2" t="str">
        <f ca="1"/>
        <v>-</v>
      </c>
      <c r="C190" t="str">
        <f ca="1"/>
        <v>wait for return customer</v>
      </c>
      <c r="D190" t="str">
        <f ca="1"/>
        <v>181-365天</v>
      </c>
      <c r="E190" t="str">
        <f ca="1"/>
        <v>最新</v>
      </c>
    </row>
    <row r="191" spans="1:5">
      <c r="A191" t="str">
        <f ca="1"/>
        <v>KBB</v>
      </c>
      <c r="B191" s="2" t="str">
        <f ca="1"/>
        <v>CND Sceond Pass</v>
      </c>
      <c r="C191" t="str">
        <f ca="1"/>
        <v>Standard Shipment</v>
      </c>
      <c r="D191" t="str">
        <f ca="1"/>
        <v>181-365天</v>
      </c>
      <c r="E191" t="str">
        <f ca="1"/>
        <v>最新</v>
      </c>
    </row>
    <row r="192" spans="1:5">
      <c r="A192" t="str">
        <f ca="1"/>
        <v>KBB</v>
      </c>
      <c r="B192" s="2">
        <f ca="1"/>
        <v>46273</v>
      </c>
      <c r="C192" t="str">
        <f ca="1"/>
        <v>2026Q3</v>
      </c>
      <c r="D192" t="str">
        <f ca="1"/>
        <v>Closed</v>
      </c>
      <c r="E192" t="str">
        <f ca="1"/>
        <v>最新</v>
      </c>
    </row>
    <row r="193" spans="1:5">
      <c r="A193" t="str">
        <f ca="1"/>
        <v>KBB</v>
      </c>
      <c r="B193" s="2" t="str">
        <f ca="1"/>
        <v>-</v>
      </c>
      <c r="C193" t="str">
        <f ca="1"/>
        <v>wait for return customer</v>
      </c>
      <c r="D193" t="str">
        <f ca="1"/>
        <v>181-365天</v>
      </c>
      <c r="E193" t="str">
        <f ca="1"/>
        <v>最新</v>
      </c>
    </row>
    <row r="194" spans="1:5">
      <c r="A194" t="str">
        <f ca="1"/>
        <v>KBB</v>
      </c>
      <c r="B194" s="2" t="str">
        <f ca="1"/>
        <v>-</v>
      </c>
      <c r="C194" t="str">
        <f ca="1"/>
        <v>wait for return customer</v>
      </c>
      <c r="D194" t="str">
        <f ca="1"/>
        <v>181-365天</v>
      </c>
      <c r="E194" t="str">
        <f ca="1"/>
        <v>最新</v>
      </c>
    </row>
    <row r="195" spans="1:5">
      <c r="A195" t="str">
        <f ca="1"/>
        <v>KBB</v>
      </c>
      <c r="B195" s="2" t="str">
        <f ca="1"/>
        <v>Local Scrap</v>
      </c>
      <c r="C195" t="str">
        <f ca="1"/>
        <v>Local Scrap</v>
      </c>
      <c r="D195" t="str">
        <f ca="1"/>
        <v>Closed</v>
      </c>
      <c r="E195" t="str">
        <f ca="1"/>
        <v>歷史重複</v>
      </c>
    </row>
    <row r="196" spans="1:5">
      <c r="A196" t="str">
        <f ca="1"/>
        <v>KBB</v>
      </c>
      <c r="B196" s="2" t="str">
        <f ca="1"/>
        <v>Local Scrap</v>
      </c>
      <c r="C196" t="str">
        <f ca="1"/>
        <v>Local Scrap</v>
      </c>
      <c r="D196" t="str">
        <f ca="1"/>
        <v>Closed</v>
      </c>
      <c r="E196" t="str">
        <f ca="1"/>
        <v>歷史重複</v>
      </c>
    </row>
    <row r="197" spans="1:5">
      <c r="A197" t="str">
        <f ca="1"/>
        <v>KBB</v>
      </c>
      <c r="B197" s="2" t="str">
        <f ca="1"/>
        <v>-</v>
      </c>
      <c r="C197" t="str">
        <f ca="1"/>
        <v>wait for return customer</v>
      </c>
      <c r="D197" t="str">
        <f ca="1"/>
        <v>181-365天</v>
      </c>
      <c r="E197" t="str">
        <f ca="1"/>
        <v>最新</v>
      </c>
    </row>
    <row r="198" spans="1:5">
      <c r="A198" t="str">
        <f ca="1"/>
        <v>KBB</v>
      </c>
      <c r="B198" s="2" t="str">
        <f ca="1"/>
        <v>-</v>
      </c>
      <c r="C198" t="str">
        <f ca="1"/>
        <v>wait for return customer</v>
      </c>
      <c r="D198" t="str">
        <f ca="1"/>
        <v>91-180天</v>
      </c>
      <c r="E198" t="str">
        <f ca="1"/>
        <v>最新</v>
      </c>
    </row>
    <row r="199" spans="1:5">
      <c r="A199" t="str">
        <f ca="1"/>
        <v>KBB</v>
      </c>
      <c r="B199" s="2">
        <f ca="1"/>
        <v>46297</v>
      </c>
      <c r="C199" t="str">
        <f ca="1"/>
        <v>2026Q4</v>
      </c>
      <c r="D199" t="str">
        <f ca="1"/>
        <v>Closed</v>
      </c>
      <c r="E199" t="str">
        <f ca="1"/>
        <v>最新</v>
      </c>
    </row>
    <row r="200" spans="1:5">
      <c r="A200" t="str">
        <f ca="1"/>
        <v>KBB</v>
      </c>
      <c r="B200" s="2" t="str">
        <f ca="1"/>
        <v>Local Scrap</v>
      </c>
      <c r="C200" t="str">
        <f ca="1"/>
        <v>Local Scrap</v>
      </c>
      <c r="D200" t="str">
        <f ca="1"/>
        <v>Closed</v>
      </c>
      <c r="E200" t="str">
        <f ca="1"/>
        <v>最新</v>
      </c>
    </row>
    <row r="201" spans="1:5">
      <c r="A201" t="str">
        <f ca="1"/>
        <v>KBB</v>
      </c>
      <c r="B201" s="2" t="str">
        <f ca="1"/>
        <v>Local Scrap</v>
      </c>
      <c r="C201" t="str">
        <f ca="1"/>
        <v>Local Scrap</v>
      </c>
      <c r="D201" t="str">
        <f ca="1"/>
        <v>Closed</v>
      </c>
      <c r="E201" t="str">
        <f ca="1"/>
        <v>最新</v>
      </c>
    </row>
    <row r="202" spans="1:5">
      <c r="A202" t="str">
        <f ca="1"/>
        <v>KBB</v>
      </c>
      <c r="B202" s="2">
        <f ca="1"/>
        <v>46297</v>
      </c>
      <c r="C202" t="str">
        <f ca="1"/>
        <v>2026Q4</v>
      </c>
      <c r="D202" t="str">
        <f ca="1"/>
        <v>Closed</v>
      </c>
      <c r="E202" t="str">
        <f ca="1"/>
        <v>最新</v>
      </c>
    </row>
    <row r="203" spans="1:5">
      <c r="A203" t="str">
        <f ca="1"/>
        <v>KBB</v>
      </c>
      <c r="B203" s="2" t="str">
        <f ca="1"/>
        <v>Local Scrap</v>
      </c>
      <c r="C203" t="str">
        <f ca="1"/>
        <v>Local Scrap</v>
      </c>
      <c r="D203" t="str">
        <f ca="1"/>
        <v>Closed</v>
      </c>
      <c r="E203" t="str">
        <f ca="1"/>
        <v>最新</v>
      </c>
    </row>
    <row r="204" spans="1:5">
      <c r="A204" t="str">
        <f ca="1"/>
        <v>KBB</v>
      </c>
      <c r="B204" s="2" t="str">
        <f ca="1"/>
        <v>Local Scrap</v>
      </c>
      <c r="C204" t="str">
        <f ca="1"/>
        <v>Local Scrap</v>
      </c>
      <c r="D204" t="str">
        <f ca="1"/>
        <v>Closed</v>
      </c>
      <c r="E204" t="str">
        <f ca="1"/>
        <v>最新</v>
      </c>
    </row>
    <row r="205" spans="1:5">
      <c r="A205" t="str">
        <f ca="1"/>
        <v>KBB</v>
      </c>
      <c r="B205" s="2" t="str">
        <f ca="1"/>
        <v>Local Scrap</v>
      </c>
      <c r="C205" t="str">
        <f ca="1"/>
        <v>Local Scrap</v>
      </c>
      <c r="D205" t="str">
        <f ca="1"/>
        <v>Closed</v>
      </c>
      <c r="E205" t="str">
        <f ca="1"/>
        <v>最新</v>
      </c>
    </row>
    <row r="206" spans="1:5">
      <c r="A206" t="str">
        <f ca="1"/>
        <v>KBB</v>
      </c>
      <c r="B206" s="2">
        <f ca="1"/>
        <v>45506</v>
      </c>
      <c r="C206" t="str">
        <f ca="1"/>
        <v>2024Q3</v>
      </c>
      <c r="D206" t="str">
        <f ca="1"/>
        <v>Closed</v>
      </c>
      <c r="E206" t="str">
        <f ca="1"/>
        <v>最新</v>
      </c>
    </row>
    <row r="207" spans="1:5">
      <c r="A207" t="str">
        <f ca="1"/>
        <v>KBB</v>
      </c>
      <c r="B207" s="2" t="str">
        <f ca="1"/>
        <v>-</v>
      </c>
      <c r="C207" t="str">
        <f ca="1"/>
        <v>wait for return customer</v>
      </c>
      <c r="D207" t="str">
        <f ca="1"/>
        <v>365天以上</v>
      </c>
      <c r="E207" t="str">
        <f ca="1"/>
        <v>最新</v>
      </c>
    </row>
    <row r="208" spans="1:5">
      <c r="A208" t="str">
        <f ca="1"/>
        <v>KBB</v>
      </c>
      <c r="B208" s="2">
        <f ca="1"/>
        <v>45506</v>
      </c>
      <c r="C208" t="str">
        <f ca="1"/>
        <v>2024Q3</v>
      </c>
      <c r="D208" t="str">
        <f ca="1"/>
        <v>Closed</v>
      </c>
      <c r="E208" t="str">
        <f ca="1"/>
        <v>最新</v>
      </c>
    </row>
    <row r="209" spans="1:5">
      <c r="A209" t="str">
        <f ca="1"/>
        <v>KBB</v>
      </c>
      <c r="B209" s="2">
        <f ca="1"/>
        <v>45506</v>
      </c>
      <c r="C209" t="str">
        <f ca="1"/>
        <v>2024Q3</v>
      </c>
      <c r="D209" t="str">
        <f ca="1"/>
        <v>Closed</v>
      </c>
      <c r="E209" t="str">
        <f ca="1"/>
        <v>最新</v>
      </c>
    </row>
    <row r="210" spans="1:5">
      <c r="A210" t="str">
        <f ca="1"/>
        <v>KBB</v>
      </c>
      <c r="B210" s="2">
        <f ca="1"/>
        <v>45506</v>
      </c>
      <c r="C210" t="str">
        <f ca="1"/>
        <v>2024Q3</v>
      </c>
      <c r="D210" t="str">
        <f ca="1"/>
        <v>Closed</v>
      </c>
      <c r="E210" t="str">
        <f ca="1"/>
        <v>最新</v>
      </c>
    </row>
    <row r="211" spans="1:5">
      <c r="A211" t="str">
        <f ca="1"/>
        <v>KBB</v>
      </c>
      <c r="B211" s="2" t="str">
        <f ca="1"/>
        <v>-</v>
      </c>
      <c r="C211" t="str">
        <f ca="1"/>
        <v>wait for return customer</v>
      </c>
      <c r="D211" t="str">
        <f ca="1"/>
        <v>365天以上</v>
      </c>
      <c r="E211" t="str">
        <f ca="1"/>
        <v>最新</v>
      </c>
    </row>
    <row r="212" spans="1:5">
      <c r="A212" t="str">
        <f ca="1"/>
        <v>KBB</v>
      </c>
      <c r="B212" s="2" t="str">
        <f ca="1"/>
        <v>Local Scrap</v>
      </c>
      <c r="C212" t="str">
        <f ca="1"/>
        <v>Local Scrap</v>
      </c>
      <c r="D212" t="str">
        <f ca="1"/>
        <v>Closed</v>
      </c>
      <c r="E212" t="str">
        <f ca="1"/>
        <v>歷史重複</v>
      </c>
    </row>
    <row r="213" spans="1:5">
      <c r="A213" t="str">
        <f ca="1"/>
        <v>KBB</v>
      </c>
      <c r="B213" s="2" t="str">
        <f ca="1"/>
        <v>-</v>
      </c>
      <c r="C213" t="str">
        <f ca="1"/>
        <v>wait for return customer</v>
      </c>
      <c r="D213" t="str">
        <f ca="1"/>
        <v>365天以上</v>
      </c>
      <c r="E213" t="str">
        <f ca="1"/>
        <v>最新</v>
      </c>
    </row>
    <row r="214" spans="1:5">
      <c r="A214" t="str">
        <f ca="1"/>
        <v>KBB</v>
      </c>
      <c r="B214" s="2" t="str">
        <f ca="1"/>
        <v>Local Scrap</v>
      </c>
      <c r="C214" t="str">
        <f ca="1"/>
        <v>Local Scrap</v>
      </c>
      <c r="D214" t="str">
        <f ca="1"/>
        <v>Closed</v>
      </c>
      <c r="E214" t="str">
        <f ca="1"/>
        <v>最新</v>
      </c>
    </row>
    <row r="215" spans="1:5">
      <c r="A215" t="str">
        <f ca="1"/>
        <v>KBB</v>
      </c>
      <c r="B215" s="2" t="str">
        <f ca="1"/>
        <v>Local Scrap</v>
      </c>
      <c r="C215" t="str">
        <f ca="1"/>
        <v>Local Scrap</v>
      </c>
      <c r="D215" t="str">
        <f ca="1"/>
        <v>Closed</v>
      </c>
      <c r="E215" t="str">
        <f ca="1"/>
        <v>最新</v>
      </c>
    </row>
    <row r="216" spans="1:5">
      <c r="A216" t="str">
        <f ca="1"/>
        <v>KBB</v>
      </c>
      <c r="B216" s="2" t="str">
        <f ca="1"/>
        <v>-</v>
      </c>
      <c r="C216" t="str">
        <f ca="1"/>
        <v>wait for return customer</v>
      </c>
      <c r="D216" t="str">
        <f ca="1"/>
        <v>365天以上</v>
      </c>
      <c r="E216" t="str">
        <f ca="1"/>
        <v>最新</v>
      </c>
    </row>
    <row r="217" spans="1:5">
      <c r="A217" t="str">
        <f ca="1"/>
        <v>KBB</v>
      </c>
      <c r="B217" s="2" t="str">
        <f ca="1"/>
        <v>-</v>
      </c>
      <c r="C217" t="str">
        <f ca="1"/>
        <v>wait for return customer</v>
      </c>
      <c r="D217" t="str">
        <f ca="1"/>
        <v>365天以上</v>
      </c>
      <c r="E217" t="str">
        <f ca="1"/>
        <v>最新</v>
      </c>
    </row>
    <row r="218" spans="1:5">
      <c r="A218" t="str">
        <f ca="1"/>
        <v>KBB</v>
      </c>
      <c r="B218" s="2" t="str">
        <f ca="1"/>
        <v>Local Scrap</v>
      </c>
      <c r="C218" t="str">
        <f ca="1"/>
        <v>Local Scrap</v>
      </c>
      <c r="D218" t="str">
        <f ca="1"/>
        <v>Closed</v>
      </c>
      <c r="E218" t="str">
        <f ca="1"/>
        <v>最新</v>
      </c>
    </row>
    <row r="219" spans="1:5">
      <c r="A219" t="str">
        <f ca="1"/>
        <v>KBB</v>
      </c>
      <c r="B219" s="2" t="str">
        <f ca="1"/>
        <v>Local Scrap</v>
      </c>
      <c r="C219" t="str">
        <f ca="1"/>
        <v>Local Scrap</v>
      </c>
      <c r="D219" t="str">
        <f ca="1"/>
        <v>Closed</v>
      </c>
      <c r="E219" t="str">
        <f ca="1"/>
        <v>最新</v>
      </c>
    </row>
    <row r="220" spans="1:5">
      <c r="A220" t="str">
        <f ca="1"/>
        <v>KBB</v>
      </c>
      <c r="B220" s="2">
        <f ca="1"/>
        <v>45852</v>
      </c>
      <c r="C220" t="str">
        <f ca="1"/>
        <v>2025Q3</v>
      </c>
      <c r="D220" t="str">
        <f ca="1"/>
        <v>Closed</v>
      </c>
      <c r="E220" t="str">
        <f ca="1"/>
        <v>最新</v>
      </c>
    </row>
    <row r="221" spans="1:5">
      <c r="A221" t="str">
        <f ca="1"/>
        <v>KBB</v>
      </c>
      <c r="B221" s="2" t="str">
        <f ca="1"/>
        <v>Local Scrap</v>
      </c>
      <c r="C221" t="str">
        <f ca="1"/>
        <v>Local Scrap</v>
      </c>
      <c r="D221" t="str">
        <f ca="1"/>
        <v>Closed</v>
      </c>
      <c r="E221" t="str">
        <f ca="1"/>
        <v>最新</v>
      </c>
    </row>
    <row r="222" spans="1:5">
      <c r="A222" t="str">
        <f ca="1"/>
        <v>KBB</v>
      </c>
      <c r="B222" s="2">
        <f ca="1"/>
        <v>45852</v>
      </c>
      <c r="C222" t="str">
        <f ca="1"/>
        <v>2025Q3</v>
      </c>
      <c r="D222" t="str">
        <f ca="1"/>
        <v>Closed</v>
      </c>
      <c r="E222" t="str">
        <f ca="1"/>
        <v>最新</v>
      </c>
    </row>
    <row r="223" spans="1:5">
      <c r="A223" t="str">
        <f ca="1"/>
        <v>KBB</v>
      </c>
      <c r="B223" s="2">
        <f ca="1"/>
        <v>46126</v>
      </c>
      <c r="C223" t="str">
        <f ca="1"/>
        <v>2026Q2</v>
      </c>
      <c r="D223" t="str">
        <f ca="1"/>
        <v>Closed</v>
      </c>
      <c r="E223" t="str">
        <f ca="1"/>
        <v>最新</v>
      </c>
    </row>
    <row r="224" spans="1:5">
      <c r="A224" t="str">
        <f ca="1"/>
        <v>KBB</v>
      </c>
      <c r="B224" s="2">
        <f ca="1"/>
        <v>46126</v>
      </c>
      <c r="C224" t="str">
        <f ca="1"/>
        <v>2026Q2</v>
      </c>
      <c r="D224" t="str">
        <f ca="1"/>
        <v>Closed</v>
      </c>
      <c r="E224" t="str">
        <f ca="1"/>
        <v>最新</v>
      </c>
    </row>
    <row r="225" spans="1:5">
      <c r="A225" t="str">
        <f ca="1"/>
        <v>KBB</v>
      </c>
      <c r="B225" s="2">
        <f ca="1"/>
        <v>45852</v>
      </c>
      <c r="C225" t="str">
        <f ca="1"/>
        <v>2025Q3</v>
      </c>
      <c r="D225" t="str">
        <f ca="1"/>
        <v>Closed</v>
      </c>
      <c r="E225" t="str">
        <f ca="1"/>
        <v>最新</v>
      </c>
    </row>
    <row r="226" spans="1:5">
      <c r="A226" t="str">
        <f ca="1"/>
        <v>KBB</v>
      </c>
      <c r="B226" s="2">
        <f ca="1"/>
        <v>45852</v>
      </c>
      <c r="C226" t="str">
        <f ca="1"/>
        <v>2025Q3</v>
      </c>
      <c r="D226" t="str">
        <f ca="1"/>
        <v>Closed</v>
      </c>
      <c r="E226" t="str">
        <f ca="1"/>
        <v>最新</v>
      </c>
    </row>
    <row r="227" spans="1:5">
      <c r="A227" t="str">
        <f ca="1"/>
        <v>KBB</v>
      </c>
      <c r="B227" s="2">
        <f ca="1"/>
        <v>46126</v>
      </c>
      <c r="C227" t="str">
        <f ca="1"/>
        <v>2026Q2</v>
      </c>
      <c r="D227" t="str">
        <f ca="1"/>
        <v>Closed</v>
      </c>
      <c r="E227" t="str">
        <f ca="1"/>
        <v>最新</v>
      </c>
    </row>
    <row r="228" spans="1:5">
      <c r="A228" t="str">
        <f ca="1"/>
        <v>KBB</v>
      </c>
      <c r="B228" s="2">
        <f ca="1"/>
        <v>46126</v>
      </c>
      <c r="C228" t="str">
        <f ca="1"/>
        <v>2026Q2</v>
      </c>
      <c r="D228" t="str">
        <f ca="1"/>
        <v>Closed</v>
      </c>
      <c r="E228" t="str">
        <f ca="1"/>
        <v>最新</v>
      </c>
    </row>
    <row r="229" spans="1:5">
      <c r="A229" t="str">
        <f ca="1"/>
        <v>KBB</v>
      </c>
      <c r="B229" s="2">
        <f ca="1"/>
        <v>45852</v>
      </c>
      <c r="C229" t="str">
        <f ca="1"/>
        <v>2025Q3</v>
      </c>
      <c r="D229" t="str">
        <f ca="1"/>
        <v>Closed</v>
      </c>
      <c r="E229" t="str">
        <f ca="1"/>
        <v>最新</v>
      </c>
    </row>
    <row r="230" spans="1:5">
      <c r="A230" t="str">
        <f ca="1"/>
        <v>KBB</v>
      </c>
      <c r="B230" s="2">
        <f ca="1"/>
        <v>45852</v>
      </c>
      <c r="C230" t="str">
        <f ca="1"/>
        <v>2025Q3</v>
      </c>
      <c r="D230" t="str">
        <f ca="1"/>
        <v>Closed</v>
      </c>
      <c r="E230" t="str">
        <f ca="1"/>
        <v>最新</v>
      </c>
    </row>
    <row r="231" spans="1:5">
      <c r="A231" t="str">
        <f ca="1"/>
        <v>KBB</v>
      </c>
      <c r="B231" s="2">
        <f ca="1"/>
        <v>45852</v>
      </c>
      <c r="C231" t="str">
        <f ca="1"/>
        <v>2025Q3</v>
      </c>
      <c r="D231" t="str">
        <f ca="1"/>
        <v>Closed</v>
      </c>
      <c r="E231" t="str">
        <f ca="1"/>
        <v>最新</v>
      </c>
    </row>
    <row r="232" spans="1:5">
      <c r="A232" t="str">
        <f ca="1"/>
        <v>KBB</v>
      </c>
      <c r="B232" s="2">
        <f ca="1"/>
        <v>46126</v>
      </c>
      <c r="C232" t="str">
        <f ca="1"/>
        <v>2026Q2</v>
      </c>
      <c r="D232" t="str">
        <f ca="1"/>
        <v>Closed</v>
      </c>
      <c r="E232" t="str">
        <f ca="1"/>
        <v>最新</v>
      </c>
    </row>
    <row r="233" spans="1:5">
      <c r="A233" t="str">
        <f ca="1"/>
        <v>KBB</v>
      </c>
      <c r="B233" s="2">
        <f ca="1"/>
        <v>46126</v>
      </c>
      <c r="C233" t="str">
        <f ca="1"/>
        <v>2026Q2</v>
      </c>
      <c r="D233" t="str">
        <f ca="1"/>
        <v>Closed</v>
      </c>
      <c r="E233" t="str">
        <f ca="1"/>
        <v>最新</v>
      </c>
    </row>
    <row r="234" spans="1:5">
      <c r="A234" t="str">
        <f ca="1"/>
        <v>KBB</v>
      </c>
      <c r="B234" s="2">
        <f ca="1"/>
        <v>46126</v>
      </c>
      <c r="C234" t="str">
        <f ca="1"/>
        <v>2026Q2</v>
      </c>
      <c r="D234" t="str">
        <f ca="1"/>
        <v>Closed</v>
      </c>
      <c r="E234" t="str">
        <f ca="1"/>
        <v>最新</v>
      </c>
    </row>
    <row r="235" spans="1:5">
      <c r="A235" t="str">
        <f ca="1"/>
        <v>KBB</v>
      </c>
      <c r="B235" s="2">
        <f ca="1"/>
        <v>45852</v>
      </c>
      <c r="C235" t="str">
        <f ca="1"/>
        <v>2025Q3</v>
      </c>
      <c r="D235" t="str">
        <f ca="1"/>
        <v>Closed</v>
      </c>
      <c r="E235" t="str">
        <f ca="1"/>
        <v>最新</v>
      </c>
    </row>
    <row r="236" spans="1:5">
      <c r="A236" t="str">
        <f ca="1"/>
        <v>KBB</v>
      </c>
      <c r="B236" s="2">
        <f ca="1"/>
        <v>45852</v>
      </c>
      <c r="C236" t="str">
        <f ca="1"/>
        <v>2025Q3</v>
      </c>
      <c r="D236" t="str">
        <f ca="1"/>
        <v>Closed</v>
      </c>
      <c r="E236" t="str">
        <f ca="1"/>
        <v>最新</v>
      </c>
    </row>
    <row r="237" spans="1:5">
      <c r="A237" t="str">
        <f ca="1"/>
        <v>KBB</v>
      </c>
      <c r="B237" s="2">
        <f ca="1"/>
        <v>46126</v>
      </c>
      <c r="C237" t="str">
        <f ca="1"/>
        <v>2026Q2</v>
      </c>
      <c r="D237" t="str">
        <f ca="1"/>
        <v>Closed</v>
      </c>
      <c r="E237" t="str">
        <f ca="1"/>
        <v>最新</v>
      </c>
    </row>
    <row r="238" spans="1:5">
      <c r="A238" t="str">
        <f ca="1"/>
        <v>KBB</v>
      </c>
      <c r="B238" s="2">
        <f ca="1"/>
        <v>45852</v>
      </c>
      <c r="C238" t="str">
        <f ca="1"/>
        <v>2025Q3</v>
      </c>
      <c r="D238" t="str">
        <f ca="1"/>
        <v>Closed</v>
      </c>
      <c r="E238" t="str">
        <f ca="1"/>
        <v>最新</v>
      </c>
    </row>
    <row r="239" spans="1:5">
      <c r="A239" t="str">
        <f ca="1"/>
        <v>KBB</v>
      </c>
      <c r="B239" s="2">
        <f ca="1"/>
        <v>45852</v>
      </c>
      <c r="C239" t="str">
        <f ca="1"/>
        <v>2025Q3</v>
      </c>
      <c r="D239" t="str">
        <f ca="1"/>
        <v>Closed</v>
      </c>
      <c r="E239" t="str">
        <f ca="1"/>
        <v>最新</v>
      </c>
    </row>
    <row r="240" spans="1:5">
      <c r="A240" t="str">
        <f ca="1"/>
        <v>KBB</v>
      </c>
      <c r="B240" s="2">
        <f ca="1"/>
        <v>46126</v>
      </c>
      <c r="C240" t="str">
        <f ca="1"/>
        <v>2026Q2</v>
      </c>
      <c r="D240" t="str">
        <f ca="1"/>
        <v>Closed</v>
      </c>
      <c r="E240" t="str">
        <f ca="1"/>
        <v>最新</v>
      </c>
    </row>
    <row r="241" spans="1:5">
      <c r="A241" t="str">
        <f ca="1"/>
        <v>KBB</v>
      </c>
      <c r="B241" s="2">
        <f ca="1"/>
        <v>45852</v>
      </c>
      <c r="C241" t="str">
        <f ca="1"/>
        <v>2025Q3</v>
      </c>
      <c r="D241" t="str">
        <f ca="1"/>
        <v>Closed</v>
      </c>
      <c r="E241" t="str">
        <f ca="1"/>
        <v>最新</v>
      </c>
    </row>
    <row r="242" spans="1:5">
      <c r="A242" t="str">
        <f ca="1"/>
        <v>KBB</v>
      </c>
      <c r="B242" s="2">
        <f ca="1"/>
        <v>46126</v>
      </c>
      <c r="C242" t="str">
        <f ca="1"/>
        <v>2026Q2</v>
      </c>
      <c r="D242" t="str">
        <f ca="1"/>
        <v>Closed</v>
      </c>
      <c r="E242" t="str">
        <f ca="1"/>
        <v>最新</v>
      </c>
    </row>
    <row r="243" spans="1:5">
      <c r="A243" t="str">
        <f ca="1"/>
        <v>KBB</v>
      </c>
      <c r="B243" s="2">
        <f ca="1"/>
        <v>46126</v>
      </c>
      <c r="C243" t="str">
        <f ca="1"/>
        <v>2026Q2</v>
      </c>
      <c r="D243" t="str">
        <f ca="1"/>
        <v>Closed</v>
      </c>
      <c r="E243" t="str">
        <f ca="1"/>
        <v>最新</v>
      </c>
    </row>
    <row r="244" spans="1:5">
      <c r="A244" t="str">
        <f ca="1"/>
        <v>KBB</v>
      </c>
      <c r="B244" s="2">
        <f ca="1"/>
        <v>45852</v>
      </c>
      <c r="C244" t="str">
        <f ca="1"/>
        <v>2025Q3</v>
      </c>
      <c r="D244" t="str">
        <f ca="1"/>
        <v>Closed</v>
      </c>
      <c r="E244" t="str">
        <f ca="1"/>
        <v>最新</v>
      </c>
    </row>
    <row r="245" spans="1:5">
      <c r="A245" t="str">
        <f ca="1"/>
        <v>KBB</v>
      </c>
      <c r="B245" s="2">
        <f ca="1"/>
        <v>45852</v>
      </c>
      <c r="C245" t="str">
        <f ca="1"/>
        <v>2025Q3</v>
      </c>
      <c r="D245" t="str">
        <f ca="1"/>
        <v>Closed</v>
      </c>
      <c r="E245" t="str">
        <f ca="1"/>
        <v>最新</v>
      </c>
    </row>
    <row r="246" spans="1:5">
      <c r="A246" t="str">
        <f ca="1"/>
        <v>KBB</v>
      </c>
      <c r="B246" s="2">
        <f ca="1"/>
        <v>46126</v>
      </c>
      <c r="C246" t="str">
        <f ca="1"/>
        <v>2026Q2</v>
      </c>
      <c r="D246" t="str">
        <f ca="1"/>
        <v>Closed</v>
      </c>
      <c r="E246" t="str">
        <f ca="1"/>
        <v>最新</v>
      </c>
    </row>
    <row r="247" spans="1:5">
      <c r="A247" t="str">
        <f ca="1"/>
        <v>KBB</v>
      </c>
      <c r="B247" s="2">
        <f ca="1"/>
        <v>45852</v>
      </c>
      <c r="C247" t="str">
        <f ca="1"/>
        <v>2025Q3</v>
      </c>
      <c r="D247" t="str">
        <f ca="1"/>
        <v>Closed</v>
      </c>
      <c r="E247" t="str">
        <f ca="1"/>
        <v>最新</v>
      </c>
    </row>
    <row r="248" spans="1:5">
      <c r="A248" t="str">
        <f ca="1"/>
        <v>KBB</v>
      </c>
      <c r="B248" s="2">
        <f ca="1"/>
        <v>45852</v>
      </c>
      <c r="C248" t="str">
        <f ca="1"/>
        <v>2025Q3</v>
      </c>
      <c r="D248" t="str">
        <f ca="1"/>
        <v>Closed</v>
      </c>
      <c r="E248" t="str">
        <f ca="1"/>
        <v>最新</v>
      </c>
    </row>
    <row r="249" spans="1:5">
      <c r="A249" t="str">
        <f ca="1"/>
        <v>KBB</v>
      </c>
      <c r="B249" s="2">
        <f ca="1"/>
        <v>45852</v>
      </c>
      <c r="C249" t="str">
        <f ca="1"/>
        <v>2025Q3</v>
      </c>
      <c r="D249" t="str">
        <f ca="1"/>
        <v>Closed</v>
      </c>
      <c r="E249" t="str">
        <f ca="1"/>
        <v>最新</v>
      </c>
    </row>
    <row r="250" spans="1:5">
      <c r="A250" t="str">
        <f ca="1"/>
        <v>KBB</v>
      </c>
      <c r="B250" s="2">
        <f ca="1"/>
        <v>46126</v>
      </c>
      <c r="C250" t="str">
        <f ca="1"/>
        <v>2026Q2</v>
      </c>
      <c r="D250" t="str">
        <f ca="1"/>
        <v>Closed</v>
      </c>
      <c r="E250" t="str">
        <f ca="1"/>
        <v>最新</v>
      </c>
    </row>
    <row r="251" spans="1:5">
      <c r="A251" t="str">
        <f ca="1"/>
        <v>KBB</v>
      </c>
      <c r="B251" s="2">
        <f ca="1"/>
        <v>46126</v>
      </c>
      <c r="C251" t="str">
        <f ca="1"/>
        <v>2026Q2</v>
      </c>
      <c r="D251" t="str">
        <f ca="1"/>
        <v>Closed</v>
      </c>
      <c r="E251" t="str">
        <f ca="1"/>
        <v>最新</v>
      </c>
    </row>
    <row r="252" spans="1:5">
      <c r="A252" t="str">
        <f ca="1"/>
        <v>KBB</v>
      </c>
      <c r="B252" s="2">
        <f ca="1"/>
        <v>45852</v>
      </c>
      <c r="C252" t="str">
        <f ca="1"/>
        <v>2025Q3</v>
      </c>
      <c r="D252" t="str">
        <f ca="1"/>
        <v>Closed</v>
      </c>
      <c r="E252" t="str">
        <f ca="1"/>
        <v>最新</v>
      </c>
    </row>
    <row r="253" spans="1:5">
      <c r="A253" t="str">
        <f ca="1"/>
        <v>KBB</v>
      </c>
      <c r="B253" s="2">
        <f ca="1"/>
        <v>46126</v>
      </c>
      <c r="C253" t="str">
        <f ca="1"/>
        <v>2026Q2</v>
      </c>
      <c r="D253" t="str">
        <f ca="1"/>
        <v>Closed</v>
      </c>
      <c r="E253" t="str">
        <f ca="1"/>
        <v>最新</v>
      </c>
    </row>
    <row r="254" spans="1:5">
      <c r="A254" t="str">
        <f ca="1"/>
        <v>KBB</v>
      </c>
      <c r="B254" s="2">
        <f ca="1"/>
        <v>45852</v>
      </c>
      <c r="C254" t="str">
        <f ca="1"/>
        <v>2025Q3</v>
      </c>
      <c r="D254" t="str">
        <f ca="1"/>
        <v>Closed</v>
      </c>
      <c r="E254" t="str">
        <f ca="1"/>
        <v>最新</v>
      </c>
    </row>
    <row r="255" spans="1:5">
      <c r="A255" t="str">
        <f ca="1"/>
        <v>KBB</v>
      </c>
      <c r="B255" s="2">
        <f ca="1"/>
        <v>46126</v>
      </c>
      <c r="C255" t="str">
        <f ca="1"/>
        <v>2026Q2</v>
      </c>
      <c r="D255" t="str">
        <f ca="1"/>
        <v>Closed</v>
      </c>
      <c r="E255" t="str">
        <f ca="1"/>
        <v>最新</v>
      </c>
    </row>
    <row r="256" spans="1:5">
      <c r="A256" t="str">
        <f ca="1"/>
        <v>KBB</v>
      </c>
      <c r="B256" s="2">
        <f ca="1"/>
        <v>45852</v>
      </c>
      <c r="C256" t="str">
        <f ca="1"/>
        <v>2025Q3</v>
      </c>
      <c r="D256" t="str">
        <f ca="1"/>
        <v>Closed</v>
      </c>
      <c r="E256" t="str">
        <f ca="1"/>
        <v>最新</v>
      </c>
    </row>
    <row r="257" spans="1:5">
      <c r="A257" t="str">
        <f ca="1"/>
        <v>KBB</v>
      </c>
      <c r="B257" s="2">
        <f ca="1"/>
        <v>46126</v>
      </c>
      <c r="C257" t="str">
        <f ca="1"/>
        <v>2026Q2</v>
      </c>
      <c r="D257" t="str">
        <f ca="1"/>
        <v>Closed</v>
      </c>
      <c r="E257" t="str">
        <f ca="1"/>
        <v>最新</v>
      </c>
    </row>
    <row r="258" spans="1:5">
      <c r="A258" t="str">
        <f ca="1"/>
        <v>KBB</v>
      </c>
      <c r="B258" s="2">
        <f ca="1"/>
        <v>45852</v>
      </c>
      <c r="C258" t="str">
        <f ca="1"/>
        <v>2025Q3</v>
      </c>
      <c r="D258" t="str">
        <f ca="1"/>
        <v>Closed</v>
      </c>
      <c r="E258" t="str">
        <f ca="1"/>
        <v>最新</v>
      </c>
    </row>
    <row r="259" spans="1:5">
      <c r="A259" t="str">
        <f ca="1"/>
        <v>KBB</v>
      </c>
      <c r="B259" s="2">
        <f ca="1"/>
        <v>46126</v>
      </c>
      <c r="C259" t="str">
        <f ca="1"/>
        <v>2026Q2</v>
      </c>
      <c r="D259" t="str">
        <f ca="1"/>
        <v>Closed</v>
      </c>
      <c r="E259" t="str">
        <f ca="1"/>
        <v>最新</v>
      </c>
    </row>
    <row r="260" spans="1:5">
      <c r="A260" t="str">
        <f ca="1"/>
        <v>KBB</v>
      </c>
      <c r="B260" s="2">
        <f ca="1"/>
        <v>46126</v>
      </c>
      <c r="C260" t="str">
        <f ca="1"/>
        <v>2026Q2</v>
      </c>
      <c r="D260" t="str">
        <f ca="1"/>
        <v>Closed</v>
      </c>
      <c r="E260" t="str">
        <f ca="1"/>
        <v>最新</v>
      </c>
    </row>
    <row r="261" spans="1:5">
      <c r="A261" t="str">
        <f ca="1"/>
        <v>KBB</v>
      </c>
      <c r="B261" s="2">
        <f ca="1"/>
        <v>45852</v>
      </c>
      <c r="C261" t="str">
        <f ca="1"/>
        <v>2025Q3</v>
      </c>
      <c r="D261" t="str">
        <f ca="1"/>
        <v>Closed</v>
      </c>
      <c r="E261" t="str">
        <f ca="1"/>
        <v>最新</v>
      </c>
    </row>
    <row r="262" spans="1:5">
      <c r="A262" t="str">
        <f ca="1"/>
        <v>KBB</v>
      </c>
      <c r="B262" s="2" t="str">
        <f ca="1"/>
        <v>VRAM is pending RTV</v>
      </c>
      <c r="C262" t="str">
        <f ca="1"/>
        <v>VRAM is pending RTV</v>
      </c>
      <c r="D262" t="str">
        <f ca="1"/>
        <v>365天以上</v>
      </c>
      <c r="E262" t="str">
        <f ca="1"/>
        <v>最新</v>
      </c>
    </row>
    <row r="263" spans="1:5">
      <c r="A263" t="str">
        <f ca="1"/>
        <v>KBB</v>
      </c>
      <c r="B263" s="2">
        <f ca="1"/>
        <v>45852</v>
      </c>
      <c r="C263" t="str">
        <f ca="1"/>
        <v>2025Q3</v>
      </c>
      <c r="D263" t="str">
        <f ca="1"/>
        <v>Closed</v>
      </c>
      <c r="E263" t="str">
        <f ca="1"/>
        <v>最新</v>
      </c>
    </row>
    <row r="264" spans="1:5">
      <c r="A264" t="str">
        <f ca="1"/>
        <v>KBB</v>
      </c>
      <c r="B264" s="2">
        <f ca="1"/>
        <v>45852</v>
      </c>
      <c r="C264" t="str">
        <f ca="1"/>
        <v>2025Q3</v>
      </c>
      <c r="D264" t="str">
        <f ca="1"/>
        <v>Closed</v>
      </c>
      <c r="E264" t="str">
        <f ca="1"/>
        <v>最新</v>
      </c>
    </row>
    <row r="265" spans="1:5">
      <c r="A265" t="str">
        <f ca="1"/>
        <v>KBB</v>
      </c>
      <c r="B265" s="2">
        <f ca="1"/>
        <v>45852</v>
      </c>
      <c r="C265" t="str">
        <f ca="1"/>
        <v>2025Q3</v>
      </c>
      <c r="D265" t="str">
        <f ca="1"/>
        <v>Closed</v>
      </c>
      <c r="E265" t="str">
        <f ca="1"/>
        <v>最新</v>
      </c>
    </row>
    <row r="266" spans="1:5">
      <c r="A266" t="str">
        <f ca="1"/>
        <v>KBB</v>
      </c>
      <c r="B266" s="2">
        <f ca="1"/>
        <v>46126</v>
      </c>
      <c r="C266" t="str">
        <f ca="1"/>
        <v>2026Q2</v>
      </c>
      <c r="D266" t="str">
        <f ca="1"/>
        <v>Closed</v>
      </c>
      <c r="E266" t="str">
        <f ca="1"/>
        <v>最新</v>
      </c>
    </row>
    <row r="267" spans="1:5">
      <c r="A267" t="str">
        <f ca="1"/>
        <v>KBB</v>
      </c>
      <c r="B267" s="2">
        <f ca="1"/>
        <v>46126</v>
      </c>
      <c r="C267" t="str">
        <f ca="1"/>
        <v>2026Q2</v>
      </c>
      <c r="D267" t="str">
        <f ca="1"/>
        <v>Closed</v>
      </c>
      <c r="E267" t="str">
        <f ca="1"/>
        <v>最新</v>
      </c>
    </row>
    <row r="268" spans="1:5">
      <c r="A268" t="str">
        <f ca="1"/>
        <v>KBB</v>
      </c>
      <c r="B268" s="2">
        <f ca="1"/>
        <v>45852</v>
      </c>
      <c r="C268" t="str">
        <f ca="1"/>
        <v>2025Q3</v>
      </c>
      <c r="D268" t="str">
        <f ca="1"/>
        <v>Closed</v>
      </c>
      <c r="E268" t="str">
        <f ca="1"/>
        <v>最新</v>
      </c>
    </row>
    <row r="269" spans="1:5">
      <c r="A269" t="str">
        <f ca="1"/>
        <v>KBB</v>
      </c>
      <c r="B269" s="2">
        <f ca="1"/>
        <v>46126</v>
      </c>
      <c r="C269" t="str">
        <f ca="1"/>
        <v>2026Q2</v>
      </c>
      <c r="D269" t="str">
        <f ca="1"/>
        <v>Closed</v>
      </c>
      <c r="E269" t="str">
        <f ca="1"/>
        <v>最新</v>
      </c>
    </row>
    <row r="270" spans="1:5">
      <c r="A270" t="str">
        <f ca="1"/>
        <v>KBB</v>
      </c>
      <c r="B270" s="2">
        <f ca="1"/>
        <v>45852</v>
      </c>
      <c r="C270" t="str">
        <f ca="1"/>
        <v>2025Q3</v>
      </c>
      <c r="D270" t="str">
        <f ca="1"/>
        <v>Closed</v>
      </c>
      <c r="E270" t="str">
        <f ca="1"/>
        <v>最新</v>
      </c>
    </row>
    <row r="271" spans="1:5">
      <c r="A271" t="str">
        <f ca="1"/>
        <v>KBB</v>
      </c>
      <c r="B271" s="2">
        <f ca="1"/>
        <v>45852</v>
      </c>
      <c r="C271" t="str">
        <f ca="1"/>
        <v>2025Q3</v>
      </c>
      <c r="D271" t="str">
        <f ca="1"/>
        <v>Closed</v>
      </c>
      <c r="E271" t="str">
        <f ca="1"/>
        <v>最新</v>
      </c>
    </row>
    <row r="272" spans="1:5">
      <c r="A272" t="str">
        <f ca="1"/>
        <v>KBB</v>
      </c>
      <c r="B272" s="2">
        <f ca="1"/>
        <v>46126</v>
      </c>
      <c r="C272" t="str">
        <f ca="1"/>
        <v>2026Q2</v>
      </c>
      <c r="D272" t="str">
        <f ca="1"/>
        <v>Closed</v>
      </c>
      <c r="E272" t="str">
        <f ca="1"/>
        <v>最新</v>
      </c>
    </row>
    <row r="273" spans="1:5">
      <c r="A273" t="str">
        <f ca="1"/>
        <v>KBB</v>
      </c>
      <c r="B273" s="2">
        <f ca="1"/>
        <v>46126</v>
      </c>
      <c r="C273" t="str">
        <f ca="1"/>
        <v>2026Q2</v>
      </c>
      <c r="D273" t="str">
        <f ca="1"/>
        <v>Closed</v>
      </c>
      <c r="E273" t="str">
        <f ca="1"/>
        <v>最新</v>
      </c>
    </row>
    <row r="274" spans="1:5">
      <c r="A274" t="str">
        <f ca="1"/>
        <v>KBB</v>
      </c>
      <c r="B274" s="2">
        <f ca="1"/>
        <v>45852</v>
      </c>
      <c r="C274" t="str">
        <f ca="1"/>
        <v>2025Q3</v>
      </c>
      <c r="D274" t="str">
        <f ca="1"/>
        <v>Closed</v>
      </c>
      <c r="E274" t="str">
        <f ca="1"/>
        <v>最新</v>
      </c>
    </row>
    <row r="275" spans="1:5">
      <c r="A275" t="str">
        <f ca="1"/>
        <v>KBB</v>
      </c>
      <c r="B275" s="2">
        <f ca="1"/>
        <v>46126</v>
      </c>
      <c r="C275" t="str">
        <f ca="1"/>
        <v>2026Q2</v>
      </c>
      <c r="D275" t="str">
        <f ca="1"/>
        <v>Closed</v>
      </c>
      <c r="E275" t="str">
        <f ca="1"/>
        <v>最新</v>
      </c>
    </row>
    <row r="276" spans="1:5">
      <c r="A276" t="str">
        <f ca="1"/>
        <v>KBB</v>
      </c>
      <c r="B276" s="2">
        <f ca="1"/>
        <v>46126</v>
      </c>
      <c r="C276" t="str">
        <f ca="1"/>
        <v>2026Q2</v>
      </c>
      <c r="D276" t="str">
        <f ca="1"/>
        <v>Closed</v>
      </c>
      <c r="E276" t="str">
        <f ca="1"/>
        <v>最新</v>
      </c>
    </row>
    <row r="277" spans="1:5">
      <c r="A277" t="str">
        <f ca="1"/>
        <v>KBB</v>
      </c>
      <c r="B277" s="2">
        <f ca="1"/>
        <v>45852</v>
      </c>
      <c r="C277" t="str">
        <f ca="1"/>
        <v>2025Q3</v>
      </c>
      <c r="D277" t="str">
        <f ca="1"/>
        <v>Closed</v>
      </c>
      <c r="E277" t="str">
        <f ca="1"/>
        <v>最新</v>
      </c>
    </row>
    <row r="278" spans="1:5">
      <c r="A278" t="str">
        <f ca="1"/>
        <v>KBB</v>
      </c>
      <c r="B278" s="2">
        <f ca="1"/>
        <v>45852</v>
      </c>
      <c r="C278" t="str">
        <f ca="1"/>
        <v>2025Q3</v>
      </c>
      <c r="D278" t="str">
        <f ca="1"/>
        <v>Closed</v>
      </c>
      <c r="E278" t="str">
        <f ca="1"/>
        <v>最新</v>
      </c>
    </row>
    <row r="279" spans="1:5">
      <c r="A279" t="str">
        <f ca="1"/>
        <v>KBB</v>
      </c>
      <c r="B279" s="2">
        <f ca="1"/>
        <v>45852</v>
      </c>
      <c r="C279" t="str">
        <f ca="1"/>
        <v>2025Q3</v>
      </c>
      <c r="D279" t="str">
        <f ca="1"/>
        <v>Closed</v>
      </c>
      <c r="E279" t="str">
        <f ca="1"/>
        <v>最新</v>
      </c>
    </row>
    <row r="280" spans="1:5">
      <c r="A280" t="str">
        <f ca="1"/>
        <v>KBB</v>
      </c>
      <c r="B280" s="2">
        <f ca="1"/>
        <v>46126</v>
      </c>
      <c r="C280" t="str">
        <f ca="1"/>
        <v>2026Q2</v>
      </c>
      <c r="D280" t="str">
        <f ca="1"/>
        <v>Closed</v>
      </c>
      <c r="E280" t="str">
        <f ca="1"/>
        <v>最新</v>
      </c>
    </row>
    <row r="281" spans="1:5">
      <c r="A281" t="str">
        <f ca="1"/>
        <v>KBB</v>
      </c>
      <c r="B281" s="2">
        <f ca="1"/>
        <v>46126</v>
      </c>
      <c r="C281" t="str">
        <f ca="1"/>
        <v>2026Q2</v>
      </c>
      <c r="D281" t="str">
        <f ca="1"/>
        <v>Closed</v>
      </c>
      <c r="E281" t="str">
        <f ca="1"/>
        <v>最新</v>
      </c>
    </row>
    <row r="282" spans="1:5">
      <c r="A282" t="str">
        <f ca="1"/>
        <v>KBB</v>
      </c>
      <c r="B282" s="2">
        <f ca="1"/>
        <v>45852</v>
      </c>
      <c r="C282" t="str">
        <f ca="1"/>
        <v>2025Q3</v>
      </c>
      <c r="D282" t="str">
        <f ca="1"/>
        <v>Closed</v>
      </c>
      <c r="E282" t="str">
        <f ca="1"/>
        <v>最新</v>
      </c>
    </row>
    <row r="283" spans="1:5">
      <c r="A283" t="str">
        <f ca="1"/>
        <v>KBB</v>
      </c>
      <c r="B283" s="2">
        <f ca="1"/>
        <v>45852</v>
      </c>
      <c r="C283" t="str">
        <f ca="1"/>
        <v>2025Q3</v>
      </c>
      <c r="D283" t="str">
        <f ca="1"/>
        <v>Closed</v>
      </c>
      <c r="E283" t="str">
        <f ca="1"/>
        <v>最新</v>
      </c>
    </row>
    <row r="284" spans="1:5">
      <c r="A284" t="str">
        <f ca="1"/>
        <v>KBB</v>
      </c>
      <c r="B284" s="2">
        <f ca="1"/>
        <v>46126</v>
      </c>
      <c r="C284" t="str">
        <f ca="1"/>
        <v>2026Q2</v>
      </c>
      <c r="D284" t="str">
        <f ca="1"/>
        <v>Closed</v>
      </c>
      <c r="E284" t="str">
        <f ca="1"/>
        <v>最新</v>
      </c>
    </row>
    <row r="285" spans="1:5">
      <c r="A285" t="str">
        <f ca="1"/>
        <v>KBB</v>
      </c>
      <c r="B285" s="2">
        <f ca="1"/>
        <v>46126</v>
      </c>
      <c r="C285" t="str">
        <f ca="1"/>
        <v>2026Q2</v>
      </c>
      <c r="D285" t="str">
        <f ca="1"/>
        <v>Closed</v>
      </c>
      <c r="E285" t="str">
        <f ca="1"/>
        <v>最新</v>
      </c>
    </row>
    <row r="286" spans="1:5">
      <c r="A286" t="str">
        <f ca="1"/>
        <v>KBB</v>
      </c>
      <c r="B286" s="2">
        <f ca="1"/>
        <v>46126</v>
      </c>
      <c r="C286" t="str">
        <f ca="1"/>
        <v>2026Q2</v>
      </c>
      <c r="D286" t="str">
        <f ca="1"/>
        <v>Closed</v>
      </c>
      <c r="E286" t="str">
        <f ca="1"/>
        <v>最新</v>
      </c>
    </row>
    <row r="287" spans="1:5">
      <c r="A287" t="str">
        <f ca="1"/>
        <v>KBB</v>
      </c>
      <c r="B287" s="2">
        <f ca="1"/>
        <v>46126</v>
      </c>
      <c r="C287" t="str">
        <f ca="1"/>
        <v>2026Q2</v>
      </c>
      <c r="D287" t="str">
        <f ca="1"/>
        <v>Closed</v>
      </c>
      <c r="E287" t="str">
        <f ca="1"/>
        <v>最新</v>
      </c>
    </row>
    <row r="288" spans="1:5">
      <c r="A288" t="str">
        <f ca="1"/>
        <v>KBB</v>
      </c>
      <c r="B288" s="2">
        <f ca="1"/>
        <v>46126</v>
      </c>
      <c r="C288" t="str">
        <f ca="1"/>
        <v>2026Q2</v>
      </c>
      <c r="D288" t="str">
        <f ca="1"/>
        <v>Closed</v>
      </c>
      <c r="E288" t="str">
        <f ca="1"/>
        <v>最新</v>
      </c>
    </row>
    <row r="289" spans="1:5">
      <c r="A289" t="str">
        <f ca="1"/>
        <v>KBB</v>
      </c>
      <c r="B289" s="2">
        <f ca="1"/>
        <v>46126</v>
      </c>
      <c r="C289" t="str">
        <f ca="1"/>
        <v>2026Q2</v>
      </c>
      <c r="D289" t="str">
        <f ca="1"/>
        <v>Closed</v>
      </c>
      <c r="E289" t="str">
        <f ca="1"/>
        <v>最新</v>
      </c>
    </row>
    <row r="290" spans="1:5">
      <c r="A290" t="str">
        <f ca="1"/>
        <v>KBB</v>
      </c>
      <c r="B290" s="2">
        <f ca="1"/>
        <v>46126</v>
      </c>
      <c r="C290" t="str">
        <f ca="1"/>
        <v>2026Q2</v>
      </c>
      <c r="D290" t="str">
        <f ca="1"/>
        <v>Closed</v>
      </c>
      <c r="E290" t="str">
        <f ca="1"/>
        <v>最新</v>
      </c>
    </row>
    <row r="291" spans="1:5">
      <c r="A291" t="str">
        <f ca="1"/>
        <v>KBB</v>
      </c>
      <c r="B291" s="2">
        <f ca="1"/>
        <v>46126</v>
      </c>
      <c r="C291" t="str">
        <f ca="1"/>
        <v>2026Q2</v>
      </c>
      <c r="D291" t="str">
        <f ca="1"/>
        <v>Closed</v>
      </c>
      <c r="E291" t="str">
        <f ca="1"/>
        <v>最新</v>
      </c>
    </row>
    <row r="292" spans="1:5">
      <c r="A292" t="str">
        <f ca="1"/>
        <v>KBB</v>
      </c>
      <c r="B292" s="2" t="str">
        <f ca="1"/>
        <v>-</v>
      </c>
      <c r="C292" t="str">
        <f ca="1"/>
        <v>wait for return customer</v>
      </c>
      <c r="D292" t="str">
        <f ca="1"/>
        <v>365天以上</v>
      </c>
      <c r="E292" t="str">
        <f ca="1"/>
        <v>最新</v>
      </c>
    </row>
    <row r="293" spans="1:5">
      <c r="A293" t="str">
        <f ca="1"/>
        <v>KBB</v>
      </c>
      <c r="B293" s="2">
        <f ca="1"/>
        <v>46297</v>
      </c>
      <c r="C293" t="str">
        <f ca="1"/>
        <v>2026Q4</v>
      </c>
      <c r="D293" t="str">
        <f ca="1"/>
        <v>Closed</v>
      </c>
      <c r="E293" t="str">
        <f ca="1"/>
        <v>最新</v>
      </c>
    </row>
    <row r="294" spans="1:5">
      <c r="A294" t="str">
        <f ca="1"/>
        <v>KBB</v>
      </c>
      <c r="B294" s="2">
        <f ca="1"/>
        <v>46126</v>
      </c>
      <c r="C294" t="str">
        <f ca="1"/>
        <v>2026Q2</v>
      </c>
      <c r="D294" t="str">
        <f ca="1"/>
        <v>Closed</v>
      </c>
      <c r="E294" t="str">
        <f ca="1"/>
        <v>最新</v>
      </c>
    </row>
    <row r="295" spans="1:5">
      <c r="A295" t="str">
        <f ca="1"/>
        <v>KBB</v>
      </c>
      <c r="B295" s="2">
        <f ca="1"/>
        <v>46126</v>
      </c>
      <c r="C295" t="str">
        <f ca="1"/>
        <v>2026Q2</v>
      </c>
      <c r="D295" t="str">
        <f ca="1"/>
        <v>Closed</v>
      </c>
      <c r="E295" t="str">
        <f ca="1"/>
        <v>最新</v>
      </c>
    </row>
    <row r="296" spans="1:5">
      <c r="A296" t="str">
        <f ca="1"/>
        <v>KBB</v>
      </c>
      <c r="B296" s="2">
        <f ca="1"/>
        <v>46126</v>
      </c>
      <c r="C296" t="str">
        <f ca="1"/>
        <v>2026Q2</v>
      </c>
      <c r="D296" t="str">
        <f ca="1"/>
        <v>Closed</v>
      </c>
      <c r="E296" t="str">
        <f ca="1"/>
        <v>最新</v>
      </c>
    </row>
    <row r="297" spans="1:5">
      <c r="A297" t="str">
        <f ca="1"/>
        <v>KBB</v>
      </c>
      <c r="B297" s="2">
        <f ca="1"/>
        <v>46281</v>
      </c>
      <c r="C297" t="str">
        <f ca="1"/>
        <v>2026Q3</v>
      </c>
      <c r="D297" t="str">
        <f ca="1"/>
        <v>Closed</v>
      </c>
      <c r="E297" t="str">
        <f ca="1"/>
        <v>最新</v>
      </c>
    </row>
    <row r="298" spans="1:5">
      <c r="A298" t="str">
        <f ca="1"/>
        <v>KBB</v>
      </c>
      <c r="B298" s="2">
        <f ca="1"/>
        <v>46126</v>
      </c>
      <c r="C298" t="str">
        <f ca="1"/>
        <v>2026Q2</v>
      </c>
      <c r="D298" t="str">
        <f ca="1"/>
        <v>Closed</v>
      </c>
      <c r="E298" t="str">
        <f ca="1"/>
        <v>最新</v>
      </c>
    </row>
    <row r="299" spans="1:5">
      <c r="A299" t="str">
        <f ca="1"/>
        <v>KBB</v>
      </c>
      <c r="B299" s="2">
        <f ca="1"/>
        <v>46126</v>
      </c>
      <c r="C299" t="str">
        <f ca="1"/>
        <v>2026Q2</v>
      </c>
      <c r="D299" t="str">
        <f ca="1"/>
        <v>Closed</v>
      </c>
      <c r="E299" t="str">
        <f ca="1"/>
        <v>最新</v>
      </c>
    </row>
    <row r="300" spans="1:5">
      <c r="A300" t="str">
        <f ca="1"/>
        <v>KBB</v>
      </c>
      <c r="B300" s="2">
        <f ca="1"/>
        <v>46126</v>
      </c>
      <c r="C300" t="str">
        <f ca="1"/>
        <v>2026Q2</v>
      </c>
      <c r="D300" t="str">
        <f ca="1"/>
        <v>Closed</v>
      </c>
      <c r="E300" t="str">
        <f ca="1"/>
        <v>最新</v>
      </c>
    </row>
    <row r="301" spans="1:5">
      <c r="A301" t="str">
        <f ca="1"/>
        <v>KBB</v>
      </c>
      <c r="B301" s="2">
        <f ca="1"/>
        <v>46281</v>
      </c>
      <c r="C301" t="str">
        <f ca="1"/>
        <v>2026Q3</v>
      </c>
      <c r="D301" t="str">
        <f ca="1"/>
        <v>Closed</v>
      </c>
      <c r="E301" t="str">
        <f ca="1"/>
        <v>最新</v>
      </c>
    </row>
    <row r="302" spans="1:5">
      <c r="A302" t="str">
        <f ca="1"/>
        <v>KBB</v>
      </c>
      <c r="B302" s="2">
        <f ca="1"/>
        <v>46126</v>
      </c>
      <c r="C302" t="str">
        <f ca="1"/>
        <v>2026Q2</v>
      </c>
      <c r="D302" t="str">
        <f ca="1"/>
        <v>Closed</v>
      </c>
      <c r="E302" t="str">
        <f ca="1"/>
        <v>最新</v>
      </c>
    </row>
    <row r="303" spans="1:5">
      <c r="A303" t="str">
        <f ca="1"/>
        <v>KBB</v>
      </c>
      <c r="B303" s="2">
        <f ca="1"/>
        <v>46126</v>
      </c>
      <c r="C303" t="str">
        <f ca="1"/>
        <v>2026Q2</v>
      </c>
      <c r="D303" t="str">
        <f ca="1"/>
        <v>Closed</v>
      </c>
      <c r="E303" t="str">
        <f ca="1"/>
        <v>最新</v>
      </c>
    </row>
    <row r="304" spans="1:5">
      <c r="A304" t="str">
        <f ca="1"/>
        <v>KBB</v>
      </c>
      <c r="B304" s="2">
        <f ca="1"/>
        <v>46126</v>
      </c>
      <c r="C304" t="str">
        <f ca="1"/>
        <v>2026Q2</v>
      </c>
      <c r="D304" t="str">
        <f ca="1"/>
        <v>Closed</v>
      </c>
      <c r="E304" t="str">
        <f ca="1"/>
        <v>最新</v>
      </c>
    </row>
    <row r="305" spans="1:5">
      <c r="A305" t="str">
        <f ca="1"/>
        <v>KBB</v>
      </c>
      <c r="B305" s="2">
        <f ca="1"/>
        <v>46126</v>
      </c>
      <c r="C305" t="str">
        <f ca="1"/>
        <v>2026Q2</v>
      </c>
      <c r="D305" t="str">
        <f ca="1"/>
        <v>Closed</v>
      </c>
      <c r="E305" t="str">
        <f ca="1"/>
        <v>最新</v>
      </c>
    </row>
    <row r="306" spans="1:5">
      <c r="A306" t="str">
        <f ca="1"/>
        <v>KBB</v>
      </c>
      <c r="B306" s="2" t="str">
        <f ca="1"/>
        <v>-</v>
      </c>
      <c r="C306" t="str">
        <f ca="1"/>
        <v>wait for return customer</v>
      </c>
      <c r="D306" t="str">
        <f ca="1"/>
        <v>365天以上</v>
      </c>
      <c r="E306" t="str">
        <f ca="1"/>
        <v>最新</v>
      </c>
    </row>
    <row r="307" spans="1:5">
      <c r="A307" t="str">
        <f ca="1"/>
        <v>KBB</v>
      </c>
      <c r="B307" s="2">
        <f ca="1"/>
        <v>46281</v>
      </c>
      <c r="C307" t="str">
        <f ca="1"/>
        <v>2026Q3</v>
      </c>
      <c r="D307" t="str">
        <f ca="1"/>
        <v>Closed</v>
      </c>
      <c r="E307" t="str">
        <f ca="1"/>
        <v>最新</v>
      </c>
    </row>
    <row r="308" spans="1:5">
      <c r="A308" t="str">
        <f ca="1"/>
        <v>KBB</v>
      </c>
      <c r="B308" s="2">
        <f ca="1"/>
        <v>46126</v>
      </c>
      <c r="C308" t="str">
        <f ca="1"/>
        <v>2026Q2</v>
      </c>
      <c r="D308" t="str">
        <f ca="1"/>
        <v>Closed</v>
      </c>
      <c r="E308" t="str">
        <f ca="1"/>
        <v>最新</v>
      </c>
    </row>
    <row r="309" spans="1:5">
      <c r="A309" t="str">
        <f ca="1"/>
        <v>KBB</v>
      </c>
      <c r="B309" s="2">
        <f ca="1"/>
        <v>46126</v>
      </c>
      <c r="C309" t="str">
        <f ca="1"/>
        <v>2026Q2</v>
      </c>
      <c r="D309" t="str">
        <f ca="1"/>
        <v>Closed</v>
      </c>
      <c r="E309" t="str">
        <f ca="1"/>
        <v>最新</v>
      </c>
    </row>
    <row r="310" spans="1:5">
      <c r="A310" t="str">
        <f ca="1"/>
        <v>KBB</v>
      </c>
      <c r="B310" s="2" t="str">
        <f ca="1"/>
        <v>-</v>
      </c>
      <c r="C310" t="str">
        <f ca="1"/>
        <v>wait for return customer</v>
      </c>
      <c r="D310" t="str">
        <f ca="1"/>
        <v>365天以上</v>
      </c>
      <c r="E310" t="str">
        <f ca="1"/>
        <v>最新</v>
      </c>
    </row>
    <row r="311" spans="1:5">
      <c r="A311" t="str">
        <f ca="1"/>
        <v>KBB</v>
      </c>
      <c r="B311" s="2">
        <f ca="1"/>
        <v>46126</v>
      </c>
      <c r="C311" t="str">
        <f ca="1"/>
        <v>2026Q2</v>
      </c>
      <c r="D311" t="str">
        <f ca="1"/>
        <v>Closed</v>
      </c>
      <c r="E311" t="str">
        <f ca="1"/>
        <v>最新</v>
      </c>
    </row>
    <row r="312" spans="1:5">
      <c r="A312" t="str">
        <f ca="1"/>
        <v>KBB</v>
      </c>
      <c r="B312" s="2">
        <f ca="1"/>
        <v>46126</v>
      </c>
      <c r="C312" t="str">
        <f ca="1"/>
        <v>2026Q2</v>
      </c>
      <c r="D312" t="str">
        <f ca="1"/>
        <v>Closed</v>
      </c>
      <c r="E312" t="str">
        <f ca="1"/>
        <v>最新</v>
      </c>
    </row>
    <row r="313" spans="1:5">
      <c r="A313" t="str">
        <f ca="1"/>
        <v>KBB</v>
      </c>
      <c r="B313" s="2" t="str">
        <f ca="1"/>
        <v>-</v>
      </c>
      <c r="C313" t="str">
        <f ca="1"/>
        <v>wait for return customer</v>
      </c>
      <c r="D313" t="str">
        <f ca="1"/>
        <v>365天以上</v>
      </c>
      <c r="E313" t="str">
        <f ca="1"/>
        <v>最新</v>
      </c>
    </row>
    <row r="314" spans="1:5">
      <c r="A314" t="str">
        <f ca="1"/>
        <v>KBB</v>
      </c>
      <c r="B314" s="2">
        <f ca="1"/>
        <v>46126</v>
      </c>
      <c r="C314" t="str">
        <f ca="1"/>
        <v>2026Q2</v>
      </c>
      <c r="D314" t="str">
        <f ca="1"/>
        <v>Closed</v>
      </c>
      <c r="E314" t="str">
        <f ca="1"/>
        <v>最新</v>
      </c>
    </row>
    <row r="315" spans="1:5">
      <c r="A315" t="str">
        <f ca="1"/>
        <v>KBB</v>
      </c>
      <c r="B315" s="2">
        <f ca="1"/>
        <v>46297</v>
      </c>
      <c r="C315" t="str">
        <f ca="1"/>
        <v>2026Q4</v>
      </c>
      <c r="D315" t="str">
        <f ca="1"/>
        <v>Closed</v>
      </c>
      <c r="E315" t="str">
        <f ca="1"/>
        <v>最新</v>
      </c>
    </row>
    <row r="316" spans="1:5">
      <c r="A316" t="str">
        <f ca="1"/>
        <v>KBB</v>
      </c>
      <c r="B316" s="2">
        <f ca="1"/>
        <v>46297</v>
      </c>
      <c r="C316" t="str">
        <f ca="1"/>
        <v>2026Q4</v>
      </c>
      <c r="D316" t="str">
        <f ca="1"/>
        <v>Closed</v>
      </c>
      <c r="E316" t="str">
        <f ca="1"/>
        <v>最新</v>
      </c>
    </row>
    <row r="317" spans="1:5">
      <c r="A317" t="str">
        <f ca="1"/>
        <v>KBB</v>
      </c>
      <c r="B317" s="2">
        <f ca="1"/>
        <v>46297</v>
      </c>
      <c r="C317" t="str">
        <f ca="1"/>
        <v>2026Q4</v>
      </c>
      <c r="D317" t="str">
        <f ca="1"/>
        <v>Closed</v>
      </c>
      <c r="E317" t="str">
        <f ca="1"/>
        <v>歷史重複</v>
      </c>
    </row>
    <row r="318" spans="1:5">
      <c r="A318" t="str">
        <f ca="1"/>
        <v>KBB</v>
      </c>
      <c r="B318" s="2">
        <f ca="1"/>
        <v>46126</v>
      </c>
      <c r="C318" t="str">
        <f ca="1"/>
        <v>2026Q2</v>
      </c>
      <c r="D318" t="str">
        <f ca="1"/>
        <v>Closed</v>
      </c>
      <c r="E318" t="str">
        <f ca="1"/>
        <v>最新</v>
      </c>
    </row>
    <row r="319" spans="1:5">
      <c r="A319" t="str">
        <f ca="1"/>
        <v>KBB</v>
      </c>
      <c r="B319" s="2">
        <f ca="1"/>
        <v>46126</v>
      </c>
      <c r="C319" t="str">
        <f ca="1"/>
        <v>2026Q2</v>
      </c>
      <c r="D319" t="str">
        <f ca="1"/>
        <v>Closed</v>
      </c>
      <c r="E319" t="str">
        <f ca="1"/>
        <v>最新</v>
      </c>
    </row>
    <row r="320" spans="1:5">
      <c r="A320" t="str">
        <f ca="1"/>
        <v>KBB</v>
      </c>
      <c r="B320" s="2">
        <f ca="1"/>
        <v>46126</v>
      </c>
      <c r="C320" t="str">
        <f ca="1"/>
        <v>2026Q2</v>
      </c>
      <c r="D320" t="str">
        <f ca="1"/>
        <v>Closed</v>
      </c>
      <c r="E320" t="str">
        <f ca="1"/>
        <v>最新</v>
      </c>
    </row>
    <row r="321" spans="1:5">
      <c r="A321" t="str">
        <f ca="1"/>
        <v>KBB</v>
      </c>
      <c r="B321" s="2">
        <f ca="1"/>
        <v>46126</v>
      </c>
      <c r="C321" t="str">
        <f ca="1"/>
        <v>2026Q2</v>
      </c>
      <c r="D321" t="str">
        <f ca="1"/>
        <v>Closed</v>
      </c>
      <c r="E321" t="str">
        <f ca="1"/>
        <v>最新</v>
      </c>
    </row>
    <row r="322" spans="1:5">
      <c r="A322" t="str">
        <f ca="1"/>
        <v>KBB</v>
      </c>
      <c r="B322" s="2">
        <f ca="1"/>
        <v>46297</v>
      </c>
      <c r="C322" t="str">
        <f ca="1"/>
        <v>2026Q4</v>
      </c>
      <c r="D322" t="str">
        <f ca="1"/>
        <v>Closed</v>
      </c>
      <c r="E322" t="str">
        <f ca="1"/>
        <v>歷史重複</v>
      </c>
    </row>
    <row r="323" spans="1:5">
      <c r="A323" t="str">
        <f ca="1"/>
        <v>KBB</v>
      </c>
      <c r="B323" s="2" t="str">
        <f ca="1"/>
        <v>SBF to be notified</v>
      </c>
      <c r="C323" t="str">
        <f ca="1"/>
        <v>SBF to be notified</v>
      </c>
      <c r="D323" t="str">
        <f ca="1"/>
        <v>181-365天</v>
      </c>
      <c r="E323" t="str">
        <f ca="1"/>
        <v>最新</v>
      </c>
    </row>
    <row r="324" spans="1:5">
      <c r="A324" t="str">
        <f ca="1"/>
        <v>KBB</v>
      </c>
      <c r="B324" s="2">
        <f ca="1"/>
        <v>46126</v>
      </c>
      <c r="C324" t="str">
        <f ca="1"/>
        <v>2026Q2</v>
      </c>
      <c r="D324" t="str">
        <f ca="1"/>
        <v>Closed</v>
      </c>
      <c r="E324" t="str">
        <f ca="1"/>
        <v>最新</v>
      </c>
    </row>
    <row r="325" spans="1:5">
      <c r="A325" t="str">
        <f ca="1"/>
        <v>KBB</v>
      </c>
      <c r="B325" s="2">
        <f ca="1"/>
        <v>46297</v>
      </c>
      <c r="C325" t="str">
        <f ca="1"/>
        <v>2026Q4</v>
      </c>
      <c r="D325" t="str">
        <f ca="1"/>
        <v>Closed</v>
      </c>
      <c r="E325" t="str">
        <f ca="1"/>
        <v>歷史重複</v>
      </c>
    </row>
    <row r="326" spans="1:5">
      <c r="A326" t="str">
        <f ca="1"/>
        <v>KBB</v>
      </c>
      <c r="B326" s="2">
        <f ca="1"/>
        <v>46126</v>
      </c>
      <c r="C326" t="str">
        <f ca="1"/>
        <v>2026Q2</v>
      </c>
      <c r="D326" t="str">
        <f ca="1"/>
        <v>Closed</v>
      </c>
      <c r="E326" t="str">
        <f ca="1"/>
        <v>最新</v>
      </c>
    </row>
    <row r="327" spans="1:5">
      <c r="A327" t="str">
        <f ca="1"/>
        <v>KBB</v>
      </c>
      <c r="B327" s="2">
        <f ca="1"/>
        <v>46126</v>
      </c>
      <c r="C327" t="str">
        <f ca="1"/>
        <v>2026Q2</v>
      </c>
      <c r="D327" t="str">
        <f ca="1"/>
        <v>Closed</v>
      </c>
      <c r="E327" t="str">
        <f ca="1"/>
        <v>最新</v>
      </c>
    </row>
    <row r="328" spans="1:5">
      <c r="A328" t="str">
        <f ca="1"/>
        <v>KBB</v>
      </c>
      <c r="B328" s="2">
        <f ca="1"/>
        <v>46281</v>
      </c>
      <c r="C328" t="str">
        <f ca="1"/>
        <v>2026Q3</v>
      </c>
      <c r="D328" t="str">
        <f ca="1"/>
        <v>Closed</v>
      </c>
      <c r="E328" t="str">
        <f ca="1"/>
        <v>最新</v>
      </c>
    </row>
    <row r="329" spans="1:5">
      <c r="A329" t="str">
        <f ca="1"/>
        <v>KBB</v>
      </c>
      <c r="B329" s="2" t="str">
        <f ca="1"/>
        <v>SBF to be notified</v>
      </c>
      <c r="C329" t="str">
        <f ca="1"/>
        <v>SBF to be notified</v>
      </c>
      <c r="D329" t="str">
        <f ca="1"/>
        <v>181-365天</v>
      </c>
      <c r="E329" t="str">
        <f ca="1"/>
        <v>最新</v>
      </c>
    </row>
    <row r="330" spans="1:5">
      <c r="A330" t="str">
        <f ca="1"/>
        <v>KBB</v>
      </c>
      <c r="B330" s="2">
        <f ca="1"/>
        <v>46126</v>
      </c>
      <c r="C330" t="str">
        <f ca="1"/>
        <v>2026Q2</v>
      </c>
      <c r="D330" t="str">
        <f ca="1"/>
        <v>Closed</v>
      </c>
      <c r="E330" t="str">
        <f ca="1"/>
        <v>最新</v>
      </c>
    </row>
    <row r="331" spans="1:5">
      <c r="A331" t="str">
        <f ca="1"/>
        <v>KBB</v>
      </c>
      <c r="B331" s="2">
        <f ca="1"/>
        <v>46297</v>
      </c>
      <c r="C331" t="str">
        <f ca="1"/>
        <v>2026Q4</v>
      </c>
      <c r="D331" t="str">
        <f ca="1"/>
        <v>Closed</v>
      </c>
      <c r="E331" t="str">
        <f ca="1"/>
        <v>歷史重複</v>
      </c>
    </row>
    <row r="332" spans="1:5">
      <c r="A332" t="str">
        <f ca="1"/>
        <v>KBB</v>
      </c>
      <c r="B332" s="2">
        <f ca="1"/>
        <v>46126</v>
      </c>
      <c r="C332" t="str">
        <f ca="1"/>
        <v>2026Q2</v>
      </c>
      <c r="D332" t="str">
        <f ca="1"/>
        <v>Closed</v>
      </c>
      <c r="E332" t="str">
        <f ca="1"/>
        <v>最新</v>
      </c>
    </row>
    <row r="333" spans="1:5">
      <c r="A333" t="str">
        <f ca="1"/>
        <v>KBB</v>
      </c>
      <c r="B333" s="2">
        <f ca="1"/>
        <v>46126</v>
      </c>
      <c r="C333" t="str">
        <f ca="1"/>
        <v>2026Q2</v>
      </c>
      <c r="D333" t="str">
        <f ca="1"/>
        <v>Closed</v>
      </c>
      <c r="E333" t="str">
        <f ca="1"/>
        <v>最新</v>
      </c>
    </row>
    <row r="334" spans="1:5">
      <c r="A334" t="str">
        <f ca="1"/>
        <v>KBB</v>
      </c>
      <c r="B334" s="2">
        <f ca="1"/>
        <v>46281</v>
      </c>
      <c r="C334" t="str">
        <f ca="1"/>
        <v>2026Q3</v>
      </c>
      <c r="D334" t="str">
        <f ca="1"/>
        <v>Closed</v>
      </c>
      <c r="E334" t="str">
        <f ca="1"/>
        <v>最新</v>
      </c>
    </row>
    <row r="335" spans="1:5">
      <c r="A335" t="str">
        <f ca="1"/>
        <v>KBB</v>
      </c>
      <c r="B335" s="2">
        <f ca="1"/>
        <v>46297</v>
      </c>
      <c r="C335" t="str">
        <f ca="1"/>
        <v>2026Q4</v>
      </c>
      <c r="D335" t="str">
        <f ca="1"/>
        <v>Closed</v>
      </c>
      <c r="E335" t="str">
        <f ca="1"/>
        <v>最新</v>
      </c>
    </row>
    <row r="336" spans="1:5">
      <c r="A336" t="str">
        <f ca="1"/>
        <v>KBB</v>
      </c>
      <c r="B336" s="2">
        <f ca="1"/>
        <v>46297</v>
      </c>
      <c r="C336" t="str">
        <f ca="1"/>
        <v>2026Q4</v>
      </c>
      <c r="D336" t="str">
        <f ca="1"/>
        <v>Closed</v>
      </c>
      <c r="E336" t="str">
        <f ca="1"/>
        <v>最新</v>
      </c>
    </row>
    <row r="337" spans="1:5">
      <c r="A337" t="str">
        <f ca="1"/>
        <v>KBB</v>
      </c>
      <c r="B337" s="2" t="str">
        <f ca="1"/>
        <v>Local Scrap</v>
      </c>
      <c r="C337" t="str">
        <f ca="1"/>
        <v>Local Scrap</v>
      </c>
      <c r="D337" t="str">
        <f ca="1"/>
        <v>Closed</v>
      </c>
      <c r="E337" t="str">
        <f ca="1"/>
        <v>歷史重複</v>
      </c>
    </row>
    <row r="338" spans="1:5">
      <c r="A338" t="str">
        <f ca="1"/>
        <v>KBB</v>
      </c>
      <c r="B338" s="2" t="str">
        <f ca="1"/>
        <v>-</v>
      </c>
      <c r="C338" t="str">
        <f ca="1"/>
        <v>wait for return customer</v>
      </c>
      <c r="D338" t="str">
        <f ca="1"/>
        <v>181-365天</v>
      </c>
      <c r="E338" t="str">
        <f ca="1"/>
        <v>最新</v>
      </c>
    </row>
    <row r="339" spans="1:5">
      <c r="A339" t="str">
        <f ca="1"/>
        <v>KBB</v>
      </c>
      <c r="B339" s="2" t="str">
        <f ca="1"/>
        <v>CND Sceond Pass</v>
      </c>
      <c r="C339" t="str">
        <f ca="1"/>
        <v>Standard Shipment</v>
      </c>
      <c r="D339" t="str">
        <f ca="1"/>
        <v>181-365天</v>
      </c>
      <c r="E339" t="str">
        <f ca="1"/>
        <v>最新</v>
      </c>
    </row>
    <row r="340" spans="1:5">
      <c r="A340" t="str">
        <f ca="1"/>
        <v>KBB</v>
      </c>
      <c r="B340" s="2" t="str">
        <f ca="1"/>
        <v>Local Scrap</v>
      </c>
      <c r="C340" t="str">
        <f ca="1"/>
        <v>Local Scrap</v>
      </c>
      <c r="D340" t="str">
        <f ca="1"/>
        <v>Closed</v>
      </c>
      <c r="E340" t="str">
        <f ca="1"/>
        <v>最新</v>
      </c>
    </row>
    <row r="341" spans="1:5">
      <c r="A341" t="str">
        <f ca="1"/>
        <v>KBB</v>
      </c>
      <c r="B341" s="2" t="str">
        <f ca="1"/>
        <v>Local Scrap</v>
      </c>
      <c r="C341" t="str">
        <f ca="1"/>
        <v>Local Scrap</v>
      </c>
      <c r="D341" t="str">
        <f ca="1"/>
        <v>Closed</v>
      </c>
      <c r="E341" t="str">
        <f ca="1"/>
        <v>歷史重複</v>
      </c>
    </row>
    <row r="342" spans="1:5">
      <c r="A342" t="str">
        <f ca="1"/>
        <v>KBB</v>
      </c>
      <c r="B342" s="2">
        <f ca="1"/>
        <v>46126</v>
      </c>
      <c r="C342" t="str">
        <f ca="1"/>
        <v>2026Q2</v>
      </c>
      <c r="D342" t="str">
        <f ca="1"/>
        <v>Closed</v>
      </c>
      <c r="E342" t="str">
        <f ca="1"/>
        <v>最新</v>
      </c>
    </row>
    <row r="343" spans="1:5">
      <c r="A343" t="str">
        <f ca="1"/>
        <v>KBB</v>
      </c>
      <c r="B343" s="2" t="str">
        <f ca="1"/>
        <v>-</v>
      </c>
      <c r="C343" t="str">
        <f ca="1"/>
        <v>wait for return customer</v>
      </c>
      <c r="D343" t="str">
        <f ca="1"/>
        <v>181-365天</v>
      </c>
      <c r="E343" t="str">
        <f ca="1"/>
        <v>最新</v>
      </c>
    </row>
    <row r="344" spans="1:5">
      <c r="A344" t="str">
        <f ca="1"/>
        <v>KBB</v>
      </c>
      <c r="B344" s="2" t="str">
        <f ca="1"/>
        <v>-</v>
      </c>
      <c r="C344" t="str">
        <f ca="1"/>
        <v>wait for return customer</v>
      </c>
      <c r="D344" t="str">
        <f ca="1"/>
        <v>181-365天</v>
      </c>
      <c r="E344" t="str">
        <f ca="1"/>
        <v>最新</v>
      </c>
    </row>
    <row r="345" spans="1:5">
      <c r="A345" t="str">
        <f ca="1"/>
        <v>KBB</v>
      </c>
      <c r="B345" s="2" t="str">
        <f ca="1"/>
        <v>Local Scrap</v>
      </c>
      <c r="C345" t="str">
        <f ca="1"/>
        <v>Local Scrap</v>
      </c>
      <c r="D345" t="str">
        <f ca="1"/>
        <v>Closed</v>
      </c>
      <c r="E345" t="str">
        <f ca="1"/>
        <v>歷史重複</v>
      </c>
    </row>
    <row r="346" spans="1:5">
      <c r="A346" t="str">
        <f ca="1"/>
        <v>KBB</v>
      </c>
      <c r="B346" s="2" t="str">
        <f ca="1"/>
        <v>-</v>
      </c>
      <c r="C346" t="str">
        <f ca="1"/>
        <v>wait for return customer</v>
      </c>
      <c r="D346" t="str">
        <f ca="1"/>
        <v>181-365天</v>
      </c>
      <c r="E346" t="str">
        <f ca="1"/>
        <v>最新</v>
      </c>
    </row>
    <row r="347" spans="1:5">
      <c r="A347" t="str">
        <f ca="1"/>
        <v>KBB</v>
      </c>
      <c r="B347" s="2">
        <f ca="1"/>
        <v>46126</v>
      </c>
      <c r="C347" t="str">
        <f ca="1"/>
        <v>2026Q2</v>
      </c>
      <c r="D347" t="str">
        <f ca="1"/>
        <v>Closed</v>
      </c>
      <c r="E347" t="str">
        <f ca="1"/>
        <v>最新</v>
      </c>
    </row>
    <row r="348" spans="1:5">
      <c r="A348" t="str">
        <f ca="1"/>
        <v>KBB</v>
      </c>
      <c r="B348" s="2" t="str">
        <f ca="1"/>
        <v>-</v>
      </c>
      <c r="C348" t="str">
        <f ca="1"/>
        <v>wait for return customer</v>
      </c>
      <c r="D348" t="str">
        <f ca="1"/>
        <v>181-365天</v>
      </c>
      <c r="E348" t="str">
        <f ca="1"/>
        <v>最新</v>
      </c>
    </row>
    <row r="349" spans="1:5">
      <c r="A349" t="str">
        <f ca="1"/>
        <v>KBB</v>
      </c>
      <c r="B349" s="2" t="str">
        <f ca="1"/>
        <v>BU未結案</v>
      </c>
      <c r="C349" t="str">
        <f ca="1"/>
        <v>BU未結案</v>
      </c>
      <c r="D349" t="str">
        <f ca="1"/>
        <v>181-365天</v>
      </c>
      <c r="E349" t="str">
        <f ca="1"/>
        <v>最新</v>
      </c>
    </row>
    <row r="350" spans="1:5">
      <c r="A350" t="str">
        <f ca="1"/>
        <v>KBB</v>
      </c>
      <c r="B350" s="2">
        <f ca="1"/>
        <v>46126</v>
      </c>
      <c r="C350" t="str">
        <f ca="1"/>
        <v>2026Q2</v>
      </c>
      <c r="D350" t="str">
        <f ca="1"/>
        <v>Closed</v>
      </c>
      <c r="E350" t="str">
        <f ca="1"/>
        <v>最新</v>
      </c>
    </row>
    <row r="351" spans="1:5">
      <c r="A351" t="str">
        <f ca="1"/>
        <v>KBB</v>
      </c>
      <c r="B351" s="2" t="str">
        <f ca="1"/>
        <v>-</v>
      </c>
      <c r="C351" t="str">
        <f ca="1"/>
        <v>wait for return customer</v>
      </c>
      <c r="D351" t="str">
        <f ca="1"/>
        <v>181-365天</v>
      </c>
      <c r="E351" t="str">
        <f ca="1"/>
        <v>最新</v>
      </c>
    </row>
    <row r="352" spans="1:5">
      <c r="A352" t="str">
        <f ca="1"/>
        <v>KBB</v>
      </c>
      <c r="B352" s="2">
        <f ca="1"/>
        <v>46126</v>
      </c>
      <c r="C352" t="str">
        <f ca="1"/>
        <v>2026Q2</v>
      </c>
      <c r="D352" t="str">
        <f ca="1"/>
        <v>Closed</v>
      </c>
      <c r="E352" t="str">
        <f ca="1"/>
        <v>最新</v>
      </c>
    </row>
    <row r="353" spans="1:5">
      <c r="A353" t="str">
        <f ca="1"/>
        <v>KBB</v>
      </c>
      <c r="B353" s="2" t="str">
        <f ca="1"/>
        <v>Local Scrap</v>
      </c>
      <c r="C353" t="str">
        <f ca="1"/>
        <v>Local Scrap</v>
      </c>
      <c r="D353" t="str">
        <f ca="1"/>
        <v>Closed</v>
      </c>
      <c r="E353" t="str">
        <f ca="1"/>
        <v>最新</v>
      </c>
    </row>
    <row r="354" spans="1:5">
      <c r="A354" t="str">
        <f ca="1"/>
        <v>KBB</v>
      </c>
      <c r="B354" s="2" t="str">
        <f ca="1"/>
        <v>-</v>
      </c>
      <c r="C354" t="str">
        <f ca="1"/>
        <v>wait for return customer</v>
      </c>
      <c r="D354" t="str">
        <f ca="1"/>
        <v>181-365天</v>
      </c>
      <c r="E354" t="str">
        <f ca="1"/>
        <v>最新</v>
      </c>
    </row>
    <row r="355" spans="1:5">
      <c r="A355" t="str">
        <f ca="1"/>
        <v>KBB</v>
      </c>
      <c r="B355" s="2" t="str">
        <f ca="1"/>
        <v>-</v>
      </c>
      <c r="C355" t="str">
        <f ca="1"/>
        <v>wait for return customer</v>
      </c>
      <c r="D355" t="str">
        <f ca="1"/>
        <v>181-365天</v>
      </c>
      <c r="E355" t="str">
        <f ca="1"/>
        <v>最新</v>
      </c>
    </row>
    <row r="356" spans="1:5">
      <c r="A356" t="str">
        <f ca="1"/>
        <v>KBB</v>
      </c>
      <c r="B356" s="2">
        <f ca="1"/>
        <v>46281</v>
      </c>
      <c r="C356" t="str">
        <f ca="1"/>
        <v>2026Q3</v>
      </c>
      <c r="D356" t="str">
        <f ca="1"/>
        <v>Closed</v>
      </c>
      <c r="E356" t="str">
        <f ca="1"/>
        <v>最新</v>
      </c>
    </row>
    <row r="357" spans="1:5">
      <c r="A357" t="str">
        <f ca="1"/>
        <v>KBB</v>
      </c>
      <c r="B357" s="2">
        <f ca="1"/>
        <v>46126</v>
      </c>
      <c r="C357" t="str">
        <f ca="1"/>
        <v>2026Q2</v>
      </c>
      <c r="D357" t="str">
        <f ca="1"/>
        <v>Closed</v>
      </c>
      <c r="E357" t="str">
        <f ca="1"/>
        <v>最新</v>
      </c>
    </row>
    <row r="358" spans="1:5">
      <c r="A358" t="str">
        <f ca="1"/>
        <v>KBB</v>
      </c>
      <c r="B358" s="2">
        <f ca="1"/>
        <v>46281</v>
      </c>
      <c r="C358" t="str">
        <f ca="1"/>
        <v>2026Q3</v>
      </c>
      <c r="D358" t="str">
        <f ca="1"/>
        <v>Closed</v>
      </c>
      <c r="E358" t="str">
        <f ca="1"/>
        <v>最新</v>
      </c>
    </row>
    <row r="359" spans="1:5">
      <c r="A359" t="str">
        <f ca="1"/>
        <v>KBB</v>
      </c>
      <c r="B359" s="2">
        <f ca="1"/>
        <v>46126</v>
      </c>
      <c r="C359" t="str">
        <f ca="1"/>
        <v>2026Q2</v>
      </c>
      <c r="D359" t="str">
        <f ca="1"/>
        <v>Closed</v>
      </c>
      <c r="E359" t="str">
        <f ca="1"/>
        <v>最新</v>
      </c>
    </row>
    <row r="360" spans="1:5">
      <c r="A360" t="str">
        <f ca="1"/>
        <v>KBB</v>
      </c>
      <c r="B360" s="2" t="str">
        <f ca="1"/>
        <v>Local Scrap</v>
      </c>
      <c r="C360" t="str">
        <f ca="1"/>
        <v>Local Scrap</v>
      </c>
      <c r="D360" t="str">
        <f ca="1"/>
        <v>Closed</v>
      </c>
      <c r="E360" t="str">
        <f ca="1"/>
        <v>歷史重複</v>
      </c>
    </row>
    <row r="361" spans="1:5">
      <c r="A361" t="str">
        <f ca="1"/>
        <v>KBB</v>
      </c>
      <c r="B361" s="2" t="str">
        <f ca="1"/>
        <v>-</v>
      </c>
      <c r="C361" t="str">
        <f ca="1"/>
        <v>wait for return customer</v>
      </c>
      <c r="D361" t="str">
        <f ca="1"/>
        <v>181-365天</v>
      </c>
      <c r="E361" t="str">
        <f ca="1"/>
        <v>最新</v>
      </c>
    </row>
    <row r="362" spans="1:5">
      <c r="A362" t="str">
        <f ca="1"/>
        <v>KBB</v>
      </c>
      <c r="B362" s="2">
        <f ca="1"/>
        <v>46281</v>
      </c>
      <c r="C362" t="str">
        <f ca="1"/>
        <v>2026Q3</v>
      </c>
      <c r="D362" t="str">
        <f ca="1"/>
        <v>Closed</v>
      </c>
      <c r="E362" t="str">
        <f ca="1"/>
        <v>最新</v>
      </c>
    </row>
    <row r="363" spans="1:5">
      <c r="A363" t="str">
        <f ca="1"/>
        <v>KBB</v>
      </c>
      <c r="B363" s="2">
        <f ca="1"/>
        <v>46126</v>
      </c>
      <c r="C363" t="str">
        <f ca="1"/>
        <v>2026Q2</v>
      </c>
      <c r="D363" t="str">
        <f ca="1"/>
        <v>Closed</v>
      </c>
      <c r="E363" t="str">
        <f ca="1"/>
        <v>最新</v>
      </c>
    </row>
    <row r="364" spans="1:5">
      <c r="A364" t="str">
        <f ca="1"/>
        <v>KBB</v>
      </c>
      <c r="B364" s="2">
        <f ca="1"/>
        <v>46126</v>
      </c>
      <c r="C364" t="str">
        <f ca="1"/>
        <v>2026Q2</v>
      </c>
      <c r="D364" t="str">
        <f ca="1"/>
        <v>Closed</v>
      </c>
      <c r="E364" t="str">
        <f ca="1"/>
        <v>最新</v>
      </c>
    </row>
    <row r="365" spans="1:5">
      <c r="A365" t="str">
        <f ca="1"/>
        <v>KBB</v>
      </c>
      <c r="B365" s="2">
        <f ca="1"/>
        <v>46126</v>
      </c>
      <c r="C365" t="str">
        <f ca="1"/>
        <v>2026Q2</v>
      </c>
      <c r="D365" t="str">
        <f ca="1"/>
        <v>Closed</v>
      </c>
      <c r="E365" t="str">
        <f ca="1"/>
        <v>最新</v>
      </c>
    </row>
    <row r="366" spans="1:5">
      <c r="A366" t="str">
        <f ca="1"/>
        <v>KBB</v>
      </c>
      <c r="B366" s="2">
        <f ca="1"/>
        <v>46126</v>
      </c>
      <c r="C366" t="str">
        <f ca="1"/>
        <v>2026Q2</v>
      </c>
      <c r="D366" t="str">
        <f ca="1"/>
        <v>Closed</v>
      </c>
      <c r="E366" t="str">
        <f ca="1"/>
        <v>最新</v>
      </c>
    </row>
    <row r="367" spans="1:5">
      <c r="A367" t="str">
        <f ca="1"/>
        <v>KBB</v>
      </c>
      <c r="B367" s="2">
        <f ca="1"/>
        <v>46126</v>
      </c>
      <c r="C367" t="str">
        <f ca="1"/>
        <v>2026Q2</v>
      </c>
      <c r="D367" t="str">
        <f ca="1"/>
        <v>Closed</v>
      </c>
      <c r="E367" t="str">
        <f ca="1"/>
        <v>最新</v>
      </c>
    </row>
    <row r="368" spans="1:5">
      <c r="A368" t="str">
        <f ca="1"/>
        <v>KBB</v>
      </c>
      <c r="B368" s="2">
        <f ca="1"/>
        <v>46126</v>
      </c>
      <c r="C368" t="str">
        <f ca="1"/>
        <v>2026Q2</v>
      </c>
      <c r="D368" t="str">
        <f ca="1"/>
        <v>Closed</v>
      </c>
      <c r="E368" t="str">
        <f ca="1"/>
        <v>最新</v>
      </c>
    </row>
    <row r="369" spans="1:5">
      <c r="A369" t="str">
        <f ca="1"/>
        <v>KBB</v>
      </c>
      <c r="B369" s="2">
        <f ca="1"/>
        <v>46126</v>
      </c>
      <c r="C369" t="str">
        <f ca="1"/>
        <v>2026Q2</v>
      </c>
      <c r="D369" t="str">
        <f ca="1"/>
        <v>Closed</v>
      </c>
      <c r="E369" t="str">
        <f ca="1"/>
        <v>最新</v>
      </c>
    </row>
    <row r="370" spans="1:5">
      <c r="A370" t="str">
        <f ca="1"/>
        <v>KBB</v>
      </c>
      <c r="B370" s="2">
        <f ca="1"/>
        <v>46126</v>
      </c>
      <c r="C370" t="str">
        <f ca="1"/>
        <v>2026Q2</v>
      </c>
      <c r="D370" t="str">
        <f ca="1"/>
        <v>Closed</v>
      </c>
      <c r="E370" t="str">
        <f ca="1"/>
        <v>最新</v>
      </c>
    </row>
    <row r="371" spans="1:5">
      <c r="A371" t="str">
        <f ca="1"/>
        <v>KBB</v>
      </c>
      <c r="B371" s="2">
        <f ca="1"/>
        <v>46281</v>
      </c>
      <c r="C371" t="str">
        <f ca="1"/>
        <v>2026Q3</v>
      </c>
      <c r="D371" t="str">
        <f ca="1"/>
        <v>Closed</v>
      </c>
      <c r="E371" t="str">
        <f ca="1"/>
        <v>最新</v>
      </c>
    </row>
    <row r="372" spans="1:5">
      <c r="A372" t="str">
        <f ca="1"/>
        <v>KBB</v>
      </c>
      <c r="B372" s="2" t="str">
        <f ca="1"/>
        <v>-</v>
      </c>
      <c r="C372" t="str">
        <f ca="1"/>
        <v>wait for return customer</v>
      </c>
      <c r="D372" t="str">
        <f ca="1"/>
        <v>181-365天</v>
      </c>
      <c r="E372" t="str">
        <f ca="1"/>
        <v>最新</v>
      </c>
    </row>
    <row r="373" spans="1:5">
      <c r="A373" t="str">
        <f ca="1"/>
        <v>KBB</v>
      </c>
      <c r="B373" s="2" t="str">
        <f ca="1"/>
        <v>-</v>
      </c>
      <c r="C373" t="str">
        <f ca="1"/>
        <v>wait for return customer</v>
      </c>
      <c r="D373" t="str">
        <f ca="1"/>
        <v>181-365天</v>
      </c>
      <c r="E373" t="str">
        <f ca="1"/>
        <v>最新</v>
      </c>
    </row>
    <row r="374" spans="1:5">
      <c r="A374" t="str">
        <f ca="1"/>
        <v>KBB</v>
      </c>
      <c r="B374" s="2" t="str">
        <f ca="1"/>
        <v>-</v>
      </c>
      <c r="C374" t="str">
        <f ca="1"/>
        <v>wait for return customer</v>
      </c>
      <c r="D374" t="str">
        <f ca="1"/>
        <v>181-365天</v>
      </c>
      <c r="E374" t="str">
        <f ca="1"/>
        <v>最新</v>
      </c>
    </row>
    <row r="375" spans="1:5">
      <c r="A375" t="str">
        <f ca="1"/>
        <v>KBB</v>
      </c>
      <c r="B375" s="2">
        <f ca="1"/>
        <v>46126</v>
      </c>
      <c r="C375" t="str">
        <f ca="1"/>
        <v>2026Q2</v>
      </c>
      <c r="D375" t="str">
        <f ca="1"/>
        <v>Closed</v>
      </c>
      <c r="E375" t="str">
        <f ca="1"/>
        <v>最新</v>
      </c>
    </row>
    <row r="376" spans="1:5">
      <c r="A376" t="str">
        <f ca="1"/>
        <v>KBB</v>
      </c>
      <c r="B376" s="2">
        <f ca="1"/>
        <v>46126</v>
      </c>
      <c r="C376" t="str">
        <f ca="1"/>
        <v>2026Q2</v>
      </c>
      <c r="D376" t="str">
        <f ca="1"/>
        <v>Closed</v>
      </c>
      <c r="E376" t="str">
        <f ca="1"/>
        <v>最新</v>
      </c>
    </row>
    <row r="377" spans="1:5">
      <c r="A377" t="str">
        <f ca="1"/>
        <v>KBB</v>
      </c>
      <c r="B377" s="2" t="str">
        <f ca="1"/>
        <v>Local Scrap</v>
      </c>
      <c r="C377" t="str">
        <f ca="1"/>
        <v>Local Scrap</v>
      </c>
      <c r="D377" t="str">
        <f ca="1"/>
        <v>Closed</v>
      </c>
      <c r="E377" t="str">
        <f ca="1"/>
        <v>歷史重複</v>
      </c>
    </row>
    <row r="378" spans="1:5">
      <c r="A378" t="str">
        <f ca="1"/>
        <v>KBB</v>
      </c>
      <c r="B378" s="2" t="str">
        <f ca="1"/>
        <v>-</v>
      </c>
      <c r="C378" t="str">
        <f ca="1"/>
        <v>wait for return customer</v>
      </c>
      <c r="D378" t="str">
        <f ca="1"/>
        <v>181-365天</v>
      </c>
      <c r="E378" t="str">
        <f ca="1"/>
        <v>最新</v>
      </c>
    </row>
    <row r="379" spans="1:5">
      <c r="A379" t="str">
        <f ca="1"/>
        <v>KBB</v>
      </c>
      <c r="B379" s="2" t="str">
        <f ca="1"/>
        <v>Local Scrap</v>
      </c>
      <c r="C379" t="str">
        <f ca="1"/>
        <v>Local Scrap</v>
      </c>
      <c r="D379" t="str">
        <f ca="1"/>
        <v>Closed</v>
      </c>
      <c r="E379" t="str">
        <f ca="1"/>
        <v>歷史重複</v>
      </c>
    </row>
    <row r="380" spans="1:5">
      <c r="A380" t="str">
        <f ca="1"/>
        <v>KBB</v>
      </c>
      <c r="B380" s="2" t="str">
        <f ca="1"/>
        <v>-</v>
      </c>
      <c r="C380" t="str">
        <f ca="1"/>
        <v>wait for return customer</v>
      </c>
      <c r="D380" t="str">
        <f ca="1"/>
        <v>181-365天</v>
      </c>
      <c r="E380" t="str">
        <f ca="1"/>
        <v>最新</v>
      </c>
    </row>
    <row r="381" spans="1:5">
      <c r="A381" t="str">
        <f ca="1"/>
        <v>KBB</v>
      </c>
      <c r="B381" s="2">
        <f ca="1"/>
        <v>46281</v>
      </c>
      <c r="C381" t="str">
        <f ca="1"/>
        <v>2026Q3</v>
      </c>
      <c r="D381" t="str">
        <f ca="1"/>
        <v>Closed</v>
      </c>
      <c r="E381" t="str">
        <f ca="1"/>
        <v>最新</v>
      </c>
    </row>
    <row r="382" spans="1:5">
      <c r="A382" t="str">
        <f ca="1"/>
        <v>KBB</v>
      </c>
      <c r="B382" s="2">
        <f ca="1"/>
        <v>46126</v>
      </c>
      <c r="C382" t="str">
        <f ca="1"/>
        <v>2026Q2</v>
      </c>
      <c r="D382" t="str">
        <f ca="1"/>
        <v>Closed</v>
      </c>
      <c r="E382" t="str">
        <f ca="1"/>
        <v>最新</v>
      </c>
    </row>
    <row r="383" spans="1:5">
      <c r="A383" t="str">
        <f ca="1"/>
        <v>KBB</v>
      </c>
      <c r="B383" s="2">
        <f ca="1"/>
        <v>46126</v>
      </c>
      <c r="C383" t="str">
        <f ca="1"/>
        <v>2026Q2</v>
      </c>
      <c r="D383" t="str">
        <f ca="1"/>
        <v>Closed</v>
      </c>
      <c r="E383" t="str">
        <f ca="1"/>
        <v>最新</v>
      </c>
    </row>
    <row r="384" spans="1:5">
      <c r="A384" t="str">
        <f ca="1"/>
        <v>KBB</v>
      </c>
      <c r="B384" s="2">
        <f ca="1"/>
        <v>46126</v>
      </c>
      <c r="C384" t="str">
        <f ca="1"/>
        <v>2026Q2</v>
      </c>
      <c r="D384" t="str">
        <f ca="1"/>
        <v>Closed</v>
      </c>
      <c r="E384" t="str">
        <f ca="1"/>
        <v>最新</v>
      </c>
    </row>
    <row r="385" spans="1:5">
      <c r="A385" t="str">
        <f ca="1"/>
        <v>KBB</v>
      </c>
      <c r="B385" s="2" t="str">
        <f ca="1"/>
        <v>-</v>
      </c>
      <c r="C385" t="str">
        <f ca="1"/>
        <v>wait for return customer</v>
      </c>
      <c r="D385" t="str">
        <f ca="1"/>
        <v>181-365天</v>
      </c>
      <c r="E385" t="str">
        <f ca="1"/>
        <v>最新</v>
      </c>
    </row>
    <row r="386" spans="1:5">
      <c r="A386" t="str">
        <f ca="1"/>
        <v>KBB</v>
      </c>
      <c r="B386" s="2">
        <f ca="1"/>
        <v>46126</v>
      </c>
      <c r="C386" t="str">
        <f ca="1"/>
        <v>2026Q2</v>
      </c>
      <c r="D386" t="str">
        <f ca="1"/>
        <v>Closed</v>
      </c>
      <c r="E386" t="str">
        <f ca="1"/>
        <v>最新</v>
      </c>
    </row>
    <row r="387" spans="1:5">
      <c r="A387" t="str">
        <f ca="1"/>
        <v>KBB</v>
      </c>
      <c r="B387" s="2">
        <f ca="1"/>
        <v>46297</v>
      </c>
      <c r="C387" t="str">
        <f ca="1"/>
        <v>2026Q4</v>
      </c>
      <c r="D387" t="str">
        <f ca="1"/>
        <v>Closed</v>
      </c>
      <c r="E387" t="str">
        <f ca="1"/>
        <v>最新</v>
      </c>
    </row>
    <row r="388" spans="1:5">
      <c r="A388" t="str">
        <f ca="1"/>
        <v>KBB</v>
      </c>
      <c r="B388" s="2" t="str">
        <f ca="1"/>
        <v>Local Scrap</v>
      </c>
      <c r="C388" t="str">
        <f ca="1"/>
        <v>Local Scrap</v>
      </c>
      <c r="D388" t="str">
        <f ca="1"/>
        <v>Closed</v>
      </c>
      <c r="E388" t="str">
        <f ca="1"/>
        <v>歷史重複</v>
      </c>
    </row>
    <row r="389" spans="1:5">
      <c r="A389" t="str">
        <f ca="1"/>
        <v>KBB</v>
      </c>
      <c r="B389" s="2">
        <f ca="1"/>
        <v>46126</v>
      </c>
      <c r="C389" t="str">
        <f ca="1"/>
        <v>2026Q2</v>
      </c>
      <c r="D389" t="str">
        <f ca="1"/>
        <v>Closed</v>
      </c>
      <c r="E389" t="str">
        <f ca="1"/>
        <v>最新</v>
      </c>
    </row>
    <row r="390" spans="1:5">
      <c r="A390" t="str">
        <f ca="1"/>
        <v>KBB</v>
      </c>
      <c r="B390" s="2" t="str">
        <f ca="1"/>
        <v>Local Scrap</v>
      </c>
      <c r="C390" t="str">
        <f ca="1"/>
        <v>Local Scrap</v>
      </c>
      <c r="D390" t="str">
        <f ca="1"/>
        <v>Closed</v>
      </c>
      <c r="E390" t="str">
        <f ca="1"/>
        <v>歷史重複</v>
      </c>
    </row>
    <row r="391" spans="1:5">
      <c r="A391" t="str">
        <f ca="1"/>
        <v>KBB</v>
      </c>
      <c r="B391" s="2">
        <f ca="1"/>
        <v>46126</v>
      </c>
      <c r="C391" t="str">
        <f ca="1"/>
        <v>2026Q2</v>
      </c>
      <c r="D391" t="str">
        <f ca="1"/>
        <v>Closed</v>
      </c>
      <c r="E391" t="str">
        <f ca="1"/>
        <v>最新</v>
      </c>
    </row>
    <row r="392" spans="1:5">
      <c r="A392" t="str">
        <f ca="1"/>
        <v>KBB</v>
      </c>
      <c r="B392" s="2" t="str">
        <f ca="1"/>
        <v>-</v>
      </c>
      <c r="C392" t="str">
        <f ca="1"/>
        <v>wait for return customer</v>
      </c>
      <c r="D392" t="str">
        <f ca="1"/>
        <v>91-180天</v>
      </c>
      <c r="E392" t="str">
        <f ca="1"/>
        <v>最新</v>
      </c>
    </row>
    <row r="393" spans="1:5">
      <c r="A393" t="str">
        <f ca="1"/>
        <v>KBB</v>
      </c>
      <c r="B393" s="2">
        <f ca="1"/>
        <v>46126</v>
      </c>
      <c r="C393" t="str">
        <f ca="1"/>
        <v>2026Q2</v>
      </c>
      <c r="D393" t="str">
        <f ca="1"/>
        <v>Closed</v>
      </c>
      <c r="E393" t="str">
        <f ca="1"/>
        <v>最新</v>
      </c>
    </row>
    <row r="394" spans="1:5">
      <c r="A394" t="str">
        <f ca="1"/>
        <v>KBB</v>
      </c>
      <c r="B394" s="2" t="str">
        <f ca="1"/>
        <v>-</v>
      </c>
      <c r="C394" t="str">
        <f ca="1"/>
        <v>wait for return customer</v>
      </c>
      <c r="D394" t="str">
        <f ca="1"/>
        <v>181-365天</v>
      </c>
      <c r="E394" t="str">
        <f ca="1"/>
        <v>最新</v>
      </c>
    </row>
    <row r="395" spans="1:5">
      <c r="A395" t="str">
        <f ca="1"/>
        <v>KBB</v>
      </c>
      <c r="B395" s="2" t="str">
        <f ca="1"/>
        <v>-</v>
      </c>
      <c r="C395" t="str">
        <f ca="1"/>
        <v>wait for return customer</v>
      </c>
      <c r="D395" t="str">
        <f ca="1"/>
        <v>181-365天</v>
      </c>
      <c r="E395" t="str">
        <f ca="1"/>
        <v>最新</v>
      </c>
    </row>
    <row r="396" spans="1:5">
      <c r="A396" t="str">
        <f ca="1"/>
        <v>KBB</v>
      </c>
      <c r="B396" s="2" t="str">
        <f ca="1"/>
        <v>-</v>
      </c>
      <c r="C396" t="str">
        <f ca="1"/>
        <v>wait for return customer</v>
      </c>
      <c r="D396" t="str">
        <f ca="1"/>
        <v>181-365天</v>
      </c>
      <c r="E396" t="str">
        <f ca="1"/>
        <v>最新</v>
      </c>
    </row>
    <row r="397" spans="1:5">
      <c r="A397" t="str">
        <f ca="1"/>
        <v>KBB</v>
      </c>
      <c r="B397" s="2" t="str">
        <f ca="1"/>
        <v>Local Scrap</v>
      </c>
      <c r="C397" t="str">
        <f ca="1"/>
        <v>Local Scrap</v>
      </c>
      <c r="D397" t="str">
        <f ca="1"/>
        <v>Closed</v>
      </c>
      <c r="E397" t="str">
        <f ca="1"/>
        <v>歷史重複</v>
      </c>
    </row>
    <row r="398" spans="1:5">
      <c r="A398" t="str">
        <f ca="1"/>
        <v>KBB</v>
      </c>
      <c r="B398" s="2" t="str">
        <f ca="1"/>
        <v>Local Scrap</v>
      </c>
      <c r="C398" t="str">
        <f ca="1"/>
        <v>Local Scrap</v>
      </c>
      <c r="D398" t="str">
        <f ca="1"/>
        <v>Closed</v>
      </c>
      <c r="E398" t="str">
        <f ca="1"/>
        <v>歷史重複</v>
      </c>
    </row>
    <row r="399" spans="1:5">
      <c r="A399" t="str">
        <f ca="1"/>
        <v>KBB</v>
      </c>
      <c r="B399" s="2">
        <f ca="1"/>
        <v>46126</v>
      </c>
      <c r="C399" t="str">
        <f ca="1"/>
        <v>2026Q2</v>
      </c>
      <c r="D399" t="str">
        <f ca="1"/>
        <v>Closed</v>
      </c>
      <c r="E399" t="str">
        <f ca="1"/>
        <v>最新</v>
      </c>
    </row>
    <row r="400" spans="1:5">
      <c r="A400" t="str">
        <f ca="1"/>
        <v>KBB</v>
      </c>
      <c r="B400" s="2" t="str">
        <f ca="1"/>
        <v>-</v>
      </c>
      <c r="C400" t="str">
        <f ca="1"/>
        <v>wait for return customer</v>
      </c>
      <c r="D400" t="str">
        <f ca="1"/>
        <v>181-365天</v>
      </c>
      <c r="E400" t="str">
        <f ca="1"/>
        <v>最新</v>
      </c>
    </row>
    <row r="401" spans="1:5">
      <c r="A401" t="str">
        <f ca="1"/>
        <v>KBB</v>
      </c>
      <c r="B401" s="2" t="str">
        <f ca="1"/>
        <v>CND Sceond Pass</v>
      </c>
      <c r="C401" t="str">
        <f ca="1"/>
        <v>Standard Shipment</v>
      </c>
      <c r="D401" t="str">
        <f ca="1"/>
        <v>181-365天</v>
      </c>
      <c r="E401" t="str">
        <f ca="1"/>
        <v>最新</v>
      </c>
    </row>
    <row r="402" spans="1:5">
      <c r="A402" t="str">
        <f ca="1"/>
        <v>KBB</v>
      </c>
      <c r="B402" s="2" t="str">
        <f ca="1"/>
        <v>SBF to be notified</v>
      </c>
      <c r="C402" t="str">
        <f ca="1"/>
        <v>SBF to be notified</v>
      </c>
      <c r="D402" t="str">
        <f ca="1"/>
        <v>181-365天</v>
      </c>
      <c r="E402" t="str">
        <f ca="1"/>
        <v>最新</v>
      </c>
    </row>
    <row r="403" spans="1:5">
      <c r="A403" t="str">
        <f ca="1"/>
        <v>KBB</v>
      </c>
      <c r="B403" s="2">
        <f ca="1"/>
        <v>46126</v>
      </c>
      <c r="C403" t="str">
        <f ca="1"/>
        <v>2026Q2</v>
      </c>
      <c r="D403" t="str">
        <f ca="1"/>
        <v>Closed</v>
      </c>
      <c r="E403" t="str">
        <f ca="1"/>
        <v>最新</v>
      </c>
    </row>
    <row r="404" spans="1:5">
      <c r="A404" t="str">
        <f ca="1"/>
        <v>KBB</v>
      </c>
      <c r="B404" s="2" t="str">
        <f ca="1"/>
        <v>-</v>
      </c>
      <c r="C404" t="str">
        <f ca="1"/>
        <v>wait for return customer</v>
      </c>
      <c r="D404" t="str">
        <f ca="1"/>
        <v>181-365天</v>
      </c>
      <c r="E404" t="str">
        <f ca="1"/>
        <v>最新</v>
      </c>
    </row>
    <row r="405" spans="1:5">
      <c r="A405" t="str">
        <f ca="1"/>
        <v>KBB</v>
      </c>
      <c r="B405" s="2">
        <f ca="1"/>
        <v>46126</v>
      </c>
      <c r="C405" t="str">
        <f ca="1"/>
        <v>2026Q2</v>
      </c>
      <c r="D405" t="str">
        <f ca="1"/>
        <v>Closed</v>
      </c>
      <c r="E405" t="str">
        <f ca="1"/>
        <v>最新</v>
      </c>
    </row>
    <row r="406" spans="1:5">
      <c r="A406" t="str">
        <f ca="1"/>
        <v>KBB</v>
      </c>
      <c r="B406" s="2" t="str">
        <f ca="1"/>
        <v>-</v>
      </c>
      <c r="C406" t="str">
        <f ca="1"/>
        <v>wait for return customer</v>
      </c>
      <c r="D406" t="str">
        <f ca="1"/>
        <v>181-365天</v>
      </c>
      <c r="E406" t="str">
        <f ca="1"/>
        <v>最新</v>
      </c>
    </row>
    <row r="407" spans="1:5">
      <c r="A407" t="str">
        <f ca="1"/>
        <v>KBB</v>
      </c>
      <c r="B407" s="2" t="str">
        <f ca="1"/>
        <v>Local Scrap</v>
      </c>
      <c r="C407" t="str">
        <f ca="1"/>
        <v>Local Scrap</v>
      </c>
      <c r="D407" t="str">
        <f ca="1"/>
        <v>Closed</v>
      </c>
      <c r="E407" t="str">
        <f ca="1"/>
        <v>歷史重複</v>
      </c>
    </row>
    <row r="408" spans="1:5">
      <c r="A408" t="str">
        <f ca="1"/>
        <v>KBB</v>
      </c>
      <c r="B408" s="2">
        <f ca="1"/>
        <v>46126</v>
      </c>
      <c r="C408" t="str">
        <f ca="1"/>
        <v>2026Q2</v>
      </c>
      <c r="D408" t="str">
        <f ca="1"/>
        <v>Closed</v>
      </c>
      <c r="E408" t="str">
        <f ca="1"/>
        <v>最新</v>
      </c>
    </row>
    <row r="409" spans="1:5">
      <c r="A409" t="str">
        <f ca="1"/>
        <v>KBB</v>
      </c>
      <c r="B409" s="2" t="str">
        <f ca="1"/>
        <v>-</v>
      </c>
      <c r="C409" t="str">
        <f ca="1"/>
        <v>wait for return customer</v>
      </c>
      <c r="D409" t="str">
        <f ca="1"/>
        <v>181-365天</v>
      </c>
      <c r="E409" t="str">
        <f ca="1"/>
        <v>最新</v>
      </c>
    </row>
    <row r="410" spans="1:5">
      <c r="A410" t="str">
        <f ca="1"/>
        <v>KBB</v>
      </c>
      <c r="B410" s="2">
        <f ca="1"/>
        <v>46297</v>
      </c>
      <c r="C410" t="str">
        <f ca="1"/>
        <v>2026Q4</v>
      </c>
      <c r="D410" t="str">
        <f ca="1"/>
        <v>Closed</v>
      </c>
      <c r="E410" t="str">
        <f ca="1"/>
        <v>最新</v>
      </c>
    </row>
    <row r="411" spans="1:5">
      <c r="A411" t="str">
        <f ca="1"/>
        <v>KBB</v>
      </c>
      <c r="B411" s="2" t="str">
        <f ca="1"/>
        <v>-</v>
      </c>
      <c r="C411" t="str">
        <f ca="1"/>
        <v>wait for return customer</v>
      </c>
      <c r="D411" t="str">
        <f ca="1"/>
        <v>181-365天</v>
      </c>
      <c r="E411" t="str">
        <f ca="1"/>
        <v>最新</v>
      </c>
    </row>
    <row r="412" spans="1:5">
      <c r="A412" t="str">
        <f ca="1"/>
        <v>KBB</v>
      </c>
      <c r="B412" s="2">
        <f ca="1"/>
        <v>46297</v>
      </c>
      <c r="C412" t="str">
        <f ca="1"/>
        <v>2026Q4</v>
      </c>
      <c r="D412" t="str">
        <f ca="1"/>
        <v>Closed</v>
      </c>
      <c r="E412" t="str">
        <f ca="1"/>
        <v>最新</v>
      </c>
    </row>
    <row r="413" spans="1:5">
      <c r="A413" t="str">
        <f ca="1"/>
        <v>KBB</v>
      </c>
      <c r="B413" s="2" t="str">
        <f ca="1"/>
        <v>-</v>
      </c>
      <c r="C413" t="str">
        <f ca="1"/>
        <v>wait for return customer</v>
      </c>
      <c r="D413" t="str">
        <f ca="1"/>
        <v>181-365天</v>
      </c>
      <c r="E413" t="str">
        <f ca="1"/>
        <v>最新</v>
      </c>
    </row>
    <row r="414" spans="1:5">
      <c r="A414" t="str">
        <f ca="1"/>
        <v>KBB</v>
      </c>
      <c r="B414" s="2" t="str">
        <f ca="1"/>
        <v>-</v>
      </c>
      <c r="C414" t="str">
        <f ca="1"/>
        <v>wait for return customer</v>
      </c>
      <c r="D414" t="str">
        <f ca="1"/>
        <v>181-365天</v>
      </c>
      <c r="E414" t="str">
        <f ca="1"/>
        <v>最新</v>
      </c>
    </row>
    <row r="415" spans="1:5">
      <c r="A415" t="str">
        <f ca="1"/>
        <v>KBB</v>
      </c>
      <c r="B415" s="2" t="str">
        <f ca="1"/>
        <v>-</v>
      </c>
      <c r="C415" t="str">
        <f ca="1"/>
        <v>wait for return customer</v>
      </c>
      <c r="D415" t="str">
        <f ca="1"/>
        <v>181-365天</v>
      </c>
      <c r="E415" t="str">
        <f ca="1"/>
        <v>最新</v>
      </c>
    </row>
    <row r="416" spans="1:5">
      <c r="A416" t="str">
        <f ca="1"/>
        <v>KBB</v>
      </c>
      <c r="B416" s="2">
        <f ca="1"/>
        <v>46126</v>
      </c>
      <c r="C416" t="str">
        <f ca="1"/>
        <v>2026Q2</v>
      </c>
      <c r="D416" t="str">
        <f ca="1"/>
        <v>Closed</v>
      </c>
      <c r="E416" t="str">
        <f ca="1"/>
        <v>最新</v>
      </c>
    </row>
    <row r="417" spans="1:5">
      <c r="A417" t="str">
        <f ca="1"/>
        <v>KBB</v>
      </c>
      <c r="B417" s="2" t="str">
        <f ca="1"/>
        <v>-</v>
      </c>
      <c r="C417" t="str">
        <f ca="1"/>
        <v>wait for return customer</v>
      </c>
      <c r="D417" t="str">
        <f ca="1"/>
        <v>181-365天</v>
      </c>
      <c r="E417" t="str">
        <f ca="1"/>
        <v>最新</v>
      </c>
    </row>
    <row r="418" spans="1:5">
      <c r="A418" t="str">
        <f ca="1"/>
        <v>KBB</v>
      </c>
      <c r="B418" s="2">
        <f ca="1"/>
        <v>46126</v>
      </c>
      <c r="C418" t="str">
        <f ca="1"/>
        <v>2026Q2</v>
      </c>
      <c r="D418" t="str">
        <f ca="1"/>
        <v>Closed</v>
      </c>
      <c r="E418" t="str">
        <f ca="1"/>
        <v>最新</v>
      </c>
    </row>
    <row r="419" spans="1:5">
      <c r="A419" t="str">
        <f ca="1"/>
        <v>KBB</v>
      </c>
      <c r="B419" s="2">
        <f ca="1"/>
        <v>46126</v>
      </c>
      <c r="C419" t="str">
        <f ca="1"/>
        <v>2026Q2</v>
      </c>
      <c r="D419" t="str">
        <f ca="1"/>
        <v>Closed</v>
      </c>
      <c r="E419" t="str">
        <f ca="1"/>
        <v>最新</v>
      </c>
    </row>
    <row r="420" spans="1:5">
      <c r="A420" t="str">
        <f ca="1"/>
        <v>KBB</v>
      </c>
      <c r="B420" s="2" t="str">
        <f ca="1"/>
        <v>-</v>
      </c>
      <c r="C420" t="str">
        <f ca="1"/>
        <v>wait for return customer</v>
      </c>
      <c r="D420" t="str">
        <f ca="1"/>
        <v>181-365天</v>
      </c>
      <c r="E420" t="str">
        <f ca="1"/>
        <v>最新</v>
      </c>
    </row>
    <row r="421" spans="1:5">
      <c r="A421" t="str">
        <f ca="1"/>
        <v>KBB</v>
      </c>
      <c r="B421" s="2" t="str">
        <f ca="1"/>
        <v>Local Scrap</v>
      </c>
      <c r="C421" t="str">
        <f ca="1"/>
        <v>Local Scrap</v>
      </c>
      <c r="D421" t="str">
        <f ca="1"/>
        <v>Closed</v>
      </c>
      <c r="E421" t="str">
        <f ca="1"/>
        <v>歷史重複</v>
      </c>
    </row>
    <row r="422" spans="1:5">
      <c r="A422" t="str">
        <f ca="1"/>
        <v>KBB</v>
      </c>
      <c r="B422" s="2">
        <f ca="1"/>
        <v>46126</v>
      </c>
      <c r="C422" t="str">
        <f ca="1"/>
        <v>2026Q2</v>
      </c>
      <c r="D422" t="str">
        <f ca="1"/>
        <v>Closed</v>
      </c>
      <c r="E422" t="str">
        <f ca="1"/>
        <v>最新</v>
      </c>
    </row>
    <row r="423" spans="1:5">
      <c r="A423" t="str">
        <f ca="1"/>
        <v>KBB</v>
      </c>
      <c r="B423" s="2" t="str">
        <f ca="1"/>
        <v>-</v>
      </c>
      <c r="C423" t="str">
        <f ca="1"/>
        <v>wait for return customer</v>
      </c>
      <c r="D423" t="str">
        <f ca="1"/>
        <v>181-365天</v>
      </c>
      <c r="E423" t="str">
        <f ca="1"/>
        <v>最新</v>
      </c>
    </row>
    <row r="424" spans="1:5">
      <c r="A424" t="str">
        <f ca="1"/>
        <v>KBB</v>
      </c>
      <c r="B424" s="2" t="str">
        <f ca="1"/>
        <v>-</v>
      </c>
      <c r="C424" t="str">
        <f ca="1"/>
        <v>wait for return customer</v>
      </c>
      <c r="D424" t="str">
        <f ca="1"/>
        <v>181-365天</v>
      </c>
      <c r="E424" t="str">
        <f ca="1"/>
        <v>最新</v>
      </c>
    </row>
    <row r="425" spans="1:5">
      <c r="A425" t="str">
        <f ca="1"/>
        <v>KBB</v>
      </c>
      <c r="B425" s="2" t="str">
        <f ca="1"/>
        <v>SBF to be notified</v>
      </c>
      <c r="C425" t="str">
        <f ca="1"/>
        <v>SBF to be notified</v>
      </c>
      <c r="D425" t="str">
        <f ca="1"/>
        <v>181-365天</v>
      </c>
      <c r="E425" t="str">
        <f ca="1"/>
        <v>最新</v>
      </c>
    </row>
    <row r="426" spans="1:5">
      <c r="A426" t="str">
        <f ca="1"/>
        <v>KBB</v>
      </c>
      <c r="B426" s="2" t="str">
        <f ca="1"/>
        <v>-</v>
      </c>
      <c r="C426" t="str">
        <f ca="1"/>
        <v>wait for return customer</v>
      </c>
      <c r="D426" t="str">
        <f ca="1"/>
        <v>181-365天</v>
      </c>
      <c r="E426" t="str">
        <f ca="1"/>
        <v>最新</v>
      </c>
    </row>
    <row r="427" spans="1:5">
      <c r="A427" t="str">
        <f ca="1"/>
        <v>KBB</v>
      </c>
      <c r="B427" s="2" t="str">
        <f ca="1"/>
        <v>SBF to be notified</v>
      </c>
      <c r="C427" t="str">
        <f ca="1"/>
        <v>SBF to be notified</v>
      </c>
      <c r="D427" t="str">
        <f ca="1"/>
        <v>181-365天</v>
      </c>
      <c r="E427" t="str">
        <f ca="1"/>
        <v>最新</v>
      </c>
    </row>
    <row r="428" spans="1:5">
      <c r="A428" t="str">
        <f ca="1"/>
        <v>KBB</v>
      </c>
      <c r="B428" s="2">
        <f ca="1"/>
        <v>46126</v>
      </c>
      <c r="C428" t="str">
        <f ca="1"/>
        <v>2026Q2</v>
      </c>
      <c r="D428" t="str">
        <f ca="1"/>
        <v>Closed</v>
      </c>
      <c r="E428" t="str">
        <f ca="1"/>
        <v>最新</v>
      </c>
    </row>
    <row r="429" spans="1:5">
      <c r="A429" t="str">
        <f ca="1"/>
        <v>KBB</v>
      </c>
      <c r="B429" s="2" t="str">
        <f ca="1"/>
        <v>-</v>
      </c>
      <c r="C429" t="str">
        <f ca="1"/>
        <v>wait for return customer</v>
      </c>
      <c r="D429" t="str">
        <f ca="1"/>
        <v>181-365天</v>
      </c>
      <c r="E429" t="str">
        <f ca="1"/>
        <v>最新</v>
      </c>
    </row>
    <row r="430" spans="1:5">
      <c r="A430" t="str">
        <f ca="1"/>
        <v>KBB</v>
      </c>
      <c r="B430" s="2" t="str">
        <f ca="1"/>
        <v>CND Sceond Pass</v>
      </c>
      <c r="C430" t="str">
        <f ca="1"/>
        <v>Standard Shipment</v>
      </c>
      <c r="D430" t="str">
        <f ca="1"/>
        <v>181-365天</v>
      </c>
      <c r="E430" t="str">
        <f ca="1"/>
        <v>最新</v>
      </c>
    </row>
    <row r="431" spans="1:5">
      <c r="A431" t="str">
        <f ca="1"/>
        <v>KBB</v>
      </c>
      <c r="B431" s="2" t="str">
        <f ca="1"/>
        <v>-</v>
      </c>
      <c r="C431" t="str">
        <f ca="1"/>
        <v>wait for return customer</v>
      </c>
      <c r="D431" t="str">
        <f ca="1"/>
        <v>181-365天</v>
      </c>
      <c r="E431" t="str">
        <f ca="1"/>
        <v>最新</v>
      </c>
    </row>
    <row r="432" spans="1:5">
      <c r="A432" t="str">
        <f ca="1"/>
        <v>KBB</v>
      </c>
      <c r="B432" s="2">
        <f ca="1"/>
        <v>46281</v>
      </c>
      <c r="C432" t="str">
        <f ca="1"/>
        <v>2026Q3</v>
      </c>
      <c r="D432" t="str">
        <f ca="1"/>
        <v>Closed</v>
      </c>
      <c r="E432" t="str">
        <f ca="1"/>
        <v>最新</v>
      </c>
    </row>
    <row r="433" spans="1:5">
      <c r="A433" t="str">
        <f ca="1"/>
        <v>KBB</v>
      </c>
      <c r="B433" s="2">
        <f ca="1"/>
        <v>46297</v>
      </c>
      <c r="C433" t="str">
        <f ca="1"/>
        <v>2026Q4</v>
      </c>
      <c r="D433" t="str">
        <f ca="1"/>
        <v>Closed</v>
      </c>
      <c r="E433" t="str">
        <f ca="1"/>
        <v>最新</v>
      </c>
    </row>
    <row r="434" spans="1:5">
      <c r="A434" t="str">
        <f ca="1"/>
        <v>KBB</v>
      </c>
      <c r="B434" s="2">
        <f ca="1"/>
        <v>46281</v>
      </c>
      <c r="C434" t="str">
        <f ca="1"/>
        <v>2026Q3</v>
      </c>
      <c r="D434" t="str">
        <f ca="1"/>
        <v>Closed</v>
      </c>
      <c r="E434" t="str">
        <f ca="1"/>
        <v>最新</v>
      </c>
    </row>
    <row r="435" spans="1:5">
      <c r="A435" t="str">
        <f ca="1"/>
        <v>KBB</v>
      </c>
      <c r="B435" s="2">
        <f ca="1"/>
        <v>46281</v>
      </c>
      <c r="C435" t="str">
        <f ca="1"/>
        <v>2026Q3</v>
      </c>
      <c r="D435" t="str">
        <f ca="1"/>
        <v>Closed</v>
      </c>
      <c r="E435" t="str">
        <f ca="1"/>
        <v>最新</v>
      </c>
    </row>
    <row r="436" spans="1:5">
      <c r="A436" t="str">
        <f ca="1"/>
        <v>KBB</v>
      </c>
      <c r="B436" s="2">
        <f ca="1"/>
        <v>46297</v>
      </c>
      <c r="C436" t="str">
        <f ca="1"/>
        <v>2026Q4</v>
      </c>
      <c r="D436" t="str">
        <f ca="1"/>
        <v>Closed</v>
      </c>
      <c r="E436" t="str">
        <f ca="1"/>
        <v>最新</v>
      </c>
    </row>
    <row r="437" spans="1:5">
      <c r="A437" t="str">
        <f ca="1"/>
        <v>KBB</v>
      </c>
      <c r="B437" s="2">
        <f ca="1"/>
        <v>46281</v>
      </c>
      <c r="C437" t="str">
        <f ca="1"/>
        <v>2026Q3</v>
      </c>
      <c r="D437" t="str">
        <f ca="1"/>
        <v>Closed</v>
      </c>
      <c r="E437" t="str">
        <f ca="1"/>
        <v>最新</v>
      </c>
    </row>
    <row r="438" spans="1:5">
      <c r="A438" t="str">
        <f ca="1"/>
        <v>KBB</v>
      </c>
      <c r="B438" s="2" t="str">
        <f ca="1"/>
        <v>-</v>
      </c>
      <c r="C438" t="str">
        <f ca="1"/>
        <v>wait for return customer</v>
      </c>
      <c r="D438" t="str">
        <f ca="1"/>
        <v>181-365天</v>
      </c>
      <c r="E438" t="str">
        <f ca="1"/>
        <v>最新</v>
      </c>
    </row>
    <row r="439" spans="1:5">
      <c r="A439" t="str">
        <f ca="1"/>
        <v>KBB</v>
      </c>
      <c r="B439" s="2" t="str">
        <f ca="1"/>
        <v>-</v>
      </c>
      <c r="C439" t="str">
        <f ca="1"/>
        <v>wait for return customer</v>
      </c>
      <c r="D439" t="str">
        <f ca="1"/>
        <v>181-365天</v>
      </c>
      <c r="E439" t="str">
        <f ca="1"/>
        <v>最新</v>
      </c>
    </row>
    <row r="440" spans="1:5">
      <c r="A440" t="str">
        <f ca="1"/>
        <v>KBB</v>
      </c>
      <c r="B440" s="2">
        <f ca="1"/>
        <v>46281</v>
      </c>
      <c r="C440" t="str">
        <f ca="1"/>
        <v>2026Q3</v>
      </c>
      <c r="D440" t="str">
        <f ca="1"/>
        <v>Closed</v>
      </c>
      <c r="E440" t="str">
        <f ca="1"/>
        <v>最新</v>
      </c>
    </row>
    <row r="441" spans="1:5">
      <c r="A441" t="str">
        <f ca="1"/>
        <v>KBB</v>
      </c>
      <c r="B441" s="2" t="str">
        <f ca="1"/>
        <v>Local Scrap</v>
      </c>
      <c r="C441" t="str">
        <f ca="1"/>
        <v>Local Scrap</v>
      </c>
      <c r="D441" t="str">
        <f ca="1"/>
        <v>Closed</v>
      </c>
      <c r="E441" t="str">
        <f ca="1"/>
        <v>歷史重複</v>
      </c>
    </row>
    <row r="442" spans="1:5">
      <c r="A442" t="str">
        <f ca="1"/>
        <v>KBB</v>
      </c>
      <c r="B442" s="2" t="str">
        <f ca="1"/>
        <v>Local Scrap</v>
      </c>
      <c r="C442" t="str">
        <f ca="1"/>
        <v>Local Scrap</v>
      </c>
      <c r="D442" t="str">
        <f ca="1"/>
        <v>Closed</v>
      </c>
      <c r="E442" t="str">
        <f ca="1"/>
        <v>歷史重複</v>
      </c>
    </row>
    <row r="443" spans="1:5">
      <c r="A443" t="str">
        <f ca="1"/>
        <v>KBB</v>
      </c>
      <c r="B443" s="2" t="str">
        <f ca="1"/>
        <v>-</v>
      </c>
      <c r="C443" t="str">
        <f ca="1"/>
        <v>wait for return customer</v>
      </c>
      <c r="D443" t="str">
        <f ca="1"/>
        <v>181-365天</v>
      </c>
      <c r="E443" t="str">
        <f ca="1"/>
        <v>最新</v>
      </c>
    </row>
    <row r="444" spans="1:5">
      <c r="A444" t="str">
        <f ca="1"/>
        <v>KBB</v>
      </c>
      <c r="B444" s="2">
        <f ca="1"/>
        <v>46281</v>
      </c>
      <c r="C444" t="str">
        <f ca="1"/>
        <v>2026Q3</v>
      </c>
      <c r="D444" t="str">
        <f ca="1"/>
        <v>Closed</v>
      </c>
      <c r="E444" t="str">
        <f ca="1"/>
        <v>最新</v>
      </c>
    </row>
    <row r="445" spans="1:5">
      <c r="A445" t="str">
        <f ca="1"/>
        <v>KBB</v>
      </c>
      <c r="B445" s="2">
        <f ca="1"/>
        <v>46281</v>
      </c>
      <c r="C445" t="str">
        <f ca="1"/>
        <v>2026Q3</v>
      </c>
      <c r="D445" t="str">
        <f ca="1"/>
        <v>Closed</v>
      </c>
      <c r="E445" t="str">
        <f ca="1"/>
        <v>最新</v>
      </c>
    </row>
    <row r="446" spans="1:5">
      <c r="A446" t="str">
        <f ca="1"/>
        <v>KBB</v>
      </c>
      <c r="B446" s="2">
        <f ca="1"/>
        <v>46281</v>
      </c>
      <c r="C446" t="str">
        <f ca="1"/>
        <v>2026Q3</v>
      </c>
      <c r="D446" t="str">
        <f ca="1"/>
        <v>Closed</v>
      </c>
      <c r="E446" t="str">
        <f ca="1"/>
        <v>最新</v>
      </c>
    </row>
    <row r="447" spans="1:5">
      <c r="A447" t="str">
        <f ca="1"/>
        <v>KBB</v>
      </c>
      <c r="B447" s="2">
        <f ca="1"/>
        <v>46281</v>
      </c>
      <c r="C447" t="str">
        <f ca="1"/>
        <v>2026Q3</v>
      </c>
      <c r="D447" t="str">
        <f ca="1"/>
        <v>Closed</v>
      </c>
      <c r="E447" t="str">
        <f ca="1"/>
        <v>最新</v>
      </c>
    </row>
    <row r="448" spans="1:5">
      <c r="A448" t="str">
        <f ca="1"/>
        <v>KBB</v>
      </c>
      <c r="B448" s="2">
        <f ca="1"/>
        <v>46297</v>
      </c>
      <c r="C448" t="str">
        <f ca="1"/>
        <v>2026Q4</v>
      </c>
      <c r="D448" t="str">
        <f ca="1"/>
        <v>Closed</v>
      </c>
      <c r="E448" t="str">
        <f ca="1"/>
        <v>最新</v>
      </c>
    </row>
    <row r="449" spans="1:5">
      <c r="A449" t="str">
        <f ca="1"/>
        <v>KBB</v>
      </c>
      <c r="B449" s="2">
        <f ca="1"/>
        <v>46297</v>
      </c>
      <c r="C449" t="str">
        <f ca="1"/>
        <v>2026Q4</v>
      </c>
      <c r="D449" t="str">
        <f ca="1"/>
        <v>Closed</v>
      </c>
      <c r="E449" t="str">
        <f ca="1"/>
        <v>最新</v>
      </c>
    </row>
    <row r="450" spans="1:5">
      <c r="A450" t="str">
        <f ca="1"/>
        <v>KBB</v>
      </c>
      <c r="B450" s="2">
        <f ca="1"/>
        <v>46281</v>
      </c>
      <c r="C450" t="str">
        <f ca="1"/>
        <v>2026Q3</v>
      </c>
      <c r="D450" t="str">
        <f ca="1"/>
        <v>Closed</v>
      </c>
      <c r="E450" t="str">
        <f ca="1"/>
        <v>最新</v>
      </c>
    </row>
    <row r="451" spans="1:5">
      <c r="A451" t="str">
        <f ca="1"/>
        <v>KBB</v>
      </c>
      <c r="B451" s="2" t="str">
        <f ca="1"/>
        <v>-</v>
      </c>
      <c r="C451" t="str">
        <f ca="1"/>
        <v>wait for return customer</v>
      </c>
      <c r="D451" t="str">
        <f ca="1"/>
        <v>91-180天</v>
      </c>
      <c r="E451" t="str">
        <f ca="1"/>
        <v>最新</v>
      </c>
    </row>
    <row r="452" spans="1:5">
      <c r="A452" t="str">
        <f ca="1"/>
        <v>KBB</v>
      </c>
      <c r="B452" s="2">
        <f ca="1"/>
        <v>46281</v>
      </c>
      <c r="C452" t="str">
        <f ca="1"/>
        <v>2026Q3</v>
      </c>
      <c r="D452" t="str">
        <f ca="1"/>
        <v>Closed</v>
      </c>
      <c r="E452" t="str">
        <f ca="1"/>
        <v>最新</v>
      </c>
    </row>
    <row r="453" spans="1:5">
      <c r="A453" t="str">
        <f ca="1"/>
        <v>KBB</v>
      </c>
      <c r="B453" s="2" t="str">
        <f ca="1"/>
        <v>-</v>
      </c>
      <c r="C453" t="str">
        <f ca="1"/>
        <v>wait for return customer</v>
      </c>
      <c r="D453" t="str">
        <f ca="1"/>
        <v>91-180天</v>
      </c>
      <c r="E453" t="str">
        <f ca="1"/>
        <v>最新</v>
      </c>
    </row>
    <row r="454" spans="1:5">
      <c r="A454" t="str">
        <f ca="1"/>
        <v>KBB</v>
      </c>
      <c r="B454" s="2" t="str">
        <f ca="1"/>
        <v>-</v>
      </c>
      <c r="C454" t="str">
        <f ca="1"/>
        <v>wait for return customer</v>
      </c>
      <c r="D454" t="str">
        <f ca="1"/>
        <v>91-180天</v>
      </c>
      <c r="E454" t="str">
        <f ca="1"/>
        <v>最新</v>
      </c>
    </row>
    <row r="455" spans="1:5">
      <c r="A455" t="str">
        <f ca="1"/>
        <v>KBB</v>
      </c>
      <c r="B455" s="2">
        <f ca="1"/>
        <v>46281</v>
      </c>
      <c r="C455" t="str">
        <f ca="1"/>
        <v>2026Q3</v>
      </c>
      <c r="D455" t="str">
        <f ca="1"/>
        <v>Closed</v>
      </c>
      <c r="E455" t="str">
        <f ca="1"/>
        <v>最新</v>
      </c>
    </row>
    <row r="456" spans="1:5">
      <c r="A456" t="str">
        <f ca="1"/>
        <v>KBB</v>
      </c>
      <c r="B456" s="2">
        <f ca="1"/>
        <v>46281</v>
      </c>
      <c r="C456" t="str">
        <f ca="1"/>
        <v>2026Q3</v>
      </c>
      <c r="D456" t="str">
        <f ca="1"/>
        <v>Closed</v>
      </c>
      <c r="E456" t="str">
        <f ca="1"/>
        <v>最新</v>
      </c>
    </row>
    <row r="457" spans="1:5">
      <c r="A457" t="str">
        <f ca="1"/>
        <v>KBB</v>
      </c>
      <c r="B457" s="2">
        <f ca="1"/>
        <v>46281</v>
      </c>
      <c r="C457" t="str">
        <f ca="1"/>
        <v>2026Q3</v>
      </c>
      <c r="D457" t="str">
        <f ca="1"/>
        <v>Closed</v>
      </c>
      <c r="E457" t="str">
        <f ca="1"/>
        <v>最新</v>
      </c>
    </row>
    <row r="458" spans="1:5">
      <c r="A458" t="str">
        <f ca="1"/>
        <v>KBB</v>
      </c>
      <c r="B458" s="2">
        <f ca="1"/>
        <v>46281</v>
      </c>
      <c r="C458" t="str">
        <f ca="1"/>
        <v>2026Q3</v>
      </c>
      <c r="D458" t="str">
        <f ca="1"/>
        <v>Closed</v>
      </c>
      <c r="E458" t="str">
        <f ca="1"/>
        <v>最新</v>
      </c>
    </row>
    <row r="459" spans="1:5">
      <c r="A459" t="str">
        <f ca="1"/>
        <v>KBB</v>
      </c>
      <c r="B459" s="2">
        <f ca="1"/>
        <v>46281</v>
      </c>
      <c r="C459" t="str">
        <f ca="1"/>
        <v>2026Q3</v>
      </c>
      <c r="D459" t="str">
        <f ca="1"/>
        <v>Closed</v>
      </c>
      <c r="E459" t="str">
        <f ca="1"/>
        <v>最新</v>
      </c>
    </row>
    <row r="460" spans="1:5">
      <c r="A460" t="str">
        <f ca="1"/>
        <v>KBB</v>
      </c>
      <c r="B460" s="2">
        <f ca="1"/>
        <v>46281</v>
      </c>
      <c r="C460" t="str">
        <f ca="1"/>
        <v>2026Q3</v>
      </c>
      <c r="D460" t="str">
        <f ca="1"/>
        <v>Closed</v>
      </c>
      <c r="E460" t="str">
        <f ca="1"/>
        <v>最新</v>
      </c>
    </row>
    <row r="461" spans="1:5">
      <c r="A461" t="str">
        <f ca="1"/>
        <v>KBB</v>
      </c>
      <c r="B461" s="2">
        <f ca="1"/>
        <v>46297</v>
      </c>
      <c r="C461" t="str">
        <f ca="1"/>
        <v>2026Q4</v>
      </c>
      <c r="D461" t="str">
        <f ca="1"/>
        <v>Closed</v>
      </c>
      <c r="E461" t="str">
        <f ca="1"/>
        <v>最新</v>
      </c>
    </row>
    <row r="462" spans="1:5">
      <c r="A462" t="str">
        <f ca="1"/>
        <v>KBB</v>
      </c>
      <c r="B462" s="2">
        <f ca="1"/>
        <v>46281</v>
      </c>
      <c r="C462" t="str">
        <f ca="1"/>
        <v>2026Q3</v>
      </c>
      <c r="D462" t="str">
        <f ca="1"/>
        <v>Closed</v>
      </c>
      <c r="E462" t="str">
        <f ca="1"/>
        <v>最新</v>
      </c>
    </row>
    <row r="463" spans="1:5">
      <c r="A463" t="str">
        <f ca="1"/>
        <v>KBB</v>
      </c>
      <c r="B463" s="2">
        <f ca="1"/>
        <v>46297</v>
      </c>
      <c r="C463" t="str">
        <f ca="1"/>
        <v>2026Q4</v>
      </c>
      <c r="D463" t="str">
        <f ca="1"/>
        <v>Closed</v>
      </c>
      <c r="E463" t="str">
        <f ca="1"/>
        <v>最新</v>
      </c>
    </row>
    <row r="464" spans="1:5">
      <c r="A464" t="str">
        <f ca="1"/>
        <v>KBB</v>
      </c>
      <c r="B464" s="2" t="str">
        <f ca="1"/>
        <v>-</v>
      </c>
      <c r="C464" t="str">
        <f ca="1"/>
        <v>wait for return customer</v>
      </c>
      <c r="D464" t="str">
        <f ca="1"/>
        <v>91-180天</v>
      </c>
      <c r="E464" t="str">
        <f ca="1"/>
        <v>最新</v>
      </c>
    </row>
    <row r="465" spans="1:5">
      <c r="A465" t="str">
        <f ca="1"/>
        <v>KBB</v>
      </c>
      <c r="B465" s="2" t="str">
        <f ca="1"/>
        <v>-</v>
      </c>
      <c r="C465" t="str">
        <f ca="1"/>
        <v>wait for return customer</v>
      </c>
      <c r="D465" t="str">
        <f ca="1"/>
        <v>91-180天</v>
      </c>
      <c r="E465" t="str">
        <f ca="1"/>
        <v>最新</v>
      </c>
    </row>
    <row r="466" spans="1:5">
      <c r="A466" t="str">
        <f ca="1"/>
        <v>KBB</v>
      </c>
      <c r="B466" s="2">
        <f ca="1"/>
        <v>46281</v>
      </c>
      <c r="C466" t="str">
        <f ca="1"/>
        <v>2026Q3</v>
      </c>
      <c r="D466" t="str">
        <f ca="1"/>
        <v>Closed</v>
      </c>
      <c r="E466" t="str">
        <f ca="1"/>
        <v>最新</v>
      </c>
    </row>
    <row r="467" spans="1:5">
      <c r="A467" t="str">
        <f ca="1"/>
        <v>KBB</v>
      </c>
      <c r="B467" s="2" t="str">
        <f ca="1"/>
        <v>-</v>
      </c>
      <c r="C467" t="str">
        <f ca="1"/>
        <v>wait for return customer</v>
      </c>
      <c r="D467" t="str">
        <f ca="1"/>
        <v>91-180天</v>
      </c>
      <c r="E467" t="str">
        <f ca="1"/>
        <v>最新</v>
      </c>
    </row>
    <row r="468" spans="1:5">
      <c r="A468" t="str">
        <f ca="1"/>
        <v>KBB</v>
      </c>
      <c r="B468" s="2">
        <f ca="1"/>
        <v>46281</v>
      </c>
      <c r="C468" t="str">
        <f ca="1"/>
        <v>2026Q3</v>
      </c>
      <c r="D468" t="str">
        <f ca="1"/>
        <v>Closed</v>
      </c>
      <c r="E468" t="str">
        <f ca="1"/>
        <v>最新</v>
      </c>
    </row>
    <row r="469" spans="1:5">
      <c r="A469" t="str">
        <f ca="1"/>
        <v>KBB</v>
      </c>
      <c r="B469" s="2">
        <f ca="1"/>
        <v>46281</v>
      </c>
      <c r="C469" t="str">
        <f ca="1"/>
        <v>2026Q3</v>
      </c>
      <c r="D469" t="str">
        <f ca="1"/>
        <v>Closed</v>
      </c>
      <c r="E469" t="str">
        <f ca="1"/>
        <v>最新</v>
      </c>
    </row>
    <row r="470" spans="1:5">
      <c r="A470" t="str">
        <f ca="1"/>
        <v>KBB</v>
      </c>
      <c r="B470" s="2">
        <f ca="1"/>
        <v>46297</v>
      </c>
      <c r="C470" t="str">
        <f ca="1"/>
        <v>2026Q4</v>
      </c>
      <c r="D470" t="str">
        <f ca="1"/>
        <v>Closed</v>
      </c>
      <c r="E470" t="str">
        <f ca="1"/>
        <v>最新</v>
      </c>
    </row>
    <row r="471" spans="1:5">
      <c r="A471" t="str">
        <f ca="1"/>
        <v>KBB</v>
      </c>
      <c r="B471" s="2">
        <f ca="1"/>
        <v>46281</v>
      </c>
      <c r="C471" t="str">
        <f ca="1"/>
        <v>2026Q3</v>
      </c>
      <c r="D471" t="str">
        <f ca="1"/>
        <v>Closed</v>
      </c>
      <c r="E471" t="str">
        <f ca="1"/>
        <v>最新</v>
      </c>
    </row>
    <row r="472" spans="1:5">
      <c r="A472" t="str">
        <f ca="1"/>
        <v>KBB</v>
      </c>
      <c r="B472" s="2" t="str">
        <f ca="1"/>
        <v>-</v>
      </c>
      <c r="C472" t="str">
        <f ca="1"/>
        <v>wait for return customer</v>
      </c>
      <c r="D472" t="str">
        <f ca="1"/>
        <v>91-180天</v>
      </c>
      <c r="E472" t="str">
        <f ca="1"/>
        <v>最新</v>
      </c>
    </row>
    <row r="473" spans="1:5">
      <c r="A473" t="str">
        <f ca="1"/>
        <v>KBB</v>
      </c>
      <c r="B473" s="2">
        <f ca="1"/>
        <v>46281</v>
      </c>
      <c r="C473" t="str">
        <f ca="1"/>
        <v>2026Q3</v>
      </c>
      <c r="D473" t="str">
        <f ca="1"/>
        <v>Closed</v>
      </c>
      <c r="E473" t="str">
        <f ca="1"/>
        <v>最新</v>
      </c>
    </row>
    <row r="474" spans="1:5">
      <c r="A474" t="str">
        <f ca="1"/>
        <v>KBB</v>
      </c>
      <c r="B474" s="2" t="str">
        <f ca="1"/>
        <v>-</v>
      </c>
      <c r="C474" t="str">
        <f ca="1"/>
        <v>wait for return customer</v>
      </c>
      <c r="D474" t="str">
        <f ca="1"/>
        <v>91-180天</v>
      </c>
      <c r="E474" t="str">
        <f ca="1"/>
        <v>最新</v>
      </c>
    </row>
    <row r="475" spans="1:5">
      <c r="A475" t="str">
        <f ca="1"/>
        <v>KBB</v>
      </c>
      <c r="B475" s="2" t="str">
        <f ca="1"/>
        <v>-</v>
      </c>
      <c r="C475" t="str">
        <f ca="1"/>
        <v>wait for return customer</v>
      </c>
      <c r="D475" t="str">
        <f ca="1"/>
        <v>91-180天</v>
      </c>
      <c r="E475" t="str">
        <f ca="1"/>
        <v>最新</v>
      </c>
    </row>
    <row r="476" spans="1:5">
      <c r="A476" t="str">
        <f ca="1"/>
        <v>KBB</v>
      </c>
      <c r="B476" s="2" t="str">
        <f ca="1"/>
        <v>-</v>
      </c>
      <c r="C476" t="str">
        <f ca="1"/>
        <v>wait for return customer</v>
      </c>
      <c r="D476" t="str">
        <f ca="1"/>
        <v>91-180天</v>
      </c>
      <c r="E476" t="str">
        <f ca="1"/>
        <v>最新</v>
      </c>
    </row>
    <row r="477" spans="1:5">
      <c r="A477" t="str">
        <f ca="1"/>
        <v>KBB</v>
      </c>
      <c r="B477" s="2" t="str">
        <f ca="1"/>
        <v>-</v>
      </c>
      <c r="C477" t="str">
        <f ca="1"/>
        <v>wait for return customer</v>
      </c>
      <c r="D477" t="str">
        <f ca="1"/>
        <v>31-90天</v>
      </c>
      <c r="E477" t="str">
        <f ca="1"/>
        <v>最新</v>
      </c>
    </row>
    <row r="478" spans="1:5">
      <c r="A478" t="str">
        <f ca="1"/>
        <v>KBB</v>
      </c>
      <c r="B478" s="2" t="str">
        <f ca="1"/>
        <v>-</v>
      </c>
      <c r="C478" t="str">
        <f ca="1"/>
        <v>wait for return customer</v>
      </c>
      <c r="D478" t="str">
        <f ca="1"/>
        <v>31-90天</v>
      </c>
      <c r="E478" t="str">
        <f ca="1"/>
        <v>最新</v>
      </c>
    </row>
    <row r="479" spans="1:5">
      <c r="A479" t="str">
        <f ca="1"/>
        <v>KBB</v>
      </c>
      <c r="B479" s="2">
        <f ca="1"/>
        <v>46297</v>
      </c>
      <c r="C479" t="str">
        <f ca="1"/>
        <v>2026Q4</v>
      </c>
      <c r="D479" t="str">
        <f ca="1"/>
        <v>Closed</v>
      </c>
      <c r="E479" t="str">
        <f ca="1"/>
        <v>最新</v>
      </c>
    </row>
    <row r="480" spans="1:5">
      <c r="A480" t="str">
        <f ca="1"/>
        <v>KBB</v>
      </c>
      <c r="B480" s="2" t="str">
        <f ca="1"/>
        <v>-</v>
      </c>
      <c r="C480" t="str">
        <f ca="1"/>
        <v>wait for return customer</v>
      </c>
      <c r="D480" t="str">
        <f ca="1"/>
        <v>31-90天</v>
      </c>
      <c r="E480" t="str">
        <f ca="1"/>
        <v>最新</v>
      </c>
    </row>
    <row r="481" spans="1:5">
      <c r="A481" t="str">
        <f ca="1"/>
        <v>KBB</v>
      </c>
      <c r="B481" s="2">
        <f ca="1"/>
        <v>46297</v>
      </c>
      <c r="C481" t="str">
        <f ca="1"/>
        <v>2026Q4</v>
      </c>
      <c r="D481" t="str">
        <f ca="1"/>
        <v>Closed</v>
      </c>
      <c r="E481" t="str">
        <f ca="1"/>
        <v>最新</v>
      </c>
    </row>
    <row r="482" spans="1:5">
      <c r="A482" t="str">
        <f ca="1"/>
        <v>KBB</v>
      </c>
      <c r="B482" s="2">
        <f ca="1"/>
        <v>46297</v>
      </c>
      <c r="C482" t="str">
        <f ca="1"/>
        <v>2026Q4</v>
      </c>
      <c r="D482" t="str">
        <f ca="1"/>
        <v>Closed</v>
      </c>
      <c r="E482" t="str">
        <f ca="1"/>
        <v>最新</v>
      </c>
    </row>
    <row r="483" spans="1:5">
      <c r="A483" t="str">
        <f ca="1"/>
        <v>KBB</v>
      </c>
      <c r="B483" s="2" t="str">
        <f ca="1"/>
        <v>-</v>
      </c>
      <c r="C483" t="str">
        <f ca="1"/>
        <v>wait for return customer</v>
      </c>
      <c r="D483" t="str">
        <f ca="1"/>
        <v>31-90天</v>
      </c>
      <c r="E483" t="str">
        <f ca="1"/>
        <v>最新</v>
      </c>
    </row>
    <row r="484" spans="1:5">
      <c r="A484" t="str">
        <f ca="1"/>
        <v>KBB</v>
      </c>
      <c r="B484" s="2" t="str">
        <f ca="1"/>
        <v>-</v>
      </c>
      <c r="C484" t="str">
        <f ca="1"/>
        <v>wait for return customer</v>
      </c>
      <c r="D484" t="str">
        <f ca="1"/>
        <v>31-90天</v>
      </c>
      <c r="E484" t="str">
        <f ca="1"/>
        <v>最新</v>
      </c>
    </row>
    <row r="485" spans="1:5">
      <c r="A485" t="str">
        <f ca="1"/>
        <v>KBB</v>
      </c>
      <c r="B485" s="2" t="str">
        <f ca="1"/>
        <v>-</v>
      </c>
      <c r="C485" t="str">
        <f ca="1"/>
        <v>wait for return customer</v>
      </c>
      <c r="D485" t="str">
        <f ca="1"/>
        <v>31-90天</v>
      </c>
      <c r="E485" t="str">
        <f ca="1"/>
        <v>最新</v>
      </c>
    </row>
    <row r="486" spans="1:5">
      <c r="A486" t="str">
        <f ca="1"/>
        <v>KBB</v>
      </c>
      <c r="B486" s="2" t="str">
        <f ca="1"/>
        <v>-</v>
      </c>
      <c r="C486" t="str">
        <f ca="1"/>
        <v>wait for return customer</v>
      </c>
      <c r="D486" t="str">
        <f ca="1"/>
        <v>31-90天</v>
      </c>
      <c r="E486" t="str">
        <f ca="1"/>
        <v>最新</v>
      </c>
    </row>
    <row r="487" spans="1:5">
      <c r="A487" t="str">
        <f ca="1"/>
        <v>KBB</v>
      </c>
      <c r="B487" s="2" t="str">
        <f ca="1"/>
        <v>Local Scrap</v>
      </c>
      <c r="C487" t="str">
        <f ca="1"/>
        <v>Local Scrap</v>
      </c>
      <c r="D487" t="str">
        <f ca="1"/>
        <v>Closed</v>
      </c>
      <c r="E487" t="str">
        <f ca="1"/>
        <v>最新</v>
      </c>
    </row>
    <row r="488" spans="1:5">
      <c r="A488" t="str">
        <f ca="1"/>
        <v>KBB</v>
      </c>
      <c r="B488" s="2" t="str">
        <f ca="1"/>
        <v>Local Scrap</v>
      </c>
      <c r="C488" t="str">
        <f ca="1"/>
        <v>Local Scrap</v>
      </c>
      <c r="D488" t="str">
        <f ca="1"/>
        <v>Closed</v>
      </c>
      <c r="E488" t="str">
        <f ca="1"/>
        <v>最新</v>
      </c>
    </row>
    <row r="489" spans="1:5">
      <c r="A489" t="str">
        <f ca="1"/>
        <v>KBB</v>
      </c>
      <c r="B489" s="2" t="str">
        <f ca="1"/>
        <v>Local Scrap</v>
      </c>
      <c r="C489" t="str">
        <f ca="1"/>
        <v>Local Scrap</v>
      </c>
      <c r="D489" t="str">
        <f ca="1"/>
        <v>Closed</v>
      </c>
      <c r="E489" t="str">
        <f ca="1"/>
        <v>最新</v>
      </c>
    </row>
    <row r="490" spans="1:5">
      <c r="A490" t="str">
        <f ca="1"/>
        <v>KBB</v>
      </c>
      <c r="B490" s="2" t="str">
        <f ca="1"/>
        <v>Local Scrap</v>
      </c>
      <c r="C490" t="str">
        <f ca="1"/>
        <v>Local Scrap</v>
      </c>
      <c r="D490" t="str">
        <f ca="1"/>
        <v>Closed</v>
      </c>
      <c r="E490" t="str">
        <f ca="1"/>
        <v>最新</v>
      </c>
    </row>
    <row r="491" spans="1:5">
      <c r="A491" t="str">
        <f ca="1"/>
        <v>KBB</v>
      </c>
      <c r="B491" s="2" t="str">
        <f ca="1"/>
        <v>Local Scrap</v>
      </c>
      <c r="C491" t="str">
        <f ca="1"/>
        <v>Local Scrap</v>
      </c>
      <c r="D491" t="str">
        <f ca="1"/>
        <v>Closed</v>
      </c>
      <c r="E491" t="str">
        <f ca="1"/>
        <v>最新</v>
      </c>
    </row>
    <row r="492" spans="1:5">
      <c r="A492" t="str">
        <f ca="1"/>
        <v>KBB</v>
      </c>
      <c r="B492" s="2" t="str">
        <f ca="1"/>
        <v>Local Scrap</v>
      </c>
      <c r="C492" t="str">
        <f ca="1"/>
        <v>Local Scrap</v>
      </c>
      <c r="D492" t="str">
        <f ca="1"/>
        <v>Closed</v>
      </c>
      <c r="E492" t="str">
        <f ca="1"/>
        <v>最新</v>
      </c>
    </row>
    <row r="493" spans="1:5">
      <c r="A493" t="str">
        <f ca="1"/>
        <v>KBB</v>
      </c>
      <c r="B493" s="2" t="str">
        <f ca="1"/>
        <v>Local Scrap</v>
      </c>
      <c r="C493" t="str">
        <f ca="1"/>
        <v>Local Scrap</v>
      </c>
      <c r="D493" t="str">
        <f ca="1"/>
        <v>Closed</v>
      </c>
      <c r="E493" t="str">
        <f ca="1"/>
        <v>最新</v>
      </c>
    </row>
    <row r="494" spans="1:5">
      <c r="A494" t="str">
        <f ca="1"/>
        <v>KBB</v>
      </c>
      <c r="B494" s="2" t="str">
        <f ca="1"/>
        <v>Local Scrap</v>
      </c>
      <c r="C494" t="str">
        <f ca="1"/>
        <v>Local Scrap</v>
      </c>
      <c r="D494" t="str">
        <f ca="1"/>
        <v>Closed</v>
      </c>
      <c r="E494" t="str">
        <f ca="1"/>
        <v>最新</v>
      </c>
    </row>
    <row r="495" spans="1:5">
      <c r="A495" t="str">
        <f ca="1"/>
        <v>KBB</v>
      </c>
      <c r="B495" s="2" t="str">
        <f ca="1"/>
        <v>Local Scrap</v>
      </c>
      <c r="C495" t="str">
        <f ca="1"/>
        <v>Local Scrap</v>
      </c>
      <c r="D495" t="str">
        <f ca="1"/>
        <v>Closed</v>
      </c>
      <c r="E495" t="str">
        <f ca="1"/>
        <v>最新</v>
      </c>
    </row>
    <row r="496" spans="1:5">
      <c r="A496" t="str">
        <f ca="1"/>
        <v>KBB</v>
      </c>
      <c r="B496" s="2" t="str">
        <f ca="1"/>
        <v>Local Scrap</v>
      </c>
      <c r="C496" t="str">
        <f ca="1"/>
        <v>Local Scrap</v>
      </c>
      <c r="D496" t="str">
        <f ca="1"/>
        <v>Closed</v>
      </c>
      <c r="E496" t="str">
        <f ca="1"/>
        <v>最新</v>
      </c>
    </row>
    <row r="497" spans="1:5">
      <c r="A497" t="str">
        <f ca="1"/>
        <v>KBB</v>
      </c>
      <c r="B497" s="2" t="str">
        <f ca="1"/>
        <v>Local Scrap</v>
      </c>
      <c r="C497" t="str">
        <f ca="1"/>
        <v>Local Scrap</v>
      </c>
      <c r="D497" t="str">
        <f ca="1"/>
        <v>Closed</v>
      </c>
      <c r="E497" t="str">
        <f ca="1"/>
        <v>最新</v>
      </c>
    </row>
    <row r="498" spans="1:5">
      <c r="A498" t="str">
        <f ca="1"/>
        <v>KBB</v>
      </c>
      <c r="B498" s="2" t="str">
        <f ca="1"/>
        <v>Local Scrap</v>
      </c>
      <c r="C498" t="str">
        <f ca="1"/>
        <v>Local Scrap</v>
      </c>
      <c r="D498" t="str">
        <f ca="1"/>
        <v>Closed</v>
      </c>
      <c r="E498" t="str">
        <f ca="1"/>
        <v>最新</v>
      </c>
    </row>
    <row r="499" spans="1:5">
      <c r="A499" t="str">
        <f ca="1"/>
        <v>KBB</v>
      </c>
      <c r="B499" s="2" t="str">
        <f ca="1"/>
        <v>Local Scrap</v>
      </c>
      <c r="C499" t="str">
        <f ca="1"/>
        <v>Local Scrap</v>
      </c>
      <c r="D499" t="str">
        <f ca="1"/>
        <v>Closed</v>
      </c>
      <c r="E499" t="str">
        <f ca="1"/>
        <v>最新</v>
      </c>
    </row>
    <row r="500" spans="1:5">
      <c r="A500" t="str">
        <f ca="1"/>
        <v>KBB</v>
      </c>
      <c r="B500" s="2" t="str">
        <f ca="1"/>
        <v>Local Scrap</v>
      </c>
      <c r="C500" t="str">
        <f ca="1"/>
        <v>Local Scrap</v>
      </c>
      <c r="D500" t="str">
        <f ca="1"/>
        <v>Closed</v>
      </c>
      <c r="E500" t="str">
        <f ca="1"/>
        <v>最新</v>
      </c>
    </row>
    <row r="501" spans="1:5">
      <c r="A501" t="str">
        <f ca="1"/>
        <v>KBB</v>
      </c>
      <c r="B501" s="2">
        <f ca="1"/>
        <v>46297</v>
      </c>
      <c r="C501" t="str">
        <f ca="1"/>
        <v>2026Q4</v>
      </c>
      <c r="D501" t="str">
        <f ca="1"/>
        <v>Closed</v>
      </c>
      <c r="E501" t="str">
        <f ca="1"/>
        <v>最新</v>
      </c>
    </row>
    <row r="502" spans="1:5">
      <c r="A502" t="str">
        <f ca="1"/>
        <v>KBB</v>
      </c>
      <c r="B502" s="2">
        <f ca="1"/>
        <v>46297</v>
      </c>
      <c r="C502" t="str">
        <f ca="1"/>
        <v>2026Q4</v>
      </c>
      <c r="D502" t="str">
        <f ca="1"/>
        <v>Closed</v>
      </c>
      <c r="E502" t="str">
        <f ca="1"/>
        <v>最新</v>
      </c>
    </row>
    <row r="503" spans="1:5">
      <c r="A503" t="str">
        <f ca="1"/>
        <v>KBB</v>
      </c>
      <c r="B503" s="2">
        <f ca="1"/>
        <v>46297</v>
      </c>
      <c r="C503" t="str">
        <f ca="1"/>
        <v>2026Q4</v>
      </c>
      <c r="D503" t="str">
        <f ca="1"/>
        <v>Closed</v>
      </c>
      <c r="E503" t="str">
        <f ca="1"/>
        <v>最新</v>
      </c>
    </row>
    <row r="504" spans="1:5">
      <c r="A504" t="str">
        <f ca="1"/>
        <v>KBB</v>
      </c>
      <c r="B504" s="2">
        <f ca="1"/>
        <v>46297</v>
      </c>
      <c r="C504" t="str">
        <f ca="1"/>
        <v>2026Q4</v>
      </c>
      <c r="D504" t="str">
        <f ca="1"/>
        <v>Closed</v>
      </c>
      <c r="E504" t="str">
        <f ca="1"/>
        <v>最新</v>
      </c>
    </row>
    <row r="505" spans="1:5">
      <c r="A505" t="str">
        <f ca="1"/>
        <v>KBB</v>
      </c>
      <c r="B505" s="2" t="str">
        <f ca="1"/>
        <v>-</v>
      </c>
      <c r="C505" t="str">
        <f ca="1"/>
        <v>wait for return customer</v>
      </c>
      <c r="D505" t="str">
        <f ca="1"/>
        <v>31-90天</v>
      </c>
      <c r="E505" t="str">
        <f ca="1"/>
        <v>最新</v>
      </c>
    </row>
    <row r="506" spans="1:5">
      <c r="A506" t="str">
        <f ca="1"/>
        <v>KBB</v>
      </c>
      <c r="B506" s="2" t="str">
        <f ca="1"/>
        <v>-</v>
      </c>
      <c r="C506" t="str">
        <f ca="1"/>
        <v>wait for return customer</v>
      </c>
      <c r="D506" t="str">
        <f ca="1"/>
        <v>0-30天</v>
      </c>
      <c r="E506" t="str">
        <f ca="1"/>
        <v>最新</v>
      </c>
    </row>
    <row r="507" spans="1:5">
      <c r="A507" t="str">
        <f ca="1"/>
        <v>KBB</v>
      </c>
      <c r="B507" s="2" t="str">
        <f ca="1"/>
        <v>-</v>
      </c>
      <c r="C507" t="str">
        <f ca="1"/>
        <v>wait for return customer</v>
      </c>
      <c r="D507" t="str">
        <f ca="1"/>
        <v>0-30天</v>
      </c>
      <c r="E507" t="str">
        <f ca="1"/>
        <v>最新</v>
      </c>
    </row>
    <row r="508" spans="1:5">
      <c r="A508" t="str">
        <f ca="1"/>
        <v>KBB</v>
      </c>
      <c r="B508" s="2" t="str">
        <f ca="1"/>
        <v>-</v>
      </c>
      <c r="C508" t="str">
        <f ca="1"/>
        <v>wait for return customer</v>
      </c>
      <c r="D508" t="str">
        <f ca="1"/>
        <v>0-30天</v>
      </c>
      <c r="E508" t="str">
        <f ca="1"/>
        <v>最新</v>
      </c>
    </row>
    <row r="509" spans="1:5">
      <c r="A509" t="str">
        <f ca="1"/>
        <v>KBB</v>
      </c>
      <c r="B509" s="2" t="str">
        <f ca="1"/>
        <v>-</v>
      </c>
      <c r="C509" t="str">
        <f ca="1"/>
        <v>wait for return customer</v>
      </c>
      <c r="D509" t="str">
        <f ca="1"/>
        <v>0-30天</v>
      </c>
      <c r="E509" t="str">
        <f ca="1"/>
        <v>最新</v>
      </c>
    </row>
    <row r="510" spans="1:5">
      <c r="A510" t="str">
        <f ca="1"/>
        <v>KBB</v>
      </c>
      <c r="B510" s="2" t="str">
        <f ca="1"/>
        <v>-</v>
      </c>
      <c r="C510" t="str">
        <f ca="1"/>
        <v>wait for return customer</v>
      </c>
      <c r="D510" t="str">
        <f ca="1"/>
        <v>0-30天</v>
      </c>
      <c r="E510" t="str">
        <f ca="1"/>
        <v>最新</v>
      </c>
    </row>
    <row r="511" spans="1:5">
      <c r="A511" t="str">
        <f ca="1"/>
        <v>KBB</v>
      </c>
      <c r="B511" s="2" t="str">
        <f ca="1"/>
        <v>-</v>
      </c>
      <c r="C511" t="str">
        <f ca="1"/>
        <v>wait for return customer</v>
      </c>
      <c r="D511" t="str">
        <f ca="1"/>
        <v>0-30天</v>
      </c>
      <c r="E511" t="str">
        <f ca="1"/>
        <v>最新</v>
      </c>
    </row>
    <row r="512" spans="1:5">
      <c r="A512" t="str">
        <f ca="1"/>
        <v>KBB</v>
      </c>
      <c r="B512" s="2">
        <f ca="1"/>
        <v>45545</v>
      </c>
      <c r="C512" t="str">
        <f ca="1"/>
        <v>2024Q3</v>
      </c>
      <c r="D512" t="str">
        <f ca="1"/>
        <v>Closed</v>
      </c>
      <c r="E512" t="str">
        <f ca="1"/>
        <v>最新</v>
      </c>
    </row>
    <row r="513" spans="1:5">
      <c r="A513" t="str">
        <f ca="1"/>
        <v>KBB</v>
      </c>
      <c r="B513" s="2">
        <f ca="1"/>
        <v>45644</v>
      </c>
      <c r="C513" t="str">
        <f ca="1"/>
        <v>2024Q4</v>
      </c>
      <c r="D513" t="str">
        <f ca="1"/>
        <v>Closed</v>
      </c>
      <c r="E513" t="str">
        <f ca="1"/>
        <v>最新</v>
      </c>
    </row>
    <row r="514" spans="1:5">
      <c r="A514" t="str">
        <f ca="1"/>
        <v>KBB</v>
      </c>
      <c r="B514" s="2" t="str">
        <f ca="1"/>
        <v>Local Scrap</v>
      </c>
      <c r="C514" t="str">
        <f ca="1"/>
        <v>Local Scrap</v>
      </c>
      <c r="D514" t="str">
        <f ca="1"/>
        <v>Closed</v>
      </c>
      <c r="E514" t="str">
        <f ca="1"/>
        <v>最新</v>
      </c>
    </row>
    <row r="515" spans="1:5">
      <c r="A515" t="str">
        <f ca="1"/>
        <v>KBB</v>
      </c>
      <c r="B515" s="2">
        <f ca="1"/>
        <v>45644</v>
      </c>
      <c r="C515" t="str">
        <f ca="1"/>
        <v>2024Q4</v>
      </c>
      <c r="D515" t="str">
        <f ca="1"/>
        <v>Closed</v>
      </c>
      <c r="E515" t="str">
        <f ca="1"/>
        <v>最新</v>
      </c>
    </row>
    <row r="516" spans="1:5">
      <c r="A516" t="str">
        <f ca="1"/>
        <v>KBB</v>
      </c>
      <c r="B516" s="2">
        <f ca="1"/>
        <v>45644</v>
      </c>
      <c r="C516" t="str">
        <f ca="1"/>
        <v>2024Q4</v>
      </c>
      <c r="D516" t="str">
        <f ca="1"/>
        <v>Closed</v>
      </c>
      <c r="E516" t="str">
        <f ca="1"/>
        <v>最新</v>
      </c>
    </row>
    <row r="517" spans="1:5">
      <c r="A517" t="str">
        <f ca="1"/>
        <v>KBB</v>
      </c>
      <c r="B517" s="2">
        <f ca="1"/>
        <v>45644</v>
      </c>
      <c r="C517" t="str">
        <f ca="1"/>
        <v>2024Q4</v>
      </c>
      <c r="D517" t="str">
        <f ca="1"/>
        <v>Closed</v>
      </c>
      <c r="E517" t="str">
        <f ca="1"/>
        <v>最新</v>
      </c>
    </row>
    <row r="518" spans="1:5">
      <c r="A518" t="str">
        <f ca="1"/>
        <v>KBB</v>
      </c>
      <c r="B518" s="2">
        <f ca="1"/>
        <v>45706</v>
      </c>
      <c r="C518" t="str">
        <f ca="1"/>
        <v>2025Q1</v>
      </c>
      <c r="D518" t="str">
        <f ca="1"/>
        <v>Closed</v>
      </c>
      <c r="E518" t="str">
        <f ca="1"/>
        <v>最新</v>
      </c>
    </row>
    <row r="519" spans="1:5">
      <c r="A519" t="str">
        <f ca="1"/>
        <v>KBB</v>
      </c>
      <c r="B519" s="2" t="str">
        <f ca="1"/>
        <v>-</v>
      </c>
      <c r="C519" t="str">
        <f ca="1"/>
        <v>wait for return customer</v>
      </c>
      <c r="D519" t="str">
        <f ca="1"/>
        <v>365天以上</v>
      </c>
      <c r="E519" t="str">
        <f ca="1"/>
        <v>最新</v>
      </c>
    </row>
    <row r="520" spans="1:5">
      <c r="A520" t="str">
        <f ca="1"/>
        <v>KBB</v>
      </c>
      <c r="B520" s="2" t="str">
        <f ca="1"/>
        <v>VRAM is pending RTV</v>
      </c>
      <c r="C520" t="str">
        <f ca="1"/>
        <v>VRAM is pending RTV</v>
      </c>
      <c r="D520" t="str">
        <f ca="1"/>
        <v>365天以上</v>
      </c>
      <c r="E520" t="str">
        <f ca="1"/>
        <v>最新</v>
      </c>
    </row>
    <row r="521" spans="1:5">
      <c r="A521" t="str">
        <f ca="1"/>
        <v>KBB</v>
      </c>
      <c r="B521" s="2" t="str">
        <f ca="1"/>
        <v>-</v>
      </c>
      <c r="C521" t="str">
        <f ca="1"/>
        <v>wait for return customer</v>
      </c>
      <c r="D521" t="str">
        <f ca="1"/>
        <v>365天以上</v>
      </c>
      <c r="E521" t="str">
        <f ca="1"/>
        <v>最新</v>
      </c>
    </row>
    <row r="522" spans="1:5">
      <c r="A522" t="str">
        <f ca="1"/>
        <v>KBB</v>
      </c>
      <c r="B522" s="2">
        <f ca="1"/>
        <v>45666</v>
      </c>
      <c r="C522" t="str">
        <f ca="1"/>
        <v>2025Q1</v>
      </c>
      <c r="D522" t="str">
        <f ca="1"/>
        <v>Closed</v>
      </c>
      <c r="E522" t="str">
        <f ca="1"/>
        <v>最新</v>
      </c>
    </row>
    <row r="523" spans="1:5">
      <c r="A523" t="str">
        <f ca="1"/>
        <v>KBB</v>
      </c>
      <c r="B523" s="2" t="str">
        <f ca="1"/>
        <v>-</v>
      </c>
      <c r="C523" t="str">
        <f ca="1"/>
        <v>wait for return customer</v>
      </c>
      <c r="D523" t="str">
        <f ca="1"/>
        <v>365天以上</v>
      </c>
      <c r="E523" t="str">
        <f ca="1"/>
        <v>最新</v>
      </c>
    </row>
    <row r="524" spans="1:5">
      <c r="A524" t="str">
        <f ca="1"/>
        <v>KBB</v>
      </c>
      <c r="B524" s="2">
        <f ca="1"/>
        <v>45840</v>
      </c>
      <c r="C524" t="str">
        <f ca="1"/>
        <v>2025Q3</v>
      </c>
      <c r="D524" t="str">
        <f ca="1"/>
        <v>Closed</v>
      </c>
      <c r="E524" t="str">
        <f ca="1"/>
        <v>最新</v>
      </c>
    </row>
    <row r="525" spans="1:5">
      <c r="A525" t="str">
        <f ca="1"/>
        <v>KBB</v>
      </c>
      <c r="B525" s="2">
        <f ca="1"/>
        <v>45840</v>
      </c>
      <c r="C525" t="str">
        <f ca="1"/>
        <v>2025Q3</v>
      </c>
      <c r="D525" t="str">
        <f ca="1"/>
        <v>Closed</v>
      </c>
      <c r="E525" t="str">
        <f ca="1"/>
        <v>最新</v>
      </c>
    </row>
    <row r="526" spans="1:5">
      <c r="A526" t="str">
        <f ca="1"/>
        <v>KBB</v>
      </c>
      <c r="B526" s="2" t="str">
        <f ca="1"/>
        <v>-</v>
      </c>
      <c r="C526" t="str">
        <f ca="1"/>
        <v>wait for return customer</v>
      </c>
      <c r="D526" t="str">
        <f ca="1"/>
        <v>365天以上</v>
      </c>
      <c r="E526" t="str">
        <f ca="1"/>
        <v>最新</v>
      </c>
    </row>
    <row r="527" spans="1:5">
      <c r="A527" t="str">
        <f ca="1"/>
        <v>KBB</v>
      </c>
      <c r="B527" s="2">
        <f ca="1"/>
        <v>45840</v>
      </c>
      <c r="C527" t="str">
        <f ca="1"/>
        <v>2025Q3</v>
      </c>
      <c r="D527" t="str">
        <f ca="1"/>
        <v>Closed</v>
      </c>
      <c r="E527" t="str">
        <f ca="1"/>
        <v>最新</v>
      </c>
    </row>
    <row r="528" spans="1:5">
      <c r="A528" t="str">
        <f ca="1"/>
        <v>KBB</v>
      </c>
      <c r="B528" s="2">
        <f ca="1"/>
        <v>45840</v>
      </c>
      <c r="C528" t="str">
        <f ca="1"/>
        <v>2025Q3</v>
      </c>
      <c r="D528" t="str">
        <f ca="1"/>
        <v>Closed</v>
      </c>
      <c r="E528" t="str">
        <f ca="1"/>
        <v>最新</v>
      </c>
    </row>
    <row r="529" spans="1:5">
      <c r="A529" t="str">
        <f ca="1"/>
        <v>KBB</v>
      </c>
      <c r="B529" s="2" t="str">
        <f ca="1"/>
        <v>VRAM is pending RTV</v>
      </c>
      <c r="C529" t="str">
        <f ca="1"/>
        <v>VRAM is pending RTV</v>
      </c>
      <c r="D529" t="str">
        <f ca="1"/>
        <v>365天以上</v>
      </c>
      <c r="E529" t="str">
        <f ca="1"/>
        <v>最新</v>
      </c>
    </row>
    <row r="530" spans="1:5">
      <c r="A530" t="str">
        <f ca="1"/>
        <v>KBB</v>
      </c>
      <c r="B530" s="2" t="str">
        <f ca="1"/>
        <v>-</v>
      </c>
      <c r="C530" t="str">
        <f ca="1"/>
        <v>wait for return customer</v>
      </c>
      <c r="D530" t="str">
        <f ca="1"/>
        <v>365天以上</v>
      </c>
      <c r="E530" t="str">
        <f ca="1"/>
        <v>最新</v>
      </c>
    </row>
    <row r="531" spans="1:5">
      <c r="A531" t="str">
        <f ca="1"/>
        <v>KBB</v>
      </c>
      <c r="B531" s="2" t="str">
        <f ca="1"/>
        <v>-</v>
      </c>
      <c r="C531" t="str">
        <f ca="1"/>
        <v>wait for return customer</v>
      </c>
      <c r="D531" t="str">
        <f ca="1"/>
        <v>365天以上</v>
      </c>
      <c r="E531" t="str">
        <f ca="1"/>
        <v>最新</v>
      </c>
    </row>
    <row r="532" spans="1:5">
      <c r="A532" t="str">
        <f ca="1"/>
        <v>KBB</v>
      </c>
      <c r="B532" s="2">
        <f ca="1"/>
        <v>45924</v>
      </c>
      <c r="C532" t="str">
        <f ca="1"/>
        <v>2025Q3</v>
      </c>
      <c r="D532" t="str">
        <f ca="1"/>
        <v>Closed</v>
      </c>
      <c r="E532" t="str">
        <f ca="1"/>
        <v>最新</v>
      </c>
    </row>
    <row r="533" spans="1:5">
      <c r="A533" t="str">
        <f ca="1"/>
        <v>KBB</v>
      </c>
      <c r="B533" s="2" t="str">
        <f ca="1"/>
        <v>VRAM is pending RTV</v>
      </c>
      <c r="C533" t="str">
        <f ca="1"/>
        <v>VRAM is pending RTV</v>
      </c>
      <c r="D533" t="str">
        <f ca="1"/>
        <v>365天以上</v>
      </c>
      <c r="E533" t="str">
        <f ca="1"/>
        <v>最新</v>
      </c>
    </row>
    <row r="534" spans="1:5">
      <c r="A534" t="str">
        <f ca="1"/>
        <v>KBB</v>
      </c>
      <c r="B534" s="2" t="str">
        <f ca="1"/>
        <v>VRAM is pending RTV</v>
      </c>
      <c r="C534" t="str">
        <f ca="1"/>
        <v>VRAM is pending RTV</v>
      </c>
      <c r="D534" t="str">
        <f ca="1"/>
        <v>365天以上</v>
      </c>
      <c r="E534" t="str">
        <f ca="1"/>
        <v>最新</v>
      </c>
    </row>
    <row r="535" spans="1:5">
      <c r="A535" t="str">
        <f ca="1"/>
        <v>KBB</v>
      </c>
      <c r="B535" s="2" t="str">
        <f ca="1"/>
        <v>-</v>
      </c>
      <c r="C535" t="str">
        <f ca="1"/>
        <v>wait for return customer</v>
      </c>
      <c r="D535" t="str">
        <f ca="1"/>
        <v>365天以上</v>
      </c>
      <c r="E535" t="str">
        <f ca="1"/>
        <v>最新</v>
      </c>
    </row>
    <row r="536" spans="1:5">
      <c r="A536" t="str">
        <f ca="1"/>
        <v>KBB</v>
      </c>
      <c r="B536" s="2" t="str">
        <f ca="1"/>
        <v>-</v>
      </c>
      <c r="C536" t="str">
        <f ca="1"/>
        <v>wait for return customer</v>
      </c>
      <c r="D536" t="str">
        <f ca="1"/>
        <v>365天以上</v>
      </c>
      <c r="E536" t="str">
        <f ca="1"/>
        <v>最新</v>
      </c>
    </row>
    <row r="537" spans="1:5">
      <c r="A537" t="str">
        <f ca="1"/>
        <v>KBB</v>
      </c>
      <c r="B537" s="2" t="str">
        <f ca="1"/>
        <v>VRAM is pending RTV</v>
      </c>
      <c r="C537" t="str">
        <f ca="1"/>
        <v>VRAM is pending RTV</v>
      </c>
      <c r="D537" t="str">
        <f ca="1"/>
        <v>365天以上</v>
      </c>
      <c r="E537" t="str">
        <f ca="1"/>
        <v>最新</v>
      </c>
    </row>
    <row r="538" spans="1:5">
      <c r="A538" t="str">
        <f ca="1"/>
        <v>KBB</v>
      </c>
      <c r="B538" s="2" t="str">
        <f ca="1"/>
        <v>-</v>
      </c>
      <c r="C538" t="str">
        <f ca="1"/>
        <v>wait for return customer</v>
      </c>
      <c r="D538" t="str">
        <f ca="1"/>
        <v>365天以上</v>
      </c>
      <c r="E538" t="str">
        <f ca="1"/>
        <v>最新</v>
      </c>
    </row>
    <row r="539" spans="1:5">
      <c r="A539" t="str">
        <f ca="1"/>
        <v>KBB</v>
      </c>
      <c r="B539" s="2">
        <f ca="1"/>
        <v>45965</v>
      </c>
      <c r="C539" t="str">
        <f ca="1"/>
        <v>2025Q4</v>
      </c>
      <c r="D539" t="str">
        <f ca="1"/>
        <v>Closed</v>
      </c>
      <c r="E539" t="str">
        <f ca="1"/>
        <v>最新</v>
      </c>
    </row>
    <row r="540" spans="1:5">
      <c r="A540" t="str">
        <f ca="1"/>
        <v>KBB</v>
      </c>
      <c r="B540" s="2" t="str">
        <f ca="1"/>
        <v>-</v>
      </c>
      <c r="C540" t="str">
        <f ca="1"/>
        <v>wait for return customer</v>
      </c>
      <c r="D540" t="str">
        <f ca="1"/>
        <v>181-365天</v>
      </c>
      <c r="E540" t="str">
        <f ca="1"/>
        <v>最新</v>
      </c>
    </row>
    <row r="541" spans="1:5">
      <c r="A541" t="str">
        <f ca="1"/>
        <v>KBB</v>
      </c>
      <c r="B541" s="2" t="str">
        <f ca="1"/>
        <v>-</v>
      </c>
      <c r="C541" t="str">
        <f ca="1"/>
        <v>wait for return customer</v>
      </c>
      <c r="D541" t="str">
        <f ca="1"/>
        <v>181-365天</v>
      </c>
      <c r="E541" t="str">
        <f ca="1"/>
        <v>最新</v>
      </c>
    </row>
    <row r="542" spans="1:5">
      <c r="A542" t="str">
        <f ca="1"/>
        <v>KBB</v>
      </c>
      <c r="B542" s="2">
        <f ca="1"/>
        <v>45852</v>
      </c>
      <c r="C542" t="str">
        <f ca="1"/>
        <v>2025Q3</v>
      </c>
      <c r="D542" t="str">
        <f ca="1"/>
        <v>Closed</v>
      </c>
      <c r="E542" t="str">
        <f ca="1"/>
        <v>最新</v>
      </c>
    </row>
    <row r="543" spans="1:5">
      <c r="A543" t="str">
        <f ca="1"/>
        <v>KBB</v>
      </c>
      <c r="B543" s="2">
        <f ca="1"/>
        <v>45706</v>
      </c>
      <c r="C543" t="str">
        <f ca="1"/>
        <v>2025Q1</v>
      </c>
      <c r="D543" t="str">
        <f ca="1"/>
        <v>Closed</v>
      </c>
      <c r="E543" t="str">
        <f ca="1"/>
        <v>最新</v>
      </c>
    </row>
    <row r="544" spans="1:5">
      <c r="A544" t="str">
        <f ca="1"/>
        <v>KBB</v>
      </c>
      <c r="B544" s="2">
        <f ca="1"/>
        <v>45852</v>
      </c>
      <c r="C544" t="str">
        <f ca="1"/>
        <v>2025Q3</v>
      </c>
      <c r="D544" t="str">
        <f ca="1"/>
        <v>Closed</v>
      </c>
      <c r="E544" t="str">
        <f ca="1"/>
        <v>最新</v>
      </c>
    </row>
    <row r="545" spans="1:5">
      <c r="A545" t="str">
        <f ca="1"/>
        <v>KBB</v>
      </c>
      <c r="B545" s="2">
        <f ca="1"/>
        <v>45852</v>
      </c>
      <c r="C545" t="str">
        <f ca="1"/>
        <v>2025Q3</v>
      </c>
      <c r="D545" t="str">
        <f ca="1"/>
        <v>Closed</v>
      </c>
      <c r="E545" t="str">
        <f ca="1"/>
        <v>最新</v>
      </c>
    </row>
    <row r="546" spans="1:5">
      <c r="A546" t="str">
        <f ca="1"/>
        <v>KBB</v>
      </c>
      <c r="B546" s="2">
        <f ca="1"/>
        <v>45852</v>
      </c>
      <c r="C546" t="str">
        <f ca="1"/>
        <v>2025Q3</v>
      </c>
      <c r="D546" t="str">
        <f ca="1"/>
        <v>Closed</v>
      </c>
      <c r="E546" t="str">
        <f ca="1"/>
        <v>最新</v>
      </c>
    </row>
    <row r="547" spans="1:5">
      <c r="A547" t="str">
        <f ca="1"/>
        <v>KBB</v>
      </c>
      <c r="B547" s="2">
        <f ca="1"/>
        <v>45852</v>
      </c>
      <c r="C547" t="str">
        <f ca="1"/>
        <v>2025Q3</v>
      </c>
      <c r="D547" t="str">
        <f ca="1"/>
        <v>Closed</v>
      </c>
      <c r="E547" t="str">
        <f ca="1"/>
        <v>最新</v>
      </c>
    </row>
    <row r="548" spans="1:5">
      <c r="A548" t="str">
        <f ca="1"/>
        <v>KBB</v>
      </c>
      <c r="B548" s="2">
        <f ca="1"/>
        <v>45852</v>
      </c>
      <c r="C548" t="str">
        <f ca="1"/>
        <v>2025Q3</v>
      </c>
      <c r="D548" t="str">
        <f ca="1"/>
        <v>Closed</v>
      </c>
      <c r="E548" t="str">
        <f ca="1"/>
        <v>最新</v>
      </c>
    </row>
    <row r="549" spans="1:5">
      <c r="A549" t="str">
        <f ca="1"/>
        <v>KBB</v>
      </c>
      <c r="B549" s="2">
        <f ca="1"/>
        <v>45852</v>
      </c>
      <c r="C549" t="str">
        <f ca="1"/>
        <v>2025Q3</v>
      </c>
      <c r="D549" t="str">
        <f ca="1"/>
        <v>Closed</v>
      </c>
      <c r="E549" t="str">
        <f ca="1"/>
        <v>最新</v>
      </c>
    </row>
    <row r="550" spans="1:5">
      <c r="A550" t="str">
        <f ca="1"/>
        <v>KBB</v>
      </c>
      <c r="B550" s="2" t="str">
        <f ca="1"/>
        <v>-</v>
      </c>
      <c r="C550" t="str">
        <f ca="1"/>
        <v>wait for return customer</v>
      </c>
      <c r="D550" t="str">
        <f ca="1"/>
        <v>365天以上</v>
      </c>
      <c r="E550" t="str">
        <f ca="1"/>
        <v>最新</v>
      </c>
    </row>
    <row r="551" spans="1:5">
      <c r="A551" t="str">
        <f ca="1"/>
        <v>KBB</v>
      </c>
      <c r="B551" s="2">
        <f ca="1"/>
        <v>45852</v>
      </c>
      <c r="C551" t="str">
        <f ca="1"/>
        <v>2025Q3</v>
      </c>
      <c r="D551" t="str">
        <f ca="1"/>
        <v>Closed</v>
      </c>
      <c r="E551" t="str">
        <f ca="1"/>
        <v>最新</v>
      </c>
    </row>
    <row r="552" spans="1:5">
      <c r="A552" t="str">
        <f ca="1"/>
        <v>KBB</v>
      </c>
      <c r="B552" s="2">
        <f ca="1"/>
        <v>45852</v>
      </c>
      <c r="C552" t="str">
        <f ca="1"/>
        <v>2025Q3</v>
      </c>
      <c r="D552" t="str">
        <f ca="1"/>
        <v>Closed</v>
      </c>
      <c r="E552" t="str">
        <f ca="1"/>
        <v>最新</v>
      </c>
    </row>
    <row r="553" spans="1:5">
      <c r="A553" t="str">
        <f ca="1"/>
        <v>KBB</v>
      </c>
      <c r="B553" s="2" t="str">
        <f ca="1"/>
        <v>-</v>
      </c>
      <c r="C553" t="str">
        <f ca="1"/>
        <v>wait for return customer</v>
      </c>
      <c r="D553" t="str">
        <f ca="1"/>
        <v>365天以上</v>
      </c>
      <c r="E553" t="str">
        <f ca="1"/>
        <v>最新</v>
      </c>
    </row>
    <row r="554" spans="1:5">
      <c r="A554" t="str">
        <f ca="1"/>
        <v>KBB</v>
      </c>
      <c r="B554" s="2">
        <f ca="1"/>
        <v>45852</v>
      </c>
      <c r="C554" t="str">
        <f ca="1"/>
        <v>2025Q3</v>
      </c>
      <c r="D554" t="str">
        <f ca="1"/>
        <v>Closed</v>
      </c>
      <c r="E554" t="str">
        <f ca="1"/>
        <v>最新</v>
      </c>
    </row>
    <row r="555" spans="1:5">
      <c r="A555" t="str">
        <f ca="1"/>
        <v>KBB</v>
      </c>
      <c r="B555" s="2">
        <f ca="1"/>
        <v>45852</v>
      </c>
      <c r="C555" t="str">
        <f ca="1"/>
        <v>2025Q3</v>
      </c>
      <c r="D555" t="str">
        <f ca="1"/>
        <v>Closed</v>
      </c>
      <c r="E555" t="str">
        <f ca="1"/>
        <v>最新</v>
      </c>
    </row>
    <row r="556" spans="1:5">
      <c r="A556" t="str">
        <f ca="1"/>
        <v>KBB</v>
      </c>
      <c r="B556" s="2">
        <f ca="1"/>
        <v>45852</v>
      </c>
      <c r="C556" t="str">
        <f ca="1"/>
        <v>2025Q3</v>
      </c>
      <c r="D556" t="str">
        <f ca="1"/>
        <v>Closed</v>
      </c>
      <c r="E556" t="str">
        <f ca="1"/>
        <v>最新</v>
      </c>
    </row>
    <row r="557" spans="1:5">
      <c r="A557" t="str">
        <f ca="1"/>
        <v>KBB</v>
      </c>
      <c r="B557" s="2">
        <f ca="1"/>
        <v>45852</v>
      </c>
      <c r="C557" t="str">
        <f ca="1"/>
        <v>2025Q3</v>
      </c>
      <c r="D557" t="str">
        <f ca="1"/>
        <v>Closed</v>
      </c>
      <c r="E557" t="str">
        <f ca="1"/>
        <v>最新</v>
      </c>
    </row>
    <row r="558" spans="1:5">
      <c r="A558" t="str">
        <f ca="1"/>
        <v>KBB</v>
      </c>
      <c r="B558" s="2">
        <f ca="1"/>
        <v>45852</v>
      </c>
      <c r="C558" t="str">
        <f ca="1"/>
        <v>2025Q3</v>
      </c>
      <c r="D558" t="str">
        <f ca="1"/>
        <v>Closed</v>
      </c>
      <c r="E558" t="str">
        <f ca="1"/>
        <v>最新</v>
      </c>
    </row>
    <row r="559" spans="1:5">
      <c r="A559" t="str">
        <f ca="1"/>
        <v>KBB</v>
      </c>
      <c r="B559" s="2">
        <f ca="1"/>
        <v>45852</v>
      </c>
      <c r="C559" t="str">
        <f ca="1"/>
        <v>2025Q3</v>
      </c>
      <c r="D559" t="str">
        <f ca="1"/>
        <v>Closed</v>
      </c>
      <c r="E559" t="str">
        <f ca="1"/>
        <v>最新</v>
      </c>
    </row>
    <row r="560" spans="1:5">
      <c r="A560" t="str">
        <f ca="1"/>
        <v>KBB</v>
      </c>
      <c r="B560" s="2">
        <f ca="1"/>
        <v>45852</v>
      </c>
      <c r="C560" t="str">
        <f ca="1"/>
        <v>2025Q3</v>
      </c>
      <c r="D560" t="str">
        <f ca="1"/>
        <v>Closed</v>
      </c>
      <c r="E560" t="str">
        <f ca="1"/>
        <v>最新</v>
      </c>
    </row>
    <row r="561" spans="1:5">
      <c r="A561" t="str">
        <f ca="1"/>
        <v>KBB</v>
      </c>
      <c r="B561" s="2">
        <f ca="1"/>
        <v>45852</v>
      </c>
      <c r="C561" t="str">
        <f ca="1"/>
        <v>2025Q3</v>
      </c>
      <c r="D561" t="str">
        <f ca="1"/>
        <v>Closed</v>
      </c>
      <c r="E561" t="str">
        <f ca="1"/>
        <v>最新</v>
      </c>
    </row>
    <row r="562" spans="1:5">
      <c r="A562" t="str">
        <f ca="1"/>
        <v>KBB</v>
      </c>
      <c r="B562" s="2">
        <f ca="1"/>
        <v>45852</v>
      </c>
      <c r="C562" t="str">
        <f ca="1"/>
        <v>2025Q3</v>
      </c>
      <c r="D562" t="str">
        <f ca="1"/>
        <v>Closed</v>
      </c>
      <c r="E562" t="str">
        <f ca="1"/>
        <v>最新</v>
      </c>
    </row>
    <row r="563" spans="1:5">
      <c r="A563" t="str">
        <f ca="1"/>
        <v>KBB</v>
      </c>
      <c r="B563" s="2">
        <f ca="1"/>
        <v>45852</v>
      </c>
      <c r="C563" t="str">
        <f ca="1"/>
        <v>2025Q3</v>
      </c>
      <c r="D563" t="str">
        <f ca="1"/>
        <v>Closed</v>
      </c>
      <c r="E563" t="str">
        <f ca="1"/>
        <v>最新</v>
      </c>
    </row>
    <row r="564" spans="1:5">
      <c r="A564" t="str">
        <f ca="1"/>
        <v>KBB</v>
      </c>
      <c r="B564" s="2">
        <f ca="1"/>
        <v>45852</v>
      </c>
      <c r="C564" t="str">
        <f ca="1"/>
        <v>2025Q3</v>
      </c>
      <c r="D564" t="str">
        <f ca="1"/>
        <v>Closed</v>
      </c>
      <c r="E564" t="str">
        <f ca="1"/>
        <v>最新</v>
      </c>
    </row>
    <row r="565" spans="1:5">
      <c r="A565" t="str">
        <f ca="1"/>
        <v>KBB</v>
      </c>
      <c r="B565" s="2">
        <f ca="1"/>
        <v>45852</v>
      </c>
      <c r="C565" t="str">
        <f ca="1"/>
        <v>2025Q3</v>
      </c>
      <c r="D565" t="str">
        <f ca="1"/>
        <v>Closed</v>
      </c>
      <c r="E565" t="str">
        <f ca="1"/>
        <v>最新</v>
      </c>
    </row>
    <row r="566" spans="1:5">
      <c r="A566" t="str">
        <f ca="1"/>
        <v>KBB</v>
      </c>
      <c r="B566" s="2">
        <f ca="1"/>
        <v>45852</v>
      </c>
      <c r="C566" t="str">
        <f ca="1"/>
        <v>2025Q3</v>
      </c>
      <c r="D566" t="str">
        <f ca="1"/>
        <v>Closed</v>
      </c>
      <c r="E566" t="str">
        <f ca="1"/>
        <v>最新</v>
      </c>
    </row>
    <row r="567" spans="1:5">
      <c r="A567" t="str">
        <f ca="1"/>
        <v>KBB</v>
      </c>
      <c r="B567" s="2">
        <f ca="1"/>
        <v>45852</v>
      </c>
      <c r="C567" t="str">
        <f ca="1"/>
        <v>2025Q3</v>
      </c>
      <c r="D567" t="str">
        <f ca="1"/>
        <v>Closed</v>
      </c>
      <c r="E567" t="str">
        <f ca="1"/>
        <v>最新</v>
      </c>
    </row>
    <row r="568" spans="1:5">
      <c r="A568" t="str">
        <f ca="1"/>
        <v>KBB</v>
      </c>
      <c r="B568" s="2">
        <f ca="1"/>
        <v>46126</v>
      </c>
      <c r="C568" t="str">
        <f ca="1"/>
        <v>2026Q2</v>
      </c>
      <c r="D568" t="str">
        <f ca="1"/>
        <v>Closed</v>
      </c>
      <c r="E568" t="str">
        <f ca="1"/>
        <v>最新</v>
      </c>
    </row>
    <row r="569" spans="1:5">
      <c r="A569" t="str">
        <f ca="1"/>
        <v>KBB</v>
      </c>
      <c r="B569" s="2">
        <f ca="1"/>
        <v>45852</v>
      </c>
      <c r="C569" t="str">
        <f ca="1"/>
        <v>2025Q3</v>
      </c>
      <c r="D569" t="str">
        <f ca="1"/>
        <v>Closed</v>
      </c>
      <c r="E569" t="str">
        <f ca="1"/>
        <v>最新</v>
      </c>
    </row>
    <row r="570" spans="1:5">
      <c r="A570" t="str">
        <f ca="1"/>
        <v>KBB</v>
      </c>
      <c r="B570" s="2">
        <f ca="1"/>
        <v>45852</v>
      </c>
      <c r="C570" t="str">
        <f ca="1"/>
        <v>2025Q3</v>
      </c>
      <c r="D570" t="str">
        <f ca="1"/>
        <v>Closed</v>
      </c>
      <c r="E570" t="str">
        <f ca="1"/>
        <v>最新</v>
      </c>
    </row>
    <row r="571" spans="1:5">
      <c r="A571" t="str">
        <f ca="1"/>
        <v>KBB</v>
      </c>
      <c r="B571" s="2">
        <f ca="1"/>
        <v>45852</v>
      </c>
      <c r="C571" t="str">
        <f ca="1"/>
        <v>2025Q3</v>
      </c>
      <c r="D571" t="str">
        <f ca="1"/>
        <v>Closed</v>
      </c>
      <c r="E571" t="str">
        <f ca="1"/>
        <v>最新</v>
      </c>
    </row>
    <row r="572" spans="1:5">
      <c r="A572" t="str">
        <f ca="1"/>
        <v>KBB</v>
      </c>
      <c r="B572" s="2">
        <f ca="1"/>
        <v>45852</v>
      </c>
      <c r="C572" t="str">
        <f ca="1"/>
        <v>2025Q3</v>
      </c>
      <c r="D572" t="str">
        <f ca="1"/>
        <v>Closed</v>
      </c>
      <c r="E572" t="str">
        <f ca="1"/>
        <v>最新</v>
      </c>
    </row>
    <row r="573" spans="1:5">
      <c r="A573" t="str">
        <f ca="1"/>
        <v>KBB</v>
      </c>
      <c r="B573" s="2">
        <f ca="1"/>
        <v>45852</v>
      </c>
      <c r="C573" t="str">
        <f ca="1"/>
        <v>2025Q3</v>
      </c>
      <c r="D573" t="str">
        <f ca="1"/>
        <v>Closed</v>
      </c>
      <c r="E573" t="str">
        <f ca="1"/>
        <v>最新</v>
      </c>
    </row>
    <row r="574" spans="1:5">
      <c r="A574" t="str">
        <f ca="1"/>
        <v>KBB</v>
      </c>
      <c r="B574" s="2">
        <f ca="1"/>
        <v>45852</v>
      </c>
      <c r="C574" t="str">
        <f ca="1"/>
        <v>2025Q3</v>
      </c>
      <c r="D574" t="str">
        <f ca="1"/>
        <v>Closed</v>
      </c>
      <c r="E574" t="str">
        <f ca="1"/>
        <v>最新</v>
      </c>
    </row>
    <row r="575" spans="1:5">
      <c r="A575" t="str">
        <f ca="1"/>
        <v>KBB</v>
      </c>
      <c r="B575" s="2">
        <f ca="1"/>
        <v>45852</v>
      </c>
      <c r="C575" t="str">
        <f ca="1"/>
        <v>2025Q3</v>
      </c>
      <c r="D575" t="str">
        <f ca="1"/>
        <v>Closed</v>
      </c>
      <c r="E575" t="str">
        <f ca="1"/>
        <v>最新</v>
      </c>
    </row>
    <row r="576" spans="1:5">
      <c r="A576" t="str">
        <f ca="1"/>
        <v>KBB</v>
      </c>
      <c r="B576" s="2">
        <f ca="1"/>
        <v>45852</v>
      </c>
      <c r="C576" t="str">
        <f ca="1"/>
        <v>2025Q3</v>
      </c>
      <c r="D576" t="str">
        <f ca="1"/>
        <v>Closed</v>
      </c>
      <c r="E576" t="str">
        <f ca="1"/>
        <v>最新</v>
      </c>
    </row>
    <row r="577" spans="1:5">
      <c r="A577" t="str">
        <f ca="1"/>
        <v>KBB</v>
      </c>
      <c r="B577" s="2">
        <f ca="1"/>
        <v>45852</v>
      </c>
      <c r="C577" t="str">
        <f ca="1"/>
        <v>2025Q3</v>
      </c>
      <c r="D577" t="str">
        <f ca="1"/>
        <v>Closed</v>
      </c>
      <c r="E577" t="str">
        <f ca="1"/>
        <v>最新</v>
      </c>
    </row>
    <row r="578" spans="1:5">
      <c r="A578" t="str">
        <f ca="1"/>
        <v>KBB</v>
      </c>
      <c r="B578" s="2">
        <f ca="1"/>
        <v>45852</v>
      </c>
      <c r="C578" t="str">
        <f ca="1"/>
        <v>2025Q3</v>
      </c>
      <c r="D578" t="str">
        <f ca="1"/>
        <v>Closed</v>
      </c>
      <c r="E578" t="str">
        <f ca="1"/>
        <v>最新</v>
      </c>
    </row>
    <row r="579" spans="1:5">
      <c r="A579" t="str">
        <f ca="1"/>
        <v>KBB</v>
      </c>
      <c r="B579" s="2">
        <f ca="1"/>
        <v>45852</v>
      </c>
      <c r="C579" t="str">
        <f ca="1"/>
        <v>2025Q3</v>
      </c>
      <c r="D579" t="str">
        <f ca="1"/>
        <v>Closed</v>
      </c>
      <c r="E579" t="str">
        <f ca="1"/>
        <v>最新</v>
      </c>
    </row>
    <row r="580" spans="1:5">
      <c r="A580" t="str">
        <f ca="1"/>
        <v>KBB</v>
      </c>
      <c r="B580" s="2">
        <f ca="1"/>
        <v>45852</v>
      </c>
      <c r="C580" t="str">
        <f ca="1"/>
        <v>2025Q3</v>
      </c>
      <c r="D580" t="str">
        <f ca="1"/>
        <v>Closed</v>
      </c>
      <c r="E580" t="str">
        <f ca="1"/>
        <v>最新</v>
      </c>
    </row>
    <row r="581" spans="1:5">
      <c r="A581" t="str">
        <f ca="1"/>
        <v>KBB</v>
      </c>
      <c r="B581" s="2">
        <f ca="1"/>
        <v>45852</v>
      </c>
      <c r="C581" t="str">
        <f ca="1"/>
        <v>2025Q3</v>
      </c>
      <c r="D581" t="str">
        <f ca="1"/>
        <v>Closed</v>
      </c>
      <c r="E581" t="str">
        <f ca="1"/>
        <v>最新</v>
      </c>
    </row>
    <row r="582" spans="1:5">
      <c r="A582" t="str">
        <f ca="1"/>
        <v>KBB</v>
      </c>
      <c r="B582" s="2">
        <f ca="1"/>
        <v>45852</v>
      </c>
      <c r="C582" t="str">
        <f ca="1"/>
        <v>2025Q3</v>
      </c>
      <c r="D582" t="str">
        <f ca="1"/>
        <v>Closed</v>
      </c>
      <c r="E582" t="str">
        <f ca="1"/>
        <v>最新</v>
      </c>
    </row>
    <row r="583" spans="1:5">
      <c r="A583" t="str">
        <f ca="1"/>
        <v>KBB</v>
      </c>
      <c r="B583" s="2">
        <f ca="1"/>
        <v>45852</v>
      </c>
      <c r="C583" t="str">
        <f ca="1"/>
        <v>2025Q3</v>
      </c>
      <c r="D583" t="str">
        <f ca="1"/>
        <v>Closed</v>
      </c>
      <c r="E583" t="str">
        <f ca="1"/>
        <v>最新</v>
      </c>
    </row>
  </sheetData>
  <autoFilter ref="A1:E582" xr:uid="{EA4A3ED5-AB16-4DEC-BEA3-7E04710B260D}"/>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002"/>
  <sheetViews>
    <sheetView topLeftCell="A758" workbookViewId="0">
      <selection activeCell="A767" sqref="A767"/>
    </sheetView>
  </sheetViews>
  <sheetFormatPr defaultColWidth="10.1875" defaultRowHeight="15.7"/>
  <cols>
    <col min="1" max="1" width="12.0625" style="65" bestFit="1" customWidth="1"/>
    <col min="2" max="2" width="22.5" style="65" bestFit="1" customWidth="1"/>
    <col min="3" max="3" width="27.125" style="66" bestFit="1" customWidth="1"/>
    <col min="4" max="5" width="12.0625" style="65" customWidth="1"/>
    <col min="6" max="6" width="18.5" customWidth="1"/>
    <col min="7" max="7" width="23.125" customWidth="1"/>
    <col min="8" max="9" width="30.0625" customWidth="1"/>
    <col min="10" max="10" width="41.625" customWidth="1"/>
    <col min="11" max="11" width="37" customWidth="1"/>
    <col min="12" max="12" width="20.8125" customWidth="1"/>
    <col min="13" max="13" width="6.9375" customWidth="1"/>
    <col min="14" max="14" width="20.8125" customWidth="1"/>
    <col min="15" max="15" width="16.1875" customWidth="1"/>
    <col min="16" max="16" width="27.75" customWidth="1"/>
    <col min="17" max="17" width="25.4375" customWidth="1"/>
    <col min="18" max="18" width="30.0625" customWidth="1"/>
    <col min="19" max="19" width="39.3125" customWidth="1"/>
    <col min="20" max="20" width="18.5" customWidth="1"/>
    <col min="21" max="21" width="20.8125" customWidth="1"/>
    <col min="22" max="22" width="34.6875" customWidth="1"/>
    <col min="23" max="25" width="23.125" customWidth="1"/>
    <col min="26" max="26" width="34.6875" customWidth="1"/>
    <col min="27" max="27" width="25.4375" customWidth="1"/>
    <col min="28" max="28" width="20.8125" customWidth="1"/>
    <col min="29" max="29" width="37" customWidth="1"/>
    <col min="30" max="30" width="11.5625" customWidth="1"/>
    <col min="31" max="31" width="20.8125" customWidth="1"/>
    <col min="32" max="32" width="13.875" customWidth="1"/>
    <col min="33" max="33" width="16.1875" customWidth="1"/>
    <col min="34" max="35" width="4.625" customWidth="1"/>
  </cols>
  <sheetData>
    <row r="1" spans="1:35" ht="16.850000000000001" customHeight="1">
      <c r="A1" s="64" t="s">
        <v>13218</v>
      </c>
      <c r="B1" s="64" t="s">
        <v>13238</v>
      </c>
      <c r="C1" s="64" t="s">
        <v>13241</v>
      </c>
      <c r="D1" s="64" t="s">
        <v>13219</v>
      </c>
      <c r="E1" s="64" t="s">
        <v>13491</v>
      </c>
      <c r="F1" s="1" t="s">
        <v>0</v>
      </c>
      <c r="G1" s="1" t="s">
        <v>1</v>
      </c>
      <c r="H1" s="1" t="s">
        <v>2</v>
      </c>
      <c r="I1" s="1" t="s">
        <v>3</v>
      </c>
      <c r="J1" s="1" t="s">
        <v>4</v>
      </c>
      <c r="K1" s="1" t="s">
        <v>5</v>
      </c>
      <c r="L1" s="1" t="s">
        <v>13807</v>
      </c>
      <c r="M1" s="1" t="s">
        <v>6</v>
      </c>
      <c r="N1" s="1" t="s">
        <v>7</v>
      </c>
      <c r="O1" s="1" t="s">
        <v>8</v>
      </c>
      <c r="P1" s="1" t="s">
        <v>9</v>
      </c>
      <c r="Q1" s="1" t="s">
        <v>10</v>
      </c>
      <c r="R1" s="1" t="s">
        <v>11</v>
      </c>
      <c r="S1" s="1" t="s">
        <v>12</v>
      </c>
      <c r="T1" s="1" t="s">
        <v>13</v>
      </c>
      <c r="U1" s="1" t="s">
        <v>14</v>
      </c>
      <c r="V1" s="1" t="s">
        <v>13808</v>
      </c>
      <c r="W1" s="1" t="s">
        <v>15</v>
      </c>
      <c r="X1" s="1" t="s">
        <v>16</v>
      </c>
      <c r="Y1" s="1" t="s">
        <v>17</v>
      </c>
      <c r="Z1" s="1" t="s">
        <v>18</v>
      </c>
      <c r="AA1" s="1" t="s">
        <v>19</v>
      </c>
      <c r="AB1" s="1" t="s">
        <v>20</v>
      </c>
      <c r="AC1" s="1" t="s">
        <v>21</v>
      </c>
      <c r="AD1" s="1" t="s">
        <v>22</v>
      </c>
      <c r="AE1" s="1" t="s">
        <v>23</v>
      </c>
      <c r="AF1" s="1" t="s">
        <v>24</v>
      </c>
      <c r="AG1" s="1" t="s">
        <v>25</v>
      </c>
      <c r="AH1" s="1" t="s">
        <v>26</v>
      </c>
      <c r="AI1" s="1" t="s">
        <v>27</v>
      </c>
    </row>
    <row r="2" spans="1:35" ht="16.850000000000001" customHeight="1">
      <c r="A2" s="65" t="str">
        <f>IF(L2="","",IF(COUNTIF(Wip!K:K,L2)=0,IF(W2="","KGB","KBB"),IF(AND(_xlfn.IFNA(VLOOKUP(L2,Wip!K:M,3,0),"")="Y",Q2="MTCAPPLYCONF"),"On Hold",IF(W2="","KGB","KBB"))))</f>
        <v>KGB</v>
      </c>
      <c r="B2" s="65" t="str">
        <f>IF(A2="on hold", "on hold",
 IF(A2="KGB", "Standard Shipment",
  IF(IFERROR(IFERROR(VLOOKUP(L2, List!D:J, 7, 0), VLOOKUP(L2&amp;"", List!D:J, 7, 0)), 0)=0,
   IF(IFERROR(IFERROR(VLOOKUP(L2, 'CND List'!$A:$C, 3, 0), VLOOKUP(L2&amp;"", 'CND List'!$A:$C, 3, 0)), 0)=0,
    IF(A2="KBB", "-", ""),
    IFERROR(VLOOKUP(L2, 'CND List'!$A:$C, 3, 0), VLOOKUP(L2&amp;"", 'CND List'!$A:$C, 3, 0))
   ),
   IFERROR(VLOOKUP(L2, List!D:J, 7, 0), VLOOKUP(L2&amp;"", List!D:J, 7, 0))
  )
 )
)</f>
        <v>Standard Shipment</v>
      </c>
      <c r="C2" s="66" t="str">
        <f t="shared" ref="C2:C63" si="0">IF(A2="on hold", "on hold", IF(B2="on hold", "wait for return customer", IF(B2="CND Sceond Pass", "Standard Shipment", IF(AND(A2="kgb", OR(B2="-", B2="", B2="#N/A")), "Standard Shipment", IF(AND(A2="kbb", OR(B2="-", B2="", B2="#N/A")), "wait for return customer", IF(OR(B2="Local Scrap", B2="SBF to be notified", B2="VRAM is pending RTV", B2="BU未結案"), B2, IF(OR(B2="scrap結案", B2="良品結案", LEFT(B2,2)="sc", LEFT(B2,2)="良品"), "CND結案", IF(ISNUMBER(B2), YEAR(B2) &amp; "Q" &amp; INT((MONTH(B2)+2)/3), IF(ISERROR(DATEVALUE(TEXT(B2,"yyyy/mm/dd"))), IF(ISNA(B2), "#N/A", B2), YEAR(DATEVALUE(TEXT(B2,"yyyy/mm/dd"))) &amp; "Q" &amp; INT((MONTH(DATEVALUE(TEXT(B2,"yyyy/mm/dd")))+2)/3))))))))))</f>
        <v>Standard Shipment</v>
      </c>
      <c r="D2" s="67" t="str">
        <f ca="1">IF(C2="Local Scrap","Closed",IFERROR(IF(A2="kgb","Closed",IF(MID(C2,5,1)="Q","Closed",LOOKUP(TODAY()-W2, {0,31,91,181,366}, {"0-30天","31-90天","91-180天","181-365天","365天以上"}))), LOOKUP(TODAY()-Z2, {0,31,91,181,366}, {"0-30天","31-90天","91-180天","181-365天","365天以上"})))</f>
        <v>Closed</v>
      </c>
      <c r="E2" s="67" t="str" cm="1">
        <f t="array" ref="E2">IF(A2&lt;&gt;"kbb", "", IF(IFERROR(VALUE(V2), 0)=MAX(INDEX(($A$2:$A$4929="kbb")*($L$2:$L$4929=L2)*IFERROR(VALUE($V$2:$V$4929), 0), 0)), "最新", "歷史重複"))</f>
        <v/>
      </c>
      <c r="F2" t="s">
        <v>28</v>
      </c>
      <c r="G2" t="s">
        <v>29</v>
      </c>
      <c r="H2" t="s">
        <v>30</v>
      </c>
      <c r="I2" t="s">
        <v>31</v>
      </c>
      <c r="J2" t="s">
        <v>32</v>
      </c>
      <c r="K2" t="s">
        <v>33</v>
      </c>
      <c r="L2" t="s">
        <v>34</v>
      </c>
      <c r="M2" t="s">
        <v>35</v>
      </c>
      <c r="N2" t="s">
        <v>36</v>
      </c>
      <c r="O2" t="s">
        <v>37</v>
      </c>
      <c r="P2" t="s">
        <v>34</v>
      </c>
      <c r="Q2" t="s">
        <v>38</v>
      </c>
      <c r="R2" t="s">
        <v>39</v>
      </c>
      <c r="S2" t="s">
        <v>40</v>
      </c>
      <c r="T2" t="s">
        <v>41</v>
      </c>
      <c r="U2" t="s">
        <v>42</v>
      </c>
      <c r="V2" t="s">
        <v>42</v>
      </c>
      <c r="W2" t="s">
        <v>37</v>
      </c>
      <c r="X2" t="s">
        <v>37</v>
      </c>
      <c r="Y2" t="s">
        <v>37</v>
      </c>
      <c r="Z2" t="s">
        <v>43</v>
      </c>
      <c r="AA2" t="s">
        <v>44</v>
      </c>
      <c r="AB2" t="s">
        <v>44</v>
      </c>
      <c r="AC2" t="s">
        <v>45</v>
      </c>
      <c r="AD2" t="s">
        <v>46</v>
      </c>
      <c r="AE2" t="s">
        <v>47</v>
      </c>
      <c r="AF2" t="s">
        <v>48</v>
      </c>
      <c r="AG2">
        <v>612070</v>
      </c>
      <c r="AH2">
        <v>1</v>
      </c>
      <c r="AI2">
        <v>1</v>
      </c>
    </row>
    <row r="3" spans="1:35" ht="16.850000000000001" customHeight="1">
      <c r="A3" s="65" t="str">
        <f>IF(L3="","",IF(COUNTIF(Wip!K:K,L3)=0,IF(W3="","KGB","KBB"),IF(AND(_xlfn.IFNA(VLOOKUP(L3,Wip!K:M,3,0),"")="Y",Q3="MTCAPPLYCONF"),"On Hold",IF(W3="","KGB","KBB"))))</f>
        <v>KGB</v>
      </c>
      <c r="B3" s="65" t="str">
        <f>IF(A3="on hold", "on hold",
 IF(A3="KGB", "Standard Shipment",
  IF(IFERROR(IFERROR(VLOOKUP(L3, List!D:J, 7, 0), VLOOKUP(L3&amp;"", List!D:J, 7, 0)), 0)=0,
   IF(IFERROR(IFERROR(VLOOKUP(L3, 'CND List'!$A:$C, 3, 0), VLOOKUP(L3&amp;"", 'CND List'!$A:$C, 3, 0)), 0)=0,
    IF(A3="KBB", "-", ""),
    IFERROR(VLOOKUP(L3, 'CND List'!$A:$C, 3, 0), VLOOKUP(L3&amp;"", 'CND List'!$A:$C, 3, 0))
   ),
   IFERROR(VLOOKUP(L3, List!D:J, 7, 0), VLOOKUP(L3&amp;"", List!D:J, 7, 0))
  )
 )
)</f>
        <v>Standard Shipment</v>
      </c>
      <c r="C3" s="66" t="str">
        <f t="shared" si="0"/>
        <v>Standard Shipment</v>
      </c>
      <c r="D3" s="67" t="str">
        <f ca="1">IF(C3="Local Scrap","Closed",IFERROR(IF(A3="kgb","Closed",IF(MID(C3,5,1)="Q","Closed",LOOKUP(TODAY()-W3, {0,31,91,181,366}, {"0-30天","31-90天","91-180天","181-365天","365天以上"}))), LOOKUP(TODAY()-Z3, {0,31,91,181,366}, {"0-30天","31-90天","91-180天","181-365天","365天以上"})))</f>
        <v>Closed</v>
      </c>
      <c r="E3" s="67" t="str" cm="1">
        <f t="array" ref="E3">IF(A3&lt;&gt;"kbb", "", IF(IFERROR(VALUE(V3), 0)=MAX(INDEX(($A$2:$A$4929="kbb")*($L$2:$L$4929=L3)*IFERROR(VALUE($V$2:$V$4929), 0), 0)), "最新", "歷史重複"))</f>
        <v/>
      </c>
      <c r="F3" t="s">
        <v>49</v>
      </c>
      <c r="G3" t="s">
        <v>29</v>
      </c>
      <c r="H3" t="s">
        <v>30</v>
      </c>
      <c r="I3" t="s">
        <v>31</v>
      </c>
      <c r="J3" t="s">
        <v>50</v>
      </c>
      <c r="K3" t="s">
        <v>51</v>
      </c>
      <c r="L3" t="s">
        <v>52</v>
      </c>
      <c r="M3" t="s">
        <v>35</v>
      </c>
      <c r="N3" t="s">
        <v>36</v>
      </c>
      <c r="O3" t="s">
        <v>37</v>
      </c>
      <c r="P3" t="s">
        <v>52</v>
      </c>
      <c r="Q3" t="s">
        <v>38</v>
      </c>
      <c r="R3" t="s">
        <v>53</v>
      </c>
      <c r="S3" t="s">
        <v>54</v>
      </c>
      <c r="T3" t="s">
        <v>55</v>
      </c>
      <c r="U3" t="s">
        <v>56</v>
      </c>
      <c r="V3" t="s">
        <v>56</v>
      </c>
      <c r="W3" t="s">
        <v>37</v>
      </c>
      <c r="X3" t="s">
        <v>37</v>
      </c>
      <c r="Y3" t="s">
        <v>37</v>
      </c>
      <c r="Z3" t="s">
        <v>57</v>
      </c>
      <c r="AA3" t="s">
        <v>44</v>
      </c>
      <c r="AB3" t="s">
        <v>44</v>
      </c>
      <c r="AC3" t="s">
        <v>45</v>
      </c>
      <c r="AD3" t="s">
        <v>46</v>
      </c>
      <c r="AE3" t="s">
        <v>47</v>
      </c>
      <c r="AF3" t="s">
        <v>48</v>
      </c>
      <c r="AG3">
        <v>612070</v>
      </c>
      <c r="AH3">
        <v>1</v>
      </c>
      <c r="AI3">
        <v>1</v>
      </c>
    </row>
    <row r="4" spans="1:35" ht="16.850000000000001" customHeight="1">
      <c r="A4" s="65" t="str">
        <f>IF(L4="","",IF(COUNTIF(Wip!K:K,L4)=0,IF(W4="","KGB","KBB"),IF(AND(_xlfn.IFNA(VLOOKUP(L4,Wip!K:M,3,0),"")="Y",Q4="MTCAPPLYCONF"),"On Hold",IF(W4="","KGB","KBB"))))</f>
        <v>KGB</v>
      </c>
      <c r="B4" s="65" t="str">
        <f>IF(A4="on hold", "on hold",
 IF(A4="KGB", "Standard Shipment",
  IF(IFERROR(IFERROR(VLOOKUP(L4, List!D:J, 7, 0), VLOOKUP(L4&amp;"", List!D:J, 7, 0)), 0)=0,
   IF(IFERROR(IFERROR(VLOOKUP(L4, 'CND List'!$A:$C, 3, 0), VLOOKUP(L4&amp;"", 'CND List'!$A:$C, 3, 0)), 0)=0,
    IF(A4="KBB", "-", ""),
    IFERROR(VLOOKUP(L4, 'CND List'!$A:$C, 3, 0), VLOOKUP(L4&amp;"", 'CND List'!$A:$C, 3, 0))
   ),
   IFERROR(VLOOKUP(L4, List!D:J, 7, 0), VLOOKUP(L4&amp;"", List!D:J, 7, 0))
  )
 )
)</f>
        <v>Standard Shipment</v>
      </c>
      <c r="C4" s="66" t="str">
        <f t="shared" si="0"/>
        <v>Standard Shipment</v>
      </c>
      <c r="D4" s="67" t="str">
        <f ca="1">IF(C4="Local Scrap","Closed",IFERROR(IF(A4="kgb","Closed",IF(MID(C4,5,1)="Q","Closed",LOOKUP(TODAY()-W4, {0,31,91,181,366}, {"0-30天","31-90天","91-180天","181-365天","365天以上"}))), LOOKUP(TODAY()-Z4, {0,31,91,181,366}, {"0-30天","31-90天","91-180天","181-365天","365天以上"})))</f>
        <v>Closed</v>
      </c>
      <c r="E4" s="67" t="str" cm="1">
        <f t="array" ref="E4">IF(A4&lt;&gt;"kbb", "", IF(IFERROR(VALUE(V4), 0)=MAX(INDEX(($A$2:$A$4929="kbb")*($L$2:$L$4929=L4)*IFERROR(VALUE($V$2:$V$4929), 0), 0)), "最新", "歷史重複"))</f>
        <v/>
      </c>
      <c r="F4" t="s">
        <v>49</v>
      </c>
      <c r="G4" t="s">
        <v>29</v>
      </c>
      <c r="H4" t="s">
        <v>30</v>
      </c>
      <c r="I4" t="s">
        <v>31</v>
      </c>
      <c r="J4" t="s">
        <v>50</v>
      </c>
      <c r="K4" t="s">
        <v>51</v>
      </c>
      <c r="L4" t="s">
        <v>58</v>
      </c>
      <c r="M4" t="s">
        <v>35</v>
      </c>
      <c r="N4" t="s">
        <v>36</v>
      </c>
      <c r="O4" t="s">
        <v>37</v>
      </c>
      <c r="P4" t="s">
        <v>58</v>
      </c>
      <c r="Q4" t="s">
        <v>38</v>
      </c>
      <c r="R4" t="s">
        <v>53</v>
      </c>
      <c r="S4" t="s">
        <v>54</v>
      </c>
      <c r="T4" t="s">
        <v>59</v>
      </c>
      <c r="U4" t="s">
        <v>60</v>
      </c>
      <c r="V4" t="s">
        <v>61</v>
      </c>
      <c r="W4" t="s">
        <v>37</v>
      </c>
      <c r="X4" t="s">
        <v>37</v>
      </c>
      <c r="Y4" t="s">
        <v>37</v>
      </c>
      <c r="Z4" t="s">
        <v>62</v>
      </c>
      <c r="AA4" t="s">
        <v>44</v>
      </c>
      <c r="AB4" t="s">
        <v>44</v>
      </c>
      <c r="AC4" t="s">
        <v>45</v>
      </c>
      <c r="AD4" t="s">
        <v>46</v>
      </c>
      <c r="AE4" t="s">
        <v>63</v>
      </c>
      <c r="AF4" t="s">
        <v>48</v>
      </c>
      <c r="AG4">
        <v>613632</v>
      </c>
      <c r="AH4">
        <v>1</v>
      </c>
      <c r="AI4">
        <v>1</v>
      </c>
    </row>
    <row r="5" spans="1:35" ht="16.850000000000001" customHeight="1">
      <c r="A5" s="65" t="str">
        <f>IF(L5="","",IF(COUNTIF(Wip!K:K,L5)=0,IF(W5="","KGB","KBB"),IF(AND(_xlfn.IFNA(VLOOKUP(L5,Wip!K:M,3,0),"")="Y",Q5="MTCAPPLYCONF"),"On Hold",IF(W5="","KGB","KBB"))))</f>
        <v>KGB</v>
      </c>
      <c r="B5" s="65" t="str">
        <f>IF(A5="on hold", "on hold",
 IF(A5="KGB", "Standard Shipment",
  IF(IFERROR(IFERROR(VLOOKUP(L5, List!D:J, 7, 0), VLOOKUP(L5&amp;"", List!D:J, 7, 0)), 0)=0,
   IF(IFERROR(IFERROR(VLOOKUP(L5, 'CND List'!$A:$C, 3, 0), VLOOKUP(L5&amp;"", 'CND List'!$A:$C, 3, 0)), 0)=0,
    IF(A5="KBB", "-", ""),
    IFERROR(VLOOKUP(L5, 'CND List'!$A:$C, 3, 0), VLOOKUP(L5&amp;"", 'CND List'!$A:$C, 3, 0))
   ),
   IFERROR(VLOOKUP(L5, List!D:J, 7, 0), VLOOKUP(L5&amp;"", List!D:J, 7, 0))
  )
 )
)</f>
        <v>Standard Shipment</v>
      </c>
      <c r="C5" s="66" t="str">
        <f t="shared" si="0"/>
        <v>Standard Shipment</v>
      </c>
      <c r="D5" s="67" t="str">
        <f ca="1">IF(C5="Local Scrap","Closed",IFERROR(IF(A5="kgb","Closed",IF(MID(C5,5,1)="Q","Closed",LOOKUP(TODAY()-W5, {0,31,91,181,366}, {"0-30天","31-90天","91-180天","181-365天","365天以上"}))), LOOKUP(TODAY()-Z5, {0,31,91,181,366}, {"0-30天","31-90天","91-180天","181-365天","365天以上"})))</f>
        <v>Closed</v>
      </c>
      <c r="E5" s="67" t="str" cm="1">
        <f t="array" ref="E5">IF(A5&lt;&gt;"kbb", "", IF(IFERROR(VALUE(V5), 0)=MAX(INDEX(($A$2:$A$4929="kbb")*($L$2:$L$4929=L5)*IFERROR(VALUE($V$2:$V$4929), 0), 0)), "最新", "歷史重複"))</f>
        <v/>
      </c>
      <c r="F5" t="s">
        <v>49</v>
      </c>
      <c r="G5" t="s">
        <v>29</v>
      </c>
      <c r="H5" t="s">
        <v>30</v>
      </c>
      <c r="I5" t="s">
        <v>31</v>
      </c>
      <c r="J5" t="s">
        <v>50</v>
      </c>
      <c r="K5" t="s">
        <v>51</v>
      </c>
      <c r="L5" t="s">
        <v>64</v>
      </c>
      <c r="M5" t="s">
        <v>35</v>
      </c>
      <c r="N5" t="s">
        <v>36</v>
      </c>
      <c r="O5" t="s">
        <v>37</v>
      </c>
      <c r="P5" t="s">
        <v>64</v>
      </c>
      <c r="Q5" t="s">
        <v>38</v>
      </c>
      <c r="R5" t="s">
        <v>53</v>
      </c>
      <c r="S5" t="s">
        <v>54</v>
      </c>
      <c r="T5" t="s">
        <v>65</v>
      </c>
      <c r="U5" t="s">
        <v>56</v>
      </c>
      <c r="V5" t="s">
        <v>56</v>
      </c>
      <c r="W5" t="s">
        <v>37</v>
      </c>
      <c r="X5" t="s">
        <v>37</v>
      </c>
      <c r="Y5" t="s">
        <v>37</v>
      </c>
      <c r="Z5" t="s">
        <v>66</v>
      </c>
      <c r="AA5" t="s">
        <v>44</v>
      </c>
      <c r="AB5" t="s">
        <v>44</v>
      </c>
      <c r="AC5" t="s">
        <v>45</v>
      </c>
      <c r="AD5" t="s">
        <v>46</v>
      </c>
      <c r="AE5" t="s">
        <v>47</v>
      </c>
      <c r="AF5" t="s">
        <v>48</v>
      </c>
      <c r="AG5">
        <v>612070</v>
      </c>
      <c r="AH5">
        <v>1</v>
      </c>
      <c r="AI5">
        <v>1</v>
      </c>
    </row>
    <row r="6" spans="1:35" ht="16.850000000000001" customHeight="1">
      <c r="A6" s="65" t="str">
        <f>IF(L6="","",IF(COUNTIF(Wip!K:K,L6)=0,IF(W6="","KGB","KBB"),IF(AND(_xlfn.IFNA(VLOOKUP(L6,Wip!K:M,3,0),"")="Y",Q6="MTCAPPLYCONF"),"On Hold",IF(W6="","KGB","KBB"))))</f>
        <v>KGB</v>
      </c>
      <c r="B6" s="65" t="str">
        <f>IF(A6="on hold", "on hold",
 IF(A6="KGB", "Standard Shipment",
  IF(IFERROR(IFERROR(VLOOKUP(L6, List!D:J, 7, 0), VLOOKUP(L6&amp;"", List!D:J, 7, 0)), 0)=0,
   IF(IFERROR(IFERROR(VLOOKUP(L6, 'CND List'!$A:$C, 3, 0), VLOOKUP(L6&amp;"", 'CND List'!$A:$C, 3, 0)), 0)=0,
    IF(A6="KBB", "-", ""),
    IFERROR(VLOOKUP(L6, 'CND List'!$A:$C, 3, 0), VLOOKUP(L6&amp;"", 'CND List'!$A:$C, 3, 0))
   ),
   IFERROR(VLOOKUP(L6, List!D:J, 7, 0), VLOOKUP(L6&amp;"", List!D:J, 7, 0))
  )
 )
)</f>
        <v>Standard Shipment</v>
      </c>
      <c r="C6" s="66" t="str">
        <f t="shared" si="0"/>
        <v>Standard Shipment</v>
      </c>
      <c r="D6" s="67" t="str">
        <f ca="1">IF(C6="Local Scrap","Closed",IFERROR(IF(A6="kgb","Closed",IF(MID(C6,5,1)="Q","Closed",LOOKUP(TODAY()-W6, {0,31,91,181,366}, {"0-30天","31-90天","91-180天","181-365天","365天以上"}))), LOOKUP(TODAY()-Z6, {0,31,91,181,366}, {"0-30天","31-90天","91-180天","181-365天","365天以上"})))</f>
        <v>Closed</v>
      </c>
      <c r="E6" s="67" t="str" cm="1">
        <f t="array" ref="E6">IF(A6&lt;&gt;"kbb", "", IF(IFERROR(VALUE(V6), 0)=MAX(INDEX(($A$2:$A$4929="kbb")*($L$2:$L$4929=L6)*IFERROR(VALUE($V$2:$V$4929), 0), 0)), "最新", "歷史重複"))</f>
        <v/>
      </c>
      <c r="F6" t="s">
        <v>49</v>
      </c>
      <c r="G6" t="s">
        <v>29</v>
      </c>
      <c r="H6" t="s">
        <v>30</v>
      </c>
      <c r="I6" t="s">
        <v>31</v>
      </c>
      <c r="J6" t="s">
        <v>50</v>
      </c>
      <c r="K6" t="s">
        <v>51</v>
      </c>
      <c r="L6" t="s">
        <v>67</v>
      </c>
      <c r="M6" t="s">
        <v>68</v>
      </c>
      <c r="N6" t="s">
        <v>36</v>
      </c>
      <c r="O6" t="s">
        <v>37</v>
      </c>
      <c r="P6" t="s">
        <v>67</v>
      </c>
      <c r="Q6" t="s">
        <v>38</v>
      </c>
      <c r="R6" t="s">
        <v>53</v>
      </c>
      <c r="S6" t="s">
        <v>54</v>
      </c>
      <c r="T6" t="s">
        <v>69</v>
      </c>
      <c r="U6" t="s">
        <v>56</v>
      </c>
      <c r="V6" t="s">
        <v>56</v>
      </c>
      <c r="W6" t="s">
        <v>37</v>
      </c>
      <c r="X6" t="s">
        <v>37</v>
      </c>
      <c r="Y6" t="s">
        <v>37</v>
      </c>
      <c r="Z6" t="s">
        <v>70</v>
      </c>
      <c r="AA6" t="s">
        <v>44</v>
      </c>
      <c r="AB6" t="s">
        <v>44</v>
      </c>
      <c r="AC6" t="s">
        <v>45</v>
      </c>
      <c r="AD6" t="s">
        <v>46</v>
      </c>
      <c r="AE6" t="s">
        <v>47</v>
      </c>
      <c r="AF6" t="s">
        <v>48</v>
      </c>
      <c r="AG6">
        <v>612070</v>
      </c>
      <c r="AH6">
        <v>1</v>
      </c>
      <c r="AI6">
        <v>1</v>
      </c>
    </row>
    <row r="7" spans="1:35" ht="16.850000000000001" customHeight="1">
      <c r="A7" s="65" t="str">
        <f>IF(L7="","",IF(COUNTIF(Wip!K:K,L7)=0,IF(W7="","KGB","KBB"),IF(AND(_xlfn.IFNA(VLOOKUP(L7,Wip!K:M,3,0),"")="Y",Q7="MTCAPPLYCONF"),"On Hold",IF(W7="","KGB","KBB"))))</f>
        <v>KGB</v>
      </c>
      <c r="B7" s="65" t="str">
        <f>IF(A7="on hold", "on hold",
 IF(A7="KGB", "Standard Shipment",
  IF(IFERROR(IFERROR(VLOOKUP(L7, List!D:J, 7, 0), VLOOKUP(L7&amp;"", List!D:J, 7, 0)), 0)=0,
   IF(IFERROR(IFERROR(VLOOKUP(L7, 'CND List'!$A:$C, 3, 0), VLOOKUP(L7&amp;"", 'CND List'!$A:$C, 3, 0)), 0)=0,
    IF(A7="KBB", "-", ""),
    IFERROR(VLOOKUP(L7, 'CND List'!$A:$C, 3, 0), VLOOKUP(L7&amp;"", 'CND List'!$A:$C, 3, 0))
   ),
   IFERROR(VLOOKUP(L7, List!D:J, 7, 0), VLOOKUP(L7&amp;"", List!D:J, 7, 0))
  )
 )
)</f>
        <v>Standard Shipment</v>
      </c>
      <c r="C7" s="66" t="str">
        <f t="shared" si="0"/>
        <v>Standard Shipment</v>
      </c>
      <c r="D7" s="67" t="str">
        <f ca="1">IF(C7="Local Scrap","Closed",IFERROR(IF(A7="kgb","Closed",IF(MID(C7,5,1)="Q","Closed",LOOKUP(TODAY()-W7, {0,31,91,181,366}, {"0-30天","31-90天","91-180天","181-365天","365天以上"}))), LOOKUP(TODAY()-Z7, {0,31,91,181,366}, {"0-30天","31-90天","91-180天","181-365天","365天以上"})))</f>
        <v>Closed</v>
      </c>
      <c r="E7" s="67" t="str" cm="1">
        <f t="array" ref="E7">IF(A7&lt;&gt;"kbb", "", IF(IFERROR(VALUE(V7), 0)=MAX(INDEX(($A$2:$A$4929="kbb")*($L$2:$L$4929=L7)*IFERROR(VALUE($V$2:$V$4929), 0), 0)), "最新", "歷史重複"))</f>
        <v/>
      </c>
      <c r="F7" t="s">
        <v>49</v>
      </c>
      <c r="G7" t="s">
        <v>29</v>
      </c>
      <c r="H7" t="s">
        <v>30</v>
      </c>
      <c r="I7" t="s">
        <v>31</v>
      </c>
      <c r="J7" t="s">
        <v>50</v>
      </c>
      <c r="K7" t="s">
        <v>51</v>
      </c>
      <c r="L7" t="s">
        <v>71</v>
      </c>
      <c r="M7" t="s">
        <v>35</v>
      </c>
      <c r="N7" t="s">
        <v>36</v>
      </c>
      <c r="O7" t="s">
        <v>37</v>
      </c>
      <c r="P7" t="s">
        <v>71</v>
      </c>
      <c r="Q7" t="s">
        <v>38</v>
      </c>
      <c r="R7" t="s">
        <v>39</v>
      </c>
      <c r="S7" t="s">
        <v>54</v>
      </c>
      <c r="T7" t="s">
        <v>72</v>
      </c>
      <c r="U7" t="s">
        <v>56</v>
      </c>
      <c r="V7" t="s">
        <v>56</v>
      </c>
      <c r="W7" t="s">
        <v>37</v>
      </c>
      <c r="X7" t="s">
        <v>37</v>
      </c>
      <c r="Y7" t="s">
        <v>37</v>
      </c>
      <c r="Z7" t="s">
        <v>73</v>
      </c>
      <c r="AA7" t="s">
        <v>44</v>
      </c>
      <c r="AB7" t="s">
        <v>44</v>
      </c>
      <c r="AC7" t="s">
        <v>45</v>
      </c>
      <c r="AD7" t="s">
        <v>46</v>
      </c>
      <c r="AE7" t="s">
        <v>47</v>
      </c>
      <c r="AF7" t="s">
        <v>48</v>
      </c>
      <c r="AG7">
        <v>612070</v>
      </c>
      <c r="AH7">
        <v>1</v>
      </c>
      <c r="AI7">
        <v>1</v>
      </c>
    </row>
    <row r="8" spans="1:35" ht="16.850000000000001" customHeight="1">
      <c r="A8" s="65" t="str">
        <f>IF(L8="","",IF(COUNTIF(Wip!K:K,L8)=0,IF(W8="","KGB","KBB"),IF(AND(_xlfn.IFNA(VLOOKUP(L8,Wip!K:M,3,0),"")="Y",Q8="MTCAPPLYCONF"),"On Hold",IF(W8="","KGB","KBB"))))</f>
        <v>KGB</v>
      </c>
      <c r="B8" s="65" t="str">
        <f>IF(A8="on hold", "on hold",
 IF(A8="KGB", "Standard Shipment",
  IF(IFERROR(IFERROR(VLOOKUP(L8, List!D:J, 7, 0), VLOOKUP(L8&amp;"", List!D:J, 7, 0)), 0)=0,
   IF(IFERROR(IFERROR(VLOOKUP(L8, 'CND List'!$A:$C, 3, 0), VLOOKUP(L8&amp;"", 'CND List'!$A:$C, 3, 0)), 0)=0,
    IF(A8="KBB", "-", ""),
    IFERROR(VLOOKUP(L8, 'CND List'!$A:$C, 3, 0), VLOOKUP(L8&amp;"", 'CND List'!$A:$C, 3, 0))
   ),
   IFERROR(VLOOKUP(L8, List!D:J, 7, 0), VLOOKUP(L8&amp;"", List!D:J, 7, 0))
  )
 )
)</f>
        <v>Standard Shipment</v>
      </c>
      <c r="C8" s="66" t="str">
        <f t="shared" si="0"/>
        <v>Standard Shipment</v>
      </c>
      <c r="D8" s="67" t="str">
        <f ca="1">IF(C8="Local Scrap","Closed",IFERROR(IF(A8="kgb","Closed",IF(MID(C8,5,1)="Q","Closed",LOOKUP(TODAY()-W8, {0,31,91,181,366}, {"0-30天","31-90天","91-180天","181-365天","365天以上"}))), LOOKUP(TODAY()-Z8, {0,31,91,181,366}, {"0-30天","31-90天","91-180天","181-365天","365天以上"})))</f>
        <v>Closed</v>
      </c>
      <c r="E8" s="67" t="str" cm="1">
        <f t="array" ref="E8">IF(A8&lt;&gt;"kbb", "", IF(IFERROR(VALUE(V8), 0)=MAX(INDEX(($A$2:$A$4929="kbb")*($L$2:$L$4929=L8)*IFERROR(VALUE($V$2:$V$4929), 0), 0)), "最新", "歷史重複"))</f>
        <v/>
      </c>
      <c r="F8" t="s">
        <v>49</v>
      </c>
      <c r="G8" t="s">
        <v>29</v>
      </c>
      <c r="H8" t="s">
        <v>30</v>
      </c>
      <c r="I8" t="s">
        <v>31</v>
      </c>
      <c r="J8" t="s">
        <v>50</v>
      </c>
      <c r="K8" t="s">
        <v>51</v>
      </c>
      <c r="L8" t="s">
        <v>74</v>
      </c>
      <c r="M8" t="s">
        <v>35</v>
      </c>
      <c r="N8" t="s">
        <v>36</v>
      </c>
      <c r="O8" t="s">
        <v>37</v>
      </c>
      <c r="P8" t="s">
        <v>74</v>
      </c>
      <c r="Q8" t="s">
        <v>38</v>
      </c>
      <c r="R8" t="s">
        <v>53</v>
      </c>
      <c r="S8" t="s">
        <v>54</v>
      </c>
      <c r="T8" t="s">
        <v>75</v>
      </c>
      <c r="U8" t="s">
        <v>60</v>
      </c>
      <c r="V8" t="s">
        <v>61</v>
      </c>
      <c r="W8" t="s">
        <v>37</v>
      </c>
      <c r="X8" t="s">
        <v>37</v>
      </c>
      <c r="Y8" t="s">
        <v>37</v>
      </c>
      <c r="Z8" t="s">
        <v>76</v>
      </c>
      <c r="AA8" t="s">
        <v>44</v>
      </c>
      <c r="AB8" t="s">
        <v>44</v>
      </c>
      <c r="AC8" t="s">
        <v>45</v>
      </c>
      <c r="AD8" t="s">
        <v>46</v>
      </c>
      <c r="AE8" t="s">
        <v>63</v>
      </c>
      <c r="AF8" t="s">
        <v>48</v>
      </c>
      <c r="AG8">
        <v>613632</v>
      </c>
      <c r="AH8">
        <v>1</v>
      </c>
      <c r="AI8">
        <v>1</v>
      </c>
    </row>
    <row r="9" spans="1:35" ht="16.850000000000001" customHeight="1">
      <c r="A9" s="65" t="str">
        <f>IF(L9="","",IF(COUNTIF(Wip!K:K,L9)=0,IF(W9="","KGB","KBB"),IF(AND(_xlfn.IFNA(VLOOKUP(L9,Wip!K:M,3,0),"")="Y",Q9="MTCAPPLYCONF"),"On Hold",IF(W9="","KGB","KBB"))))</f>
        <v>KGB</v>
      </c>
      <c r="B9" s="65" t="str">
        <f>IF(A9="on hold", "on hold",
 IF(A9="KGB", "Standard Shipment",
  IF(IFERROR(IFERROR(VLOOKUP(L9, List!D:J, 7, 0), VLOOKUP(L9&amp;"", List!D:J, 7, 0)), 0)=0,
   IF(IFERROR(IFERROR(VLOOKUP(L9, 'CND List'!$A:$C, 3, 0), VLOOKUP(L9&amp;"", 'CND List'!$A:$C, 3, 0)), 0)=0,
    IF(A9="KBB", "-", ""),
    IFERROR(VLOOKUP(L9, 'CND List'!$A:$C, 3, 0), VLOOKUP(L9&amp;"", 'CND List'!$A:$C, 3, 0))
   ),
   IFERROR(VLOOKUP(L9, List!D:J, 7, 0), VLOOKUP(L9&amp;"", List!D:J, 7, 0))
  )
 )
)</f>
        <v>Standard Shipment</v>
      </c>
      <c r="C9" s="66" t="str">
        <f t="shared" si="0"/>
        <v>Standard Shipment</v>
      </c>
      <c r="D9" s="67" t="str">
        <f ca="1">IF(C9="Local Scrap","Closed",IFERROR(IF(A9="kgb","Closed",IF(MID(C9,5,1)="Q","Closed",LOOKUP(TODAY()-W9, {0,31,91,181,366}, {"0-30天","31-90天","91-180天","181-365天","365天以上"}))), LOOKUP(TODAY()-Z9, {0,31,91,181,366}, {"0-30天","31-90天","91-180天","181-365天","365天以上"})))</f>
        <v>Closed</v>
      </c>
      <c r="E9" s="67" t="str" cm="1">
        <f t="array" ref="E9">IF(A9&lt;&gt;"kbb", "", IF(IFERROR(VALUE(V9), 0)=MAX(INDEX(($A$2:$A$4929="kbb")*($L$2:$L$4929=L9)*IFERROR(VALUE($V$2:$V$4929), 0), 0)), "最新", "歷史重複"))</f>
        <v/>
      </c>
      <c r="F9" t="s">
        <v>77</v>
      </c>
      <c r="G9" t="s">
        <v>29</v>
      </c>
      <c r="H9" t="s">
        <v>30</v>
      </c>
      <c r="I9" t="s">
        <v>31</v>
      </c>
      <c r="J9" t="s">
        <v>78</v>
      </c>
      <c r="K9" t="s">
        <v>79</v>
      </c>
      <c r="L9" t="s">
        <v>80</v>
      </c>
      <c r="M9" t="s">
        <v>81</v>
      </c>
      <c r="N9" t="s">
        <v>82</v>
      </c>
      <c r="O9" t="s">
        <v>37</v>
      </c>
      <c r="P9" t="s">
        <v>80</v>
      </c>
      <c r="Q9" t="s">
        <v>38</v>
      </c>
      <c r="R9" t="s">
        <v>39</v>
      </c>
      <c r="S9" t="s">
        <v>83</v>
      </c>
      <c r="T9" t="s">
        <v>84</v>
      </c>
      <c r="U9" t="s">
        <v>85</v>
      </c>
      <c r="V9" t="s">
        <v>85</v>
      </c>
      <c r="W9" t="s">
        <v>37</v>
      </c>
      <c r="X9" t="s">
        <v>37</v>
      </c>
      <c r="Y9" t="s">
        <v>37</v>
      </c>
      <c r="Z9" t="s">
        <v>86</v>
      </c>
      <c r="AA9" t="s">
        <v>44</v>
      </c>
      <c r="AB9" t="s">
        <v>44</v>
      </c>
      <c r="AC9" t="s">
        <v>45</v>
      </c>
      <c r="AD9" t="s">
        <v>87</v>
      </c>
      <c r="AE9" t="s">
        <v>88</v>
      </c>
      <c r="AF9" t="s">
        <v>48</v>
      </c>
      <c r="AG9">
        <v>612776</v>
      </c>
      <c r="AH9">
        <v>1</v>
      </c>
      <c r="AI9">
        <v>1</v>
      </c>
    </row>
    <row r="10" spans="1:35" ht="16.850000000000001" customHeight="1">
      <c r="A10" s="65" t="str">
        <f>IF(L10="","",IF(COUNTIF(Wip!K:K,L10)=0,IF(W10="","KGB","KBB"),IF(AND(_xlfn.IFNA(VLOOKUP(L10,Wip!K:M,3,0),"")="Y",Q10="MTCAPPLYCONF"),"On Hold",IF(W10="","KGB","KBB"))))</f>
        <v>KGB</v>
      </c>
      <c r="B10" s="65" t="str">
        <f>IF(A10="on hold", "on hold",
 IF(A10="KGB", "Standard Shipment",
  IF(IFERROR(IFERROR(VLOOKUP(L10, List!D:J, 7, 0), VLOOKUP(L10&amp;"", List!D:J, 7, 0)), 0)=0,
   IF(IFERROR(IFERROR(VLOOKUP(L10, 'CND List'!$A:$C, 3, 0), VLOOKUP(L10&amp;"", 'CND List'!$A:$C, 3, 0)), 0)=0,
    IF(A10="KBB", "-", ""),
    IFERROR(VLOOKUP(L10, 'CND List'!$A:$C, 3, 0), VLOOKUP(L10&amp;"", 'CND List'!$A:$C, 3, 0))
   ),
   IFERROR(VLOOKUP(L10, List!D:J, 7, 0), VLOOKUP(L10&amp;"", List!D:J, 7, 0))
  )
 )
)</f>
        <v>Standard Shipment</v>
      </c>
      <c r="C10" s="66" t="str">
        <f t="shared" si="0"/>
        <v>Standard Shipment</v>
      </c>
      <c r="D10" s="67" t="str">
        <f ca="1">IF(C10="Local Scrap","Closed",IFERROR(IF(A10="kgb","Closed",IF(MID(C10,5,1)="Q","Closed",LOOKUP(TODAY()-W10, {0,31,91,181,366}, {"0-30天","31-90天","91-180天","181-365天","365天以上"}))), LOOKUP(TODAY()-Z10, {0,31,91,181,366}, {"0-30天","31-90天","91-180天","181-365天","365天以上"})))</f>
        <v>Closed</v>
      </c>
      <c r="E10" s="67" t="str" cm="1">
        <f t="array" ref="E10">IF(A10&lt;&gt;"kbb", "", IF(IFERROR(VALUE(V10), 0)=MAX(INDEX(($A$2:$A$4929="kbb")*($L$2:$L$4929=L10)*IFERROR(VALUE($V$2:$V$4929), 0), 0)), "最新", "歷史重複"))</f>
        <v/>
      </c>
      <c r="F10" t="s">
        <v>77</v>
      </c>
      <c r="G10" t="s">
        <v>29</v>
      </c>
      <c r="H10" t="s">
        <v>30</v>
      </c>
      <c r="I10" t="s">
        <v>31</v>
      </c>
      <c r="J10" t="s">
        <v>78</v>
      </c>
      <c r="K10" t="s">
        <v>79</v>
      </c>
      <c r="L10" t="s">
        <v>89</v>
      </c>
      <c r="M10" t="s">
        <v>90</v>
      </c>
      <c r="N10" t="s">
        <v>36</v>
      </c>
      <c r="O10" t="s">
        <v>37</v>
      </c>
      <c r="P10" t="s">
        <v>89</v>
      </c>
      <c r="Q10" t="s">
        <v>38</v>
      </c>
      <c r="R10" t="s">
        <v>39</v>
      </c>
      <c r="S10" t="s">
        <v>83</v>
      </c>
      <c r="T10" t="s">
        <v>91</v>
      </c>
      <c r="U10" t="s">
        <v>60</v>
      </c>
      <c r="V10" t="s">
        <v>61</v>
      </c>
      <c r="W10" t="s">
        <v>37</v>
      </c>
      <c r="X10" t="s">
        <v>37</v>
      </c>
      <c r="Y10" t="s">
        <v>37</v>
      </c>
      <c r="Z10" t="s">
        <v>92</v>
      </c>
      <c r="AA10" t="s">
        <v>44</v>
      </c>
      <c r="AB10" t="s">
        <v>44</v>
      </c>
      <c r="AC10" t="s">
        <v>45</v>
      </c>
      <c r="AD10" t="s">
        <v>46</v>
      </c>
      <c r="AE10" t="s">
        <v>63</v>
      </c>
      <c r="AF10" t="s">
        <v>48</v>
      </c>
      <c r="AG10">
        <v>613632</v>
      </c>
      <c r="AH10">
        <v>1</v>
      </c>
      <c r="AI10">
        <v>1</v>
      </c>
    </row>
    <row r="11" spans="1:35" ht="16.850000000000001" customHeight="1">
      <c r="A11" s="65" t="str">
        <f>IF(L11="","",IF(COUNTIF(Wip!K:K,L11)=0,IF(W11="","KGB","KBB"),IF(AND(_xlfn.IFNA(VLOOKUP(L11,Wip!K:M,3,0),"")="Y",Q11="MTCAPPLYCONF"),"On Hold",IF(W11="","KGB","KBB"))))</f>
        <v>KGB</v>
      </c>
      <c r="B11" s="65" t="str">
        <f>IF(A11="on hold", "on hold",
 IF(A11="KGB", "Standard Shipment",
  IF(IFERROR(IFERROR(VLOOKUP(L11, List!D:J, 7, 0), VLOOKUP(L11&amp;"", List!D:J, 7, 0)), 0)=0,
   IF(IFERROR(IFERROR(VLOOKUP(L11, 'CND List'!$A:$C, 3, 0), VLOOKUP(L11&amp;"", 'CND List'!$A:$C, 3, 0)), 0)=0,
    IF(A11="KBB", "-", ""),
    IFERROR(VLOOKUP(L11, 'CND List'!$A:$C, 3, 0), VLOOKUP(L11&amp;"", 'CND List'!$A:$C, 3, 0))
   ),
   IFERROR(VLOOKUP(L11, List!D:J, 7, 0), VLOOKUP(L11&amp;"", List!D:J, 7, 0))
  )
 )
)</f>
        <v>Standard Shipment</v>
      </c>
      <c r="C11" s="66" t="str">
        <f t="shared" si="0"/>
        <v>Standard Shipment</v>
      </c>
      <c r="D11" s="67" t="str">
        <f ca="1">IF(C11="Local Scrap","Closed",IFERROR(IF(A11="kgb","Closed",IF(MID(C11,5,1)="Q","Closed",LOOKUP(TODAY()-W11, {0,31,91,181,366}, {"0-30天","31-90天","91-180天","181-365天","365天以上"}))), LOOKUP(TODAY()-Z11, {0,31,91,181,366}, {"0-30天","31-90天","91-180天","181-365天","365天以上"})))</f>
        <v>Closed</v>
      </c>
      <c r="E11" s="67" t="str" cm="1">
        <f t="array" ref="E11">IF(A11&lt;&gt;"kbb", "", IF(IFERROR(VALUE(V11), 0)=MAX(INDEX(($A$2:$A$4929="kbb")*($L$2:$L$4929=L11)*IFERROR(VALUE($V$2:$V$4929), 0), 0)), "最新", "歷史重複"))</f>
        <v/>
      </c>
      <c r="F11" t="s">
        <v>77</v>
      </c>
      <c r="G11" t="s">
        <v>29</v>
      </c>
      <c r="H11" t="s">
        <v>30</v>
      </c>
      <c r="I11" t="s">
        <v>31</v>
      </c>
      <c r="J11" t="s">
        <v>78</v>
      </c>
      <c r="K11" t="s">
        <v>79</v>
      </c>
      <c r="L11" t="s">
        <v>93</v>
      </c>
      <c r="M11" t="s">
        <v>90</v>
      </c>
      <c r="N11" t="s">
        <v>36</v>
      </c>
      <c r="O11" t="s">
        <v>37</v>
      </c>
      <c r="P11" t="s">
        <v>93</v>
      </c>
      <c r="Q11" t="s">
        <v>38</v>
      </c>
      <c r="R11" t="s">
        <v>39</v>
      </c>
      <c r="S11" t="s">
        <v>83</v>
      </c>
      <c r="T11" t="s">
        <v>94</v>
      </c>
      <c r="U11" t="s">
        <v>60</v>
      </c>
      <c r="V11" t="s">
        <v>61</v>
      </c>
      <c r="W11" t="s">
        <v>37</v>
      </c>
      <c r="X11" t="s">
        <v>37</v>
      </c>
      <c r="Y11" t="s">
        <v>37</v>
      </c>
      <c r="Z11" t="s">
        <v>95</v>
      </c>
      <c r="AA11" t="s">
        <v>44</v>
      </c>
      <c r="AB11" t="s">
        <v>44</v>
      </c>
      <c r="AC11" t="s">
        <v>45</v>
      </c>
      <c r="AD11" t="s">
        <v>46</v>
      </c>
      <c r="AE11" t="s">
        <v>63</v>
      </c>
      <c r="AF11" t="s">
        <v>48</v>
      </c>
      <c r="AG11">
        <v>613632</v>
      </c>
      <c r="AH11">
        <v>1</v>
      </c>
      <c r="AI11">
        <v>1</v>
      </c>
    </row>
    <row r="12" spans="1:35" ht="16.850000000000001" customHeight="1">
      <c r="A12" s="65" t="str">
        <f>IF(L12="","",IF(COUNTIF(Wip!K:K,L12)=0,IF(W12="","KGB","KBB"),IF(AND(_xlfn.IFNA(VLOOKUP(L12,Wip!K:M,3,0),"")="Y",Q12="MTCAPPLYCONF"),"On Hold",IF(W12="","KGB","KBB"))))</f>
        <v>KGB</v>
      </c>
      <c r="B12" s="65" t="str">
        <f>IF(A12="on hold", "on hold",
 IF(A12="KGB", "Standard Shipment",
  IF(IFERROR(IFERROR(VLOOKUP(L12, List!D:J, 7, 0), VLOOKUP(L12&amp;"", List!D:J, 7, 0)), 0)=0,
   IF(IFERROR(IFERROR(VLOOKUP(L12, 'CND List'!$A:$C, 3, 0), VLOOKUP(L12&amp;"", 'CND List'!$A:$C, 3, 0)), 0)=0,
    IF(A12="KBB", "-", ""),
    IFERROR(VLOOKUP(L12, 'CND List'!$A:$C, 3, 0), VLOOKUP(L12&amp;"", 'CND List'!$A:$C, 3, 0))
   ),
   IFERROR(VLOOKUP(L12, List!D:J, 7, 0), VLOOKUP(L12&amp;"", List!D:J, 7, 0))
  )
 )
)</f>
        <v>Standard Shipment</v>
      </c>
      <c r="C12" s="66" t="str">
        <f t="shared" si="0"/>
        <v>Standard Shipment</v>
      </c>
      <c r="D12" s="67" t="str">
        <f ca="1">IF(C12="Local Scrap","Closed",IFERROR(IF(A12="kgb","Closed",IF(MID(C12,5,1)="Q","Closed",LOOKUP(TODAY()-W12, {0,31,91,181,366}, {"0-30天","31-90天","91-180天","181-365天","365天以上"}))), LOOKUP(TODAY()-Z12, {0,31,91,181,366}, {"0-30天","31-90天","91-180天","181-365天","365天以上"})))</f>
        <v>Closed</v>
      </c>
      <c r="E12" s="67" t="str" cm="1">
        <f t="array" ref="E12">IF(A12&lt;&gt;"kbb", "", IF(IFERROR(VALUE(V12), 0)=MAX(INDEX(($A$2:$A$4929="kbb")*($L$2:$L$4929=L12)*IFERROR(VALUE($V$2:$V$4929), 0), 0)), "最新", "歷史重複"))</f>
        <v/>
      </c>
      <c r="F12" t="s">
        <v>77</v>
      </c>
      <c r="G12" t="s">
        <v>29</v>
      </c>
      <c r="H12" t="s">
        <v>30</v>
      </c>
      <c r="I12" t="s">
        <v>31</v>
      </c>
      <c r="J12" t="s">
        <v>78</v>
      </c>
      <c r="K12" t="s">
        <v>79</v>
      </c>
      <c r="L12" t="s">
        <v>96</v>
      </c>
      <c r="M12" t="s">
        <v>81</v>
      </c>
      <c r="N12" t="s">
        <v>82</v>
      </c>
      <c r="O12" t="s">
        <v>37</v>
      </c>
      <c r="P12" t="s">
        <v>96</v>
      </c>
      <c r="Q12" t="s">
        <v>38</v>
      </c>
      <c r="R12" t="s">
        <v>39</v>
      </c>
      <c r="S12" t="s">
        <v>83</v>
      </c>
      <c r="T12" t="s">
        <v>97</v>
      </c>
      <c r="U12" t="s">
        <v>85</v>
      </c>
      <c r="V12" t="s">
        <v>85</v>
      </c>
      <c r="W12" t="s">
        <v>37</v>
      </c>
      <c r="X12" t="s">
        <v>37</v>
      </c>
      <c r="Y12" t="s">
        <v>37</v>
      </c>
      <c r="Z12" t="s">
        <v>98</v>
      </c>
      <c r="AA12" t="s">
        <v>44</v>
      </c>
      <c r="AB12" t="s">
        <v>44</v>
      </c>
      <c r="AC12" t="s">
        <v>45</v>
      </c>
      <c r="AD12" t="s">
        <v>87</v>
      </c>
      <c r="AE12" t="s">
        <v>88</v>
      </c>
      <c r="AF12" t="s">
        <v>48</v>
      </c>
      <c r="AG12">
        <v>612776</v>
      </c>
      <c r="AH12">
        <v>1</v>
      </c>
      <c r="AI12">
        <v>1</v>
      </c>
    </row>
    <row r="13" spans="1:35" ht="16.850000000000001" customHeight="1">
      <c r="A13" s="65" t="str">
        <f>IF(L13="","",IF(COUNTIF(Wip!K:K,L13)=0,IF(W13="","KGB","KBB"),IF(AND(_xlfn.IFNA(VLOOKUP(L13,Wip!K:M,3,0),"")="Y",Q13="MTCAPPLYCONF"),"On Hold",IF(W13="","KGB","KBB"))))</f>
        <v>KGB</v>
      </c>
      <c r="B13" s="65" t="str">
        <f>IF(A13="on hold", "on hold",
 IF(A13="KGB", "Standard Shipment",
  IF(IFERROR(IFERROR(VLOOKUP(L13, List!D:J, 7, 0), VLOOKUP(L13&amp;"", List!D:J, 7, 0)), 0)=0,
   IF(IFERROR(IFERROR(VLOOKUP(L13, 'CND List'!$A:$C, 3, 0), VLOOKUP(L13&amp;"", 'CND List'!$A:$C, 3, 0)), 0)=0,
    IF(A13="KBB", "-", ""),
    IFERROR(VLOOKUP(L13, 'CND List'!$A:$C, 3, 0), VLOOKUP(L13&amp;"", 'CND List'!$A:$C, 3, 0))
   ),
   IFERROR(VLOOKUP(L13, List!D:J, 7, 0), VLOOKUP(L13&amp;"", List!D:J, 7, 0))
  )
 )
)</f>
        <v>Standard Shipment</v>
      </c>
      <c r="C13" s="66" t="str">
        <f t="shared" si="0"/>
        <v>Standard Shipment</v>
      </c>
      <c r="D13" s="67" t="str">
        <f ca="1">IF(C13="Local Scrap","Closed",IFERROR(IF(A13="kgb","Closed",IF(MID(C13,5,1)="Q","Closed",LOOKUP(TODAY()-W13, {0,31,91,181,366}, {"0-30天","31-90天","91-180天","181-365天","365天以上"}))), LOOKUP(TODAY()-Z13, {0,31,91,181,366}, {"0-30天","31-90天","91-180天","181-365天","365天以上"})))</f>
        <v>Closed</v>
      </c>
      <c r="E13" s="67" t="str" cm="1">
        <f t="array" ref="E13">IF(A13&lt;&gt;"kbb", "", IF(IFERROR(VALUE(V13), 0)=MAX(INDEX(($A$2:$A$4929="kbb")*($L$2:$L$4929=L13)*IFERROR(VALUE($V$2:$V$4929), 0), 0)), "最新", "歷史重複"))</f>
        <v/>
      </c>
      <c r="F13" t="s">
        <v>77</v>
      </c>
      <c r="G13" t="s">
        <v>29</v>
      </c>
      <c r="H13" t="s">
        <v>30</v>
      </c>
      <c r="I13" t="s">
        <v>31</v>
      </c>
      <c r="J13" t="s">
        <v>78</v>
      </c>
      <c r="K13" t="s">
        <v>79</v>
      </c>
      <c r="L13" t="s">
        <v>99</v>
      </c>
      <c r="M13" t="s">
        <v>81</v>
      </c>
      <c r="N13" t="s">
        <v>82</v>
      </c>
      <c r="O13" t="s">
        <v>37</v>
      </c>
      <c r="P13" t="s">
        <v>99</v>
      </c>
      <c r="Q13" t="s">
        <v>38</v>
      </c>
      <c r="R13" t="s">
        <v>39</v>
      </c>
      <c r="S13" t="s">
        <v>83</v>
      </c>
      <c r="T13" t="s">
        <v>100</v>
      </c>
      <c r="U13" t="s">
        <v>85</v>
      </c>
      <c r="V13" t="s">
        <v>85</v>
      </c>
      <c r="W13" t="s">
        <v>37</v>
      </c>
      <c r="X13" t="s">
        <v>37</v>
      </c>
      <c r="Y13" t="s">
        <v>37</v>
      </c>
      <c r="Z13" t="s">
        <v>101</v>
      </c>
      <c r="AA13" t="s">
        <v>44</v>
      </c>
      <c r="AB13" t="s">
        <v>44</v>
      </c>
      <c r="AC13" t="s">
        <v>45</v>
      </c>
      <c r="AD13" t="s">
        <v>87</v>
      </c>
      <c r="AE13" t="s">
        <v>88</v>
      </c>
      <c r="AF13" t="s">
        <v>48</v>
      </c>
      <c r="AG13">
        <v>612776</v>
      </c>
      <c r="AH13">
        <v>1</v>
      </c>
      <c r="AI13">
        <v>1</v>
      </c>
    </row>
    <row r="14" spans="1:35" ht="16.850000000000001" customHeight="1">
      <c r="A14" s="65" t="str">
        <f>IF(L14="","",IF(COUNTIF(Wip!K:K,L14)=0,IF(W14="","KGB","KBB"),IF(AND(_xlfn.IFNA(VLOOKUP(L14,Wip!K:M,3,0),"")="Y",Q14="MTCAPPLYCONF"),"On Hold",IF(W14="","KGB","KBB"))))</f>
        <v>KGB</v>
      </c>
      <c r="B14" s="65" t="str">
        <f>IF(A14="on hold", "on hold",
 IF(A14="KGB", "Standard Shipment",
  IF(IFERROR(IFERROR(VLOOKUP(L14, List!D:J, 7, 0), VLOOKUP(L14&amp;"", List!D:J, 7, 0)), 0)=0,
   IF(IFERROR(IFERROR(VLOOKUP(L14, 'CND List'!$A:$C, 3, 0), VLOOKUP(L14&amp;"", 'CND List'!$A:$C, 3, 0)), 0)=0,
    IF(A14="KBB", "-", ""),
    IFERROR(VLOOKUP(L14, 'CND List'!$A:$C, 3, 0), VLOOKUP(L14&amp;"", 'CND List'!$A:$C, 3, 0))
   ),
   IFERROR(VLOOKUP(L14, List!D:J, 7, 0), VLOOKUP(L14&amp;"", List!D:J, 7, 0))
  )
 )
)</f>
        <v>Standard Shipment</v>
      </c>
      <c r="C14" s="66" t="str">
        <f t="shared" si="0"/>
        <v>Standard Shipment</v>
      </c>
      <c r="D14" s="67" t="str">
        <f ca="1">IF(C14="Local Scrap","Closed",IFERROR(IF(A14="kgb","Closed",IF(MID(C14,5,1)="Q","Closed",LOOKUP(TODAY()-W14, {0,31,91,181,366}, {"0-30天","31-90天","91-180天","181-365天","365天以上"}))), LOOKUP(TODAY()-Z14, {0,31,91,181,366}, {"0-30天","31-90天","91-180天","181-365天","365天以上"})))</f>
        <v>Closed</v>
      </c>
      <c r="E14" s="67" t="str" cm="1">
        <f t="array" ref="E14">IF(A14&lt;&gt;"kbb", "", IF(IFERROR(VALUE(V14), 0)=MAX(INDEX(($A$2:$A$4929="kbb")*($L$2:$L$4929=L14)*IFERROR(VALUE($V$2:$V$4929), 0), 0)), "最新", "歷史重複"))</f>
        <v/>
      </c>
      <c r="F14" t="s">
        <v>77</v>
      </c>
      <c r="G14" t="s">
        <v>29</v>
      </c>
      <c r="H14" t="s">
        <v>30</v>
      </c>
      <c r="I14" t="s">
        <v>31</v>
      </c>
      <c r="J14" t="s">
        <v>78</v>
      </c>
      <c r="K14" t="s">
        <v>79</v>
      </c>
      <c r="L14" t="s">
        <v>102</v>
      </c>
      <c r="M14" t="s">
        <v>90</v>
      </c>
      <c r="N14" t="s">
        <v>36</v>
      </c>
      <c r="O14" t="s">
        <v>37</v>
      </c>
      <c r="P14" t="s">
        <v>102</v>
      </c>
      <c r="Q14" t="s">
        <v>38</v>
      </c>
      <c r="R14" t="s">
        <v>39</v>
      </c>
      <c r="S14" t="s">
        <v>83</v>
      </c>
      <c r="T14" t="s">
        <v>103</v>
      </c>
      <c r="U14" t="s">
        <v>61</v>
      </c>
      <c r="V14" t="s">
        <v>61</v>
      </c>
      <c r="W14" t="s">
        <v>37</v>
      </c>
      <c r="X14" t="s">
        <v>37</v>
      </c>
      <c r="Y14" t="s">
        <v>37</v>
      </c>
      <c r="Z14" t="s">
        <v>104</v>
      </c>
      <c r="AA14" t="s">
        <v>44</v>
      </c>
      <c r="AB14" t="s">
        <v>44</v>
      </c>
      <c r="AC14" t="s">
        <v>45</v>
      </c>
      <c r="AD14" t="s">
        <v>46</v>
      </c>
      <c r="AE14" t="s">
        <v>63</v>
      </c>
      <c r="AF14" t="s">
        <v>48</v>
      </c>
      <c r="AG14">
        <v>613632</v>
      </c>
      <c r="AH14">
        <v>1</v>
      </c>
      <c r="AI14">
        <v>1</v>
      </c>
    </row>
    <row r="15" spans="1:35" ht="16.850000000000001" customHeight="1">
      <c r="A15" s="65" t="str">
        <f>IF(L15="","",IF(COUNTIF(Wip!K:K,L15)=0,IF(W15="","KGB","KBB"),IF(AND(_xlfn.IFNA(VLOOKUP(L15,Wip!K:M,3,0),"")="Y",Q15="MTCAPPLYCONF"),"On Hold",IF(W15="","KGB","KBB"))))</f>
        <v>KBB</v>
      </c>
      <c r="B15" s="65">
        <f>IF(A15="on hold", "on hold",
 IF(A15="KGB", "Standard Shipment",
  IF(IFERROR(IFERROR(VLOOKUP(L15, List!D:J, 7, 0), VLOOKUP(L15&amp;"", List!D:J, 7, 0)), 0)=0,
   IF(IFERROR(IFERROR(VLOOKUP(L15, 'CND List'!$A:$C, 3, 0), VLOOKUP(L15&amp;"", 'CND List'!$A:$C, 3, 0)), 0)=0,
    IF(A15="KBB", "-", ""),
    IFERROR(VLOOKUP(L15, 'CND List'!$A:$C, 3, 0), VLOOKUP(L15&amp;"", 'CND List'!$A:$C, 3, 0))
   ),
   IFERROR(VLOOKUP(L15, List!D:J, 7, 0), VLOOKUP(L15&amp;"", List!D:J, 7, 0))
  )
 )
)</f>
        <v>45384</v>
      </c>
      <c r="C15" s="66" t="str">
        <f t="shared" si="0"/>
        <v>2024Q2</v>
      </c>
      <c r="D15" s="67" t="str">
        <f ca="1">IF(C15="Local Scrap","Closed",IFERROR(IF(A15="kgb","Closed",IF(MID(C15,5,1)="Q","Closed",LOOKUP(TODAY()-W15, {0,31,91,181,366}, {"0-30天","31-90天","91-180天","181-365天","365天以上"}))), LOOKUP(TODAY()-Z15, {0,31,91,181,366}, {"0-30天","31-90天","91-180天","181-365天","365天以上"})))</f>
        <v>Closed</v>
      </c>
      <c r="E15" s="67" t="str" cm="1">
        <f t="array" ref="E15">IF(A15&lt;&gt;"kbb", "", IF(IFERROR(VALUE(V15), 0)=MAX(INDEX(($A$2:$A$4929="kbb")*($L$2:$L$4929=L15)*IFERROR(VALUE($V$2:$V$4929), 0), 0)), "最新", "歷史重複"))</f>
        <v>最新</v>
      </c>
      <c r="F15" t="s">
        <v>105</v>
      </c>
      <c r="G15" t="s">
        <v>29</v>
      </c>
      <c r="H15" t="s">
        <v>30</v>
      </c>
      <c r="I15" t="s">
        <v>31</v>
      </c>
      <c r="J15" t="s">
        <v>106</v>
      </c>
      <c r="K15" t="s">
        <v>107</v>
      </c>
      <c r="L15" t="s">
        <v>108</v>
      </c>
      <c r="M15" t="s">
        <v>109</v>
      </c>
      <c r="N15" t="s">
        <v>110</v>
      </c>
      <c r="O15" t="s">
        <v>37</v>
      </c>
      <c r="P15" t="s">
        <v>108</v>
      </c>
      <c r="Q15" t="s">
        <v>38</v>
      </c>
      <c r="R15" t="s">
        <v>39</v>
      </c>
      <c r="S15" t="s">
        <v>111</v>
      </c>
      <c r="T15" t="s">
        <v>37</v>
      </c>
      <c r="U15" t="s">
        <v>37</v>
      </c>
      <c r="V15" t="s">
        <v>112</v>
      </c>
      <c r="W15" t="s">
        <v>113</v>
      </c>
      <c r="X15" t="s">
        <v>114</v>
      </c>
      <c r="Y15" t="s">
        <v>115</v>
      </c>
      <c r="Z15" t="s">
        <v>116</v>
      </c>
      <c r="AA15" t="s">
        <v>44</v>
      </c>
      <c r="AB15" t="s">
        <v>44</v>
      </c>
      <c r="AC15" t="s">
        <v>117</v>
      </c>
      <c r="AD15" t="s">
        <v>46</v>
      </c>
      <c r="AE15" t="s">
        <v>37</v>
      </c>
      <c r="AF15" t="s">
        <v>37</v>
      </c>
      <c r="AG15" t="s">
        <v>37</v>
      </c>
      <c r="AH15" t="s">
        <v>37</v>
      </c>
      <c r="AI15" t="s">
        <v>37</v>
      </c>
    </row>
    <row r="16" spans="1:35" ht="16.850000000000001" customHeight="1">
      <c r="A16" s="65" t="str">
        <f>IF(L16="","",IF(COUNTIF(Wip!K:K,L16)=0,IF(W16="","KGB","KBB"),IF(AND(_xlfn.IFNA(VLOOKUP(L16,Wip!K:M,3,0),"")="Y",Q16="MTCAPPLYCONF"),"On Hold",IF(W16="","KGB","KBB"))))</f>
        <v>KGB</v>
      </c>
      <c r="B16" s="65" t="str">
        <f>IF(A16="on hold", "on hold",
 IF(A16="KGB", "Standard Shipment",
  IF(IFERROR(IFERROR(VLOOKUP(L16, List!D:J, 7, 0), VLOOKUP(L16&amp;"", List!D:J, 7, 0)), 0)=0,
   IF(IFERROR(IFERROR(VLOOKUP(L16, 'CND List'!$A:$C, 3, 0), VLOOKUP(L16&amp;"", 'CND List'!$A:$C, 3, 0)), 0)=0,
    IF(A16="KBB", "-", ""),
    IFERROR(VLOOKUP(L16, 'CND List'!$A:$C, 3, 0), VLOOKUP(L16&amp;"", 'CND List'!$A:$C, 3, 0))
   ),
   IFERROR(VLOOKUP(L16, List!D:J, 7, 0), VLOOKUP(L16&amp;"", List!D:J, 7, 0))
  )
 )
)</f>
        <v>Standard Shipment</v>
      </c>
      <c r="C16" s="66" t="str">
        <f t="shared" si="0"/>
        <v>Standard Shipment</v>
      </c>
      <c r="D16" s="67" t="str">
        <f ca="1">IF(C16="Local Scrap","Closed",IFERROR(IF(A16="kgb","Closed",IF(MID(C16,5,1)="Q","Closed",LOOKUP(TODAY()-W16, {0,31,91,181,366}, {"0-30天","31-90天","91-180天","181-365天","365天以上"}))), LOOKUP(TODAY()-Z16, {0,31,91,181,366}, {"0-30天","31-90天","91-180天","181-365天","365天以上"})))</f>
        <v>Closed</v>
      </c>
      <c r="E16" s="67" t="str" cm="1">
        <f t="array" ref="E16">IF(A16&lt;&gt;"kbb", "", IF(IFERROR(VALUE(V16), 0)=MAX(INDEX(($A$2:$A$4929="kbb")*($L$2:$L$4929=L16)*IFERROR(VALUE($V$2:$V$4929), 0), 0)), "最新", "歷史重複"))</f>
        <v/>
      </c>
      <c r="F16" t="s">
        <v>105</v>
      </c>
      <c r="G16" t="s">
        <v>29</v>
      </c>
      <c r="H16" t="s">
        <v>30</v>
      </c>
      <c r="I16" t="s">
        <v>31</v>
      </c>
      <c r="J16" t="s">
        <v>106</v>
      </c>
      <c r="K16" t="s">
        <v>107</v>
      </c>
      <c r="L16" t="s">
        <v>118</v>
      </c>
      <c r="M16" t="s">
        <v>119</v>
      </c>
      <c r="N16" t="s">
        <v>120</v>
      </c>
      <c r="O16" t="s">
        <v>37</v>
      </c>
      <c r="P16" t="s">
        <v>118</v>
      </c>
      <c r="Q16" t="s">
        <v>38</v>
      </c>
      <c r="R16" t="s">
        <v>39</v>
      </c>
      <c r="S16" t="s">
        <v>121</v>
      </c>
      <c r="T16" t="s">
        <v>122</v>
      </c>
      <c r="U16" t="s">
        <v>123</v>
      </c>
      <c r="V16" t="s">
        <v>123</v>
      </c>
      <c r="W16" t="s">
        <v>37</v>
      </c>
      <c r="X16" t="s">
        <v>37</v>
      </c>
      <c r="Y16" t="s">
        <v>37</v>
      </c>
      <c r="Z16" t="s">
        <v>124</v>
      </c>
      <c r="AA16" t="s">
        <v>44</v>
      </c>
      <c r="AB16" t="s">
        <v>44</v>
      </c>
      <c r="AC16" t="s">
        <v>45</v>
      </c>
      <c r="AD16" t="s">
        <v>87</v>
      </c>
      <c r="AE16" t="s">
        <v>125</v>
      </c>
      <c r="AF16" t="s">
        <v>48</v>
      </c>
      <c r="AG16">
        <v>613861</v>
      </c>
      <c r="AH16">
        <v>1</v>
      </c>
      <c r="AI16">
        <v>1</v>
      </c>
    </row>
    <row r="17" spans="1:35" ht="16.850000000000001" customHeight="1">
      <c r="A17" s="65" t="str">
        <f>IF(L17="","",IF(COUNTIF(Wip!K:K,L17)=0,IF(W17="","KGB","KBB"),IF(AND(_xlfn.IFNA(VLOOKUP(L17,Wip!K:M,3,0),"")="Y",Q17="MTCAPPLYCONF"),"On Hold",IF(W17="","KGB","KBB"))))</f>
        <v>KGB</v>
      </c>
      <c r="B17" s="65" t="str">
        <f>IF(A17="on hold", "on hold",
 IF(A17="KGB", "Standard Shipment",
  IF(IFERROR(IFERROR(VLOOKUP(L17, List!D:J, 7, 0), VLOOKUP(L17&amp;"", List!D:J, 7, 0)), 0)=0,
   IF(IFERROR(IFERROR(VLOOKUP(L17, 'CND List'!$A:$C, 3, 0), VLOOKUP(L17&amp;"", 'CND List'!$A:$C, 3, 0)), 0)=0,
    IF(A17="KBB", "-", ""),
    IFERROR(VLOOKUP(L17, 'CND List'!$A:$C, 3, 0), VLOOKUP(L17&amp;"", 'CND List'!$A:$C, 3, 0))
   ),
   IFERROR(VLOOKUP(L17, List!D:J, 7, 0), VLOOKUP(L17&amp;"", List!D:J, 7, 0))
  )
 )
)</f>
        <v>Standard Shipment</v>
      </c>
      <c r="C17" s="66" t="str">
        <f t="shared" si="0"/>
        <v>Standard Shipment</v>
      </c>
      <c r="D17" s="67" t="str">
        <f ca="1">IF(C17="Local Scrap","Closed",IFERROR(IF(A17="kgb","Closed",IF(MID(C17,5,1)="Q","Closed",LOOKUP(TODAY()-W17, {0,31,91,181,366}, {"0-30天","31-90天","91-180天","181-365天","365天以上"}))), LOOKUP(TODAY()-Z17, {0,31,91,181,366}, {"0-30天","31-90天","91-180天","181-365天","365天以上"})))</f>
        <v>Closed</v>
      </c>
      <c r="E17" s="67" t="str" cm="1">
        <f t="array" ref="E17">IF(A17&lt;&gt;"kbb", "", IF(IFERROR(VALUE(V17), 0)=MAX(INDEX(($A$2:$A$4929="kbb")*($L$2:$L$4929=L17)*IFERROR(VALUE($V$2:$V$4929), 0), 0)), "最新", "歷史重複"))</f>
        <v/>
      </c>
      <c r="F17" t="s">
        <v>105</v>
      </c>
      <c r="G17" t="s">
        <v>29</v>
      </c>
      <c r="H17" t="s">
        <v>30</v>
      </c>
      <c r="I17" t="s">
        <v>31</v>
      </c>
      <c r="J17" t="s">
        <v>106</v>
      </c>
      <c r="K17" t="s">
        <v>107</v>
      </c>
      <c r="L17" t="s">
        <v>126</v>
      </c>
      <c r="M17" t="s">
        <v>119</v>
      </c>
      <c r="N17" t="s">
        <v>120</v>
      </c>
      <c r="O17" t="s">
        <v>37</v>
      </c>
      <c r="P17" t="s">
        <v>126</v>
      </c>
      <c r="Q17" t="s">
        <v>38</v>
      </c>
      <c r="R17" t="s">
        <v>39</v>
      </c>
      <c r="S17" t="s">
        <v>121</v>
      </c>
      <c r="T17" t="s">
        <v>127</v>
      </c>
      <c r="U17" t="s">
        <v>123</v>
      </c>
      <c r="V17" t="s">
        <v>123</v>
      </c>
      <c r="W17" t="s">
        <v>37</v>
      </c>
      <c r="X17" t="s">
        <v>37</v>
      </c>
      <c r="Y17" t="s">
        <v>37</v>
      </c>
      <c r="Z17" t="s">
        <v>128</v>
      </c>
      <c r="AA17" t="s">
        <v>44</v>
      </c>
      <c r="AB17" t="s">
        <v>44</v>
      </c>
      <c r="AC17" t="s">
        <v>45</v>
      </c>
      <c r="AD17" t="s">
        <v>87</v>
      </c>
      <c r="AE17" t="s">
        <v>125</v>
      </c>
      <c r="AF17" t="s">
        <v>48</v>
      </c>
      <c r="AG17">
        <v>613861</v>
      </c>
      <c r="AH17">
        <v>1</v>
      </c>
      <c r="AI17">
        <v>1</v>
      </c>
    </row>
    <row r="18" spans="1:35" ht="16.850000000000001" customHeight="1">
      <c r="A18" s="65" t="str">
        <f>IF(L18="","",IF(COUNTIF(Wip!K:K,L18)=0,IF(W18="","KGB","KBB"),IF(AND(_xlfn.IFNA(VLOOKUP(L18,Wip!K:M,3,0),"")="Y",Q18="MTCAPPLYCONF"),"On Hold",IF(W18="","KGB","KBB"))))</f>
        <v>KGB</v>
      </c>
      <c r="B18" s="65" t="str">
        <f>IF(A18="on hold", "on hold",
 IF(A18="KGB", "Standard Shipment",
  IF(IFERROR(IFERROR(VLOOKUP(L18, List!D:J, 7, 0), VLOOKUP(L18&amp;"", List!D:J, 7, 0)), 0)=0,
   IF(IFERROR(IFERROR(VLOOKUP(L18, 'CND List'!$A:$C, 3, 0), VLOOKUP(L18&amp;"", 'CND List'!$A:$C, 3, 0)), 0)=0,
    IF(A18="KBB", "-", ""),
    IFERROR(VLOOKUP(L18, 'CND List'!$A:$C, 3, 0), VLOOKUP(L18&amp;"", 'CND List'!$A:$C, 3, 0))
   ),
   IFERROR(VLOOKUP(L18, List!D:J, 7, 0), VLOOKUP(L18&amp;"", List!D:J, 7, 0))
  )
 )
)</f>
        <v>Standard Shipment</v>
      </c>
      <c r="C18" s="66" t="str">
        <f t="shared" si="0"/>
        <v>Standard Shipment</v>
      </c>
      <c r="D18" s="67" t="str">
        <f ca="1">IF(C18="Local Scrap","Closed",IFERROR(IF(A18="kgb","Closed",IF(MID(C18,5,1)="Q","Closed",LOOKUP(TODAY()-W18, {0,31,91,181,366}, {"0-30天","31-90天","91-180天","181-365天","365天以上"}))), LOOKUP(TODAY()-Z18, {0,31,91,181,366}, {"0-30天","31-90天","91-180天","181-365天","365天以上"})))</f>
        <v>Closed</v>
      </c>
      <c r="E18" s="67" t="str" cm="1">
        <f t="array" ref="E18">IF(A18&lt;&gt;"kbb", "", IF(IFERROR(VALUE(V18), 0)=MAX(INDEX(($A$2:$A$4929="kbb")*($L$2:$L$4929=L18)*IFERROR(VALUE($V$2:$V$4929), 0), 0)), "最新", "歷史重複"))</f>
        <v/>
      </c>
      <c r="F18" t="s">
        <v>105</v>
      </c>
      <c r="G18" t="s">
        <v>29</v>
      </c>
      <c r="H18" t="s">
        <v>30</v>
      </c>
      <c r="I18" t="s">
        <v>31</v>
      </c>
      <c r="J18" t="s">
        <v>106</v>
      </c>
      <c r="K18" t="s">
        <v>107</v>
      </c>
      <c r="L18" t="s">
        <v>129</v>
      </c>
      <c r="M18" t="s">
        <v>130</v>
      </c>
      <c r="N18" t="s">
        <v>110</v>
      </c>
      <c r="O18" t="s">
        <v>37</v>
      </c>
      <c r="P18" t="s">
        <v>129</v>
      </c>
      <c r="Q18" t="s">
        <v>38</v>
      </c>
      <c r="R18" t="s">
        <v>39</v>
      </c>
      <c r="S18" t="s">
        <v>121</v>
      </c>
      <c r="T18" t="s">
        <v>131</v>
      </c>
      <c r="U18" t="s">
        <v>61</v>
      </c>
      <c r="V18" t="s">
        <v>61</v>
      </c>
      <c r="W18" t="s">
        <v>37</v>
      </c>
      <c r="X18" t="s">
        <v>37</v>
      </c>
      <c r="Y18" t="s">
        <v>37</v>
      </c>
      <c r="Z18" t="s">
        <v>132</v>
      </c>
      <c r="AA18" t="s">
        <v>44</v>
      </c>
      <c r="AB18" t="s">
        <v>44</v>
      </c>
      <c r="AC18" t="s">
        <v>45</v>
      </c>
      <c r="AD18" t="s">
        <v>46</v>
      </c>
      <c r="AE18" t="s">
        <v>133</v>
      </c>
      <c r="AF18" t="s">
        <v>48</v>
      </c>
      <c r="AG18">
        <v>613632</v>
      </c>
      <c r="AH18">
        <v>1</v>
      </c>
      <c r="AI18">
        <v>1</v>
      </c>
    </row>
    <row r="19" spans="1:35" ht="16.850000000000001" customHeight="1">
      <c r="A19" s="65" t="str">
        <f>IF(L19="","",IF(COUNTIF(Wip!K:K,L19)=0,IF(W19="","KGB","KBB"),IF(AND(_xlfn.IFNA(VLOOKUP(L19,Wip!K:M,3,0),"")="Y",Q19="MTCAPPLYCONF"),"On Hold",IF(W19="","KGB","KBB"))))</f>
        <v>KGB</v>
      </c>
      <c r="B19" s="65" t="str">
        <f>IF(A19="on hold", "on hold",
 IF(A19="KGB", "Standard Shipment",
  IF(IFERROR(IFERROR(VLOOKUP(L19, List!D:J, 7, 0), VLOOKUP(L19&amp;"", List!D:J, 7, 0)), 0)=0,
   IF(IFERROR(IFERROR(VLOOKUP(L19, 'CND List'!$A:$C, 3, 0), VLOOKUP(L19&amp;"", 'CND List'!$A:$C, 3, 0)), 0)=0,
    IF(A19="KBB", "-", ""),
    IFERROR(VLOOKUP(L19, 'CND List'!$A:$C, 3, 0), VLOOKUP(L19&amp;"", 'CND List'!$A:$C, 3, 0))
   ),
   IFERROR(VLOOKUP(L19, List!D:J, 7, 0), VLOOKUP(L19&amp;"", List!D:J, 7, 0))
  )
 )
)</f>
        <v>Standard Shipment</v>
      </c>
      <c r="C19" s="66" t="str">
        <f t="shared" si="0"/>
        <v>Standard Shipment</v>
      </c>
      <c r="D19" s="67" t="str">
        <f ca="1">IF(C19="Local Scrap","Closed",IFERROR(IF(A19="kgb","Closed",IF(MID(C19,5,1)="Q","Closed",LOOKUP(TODAY()-W19, {0,31,91,181,366}, {"0-30天","31-90天","91-180天","181-365天","365天以上"}))), LOOKUP(TODAY()-Z19, {0,31,91,181,366}, {"0-30天","31-90天","91-180天","181-365天","365天以上"})))</f>
        <v>Closed</v>
      </c>
      <c r="E19" s="67" t="str" cm="1">
        <f t="array" ref="E19">IF(A19&lt;&gt;"kbb", "", IF(IFERROR(VALUE(V19), 0)=MAX(INDEX(($A$2:$A$4929="kbb")*($L$2:$L$4929=L19)*IFERROR(VALUE($V$2:$V$4929), 0), 0)), "最新", "歷史重複"))</f>
        <v/>
      </c>
      <c r="F19" t="s">
        <v>134</v>
      </c>
      <c r="G19" t="s">
        <v>29</v>
      </c>
      <c r="H19" t="s">
        <v>30</v>
      </c>
      <c r="I19" t="s">
        <v>31</v>
      </c>
      <c r="J19" t="s">
        <v>135</v>
      </c>
      <c r="K19" t="s">
        <v>136</v>
      </c>
      <c r="L19" t="s">
        <v>137</v>
      </c>
      <c r="M19" t="s">
        <v>68</v>
      </c>
      <c r="N19" t="s">
        <v>36</v>
      </c>
      <c r="O19" t="s">
        <v>37</v>
      </c>
      <c r="P19" t="s">
        <v>137</v>
      </c>
      <c r="Q19" t="s">
        <v>38</v>
      </c>
      <c r="R19" t="s">
        <v>39</v>
      </c>
      <c r="S19" t="s">
        <v>138</v>
      </c>
      <c r="T19" t="s">
        <v>139</v>
      </c>
      <c r="U19" t="s">
        <v>61</v>
      </c>
      <c r="V19" t="s">
        <v>61</v>
      </c>
      <c r="W19" t="s">
        <v>37</v>
      </c>
      <c r="X19" t="s">
        <v>37</v>
      </c>
      <c r="Y19" t="s">
        <v>37</v>
      </c>
      <c r="Z19" t="s">
        <v>140</v>
      </c>
      <c r="AA19" t="s">
        <v>44</v>
      </c>
      <c r="AB19" t="s">
        <v>44</v>
      </c>
      <c r="AC19" t="s">
        <v>45</v>
      </c>
      <c r="AD19" t="s">
        <v>46</v>
      </c>
      <c r="AE19" t="s">
        <v>63</v>
      </c>
      <c r="AF19" t="s">
        <v>48</v>
      </c>
      <c r="AG19">
        <v>613632</v>
      </c>
      <c r="AH19">
        <v>1</v>
      </c>
      <c r="AI19">
        <v>1</v>
      </c>
    </row>
    <row r="20" spans="1:35" ht="16.850000000000001" customHeight="1">
      <c r="A20" s="65" t="str">
        <f>IF(L20="","",IF(COUNTIF(Wip!K:K,L20)=0,IF(W20="","KGB","KBB"),IF(AND(_xlfn.IFNA(VLOOKUP(L20,Wip!K:M,3,0),"")="Y",Q20="MTCAPPLYCONF"),"On Hold",IF(W20="","KGB","KBB"))))</f>
        <v>KGB</v>
      </c>
      <c r="B20" s="65" t="str">
        <f>IF(A20="on hold", "on hold",
 IF(A20="KGB", "Standard Shipment",
  IF(IFERROR(IFERROR(VLOOKUP(L20, List!D:J, 7, 0), VLOOKUP(L20&amp;"", List!D:J, 7, 0)), 0)=0,
   IF(IFERROR(IFERROR(VLOOKUP(L20, 'CND List'!$A:$C, 3, 0), VLOOKUP(L20&amp;"", 'CND List'!$A:$C, 3, 0)), 0)=0,
    IF(A20="KBB", "-", ""),
    IFERROR(VLOOKUP(L20, 'CND List'!$A:$C, 3, 0), VLOOKUP(L20&amp;"", 'CND List'!$A:$C, 3, 0))
   ),
   IFERROR(VLOOKUP(L20, List!D:J, 7, 0), VLOOKUP(L20&amp;"", List!D:J, 7, 0))
  )
 )
)</f>
        <v>Standard Shipment</v>
      </c>
      <c r="C20" s="66" t="str">
        <f t="shared" si="0"/>
        <v>Standard Shipment</v>
      </c>
      <c r="D20" s="67" t="str">
        <f ca="1">IF(C20="Local Scrap","Closed",IFERROR(IF(A20="kgb","Closed",IF(MID(C20,5,1)="Q","Closed",LOOKUP(TODAY()-W20, {0,31,91,181,366}, {"0-30天","31-90天","91-180天","181-365天","365天以上"}))), LOOKUP(TODAY()-Z20, {0,31,91,181,366}, {"0-30天","31-90天","91-180天","181-365天","365天以上"})))</f>
        <v>Closed</v>
      </c>
      <c r="E20" s="67" t="str" cm="1">
        <f t="array" ref="E20">IF(A20&lt;&gt;"kbb", "", IF(IFERROR(VALUE(V20), 0)=MAX(INDEX(($A$2:$A$4929="kbb")*($L$2:$L$4929=L20)*IFERROR(VALUE($V$2:$V$4929), 0), 0)), "最新", "歷史重複"))</f>
        <v/>
      </c>
      <c r="F20" t="s">
        <v>134</v>
      </c>
      <c r="G20" t="s">
        <v>29</v>
      </c>
      <c r="H20" t="s">
        <v>30</v>
      </c>
      <c r="I20" t="s">
        <v>31</v>
      </c>
      <c r="J20" t="s">
        <v>135</v>
      </c>
      <c r="K20" t="s">
        <v>136</v>
      </c>
      <c r="L20" t="s">
        <v>141</v>
      </c>
      <c r="M20" t="s">
        <v>142</v>
      </c>
      <c r="N20" t="s">
        <v>82</v>
      </c>
      <c r="O20" t="s">
        <v>37</v>
      </c>
      <c r="P20" t="s">
        <v>141</v>
      </c>
      <c r="Q20" t="s">
        <v>38</v>
      </c>
      <c r="R20" t="s">
        <v>53</v>
      </c>
      <c r="S20" t="s">
        <v>138</v>
      </c>
      <c r="T20" t="s">
        <v>143</v>
      </c>
      <c r="U20" t="s">
        <v>144</v>
      </c>
      <c r="V20" t="s">
        <v>144</v>
      </c>
      <c r="W20" t="s">
        <v>37</v>
      </c>
      <c r="X20" t="s">
        <v>37</v>
      </c>
      <c r="Y20" t="s">
        <v>37</v>
      </c>
      <c r="Z20" t="s">
        <v>145</v>
      </c>
      <c r="AA20" t="s">
        <v>44</v>
      </c>
      <c r="AB20" t="s">
        <v>44</v>
      </c>
      <c r="AC20" t="s">
        <v>45</v>
      </c>
      <c r="AD20" t="s">
        <v>87</v>
      </c>
      <c r="AE20" t="s">
        <v>146</v>
      </c>
      <c r="AF20" t="s">
        <v>48</v>
      </c>
      <c r="AG20">
        <v>614670</v>
      </c>
      <c r="AH20">
        <v>1</v>
      </c>
      <c r="AI20">
        <v>1</v>
      </c>
    </row>
    <row r="21" spans="1:35" ht="16.850000000000001" customHeight="1">
      <c r="A21" s="65" t="str">
        <f>IF(L21="","",IF(COUNTIF(Wip!K:K,L21)=0,IF(W21="","KGB","KBB"),IF(AND(_xlfn.IFNA(VLOOKUP(L21,Wip!K:M,3,0),"")="Y",Q21="MTCAPPLYCONF"),"On Hold",IF(W21="","KGB","KBB"))))</f>
        <v>KGB</v>
      </c>
      <c r="B21" s="65" t="str">
        <f>IF(A21="on hold", "on hold",
 IF(A21="KGB", "Standard Shipment",
  IF(IFERROR(IFERROR(VLOOKUP(L21, List!D:J, 7, 0), VLOOKUP(L21&amp;"", List!D:J, 7, 0)), 0)=0,
   IF(IFERROR(IFERROR(VLOOKUP(L21, 'CND List'!$A:$C, 3, 0), VLOOKUP(L21&amp;"", 'CND List'!$A:$C, 3, 0)), 0)=0,
    IF(A21="KBB", "-", ""),
    IFERROR(VLOOKUP(L21, 'CND List'!$A:$C, 3, 0), VLOOKUP(L21&amp;"", 'CND List'!$A:$C, 3, 0))
   ),
   IFERROR(VLOOKUP(L21, List!D:J, 7, 0), VLOOKUP(L21&amp;"", List!D:J, 7, 0))
  )
 )
)</f>
        <v>Standard Shipment</v>
      </c>
      <c r="C21" s="66" t="str">
        <f t="shared" si="0"/>
        <v>Standard Shipment</v>
      </c>
      <c r="D21" s="67" t="str">
        <f ca="1">IF(C21="Local Scrap","Closed",IFERROR(IF(A21="kgb","Closed",IF(MID(C21,5,1)="Q","Closed",LOOKUP(TODAY()-W21, {0,31,91,181,366}, {"0-30天","31-90天","91-180天","181-365天","365天以上"}))), LOOKUP(TODAY()-Z21, {0,31,91,181,366}, {"0-30天","31-90天","91-180天","181-365天","365天以上"})))</f>
        <v>Closed</v>
      </c>
      <c r="E21" s="67" t="str" cm="1">
        <f t="array" ref="E21">IF(A21&lt;&gt;"kbb", "", IF(IFERROR(VALUE(V21), 0)=MAX(INDEX(($A$2:$A$4929="kbb")*($L$2:$L$4929=L21)*IFERROR(VALUE($V$2:$V$4929), 0), 0)), "最新", "歷史重複"))</f>
        <v/>
      </c>
      <c r="F21" t="s">
        <v>134</v>
      </c>
      <c r="G21" t="s">
        <v>29</v>
      </c>
      <c r="H21" t="s">
        <v>30</v>
      </c>
      <c r="I21" t="s">
        <v>31</v>
      </c>
      <c r="J21" t="s">
        <v>135</v>
      </c>
      <c r="K21" t="s">
        <v>136</v>
      </c>
      <c r="L21" t="s">
        <v>147</v>
      </c>
      <c r="M21" t="s">
        <v>142</v>
      </c>
      <c r="N21" t="s">
        <v>82</v>
      </c>
      <c r="O21" t="s">
        <v>37</v>
      </c>
      <c r="P21" t="s">
        <v>147</v>
      </c>
      <c r="Q21" t="s">
        <v>38</v>
      </c>
      <c r="R21" t="s">
        <v>39</v>
      </c>
      <c r="S21" t="s">
        <v>138</v>
      </c>
      <c r="T21" t="s">
        <v>148</v>
      </c>
      <c r="U21" t="s">
        <v>123</v>
      </c>
      <c r="V21" t="s">
        <v>123</v>
      </c>
      <c r="W21" t="s">
        <v>37</v>
      </c>
      <c r="X21" t="s">
        <v>37</v>
      </c>
      <c r="Y21" t="s">
        <v>37</v>
      </c>
      <c r="Z21" t="s">
        <v>149</v>
      </c>
      <c r="AA21" t="s">
        <v>44</v>
      </c>
      <c r="AB21" t="s">
        <v>44</v>
      </c>
      <c r="AC21" t="s">
        <v>45</v>
      </c>
      <c r="AD21" t="s">
        <v>87</v>
      </c>
      <c r="AE21" t="s">
        <v>125</v>
      </c>
      <c r="AF21" t="s">
        <v>48</v>
      </c>
      <c r="AG21">
        <v>613861</v>
      </c>
      <c r="AH21">
        <v>1</v>
      </c>
      <c r="AI21">
        <v>1</v>
      </c>
    </row>
    <row r="22" spans="1:35" ht="16.850000000000001" customHeight="1">
      <c r="A22" s="65" t="str">
        <f>IF(L22="","",IF(COUNTIF(Wip!K:K,L22)=0,IF(W22="","KGB","KBB"),IF(AND(_xlfn.IFNA(VLOOKUP(L22,Wip!K:M,3,0),"")="Y",Q22="MTCAPPLYCONF"),"On Hold",IF(W22="","KGB","KBB"))))</f>
        <v>KGB</v>
      </c>
      <c r="B22" s="65" t="str">
        <f>IF(A22="on hold", "on hold",
 IF(A22="KGB", "Standard Shipment",
  IF(IFERROR(IFERROR(VLOOKUP(L22, List!D:J, 7, 0), VLOOKUP(L22&amp;"", List!D:J, 7, 0)), 0)=0,
   IF(IFERROR(IFERROR(VLOOKUP(L22, 'CND List'!$A:$C, 3, 0), VLOOKUP(L22&amp;"", 'CND List'!$A:$C, 3, 0)), 0)=0,
    IF(A22="KBB", "-", ""),
    IFERROR(VLOOKUP(L22, 'CND List'!$A:$C, 3, 0), VLOOKUP(L22&amp;"", 'CND List'!$A:$C, 3, 0))
   ),
   IFERROR(VLOOKUP(L22, List!D:J, 7, 0), VLOOKUP(L22&amp;"", List!D:J, 7, 0))
  )
 )
)</f>
        <v>Standard Shipment</v>
      </c>
      <c r="C22" s="66" t="str">
        <f t="shared" si="0"/>
        <v>Standard Shipment</v>
      </c>
      <c r="D22" s="67" t="str">
        <f ca="1">IF(C22="Local Scrap","Closed",IFERROR(IF(A22="kgb","Closed",IF(MID(C22,5,1)="Q","Closed",LOOKUP(TODAY()-W22, {0,31,91,181,366}, {"0-30天","31-90天","91-180天","181-365天","365天以上"}))), LOOKUP(TODAY()-Z22, {0,31,91,181,366}, {"0-30天","31-90天","91-180天","181-365天","365天以上"})))</f>
        <v>Closed</v>
      </c>
      <c r="E22" s="67" t="str" cm="1">
        <f t="array" ref="E22">IF(A22&lt;&gt;"kbb", "", IF(IFERROR(VALUE(V22), 0)=MAX(INDEX(($A$2:$A$4929="kbb")*($L$2:$L$4929=L22)*IFERROR(VALUE($V$2:$V$4929), 0), 0)), "最新", "歷史重複"))</f>
        <v/>
      </c>
      <c r="F22" t="s">
        <v>134</v>
      </c>
      <c r="G22" t="s">
        <v>29</v>
      </c>
      <c r="H22" t="s">
        <v>30</v>
      </c>
      <c r="I22" t="s">
        <v>31</v>
      </c>
      <c r="J22" t="s">
        <v>135</v>
      </c>
      <c r="K22" t="s">
        <v>136</v>
      </c>
      <c r="L22" t="s">
        <v>150</v>
      </c>
      <c r="M22" t="s">
        <v>68</v>
      </c>
      <c r="N22" t="s">
        <v>36</v>
      </c>
      <c r="O22" t="s">
        <v>37</v>
      </c>
      <c r="P22" t="s">
        <v>150</v>
      </c>
      <c r="Q22" t="s">
        <v>38</v>
      </c>
      <c r="R22" t="s">
        <v>39</v>
      </c>
      <c r="S22" t="s">
        <v>138</v>
      </c>
      <c r="T22" t="s">
        <v>151</v>
      </c>
      <c r="U22" t="s">
        <v>61</v>
      </c>
      <c r="V22" t="s">
        <v>61</v>
      </c>
      <c r="W22" t="s">
        <v>37</v>
      </c>
      <c r="X22" t="s">
        <v>37</v>
      </c>
      <c r="Y22" t="s">
        <v>37</v>
      </c>
      <c r="Z22" t="s">
        <v>152</v>
      </c>
      <c r="AA22" t="s">
        <v>44</v>
      </c>
      <c r="AB22" t="s">
        <v>44</v>
      </c>
      <c r="AC22" t="s">
        <v>45</v>
      </c>
      <c r="AD22" t="s">
        <v>46</v>
      </c>
      <c r="AE22" t="s">
        <v>63</v>
      </c>
      <c r="AF22" t="s">
        <v>48</v>
      </c>
      <c r="AG22">
        <v>613632</v>
      </c>
      <c r="AH22">
        <v>1</v>
      </c>
      <c r="AI22">
        <v>1</v>
      </c>
    </row>
    <row r="23" spans="1:35" ht="16.850000000000001" customHeight="1">
      <c r="A23" s="65" t="str">
        <f>IF(L23="","",IF(COUNTIF(Wip!K:K,L23)=0,IF(W23="","KGB","KBB"),IF(AND(_xlfn.IFNA(VLOOKUP(L23,Wip!K:M,3,0),"")="Y",Q23="MTCAPPLYCONF"),"On Hold",IF(W23="","KGB","KBB"))))</f>
        <v>KGB</v>
      </c>
      <c r="B23" s="65" t="str">
        <f>IF(A23="on hold", "on hold",
 IF(A23="KGB", "Standard Shipment",
  IF(IFERROR(IFERROR(VLOOKUP(L23, List!D:J, 7, 0), VLOOKUP(L23&amp;"", List!D:J, 7, 0)), 0)=0,
   IF(IFERROR(IFERROR(VLOOKUP(L23, 'CND List'!$A:$C, 3, 0), VLOOKUP(L23&amp;"", 'CND List'!$A:$C, 3, 0)), 0)=0,
    IF(A23="KBB", "-", ""),
    IFERROR(VLOOKUP(L23, 'CND List'!$A:$C, 3, 0), VLOOKUP(L23&amp;"", 'CND List'!$A:$C, 3, 0))
   ),
   IFERROR(VLOOKUP(L23, List!D:J, 7, 0), VLOOKUP(L23&amp;"", List!D:J, 7, 0))
  )
 )
)</f>
        <v>Standard Shipment</v>
      </c>
      <c r="C23" s="66" t="str">
        <f t="shared" si="0"/>
        <v>Standard Shipment</v>
      </c>
      <c r="D23" s="67" t="str">
        <f ca="1">IF(C23="Local Scrap","Closed",IFERROR(IF(A23="kgb","Closed",IF(MID(C23,5,1)="Q","Closed",LOOKUP(TODAY()-W23, {0,31,91,181,366}, {"0-30天","31-90天","91-180天","181-365天","365天以上"}))), LOOKUP(TODAY()-Z23, {0,31,91,181,366}, {"0-30天","31-90天","91-180天","181-365天","365天以上"})))</f>
        <v>Closed</v>
      </c>
      <c r="E23" s="67" t="str" cm="1">
        <f t="array" ref="E23">IF(A23&lt;&gt;"kbb", "", IF(IFERROR(VALUE(V23), 0)=MAX(INDEX(($A$2:$A$4929="kbb")*($L$2:$L$4929=L23)*IFERROR(VALUE($V$2:$V$4929), 0), 0)), "最新", "歷史重複"))</f>
        <v/>
      </c>
      <c r="F23" t="s">
        <v>134</v>
      </c>
      <c r="G23" t="s">
        <v>29</v>
      </c>
      <c r="H23" t="s">
        <v>30</v>
      </c>
      <c r="I23" t="s">
        <v>31</v>
      </c>
      <c r="J23" t="s">
        <v>135</v>
      </c>
      <c r="K23" t="s">
        <v>136</v>
      </c>
      <c r="L23" t="s">
        <v>153</v>
      </c>
      <c r="M23" t="s">
        <v>35</v>
      </c>
      <c r="N23" t="s">
        <v>36</v>
      </c>
      <c r="O23" t="s">
        <v>37</v>
      </c>
      <c r="P23" t="s">
        <v>153</v>
      </c>
      <c r="Q23" t="s">
        <v>38</v>
      </c>
      <c r="R23" t="s">
        <v>39</v>
      </c>
      <c r="S23" t="s">
        <v>138</v>
      </c>
      <c r="T23" t="s">
        <v>154</v>
      </c>
      <c r="U23" t="s">
        <v>61</v>
      </c>
      <c r="V23" t="s">
        <v>61</v>
      </c>
      <c r="W23" t="s">
        <v>37</v>
      </c>
      <c r="X23" t="s">
        <v>37</v>
      </c>
      <c r="Y23" t="s">
        <v>37</v>
      </c>
      <c r="Z23" t="s">
        <v>155</v>
      </c>
      <c r="AA23" t="s">
        <v>44</v>
      </c>
      <c r="AB23" t="s">
        <v>44</v>
      </c>
      <c r="AC23" t="s">
        <v>45</v>
      </c>
      <c r="AD23" t="s">
        <v>46</v>
      </c>
      <c r="AE23" t="s">
        <v>63</v>
      </c>
      <c r="AF23" t="s">
        <v>48</v>
      </c>
      <c r="AG23">
        <v>613632</v>
      </c>
      <c r="AH23">
        <v>1</v>
      </c>
      <c r="AI23">
        <v>1</v>
      </c>
    </row>
    <row r="24" spans="1:35" ht="16.850000000000001" customHeight="1">
      <c r="A24" s="65" t="str">
        <f>IF(L24="","",IF(COUNTIF(Wip!K:K,L24)=0,IF(W24="","KGB","KBB"),IF(AND(_xlfn.IFNA(VLOOKUP(L24,Wip!K:M,3,0),"")="Y",Q24="MTCAPPLYCONF"),"On Hold",IF(W24="","KGB","KBB"))))</f>
        <v>KGB</v>
      </c>
      <c r="B24" s="65" t="str">
        <f>IF(A24="on hold", "on hold",
 IF(A24="KGB", "Standard Shipment",
  IF(IFERROR(IFERROR(VLOOKUP(L24, List!D:J, 7, 0), VLOOKUP(L24&amp;"", List!D:J, 7, 0)), 0)=0,
   IF(IFERROR(IFERROR(VLOOKUP(L24, 'CND List'!$A:$C, 3, 0), VLOOKUP(L24&amp;"", 'CND List'!$A:$C, 3, 0)), 0)=0,
    IF(A24="KBB", "-", ""),
    IFERROR(VLOOKUP(L24, 'CND List'!$A:$C, 3, 0), VLOOKUP(L24&amp;"", 'CND List'!$A:$C, 3, 0))
   ),
   IFERROR(VLOOKUP(L24, List!D:J, 7, 0), VLOOKUP(L24&amp;"", List!D:J, 7, 0))
  )
 )
)</f>
        <v>Standard Shipment</v>
      </c>
      <c r="C24" s="66" t="str">
        <f t="shared" si="0"/>
        <v>Standard Shipment</v>
      </c>
      <c r="D24" s="67" t="str">
        <f ca="1">IF(C24="Local Scrap","Closed",IFERROR(IF(A24="kgb","Closed",IF(MID(C24,5,1)="Q","Closed",LOOKUP(TODAY()-W24, {0,31,91,181,366}, {"0-30天","31-90天","91-180天","181-365天","365天以上"}))), LOOKUP(TODAY()-Z24, {0,31,91,181,366}, {"0-30天","31-90天","91-180天","181-365天","365天以上"})))</f>
        <v>Closed</v>
      </c>
      <c r="E24" s="67" t="str" cm="1">
        <f t="array" ref="E24">IF(A24&lt;&gt;"kbb", "", IF(IFERROR(VALUE(V24), 0)=MAX(INDEX(($A$2:$A$4929="kbb")*($L$2:$L$4929=L24)*IFERROR(VALUE($V$2:$V$4929), 0), 0)), "最新", "歷史重複"))</f>
        <v/>
      </c>
      <c r="F24" t="s">
        <v>156</v>
      </c>
      <c r="G24" t="s">
        <v>29</v>
      </c>
      <c r="H24" t="s">
        <v>30</v>
      </c>
      <c r="I24" t="s">
        <v>31</v>
      </c>
      <c r="J24" t="s">
        <v>157</v>
      </c>
      <c r="K24" t="s">
        <v>158</v>
      </c>
      <c r="L24" t="s">
        <v>159</v>
      </c>
      <c r="M24" t="s">
        <v>109</v>
      </c>
      <c r="N24" t="s">
        <v>110</v>
      </c>
      <c r="O24" t="s">
        <v>37</v>
      </c>
      <c r="P24" t="s">
        <v>159</v>
      </c>
      <c r="Q24" t="s">
        <v>38</v>
      </c>
      <c r="R24" t="s">
        <v>53</v>
      </c>
      <c r="S24" t="s">
        <v>160</v>
      </c>
      <c r="T24" t="s">
        <v>161</v>
      </c>
      <c r="U24" t="s">
        <v>162</v>
      </c>
      <c r="V24" t="s">
        <v>162</v>
      </c>
      <c r="W24" t="s">
        <v>37</v>
      </c>
      <c r="X24" t="s">
        <v>37</v>
      </c>
      <c r="Y24" t="s">
        <v>37</v>
      </c>
      <c r="Z24" t="s">
        <v>163</v>
      </c>
      <c r="AA24" t="s">
        <v>44</v>
      </c>
      <c r="AB24" t="s">
        <v>44</v>
      </c>
      <c r="AC24" t="s">
        <v>45</v>
      </c>
      <c r="AD24" t="s">
        <v>46</v>
      </c>
      <c r="AE24" t="s">
        <v>164</v>
      </c>
      <c r="AF24" t="s">
        <v>48</v>
      </c>
      <c r="AG24">
        <v>614205</v>
      </c>
      <c r="AH24">
        <v>1</v>
      </c>
      <c r="AI24">
        <v>1</v>
      </c>
    </row>
    <row r="25" spans="1:35" ht="16.850000000000001" customHeight="1">
      <c r="A25" s="65" t="str">
        <f>IF(L25="","",IF(COUNTIF(Wip!K:K,L25)=0,IF(W25="","KGB","KBB"),IF(AND(_xlfn.IFNA(VLOOKUP(L25,Wip!K:M,3,0),"")="Y",Q25="MTCAPPLYCONF"),"On Hold",IF(W25="","KGB","KBB"))))</f>
        <v>KGB</v>
      </c>
      <c r="B25" s="65" t="str">
        <f>IF(A25="on hold", "on hold",
 IF(A25="KGB", "Standard Shipment",
  IF(IFERROR(IFERROR(VLOOKUP(L25, List!D:J, 7, 0), VLOOKUP(L25&amp;"", List!D:J, 7, 0)), 0)=0,
   IF(IFERROR(IFERROR(VLOOKUP(L25, 'CND List'!$A:$C, 3, 0), VLOOKUP(L25&amp;"", 'CND List'!$A:$C, 3, 0)), 0)=0,
    IF(A25="KBB", "-", ""),
    IFERROR(VLOOKUP(L25, 'CND List'!$A:$C, 3, 0), VLOOKUP(L25&amp;"", 'CND List'!$A:$C, 3, 0))
   ),
   IFERROR(VLOOKUP(L25, List!D:J, 7, 0), VLOOKUP(L25&amp;"", List!D:J, 7, 0))
  )
 )
)</f>
        <v>Standard Shipment</v>
      </c>
      <c r="C25" s="66" t="str">
        <f t="shared" si="0"/>
        <v>Standard Shipment</v>
      </c>
      <c r="D25" s="67" t="str">
        <f ca="1">IF(C25="Local Scrap","Closed",IFERROR(IF(A25="kgb","Closed",IF(MID(C25,5,1)="Q","Closed",LOOKUP(TODAY()-W25, {0,31,91,181,366}, {"0-30天","31-90天","91-180天","181-365天","365天以上"}))), LOOKUP(TODAY()-Z25, {0,31,91,181,366}, {"0-30天","31-90天","91-180天","181-365天","365天以上"})))</f>
        <v>Closed</v>
      </c>
      <c r="E25" s="67" t="str" cm="1">
        <f t="array" ref="E25">IF(A25&lt;&gt;"kbb", "", IF(IFERROR(VALUE(V25), 0)=MAX(INDEX(($A$2:$A$4929="kbb")*($L$2:$L$4929=L25)*IFERROR(VALUE($V$2:$V$4929), 0), 0)), "最新", "歷史重複"))</f>
        <v/>
      </c>
      <c r="F25" t="s">
        <v>156</v>
      </c>
      <c r="G25" t="s">
        <v>29</v>
      </c>
      <c r="H25" t="s">
        <v>30</v>
      </c>
      <c r="I25" t="s">
        <v>31</v>
      </c>
      <c r="J25" t="s">
        <v>157</v>
      </c>
      <c r="K25" t="s">
        <v>158</v>
      </c>
      <c r="L25" t="s">
        <v>165</v>
      </c>
      <c r="M25" t="s">
        <v>166</v>
      </c>
      <c r="N25" t="s">
        <v>110</v>
      </c>
      <c r="O25" t="s">
        <v>37</v>
      </c>
      <c r="P25" t="s">
        <v>165</v>
      </c>
      <c r="Q25" t="s">
        <v>38</v>
      </c>
      <c r="R25" t="s">
        <v>53</v>
      </c>
      <c r="S25" t="s">
        <v>160</v>
      </c>
      <c r="T25" t="s">
        <v>167</v>
      </c>
      <c r="U25" t="s">
        <v>162</v>
      </c>
      <c r="V25" t="s">
        <v>162</v>
      </c>
      <c r="W25" t="s">
        <v>37</v>
      </c>
      <c r="X25" t="s">
        <v>37</v>
      </c>
      <c r="Y25" t="s">
        <v>37</v>
      </c>
      <c r="Z25" t="s">
        <v>168</v>
      </c>
      <c r="AA25" t="s">
        <v>44</v>
      </c>
      <c r="AB25" t="s">
        <v>44</v>
      </c>
      <c r="AC25" t="s">
        <v>45</v>
      </c>
      <c r="AD25" t="s">
        <v>46</v>
      </c>
      <c r="AE25" t="s">
        <v>164</v>
      </c>
      <c r="AF25" t="s">
        <v>48</v>
      </c>
      <c r="AG25">
        <v>614205</v>
      </c>
      <c r="AH25">
        <v>1</v>
      </c>
      <c r="AI25">
        <v>1</v>
      </c>
    </row>
    <row r="26" spans="1:35" ht="16.850000000000001" customHeight="1">
      <c r="A26" s="65" t="str">
        <f>IF(L26="","",IF(COUNTIF(Wip!K:K,L26)=0,IF(W26="","KGB","KBB"),IF(AND(_xlfn.IFNA(VLOOKUP(L26,Wip!K:M,3,0),"")="Y",Q26="MTCAPPLYCONF"),"On Hold",IF(W26="","KGB","KBB"))))</f>
        <v>KGB</v>
      </c>
      <c r="B26" s="65" t="str">
        <f>IF(A26="on hold", "on hold",
 IF(A26="KGB", "Standard Shipment",
  IF(IFERROR(IFERROR(VLOOKUP(L26, List!D:J, 7, 0), VLOOKUP(L26&amp;"", List!D:J, 7, 0)), 0)=0,
   IF(IFERROR(IFERROR(VLOOKUP(L26, 'CND List'!$A:$C, 3, 0), VLOOKUP(L26&amp;"", 'CND List'!$A:$C, 3, 0)), 0)=0,
    IF(A26="KBB", "-", ""),
    IFERROR(VLOOKUP(L26, 'CND List'!$A:$C, 3, 0), VLOOKUP(L26&amp;"", 'CND List'!$A:$C, 3, 0))
   ),
   IFERROR(VLOOKUP(L26, List!D:J, 7, 0), VLOOKUP(L26&amp;"", List!D:J, 7, 0))
  )
 )
)</f>
        <v>Standard Shipment</v>
      </c>
      <c r="C26" s="66" t="str">
        <f t="shared" si="0"/>
        <v>Standard Shipment</v>
      </c>
      <c r="D26" s="67" t="str">
        <f ca="1">IF(C26="Local Scrap","Closed",IFERROR(IF(A26="kgb","Closed",IF(MID(C26,5,1)="Q","Closed",LOOKUP(TODAY()-W26, {0,31,91,181,366}, {"0-30天","31-90天","91-180天","181-365天","365天以上"}))), LOOKUP(TODAY()-Z26, {0,31,91,181,366}, {"0-30天","31-90天","91-180天","181-365天","365天以上"})))</f>
        <v>Closed</v>
      </c>
      <c r="E26" s="67" t="str" cm="1">
        <f t="array" ref="E26">IF(A26&lt;&gt;"kbb", "", IF(IFERROR(VALUE(V26), 0)=MAX(INDEX(($A$2:$A$4929="kbb")*($L$2:$L$4929=L26)*IFERROR(VALUE($V$2:$V$4929), 0), 0)), "最新", "歷史重複"))</f>
        <v/>
      </c>
      <c r="F26" t="s">
        <v>156</v>
      </c>
      <c r="G26" t="s">
        <v>29</v>
      </c>
      <c r="H26" t="s">
        <v>30</v>
      </c>
      <c r="I26" t="s">
        <v>31</v>
      </c>
      <c r="J26" t="s">
        <v>157</v>
      </c>
      <c r="K26" t="s">
        <v>158</v>
      </c>
      <c r="L26" t="s">
        <v>169</v>
      </c>
      <c r="M26" t="s">
        <v>119</v>
      </c>
      <c r="N26" t="s">
        <v>120</v>
      </c>
      <c r="O26" t="s">
        <v>37</v>
      </c>
      <c r="P26" t="s">
        <v>169</v>
      </c>
      <c r="Q26" t="s">
        <v>38</v>
      </c>
      <c r="R26" t="s">
        <v>53</v>
      </c>
      <c r="S26" t="s">
        <v>160</v>
      </c>
      <c r="T26" t="s">
        <v>170</v>
      </c>
      <c r="U26" t="s">
        <v>171</v>
      </c>
      <c r="V26" t="s">
        <v>171</v>
      </c>
      <c r="W26" t="s">
        <v>37</v>
      </c>
      <c r="X26" t="s">
        <v>37</v>
      </c>
      <c r="Y26" t="s">
        <v>37</v>
      </c>
      <c r="Z26" t="s">
        <v>172</v>
      </c>
      <c r="AA26" t="s">
        <v>44</v>
      </c>
      <c r="AB26" t="s">
        <v>44</v>
      </c>
      <c r="AC26" t="s">
        <v>45</v>
      </c>
      <c r="AD26" t="s">
        <v>87</v>
      </c>
      <c r="AE26" t="s">
        <v>173</v>
      </c>
      <c r="AF26" t="s">
        <v>48</v>
      </c>
      <c r="AG26">
        <v>614671</v>
      </c>
      <c r="AH26">
        <v>1</v>
      </c>
      <c r="AI26">
        <v>1</v>
      </c>
    </row>
    <row r="27" spans="1:35" ht="16.850000000000001" customHeight="1">
      <c r="A27" s="65" t="str">
        <f>IF(L27="","",IF(COUNTIF(Wip!K:K,L27)=0,IF(W27="","KGB","KBB"),IF(AND(_xlfn.IFNA(VLOOKUP(L27,Wip!K:M,3,0),"")="Y",Q27="MTCAPPLYCONF"),"On Hold",IF(W27="","KGB","KBB"))))</f>
        <v>KGB</v>
      </c>
      <c r="B27" s="65" t="str">
        <f>IF(A27="on hold", "on hold",
 IF(A27="KGB", "Standard Shipment",
  IF(IFERROR(IFERROR(VLOOKUP(L27, List!D:J, 7, 0), VLOOKUP(L27&amp;"", List!D:J, 7, 0)), 0)=0,
   IF(IFERROR(IFERROR(VLOOKUP(L27, 'CND List'!$A:$C, 3, 0), VLOOKUP(L27&amp;"", 'CND List'!$A:$C, 3, 0)), 0)=0,
    IF(A27="KBB", "-", ""),
    IFERROR(VLOOKUP(L27, 'CND List'!$A:$C, 3, 0), VLOOKUP(L27&amp;"", 'CND List'!$A:$C, 3, 0))
   ),
   IFERROR(VLOOKUP(L27, List!D:J, 7, 0), VLOOKUP(L27&amp;"", List!D:J, 7, 0))
  )
 )
)</f>
        <v>Standard Shipment</v>
      </c>
      <c r="C27" s="66" t="str">
        <f t="shared" si="0"/>
        <v>Standard Shipment</v>
      </c>
      <c r="D27" s="67" t="str">
        <f ca="1">IF(C27="Local Scrap","Closed",IFERROR(IF(A27="kgb","Closed",IF(MID(C27,5,1)="Q","Closed",LOOKUP(TODAY()-W27, {0,31,91,181,366}, {"0-30天","31-90天","91-180天","181-365天","365天以上"}))), LOOKUP(TODAY()-Z27, {0,31,91,181,366}, {"0-30天","31-90天","91-180天","181-365天","365天以上"})))</f>
        <v>Closed</v>
      </c>
      <c r="E27" s="67" t="str" cm="1">
        <f t="array" ref="E27">IF(A27&lt;&gt;"kbb", "", IF(IFERROR(VALUE(V27), 0)=MAX(INDEX(($A$2:$A$4929="kbb")*($L$2:$L$4929=L27)*IFERROR(VALUE($V$2:$V$4929), 0), 0)), "最新", "歷史重複"))</f>
        <v/>
      </c>
      <c r="F27" t="s">
        <v>156</v>
      </c>
      <c r="G27" t="s">
        <v>29</v>
      </c>
      <c r="H27" t="s">
        <v>30</v>
      </c>
      <c r="I27" t="s">
        <v>31</v>
      </c>
      <c r="J27" t="s">
        <v>157</v>
      </c>
      <c r="K27" t="s">
        <v>158</v>
      </c>
      <c r="L27" t="s">
        <v>174</v>
      </c>
      <c r="M27" t="s">
        <v>175</v>
      </c>
      <c r="N27" t="s">
        <v>176</v>
      </c>
      <c r="O27" t="s">
        <v>37</v>
      </c>
      <c r="P27" t="s">
        <v>174</v>
      </c>
      <c r="Q27" t="s">
        <v>38</v>
      </c>
      <c r="R27" t="s">
        <v>53</v>
      </c>
      <c r="S27" t="s">
        <v>160</v>
      </c>
      <c r="T27" t="s">
        <v>177</v>
      </c>
      <c r="U27" t="s">
        <v>171</v>
      </c>
      <c r="V27" t="s">
        <v>171</v>
      </c>
      <c r="W27" t="s">
        <v>37</v>
      </c>
      <c r="X27" t="s">
        <v>37</v>
      </c>
      <c r="Y27" t="s">
        <v>37</v>
      </c>
      <c r="Z27" t="s">
        <v>178</v>
      </c>
      <c r="AA27" t="s">
        <v>44</v>
      </c>
      <c r="AB27" t="s">
        <v>44</v>
      </c>
      <c r="AC27" t="s">
        <v>45</v>
      </c>
      <c r="AD27" t="s">
        <v>179</v>
      </c>
      <c r="AE27" t="s">
        <v>173</v>
      </c>
      <c r="AF27" t="s">
        <v>48</v>
      </c>
      <c r="AG27">
        <v>614671</v>
      </c>
      <c r="AH27">
        <v>1</v>
      </c>
      <c r="AI27">
        <v>1</v>
      </c>
    </row>
    <row r="28" spans="1:35" ht="16.850000000000001" customHeight="1">
      <c r="A28" s="65" t="str">
        <f>IF(L28="","",IF(COUNTIF(Wip!K:K,L28)=0,IF(W28="","KGB","KBB"),IF(AND(_xlfn.IFNA(VLOOKUP(L28,Wip!K:M,3,0),"")="Y",Q28="MTCAPPLYCONF"),"On Hold",IF(W28="","KGB","KBB"))))</f>
        <v>KGB</v>
      </c>
      <c r="B28" s="65" t="str">
        <f>IF(A28="on hold", "on hold",
 IF(A28="KGB", "Standard Shipment",
  IF(IFERROR(IFERROR(VLOOKUP(L28, List!D:J, 7, 0), VLOOKUP(L28&amp;"", List!D:J, 7, 0)), 0)=0,
   IF(IFERROR(IFERROR(VLOOKUP(L28, 'CND List'!$A:$C, 3, 0), VLOOKUP(L28&amp;"", 'CND List'!$A:$C, 3, 0)), 0)=0,
    IF(A28="KBB", "-", ""),
    IFERROR(VLOOKUP(L28, 'CND List'!$A:$C, 3, 0), VLOOKUP(L28&amp;"", 'CND List'!$A:$C, 3, 0))
   ),
   IFERROR(VLOOKUP(L28, List!D:J, 7, 0), VLOOKUP(L28&amp;"", List!D:J, 7, 0))
  )
 )
)</f>
        <v>Standard Shipment</v>
      </c>
      <c r="C28" s="66" t="str">
        <f t="shared" si="0"/>
        <v>Standard Shipment</v>
      </c>
      <c r="D28" s="67" t="str">
        <f ca="1">IF(C28="Local Scrap","Closed",IFERROR(IF(A28="kgb","Closed",IF(MID(C28,5,1)="Q","Closed",LOOKUP(TODAY()-W28, {0,31,91,181,366}, {"0-30天","31-90天","91-180天","181-365天","365天以上"}))), LOOKUP(TODAY()-Z28, {0,31,91,181,366}, {"0-30天","31-90天","91-180天","181-365天","365天以上"})))</f>
        <v>Closed</v>
      </c>
      <c r="E28" s="67" t="str" cm="1">
        <f t="array" ref="E28">IF(A28&lt;&gt;"kbb", "", IF(IFERROR(VALUE(V28), 0)=MAX(INDEX(($A$2:$A$4929="kbb")*($L$2:$L$4929=L28)*IFERROR(VALUE($V$2:$V$4929), 0), 0)), "最新", "歷史重複"))</f>
        <v/>
      </c>
      <c r="F28" t="s">
        <v>156</v>
      </c>
      <c r="G28" t="s">
        <v>29</v>
      </c>
      <c r="H28" t="s">
        <v>30</v>
      </c>
      <c r="I28" t="s">
        <v>31</v>
      </c>
      <c r="J28" t="s">
        <v>157</v>
      </c>
      <c r="K28" t="s">
        <v>158</v>
      </c>
      <c r="L28" t="s">
        <v>180</v>
      </c>
      <c r="M28" t="s">
        <v>181</v>
      </c>
      <c r="N28" t="s">
        <v>120</v>
      </c>
      <c r="O28" t="s">
        <v>37</v>
      </c>
      <c r="P28" t="s">
        <v>180</v>
      </c>
      <c r="Q28" t="s">
        <v>38</v>
      </c>
      <c r="R28" t="s">
        <v>53</v>
      </c>
      <c r="S28" t="s">
        <v>160</v>
      </c>
      <c r="T28" t="s">
        <v>182</v>
      </c>
      <c r="U28" t="s">
        <v>171</v>
      </c>
      <c r="V28" t="s">
        <v>171</v>
      </c>
      <c r="W28" t="s">
        <v>37</v>
      </c>
      <c r="X28" t="s">
        <v>37</v>
      </c>
      <c r="Y28" t="s">
        <v>37</v>
      </c>
      <c r="Z28" t="s">
        <v>183</v>
      </c>
      <c r="AA28" t="s">
        <v>44</v>
      </c>
      <c r="AB28" t="s">
        <v>44</v>
      </c>
      <c r="AC28" t="s">
        <v>45</v>
      </c>
      <c r="AD28" t="s">
        <v>87</v>
      </c>
      <c r="AE28" t="s">
        <v>173</v>
      </c>
      <c r="AF28" t="s">
        <v>48</v>
      </c>
      <c r="AG28">
        <v>614671</v>
      </c>
      <c r="AH28">
        <v>1</v>
      </c>
      <c r="AI28">
        <v>1</v>
      </c>
    </row>
    <row r="29" spans="1:35" ht="16.850000000000001" customHeight="1">
      <c r="A29" s="65" t="str">
        <f>IF(L29="","",IF(COUNTIF(Wip!K:K,L29)=0,IF(W29="","KGB","KBB"),IF(AND(_xlfn.IFNA(VLOOKUP(L29,Wip!K:M,3,0),"")="Y",Q29="MTCAPPLYCONF"),"On Hold",IF(W29="","KGB","KBB"))))</f>
        <v>KGB</v>
      </c>
      <c r="B29" s="65" t="str">
        <f>IF(A29="on hold", "on hold",
 IF(A29="KGB", "Standard Shipment",
  IF(IFERROR(IFERROR(VLOOKUP(L29, List!D:J, 7, 0), VLOOKUP(L29&amp;"", List!D:J, 7, 0)), 0)=0,
   IF(IFERROR(IFERROR(VLOOKUP(L29, 'CND List'!$A:$C, 3, 0), VLOOKUP(L29&amp;"", 'CND List'!$A:$C, 3, 0)), 0)=0,
    IF(A29="KBB", "-", ""),
    IFERROR(VLOOKUP(L29, 'CND List'!$A:$C, 3, 0), VLOOKUP(L29&amp;"", 'CND List'!$A:$C, 3, 0))
   ),
   IFERROR(VLOOKUP(L29, List!D:J, 7, 0), VLOOKUP(L29&amp;"", List!D:J, 7, 0))
  )
 )
)</f>
        <v>Standard Shipment</v>
      </c>
      <c r="C29" s="66" t="str">
        <f t="shared" si="0"/>
        <v>Standard Shipment</v>
      </c>
      <c r="D29" s="67" t="str">
        <f ca="1">IF(C29="Local Scrap","Closed",IFERROR(IF(A29="kgb","Closed",IF(MID(C29,5,1)="Q","Closed",LOOKUP(TODAY()-W29, {0,31,91,181,366}, {"0-30天","31-90天","91-180天","181-365天","365天以上"}))), LOOKUP(TODAY()-Z29, {0,31,91,181,366}, {"0-30天","31-90天","91-180天","181-365天","365天以上"})))</f>
        <v>Closed</v>
      </c>
      <c r="E29" s="67" t="str" cm="1">
        <f t="array" ref="E29">IF(A29&lt;&gt;"kbb", "", IF(IFERROR(VALUE(V29), 0)=MAX(INDEX(($A$2:$A$4929="kbb")*($L$2:$L$4929=L29)*IFERROR(VALUE($V$2:$V$4929), 0), 0)), "最新", "歷史重複"))</f>
        <v/>
      </c>
      <c r="F29" t="s">
        <v>156</v>
      </c>
      <c r="G29" t="s">
        <v>29</v>
      </c>
      <c r="H29" t="s">
        <v>30</v>
      </c>
      <c r="I29" t="s">
        <v>31</v>
      </c>
      <c r="J29" t="s">
        <v>157</v>
      </c>
      <c r="K29" t="s">
        <v>158</v>
      </c>
      <c r="L29" t="s">
        <v>184</v>
      </c>
      <c r="M29" t="s">
        <v>185</v>
      </c>
      <c r="N29" t="s">
        <v>186</v>
      </c>
      <c r="O29" t="s">
        <v>37</v>
      </c>
      <c r="P29" t="s">
        <v>184</v>
      </c>
      <c r="Q29" t="s">
        <v>38</v>
      </c>
      <c r="R29" t="s">
        <v>53</v>
      </c>
      <c r="S29" t="s">
        <v>160</v>
      </c>
      <c r="T29" t="s">
        <v>187</v>
      </c>
      <c r="U29" t="s">
        <v>188</v>
      </c>
      <c r="V29" t="s">
        <v>188</v>
      </c>
      <c r="W29" t="s">
        <v>37</v>
      </c>
      <c r="X29" t="s">
        <v>37</v>
      </c>
      <c r="Y29" t="s">
        <v>37</v>
      </c>
      <c r="Z29" t="s">
        <v>189</v>
      </c>
      <c r="AA29" t="s">
        <v>44</v>
      </c>
      <c r="AB29" t="s">
        <v>44</v>
      </c>
      <c r="AC29" t="s">
        <v>45</v>
      </c>
      <c r="AD29" t="s">
        <v>190</v>
      </c>
      <c r="AE29" t="s">
        <v>191</v>
      </c>
      <c r="AF29" t="s">
        <v>48</v>
      </c>
      <c r="AG29">
        <v>616059</v>
      </c>
      <c r="AH29">
        <v>1</v>
      </c>
      <c r="AI29">
        <v>1</v>
      </c>
    </row>
    <row r="30" spans="1:35" ht="16.850000000000001" customHeight="1">
      <c r="A30" s="65" t="str">
        <f>IF(L30="","",IF(COUNTIF(Wip!K:K,L30)=0,IF(W30="","KGB","KBB"),IF(AND(_xlfn.IFNA(VLOOKUP(L30,Wip!K:M,3,0),"")="Y",Q30="MTCAPPLYCONF"),"On Hold",IF(W30="","KGB","KBB"))))</f>
        <v>KGB</v>
      </c>
      <c r="B30" s="65" t="str">
        <f>IF(A30="on hold", "on hold",
 IF(A30="KGB", "Standard Shipment",
  IF(IFERROR(IFERROR(VLOOKUP(L30, List!D:J, 7, 0), VLOOKUP(L30&amp;"", List!D:J, 7, 0)), 0)=0,
   IF(IFERROR(IFERROR(VLOOKUP(L30, 'CND List'!$A:$C, 3, 0), VLOOKUP(L30&amp;"", 'CND List'!$A:$C, 3, 0)), 0)=0,
    IF(A30="KBB", "-", ""),
    IFERROR(VLOOKUP(L30, 'CND List'!$A:$C, 3, 0), VLOOKUP(L30&amp;"", 'CND List'!$A:$C, 3, 0))
   ),
   IFERROR(VLOOKUP(L30, List!D:J, 7, 0), VLOOKUP(L30&amp;"", List!D:J, 7, 0))
  )
 )
)</f>
        <v>Standard Shipment</v>
      </c>
      <c r="C30" s="66" t="str">
        <f t="shared" si="0"/>
        <v>Standard Shipment</v>
      </c>
      <c r="D30" s="67" t="str">
        <f ca="1">IF(C30="Local Scrap","Closed",IFERROR(IF(A30="kgb","Closed",IF(MID(C30,5,1)="Q","Closed",LOOKUP(TODAY()-W30, {0,31,91,181,366}, {"0-30天","31-90天","91-180天","181-365天","365天以上"}))), LOOKUP(TODAY()-Z30, {0,31,91,181,366}, {"0-30天","31-90天","91-180天","181-365天","365天以上"})))</f>
        <v>Closed</v>
      </c>
      <c r="E30" s="67" t="str" cm="1">
        <f t="array" ref="E30">IF(A30&lt;&gt;"kbb", "", IF(IFERROR(VALUE(V30), 0)=MAX(INDEX(($A$2:$A$4929="kbb")*($L$2:$L$4929=L30)*IFERROR(VALUE($V$2:$V$4929), 0), 0)), "最新", "歷史重複"))</f>
        <v/>
      </c>
      <c r="F30" t="s">
        <v>156</v>
      </c>
      <c r="G30" t="s">
        <v>29</v>
      </c>
      <c r="H30" t="s">
        <v>30</v>
      </c>
      <c r="I30" t="s">
        <v>31</v>
      </c>
      <c r="J30" t="s">
        <v>157</v>
      </c>
      <c r="K30" t="s">
        <v>158</v>
      </c>
      <c r="L30" t="s">
        <v>192</v>
      </c>
      <c r="M30" t="s">
        <v>109</v>
      </c>
      <c r="N30" t="s">
        <v>110</v>
      </c>
      <c r="O30" t="s">
        <v>37</v>
      </c>
      <c r="P30" t="s">
        <v>192</v>
      </c>
      <c r="Q30" t="s">
        <v>38</v>
      </c>
      <c r="R30" t="s">
        <v>53</v>
      </c>
      <c r="S30" t="s">
        <v>160</v>
      </c>
      <c r="T30" t="s">
        <v>193</v>
      </c>
      <c r="U30" t="s">
        <v>162</v>
      </c>
      <c r="V30" t="s">
        <v>162</v>
      </c>
      <c r="W30" t="s">
        <v>37</v>
      </c>
      <c r="X30" t="s">
        <v>37</v>
      </c>
      <c r="Y30" t="s">
        <v>37</v>
      </c>
      <c r="Z30" t="s">
        <v>194</v>
      </c>
      <c r="AA30" t="s">
        <v>44</v>
      </c>
      <c r="AB30" t="s">
        <v>44</v>
      </c>
      <c r="AC30" t="s">
        <v>45</v>
      </c>
      <c r="AD30" t="s">
        <v>46</v>
      </c>
      <c r="AE30" t="s">
        <v>164</v>
      </c>
      <c r="AF30" t="s">
        <v>48</v>
      </c>
      <c r="AG30">
        <v>614205</v>
      </c>
      <c r="AH30">
        <v>1</v>
      </c>
      <c r="AI30">
        <v>1</v>
      </c>
    </row>
    <row r="31" spans="1:35" ht="16.850000000000001" customHeight="1">
      <c r="A31" s="65" t="str">
        <f>IF(L31="","",IF(COUNTIF(Wip!K:K,L31)=0,IF(W31="","KGB","KBB"),IF(AND(_xlfn.IFNA(VLOOKUP(L31,Wip!K:M,3,0),"")="Y",Q31="MTCAPPLYCONF"),"On Hold",IF(W31="","KGB","KBB"))))</f>
        <v>KGB</v>
      </c>
      <c r="B31" s="65" t="str">
        <f>IF(A31="on hold", "on hold",
 IF(A31="KGB", "Standard Shipment",
  IF(IFERROR(IFERROR(VLOOKUP(L31, List!D:J, 7, 0), VLOOKUP(L31&amp;"", List!D:J, 7, 0)), 0)=0,
   IF(IFERROR(IFERROR(VLOOKUP(L31, 'CND List'!$A:$C, 3, 0), VLOOKUP(L31&amp;"", 'CND List'!$A:$C, 3, 0)), 0)=0,
    IF(A31="KBB", "-", ""),
    IFERROR(VLOOKUP(L31, 'CND List'!$A:$C, 3, 0), VLOOKUP(L31&amp;"", 'CND List'!$A:$C, 3, 0))
   ),
   IFERROR(VLOOKUP(L31, List!D:J, 7, 0), VLOOKUP(L31&amp;"", List!D:J, 7, 0))
  )
 )
)</f>
        <v>Standard Shipment</v>
      </c>
      <c r="C31" s="66" t="str">
        <f t="shared" si="0"/>
        <v>Standard Shipment</v>
      </c>
      <c r="D31" s="67" t="str">
        <f ca="1">IF(C31="Local Scrap","Closed",IFERROR(IF(A31="kgb","Closed",IF(MID(C31,5,1)="Q","Closed",LOOKUP(TODAY()-W31, {0,31,91,181,366}, {"0-30天","31-90天","91-180天","181-365天","365天以上"}))), LOOKUP(TODAY()-Z31, {0,31,91,181,366}, {"0-30天","31-90天","91-180天","181-365天","365天以上"})))</f>
        <v>Closed</v>
      </c>
      <c r="E31" s="67" t="str" cm="1">
        <f t="array" ref="E31">IF(A31&lt;&gt;"kbb", "", IF(IFERROR(VALUE(V31), 0)=MAX(INDEX(($A$2:$A$4929="kbb")*($L$2:$L$4929=L31)*IFERROR(VALUE($V$2:$V$4929), 0), 0)), "最新", "歷史重複"))</f>
        <v/>
      </c>
      <c r="F31" t="s">
        <v>195</v>
      </c>
      <c r="G31" t="s">
        <v>29</v>
      </c>
      <c r="H31" t="s">
        <v>30</v>
      </c>
      <c r="I31" t="s">
        <v>31</v>
      </c>
      <c r="J31" t="s">
        <v>196</v>
      </c>
      <c r="K31" t="s">
        <v>197</v>
      </c>
      <c r="L31" t="s">
        <v>198</v>
      </c>
      <c r="M31" t="s">
        <v>68</v>
      </c>
      <c r="N31" t="s">
        <v>36</v>
      </c>
      <c r="O31" t="s">
        <v>37</v>
      </c>
      <c r="P31" t="s">
        <v>198</v>
      </c>
      <c r="Q31" t="s">
        <v>38</v>
      </c>
      <c r="R31" t="s">
        <v>53</v>
      </c>
      <c r="S31" t="s">
        <v>199</v>
      </c>
      <c r="T31" t="s">
        <v>200</v>
      </c>
      <c r="U31" t="s">
        <v>201</v>
      </c>
      <c r="V31" t="s">
        <v>201</v>
      </c>
      <c r="W31" t="s">
        <v>37</v>
      </c>
      <c r="X31" t="s">
        <v>37</v>
      </c>
      <c r="Y31" t="s">
        <v>37</v>
      </c>
      <c r="Z31" t="s">
        <v>202</v>
      </c>
      <c r="AA31" t="s">
        <v>44</v>
      </c>
      <c r="AB31" t="s">
        <v>44</v>
      </c>
      <c r="AC31" t="s">
        <v>45</v>
      </c>
      <c r="AD31" t="s">
        <v>46</v>
      </c>
      <c r="AE31" t="s">
        <v>203</v>
      </c>
      <c r="AF31" t="s">
        <v>48</v>
      </c>
      <c r="AG31">
        <v>615072</v>
      </c>
      <c r="AH31">
        <v>1</v>
      </c>
      <c r="AI31">
        <v>1</v>
      </c>
    </row>
    <row r="32" spans="1:35" ht="16.850000000000001" customHeight="1">
      <c r="A32" s="65" t="str">
        <f>IF(L32="","",IF(COUNTIF(Wip!K:K,L32)=0,IF(W32="","KGB","KBB"),IF(AND(_xlfn.IFNA(VLOOKUP(L32,Wip!K:M,3,0),"")="Y",Q32="MTCAPPLYCONF"),"On Hold",IF(W32="","KGB","KBB"))))</f>
        <v>KGB</v>
      </c>
      <c r="B32" s="65" t="str">
        <f>IF(A32="on hold", "on hold",
 IF(A32="KGB", "Standard Shipment",
  IF(IFERROR(IFERROR(VLOOKUP(L32, List!D:J, 7, 0), VLOOKUP(L32&amp;"", List!D:J, 7, 0)), 0)=0,
   IF(IFERROR(IFERROR(VLOOKUP(L32, 'CND List'!$A:$C, 3, 0), VLOOKUP(L32&amp;"", 'CND List'!$A:$C, 3, 0)), 0)=0,
    IF(A32="KBB", "-", ""),
    IFERROR(VLOOKUP(L32, 'CND List'!$A:$C, 3, 0), VLOOKUP(L32&amp;"", 'CND List'!$A:$C, 3, 0))
   ),
   IFERROR(VLOOKUP(L32, List!D:J, 7, 0), VLOOKUP(L32&amp;"", List!D:J, 7, 0))
  )
 )
)</f>
        <v>Standard Shipment</v>
      </c>
      <c r="C32" s="66" t="str">
        <f t="shared" si="0"/>
        <v>Standard Shipment</v>
      </c>
      <c r="D32" s="67" t="str">
        <f ca="1">IF(C32="Local Scrap","Closed",IFERROR(IF(A32="kgb","Closed",IF(MID(C32,5,1)="Q","Closed",LOOKUP(TODAY()-W32, {0,31,91,181,366}, {"0-30天","31-90天","91-180天","181-365天","365天以上"}))), LOOKUP(TODAY()-Z32, {0,31,91,181,366}, {"0-30天","31-90天","91-180天","181-365天","365天以上"})))</f>
        <v>Closed</v>
      </c>
      <c r="E32" s="67" t="str" cm="1">
        <f t="array" ref="E32">IF(A32&lt;&gt;"kbb", "", IF(IFERROR(VALUE(V32), 0)=MAX(INDEX(($A$2:$A$4929="kbb")*($L$2:$L$4929=L32)*IFERROR(VALUE($V$2:$V$4929), 0), 0)), "最新", "歷史重複"))</f>
        <v/>
      </c>
      <c r="F32" t="s">
        <v>195</v>
      </c>
      <c r="G32" t="s">
        <v>29</v>
      </c>
      <c r="H32" t="s">
        <v>30</v>
      </c>
      <c r="I32" t="s">
        <v>31</v>
      </c>
      <c r="J32" t="s">
        <v>196</v>
      </c>
      <c r="K32" t="s">
        <v>197</v>
      </c>
      <c r="L32" t="s">
        <v>204</v>
      </c>
      <c r="M32" t="s">
        <v>205</v>
      </c>
      <c r="N32" t="s">
        <v>206</v>
      </c>
      <c r="O32" t="s">
        <v>37</v>
      </c>
      <c r="P32" t="s">
        <v>204</v>
      </c>
      <c r="Q32" t="s">
        <v>38</v>
      </c>
      <c r="R32" t="s">
        <v>53</v>
      </c>
      <c r="S32" t="s">
        <v>207</v>
      </c>
      <c r="T32" t="s">
        <v>208</v>
      </c>
      <c r="U32" t="s">
        <v>209</v>
      </c>
      <c r="V32" t="s">
        <v>209</v>
      </c>
      <c r="W32" t="s">
        <v>37</v>
      </c>
      <c r="X32" t="s">
        <v>37</v>
      </c>
      <c r="Y32" t="s">
        <v>37</v>
      </c>
      <c r="Z32" t="s">
        <v>210</v>
      </c>
      <c r="AA32" t="s">
        <v>44</v>
      </c>
      <c r="AB32" t="s">
        <v>44</v>
      </c>
      <c r="AC32" t="s">
        <v>45</v>
      </c>
      <c r="AD32" t="s">
        <v>190</v>
      </c>
      <c r="AE32" t="s">
        <v>211</v>
      </c>
      <c r="AF32" t="s">
        <v>48</v>
      </c>
      <c r="AG32">
        <v>615315</v>
      </c>
      <c r="AH32">
        <v>1</v>
      </c>
      <c r="AI32">
        <v>1</v>
      </c>
    </row>
    <row r="33" spans="1:35" ht="16.850000000000001" customHeight="1">
      <c r="A33" s="65" t="str">
        <f>IF(L33="","",IF(COUNTIF(Wip!K:K,L33)=0,IF(W33="","KGB","KBB"),IF(AND(_xlfn.IFNA(VLOOKUP(L33,Wip!K:M,3,0),"")="Y",Q33="MTCAPPLYCONF"),"On Hold",IF(W33="","KGB","KBB"))))</f>
        <v>KGB</v>
      </c>
      <c r="B33" s="65" t="str">
        <f>IF(A33="on hold", "on hold",
 IF(A33="KGB", "Standard Shipment",
  IF(IFERROR(IFERROR(VLOOKUP(L33, List!D:J, 7, 0), VLOOKUP(L33&amp;"", List!D:J, 7, 0)), 0)=0,
   IF(IFERROR(IFERROR(VLOOKUP(L33, 'CND List'!$A:$C, 3, 0), VLOOKUP(L33&amp;"", 'CND List'!$A:$C, 3, 0)), 0)=0,
    IF(A33="KBB", "-", ""),
    IFERROR(VLOOKUP(L33, 'CND List'!$A:$C, 3, 0), VLOOKUP(L33&amp;"", 'CND List'!$A:$C, 3, 0))
   ),
   IFERROR(VLOOKUP(L33, List!D:J, 7, 0), VLOOKUP(L33&amp;"", List!D:J, 7, 0))
  )
 )
)</f>
        <v>Standard Shipment</v>
      </c>
      <c r="C33" s="66" t="str">
        <f t="shared" si="0"/>
        <v>Standard Shipment</v>
      </c>
      <c r="D33" s="67" t="str">
        <f ca="1">IF(C33="Local Scrap","Closed",IFERROR(IF(A33="kgb","Closed",IF(MID(C33,5,1)="Q","Closed",LOOKUP(TODAY()-W33, {0,31,91,181,366}, {"0-30天","31-90天","91-180天","181-365天","365天以上"}))), LOOKUP(TODAY()-Z33, {0,31,91,181,366}, {"0-30天","31-90天","91-180天","181-365天","365天以上"})))</f>
        <v>Closed</v>
      </c>
      <c r="E33" s="67" t="str" cm="1">
        <f t="array" ref="E33">IF(A33&lt;&gt;"kbb", "", IF(IFERROR(VALUE(V33), 0)=MAX(INDEX(($A$2:$A$4929="kbb")*($L$2:$L$4929=L33)*IFERROR(VALUE($V$2:$V$4929), 0), 0)), "最新", "歷史重複"))</f>
        <v/>
      </c>
      <c r="F33" t="s">
        <v>195</v>
      </c>
      <c r="G33" t="s">
        <v>29</v>
      </c>
      <c r="H33" t="s">
        <v>30</v>
      </c>
      <c r="I33" t="s">
        <v>31</v>
      </c>
      <c r="J33" t="s">
        <v>196</v>
      </c>
      <c r="K33" t="s">
        <v>197</v>
      </c>
      <c r="L33" t="s">
        <v>212</v>
      </c>
      <c r="M33" t="s">
        <v>81</v>
      </c>
      <c r="N33" t="s">
        <v>82</v>
      </c>
      <c r="O33" t="s">
        <v>37</v>
      </c>
      <c r="P33" t="s">
        <v>212</v>
      </c>
      <c r="Q33" t="s">
        <v>38</v>
      </c>
      <c r="R33" t="s">
        <v>53</v>
      </c>
      <c r="S33" t="s">
        <v>199</v>
      </c>
      <c r="T33" t="s">
        <v>213</v>
      </c>
      <c r="U33" t="s">
        <v>214</v>
      </c>
      <c r="V33" t="s">
        <v>214</v>
      </c>
      <c r="W33" t="s">
        <v>37</v>
      </c>
      <c r="X33" t="s">
        <v>37</v>
      </c>
      <c r="Y33" t="s">
        <v>37</v>
      </c>
      <c r="Z33" t="s">
        <v>215</v>
      </c>
      <c r="AA33" t="s">
        <v>44</v>
      </c>
      <c r="AB33" t="s">
        <v>44</v>
      </c>
      <c r="AC33" t="s">
        <v>45</v>
      </c>
      <c r="AD33" t="s">
        <v>87</v>
      </c>
      <c r="AE33" t="s">
        <v>216</v>
      </c>
      <c r="AF33" t="s">
        <v>48</v>
      </c>
      <c r="AG33">
        <v>615136</v>
      </c>
      <c r="AH33">
        <v>1</v>
      </c>
      <c r="AI33">
        <v>1</v>
      </c>
    </row>
    <row r="34" spans="1:35" ht="16.850000000000001" customHeight="1">
      <c r="A34" s="65" t="str">
        <f>IF(L34="","",IF(COUNTIF(Wip!K:K,L34)=0,IF(W34="","KGB","KBB"),IF(AND(_xlfn.IFNA(VLOOKUP(L34,Wip!K:M,3,0),"")="Y",Q34="MTCAPPLYCONF"),"On Hold",IF(W34="","KGB","KBB"))))</f>
        <v>KGB</v>
      </c>
      <c r="B34" s="65" t="str">
        <f>IF(A34="on hold", "on hold",
 IF(A34="KGB", "Standard Shipment",
  IF(IFERROR(IFERROR(VLOOKUP(L34, List!D:J, 7, 0), VLOOKUP(L34&amp;"", List!D:J, 7, 0)), 0)=0,
   IF(IFERROR(IFERROR(VLOOKUP(L34, 'CND List'!$A:$C, 3, 0), VLOOKUP(L34&amp;"", 'CND List'!$A:$C, 3, 0)), 0)=0,
    IF(A34="KBB", "-", ""),
    IFERROR(VLOOKUP(L34, 'CND List'!$A:$C, 3, 0), VLOOKUP(L34&amp;"", 'CND List'!$A:$C, 3, 0))
   ),
   IFERROR(VLOOKUP(L34, List!D:J, 7, 0), VLOOKUP(L34&amp;"", List!D:J, 7, 0))
  )
 )
)</f>
        <v>Standard Shipment</v>
      </c>
      <c r="C34" s="66" t="str">
        <f t="shared" si="0"/>
        <v>Standard Shipment</v>
      </c>
      <c r="D34" s="67" t="str">
        <f ca="1">IF(C34="Local Scrap","Closed",IFERROR(IF(A34="kgb","Closed",IF(MID(C34,5,1)="Q","Closed",LOOKUP(TODAY()-W34, {0,31,91,181,366}, {"0-30天","31-90天","91-180天","181-365天","365天以上"}))), LOOKUP(TODAY()-Z34, {0,31,91,181,366}, {"0-30天","31-90天","91-180天","181-365天","365天以上"})))</f>
        <v>Closed</v>
      </c>
      <c r="E34" s="67" t="str" cm="1">
        <f t="array" ref="E34">IF(A34&lt;&gt;"kbb", "", IF(IFERROR(VALUE(V34), 0)=MAX(INDEX(($A$2:$A$4929="kbb")*($L$2:$L$4929=L34)*IFERROR(VALUE($V$2:$V$4929), 0), 0)), "最新", "歷史重複"))</f>
        <v/>
      </c>
      <c r="F34" t="s">
        <v>195</v>
      </c>
      <c r="G34" t="s">
        <v>29</v>
      </c>
      <c r="H34" t="s">
        <v>30</v>
      </c>
      <c r="I34" t="s">
        <v>31</v>
      </c>
      <c r="J34" t="s">
        <v>196</v>
      </c>
      <c r="K34" t="s">
        <v>197</v>
      </c>
      <c r="L34" t="s">
        <v>217</v>
      </c>
      <c r="M34" t="s">
        <v>218</v>
      </c>
      <c r="N34" t="s">
        <v>219</v>
      </c>
      <c r="O34" t="s">
        <v>37</v>
      </c>
      <c r="P34" t="s">
        <v>217</v>
      </c>
      <c r="Q34" t="s">
        <v>38</v>
      </c>
      <c r="R34" t="s">
        <v>53</v>
      </c>
      <c r="S34" t="s">
        <v>199</v>
      </c>
      <c r="T34" t="s">
        <v>220</v>
      </c>
      <c r="U34" t="s">
        <v>214</v>
      </c>
      <c r="V34" t="s">
        <v>214</v>
      </c>
      <c r="W34" t="s">
        <v>37</v>
      </c>
      <c r="X34" t="s">
        <v>37</v>
      </c>
      <c r="Y34" t="s">
        <v>37</v>
      </c>
      <c r="Z34" t="s">
        <v>221</v>
      </c>
      <c r="AA34" t="s">
        <v>44</v>
      </c>
      <c r="AB34" t="s">
        <v>44</v>
      </c>
      <c r="AC34" t="s">
        <v>45</v>
      </c>
      <c r="AD34" t="s">
        <v>179</v>
      </c>
      <c r="AE34" t="s">
        <v>216</v>
      </c>
      <c r="AF34" t="s">
        <v>48</v>
      </c>
      <c r="AG34">
        <v>615136</v>
      </c>
      <c r="AH34">
        <v>1</v>
      </c>
      <c r="AI34">
        <v>1</v>
      </c>
    </row>
    <row r="35" spans="1:35" ht="16.850000000000001" customHeight="1">
      <c r="A35" s="65" t="str">
        <f>IF(L35="","",IF(COUNTIF(Wip!K:K,L35)=0,IF(W35="","KGB","KBB"),IF(AND(_xlfn.IFNA(VLOOKUP(L35,Wip!K:M,3,0),"")="Y",Q35="MTCAPPLYCONF"),"On Hold",IF(W35="","KGB","KBB"))))</f>
        <v>KGB</v>
      </c>
      <c r="B35" s="65" t="str">
        <f>IF(A35="on hold", "on hold",
 IF(A35="KGB", "Standard Shipment",
  IF(IFERROR(IFERROR(VLOOKUP(L35, List!D:J, 7, 0), VLOOKUP(L35&amp;"", List!D:J, 7, 0)), 0)=0,
   IF(IFERROR(IFERROR(VLOOKUP(L35, 'CND List'!$A:$C, 3, 0), VLOOKUP(L35&amp;"", 'CND List'!$A:$C, 3, 0)), 0)=0,
    IF(A35="KBB", "-", ""),
    IFERROR(VLOOKUP(L35, 'CND List'!$A:$C, 3, 0), VLOOKUP(L35&amp;"", 'CND List'!$A:$C, 3, 0))
   ),
   IFERROR(VLOOKUP(L35, List!D:J, 7, 0), VLOOKUP(L35&amp;"", List!D:J, 7, 0))
  )
 )
)</f>
        <v>Standard Shipment</v>
      </c>
      <c r="C35" s="66" t="str">
        <f t="shared" si="0"/>
        <v>Standard Shipment</v>
      </c>
      <c r="D35" s="67" t="str">
        <f ca="1">IF(C35="Local Scrap","Closed",IFERROR(IF(A35="kgb","Closed",IF(MID(C35,5,1)="Q","Closed",LOOKUP(TODAY()-W35, {0,31,91,181,366}, {"0-30天","31-90天","91-180天","181-365天","365天以上"}))), LOOKUP(TODAY()-Z35, {0,31,91,181,366}, {"0-30天","31-90天","91-180天","181-365天","365天以上"})))</f>
        <v>Closed</v>
      </c>
      <c r="E35" s="67" t="str" cm="1">
        <f t="array" ref="E35">IF(A35&lt;&gt;"kbb", "", IF(IFERROR(VALUE(V35), 0)=MAX(INDEX(($A$2:$A$4929="kbb")*($L$2:$L$4929=L35)*IFERROR(VALUE($V$2:$V$4929), 0), 0)), "最新", "歷史重複"))</f>
        <v/>
      </c>
      <c r="F35" t="s">
        <v>195</v>
      </c>
      <c r="G35" t="s">
        <v>29</v>
      </c>
      <c r="H35" t="s">
        <v>30</v>
      </c>
      <c r="I35" t="s">
        <v>31</v>
      </c>
      <c r="J35" t="s">
        <v>196</v>
      </c>
      <c r="K35" t="s">
        <v>197</v>
      </c>
      <c r="L35" t="s">
        <v>222</v>
      </c>
      <c r="M35" t="s">
        <v>81</v>
      </c>
      <c r="N35" t="s">
        <v>82</v>
      </c>
      <c r="O35" t="s">
        <v>37</v>
      </c>
      <c r="P35" t="s">
        <v>222</v>
      </c>
      <c r="Q35" t="s">
        <v>38</v>
      </c>
      <c r="R35" t="s">
        <v>53</v>
      </c>
      <c r="S35" t="s">
        <v>199</v>
      </c>
      <c r="T35" t="s">
        <v>223</v>
      </c>
      <c r="U35" t="s">
        <v>214</v>
      </c>
      <c r="V35" t="s">
        <v>214</v>
      </c>
      <c r="W35" t="s">
        <v>37</v>
      </c>
      <c r="X35" t="s">
        <v>37</v>
      </c>
      <c r="Y35" t="s">
        <v>37</v>
      </c>
      <c r="Z35" t="s">
        <v>224</v>
      </c>
      <c r="AA35" t="s">
        <v>44</v>
      </c>
      <c r="AB35" t="s">
        <v>44</v>
      </c>
      <c r="AC35" t="s">
        <v>45</v>
      </c>
      <c r="AD35" t="s">
        <v>87</v>
      </c>
      <c r="AE35" t="s">
        <v>216</v>
      </c>
      <c r="AF35" t="s">
        <v>48</v>
      </c>
      <c r="AG35">
        <v>615136</v>
      </c>
      <c r="AH35">
        <v>1</v>
      </c>
      <c r="AI35">
        <v>1</v>
      </c>
    </row>
    <row r="36" spans="1:35" ht="16.850000000000001" customHeight="1">
      <c r="A36" s="65" t="str">
        <f>IF(L36="","",IF(COUNTIF(Wip!K:K,L36)=0,IF(W36="","KGB","KBB"),IF(AND(_xlfn.IFNA(VLOOKUP(L36,Wip!K:M,3,0),"")="Y",Q36="MTCAPPLYCONF"),"On Hold",IF(W36="","KGB","KBB"))))</f>
        <v>KGB</v>
      </c>
      <c r="B36" s="65" t="str">
        <f>IF(A36="on hold", "on hold",
 IF(A36="KGB", "Standard Shipment",
  IF(IFERROR(IFERROR(VLOOKUP(L36, List!D:J, 7, 0), VLOOKUP(L36&amp;"", List!D:J, 7, 0)), 0)=0,
   IF(IFERROR(IFERROR(VLOOKUP(L36, 'CND List'!$A:$C, 3, 0), VLOOKUP(L36&amp;"", 'CND List'!$A:$C, 3, 0)), 0)=0,
    IF(A36="KBB", "-", ""),
    IFERROR(VLOOKUP(L36, 'CND List'!$A:$C, 3, 0), VLOOKUP(L36&amp;"", 'CND List'!$A:$C, 3, 0))
   ),
   IFERROR(VLOOKUP(L36, List!D:J, 7, 0), VLOOKUP(L36&amp;"", List!D:J, 7, 0))
  )
 )
)</f>
        <v>Standard Shipment</v>
      </c>
      <c r="C36" s="66" t="str">
        <f t="shared" si="0"/>
        <v>Standard Shipment</v>
      </c>
      <c r="D36" s="67" t="str">
        <f ca="1">IF(C36="Local Scrap","Closed",IFERROR(IF(A36="kgb","Closed",IF(MID(C36,5,1)="Q","Closed",LOOKUP(TODAY()-W36, {0,31,91,181,366}, {"0-30天","31-90天","91-180天","181-365天","365天以上"}))), LOOKUP(TODAY()-Z36, {0,31,91,181,366}, {"0-30天","31-90天","91-180天","181-365天","365天以上"})))</f>
        <v>Closed</v>
      </c>
      <c r="E36" s="67" t="str" cm="1">
        <f t="array" ref="E36">IF(A36&lt;&gt;"kbb", "", IF(IFERROR(VALUE(V36), 0)=MAX(INDEX(($A$2:$A$4929="kbb")*($L$2:$L$4929=L36)*IFERROR(VALUE($V$2:$V$4929), 0), 0)), "最新", "歷史重複"))</f>
        <v/>
      </c>
      <c r="F36" t="s">
        <v>195</v>
      </c>
      <c r="G36" t="s">
        <v>29</v>
      </c>
      <c r="H36" t="s">
        <v>30</v>
      </c>
      <c r="I36" t="s">
        <v>31</v>
      </c>
      <c r="J36" t="s">
        <v>196</v>
      </c>
      <c r="K36" t="s">
        <v>197</v>
      </c>
      <c r="L36" t="s">
        <v>225</v>
      </c>
      <c r="M36" t="s">
        <v>226</v>
      </c>
      <c r="N36" t="s">
        <v>36</v>
      </c>
      <c r="O36" t="s">
        <v>37</v>
      </c>
      <c r="P36" t="s">
        <v>225</v>
      </c>
      <c r="Q36" t="s">
        <v>38</v>
      </c>
      <c r="R36" t="s">
        <v>53</v>
      </c>
      <c r="S36" t="s">
        <v>199</v>
      </c>
      <c r="T36" t="s">
        <v>227</v>
      </c>
      <c r="U36" t="s">
        <v>228</v>
      </c>
      <c r="V36" t="s">
        <v>228</v>
      </c>
      <c r="W36" t="s">
        <v>37</v>
      </c>
      <c r="X36" t="s">
        <v>37</v>
      </c>
      <c r="Y36" t="s">
        <v>37</v>
      </c>
      <c r="Z36" t="s">
        <v>229</v>
      </c>
      <c r="AA36" t="s">
        <v>44</v>
      </c>
      <c r="AB36" t="s">
        <v>44</v>
      </c>
      <c r="AC36" t="s">
        <v>45</v>
      </c>
      <c r="AD36" t="s">
        <v>46</v>
      </c>
      <c r="AE36" t="s">
        <v>203</v>
      </c>
      <c r="AF36" t="s">
        <v>48</v>
      </c>
      <c r="AG36">
        <v>615072</v>
      </c>
      <c r="AH36">
        <v>1</v>
      </c>
      <c r="AI36">
        <v>1</v>
      </c>
    </row>
    <row r="37" spans="1:35" ht="16.850000000000001" customHeight="1">
      <c r="A37" s="65" t="str">
        <f>IF(L37="","",IF(COUNTIF(Wip!K:K,L37)=0,IF(W37="","KGB","KBB"),IF(AND(_xlfn.IFNA(VLOOKUP(L37,Wip!K:M,3,0),"")="Y",Q37="MTCAPPLYCONF"),"On Hold",IF(W37="","KGB","KBB"))))</f>
        <v>KGB</v>
      </c>
      <c r="B37" s="65" t="str">
        <f>IF(A37="on hold", "on hold",
 IF(A37="KGB", "Standard Shipment",
  IF(IFERROR(IFERROR(VLOOKUP(L37, List!D:J, 7, 0), VLOOKUP(L37&amp;"", List!D:J, 7, 0)), 0)=0,
   IF(IFERROR(IFERROR(VLOOKUP(L37, 'CND List'!$A:$C, 3, 0), VLOOKUP(L37&amp;"", 'CND List'!$A:$C, 3, 0)), 0)=0,
    IF(A37="KBB", "-", ""),
    IFERROR(VLOOKUP(L37, 'CND List'!$A:$C, 3, 0), VLOOKUP(L37&amp;"", 'CND List'!$A:$C, 3, 0))
   ),
   IFERROR(VLOOKUP(L37, List!D:J, 7, 0), VLOOKUP(L37&amp;"", List!D:J, 7, 0))
  )
 )
)</f>
        <v>Standard Shipment</v>
      </c>
      <c r="C37" s="66" t="str">
        <f t="shared" si="0"/>
        <v>Standard Shipment</v>
      </c>
      <c r="D37" s="67" t="str">
        <f ca="1">IF(C37="Local Scrap","Closed",IFERROR(IF(A37="kgb","Closed",IF(MID(C37,5,1)="Q","Closed",LOOKUP(TODAY()-W37, {0,31,91,181,366}, {"0-30天","31-90天","91-180天","181-365天","365天以上"}))), LOOKUP(TODAY()-Z37, {0,31,91,181,366}, {"0-30天","31-90天","91-180天","181-365天","365天以上"})))</f>
        <v>Closed</v>
      </c>
      <c r="E37" s="67" t="str" cm="1">
        <f t="array" ref="E37">IF(A37&lt;&gt;"kbb", "", IF(IFERROR(VALUE(V37), 0)=MAX(INDEX(($A$2:$A$4929="kbb")*($L$2:$L$4929=L37)*IFERROR(VALUE($V$2:$V$4929), 0), 0)), "最新", "歷史重複"))</f>
        <v/>
      </c>
      <c r="F37" t="s">
        <v>195</v>
      </c>
      <c r="G37" t="s">
        <v>29</v>
      </c>
      <c r="H37" t="s">
        <v>30</v>
      </c>
      <c r="I37" t="s">
        <v>31</v>
      </c>
      <c r="J37" t="s">
        <v>196</v>
      </c>
      <c r="K37" t="s">
        <v>197</v>
      </c>
      <c r="L37" t="s">
        <v>230</v>
      </c>
      <c r="M37" t="s">
        <v>35</v>
      </c>
      <c r="N37" t="s">
        <v>36</v>
      </c>
      <c r="O37" t="s">
        <v>37</v>
      </c>
      <c r="P37" t="s">
        <v>230</v>
      </c>
      <c r="Q37" t="s">
        <v>38</v>
      </c>
      <c r="R37" t="s">
        <v>53</v>
      </c>
      <c r="S37" t="s">
        <v>199</v>
      </c>
      <c r="T37" t="s">
        <v>231</v>
      </c>
      <c r="U37" t="s">
        <v>232</v>
      </c>
      <c r="V37" t="s">
        <v>232</v>
      </c>
      <c r="W37" t="s">
        <v>37</v>
      </c>
      <c r="X37" t="s">
        <v>37</v>
      </c>
      <c r="Y37" t="s">
        <v>37</v>
      </c>
      <c r="Z37" t="s">
        <v>233</v>
      </c>
      <c r="AA37" t="s">
        <v>44</v>
      </c>
      <c r="AB37" t="s">
        <v>44</v>
      </c>
      <c r="AC37" t="s">
        <v>45</v>
      </c>
      <c r="AD37" t="s">
        <v>46</v>
      </c>
      <c r="AE37" t="s">
        <v>234</v>
      </c>
      <c r="AF37" t="s">
        <v>48</v>
      </c>
      <c r="AG37">
        <v>617416</v>
      </c>
      <c r="AH37">
        <v>1</v>
      </c>
      <c r="AI37">
        <v>1</v>
      </c>
    </row>
    <row r="38" spans="1:35" ht="16.850000000000001" customHeight="1">
      <c r="A38" s="65" t="str">
        <f>IF(L38="","",IF(COUNTIF(Wip!K:K,L38)=0,IF(W38="","KGB","KBB"),IF(AND(_xlfn.IFNA(VLOOKUP(L38,Wip!K:M,3,0),"")="Y",Q38="MTCAPPLYCONF"),"On Hold",IF(W38="","KGB","KBB"))))</f>
        <v>KGB</v>
      </c>
      <c r="B38" s="65" t="str">
        <f>IF(A38="on hold", "on hold",
 IF(A38="KGB", "Standard Shipment",
  IF(IFERROR(IFERROR(VLOOKUP(L38, List!D:J, 7, 0), VLOOKUP(L38&amp;"", List!D:J, 7, 0)), 0)=0,
   IF(IFERROR(IFERROR(VLOOKUP(L38, 'CND List'!$A:$C, 3, 0), VLOOKUP(L38&amp;"", 'CND List'!$A:$C, 3, 0)), 0)=0,
    IF(A38="KBB", "-", ""),
    IFERROR(VLOOKUP(L38, 'CND List'!$A:$C, 3, 0), VLOOKUP(L38&amp;"", 'CND List'!$A:$C, 3, 0))
   ),
   IFERROR(VLOOKUP(L38, List!D:J, 7, 0), VLOOKUP(L38&amp;"", List!D:J, 7, 0))
  )
 )
)</f>
        <v>Standard Shipment</v>
      </c>
      <c r="C38" s="66" t="str">
        <f t="shared" si="0"/>
        <v>Standard Shipment</v>
      </c>
      <c r="D38" s="67" t="str">
        <f ca="1">IF(C38="Local Scrap","Closed",IFERROR(IF(A38="kgb","Closed",IF(MID(C38,5,1)="Q","Closed",LOOKUP(TODAY()-W38, {0,31,91,181,366}, {"0-30天","31-90天","91-180天","181-365天","365天以上"}))), LOOKUP(TODAY()-Z38, {0,31,91,181,366}, {"0-30天","31-90天","91-180天","181-365天","365天以上"})))</f>
        <v>Closed</v>
      </c>
      <c r="E38" s="67" t="str" cm="1">
        <f t="array" ref="E38">IF(A38&lt;&gt;"kbb", "", IF(IFERROR(VALUE(V38), 0)=MAX(INDEX(($A$2:$A$4929="kbb")*($L$2:$L$4929=L38)*IFERROR(VALUE($V$2:$V$4929), 0), 0)), "最新", "歷史重複"))</f>
        <v/>
      </c>
      <c r="F38" t="s">
        <v>235</v>
      </c>
      <c r="G38" t="s">
        <v>29</v>
      </c>
      <c r="H38" t="s">
        <v>30</v>
      </c>
      <c r="I38" t="s">
        <v>31</v>
      </c>
      <c r="J38" t="s">
        <v>236</v>
      </c>
      <c r="K38" t="s">
        <v>237</v>
      </c>
      <c r="L38" t="s">
        <v>238</v>
      </c>
      <c r="M38" t="s">
        <v>239</v>
      </c>
      <c r="N38" t="s">
        <v>36</v>
      </c>
      <c r="O38" t="s">
        <v>37</v>
      </c>
      <c r="P38" t="s">
        <v>238</v>
      </c>
      <c r="Q38" t="s">
        <v>38</v>
      </c>
      <c r="R38" t="s">
        <v>53</v>
      </c>
      <c r="S38" t="s">
        <v>240</v>
      </c>
      <c r="T38" t="s">
        <v>241</v>
      </c>
      <c r="U38" t="s">
        <v>242</v>
      </c>
      <c r="V38" t="s">
        <v>242</v>
      </c>
      <c r="W38" t="s">
        <v>37</v>
      </c>
      <c r="X38" t="s">
        <v>37</v>
      </c>
      <c r="Y38" t="s">
        <v>37</v>
      </c>
      <c r="Z38" t="s">
        <v>243</v>
      </c>
      <c r="AA38" t="s">
        <v>44</v>
      </c>
      <c r="AB38" t="s">
        <v>44</v>
      </c>
      <c r="AC38" t="s">
        <v>244</v>
      </c>
      <c r="AD38" t="s">
        <v>46</v>
      </c>
      <c r="AE38" t="s">
        <v>245</v>
      </c>
      <c r="AF38" t="s">
        <v>48</v>
      </c>
      <c r="AG38">
        <v>615029</v>
      </c>
      <c r="AH38">
        <v>1</v>
      </c>
      <c r="AI38">
        <v>1</v>
      </c>
    </row>
    <row r="39" spans="1:35" ht="16.850000000000001" customHeight="1">
      <c r="A39" s="65" t="str">
        <f>IF(L39="","",IF(COUNTIF(Wip!K:K,L39)=0,IF(W39="","KGB","KBB"),IF(AND(_xlfn.IFNA(VLOOKUP(L39,Wip!K:M,3,0),"")="Y",Q39="MTCAPPLYCONF"),"On Hold",IF(W39="","KGB","KBB"))))</f>
        <v>KGB</v>
      </c>
      <c r="B39" s="65" t="str">
        <f>IF(A39="on hold", "on hold",
 IF(A39="KGB", "Standard Shipment",
  IF(IFERROR(IFERROR(VLOOKUP(L39, List!D:J, 7, 0), VLOOKUP(L39&amp;"", List!D:J, 7, 0)), 0)=0,
   IF(IFERROR(IFERROR(VLOOKUP(L39, 'CND List'!$A:$C, 3, 0), VLOOKUP(L39&amp;"", 'CND List'!$A:$C, 3, 0)), 0)=0,
    IF(A39="KBB", "-", ""),
    IFERROR(VLOOKUP(L39, 'CND List'!$A:$C, 3, 0), VLOOKUP(L39&amp;"", 'CND List'!$A:$C, 3, 0))
   ),
   IFERROR(VLOOKUP(L39, List!D:J, 7, 0), VLOOKUP(L39&amp;"", List!D:J, 7, 0))
  )
 )
)</f>
        <v>Standard Shipment</v>
      </c>
      <c r="C39" s="66" t="str">
        <f t="shared" si="0"/>
        <v>Standard Shipment</v>
      </c>
      <c r="D39" s="67" t="str">
        <f ca="1">IF(C39="Local Scrap","Closed",IFERROR(IF(A39="kgb","Closed",IF(MID(C39,5,1)="Q","Closed",LOOKUP(TODAY()-W39, {0,31,91,181,366}, {"0-30天","31-90天","91-180天","181-365天","365天以上"}))), LOOKUP(TODAY()-Z39, {0,31,91,181,366}, {"0-30天","31-90天","91-180天","181-365天","365天以上"})))</f>
        <v>Closed</v>
      </c>
      <c r="E39" s="67" t="str" cm="1">
        <f t="array" ref="E39">IF(A39&lt;&gt;"kbb", "", IF(IFERROR(VALUE(V39), 0)=MAX(INDEX(($A$2:$A$4929="kbb")*($L$2:$L$4929=L39)*IFERROR(VALUE($V$2:$V$4929), 0), 0)), "最新", "歷史重複"))</f>
        <v/>
      </c>
      <c r="F39" t="s">
        <v>235</v>
      </c>
      <c r="G39" t="s">
        <v>29</v>
      </c>
      <c r="H39" t="s">
        <v>30</v>
      </c>
      <c r="I39" t="s">
        <v>31</v>
      </c>
      <c r="J39" t="s">
        <v>236</v>
      </c>
      <c r="K39" t="s">
        <v>237</v>
      </c>
      <c r="L39" t="s">
        <v>246</v>
      </c>
      <c r="M39" t="s">
        <v>239</v>
      </c>
      <c r="N39" t="s">
        <v>36</v>
      </c>
      <c r="O39" t="s">
        <v>37</v>
      </c>
      <c r="P39" t="s">
        <v>246</v>
      </c>
      <c r="Q39" t="s">
        <v>38</v>
      </c>
      <c r="R39" t="s">
        <v>53</v>
      </c>
      <c r="S39" t="s">
        <v>247</v>
      </c>
      <c r="T39" t="s">
        <v>248</v>
      </c>
      <c r="U39" t="s">
        <v>249</v>
      </c>
      <c r="V39" t="s">
        <v>249</v>
      </c>
      <c r="W39" t="s">
        <v>37</v>
      </c>
      <c r="X39" t="s">
        <v>37</v>
      </c>
      <c r="Y39" t="s">
        <v>37</v>
      </c>
      <c r="Z39" t="s">
        <v>250</v>
      </c>
      <c r="AA39" t="s">
        <v>44</v>
      </c>
      <c r="AB39" t="s">
        <v>44</v>
      </c>
      <c r="AC39" t="s">
        <v>244</v>
      </c>
      <c r="AD39" t="s">
        <v>46</v>
      </c>
      <c r="AE39" t="s">
        <v>251</v>
      </c>
      <c r="AF39" t="s">
        <v>48</v>
      </c>
      <c r="AG39">
        <v>615029</v>
      </c>
      <c r="AH39">
        <v>1</v>
      </c>
      <c r="AI39">
        <v>1</v>
      </c>
    </row>
    <row r="40" spans="1:35" ht="16.850000000000001" customHeight="1">
      <c r="A40" s="65" t="str">
        <f>IF(L40="","",IF(COUNTIF(Wip!K:K,L40)=0,IF(W40="","KGB","KBB"),IF(AND(_xlfn.IFNA(VLOOKUP(L40,Wip!K:M,3,0),"")="Y",Q40="MTCAPPLYCONF"),"On Hold",IF(W40="","KGB","KBB"))))</f>
        <v>KGB</v>
      </c>
      <c r="B40" s="65" t="str">
        <f>IF(A40="on hold", "on hold",
 IF(A40="KGB", "Standard Shipment",
  IF(IFERROR(IFERROR(VLOOKUP(L40, List!D:J, 7, 0), VLOOKUP(L40&amp;"", List!D:J, 7, 0)), 0)=0,
   IF(IFERROR(IFERROR(VLOOKUP(L40, 'CND List'!$A:$C, 3, 0), VLOOKUP(L40&amp;"", 'CND List'!$A:$C, 3, 0)), 0)=0,
    IF(A40="KBB", "-", ""),
    IFERROR(VLOOKUP(L40, 'CND List'!$A:$C, 3, 0), VLOOKUP(L40&amp;"", 'CND List'!$A:$C, 3, 0))
   ),
   IFERROR(VLOOKUP(L40, List!D:J, 7, 0), VLOOKUP(L40&amp;"", List!D:J, 7, 0))
  )
 )
)</f>
        <v>Standard Shipment</v>
      </c>
      <c r="C40" s="66" t="str">
        <f t="shared" si="0"/>
        <v>Standard Shipment</v>
      </c>
      <c r="D40" s="67" t="str">
        <f ca="1">IF(C40="Local Scrap","Closed",IFERROR(IF(A40="kgb","Closed",IF(MID(C40,5,1)="Q","Closed",LOOKUP(TODAY()-W40, {0,31,91,181,366}, {"0-30天","31-90天","91-180天","181-365天","365天以上"}))), LOOKUP(TODAY()-Z40, {0,31,91,181,366}, {"0-30天","31-90天","91-180天","181-365天","365天以上"})))</f>
        <v>Closed</v>
      </c>
      <c r="E40" s="67" t="str" cm="1">
        <f t="array" ref="E40">IF(A40&lt;&gt;"kbb", "", IF(IFERROR(VALUE(V40), 0)=MAX(INDEX(($A$2:$A$4929="kbb")*($L$2:$L$4929=L40)*IFERROR(VALUE($V$2:$V$4929), 0), 0)), "最新", "歷史重複"))</f>
        <v/>
      </c>
      <c r="F40" t="s">
        <v>235</v>
      </c>
      <c r="G40" t="s">
        <v>29</v>
      </c>
      <c r="H40" t="s">
        <v>30</v>
      </c>
      <c r="I40" t="s">
        <v>31</v>
      </c>
      <c r="J40" t="s">
        <v>236</v>
      </c>
      <c r="K40" t="s">
        <v>237</v>
      </c>
      <c r="L40" t="s">
        <v>252</v>
      </c>
      <c r="M40" t="s">
        <v>239</v>
      </c>
      <c r="N40" t="s">
        <v>36</v>
      </c>
      <c r="O40" t="s">
        <v>37</v>
      </c>
      <c r="P40" t="s">
        <v>252</v>
      </c>
      <c r="Q40" t="s">
        <v>38</v>
      </c>
      <c r="R40" t="s">
        <v>53</v>
      </c>
      <c r="S40" t="s">
        <v>247</v>
      </c>
      <c r="T40" t="s">
        <v>253</v>
      </c>
      <c r="U40" t="s">
        <v>249</v>
      </c>
      <c r="V40" t="s">
        <v>249</v>
      </c>
      <c r="W40" t="s">
        <v>37</v>
      </c>
      <c r="X40" t="s">
        <v>37</v>
      </c>
      <c r="Y40" t="s">
        <v>37</v>
      </c>
      <c r="Z40" t="s">
        <v>254</v>
      </c>
      <c r="AA40" t="s">
        <v>44</v>
      </c>
      <c r="AB40" t="s">
        <v>44</v>
      </c>
      <c r="AC40" t="s">
        <v>244</v>
      </c>
      <c r="AD40" t="s">
        <v>46</v>
      </c>
      <c r="AE40" t="s">
        <v>251</v>
      </c>
      <c r="AF40" t="s">
        <v>48</v>
      </c>
      <c r="AG40">
        <v>615029</v>
      </c>
      <c r="AH40">
        <v>1</v>
      </c>
      <c r="AI40">
        <v>1</v>
      </c>
    </row>
    <row r="41" spans="1:35" ht="16.850000000000001" customHeight="1">
      <c r="A41" s="65" t="str">
        <f>IF(L41="","",IF(COUNTIF(Wip!K:K,L41)=0,IF(W41="","KGB","KBB"),IF(AND(_xlfn.IFNA(VLOOKUP(L41,Wip!K:M,3,0),"")="Y",Q41="MTCAPPLYCONF"),"On Hold",IF(W41="","KGB","KBB"))))</f>
        <v>KGB</v>
      </c>
      <c r="B41" s="65" t="str">
        <f>IF(A41="on hold", "on hold",
 IF(A41="KGB", "Standard Shipment",
  IF(IFERROR(IFERROR(VLOOKUP(L41, List!D:J, 7, 0), VLOOKUP(L41&amp;"", List!D:J, 7, 0)), 0)=0,
   IF(IFERROR(IFERROR(VLOOKUP(L41, 'CND List'!$A:$C, 3, 0), VLOOKUP(L41&amp;"", 'CND List'!$A:$C, 3, 0)), 0)=0,
    IF(A41="KBB", "-", ""),
    IFERROR(VLOOKUP(L41, 'CND List'!$A:$C, 3, 0), VLOOKUP(L41&amp;"", 'CND List'!$A:$C, 3, 0))
   ),
   IFERROR(VLOOKUP(L41, List!D:J, 7, 0), VLOOKUP(L41&amp;"", List!D:J, 7, 0))
  )
 )
)</f>
        <v>Standard Shipment</v>
      </c>
      <c r="C41" s="66" t="str">
        <f t="shared" si="0"/>
        <v>Standard Shipment</v>
      </c>
      <c r="D41" s="67" t="str">
        <f ca="1">IF(C41="Local Scrap","Closed",IFERROR(IF(A41="kgb","Closed",IF(MID(C41,5,1)="Q","Closed",LOOKUP(TODAY()-W41, {0,31,91,181,366}, {"0-30天","31-90天","91-180天","181-365天","365天以上"}))), LOOKUP(TODAY()-Z41, {0,31,91,181,366}, {"0-30天","31-90天","91-180天","181-365天","365天以上"})))</f>
        <v>Closed</v>
      </c>
      <c r="E41" s="67" t="str" cm="1">
        <f t="array" ref="E41">IF(A41&lt;&gt;"kbb", "", IF(IFERROR(VALUE(V41), 0)=MAX(INDEX(($A$2:$A$4929="kbb")*($L$2:$L$4929=L41)*IFERROR(VALUE($V$2:$V$4929), 0), 0)), "最新", "歷史重複"))</f>
        <v/>
      </c>
      <c r="F41" t="s">
        <v>235</v>
      </c>
      <c r="G41" t="s">
        <v>29</v>
      </c>
      <c r="H41" t="s">
        <v>30</v>
      </c>
      <c r="I41" t="s">
        <v>31</v>
      </c>
      <c r="J41" t="s">
        <v>236</v>
      </c>
      <c r="K41" t="s">
        <v>237</v>
      </c>
      <c r="L41" t="s">
        <v>255</v>
      </c>
      <c r="M41" t="s">
        <v>239</v>
      </c>
      <c r="N41" t="s">
        <v>36</v>
      </c>
      <c r="O41" t="s">
        <v>37</v>
      </c>
      <c r="P41" t="s">
        <v>255</v>
      </c>
      <c r="Q41" t="s">
        <v>38</v>
      </c>
      <c r="R41" t="s">
        <v>53</v>
      </c>
      <c r="S41" t="s">
        <v>247</v>
      </c>
      <c r="T41" t="s">
        <v>256</v>
      </c>
      <c r="U41" t="s">
        <v>249</v>
      </c>
      <c r="V41" t="s">
        <v>249</v>
      </c>
      <c r="W41" t="s">
        <v>37</v>
      </c>
      <c r="X41" t="s">
        <v>37</v>
      </c>
      <c r="Y41" t="s">
        <v>37</v>
      </c>
      <c r="Z41" t="s">
        <v>257</v>
      </c>
      <c r="AA41" t="s">
        <v>44</v>
      </c>
      <c r="AB41" t="s">
        <v>44</v>
      </c>
      <c r="AC41" t="s">
        <v>244</v>
      </c>
      <c r="AD41" t="s">
        <v>46</v>
      </c>
      <c r="AE41" t="s">
        <v>245</v>
      </c>
      <c r="AF41" t="s">
        <v>48</v>
      </c>
      <c r="AG41">
        <v>615029</v>
      </c>
      <c r="AH41">
        <v>1</v>
      </c>
      <c r="AI41">
        <v>1</v>
      </c>
    </row>
    <row r="42" spans="1:35" ht="16.850000000000001" customHeight="1">
      <c r="A42" s="65" t="str">
        <f>IF(L42="","",IF(COUNTIF(Wip!K:K,L42)=0,IF(W42="","KGB","KBB"),IF(AND(_xlfn.IFNA(VLOOKUP(L42,Wip!K:M,3,0),"")="Y",Q42="MTCAPPLYCONF"),"On Hold",IF(W42="","KGB","KBB"))))</f>
        <v>KGB</v>
      </c>
      <c r="B42" s="65" t="str">
        <f>IF(A42="on hold", "on hold",
 IF(A42="KGB", "Standard Shipment",
  IF(IFERROR(IFERROR(VLOOKUP(L42, List!D:J, 7, 0), VLOOKUP(L42&amp;"", List!D:J, 7, 0)), 0)=0,
   IF(IFERROR(IFERROR(VLOOKUP(L42, 'CND List'!$A:$C, 3, 0), VLOOKUP(L42&amp;"", 'CND List'!$A:$C, 3, 0)), 0)=0,
    IF(A42="KBB", "-", ""),
    IFERROR(VLOOKUP(L42, 'CND List'!$A:$C, 3, 0), VLOOKUP(L42&amp;"", 'CND List'!$A:$C, 3, 0))
   ),
   IFERROR(VLOOKUP(L42, List!D:J, 7, 0), VLOOKUP(L42&amp;"", List!D:J, 7, 0))
  )
 )
)</f>
        <v>Standard Shipment</v>
      </c>
      <c r="C42" s="66" t="str">
        <f t="shared" si="0"/>
        <v>Standard Shipment</v>
      </c>
      <c r="D42" s="67" t="str">
        <f ca="1">IF(C42="Local Scrap","Closed",IFERROR(IF(A42="kgb","Closed",IF(MID(C42,5,1)="Q","Closed",LOOKUP(TODAY()-W42, {0,31,91,181,366}, {"0-30天","31-90天","91-180天","181-365天","365天以上"}))), LOOKUP(TODAY()-Z42, {0,31,91,181,366}, {"0-30天","31-90天","91-180天","181-365天","365天以上"})))</f>
        <v>Closed</v>
      </c>
      <c r="E42" s="67" t="str" cm="1">
        <f t="array" ref="E42">IF(A42&lt;&gt;"kbb", "", IF(IFERROR(VALUE(V42), 0)=MAX(INDEX(($A$2:$A$4929="kbb")*($L$2:$L$4929=L42)*IFERROR(VALUE($V$2:$V$4929), 0), 0)), "最新", "歷史重複"))</f>
        <v/>
      </c>
      <c r="F42" t="s">
        <v>235</v>
      </c>
      <c r="G42" t="s">
        <v>29</v>
      </c>
      <c r="H42" t="s">
        <v>30</v>
      </c>
      <c r="I42" t="s">
        <v>31</v>
      </c>
      <c r="J42" t="s">
        <v>236</v>
      </c>
      <c r="K42" t="s">
        <v>237</v>
      </c>
      <c r="L42" t="s">
        <v>258</v>
      </c>
      <c r="M42" t="s">
        <v>239</v>
      </c>
      <c r="N42" t="s">
        <v>36</v>
      </c>
      <c r="O42" t="s">
        <v>37</v>
      </c>
      <c r="P42" t="s">
        <v>258</v>
      </c>
      <c r="Q42" t="s">
        <v>38</v>
      </c>
      <c r="R42" t="s">
        <v>53</v>
      </c>
      <c r="S42" t="s">
        <v>247</v>
      </c>
      <c r="T42" t="s">
        <v>259</v>
      </c>
      <c r="U42" t="s">
        <v>249</v>
      </c>
      <c r="V42" t="s">
        <v>249</v>
      </c>
      <c r="W42" t="s">
        <v>37</v>
      </c>
      <c r="X42" t="s">
        <v>37</v>
      </c>
      <c r="Y42" t="s">
        <v>37</v>
      </c>
      <c r="Z42" t="s">
        <v>260</v>
      </c>
      <c r="AA42" t="s">
        <v>44</v>
      </c>
      <c r="AB42" t="s">
        <v>44</v>
      </c>
      <c r="AC42" t="s">
        <v>244</v>
      </c>
      <c r="AD42" t="s">
        <v>46</v>
      </c>
      <c r="AE42" t="s">
        <v>245</v>
      </c>
      <c r="AF42" t="s">
        <v>48</v>
      </c>
      <c r="AG42">
        <v>615029</v>
      </c>
      <c r="AH42">
        <v>1</v>
      </c>
      <c r="AI42">
        <v>1</v>
      </c>
    </row>
    <row r="43" spans="1:35" ht="16.850000000000001" customHeight="1">
      <c r="A43" s="65" t="str">
        <f>IF(L43="","",IF(COUNTIF(Wip!K:K,L43)=0,IF(W43="","KGB","KBB"),IF(AND(_xlfn.IFNA(VLOOKUP(L43,Wip!K:M,3,0),"")="Y",Q43="MTCAPPLYCONF"),"On Hold",IF(W43="","KGB","KBB"))))</f>
        <v>KGB</v>
      </c>
      <c r="B43" s="65" t="str">
        <f>IF(A43="on hold", "on hold",
 IF(A43="KGB", "Standard Shipment",
  IF(IFERROR(IFERROR(VLOOKUP(L43, List!D:J, 7, 0), VLOOKUP(L43&amp;"", List!D:J, 7, 0)), 0)=0,
   IF(IFERROR(IFERROR(VLOOKUP(L43, 'CND List'!$A:$C, 3, 0), VLOOKUP(L43&amp;"", 'CND List'!$A:$C, 3, 0)), 0)=0,
    IF(A43="KBB", "-", ""),
    IFERROR(VLOOKUP(L43, 'CND List'!$A:$C, 3, 0), VLOOKUP(L43&amp;"", 'CND List'!$A:$C, 3, 0))
   ),
   IFERROR(VLOOKUP(L43, List!D:J, 7, 0), VLOOKUP(L43&amp;"", List!D:J, 7, 0))
  )
 )
)</f>
        <v>Standard Shipment</v>
      </c>
      <c r="C43" s="66" t="str">
        <f t="shared" si="0"/>
        <v>Standard Shipment</v>
      </c>
      <c r="D43" s="67" t="str">
        <f ca="1">IF(C43="Local Scrap","Closed",IFERROR(IF(A43="kgb","Closed",IF(MID(C43,5,1)="Q","Closed",LOOKUP(TODAY()-W43, {0,31,91,181,366}, {"0-30天","31-90天","91-180天","181-365天","365天以上"}))), LOOKUP(TODAY()-Z43, {0,31,91,181,366}, {"0-30天","31-90天","91-180天","181-365天","365天以上"})))</f>
        <v>Closed</v>
      </c>
      <c r="E43" s="67" t="str" cm="1">
        <f t="array" ref="E43">IF(A43&lt;&gt;"kbb", "", IF(IFERROR(VALUE(V43), 0)=MAX(INDEX(($A$2:$A$4929="kbb")*($L$2:$L$4929=L43)*IFERROR(VALUE($V$2:$V$4929), 0), 0)), "最新", "歷史重複"))</f>
        <v/>
      </c>
      <c r="F43" t="s">
        <v>235</v>
      </c>
      <c r="G43" t="s">
        <v>29</v>
      </c>
      <c r="H43" t="s">
        <v>30</v>
      </c>
      <c r="I43" t="s">
        <v>31</v>
      </c>
      <c r="J43" t="s">
        <v>236</v>
      </c>
      <c r="K43" t="s">
        <v>237</v>
      </c>
      <c r="L43" t="s">
        <v>261</v>
      </c>
      <c r="M43" t="s">
        <v>239</v>
      </c>
      <c r="N43" t="s">
        <v>36</v>
      </c>
      <c r="O43" t="s">
        <v>37</v>
      </c>
      <c r="P43" t="s">
        <v>261</v>
      </c>
      <c r="Q43" t="s">
        <v>38</v>
      </c>
      <c r="R43" t="s">
        <v>53</v>
      </c>
      <c r="S43" t="s">
        <v>247</v>
      </c>
      <c r="T43" t="s">
        <v>262</v>
      </c>
      <c r="U43" t="s">
        <v>249</v>
      </c>
      <c r="V43" t="s">
        <v>249</v>
      </c>
      <c r="W43" t="s">
        <v>37</v>
      </c>
      <c r="X43" t="s">
        <v>37</v>
      </c>
      <c r="Y43" t="s">
        <v>37</v>
      </c>
      <c r="Z43" t="s">
        <v>263</v>
      </c>
      <c r="AA43" t="s">
        <v>44</v>
      </c>
      <c r="AB43" t="s">
        <v>44</v>
      </c>
      <c r="AC43" t="s">
        <v>244</v>
      </c>
      <c r="AD43" t="s">
        <v>46</v>
      </c>
      <c r="AE43" t="s">
        <v>245</v>
      </c>
      <c r="AF43" t="s">
        <v>48</v>
      </c>
      <c r="AG43">
        <v>615029</v>
      </c>
      <c r="AH43">
        <v>1</v>
      </c>
      <c r="AI43">
        <v>1</v>
      </c>
    </row>
    <row r="44" spans="1:35" ht="16.850000000000001" customHeight="1">
      <c r="A44" s="65" t="str">
        <f>IF(L44="","",IF(COUNTIF(Wip!K:K,L44)=0,IF(W44="","KGB","KBB"),IF(AND(_xlfn.IFNA(VLOOKUP(L44,Wip!K:M,3,0),"")="Y",Q44="MTCAPPLYCONF"),"On Hold",IF(W44="","KGB","KBB"))))</f>
        <v>KGB</v>
      </c>
      <c r="B44" s="65" t="str">
        <f>IF(A44="on hold", "on hold",
 IF(A44="KGB", "Standard Shipment",
  IF(IFERROR(IFERROR(VLOOKUP(L44, List!D:J, 7, 0), VLOOKUP(L44&amp;"", List!D:J, 7, 0)), 0)=0,
   IF(IFERROR(IFERROR(VLOOKUP(L44, 'CND List'!$A:$C, 3, 0), VLOOKUP(L44&amp;"", 'CND List'!$A:$C, 3, 0)), 0)=0,
    IF(A44="KBB", "-", ""),
    IFERROR(VLOOKUP(L44, 'CND List'!$A:$C, 3, 0), VLOOKUP(L44&amp;"", 'CND List'!$A:$C, 3, 0))
   ),
   IFERROR(VLOOKUP(L44, List!D:J, 7, 0), VLOOKUP(L44&amp;"", List!D:J, 7, 0))
  )
 )
)</f>
        <v>Standard Shipment</v>
      </c>
      <c r="C44" s="66" t="str">
        <f t="shared" si="0"/>
        <v>Standard Shipment</v>
      </c>
      <c r="D44" s="67" t="str">
        <f ca="1">IF(C44="Local Scrap","Closed",IFERROR(IF(A44="kgb","Closed",IF(MID(C44,5,1)="Q","Closed",LOOKUP(TODAY()-W44, {0,31,91,181,366}, {"0-30天","31-90天","91-180天","181-365天","365天以上"}))), LOOKUP(TODAY()-Z44, {0,31,91,181,366}, {"0-30天","31-90天","91-180天","181-365天","365天以上"})))</f>
        <v>Closed</v>
      </c>
      <c r="E44" s="67" t="str" cm="1">
        <f t="array" ref="E44">IF(A44&lt;&gt;"kbb", "", IF(IFERROR(VALUE(V44), 0)=MAX(INDEX(($A$2:$A$4929="kbb")*($L$2:$L$4929=L44)*IFERROR(VALUE($V$2:$V$4929), 0), 0)), "最新", "歷史重複"))</f>
        <v/>
      </c>
      <c r="F44" t="s">
        <v>235</v>
      </c>
      <c r="G44" t="s">
        <v>29</v>
      </c>
      <c r="H44" t="s">
        <v>30</v>
      </c>
      <c r="I44" t="s">
        <v>31</v>
      </c>
      <c r="J44" t="s">
        <v>236</v>
      </c>
      <c r="K44" t="s">
        <v>237</v>
      </c>
      <c r="L44" t="s">
        <v>264</v>
      </c>
      <c r="M44" t="s">
        <v>265</v>
      </c>
      <c r="N44" t="s">
        <v>36</v>
      </c>
      <c r="O44" t="s">
        <v>37</v>
      </c>
      <c r="P44" t="s">
        <v>264</v>
      </c>
      <c r="Q44" t="s">
        <v>38</v>
      </c>
      <c r="R44" t="s">
        <v>53</v>
      </c>
      <c r="S44" t="s">
        <v>266</v>
      </c>
      <c r="T44" t="s">
        <v>267</v>
      </c>
      <c r="U44" t="s">
        <v>249</v>
      </c>
      <c r="V44" t="s">
        <v>249</v>
      </c>
      <c r="W44" t="s">
        <v>37</v>
      </c>
      <c r="X44" t="s">
        <v>37</v>
      </c>
      <c r="Y44" t="s">
        <v>37</v>
      </c>
      <c r="Z44" t="s">
        <v>268</v>
      </c>
      <c r="AA44" t="s">
        <v>44</v>
      </c>
      <c r="AB44" t="s">
        <v>44</v>
      </c>
      <c r="AC44" t="s">
        <v>244</v>
      </c>
      <c r="AD44" t="s">
        <v>46</v>
      </c>
      <c r="AE44" t="s">
        <v>245</v>
      </c>
      <c r="AF44" t="s">
        <v>48</v>
      </c>
      <c r="AG44">
        <v>615029</v>
      </c>
      <c r="AH44">
        <v>1</v>
      </c>
      <c r="AI44">
        <v>1</v>
      </c>
    </row>
    <row r="45" spans="1:35" ht="16.850000000000001" customHeight="1">
      <c r="A45" s="65" t="str">
        <f>IF(L45="","",IF(COUNTIF(Wip!K:K,L45)=0,IF(W45="","KGB","KBB"),IF(AND(_xlfn.IFNA(VLOOKUP(L45,Wip!K:M,3,0),"")="Y",Q45="MTCAPPLYCONF"),"On Hold",IF(W45="","KGB","KBB"))))</f>
        <v>KGB</v>
      </c>
      <c r="B45" s="65" t="str">
        <f>IF(A45="on hold", "on hold",
 IF(A45="KGB", "Standard Shipment",
  IF(IFERROR(IFERROR(VLOOKUP(L45, List!D:J, 7, 0), VLOOKUP(L45&amp;"", List!D:J, 7, 0)), 0)=0,
   IF(IFERROR(IFERROR(VLOOKUP(L45, 'CND List'!$A:$C, 3, 0), VLOOKUP(L45&amp;"", 'CND List'!$A:$C, 3, 0)), 0)=0,
    IF(A45="KBB", "-", ""),
    IFERROR(VLOOKUP(L45, 'CND List'!$A:$C, 3, 0), VLOOKUP(L45&amp;"", 'CND List'!$A:$C, 3, 0))
   ),
   IFERROR(VLOOKUP(L45, List!D:J, 7, 0), VLOOKUP(L45&amp;"", List!D:J, 7, 0))
  )
 )
)</f>
        <v>Standard Shipment</v>
      </c>
      <c r="C45" s="66" t="str">
        <f t="shared" si="0"/>
        <v>Standard Shipment</v>
      </c>
      <c r="D45" s="67" t="str">
        <f ca="1">IF(C45="Local Scrap","Closed",IFERROR(IF(A45="kgb","Closed",IF(MID(C45,5,1)="Q","Closed",LOOKUP(TODAY()-W45, {0,31,91,181,366}, {"0-30天","31-90天","91-180天","181-365天","365天以上"}))), LOOKUP(TODAY()-Z45, {0,31,91,181,366}, {"0-30天","31-90天","91-180天","181-365天","365天以上"})))</f>
        <v>Closed</v>
      </c>
      <c r="E45" s="67" t="str" cm="1">
        <f t="array" ref="E45">IF(A45&lt;&gt;"kbb", "", IF(IFERROR(VALUE(V45), 0)=MAX(INDEX(($A$2:$A$4929="kbb")*($L$2:$L$4929=L45)*IFERROR(VALUE($V$2:$V$4929), 0), 0)), "最新", "歷史重複"))</f>
        <v/>
      </c>
      <c r="F45" t="s">
        <v>235</v>
      </c>
      <c r="G45" t="s">
        <v>29</v>
      </c>
      <c r="H45" t="s">
        <v>30</v>
      </c>
      <c r="I45" t="s">
        <v>31</v>
      </c>
      <c r="J45" t="s">
        <v>236</v>
      </c>
      <c r="K45" t="s">
        <v>237</v>
      </c>
      <c r="L45" t="s">
        <v>269</v>
      </c>
      <c r="M45" t="s">
        <v>239</v>
      </c>
      <c r="N45" t="s">
        <v>36</v>
      </c>
      <c r="O45" t="s">
        <v>37</v>
      </c>
      <c r="P45" t="s">
        <v>269</v>
      </c>
      <c r="Q45" t="s">
        <v>38</v>
      </c>
      <c r="R45" t="s">
        <v>53</v>
      </c>
      <c r="S45" t="s">
        <v>247</v>
      </c>
      <c r="T45" t="s">
        <v>270</v>
      </c>
      <c r="U45" t="s">
        <v>242</v>
      </c>
      <c r="V45" t="s">
        <v>242</v>
      </c>
      <c r="W45" t="s">
        <v>37</v>
      </c>
      <c r="X45" t="s">
        <v>37</v>
      </c>
      <c r="Y45" t="s">
        <v>37</v>
      </c>
      <c r="Z45" t="s">
        <v>271</v>
      </c>
      <c r="AA45" t="s">
        <v>44</v>
      </c>
      <c r="AB45" t="s">
        <v>44</v>
      </c>
      <c r="AC45" t="s">
        <v>244</v>
      </c>
      <c r="AD45" t="s">
        <v>46</v>
      </c>
      <c r="AE45" t="s">
        <v>251</v>
      </c>
      <c r="AF45" t="s">
        <v>48</v>
      </c>
      <c r="AG45">
        <v>615029</v>
      </c>
      <c r="AH45">
        <v>1</v>
      </c>
      <c r="AI45">
        <v>1</v>
      </c>
    </row>
    <row r="46" spans="1:35" ht="16.850000000000001" customHeight="1">
      <c r="A46" s="65" t="str">
        <f>IF(L46="","",IF(COUNTIF(Wip!K:K,L46)=0,IF(W46="","KGB","KBB"),IF(AND(_xlfn.IFNA(VLOOKUP(L46,Wip!K:M,3,0),"")="Y",Q46="MTCAPPLYCONF"),"On Hold",IF(W46="","KGB","KBB"))))</f>
        <v>KGB</v>
      </c>
      <c r="B46" s="65" t="str">
        <f>IF(A46="on hold", "on hold",
 IF(A46="KGB", "Standard Shipment",
  IF(IFERROR(IFERROR(VLOOKUP(L46, List!D:J, 7, 0), VLOOKUP(L46&amp;"", List!D:J, 7, 0)), 0)=0,
   IF(IFERROR(IFERROR(VLOOKUP(L46, 'CND List'!$A:$C, 3, 0), VLOOKUP(L46&amp;"", 'CND List'!$A:$C, 3, 0)), 0)=0,
    IF(A46="KBB", "-", ""),
    IFERROR(VLOOKUP(L46, 'CND List'!$A:$C, 3, 0), VLOOKUP(L46&amp;"", 'CND List'!$A:$C, 3, 0))
   ),
   IFERROR(VLOOKUP(L46, List!D:J, 7, 0), VLOOKUP(L46&amp;"", List!D:J, 7, 0))
  )
 )
)</f>
        <v>Standard Shipment</v>
      </c>
      <c r="C46" s="66" t="str">
        <f t="shared" si="0"/>
        <v>Standard Shipment</v>
      </c>
      <c r="D46" s="67" t="str">
        <f ca="1">IF(C46="Local Scrap","Closed",IFERROR(IF(A46="kgb","Closed",IF(MID(C46,5,1)="Q","Closed",LOOKUP(TODAY()-W46, {0,31,91,181,366}, {"0-30天","31-90天","91-180天","181-365天","365天以上"}))), LOOKUP(TODAY()-Z46, {0,31,91,181,366}, {"0-30天","31-90天","91-180天","181-365天","365天以上"})))</f>
        <v>Closed</v>
      </c>
      <c r="E46" s="67" t="str" cm="1">
        <f t="array" ref="E46">IF(A46&lt;&gt;"kbb", "", IF(IFERROR(VALUE(V46), 0)=MAX(INDEX(($A$2:$A$4929="kbb")*($L$2:$L$4929=L46)*IFERROR(VALUE($V$2:$V$4929), 0), 0)), "最新", "歷史重複"))</f>
        <v/>
      </c>
      <c r="F46" t="s">
        <v>235</v>
      </c>
      <c r="G46" t="s">
        <v>29</v>
      </c>
      <c r="H46" t="s">
        <v>30</v>
      </c>
      <c r="I46" t="s">
        <v>31</v>
      </c>
      <c r="J46" t="s">
        <v>236</v>
      </c>
      <c r="K46" t="s">
        <v>237</v>
      </c>
      <c r="L46" t="s">
        <v>272</v>
      </c>
      <c r="M46" t="s">
        <v>239</v>
      </c>
      <c r="N46" t="s">
        <v>36</v>
      </c>
      <c r="O46" t="s">
        <v>37</v>
      </c>
      <c r="P46" t="s">
        <v>272</v>
      </c>
      <c r="Q46" t="s">
        <v>38</v>
      </c>
      <c r="R46" t="s">
        <v>53</v>
      </c>
      <c r="S46" t="s">
        <v>247</v>
      </c>
      <c r="T46" t="s">
        <v>273</v>
      </c>
      <c r="U46" t="s">
        <v>249</v>
      </c>
      <c r="V46" t="s">
        <v>249</v>
      </c>
      <c r="W46" t="s">
        <v>37</v>
      </c>
      <c r="X46" t="s">
        <v>37</v>
      </c>
      <c r="Y46" t="s">
        <v>37</v>
      </c>
      <c r="Z46" t="s">
        <v>274</v>
      </c>
      <c r="AA46" t="s">
        <v>44</v>
      </c>
      <c r="AB46" t="s">
        <v>44</v>
      </c>
      <c r="AC46" t="s">
        <v>244</v>
      </c>
      <c r="AD46" t="s">
        <v>46</v>
      </c>
      <c r="AE46" t="s">
        <v>251</v>
      </c>
      <c r="AF46" t="s">
        <v>48</v>
      </c>
      <c r="AG46">
        <v>615029</v>
      </c>
      <c r="AH46">
        <v>1</v>
      </c>
      <c r="AI46">
        <v>1</v>
      </c>
    </row>
    <row r="47" spans="1:35" ht="16.850000000000001" customHeight="1">
      <c r="A47" s="65" t="str">
        <f>IF(L47="","",IF(COUNTIF(Wip!K:K,L47)=0,IF(W47="","KGB","KBB"),IF(AND(_xlfn.IFNA(VLOOKUP(L47,Wip!K:M,3,0),"")="Y",Q47="MTCAPPLYCONF"),"On Hold",IF(W47="","KGB","KBB"))))</f>
        <v>KGB</v>
      </c>
      <c r="B47" s="65" t="str">
        <f>IF(A47="on hold", "on hold",
 IF(A47="KGB", "Standard Shipment",
  IF(IFERROR(IFERROR(VLOOKUP(L47, List!D:J, 7, 0), VLOOKUP(L47&amp;"", List!D:J, 7, 0)), 0)=0,
   IF(IFERROR(IFERROR(VLOOKUP(L47, 'CND List'!$A:$C, 3, 0), VLOOKUP(L47&amp;"", 'CND List'!$A:$C, 3, 0)), 0)=0,
    IF(A47="KBB", "-", ""),
    IFERROR(VLOOKUP(L47, 'CND List'!$A:$C, 3, 0), VLOOKUP(L47&amp;"", 'CND List'!$A:$C, 3, 0))
   ),
   IFERROR(VLOOKUP(L47, List!D:J, 7, 0), VLOOKUP(L47&amp;"", List!D:J, 7, 0))
  )
 )
)</f>
        <v>Standard Shipment</v>
      </c>
      <c r="C47" s="66" t="str">
        <f t="shared" si="0"/>
        <v>Standard Shipment</v>
      </c>
      <c r="D47" s="67" t="str">
        <f ca="1">IF(C47="Local Scrap","Closed",IFERROR(IF(A47="kgb","Closed",IF(MID(C47,5,1)="Q","Closed",LOOKUP(TODAY()-W47, {0,31,91,181,366}, {"0-30天","31-90天","91-180天","181-365天","365天以上"}))), LOOKUP(TODAY()-Z47, {0,31,91,181,366}, {"0-30天","31-90天","91-180天","181-365天","365天以上"})))</f>
        <v>Closed</v>
      </c>
      <c r="E47" s="67" t="str" cm="1">
        <f t="array" ref="E47">IF(A47&lt;&gt;"kbb", "", IF(IFERROR(VALUE(V47), 0)=MAX(INDEX(($A$2:$A$4929="kbb")*($L$2:$L$4929=L47)*IFERROR(VALUE($V$2:$V$4929), 0), 0)), "最新", "歷史重複"))</f>
        <v/>
      </c>
      <c r="F47" t="s">
        <v>235</v>
      </c>
      <c r="G47" t="s">
        <v>29</v>
      </c>
      <c r="H47" t="s">
        <v>30</v>
      </c>
      <c r="I47" t="s">
        <v>31</v>
      </c>
      <c r="J47" t="s">
        <v>236</v>
      </c>
      <c r="K47" t="s">
        <v>237</v>
      </c>
      <c r="L47" t="s">
        <v>275</v>
      </c>
      <c r="M47" t="s">
        <v>239</v>
      </c>
      <c r="N47" t="s">
        <v>36</v>
      </c>
      <c r="O47" t="s">
        <v>37</v>
      </c>
      <c r="P47" t="s">
        <v>275</v>
      </c>
      <c r="Q47" t="s">
        <v>38</v>
      </c>
      <c r="R47" t="s">
        <v>53</v>
      </c>
      <c r="S47" t="s">
        <v>240</v>
      </c>
      <c r="T47" t="s">
        <v>276</v>
      </c>
      <c r="U47" t="s">
        <v>242</v>
      </c>
      <c r="V47" t="s">
        <v>242</v>
      </c>
      <c r="W47" t="s">
        <v>37</v>
      </c>
      <c r="X47" t="s">
        <v>37</v>
      </c>
      <c r="Y47" t="s">
        <v>37</v>
      </c>
      <c r="Z47" t="s">
        <v>277</v>
      </c>
      <c r="AA47" t="s">
        <v>44</v>
      </c>
      <c r="AB47" t="s">
        <v>44</v>
      </c>
      <c r="AC47" t="s">
        <v>244</v>
      </c>
      <c r="AD47" t="s">
        <v>46</v>
      </c>
      <c r="AE47" t="s">
        <v>251</v>
      </c>
      <c r="AF47" t="s">
        <v>48</v>
      </c>
      <c r="AG47">
        <v>615029</v>
      </c>
      <c r="AH47">
        <v>1</v>
      </c>
      <c r="AI47">
        <v>1</v>
      </c>
    </row>
    <row r="48" spans="1:35" ht="16.850000000000001" customHeight="1">
      <c r="A48" s="65" t="str">
        <f>IF(L48="","",IF(COUNTIF(Wip!K:K,L48)=0,IF(W48="","KGB","KBB"),IF(AND(_xlfn.IFNA(VLOOKUP(L48,Wip!K:M,3,0),"")="Y",Q48="MTCAPPLYCONF"),"On Hold",IF(W48="","KGB","KBB"))))</f>
        <v>KGB</v>
      </c>
      <c r="B48" s="65" t="str">
        <f>IF(A48="on hold", "on hold",
 IF(A48="KGB", "Standard Shipment",
  IF(IFERROR(IFERROR(VLOOKUP(L48, List!D:J, 7, 0), VLOOKUP(L48&amp;"", List!D:J, 7, 0)), 0)=0,
   IF(IFERROR(IFERROR(VLOOKUP(L48, 'CND List'!$A:$C, 3, 0), VLOOKUP(L48&amp;"", 'CND List'!$A:$C, 3, 0)), 0)=0,
    IF(A48="KBB", "-", ""),
    IFERROR(VLOOKUP(L48, 'CND List'!$A:$C, 3, 0), VLOOKUP(L48&amp;"", 'CND List'!$A:$C, 3, 0))
   ),
   IFERROR(VLOOKUP(L48, List!D:J, 7, 0), VLOOKUP(L48&amp;"", List!D:J, 7, 0))
  )
 )
)</f>
        <v>Standard Shipment</v>
      </c>
      <c r="C48" s="66" t="str">
        <f t="shared" si="0"/>
        <v>Standard Shipment</v>
      </c>
      <c r="D48" s="67" t="str">
        <f ca="1">IF(C48="Local Scrap","Closed",IFERROR(IF(A48="kgb","Closed",IF(MID(C48,5,1)="Q","Closed",LOOKUP(TODAY()-W48, {0,31,91,181,366}, {"0-30天","31-90天","91-180天","181-365天","365天以上"}))), LOOKUP(TODAY()-Z48, {0,31,91,181,366}, {"0-30天","31-90天","91-180天","181-365天","365天以上"})))</f>
        <v>Closed</v>
      </c>
      <c r="E48" s="67" t="str" cm="1">
        <f t="array" ref="E48">IF(A48&lt;&gt;"kbb", "", IF(IFERROR(VALUE(V48), 0)=MAX(INDEX(($A$2:$A$4929="kbb")*($L$2:$L$4929=L48)*IFERROR(VALUE($V$2:$V$4929), 0), 0)), "最新", "歷史重複"))</f>
        <v/>
      </c>
      <c r="F48" t="s">
        <v>235</v>
      </c>
      <c r="G48" t="s">
        <v>29</v>
      </c>
      <c r="H48" t="s">
        <v>30</v>
      </c>
      <c r="I48" t="s">
        <v>31</v>
      </c>
      <c r="J48" t="s">
        <v>236</v>
      </c>
      <c r="K48" t="s">
        <v>237</v>
      </c>
      <c r="L48" t="s">
        <v>278</v>
      </c>
      <c r="M48" t="s">
        <v>239</v>
      </c>
      <c r="N48" t="s">
        <v>36</v>
      </c>
      <c r="O48" t="s">
        <v>37</v>
      </c>
      <c r="P48" t="s">
        <v>278</v>
      </c>
      <c r="Q48" t="s">
        <v>38</v>
      </c>
      <c r="R48" t="s">
        <v>53</v>
      </c>
      <c r="S48" t="s">
        <v>240</v>
      </c>
      <c r="T48" t="s">
        <v>279</v>
      </c>
      <c r="U48" t="s">
        <v>242</v>
      </c>
      <c r="V48" t="s">
        <v>242</v>
      </c>
      <c r="W48" t="s">
        <v>37</v>
      </c>
      <c r="X48" t="s">
        <v>37</v>
      </c>
      <c r="Y48" t="s">
        <v>37</v>
      </c>
      <c r="Z48" t="s">
        <v>280</v>
      </c>
      <c r="AA48" t="s">
        <v>44</v>
      </c>
      <c r="AB48" t="s">
        <v>44</v>
      </c>
      <c r="AC48" t="s">
        <v>244</v>
      </c>
      <c r="AD48" t="s">
        <v>46</v>
      </c>
      <c r="AE48" t="s">
        <v>245</v>
      </c>
      <c r="AF48" t="s">
        <v>48</v>
      </c>
      <c r="AG48">
        <v>615029</v>
      </c>
      <c r="AH48">
        <v>1</v>
      </c>
      <c r="AI48">
        <v>1</v>
      </c>
    </row>
    <row r="49" spans="1:35" ht="16.850000000000001" customHeight="1">
      <c r="A49" s="65" t="str">
        <f>IF(L49="","",IF(COUNTIF(Wip!K:K,L49)=0,IF(W49="","KGB","KBB"),IF(AND(_xlfn.IFNA(VLOOKUP(L49,Wip!K:M,3,0),"")="Y",Q49="MTCAPPLYCONF"),"On Hold",IF(W49="","KGB","KBB"))))</f>
        <v>KGB</v>
      </c>
      <c r="B49" s="65" t="str">
        <f>IF(A49="on hold", "on hold",
 IF(A49="KGB", "Standard Shipment",
  IF(IFERROR(IFERROR(VLOOKUP(L49, List!D:J, 7, 0), VLOOKUP(L49&amp;"", List!D:J, 7, 0)), 0)=0,
   IF(IFERROR(IFERROR(VLOOKUP(L49, 'CND List'!$A:$C, 3, 0), VLOOKUP(L49&amp;"", 'CND List'!$A:$C, 3, 0)), 0)=0,
    IF(A49="KBB", "-", ""),
    IFERROR(VLOOKUP(L49, 'CND List'!$A:$C, 3, 0), VLOOKUP(L49&amp;"", 'CND List'!$A:$C, 3, 0))
   ),
   IFERROR(VLOOKUP(L49, List!D:J, 7, 0), VLOOKUP(L49&amp;"", List!D:J, 7, 0))
  )
 )
)</f>
        <v>Standard Shipment</v>
      </c>
      <c r="C49" s="66" t="str">
        <f t="shared" si="0"/>
        <v>Standard Shipment</v>
      </c>
      <c r="D49" s="67" t="str">
        <f ca="1">IF(C49="Local Scrap","Closed",IFERROR(IF(A49="kgb","Closed",IF(MID(C49,5,1)="Q","Closed",LOOKUP(TODAY()-W49, {0,31,91,181,366}, {"0-30天","31-90天","91-180天","181-365天","365天以上"}))), LOOKUP(TODAY()-Z49, {0,31,91,181,366}, {"0-30天","31-90天","91-180天","181-365天","365天以上"})))</f>
        <v>Closed</v>
      </c>
      <c r="E49" s="67" t="str" cm="1">
        <f t="array" ref="E49">IF(A49&lt;&gt;"kbb", "", IF(IFERROR(VALUE(V49), 0)=MAX(INDEX(($A$2:$A$4929="kbb")*($L$2:$L$4929=L49)*IFERROR(VALUE($V$2:$V$4929), 0), 0)), "最新", "歷史重複"))</f>
        <v/>
      </c>
      <c r="F49" t="s">
        <v>235</v>
      </c>
      <c r="G49" t="s">
        <v>29</v>
      </c>
      <c r="H49" t="s">
        <v>30</v>
      </c>
      <c r="I49" t="s">
        <v>31</v>
      </c>
      <c r="J49" t="s">
        <v>236</v>
      </c>
      <c r="K49" t="s">
        <v>237</v>
      </c>
      <c r="L49" t="s">
        <v>281</v>
      </c>
      <c r="M49" t="s">
        <v>239</v>
      </c>
      <c r="N49" t="s">
        <v>36</v>
      </c>
      <c r="O49" t="s">
        <v>37</v>
      </c>
      <c r="P49" t="s">
        <v>281</v>
      </c>
      <c r="Q49" t="s">
        <v>38</v>
      </c>
      <c r="R49" t="s">
        <v>53</v>
      </c>
      <c r="S49" t="s">
        <v>240</v>
      </c>
      <c r="T49" t="s">
        <v>282</v>
      </c>
      <c r="U49" t="s">
        <v>242</v>
      </c>
      <c r="V49" t="s">
        <v>242</v>
      </c>
      <c r="W49" t="s">
        <v>37</v>
      </c>
      <c r="X49" t="s">
        <v>37</v>
      </c>
      <c r="Y49" t="s">
        <v>37</v>
      </c>
      <c r="Z49" t="s">
        <v>283</v>
      </c>
      <c r="AA49" t="s">
        <v>44</v>
      </c>
      <c r="AB49" t="s">
        <v>44</v>
      </c>
      <c r="AC49" t="s">
        <v>244</v>
      </c>
      <c r="AD49" t="s">
        <v>46</v>
      </c>
      <c r="AE49" t="s">
        <v>251</v>
      </c>
      <c r="AF49" t="s">
        <v>48</v>
      </c>
      <c r="AG49">
        <v>615029</v>
      </c>
      <c r="AH49">
        <v>1</v>
      </c>
      <c r="AI49">
        <v>1</v>
      </c>
    </row>
    <row r="50" spans="1:35" ht="16.850000000000001" customHeight="1">
      <c r="A50" s="65" t="str">
        <f>IF(L50="","",IF(COUNTIF(Wip!K:K,L50)=0,IF(W50="","KGB","KBB"),IF(AND(_xlfn.IFNA(VLOOKUP(L50,Wip!K:M,3,0),"")="Y",Q50="MTCAPPLYCONF"),"On Hold",IF(W50="","KGB","KBB"))))</f>
        <v>KGB</v>
      </c>
      <c r="B50" s="65" t="str">
        <f>IF(A50="on hold", "on hold",
 IF(A50="KGB", "Standard Shipment",
  IF(IFERROR(IFERROR(VLOOKUP(L50, List!D:J, 7, 0), VLOOKUP(L50&amp;"", List!D:J, 7, 0)), 0)=0,
   IF(IFERROR(IFERROR(VLOOKUP(L50, 'CND List'!$A:$C, 3, 0), VLOOKUP(L50&amp;"", 'CND List'!$A:$C, 3, 0)), 0)=0,
    IF(A50="KBB", "-", ""),
    IFERROR(VLOOKUP(L50, 'CND List'!$A:$C, 3, 0), VLOOKUP(L50&amp;"", 'CND List'!$A:$C, 3, 0))
   ),
   IFERROR(VLOOKUP(L50, List!D:J, 7, 0), VLOOKUP(L50&amp;"", List!D:J, 7, 0))
  )
 )
)</f>
        <v>Standard Shipment</v>
      </c>
      <c r="C50" s="66" t="str">
        <f t="shared" si="0"/>
        <v>Standard Shipment</v>
      </c>
      <c r="D50" s="67" t="str">
        <f ca="1">IF(C50="Local Scrap","Closed",IFERROR(IF(A50="kgb","Closed",IF(MID(C50,5,1)="Q","Closed",LOOKUP(TODAY()-W50, {0,31,91,181,366}, {"0-30天","31-90天","91-180天","181-365天","365天以上"}))), LOOKUP(TODAY()-Z50, {0,31,91,181,366}, {"0-30天","31-90天","91-180天","181-365天","365天以上"})))</f>
        <v>Closed</v>
      </c>
      <c r="E50" s="67" t="str" cm="1">
        <f t="array" ref="E50">IF(A50&lt;&gt;"kbb", "", IF(IFERROR(VALUE(V50), 0)=MAX(INDEX(($A$2:$A$4929="kbb")*($L$2:$L$4929=L50)*IFERROR(VALUE($V$2:$V$4929), 0), 0)), "最新", "歷史重複"))</f>
        <v/>
      </c>
      <c r="F50" t="s">
        <v>235</v>
      </c>
      <c r="G50" t="s">
        <v>29</v>
      </c>
      <c r="H50" t="s">
        <v>30</v>
      </c>
      <c r="I50" t="s">
        <v>31</v>
      </c>
      <c r="J50" t="s">
        <v>236</v>
      </c>
      <c r="K50" t="s">
        <v>237</v>
      </c>
      <c r="L50" t="s">
        <v>284</v>
      </c>
      <c r="M50" t="s">
        <v>239</v>
      </c>
      <c r="N50" t="s">
        <v>36</v>
      </c>
      <c r="O50" t="s">
        <v>37</v>
      </c>
      <c r="P50" t="s">
        <v>284</v>
      </c>
      <c r="Q50" t="s">
        <v>38</v>
      </c>
      <c r="R50" t="s">
        <v>53</v>
      </c>
      <c r="S50" t="s">
        <v>247</v>
      </c>
      <c r="T50" t="s">
        <v>285</v>
      </c>
      <c r="U50" t="s">
        <v>249</v>
      </c>
      <c r="V50" t="s">
        <v>249</v>
      </c>
      <c r="W50" t="s">
        <v>37</v>
      </c>
      <c r="X50" t="s">
        <v>37</v>
      </c>
      <c r="Y50" t="s">
        <v>37</v>
      </c>
      <c r="Z50" t="s">
        <v>286</v>
      </c>
      <c r="AA50" t="s">
        <v>44</v>
      </c>
      <c r="AB50" t="s">
        <v>44</v>
      </c>
      <c r="AC50" t="s">
        <v>244</v>
      </c>
      <c r="AD50" t="s">
        <v>46</v>
      </c>
      <c r="AE50" t="s">
        <v>245</v>
      </c>
      <c r="AF50" t="s">
        <v>48</v>
      </c>
      <c r="AG50">
        <v>615029</v>
      </c>
      <c r="AH50">
        <v>1</v>
      </c>
      <c r="AI50">
        <v>1</v>
      </c>
    </row>
    <row r="51" spans="1:35" ht="16.850000000000001" customHeight="1">
      <c r="A51" s="65" t="str">
        <f>IF(L51="","",IF(COUNTIF(Wip!K:K,L51)=0,IF(W51="","KGB","KBB"),IF(AND(_xlfn.IFNA(VLOOKUP(L51,Wip!K:M,3,0),"")="Y",Q51="MTCAPPLYCONF"),"On Hold",IF(W51="","KGB","KBB"))))</f>
        <v>KGB</v>
      </c>
      <c r="B51" s="65" t="str">
        <f>IF(A51="on hold", "on hold",
 IF(A51="KGB", "Standard Shipment",
  IF(IFERROR(IFERROR(VLOOKUP(L51, List!D:J, 7, 0), VLOOKUP(L51&amp;"", List!D:J, 7, 0)), 0)=0,
   IF(IFERROR(IFERROR(VLOOKUP(L51, 'CND List'!$A:$C, 3, 0), VLOOKUP(L51&amp;"", 'CND List'!$A:$C, 3, 0)), 0)=0,
    IF(A51="KBB", "-", ""),
    IFERROR(VLOOKUP(L51, 'CND List'!$A:$C, 3, 0), VLOOKUP(L51&amp;"", 'CND List'!$A:$C, 3, 0))
   ),
   IFERROR(VLOOKUP(L51, List!D:J, 7, 0), VLOOKUP(L51&amp;"", List!D:J, 7, 0))
  )
 )
)</f>
        <v>Standard Shipment</v>
      </c>
      <c r="C51" s="66" t="str">
        <f t="shared" si="0"/>
        <v>Standard Shipment</v>
      </c>
      <c r="D51" s="67" t="str">
        <f ca="1">IF(C51="Local Scrap","Closed",IFERROR(IF(A51="kgb","Closed",IF(MID(C51,5,1)="Q","Closed",LOOKUP(TODAY()-W51, {0,31,91,181,366}, {"0-30天","31-90天","91-180天","181-365天","365天以上"}))), LOOKUP(TODAY()-Z51, {0,31,91,181,366}, {"0-30天","31-90天","91-180天","181-365天","365天以上"})))</f>
        <v>Closed</v>
      </c>
      <c r="E51" s="67" t="str" cm="1">
        <f t="array" ref="E51">IF(A51&lt;&gt;"kbb", "", IF(IFERROR(VALUE(V51), 0)=MAX(INDEX(($A$2:$A$4929="kbb")*($L$2:$L$4929=L51)*IFERROR(VALUE($V$2:$V$4929), 0), 0)), "最新", "歷史重複"))</f>
        <v/>
      </c>
      <c r="F51" t="s">
        <v>235</v>
      </c>
      <c r="G51" t="s">
        <v>29</v>
      </c>
      <c r="H51" t="s">
        <v>30</v>
      </c>
      <c r="I51" t="s">
        <v>31</v>
      </c>
      <c r="J51" t="s">
        <v>236</v>
      </c>
      <c r="K51" t="s">
        <v>237</v>
      </c>
      <c r="L51" t="s">
        <v>287</v>
      </c>
      <c r="M51" t="s">
        <v>239</v>
      </c>
      <c r="N51" t="s">
        <v>36</v>
      </c>
      <c r="O51" t="s">
        <v>37</v>
      </c>
      <c r="P51" t="s">
        <v>287</v>
      </c>
      <c r="Q51" t="s">
        <v>38</v>
      </c>
      <c r="R51" t="s">
        <v>53</v>
      </c>
      <c r="S51" t="s">
        <v>266</v>
      </c>
      <c r="T51" t="s">
        <v>288</v>
      </c>
      <c r="U51" t="s">
        <v>249</v>
      </c>
      <c r="V51" t="s">
        <v>249</v>
      </c>
      <c r="W51" t="s">
        <v>37</v>
      </c>
      <c r="X51" t="s">
        <v>37</v>
      </c>
      <c r="Y51" t="s">
        <v>37</v>
      </c>
      <c r="Z51" t="s">
        <v>289</v>
      </c>
      <c r="AA51" t="s">
        <v>44</v>
      </c>
      <c r="AB51" t="s">
        <v>44</v>
      </c>
      <c r="AC51" t="s">
        <v>244</v>
      </c>
      <c r="AD51" t="s">
        <v>46</v>
      </c>
      <c r="AE51" t="s">
        <v>251</v>
      </c>
      <c r="AF51" t="s">
        <v>48</v>
      </c>
      <c r="AG51">
        <v>615029</v>
      </c>
      <c r="AH51">
        <v>1</v>
      </c>
      <c r="AI51">
        <v>1</v>
      </c>
    </row>
    <row r="52" spans="1:35" ht="16.850000000000001" customHeight="1">
      <c r="A52" s="65" t="str">
        <f>IF(L52="","",IF(COUNTIF(Wip!K:K,L52)=0,IF(W52="","KGB","KBB"),IF(AND(_xlfn.IFNA(VLOOKUP(L52,Wip!K:M,3,0),"")="Y",Q52="MTCAPPLYCONF"),"On Hold",IF(W52="","KGB","KBB"))))</f>
        <v>KGB</v>
      </c>
      <c r="B52" s="65" t="str">
        <f>IF(A52="on hold", "on hold",
 IF(A52="KGB", "Standard Shipment",
  IF(IFERROR(IFERROR(VLOOKUP(L52, List!D:J, 7, 0), VLOOKUP(L52&amp;"", List!D:J, 7, 0)), 0)=0,
   IF(IFERROR(IFERROR(VLOOKUP(L52, 'CND List'!$A:$C, 3, 0), VLOOKUP(L52&amp;"", 'CND List'!$A:$C, 3, 0)), 0)=0,
    IF(A52="KBB", "-", ""),
    IFERROR(VLOOKUP(L52, 'CND List'!$A:$C, 3, 0), VLOOKUP(L52&amp;"", 'CND List'!$A:$C, 3, 0))
   ),
   IFERROR(VLOOKUP(L52, List!D:J, 7, 0), VLOOKUP(L52&amp;"", List!D:J, 7, 0))
  )
 )
)</f>
        <v>Standard Shipment</v>
      </c>
      <c r="C52" s="66" t="str">
        <f t="shared" si="0"/>
        <v>Standard Shipment</v>
      </c>
      <c r="D52" s="67" t="str">
        <f ca="1">IF(C52="Local Scrap","Closed",IFERROR(IF(A52="kgb","Closed",IF(MID(C52,5,1)="Q","Closed",LOOKUP(TODAY()-W52, {0,31,91,181,366}, {"0-30天","31-90天","91-180天","181-365天","365天以上"}))), LOOKUP(TODAY()-Z52, {0,31,91,181,366}, {"0-30天","31-90天","91-180天","181-365天","365天以上"})))</f>
        <v>Closed</v>
      </c>
      <c r="E52" s="67" t="str" cm="1">
        <f t="array" ref="E52">IF(A52&lt;&gt;"kbb", "", IF(IFERROR(VALUE(V52), 0)=MAX(INDEX(($A$2:$A$4929="kbb")*($L$2:$L$4929=L52)*IFERROR(VALUE($V$2:$V$4929), 0), 0)), "最新", "歷史重複"))</f>
        <v/>
      </c>
      <c r="F52" t="s">
        <v>235</v>
      </c>
      <c r="G52" t="s">
        <v>29</v>
      </c>
      <c r="H52" t="s">
        <v>30</v>
      </c>
      <c r="I52" t="s">
        <v>31</v>
      </c>
      <c r="J52" t="s">
        <v>236</v>
      </c>
      <c r="K52" t="s">
        <v>237</v>
      </c>
      <c r="L52" t="s">
        <v>290</v>
      </c>
      <c r="M52" t="s">
        <v>265</v>
      </c>
      <c r="N52" t="s">
        <v>36</v>
      </c>
      <c r="O52" t="s">
        <v>37</v>
      </c>
      <c r="P52" t="s">
        <v>290</v>
      </c>
      <c r="Q52" t="s">
        <v>38</v>
      </c>
      <c r="R52" t="s">
        <v>53</v>
      </c>
      <c r="S52" t="s">
        <v>266</v>
      </c>
      <c r="T52" t="s">
        <v>291</v>
      </c>
      <c r="U52" t="s">
        <v>249</v>
      </c>
      <c r="V52" t="s">
        <v>249</v>
      </c>
      <c r="W52" t="s">
        <v>37</v>
      </c>
      <c r="X52" t="s">
        <v>37</v>
      </c>
      <c r="Y52" t="s">
        <v>37</v>
      </c>
      <c r="Z52" t="s">
        <v>292</v>
      </c>
      <c r="AA52" t="s">
        <v>44</v>
      </c>
      <c r="AB52" t="s">
        <v>44</v>
      </c>
      <c r="AC52" t="s">
        <v>244</v>
      </c>
      <c r="AD52" t="s">
        <v>46</v>
      </c>
      <c r="AE52" t="s">
        <v>251</v>
      </c>
      <c r="AF52" t="s">
        <v>48</v>
      </c>
      <c r="AG52">
        <v>615029</v>
      </c>
      <c r="AH52">
        <v>1</v>
      </c>
      <c r="AI52">
        <v>1</v>
      </c>
    </row>
    <row r="53" spans="1:35" ht="16.850000000000001" customHeight="1">
      <c r="A53" s="65" t="str">
        <f>IF(L53="","",IF(COUNTIF(Wip!K:K,L53)=0,IF(W53="","KGB","KBB"),IF(AND(_xlfn.IFNA(VLOOKUP(L53,Wip!K:M,3,0),"")="Y",Q53="MTCAPPLYCONF"),"On Hold",IF(W53="","KGB","KBB"))))</f>
        <v>KGB</v>
      </c>
      <c r="B53" s="65" t="str">
        <f>IF(A53="on hold", "on hold",
 IF(A53="KGB", "Standard Shipment",
  IF(IFERROR(IFERROR(VLOOKUP(L53, List!D:J, 7, 0), VLOOKUP(L53&amp;"", List!D:J, 7, 0)), 0)=0,
   IF(IFERROR(IFERROR(VLOOKUP(L53, 'CND List'!$A:$C, 3, 0), VLOOKUP(L53&amp;"", 'CND List'!$A:$C, 3, 0)), 0)=0,
    IF(A53="KBB", "-", ""),
    IFERROR(VLOOKUP(L53, 'CND List'!$A:$C, 3, 0), VLOOKUP(L53&amp;"", 'CND List'!$A:$C, 3, 0))
   ),
   IFERROR(VLOOKUP(L53, List!D:J, 7, 0), VLOOKUP(L53&amp;"", List!D:J, 7, 0))
  )
 )
)</f>
        <v>Standard Shipment</v>
      </c>
      <c r="C53" s="66" t="str">
        <f t="shared" si="0"/>
        <v>Standard Shipment</v>
      </c>
      <c r="D53" s="67" t="str">
        <f ca="1">IF(C53="Local Scrap","Closed",IFERROR(IF(A53="kgb","Closed",IF(MID(C53,5,1)="Q","Closed",LOOKUP(TODAY()-W53, {0,31,91,181,366}, {"0-30天","31-90天","91-180天","181-365天","365天以上"}))), LOOKUP(TODAY()-Z53, {0,31,91,181,366}, {"0-30天","31-90天","91-180天","181-365天","365天以上"})))</f>
        <v>Closed</v>
      </c>
      <c r="E53" s="67" t="str" cm="1">
        <f t="array" ref="E53">IF(A53&lt;&gt;"kbb", "", IF(IFERROR(VALUE(V53), 0)=MAX(INDEX(($A$2:$A$4929="kbb")*($L$2:$L$4929=L53)*IFERROR(VALUE($V$2:$V$4929), 0), 0)), "最新", "歷史重複"))</f>
        <v/>
      </c>
      <c r="F53" t="s">
        <v>235</v>
      </c>
      <c r="G53" t="s">
        <v>29</v>
      </c>
      <c r="H53" t="s">
        <v>30</v>
      </c>
      <c r="I53" t="s">
        <v>31</v>
      </c>
      <c r="J53" t="s">
        <v>236</v>
      </c>
      <c r="K53" t="s">
        <v>237</v>
      </c>
      <c r="L53" t="s">
        <v>293</v>
      </c>
      <c r="M53" t="s">
        <v>294</v>
      </c>
      <c r="N53" t="s">
        <v>82</v>
      </c>
      <c r="O53" t="s">
        <v>37</v>
      </c>
      <c r="P53" t="s">
        <v>293</v>
      </c>
      <c r="Q53" t="s">
        <v>38</v>
      </c>
      <c r="R53" t="s">
        <v>53</v>
      </c>
      <c r="S53" t="s">
        <v>266</v>
      </c>
      <c r="T53" t="s">
        <v>295</v>
      </c>
      <c r="U53" t="s">
        <v>249</v>
      </c>
      <c r="V53" t="s">
        <v>249</v>
      </c>
      <c r="W53" t="s">
        <v>37</v>
      </c>
      <c r="X53" t="s">
        <v>37</v>
      </c>
      <c r="Y53" t="s">
        <v>37</v>
      </c>
      <c r="Z53" t="s">
        <v>296</v>
      </c>
      <c r="AA53" t="s">
        <v>44</v>
      </c>
      <c r="AB53" t="s">
        <v>44</v>
      </c>
      <c r="AC53" t="s">
        <v>244</v>
      </c>
      <c r="AD53" t="s">
        <v>87</v>
      </c>
      <c r="AE53" t="s">
        <v>251</v>
      </c>
      <c r="AF53" t="s">
        <v>48</v>
      </c>
      <c r="AG53">
        <v>615029</v>
      </c>
      <c r="AH53">
        <v>1</v>
      </c>
      <c r="AI53">
        <v>1</v>
      </c>
    </row>
    <row r="54" spans="1:35" ht="16.850000000000001" customHeight="1">
      <c r="A54" s="65" t="str">
        <f>IF(L54="","",IF(COUNTIF(Wip!K:K,L54)=0,IF(W54="","KGB","KBB"),IF(AND(_xlfn.IFNA(VLOOKUP(L54,Wip!K:M,3,0),"")="Y",Q54="MTCAPPLYCONF"),"On Hold",IF(W54="","KGB","KBB"))))</f>
        <v>KGB</v>
      </c>
      <c r="B54" s="65" t="str">
        <f>IF(A54="on hold", "on hold",
 IF(A54="KGB", "Standard Shipment",
  IF(IFERROR(IFERROR(VLOOKUP(L54, List!D:J, 7, 0), VLOOKUP(L54&amp;"", List!D:J, 7, 0)), 0)=0,
   IF(IFERROR(IFERROR(VLOOKUP(L54, 'CND List'!$A:$C, 3, 0), VLOOKUP(L54&amp;"", 'CND List'!$A:$C, 3, 0)), 0)=0,
    IF(A54="KBB", "-", ""),
    IFERROR(VLOOKUP(L54, 'CND List'!$A:$C, 3, 0), VLOOKUP(L54&amp;"", 'CND List'!$A:$C, 3, 0))
   ),
   IFERROR(VLOOKUP(L54, List!D:J, 7, 0), VLOOKUP(L54&amp;"", List!D:J, 7, 0))
  )
 )
)</f>
        <v>Standard Shipment</v>
      </c>
      <c r="C54" s="66" t="str">
        <f t="shared" si="0"/>
        <v>Standard Shipment</v>
      </c>
      <c r="D54" s="67" t="str">
        <f ca="1">IF(C54="Local Scrap","Closed",IFERROR(IF(A54="kgb","Closed",IF(MID(C54,5,1)="Q","Closed",LOOKUP(TODAY()-W54, {0,31,91,181,366}, {"0-30天","31-90天","91-180天","181-365天","365天以上"}))), LOOKUP(TODAY()-Z54, {0,31,91,181,366}, {"0-30天","31-90天","91-180天","181-365天","365天以上"})))</f>
        <v>Closed</v>
      </c>
      <c r="E54" s="67" t="str" cm="1">
        <f t="array" ref="E54">IF(A54&lt;&gt;"kbb", "", IF(IFERROR(VALUE(V54), 0)=MAX(INDEX(($A$2:$A$4929="kbb")*($L$2:$L$4929=L54)*IFERROR(VALUE($V$2:$V$4929), 0), 0)), "最新", "歷史重複"))</f>
        <v/>
      </c>
      <c r="F54" t="s">
        <v>235</v>
      </c>
      <c r="G54" t="s">
        <v>29</v>
      </c>
      <c r="H54" t="s">
        <v>30</v>
      </c>
      <c r="I54" t="s">
        <v>31</v>
      </c>
      <c r="J54" t="s">
        <v>236</v>
      </c>
      <c r="K54" t="s">
        <v>237</v>
      </c>
      <c r="L54" t="s">
        <v>297</v>
      </c>
      <c r="M54" t="s">
        <v>298</v>
      </c>
      <c r="N54" t="s">
        <v>36</v>
      </c>
      <c r="O54" t="s">
        <v>37</v>
      </c>
      <c r="P54" t="s">
        <v>297</v>
      </c>
      <c r="Q54" t="s">
        <v>38</v>
      </c>
      <c r="R54" t="s">
        <v>53</v>
      </c>
      <c r="S54" t="s">
        <v>266</v>
      </c>
      <c r="T54" t="s">
        <v>299</v>
      </c>
      <c r="U54" t="s">
        <v>300</v>
      </c>
      <c r="V54" t="s">
        <v>300</v>
      </c>
      <c r="W54" t="s">
        <v>37</v>
      </c>
      <c r="X54" t="s">
        <v>37</v>
      </c>
      <c r="Y54" t="s">
        <v>37</v>
      </c>
      <c r="Z54" t="s">
        <v>301</v>
      </c>
      <c r="AA54" t="s">
        <v>44</v>
      </c>
      <c r="AB54" t="s">
        <v>44</v>
      </c>
      <c r="AC54" t="s">
        <v>244</v>
      </c>
      <c r="AD54" t="s">
        <v>46</v>
      </c>
      <c r="AE54" t="s">
        <v>251</v>
      </c>
      <c r="AF54" t="s">
        <v>48</v>
      </c>
      <c r="AG54">
        <v>615029</v>
      </c>
      <c r="AH54">
        <v>1</v>
      </c>
      <c r="AI54">
        <v>1</v>
      </c>
    </row>
    <row r="55" spans="1:35" ht="16.850000000000001" customHeight="1">
      <c r="A55" s="65" t="str">
        <f>IF(L55="","",IF(COUNTIF(Wip!K:K,L55)=0,IF(W55="","KGB","KBB"),IF(AND(_xlfn.IFNA(VLOOKUP(L55,Wip!K:M,3,0),"")="Y",Q55="MTCAPPLYCONF"),"On Hold",IF(W55="","KGB","KBB"))))</f>
        <v>KGB</v>
      </c>
      <c r="B55" s="65" t="str">
        <f>IF(A55="on hold", "on hold",
 IF(A55="KGB", "Standard Shipment",
  IF(IFERROR(IFERROR(VLOOKUP(L55, List!D:J, 7, 0), VLOOKUP(L55&amp;"", List!D:J, 7, 0)), 0)=0,
   IF(IFERROR(IFERROR(VLOOKUP(L55, 'CND List'!$A:$C, 3, 0), VLOOKUP(L55&amp;"", 'CND List'!$A:$C, 3, 0)), 0)=0,
    IF(A55="KBB", "-", ""),
    IFERROR(VLOOKUP(L55, 'CND List'!$A:$C, 3, 0), VLOOKUP(L55&amp;"", 'CND List'!$A:$C, 3, 0))
   ),
   IFERROR(VLOOKUP(L55, List!D:J, 7, 0), VLOOKUP(L55&amp;"", List!D:J, 7, 0))
  )
 )
)</f>
        <v>Standard Shipment</v>
      </c>
      <c r="C55" s="66" t="str">
        <f t="shared" si="0"/>
        <v>Standard Shipment</v>
      </c>
      <c r="D55" s="67" t="str">
        <f ca="1">IF(C55="Local Scrap","Closed",IFERROR(IF(A55="kgb","Closed",IF(MID(C55,5,1)="Q","Closed",LOOKUP(TODAY()-W55, {0,31,91,181,366}, {"0-30天","31-90天","91-180天","181-365天","365天以上"}))), LOOKUP(TODAY()-Z55, {0,31,91,181,366}, {"0-30天","31-90天","91-180天","181-365天","365天以上"})))</f>
        <v>Closed</v>
      </c>
      <c r="E55" s="67" t="str" cm="1">
        <f t="array" ref="E55">IF(A55&lt;&gt;"kbb", "", IF(IFERROR(VALUE(V55), 0)=MAX(INDEX(($A$2:$A$4929="kbb")*($L$2:$L$4929=L55)*IFERROR(VALUE($V$2:$V$4929), 0), 0)), "最新", "歷史重複"))</f>
        <v/>
      </c>
      <c r="F55" t="s">
        <v>235</v>
      </c>
      <c r="G55" t="s">
        <v>29</v>
      </c>
      <c r="H55" t="s">
        <v>30</v>
      </c>
      <c r="I55" t="s">
        <v>31</v>
      </c>
      <c r="J55" t="s">
        <v>236</v>
      </c>
      <c r="K55" t="s">
        <v>237</v>
      </c>
      <c r="L55" t="s">
        <v>302</v>
      </c>
      <c r="M55" t="s">
        <v>239</v>
      </c>
      <c r="N55" t="s">
        <v>36</v>
      </c>
      <c r="O55" t="s">
        <v>37</v>
      </c>
      <c r="P55" t="s">
        <v>302</v>
      </c>
      <c r="Q55" t="s">
        <v>38</v>
      </c>
      <c r="R55" t="s">
        <v>53</v>
      </c>
      <c r="S55" t="s">
        <v>247</v>
      </c>
      <c r="T55" t="s">
        <v>303</v>
      </c>
      <c r="U55" t="s">
        <v>242</v>
      </c>
      <c r="V55" t="s">
        <v>242</v>
      </c>
      <c r="W55" t="s">
        <v>37</v>
      </c>
      <c r="X55" t="s">
        <v>37</v>
      </c>
      <c r="Y55" t="s">
        <v>37</v>
      </c>
      <c r="Z55" t="s">
        <v>304</v>
      </c>
      <c r="AA55" t="s">
        <v>44</v>
      </c>
      <c r="AB55" t="s">
        <v>44</v>
      </c>
      <c r="AC55" t="s">
        <v>244</v>
      </c>
      <c r="AD55" t="s">
        <v>46</v>
      </c>
      <c r="AE55" t="s">
        <v>245</v>
      </c>
      <c r="AF55" t="s">
        <v>48</v>
      </c>
      <c r="AG55">
        <v>615029</v>
      </c>
      <c r="AH55">
        <v>1</v>
      </c>
      <c r="AI55">
        <v>1</v>
      </c>
    </row>
    <row r="56" spans="1:35" ht="16.850000000000001" customHeight="1">
      <c r="A56" s="65" t="str">
        <f>IF(L56="","",IF(COUNTIF(Wip!K:K,L56)=0,IF(W56="","KGB","KBB"),IF(AND(_xlfn.IFNA(VLOOKUP(L56,Wip!K:M,3,0),"")="Y",Q56="MTCAPPLYCONF"),"On Hold",IF(W56="","KGB","KBB"))))</f>
        <v>KGB</v>
      </c>
      <c r="B56" s="65" t="str">
        <f>IF(A56="on hold", "on hold",
 IF(A56="KGB", "Standard Shipment",
  IF(IFERROR(IFERROR(VLOOKUP(L56, List!D:J, 7, 0), VLOOKUP(L56&amp;"", List!D:J, 7, 0)), 0)=0,
   IF(IFERROR(IFERROR(VLOOKUP(L56, 'CND List'!$A:$C, 3, 0), VLOOKUP(L56&amp;"", 'CND List'!$A:$C, 3, 0)), 0)=0,
    IF(A56="KBB", "-", ""),
    IFERROR(VLOOKUP(L56, 'CND List'!$A:$C, 3, 0), VLOOKUP(L56&amp;"", 'CND List'!$A:$C, 3, 0))
   ),
   IFERROR(VLOOKUP(L56, List!D:J, 7, 0), VLOOKUP(L56&amp;"", List!D:J, 7, 0))
  )
 )
)</f>
        <v>Standard Shipment</v>
      </c>
      <c r="C56" s="66" t="str">
        <f t="shared" si="0"/>
        <v>Standard Shipment</v>
      </c>
      <c r="D56" s="67" t="str">
        <f ca="1">IF(C56="Local Scrap","Closed",IFERROR(IF(A56="kgb","Closed",IF(MID(C56,5,1)="Q","Closed",LOOKUP(TODAY()-W56, {0,31,91,181,366}, {"0-30天","31-90天","91-180天","181-365天","365天以上"}))), LOOKUP(TODAY()-Z56, {0,31,91,181,366}, {"0-30天","31-90天","91-180天","181-365天","365天以上"})))</f>
        <v>Closed</v>
      </c>
      <c r="E56" s="67" t="str" cm="1">
        <f t="array" ref="E56">IF(A56&lt;&gt;"kbb", "", IF(IFERROR(VALUE(V56), 0)=MAX(INDEX(($A$2:$A$4929="kbb")*($L$2:$L$4929=L56)*IFERROR(VALUE($V$2:$V$4929), 0), 0)), "最新", "歷史重複"))</f>
        <v/>
      </c>
      <c r="F56" t="s">
        <v>235</v>
      </c>
      <c r="G56" t="s">
        <v>29</v>
      </c>
      <c r="H56" t="s">
        <v>30</v>
      </c>
      <c r="I56" t="s">
        <v>31</v>
      </c>
      <c r="J56" t="s">
        <v>236</v>
      </c>
      <c r="K56" t="s">
        <v>237</v>
      </c>
      <c r="L56" t="s">
        <v>305</v>
      </c>
      <c r="M56" t="s">
        <v>239</v>
      </c>
      <c r="N56" t="s">
        <v>36</v>
      </c>
      <c r="O56" t="s">
        <v>37</v>
      </c>
      <c r="P56" t="s">
        <v>305</v>
      </c>
      <c r="Q56" t="s">
        <v>38</v>
      </c>
      <c r="R56" t="s">
        <v>53</v>
      </c>
      <c r="S56" t="s">
        <v>247</v>
      </c>
      <c r="T56" t="s">
        <v>306</v>
      </c>
      <c r="U56" t="s">
        <v>242</v>
      </c>
      <c r="V56" t="s">
        <v>242</v>
      </c>
      <c r="W56" t="s">
        <v>37</v>
      </c>
      <c r="X56" t="s">
        <v>37</v>
      </c>
      <c r="Y56" t="s">
        <v>37</v>
      </c>
      <c r="Z56" t="s">
        <v>307</v>
      </c>
      <c r="AA56" t="s">
        <v>44</v>
      </c>
      <c r="AB56" t="s">
        <v>44</v>
      </c>
      <c r="AC56" t="s">
        <v>244</v>
      </c>
      <c r="AD56" t="s">
        <v>46</v>
      </c>
      <c r="AE56" t="s">
        <v>245</v>
      </c>
      <c r="AF56" t="s">
        <v>48</v>
      </c>
      <c r="AG56">
        <v>615029</v>
      </c>
      <c r="AH56">
        <v>1</v>
      </c>
      <c r="AI56">
        <v>1</v>
      </c>
    </row>
    <row r="57" spans="1:35" ht="16.850000000000001" customHeight="1">
      <c r="A57" s="65" t="str">
        <f>IF(L57="","",IF(COUNTIF(Wip!K:K,L57)=0,IF(W57="","KGB","KBB"),IF(AND(_xlfn.IFNA(VLOOKUP(L57,Wip!K:M,3,0),"")="Y",Q57="MTCAPPLYCONF"),"On Hold",IF(W57="","KGB","KBB"))))</f>
        <v>KGB</v>
      </c>
      <c r="B57" s="65" t="str">
        <f>IF(A57="on hold", "on hold",
 IF(A57="KGB", "Standard Shipment",
  IF(IFERROR(IFERROR(VLOOKUP(L57, List!D:J, 7, 0), VLOOKUP(L57&amp;"", List!D:J, 7, 0)), 0)=0,
   IF(IFERROR(IFERROR(VLOOKUP(L57, 'CND List'!$A:$C, 3, 0), VLOOKUP(L57&amp;"", 'CND List'!$A:$C, 3, 0)), 0)=0,
    IF(A57="KBB", "-", ""),
    IFERROR(VLOOKUP(L57, 'CND List'!$A:$C, 3, 0), VLOOKUP(L57&amp;"", 'CND List'!$A:$C, 3, 0))
   ),
   IFERROR(VLOOKUP(L57, List!D:J, 7, 0), VLOOKUP(L57&amp;"", List!D:J, 7, 0))
  )
 )
)</f>
        <v>Standard Shipment</v>
      </c>
      <c r="C57" s="66" t="str">
        <f t="shared" si="0"/>
        <v>Standard Shipment</v>
      </c>
      <c r="D57" s="67" t="str">
        <f ca="1">IF(C57="Local Scrap","Closed",IFERROR(IF(A57="kgb","Closed",IF(MID(C57,5,1)="Q","Closed",LOOKUP(TODAY()-W57, {0,31,91,181,366}, {"0-30天","31-90天","91-180天","181-365天","365天以上"}))), LOOKUP(TODAY()-Z57, {0,31,91,181,366}, {"0-30天","31-90天","91-180天","181-365天","365天以上"})))</f>
        <v>Closed</v>
      </c>
      <c r="E57" s="67" t="str" cm="1">
        <f t="array" ref="E57">IF(A57&lt;&gt;"kbb", "", IF(IFERROR(VALUE(V57), 0)=MAX(INDEX(($A$2:$A$4929="kbb")*($L$2:$L$4929=L57)*IFERROR(VALUE($V$2:$V$4929), 0), 0)), "最新", "歷史重複"))</f>
        <v/>
      </c>
      <c r="F57" t="s">
        <v>235</v>
      </c>
      <c r="G57" t="s">
        <v>29</v>
      </c>
      <c r="H57" t="s">
        <v>30</v>
      </c>
      <c r="I57" t="s">
        <v>31</v>
      </c>
      <c r="J57" t="s">
        <v>236</v>
      </c>
      <c r="K57" t="s">
        <v>237</v>
      </c>
      <c r="L57" t="s">
        <v>308</v>
      </c>
      <c r="M57" t="s">
        <v>239</v>
      </c>
      <c r="N57" t="s">
        <v>36</v>
      </c>
      <c r="O57" t="s">
        <v>37</v>
      </c>
      <c r="P57" t="s">
        <v>308</v>
      </c>
      <c r="Q57" t="s">
        <v>38</v>
      </c>
      <c r="R57" t="s">
        <v>53</v>
      </c>
      <c r="S57" t="s">
        <v>247</v>
      </c>
      <c r="T57" t="s">
        <v>309</v>
      </c>
      <c r="U57" t="s">
        <v>242</v>
      </c>
      <c r="V57" t="s">
        <v>242</v>
      </c>
      <c r="W57" t="s">
        <v>37</v>
      </c>
      <c r="X57" t="s">
        <v>37</v>
      </c>
      <c r="Y57" t="s">
        <v>37</v>
      </c>
      <c r="Z57" t="s">
        <v>310</v>
      </c>
      <c r="AA57" t="s">
        <v>44</v>
      </c>
      <c r="AB57" t="s">
        <v>44</v>
      </c>
      <c r="AC57" t="s">
        <v>244</v>
      </c>
      <c r="AD57" t="s">
        <v>46</v>
      </c>
      <c r="AE57" t="s">
        <v>245</v>
      </c>
      <c r="AF57" t="s">
        <v>48</v>
      </c>
      <c r="AG57">
        <v>615029</v>
      </c>
      <c r="AH57">
        <v>1</v>
      </c>
      <c r="AI57">
        <v>1</v>
      </c>
    </row>
    <row r="58" spans="1:35" ht="16.850000000000001" customHeight="1">
      <c r="A58" s="65" t="str">
        <f>IF(L58="","",IF(COUNTIF(Wip!K:K,L58)=0,IF(W58="","KGB","KBB"),IF(AND(_xlfn.IFNA(VLOOKUP(L58,Wip!K:M,3,0),"")="Y",Q58="MTCAPPLYCONF"),"On Hold",IF(W58="","KGB","KBB"))))</f>
        <v>KGB</v>
      </c>
      <c r="B58" s="65" t="str">
        <f>IF(A58="on hold", "on hold",
 IF(A58="KGB", "Standard Shipment",
  IF(IFERROR(IFERROR(VLOOKUP(L58, List!D:J, 7, 0), VLOOKUP(L58&amp;"", List!D:J, 7, 0)), 0)=0,
   IF(IFERROR(IFERROR(VLOOKUP(L58, 'CND List'!$A:$C, 3, 0), VLOOKUP(L58&amp;"", 'CND List'!$A:$C, 3, 0)), 0)=0,
    IF(A58="KBB", "-", ""),
    IFERROR(VLOOKUP(L58, 'CND List'!$A:$C, 3, 0), VLOOKUP(L58&amp;"", 'CND List'!$A:$C, 3, 0))
   ),
   IFERROR(VLOOKUP(L58, List!D:J, 7, 0), VLOOKUP(L58&amp;"", List!D:J, 7, 0))
  )
 )
)</f>
        <v>Standard Shipment</v>
      </c>
      <c r="C58" s="66" t="str">
        <f t="shared" si="0"/>
        <v>Standard Shipment</v>
      </c>
      <c r="D58" s="67" t="str">
        <f ca="1">IF(C58="Local Scrap","Closed",IFERROR(IF(A58="kgb","Closed",IF(MID(C58,5,1)="Q","Closed",LOOKUP(TODAY()-W58, {0,31,91,181,366}, {"0-30天","31-90天","91-180天","181-365天","365天以上"}))), LOOKUP(TODAY()-Z58, {0,31,91,181,366}, {"0-30天","31-90天","91-180天","181-365天","365天以上"})))</f>
        <v>Closed</v>
      </c>
      <c r="E58" s="67" t="str" cm="1">
        <f t="array" ref="E58">IF(A58&lt;&gt;"kbb", "", IF(IFERROR(VALUE(V58), 0)=MAX(INDEX(($A$2:$A$4929="kbb")*($L$2:$L$4929=L58)*IFERROR(VALUE($V$2:$V$4929), 0), 0)), "最新", "歷史重複"))</f>
        <v/>
      </c>
      <c r="F58" t="s">
        <v>235</v>
      </c>
      <c r="G58" t="s">
        <v>29</v>
      </c>
      <c r="H58" t="s">
        <v>30</v>
      </c>
      <c r="I58" t="s">
        <v>31</v>
      </c>
      <c r="J58" t="s">
        <v>236</v>
      </c>
      <c r="K58" t="s">
        <v>237</v>
      </c>
      <c r="L58" t="s">
        <v>311</v>
      </c>
      <c r="M58" t="s">
        <v>239</v>
      </c>
      <c r="N58" t="s">
        <v>36</v>
      </c>
      <c r="O58" t="s">
        <v>37</v>
      </c>
      <c r="P58" t="s">
        <v>311</v>
      </c>
      <c r="Q58" t="s">
        <v>38</v>
      </c>
      <c r="R58" t="s">
        <v>53</v>
      </c>
      <c r="S58" t="s">
        <v>247</v>
      </c>
      <c r="T58" t="s">
        <v>312</v>
      </c>
      <c r="U58" t="s">
        <v>249</v>
      </c>
      <c r="V58" t="s">
        <v>249</v>
      </c>
      <c r="W58" t="s">
        <v>37</v>
      </c>
      <c r="X58" t="s">
        <v>37</v>
      </c>
      <c r="Y58" t="s">
        <v>37</v>
      </c>
      <c r="Z58" t="s">
        <v>313</v>
      </c>
      <c r="AA58" t="s">
        <v>44</v>
      </c>
      <c r="AB58" t="s">
        <v>44</v>
      </c>
      <c r="AC58" t="s">
        <v>244</v>
      </c>
      <c r="AD58" t="s">
        <v>46</v>
      </c>
      <c r="AE58" t="s">
        <v>245</v>
      </c>
      <c r="AF58" t="s">
        <v>48</v>
      </c>
      <c r="AG58">
        <v>615029</v>
      </c>
      <c r="AH58">
        <v>1</v>
      </c>
      <c r="AI58">
        <v>1</v>
      </c>
    </row>
    <row r="59" spans="1:35" ht="16.850000000000001" customHeight="1">
      <c r="A59" s="65" t="str">
        <f>IF(L59="","",IF(COUNTIF(Wip!K:K,L59)=0,IF(W59="","KGB","KBB"),IF(AND(_xlfn.IFNA(VLOOKUP(L59,Wip!K:M,3,0),"")="Y",Q59="MTCAPPLYCONF"),"On Hold",IF(W59="","KGB","KBB"))))</f>
        <v>KGB</v>
      </c>
      <c r="B59" s="65" t="str">
        <f>IF(A59="on hold", "on hold",
 IF(A59="KGB", "Standard Shipment",
  IF(IFERROR(IFERROR(VLOOKUP(L59, List!D:J, 7, 0), VLOOKUP(L59&amp;"", List!D:J, 7, 0)), 0)=0,
   IF(IFERROR(IFERROR(VLOOKUP(L59, 'CND List'!$A:$C, 3, 0), VLOOKUP(L59&amp;"", 'CND List'!$A:$C, 3, 0)), 0)=0,
    IF(A59="KBB", "-", ""),
    IFERROR(VLOOKUP(L59, 'CND List'!$A:$C, 3, 0), VLOOKUP(L59&amp;"", 'CND List'!$A:$C, 3, 0))
   ),
   IFERROR(VLOOKUP(L59, List!D:J, 7, 0), VLOOKUP(L59&amp;"", List!D:J, 7, 0))
  )
 )
)</f>
        <v>Standard Shipment</v>
      </c>
      <c r="C59" s="66" t="str">
        <f t="shared" si="0"/>
        <v>Standard Shipment</v>
      </c>
      <c r="D59" s="67" t="str">
        <f ca="1">IF(C59="Local Scrap","Closed",IFERROR(IF(A59="kgb","Closed",IF(MID(C59,5,1)="Q","Closed",LOOKUP(TODAY()-W59, {0,31,91,181,366}, {"0-30天","31-90天","91-180天","181-365天","365天以上"}))), LOOKUP(TODAY()-Z59, {0,31,91,181,366}, {"0-30天","31-90天","91-180天","181-365天","365天以上"})))</f>
        <v>Closed</v>
      </c>
      <c r="E59" s="67" t="str" cm="1">
        <f t="array" ref="E59">IF(A59&lt;&gt;"kbb", "", IF(IFERROR(VALUE(V59), 0)=MAX(INDEX(($A$2:$A$4929="kbb")*($L$2:$L$4929=L59)*IFERROR(VALUE($V$2:$V$4929), 0), 0)), "最新", "歷史重複"))</f>
        <v/>
      </c>
      <c r="F59" t="s">
        <v>235</v>
      </c>
      <c r="G59" t="s">
        <v>29</v>
      </c>
      <c r="H59" t="s">
        <v>30</v>
      </c>
      <c r="I59" t="s">
        <v>31</v>
      </c>
      <c r="J59" t="s">
        <v>236</v>
      </c>
      <c r="K59" t="s">
        <v>237</v>
      </c>
      <c r="L59" t="s">
        <v>314</v>
      </c>
      <c r="M59" t="s">
        <v>239</v>
      </c>
      <c r="N59" t="s">
        <v>36</v>
      </c>
      <c r="O59" t="s">
        <v>37</v>
      </c>
      <c r="P59" t="s">
        <v>314</v>
      </c>
      <c r="Q59" t="s">
        <v>38</v>
      </c>
      <c r="R59" t="s">
        <v>53</v>
      </c>
      <c r="S59" t="s">
        <v>247</v>
      </c>
      <c r="T59" t="s">
        <v>315</v>
      </c>
      <c r="U59" t="s">
        <v>249</v>
      </c>
      <c r="V59" t="s">
        <v>249</v>
      </c>
      <c r="W59" t="s">
        <v>37</v>
      </c>
      <c r="X59" t="s">
        <v>37</v>
      </c>
      <c r="Y59" t="s">
        <v>37</v>
      </c>
      <c r="Z59" t="s">
        <v>316</v>
      </c>
      <c r="AA59" t="s">
        <v>44</v>
      </c>
      <c r="AB59" t="s">
        <v>44</v>
      </c>
      <c r="AC59" t="s">
        <v>244</v>
      </c>
      <c r="AD59" t="s">
        <v>46</v>
      </c>
      <c r="AE59" t="s">
        <v>245</v>
      </c>
      <c r="AF59" t="s">
        <v>48</v>
      </c>
      <c r="AG59">
        <v>615029</v>
      </c>
      <c r="AH59">
        <v>1</v>
      </c>
      <c r="AI59">
        <v>1</v>
      </c>
    </row>
    <row r="60" spans="1:35" ht="16.850000000000001" customHeight="1">
      <c r="A60" s="65" t="str">
        <f>IF(L60="","",IF(COUNTIF(Wip!K:K,L60)=0,IF(W60="","KGB","KBB"),IF(AND(_xlfn.IFNA(VLOOKUP(L60,Wip!K:M,3,0),"")="Y",Q60="MTCAPPLYCONF"),"On Hold",IF(W60="","KGB","KBB"))))</f>
        <v>KGB</v>
      </c>
      <c r="B60" s="65" t="str">
        <f>IF(A60="on hold", "on hold",
 IF(A60="KGB", "Standard Shipment",
  IF(IFERROR(IFERROR(VLOOKUP(L60, List!D:J, 7, 0), VLOOKUP(L60&amp;"", List!D:J, 7, 0)), 0)=0,
   IF(IFERROR(IFERROR(VLOOKUP(L60, 'CND List'!$A:$C, 3, 0), VLOOKUP(L60&amp;"", 'CND List'!$A:$C, 3, 0)), 0)=0,
    IF(A60="KBB", "-", ""),
    IFERROR(VLOOKUP(L60, 'CND List'!$A:$C, 3, 0), VLOOKUP(L60&amp;"", 'CND List'!$A:$C, 3, 0))
   ),
   IFERROR(VLOOKUP(L60, List!D:J, 7, 0), VLOOKUP(L60&amp;"", List!D:J, 7, 0))
  )
 )
)</f>
        <v>Standard Shipment</v>
      </c>
      <c r="C60" s="66" t="str">
        <f t="shared" si="0"/>
        <v>Standard Shipment</v>
      </c>
      <c r="D60" s="67" t="str">
        <f ca="1">IF(C60="Local Scrap","Closed",IFERROR(IF(A60="kgb","Closed",IF(MID(C60,5,1)="Q","Closed",LOOKUP(TODAY()-W60, {0,31,91,181,366}, {"0-30天","31-90天","91-180天","181-365天","365天以上"}))), LOOKUP(TODAY()-Z60, {0,31,91,181,366}, {"0-30天","31-90天","91-180天","181-365天","365天以上"})))</f>
        <v>Closed</v>
      </c>
      <c r="E60" s="67" t="str" cm="1">
        <f t="array" ref="E60">IF(A60&lt;&gt;"kbb", "", IF(IFERROR(VALUE(V60), 0)=MAX(INDEX(($A$2:$A$4929="kbb")*($L$2:$L$4929=L60)*IFERROR(VALUE($V$2:$V$4929), 0), 0)), "最新", "歷史重複"))</f>
        <v/>
      </c>
      <c r="F60" t="s">
        <v>235</v>
      </c>
      <c r="G60" t="s">
        <v>29</v>
      </c>
      <c r="H60" t="s">
        <v>30</v>
      </c>
      <c r="I60" t="s">
        <v>31</v>
      </c>
      <c r="J60" t="s">
        <v>236</v>
      </c>
      <c r="K60" t="s">
        <v>237</v>
      </c>
      <c r="L60" t="s">
        <v>317</v>
      </c>
      <c r="M60" t="s">
        <v>239</v>
      </c>
      <c r="N60" t="s">
        <v>36</v>
      </c>
      <c r="O60" t="s">
        <v>37</v>
      </c>
      <c r="P60" t="s">
        <v>317</v>
      </c>
      <c r="Q60" t="s">
        <v>38</v>
      </c>
      <c r="R60" t="s">
        <v>53</v>
      </c>
      <c r="S60" t="s">
        <v>247</v>
      </c>
      <c r="T60" t="s">
        <v>318</v>
      </c>
      <c r="U60" t="s">
        <v>249</v>
      </c>
      <c r="V60" t="s">
        <v>249</v>
      </c>
      <c r="W60" t="s">
        <v>37</v>
      </c>
      <c r="X60" t="s">
        <v>37</v>
      </c>
      <c r="Y60" t="s">
        <v>37</v>
      </c>
      <c r="Z60" t="s">
        <v>319</v>
      </c>
      <c r="AA60" t="s">
        <v>44</v>
      </c>
      <c r="AB60" t="s">
        <v>44</v>
      </c>
      <c r="AC60" t="s">
        <v>244</v>
      </c>
      <c r="AD60" t="s">
        <v>46</v>
      </c>
      <c r="AE60" t="s">
        <v>245</v>
      </c>
      <c r="AF60" t="s">
        <v>48</v>
      </c>
      <c r="AG60">
        <v>615029</v>
      </c>
      <c r="AH60">
        <v>1</v>
      </c>
      <c r="AI60">
        <v>1</v>
      </c>
    </row>
    <row r="61" spans="1:35" ht="16.850000000000001" customHeight="1">
      <c r="A61" s="65" t="str">
        <f>IF(L61="","",IF(COUNTIF(Wip!K:K,L61)=0,IF(W61="","KGB","KBB"),IF(AND(_xlfn.IFNA(VLOOKUP(L61,Wip!K:M,3,0),"")="Y",Q61="MTCAPPLYCONF"),"On Hold",IF(W61="","KGB","KBB"))))</f>
        <v>KGB</v>
      </c>
      <c r="B61" s="65" t="str">
        <f>IF(A61="on hold", "on hold",
 IF(A61="KGB", "Standard Shipment",
  IF(IFERROR(IFERROR(VLOOKUP(L61, List!D:J, 7, 0), VLOOKUP(L61&amp;"", List!D:J, 7, 0)), 0)=0,
   IF(IFERROR(IFERROR(VLOOKUP(L61, 'CND List'!$A:$C, 3, 0), VLOOKUP(L61&amp;"", 'CND List'!$A:$C, 3, 0)), 0)=0,
    IF(A61="KBB", "-", ""),
    IFERROR(VLOOKUP(L61, 'CND List'!$A:$C, 3, 0), VLOOKUP(L61&amp;"", 'CND List'!$A:$C, 3, 0))
   ),
   IFERROR(VLOOKUP(L61, List!D:J, 7, 0), VLOOKUP(L61&amp;"", List!D:J, 7, 0))
  )
 )
)</f>
        <v>Standard Shipment</v>
      </c>
      <c r="C61" s="66" t="str">
        <f t="shared" si="0"/>
        <v>Standard Shipment</v>
      </c>
      <c r="D61" s="67" t="str">
        <f ca="1">IF(C61="Local Scrap","Closed",IFERROR(IF(A61="kgb","Closed",IF(MID(C61,5,1)="Q","Closed",LOOKUP(TODAY()-W61, {0,31,91,181,366}, {"0-30天","31-90天","91-180天","181-365天","365天以上"}))), LOOKUP(TODAY()-Z61, {0,31,91,181,366}, {"0-30天","31-90天","91-180天","181-365天","365天以上"})))</f>
        <v>Closed</v>
      </c>
      <c r="E61" s="67" t="str" cm="1">
        <f t="array" ref="E61">IF(A61&lt;&gt;"kbb", "", IF(IFERROR(VALUE(V61), 0)=MAX(INDEX(($A$2:$A$4929="kbb")*($L$2:$L$4929=L61)*IFERROR(VALUE($V$2:$V$4929), 0), 0)), "最新", "歷史重複"))</f>
        <v/>
      </c>
      <c r="F61" t="s">
        <v>235</v>
      </c>
      <c r="G61" t="s">
        <v>29</v>
      </c>
      <c r="H61" t="s">
        <v>30</v>
      </c>
      <c r="I61" t="s">
        <v>31</v>
      </c>
      <c r="J61" t="s">
        <v>236</v>
      </c>
      <c r="K61" t="s">
        <v>237</v>
      </c>
      <c r="L61" t="s">
        <v>320</v>
      </c>
      <c r="M61" t="s">
        <v>239</v>
      </c>
      <c r="N61" t="s">
        <v>36</v>
      </c>
      <c r="O61" t="s">
        <v>37</v>
      </c>
      <c r="P61" t="s">
        <v>320</v>
      </c>
      <c r="Q61" t="s">
        <v>38</v>
      </c>
      <c r="R61" t="s">
        <v>53</v>
      </c>
      <c r="S61" t="s">
        <v>247</v>
      </c>
      <c r="T61" t="s">
        <v>321</v>
      </c>
      <c r="U61" t="s">
        <v>249</v>
      </c>
      <c r="V61" t="s">
        <v>249</v>
      </c>
      <c r="W61" t="s">
        <v>37</v>
      </c>
      <c r="X61" t="s">
        <v>37</v>
      </c>
      <c r="Y61" t="s">
        <v>37</v>
      </c>
      <c r="Z61" t="s">
        <v>322</v>
      </c>
      <c r="AA61" t="s">
        <v>44</v>
      </c>
      <c r="AB61" t="s">
        <v>44</v>
      </c>
      <c r="AC61" t="s">
        <v>244</v>
      </c>
      <c r="AD61" t="s">
        <v>46</v>
      </c>
      <c r="AE61" t="s">
        <v>245</v>
      </c>
      <c r="AF61" t="s">
        <v>48</v>
      </c>
      <c r="AG61">
        <v>615029</v>
      </c>
      <c r="AH61">
        <v>1</v>
      </c>
      <c r="AI61">
        <v>1</v>
      </c>
    </row>
    <row r="62" spans="1:35" ht="16.850000000000001" customHeight="1">
      <c r="A62" s="65" t="str">
        <f>IF(L62="","",IF(COUNTIF(Wip!K:K,L62)=0,IF(W62="","KGB","KBB"),IF(AND(_xlfn.IFNA(VLOOKUP(L62,Wip!K:M,3,0),"")="Y",Q62="MTCAPPLYCONF"),"On Hold",IF(W62="","KGB","KBB"))))</f>
        <v>KGB</v>
      </c>
      <c r="B62" s="65" t="str">
        <f>IF(A62="on hold", "on hold",
 IF(A62="KGB", "Standard Shipment",
  IF(IFERROR(IFERROR(VLOOKUP(L62, List!D:J, 7, 0), VLOOKUP(L62&amp;"", List!D:J, 7, 0)), 0)=0,
   IF(IFERROR(IFERROR(VLOOKUP(L62, 'CND List'!$A:$C, 3, 0), VLOOKUP(L62&amp;"", 'CND List'!$A:$C, 3, 0)), 0)=0,
    IF(A62="KBB", "-", ""),
    IFERROR(VLOOKUP(L62, 'CND List'!$A:$C, 3, 0), VLOOKUP(L62&amp;"", 'CND List'!$A:$C, 3, 0))
   ),
   IFERROR(VLOOKUP(L62, List!D:J, 7, 0), VLOOKUP(L62&amp;"", List!D:J, 7, 0))
  )
 )
)</f>
        <v>Standard Shipment</v>
      </c>
      <c r="C62" s="66" t="str">
        <f t="shared" si="0"/>
        <v>Standard Shipment</v>
      </c>
      <c r="D62" s="67" t="str">
        <f ca="1">IF(C62="Local Scrap","Closed",IFERROR(IF(A62="kgb","Closed",IF(MID(C62,5,1)="Q","Closed",LOOKUP(TODAY()-W62, {0,31,91,181,366}, {"0-30天","31-90天","91-180天","181-365天","365天以上"}))), LOOKUP(TODAY()-Z62, {0,31,91,181,366}, {"0-30天","31-90天","91-180天","181-365天","365天以上"})))</f>
        <v>Closed</v>
      </c>
      <c r="E62" s="67" t="str" cm="1">
        <f t="array" ref="E62">IF(A62&lt;&gt;"kbb", "", IF(IFERROR(VALUE(V62), 0)=MAX(INDEX(($A$2:$A$4929="kbb")*($L$2:$L$4929=L62)*IFERROR(VALUE($V$2:$V$4929), 0), 0)), "最新", "歷史重複"))</f>
        <v/>
      </c>
      <c r="F62" t="s">
        <v>235</v>
      </c>
      <c r="G62" t="s">
        <v>29</v>
      </c>
      <c r="H62" t="s">
        <v>30</v>
      </c>
      <c r="I62" t="s">
        <v>31</v>
      </c>
      <c r="J62" t="s">
        <v>236</v>
      </c>
      <c r="K62" t="s">
        <v>237</v>
      </c>
      <c r="L62" t="s">
        <v>323</v>
      </c>
      <c r="M62" t="s">
        <v>239</v>
      </c>
      <c r="N62" t="s">
        <v>36</v>
      </c>
      <c r="O62" t="s">
        <v>37</v>
      </c>
      <c r="P62" t="s">
        <v>323</v>
      </c>
      <c r="Q62" t="s">
        <v>38</v>
      </c>
      <c r="R62" t="s">
        <v>53</v>
      </c>
      <c r="S62" t="s">
        <v>266</v>
      </c>
      <c r="T62" t="s">
        <v>324</v>
      </c>
      <c r="U62" t="s">
        <v>249</v>
      </c>
      <c r="V62" t="s">
        <v>249</v>
      </c>
      <c r="W62" t="s">
        <v>37</v>
      </c>
      <c r="X62" t="s">
        <v>37</v>
      </c>
      <c r="Y62" t="s">
        <v>37</v>
      </c>
      <c r="Z62" t="s">
        <v>325</v>
      </c>
      <c r="AA62" t="s">
        <v>44</v>
      </c>
      <c r="AB62" t="s">
        <v>44</v>
      </c>
      <c r="AC62" t="s">
        <v>244</v>
      </c>
      <c r="AD62" t="s">
        <v>46</v>
      </c>
      <c r="AE62" t="s">
        <v>245</v>
      </c>
      <c r="AF62" t="s">
        <v>48</v>
      </c>
      <c r="AG62">
        <v>615029</v>
      </c>
      <c r="AH62">
        <v>1</v>
      </c>
      <c r="AI62">
        <v>1</v>
      </c>
    </row>
    <row r="63" spans="1:35" ht="16.850000000000001" customHeight="1">
      <c r="A63" s="65" t="str">
        <f>IF(L63="","",IF(COUNTIF(Wip!K:K,L63)=0,IF(W63="","KGB","KBB"),IF(AND(_xlfn.IFNA(VLOOKUP(L63,Wip!K:M,3,0),"")="Y",Q63="MTCAPPLYCONF"),"On Hold",IF(W63="","KGB","KBB"))))</f>
        <v>KGB</v>
      </c>
      <c r="B63" s="65" t="str">
        <f>IF(A63="on hold", "on hold",
 IF(A63="KGB", "Standard Shipment",
  IF(IFERROR(IFERROR(VLOOKUP(L63, List!D:J, 7, 0), VLOOKUP(L63&amp;"", List!D:J, 7, 0)), 0)=0,
   IF(IFERROR(IFERROR(VLOOKUP(L63, 'CND List'!$A:$C, 3, 0), VLOOKUP(L63&amp;"", 'CND List'!$A:$C, 3, 0)), 0)=0,
    IF(A63="KBB", "-", ""),
    IFERROR(VLOOKUP(L63, 'CND List'!$A:$C, 3, 0), VLOOKUP(L63&amp;"", 'CND List'!$A:$C, 3, 0))
   ),
   IFERROR(VLOOKUP(L63, List!D:J, 7, 0), VLOOKUP(L63&amp;"", List!D:J, 7, 0))
  )
 )
)</f>
        <v>Standard Shipment</v>
      </c>
      <c r="C63" s="66" t="str">
        <f t="shared" si="0"/>
        <v>Standard Shipment</v>
      </c>
      <c r="D63" s="67" t="str">
        <f ca="1">IF(C63="Local Scrap","Closed",IFERROR(IF(A63="kgb","Closed",IF(MID(C63,5,1)="Q","Closed",LOOKUP(TODAY()-W63, {0,31,91,181,366}, {"0-30天","31-90天","91-180天","181-365天","365天以上"}))), LOOKUP(TODAY()-Z63, {0,31,91,181,366}, {"0-30天","31-90天","91-180天","181-365天","365天以上"})))</f>
        <v>Closed</v>
      </c>
      <c r="E63" s="67" t="str" cm="1">
        <f t="array" ref="E63">IF(A63&lt;&gt;"kbb", "", IF(IFERROR(VALUE(V63), 0)=MAX(INDEX(($A$2:$A$4929="kbb")*($L$2:$L$4929=L63)*IFERROR(VALUE($V$2:$V$4929), 0), 0)), "最新", "歷史重複"))</f>
        <v/>
      </c>
      <c r="F63" t="s">
        <v>235</v>
      </c>
      <c r="G63" t="s">
        <v>29</v>
      </c>
      <c r="H63" t="s">
        <v>30</v>
      </c>
      <c r="I63" t="s">
        <v>31</v>
      </c>
      <c r="J63" t="s">
        <v>236</v>
      </c>
      <c r="K63" t="s">
        <v>237</v>
      </c>
      <c r="L63" t="s">
        <v>326</v>
      </c>
      <c r="M63" t="s">
        <v>265</v>
      </c>
      <c r="N63" t="s">
        <v>36</v>
      </c>
      <c r="O63" t="s">
        <v>37</v>
      </c>
      <c r="P63" t="s">
        <v>326</v>
      </c>
      <c r="Q63" t="s">
        <v>38</v>
      </c>
      <c r="R63" t="s">
        <v>53</v>
      </c>
      <c r="S63" t="s">
        <v>266</v>
      </c>
      <c r="T63" t="s">
        <v>327</v>
      </c>
      <c r="U63" t="s">
        <v>249</v>
      </c>
      <c r="V63" t="s">
        <v>249</v>
      </c>
      <c r="W63" t="s">
        <v>37</v>
      </c>
      <c r="X63" t="s">
        <v>37</v>
      </c>
      <c r="Y63" t="s">
        <v>37</v>
      </c>
      <c r="Z63" t="s">
        <v>328</v>
      </c>
      <c r="AA63" t="s">
        <v>44</v>
      </c>
      <c r="AB63" t="s">
        <v>44</v>
      </c>
      <c r="AC63" t="s">
        <v>244</v>
      </c>
      <c r="AD63" t="s">
        <v>46</v>
      </c>
      <c r="AE63" t="s">
        <v>245</v>
      </c>
      <c r="AF63" t="s">
        <v>48</v>
      </c>
      <c r="AG63">
        <v>615029</v>
      </c>
      <c r="AH63">
        <v>1</v>
      </c>
      <c r="AI63">
        <v>1</v>
      </c>
    </row>
    <row r="64" spans="1:35" ht="16.850000000000001" customHeight="1">
      <c r="A64" s="65" t="str">
        <f>IF(L64="","",IF(COUNTIF(Wip!K:K,L64)=0,IF(W64="","KGB","KBB"),IF(AND(_xlfn.IFNA(VLOOKUP(L64,Wip!K:M,3,0),"")="Y",Q64="MTCAPPLYCONF"),"On Hold",IF(W64="","KGB","KBB"))))</f>
        <v>KGB</v>
      </c>
      <c r="B64" s="65" t="str">
        <f>IF(A64="on hold", "on hold",
 IF(A64="KGB", "Standard Shipment",
  IF(IFERROR(IFERROR(VLOOKUP(L64, List!D:J, 7, 0), VLOOKUP(L64&amp;"", List!D:J, 7, 0)), 0)=0,
   IF(IFERROR(IFERROR(VLOOKUP(L64, 'CND List'!$A:$C, 3, 0), VLOOKUP(L64&amp;"", 'CND List'!$A:$C, 3, 0)), 0)=0,
    IF(A64="KBB", "-", ""),
    IFERROR(VLOOKUP(L64, 'CND List'!$A:$C, 3, 0), VLOOKUP(L64&amp;"", 'CND List'!$A:$C, 3, 0))
   ),
   IFERROR(VLOOKUP(L64, List!D:J, 7, 0), VLOOKUP(L64&amp;"", List!D:J, 7, 0))
  )
 )
)</f>
        <v>Standard Shipment</v>
      </c>
      <c r="C64" s="66" t="str">
        <f t="shared" ref="C64:C121" si="1">IF(A64="on hold", "on hold", IF(B64="on hold", "wait for return customer", IF(B64="CND Sceond Pass", "Standard Shipment", IF(AND(A64="kgb", OR(B64="-", B64="", B64="#N/A")), "Standard Shipment", IF(AND(A64="kbb", OR(B64="-", B64="", B64="#N/A")), "wait for return customer", IF(OR(B64="Local Scrap", B64="SBF to be notified", B64="VRAM is pending RTV", B64="BU未結案"), B64, IF(OR(B64="scrap結案", B64="良品結案", LEFT(B64,2)="sc", LEFT(B64,2)="良品"), "CND結案", IF(ISNUMBER(B64), YEAR(B64) &amp; "Q" &amp; INT((MONTH(B64)+2)/3), IF(ISERROR(DATEVALUE(TEXT(B64,"yyyy/mm/dd"))), IF(ISNA(B64), "#N/A", B64), YEAR(DATEVALUE(TEXT(B64,"yyyy/mm/dd"))) &amp; "Q" &amp; INT((MONTH(DATEVALUE(TEXT(B64,"yyyy/mm/dd")))+2)/3))))))))))</f>
        <v>Standard Shipment</v>
      </c>
      <c r="D64" s="67" t="str">
        <f ca="1">IF(C64="Local Scrap","Closed",IFERROR(IF(A64="kgb","Closed",IF(MID(C64,5,1)="Q","Closed",LOOKUP(TODAY()-W64, {0,31,91,181,366}, {"0-30天","31-90天","91-180天","181-365天","365天以上"}))), LOOKUP(TODAY()-Z64, {0,31,91,181,366}, {"0-30天","31-90天","91-180天","181-365天","365天以上"})))</f>
        <v>Closed</v>
      </c>
      <c r="E64" s="67" t="str" cm="1">
        <f t="array" ref="E64">IF(A64&lt;&gt;"kbb", "", IF(IFERROR(VALUE(V64), 0)=MAX(INDEX(($A$2:$A$4929="kbb")*($L$2:$L$4929=L64)*IFERROR(VALUE($V$2:$V$4929), 0), 0)), "最新", "歷史重複"))</f>
        <v/>
      </c>
      <c r="F64" t="s">
        <v>235</v>
      </c>
      <c r="G64" t="s">
        <v>29</v>
      </c>
      <c r="H64" t="s">
        <v>30</v>
      </c>
      <c r="I64" t="s">
        <v>31</v>
      </c>
      <c r="J64" t="s">
        <v>236</v>
      </c>
      <c r="K64" t="s">
        <v>237</v>
      </c>
      <c r="L64" t="s">
        <v>329</v>
      </c>
      <c r="M64" t="s">
        <v>265</v>
      </c>
      <c r="N64" t="s">
        <v>36</v>
      </c>
      <c r="O64" t="s">
        <v>37</v>
      </c>
      <c r="P64" t="s">
        <v>329</v>
      </c>
      <c r="Q64" t="s">
        <v>38</v>
      </c>
      <c r="R64" t="s">
        <v>53</v>
      </c>
      <c r="S64" t="s">
        <v>266</v>
      </c>
      <c r="T64" t="s">
        <v>330</v>
      </c>
      <c r="U64" t="s">
        <v>249</v>
      </c>
      <c r="V64" t="s">
        <v>249</v>
      </c>
      <c r="W64" t="s">
        <v>37</v>
      </c>
      <c r="X64" t="s">
        <v>37</v>
      </c>
      <c r="Y64" t="s">
        <v>37</v>
      </c>
      <c r="Z64" t="s">
        <v>331</v>
      </c>
      <c r="AA64" t="s">
        <v>44</v>
      </c>
      <c r="AB64" t="s">
        <v>44</v>
      </c>
      <c r="AC64" t="s">
        <v>244</v>
      </c>
      <c r="AD64" t="s">
        <v>46</v>
      </c>
      <c r="AE64" t="s">
        <v>245</v>
      </c>
      <c r="AF64" t="s">
        <v>48</v>
      </c>
      <c r="AG64">
        <v>615029</v>
      </c>
      <c r="AH64">
        <v>1</v>
      </c>
      <c r="AI64">
        <v>1</v>
      </c>
    </row>
    <row r="65" spans="1:35" ht="16.850000000000001" customHeight="1">
      <c r="A65" s="65" t="str">
        <f>IF(L65="","",IF(COUNTIF(Wip!K:K,L65)=0,IF(W65="","KGB","KBB"),IF(AND(_xlfn.IFNA(VLOOKUP(L65,Wip!K:M,3,0),"")="Y",Q65="MTCAPPLYCONF"),"On Hold",IF(W65="","KGB","KBB"))))</f>
        <v>KGB</v>
      </c>
      <c r="B65" s="65" t="str">
        <f>IF(A65="on hold", "on hold",
 IF(A65="KGB", "Standard Shipment",
  IF(IFERROR(IFERROR(VLOOKUP(L65, List!D:J, 7, 0), VLOOKUP(L65&amp;"", List!D:J, 7, 0)), 0)=0,
   IF(IFERROR(IFERROR(VLOOKUP(L65, 'CND List'!$A:$C, 3, 0), VLOOKUP(L65&amp;"", 'CND List'!$A:$C, 3, 0)), 0)=0,
    IF(A65="KBB", "-", ""),
    IFERROR(VLOOKUP(L65, 'CND List'!$A:$C, 3, 0), VLOOKUP(L65&amp;"", 'CND List'!$A:$C, 3, 0))
   ),
   IFERROR(VLOOKUP(L65, List!D:J, 7, 0), VLOOKUP(L65&amp;"", List!D:J, 7, 0))
  )
 )
)</f>
        <v>Standard Shipment</v>
      </c>
      <c r="C65" s="66" t="str">
        <f t="shared" si="1"/>
        <v>Standard Shipment</v>
      </c>
      <c r="D65" s="67" t="str">
        <f ca="1">IF(C65="Local Scrap","Closed",IFERROR(IF(A65="kgb","Closed",IF(MID(C65,5,1)="Q","Closed",LOOKUP(TODAY()-W65, {0,31,91,181,366}, {"0-30天","31-90天","91-180天","181-365天","365天以上"}))), LOOKUP(TODAY()-Z65, {0,31,91,181,366}, {"0-30天","31-90天","91-180天","181-365天","365天以上"})))</f>
        <v>Closed</v>
      </c>
      <c r="E65" s="67" t="str" cm="1">
        <f t="array" ref="E65">IF(A65&lt;&gt;"kbb", "", IF(IFERROR(VALUE(V65), 0)=MAX(INDEX(($A$2:$A$4929="kbb")*($L$2:$L$4929=L65)*IFERROR(VALUE($V$2:$V$4929), 0), 0)), "最新", "歷史重複"))</f>
        <v/>
      </c>
      <c r="F65" t="s">
        <v>235</v>
      </c>
      <c r="G65" t="s">
        <v>29</v>
      </c>
      <c r="H65" t="s">
        <v>30</v>
      </c>
      <c r="I65" t="s">
        <v>31</v>
      </c>
      <c r="J65" t="s">
        <v>236</v>
      </c>
      <c r="K65" t="s">
        <v>237</v>
      </c>
      <c r="L65" t="s">
        <v>332</v>
      </c>
      <c r="M65" t="s">
        <v>265</v>
      </c>
      <c r="N65" t="s">
        <v>36</v>
      </c>
      <c r="O65" t="s">
        <v>37</v>
      </c>
      <c r="P65" t="s">
        <v>332</v>
      </c>
      <c r="Q65" t="s">
        <v>38</v>
      </c>
      <c r="R65" t="s">
        <v>53</v>
      </c>
      <c r="S65" t="s">
        <v>266</v>
      </c>
      <c r="T65" t="s">
        <v>333</v>
      </c>
      <c r="U65" t="s">
        <v>249</v>
      </c>
      <c r="V65" t="s">
        <v>249</v>
      </c>
      <c r="W65" t="s">
        <v>37</v>
      </c>
      <c r="X65" t="s">
        <v>37</v>
      </c>
      <c r="Y65" t="s">
        <v>37</v>
      </c>
      <c r="Z65" t="s">
        <v>334</v>
      </c>
      <c r="AA65" t="s">
        <v>44</v>
      </c>
      <c r="AB65" t="s">
        <v>44</v>
      </c>
      <c r="AC65" t="s">
        <v>244</v>
      </c>
      <c r="AD65" t="s">
        <v>46</v>
      </c>
      <c r="AE65" t="s">
        <v>245</v>
      </c>
      <c r="AF65" t="s">
        <v>48</v>
      </c>
      <c r="AG65">
        <v>615029</v>
      </c>
      <c r="AH65">
        <v>1</v>
      </c>
      <c r="AI65">
        <v>1</v>
      </c>
    </row>
    <row r="66" spans="1:35" ht="16.850000000000001" customHeight="1">
      <c r="A66" s="65" t="str">
        <f>IF(L66="","",IF(COUNTIF(Wip!K:K,L66)=0,IF(W66="","KGB","KBB"),IF(AND(_xlfn.IFNA(VLOOKUP(L66,Wip!K:M,3,0),"")="Y",Q66="MTCAPPLYCONF"),"On Hold",IF(W66="","KGB","KBB"))))</f>
        <v>KGB</v>
      </c>
      <c r="B66" s="65" t="str">
        <f>IF(A66="on hold", "on hold",
 IF(A66="KGB", "Standard Shipment",
  IF(IFERROR(IFERROR(VLOOKUP(L66, List!D:J, 7, 0), VLOOKUP(L66&amp;"", List!D:J, 7, 0)), 0)=0,
   IF(IFERROR(IFERROR(VLOOKUP(L66, 'CND List'!$A:$C, 3, 0), VLOOKUP(L66&amp;"", 'CND List'!$A:$C, 3, 0)), 0)=0,
    IF(A66="KBB", "-", ""),
    IFERROR(VLOOKUP(L66, 'CND List'!$A:$C, 3, 0), VLOOKUP(L66&amp;"", 'CND List'!$A:$C, 3, 0))
   ),
   IFERROR(VLOOKUP(L66, List!D:J, 7, 0), VLOOKUP(L66&amp;"", List!D:J, 7, 0))
  )
 )
)</f>
        <v>Standard Shipment</v>
      </c>
      <c r="C66" s="66" t="str">
        <f t="shared" si="1"/>
        <v>Standard Shipment</v>
      </c>
      <c r="D66" s="67" t="str">
        <f ca="1">IF(C66="Local Scrap","Closed",IFERROR(IF(A66="kgb","Closed",IF(MID(C66,5,1)="Q","Closed",LOOKUP(TODAY()-W66, {0,31,91,181,366}, {"0-30天","31-90天","91-180天","181-365天","365天以上"}))), LOOKUP(TODAY()-Z66, {0,31,91,181,366}, {"0-30天","31-90天","91-180天","181-365天","365天以上"})))</f>
        <v>Closed</v>
      </c>
      <c r="E66" s="67" t="str" cm="1">
        <f t="array" ref="E66">IF(A66&lt;&gt;"kbb", "", IF(IFERROR(VALUE(V66), 0)=MAX(INDEX(($A$2:$A$4929="kbb")*($L$2:$L$4929=L66)*IFERROR(VALUE($V$2:$V$4929), 0), 0)), "最新", "歷史重複"))</f>
        <v/>
      </c>
      <c r="F66" t="s">
        <v>235</v>
      </c>
      <c r="G66" t="s">
        <v>29</v>
      </c>
      <c r="H66" t="s">
        <v>30</v>
      </c>
      <c r="I66" t="s">
        <v>31</v>
      </c>
      <c r="J66" t="s">
        <v>236</v>
      </c>
      <c r="K66" t="s">
        <v>237</v>
      </c>
      <c r="L66" t="s">
        <v>335</v>
      </c>
      <c r="M66" t="s">
        <v>336</v>
      </c>
      <c r="N66" t="s">
        <v>337</v>
      </c>
      <c r="O66" t="s">
        <v>37</v>
      </c>
      <c r="P66" t="s">
        <v>335</v>
      </c>
      <c r="Q66" t="s">
        <v>38</v>
      </c>
      <c r="R66" t="s">
        <v>53</v>
      </c>
      <c r="S66" t="s">
        <v>266</v>
      </c>
      <c r="T66" t="s">
        <v>338</v>
      </c>
      <c r="U66" t="s">
        <v>249</v>
      </c>
      <c r="V66" t="s">
        <v>249</v>
      </c>
      <c r="W66" t="s">
        <v>37</v>
      </c>
      <c r="X66" t="s">
        <v>37</v>
      </c>
      <c r="Y66" t="s">
        <v>37</v>
      </c>
      <c r="Z66" t="s">
        <v>339</v>
      </c>
      <c r="AA66" t="s">
        <v>44</v>
      </c>
      <c r="AB66" t="s">
        <v>44</v>
      </c>
      <c r="AC66" t="s">
        <v>244</v>
      </c>
      <c r="AD66" t="s">
        <v>87</v>
      </c>
      <c r="AE66" t="s">
        <v>245</v>
      </c>
      <c r="AF66" t="s">
        <v>48</v>
      </c>
      <c r="AG66">
        <v>615029</v>
      </c>
      <c r="AH66">
        <v>1</v>
      </c>
      <c r="AI66">
        <v>1</v>
      </c>
    </row>
    <row r="67" spans="1:35" ht="16.850000000000001" customHeight="1">
      <c r="A67" s="65" t="str">
        <f>IF(L67="","",IF(COUNTIF(Wip!K:K,L67)=0,IF(W67="","KGB","KBB"),IF(AND(_xlfn.IFNA(VLOOKUP(L67,Wip!K:M,3,0),"")="Y",Q67="MTCAPPLYCONF"),"On Hold",IF(W67="","KGB","KBB"))))</f>
        <v>KGB</v>
      </c>
      <c r="B67" s="65" t="str">
        <f>IF(A67="on hold", "on hold",
 IF(A67="KGB", "Standard Shipment",
  IF(IFERROR(IFERROR(VLOOKUP(L67, List!D:J, 7, 0), VLOOKUP(L67&amp;"", List!D:J, 7, 0)), 0)=0,
   IF(IFERROR(IFERROR(VLOOKUP(L67, 'CND List'!$A:$C, 3, 0), VLOOKUP(L67&amp;"", 'CND List'!$A:$C, 3, 0)), 0)=0,
    IF(A67="KBB", "-", ""),
    IFERROR(VLOOKUP(L67, 'CND List'!$A:$C, 3, 0), VLOOKUP(L67&amp;"", 'CND List'!$A:$C, 3, 0))
   ),
   IFERROR(VLOOKUP(L67, List!D:J, 7, 0), VLOOKUP(L67&amp;"", List!D:J, 7, 0))
  )
 )
)</f>
        <v>Standard Shipment</v>
      </c>
      <c r="C67" s="66" t="str">
        <f t="shared" si="1"/>
        <v>Standard Shipment</v>
      </c>
      <c r="D67" s="67" t="str">
        <f ca="1">IF(C67="Local Scrap","Closed",IFERROR(IF(A67="kgb","Closed",IF(MID(C67,5,1)="Q","Closed",LOOKUP(TODAY()-W67, {0,31,91,181,366}, {"0-30天","31-90天","91-180天","181-365天","365天以上"}))), LOOKUP(TODAY()-Z67, {0,31,91,181,366}, {"0-30天","31-90天","91-180天","181-365天","365天以上"})))</f>
        <v>Closed</v>
      </c>
      <c r="E67" s="67" t="str" cm="1">
        <f t="array" ref="E67">IF(A67&lt;&gt;"kbb", "", IF(IFERROR(VALUE(V67), 0)=MAX(INDEX(($A$2:$A$4929="kbb")*($L$2:$L$4929=L67)*IFERROR(VALUE($V$2:$V$4929), 0), 0)), "最新", "歷史重複"))</f>
        <v/>
      </c>
      <c r="F67" t="s">
        <v>235</v>
      </c>
      <c r="G67" t="s">
        <v>29</v>
      </c>
      <c r="H67" t="s">
        <v>30</v>
      </c>
      <c r="I67" t="s">
        <v>31</v>
      </c>
      <c r="J67" t="s">
        <v>236</v>
      </c>
      <c r="K67" t="s">
        <v>237</v>
      </c>
      <c r="L67" t="s">
        <v>340</v>
      </c>
      <c r="M67" t="s">
        <v>239</v>
      </c>
      <c r="N67" t="s">
        <v>36</v>
      </c>
      <c r="O67" t="s">
        <v>37</v>
      </c>
      <c r="P67" t="s">
        <v>340</v>
      </c>
      <c r="Q67" t="s">
        <v>38</v>
      </c>
      <c r="R67" t="s">
        <v>53</v>
      </c>
      <c r="S67" t="s">
        <v>240</v>
      </c>
      <c r="T67" t="s">
        <v>341</v>
      </c>
      <c r="U67" t="s">
        <v>242</v>
      </c>
      <c r="V67" t="s">
        <v>242</v>
      </c>
      <c r="W67" t="s">
        <v>37</v>
      </c>
      <c r="X67" t="s">
        <v>37</v>
      </c>
      <c r="Y67" t="s">
        <v>37</v>
      </c>
      <c r="Z67" t="s">
        <v>342</v>
      </c>
      <c r="AA67" t="s">
        <v>44</v>
      </c>
      <c r="AB67" t="s">
        <v>44</v>
      </c>
      <c r="AC67" t="s">
        <v>244</v>
      </c>
      <c r="AD67" t="s">
        <v>46</v>
      </c>
      <c r="AE67" t="s">
        <v>245</v>
      </c>
      <c r="AF67" t="s">
        <v>48</v>
      </c>
      <c r="AG67">
        <v>615029</v>
      </c>
      <c r="AH67">
        <v>1</v>
      </c>
      <c r="AI67">
        <v>1</v>
      </c>
    </row>
    <row r="68" spans="1:35" ht="16.850000000000001" customHeight="1">
      <c r="A68" s="65" t="str">
        <f>IF(L68="","",IF(COUNTIF(Wip!K:K,L68)=0,IF(W68="","KGB","KBB"),IF(AND(_xlfn.IFNA(VLOOKUP(L68,Wip!K:M,3,0),"")="Y",Q68="MTCAPPLYCONF"),"On Hold",IF(W68="","KGB","KBB"))))</f>
        <v>KGB</v>
      </c>
      <c r="B68" s="65" t="str">
        <f>IF(A68="on hold", "on hold",
 IF(A68="KGB", "Standard Shipment",
  IF(IFERROR(IFERROR(VLOOKUP(L68, List!D:J, 7, 0), VLOOKUP(L68&amp;"", List!D:J, 7, 0)), 0)=0,
   IF(IFERROR(IFERROR(VLOOKUP(L68, 'CND List'!$A:$C, 3, 0), VLOOKUP(L68&amp;"", 'CND List'!$A:$C, 3, 0)), 0)=0,
    IF(A68="KBB", "-", ""),
    IFERROR(VLOOKUP(L68, 'CND List'!$A:$C, 3, 0), VLOOKUP(L68&amp;"", 'CND List'!$A:$C, 3, 0))
   ),
   IFERROR(VLOOKUP(L68, List!D:J, 7, 0), VLOOKUP(L68&amp;"", List!D:J, 7, 0))
  )
 )
)</f>
        <v>Standard Shipment</v>
      </c>
      <c r="C68" s="66" t="str">
        <f t="shared" si="1"/>
        <v>Standard Shipment</v>
      </c>
      <c r="D68" s="67" t="str">
        <f ca="1">IF(C68="Local Scrap","Closed",IFERROR(IF(A68="kgb","Closed",IF(MID(C68,5,1)="Q","Closed",LOOKUP(TODAY()-W68, {0,31,91,181,366}, {"0-30天","31-90天","91-180天","181-365天","365天以上"}))), LOOKUP(TODAY()-Z68, {0,31,91,181,366}, {"0-30天","31-90天","91-180天","181-365天","365天以上"})))</f>
        <v>Closed</v>
      </c>
      <c r="E68" s="67" t="str" cm="1">
        <f t="array" ref="E68">IF(A68&lt;&gt;"kbb", "", IF(IFERROR(VALUE(V68), 0)=MAX(INDEX(($A$2:$A$4929="kbb")*($L$2:$L$4929=L68)*IFERROR(VALUE($V$2:$V$4929), 0), 0)), "最新", "歷史重複"))</f>
        <v/>
      </c>
      <c r="F68" t="s">
        <v>235</v>
      </c>
      <c r="G68" t="s">
        <v>29</v>
      </c>
      <c r="H68" t="s">
        <v>30</v>
      </c>
      <c r="I68" t="s">
        <v>31</v>
      </c>
      <c r="J68" t="s">
        <v>236</v>
      </c>
      <c r="K68" t="s">
        <v>237</v>
      </c>
      <c r="L68" t="s">
        <v>343</v>
      </c>
      <c r="M68" t="s">
        <v>239</v>
      </c>
      <c r="N68" t="s">
        <v>36</v>
      </c>
      <c r="O68" t="s">
        <v>37</v>
      </c>
      <c r="P68" t="s">
        <v>343</v>
      </c>
      <c r="Q68" t="s">
        <v>38</v>
      </c>
      <c r="R68" t="s">
        <v>53</v>
      </c>
      <c r="S68" t="s">
        <v>240</v>
      </c>
      <c r="T68" t="s">
        <v>344</v>
      </c>
      <c r="U68" t="s">
        <v>242</v>
      </c>
      <c r="V68" t="s">
        <v>242</v>
      </c>
      <c r="W68" t="s">
        <v>37</v>
      </c>
      <c r="X68" t="s">
        <v>37</v>
      </c>
      <c r="Y68" t="s">
        <v>37</v>
      </c>
      <c r="Z68" t="s">
        <v>345</v>
      </c>
      <c r="AA68" t="s">
        <v>44</v>
      </c>
      <c r="AB68" t="s">
        <v>44</v>
      </c>
      <c r="AC68" t="s">
        <v>244</v>
      </c>
      <c r="AD68" t="s">
        <v>46</v>
      </c>
      <c r="AE68" t="s">
        <v>245</v>
      </c>
      <c r="AF68" t="s">
        <v>48</v>
      </c>
      <c r="AG68">
        <v>615029</v>
      </c>
      <c r="AH68">
        <v>1</v>
      </c>
      <c r="AI68">
        <v>1</v>
      </c>
    </row>
    <row r="69" spans="1:35" ht="16.850000000000001" customHeight="1">
      <c r="A69" s="65" t="str">
        <f>IF(L69="","",IF(COUNTIF(Wip!K:K,L69)=0,IF(W69="","KGB","KBB"),IF(AND(_xlfn.IFNA(VLOOKUP(L69,Wip!K:M,3,0),"")="Y",Q69="MTCAPPLYCONF"),"On Hold",IF(W69="","KGB","KBB"))))</f>
        <v>KGB</v>
      </c>
      <c r="B69" s="65" t="str">
        <f>IF(A69="on hold", "on hold",
 IF(A69="KGB", "Standard Shipment",
  IF(IFERROR(IFERROR(VLOOKUP(L69, List!D:J, 7, 0), VLOOKUP(L69&amp;"", List!D:J, 7, 0)), 0)=0,
   IF(IFERROR(IFERROR(VLOOKUP(L69, 'CND List'!$A:$C, 3, 0), VLOOKUP(L69&amp;"", 'CND List'!$A:$C, 3, 0)), 0)=0,
    IF(A69="KBB", "-", ""),
    IFERROR(VLOOKUP(L69, 'CND List'!$A:$C, 3, 0), VLOOKUP(L69&amp;"", 'CND List'!$A:$C, 3, 0))
   ),
   IFERROR(VLOOKUP(L69, List!D:J, 7, 0), VLOOKUP(L69&amp;"", List!D:J, 7, 0))
  )
 )
)</f>
        <v>Standard Shipment</v>
      </c>
      <c r="C69" s="66" t="str">
        <f t="shared" si="1"/>
        <v>Standard Shipment</v>
      </c>
      <c r="D69" s="67" t="str">
        <f ca="1">IF(C69="Local Scrap","Closed",IFERROR(IF(A69="kgb","Closed",IF(MID(C69,5,1)="Q","Closed",LOOKUP(TODAY()-W69, {0,31,91,181,366}, {"0-30天","31-90天","91-180天","181-365天","365天以上"}))), LOOKUP(TODAY()-Z69, {0,31,91,181,366}, {"0-30天","31-90天","91-180天","181-365天","365天以上"})))</f>
        <v>Closed</v>
      </c>
      <c r="E69" s="67" t="str" cm="1">
        <f t="array" ref="E69">IF(A69&lt;&gt;"kbb", "", IF(IFERROR(VALUE(V69), 0)=MAX(INDEX(($A$2:$A$4929="kbb")*($L$2:$L$4929=L69)*IFERROR(VALUE($V$2:$V$4929), 0), 0)), "最新", "歷史重複"))</f>
        <v/>
      </c>
      <c r="F69" t="s">
        <v>235</v>
      </c>
      <c r="G69" t="s">
        <v>29</v>
      </c>
      <c r="H69" t="s">
        <v>30</v>
      </c>
      <c r="I69" t="s">
        <v>31</v>
      </c>
      <c r="J69" t="s">
        <v>236</v>
      </c>
      <c r="K69" t="s">
        <v>237</v>
      </c>
      <c r="L69" t="s">
        <v>346</v>
      </c>
      <c r="M69" t="s">
        <v>239</v>
      </c>
      <c r="N69" t="s">
        <v>36</v>
      </c>
      <c r="O69" t="s">
        <v>37</v>
      </c>
      <c r="P69" t="s">
        <v>346</v>
      </c>
      <c r="Q69" t="s">
        <v>38</v>
      </c>
      <c r="R69" t="s">
        <v>53</v>
      </c>
      <c r="S69" t="s">
        <v>240</v>
      </c>
      <c r="T69" t="s">
        <v>347</v>
      </c>
      <c r="U69" t="s">
        <v>242</v>
      </c>
      <c r="V69" t="s">
        <v>242</v>
      </c>
      <c r="W69" t="s">
        <v>37</v>
      </c>
      <c r="X69" t="s">
        <v>37</v>
      </c>
      <c r="Y69" t="s">
        <v>37</v>
      </c>
      <c r="Z69" t="s">
        <v>348</v>
      </c>
      <c r="AA69" t="s">
        <v>44</v>
      </c>
      <c r="AB69" t="s">
        <v>44</v>
      </c>
      <c r="AC69" t="s">
        <v>244</v>
      </c>
      <c r="AD69" t="s">
        <v>46</v>
      </c>
      <c r="AE69" t="s">
        <v>245</v>
      </c>
      <c r="AF69" t="s">
        <v>48</v>
      </c>
      <c r="AG69">
        <v>615029</v>
      </c>
      <c r="AH69">
        <v>1</v>
      </c>
      <c r="AI69">
        <v>1</v>
      </c>
    </row>
    <row r="70" spans="1:35" ht="16.850000000000001" customHeight="1">
      <c r="A70" s="65" t="str">
        <f>IF(L70="","",IF(COUNTIF(Wip!K:K,L70)=0,IF(W70="","KGB","KBB"),IF(AND(_xlfn.IFNA(VLOOKUP(L70,Wip!K:M,3,0),"")="Y",Q70="MTCAPPLYCONF"),"On Hold",IF(W70="","KGB","KBB"))))</f>
        <v>KGB</v>
      </c>
      <c r="B70" s="65" t="str">
        <f>IF(A70="on hold", "on hold",
 IF(A70="KGB", "Standard Shipment",
  IF(IFERROR(IFERROR(VLOOKUP(L70, List!D:J, 7, 0), VLOOKUP(L70&amp;"", List!D:J, 7, 0)), 0)=0,
   IF(IFERROR(IFERROR(VLOOKUP(L70, 'CND List'!$A:$C, 3, 0), VLOOKUP(L70&amp;"", 'CND List'!$A:$C, 3, 0)), 0)=0,
    IF(A70="KBB", "-", ""),
    IFERROR(VLOOKUP(L70, 'CND List'!$A:$C, 3, 0), VLOOKUP(L70&amp;"", 'CND List'!$A:$C, 3, 0))
   ),
   IFERROR(VLOOKUP(L70, List!D:J, 7, 0), VLOOKUP(L70&amp;"", List!D:J, 7, 0))
  )
 )
)</f>
        <v>Standard Shipment</v>
      </c>
      <c r="C70" s="66" t="str">
        <f t="shared" si="1"/>
        <v>Standard Shipment</v>
      </c>
      <c r="D70" s="67" t="str">
        <f ca="1">IF(C70="Local Scrap","Closed",IFERROR(IF(A70="kgb","Closed",IF(MID(C70,5,1)="Q","Closed",LOOKUP(TODAY()-W70, {0,31,91,181,366}, {"0-30天","31-90天","91-180天","181-365天","365天以上"}))), LOOKUP(TODAY()-Z70, {0,31,91,181,366}, {"0-30天","31-90天","91-180天","181-365天","365天以上"})))</f>
        <v>Closed</v>
      </c>
      <c r="E70" s="67" t="str" cm="1">
        <f t="array" ref="E70">IF(A70&lt;&gt;"kbb", "", IF(IFERROR(VALUE(V70), 0)=MAX(INDEX(($A$2:$A$4929="kbb")*($L$2:$L$4929=L70)*IFERROR(VALUE($V$2:$V$4929), 0), 0)), "最新", "歷史重複"))</f>
        <v/>
      </c>
      <c r="F70" t="s">
        <v>235</v>
      </c>
      <c r="G70" t="s">
        <v>29</v>
      </c>
      <c r="H70" t="s">
        <v>30</v>
      </c>
      <c r="I70" t="s">
        <v>31</v>
      </c>
      <c r="J70" t="s">
        <v>236</v>
      </c>
      <c r="K70" t="s">
        <v>237</v>
      </c>
      <c r="L70" t="s">
        <v>349</v>
      </c>
      <c r="M70" t="s">
        <v>239</v>
      </c>
      <c r="N70" t="s">
        <v>36</v>
      </c>
      <c r="O70" t="s">
        <v>37</v>
      </c>
      <c r="P70" t="s">
        <v>349</v>
      </c>
      <c r="Q70" t="s">
        <v>38</v>
      </c>
      <c r="R70" t="s">
        <v>53</v>
      </c>
      <c r="S70" t="s">
        <v>240</v>
      </c>
      <c r="T70" t="s">
        <v>350</v>
      </c>
      <c r="U70" t="s">
        <v>242</v>
      </c>
      <c r="V70" t="s">
        <v>242</v>
      </c>
      <c r="W70" t="s">
        <v>37</v>
      </c>
      <c r="X70" t="s">
        <v>37</v>
      </c>
      <c r="Y70" t="s">
        <v>37</v>
      </c>
      <c r="Z70" t="s">
        <v>351</v>
      </c>
      <c r="AA70" t="s">
        <v>44</v>
      </c>
      <c r="AB70" t="s">
        <v>44</v>
      </c>
      <c r="AC70" t="s">
        <v>244</v>
      </c>
      <c r="AD70" t="s">
        <v>46</v>
      </c>
      <c r="AE70" t="s">
        <v>245</v>
      </c>
      <c r="AF70" t="s">
        <v>48</v>
      </c>
      <c r="AG70">
        <v>615029</v>
      </c>
      <c r="AH70">
        <v>1</v>
      </c>
      <c r="AI70">
        <v>1</v>
      </c>
    </row>
    <row r="71" spans="1:35" ht="16.850000000000001" customHeight="1">
      <c r="A71" s="65" t="str">
        <f>IF(L71="","",IF(COUNTIF(Wip!K:K,L71)=0,IF(W71="","KGB","KBB"),IF(AND(_xlfn.IFNA(VLOOKUP(L71,Wip!K:M,3,0),"")="Y",Q71="MTCAPPLYCONF"),"On Hold",IF(W71="","KGB","KBB"))))</f>
        <v>KGB</v>
      </c>
      <c r="B71" s="65" t="str">
        <f>IF(A71="on hold", "on hold",
 IF(A71="KGB", "Standard Shipment",
  IF(IFERROR(IFERROR(VLOOKUP(L71, List!D:J, 7, 0), VLOOKUP(L71&amp;"", List!D:J, 7, 0)), 0)=0,
   IF(IFERROR(IFERROR(VLOOKUP(L71, 'CND List'!$A:$C, 3, 0), VLOOKUP(L71&amp;"", 'CND List'!$A:$C, 3, 0)), 0)=0,
    IF(A71="KBB", "-", ""),
    IFERROR(VLOOKUP(L71, 'CND List'!$A:$C, 3, 0), VLOOKUP(L71&amp;"", 'CND List'!$A:$C, 3, 0))
   ),
   IFERROR(VLOOKUP(L71, List!D:J, 7, 0), VLOOKUP(L71&amp;"", List!D:J, 7, 0))
  )
 )
)</f>
        <v>Standard Shipment</v>
      </c>
      <c r="C71" s="66" t="str">
        <f t="shared" si="1"/>
        <v>Standard Shipment</v>
      </c>
      <c r="D71" s="67" t="str">
        <f ca="1">IF(C71="Local Scrap","Closed",IFERROR(IF(A71="kgb","Closed",IF(MID(C71,5,1)="Q","Closed",LOOKUP(TODAY()-W71, {0,31,91,181,366}, {"0-30天","31-90天","91-180天","181-365天","365天以上"}))), LOOKUP(TODAY()-Z71, {0,31,91,181,366}, {"0-30天","31-90天","91-180天","181-365天","365天以上"})))</f>
        <v>Closed</v>
      </c>
      <c r="E71" s="67" t="str" cm="1">
        <f t="array" ref="E71">IF(A71&lt;&gt;"kbb", "", IF(IFERROR(VALUE(V71), 0)=MAX(INDEX(($A$2:$A$4929="kbb")*($L$2:$L$4929=L71)*IFERROR(VALUE($V$2:$V$4929), 0), 0)), "最新", "歷史重複"))</f>
        <v/>
      </c>
      <c r="F71" t="s">
        <v>235</v>
      </c>
      <c r="G71" t="s">
        <v>29</v>
      </c>
      <c r="H71" t="s">
        <v>30</v>
      </c>
      <c r="I71" t="s">
        <v>31</v>
      </c>
      <c r="J71" t="s">
        <v>236</v>
      </c>
      <c r="K71" t="s">
        <v>237</v>
      </c>
      <c r="L71" t="s">
        <v>352</v>
      </c>
      <c r="M71" t="s">
        <v>239</v>
      </c>
      <c r="N71" t="s">
        <v>36</v>
      </c>
      <c r="O71" t="s">
        <v>37</v>
      </c>
      <c r="P71" t="s">
        <v>352</v>
      </c>
      <c r="Q71" t="s">
        <v>38</v>
      </c>
      <c r="R71" t="s">
        <v>53</v>
      </c>
      <c r="S71" t="s">
        <v>240</v>
      </c>
      <c r="T71" t="s">
        <v>353</v>
      </c>
      <c r="U71" t="s">
        <v>242</v>
      </c>
      <c r="V71" t="s">
        <v>242</v>
      </c>
      <c r="W71" t="s">
        <v>37</v>
      </c>
      <c r="X71" t="s">
        <v>37</v>
      </c>
      <c r="Y71" t="s">
        <v>37</v>
      </c>
      <c r="Z71" t="s">
        <v>354</v>
      </c>
      <c r="AA71" t="s">
        <v>44</v>
      </c>
      <c r="AB71" t="s">
        <v>44</v>
      </c>
      <c r="AC71" t="s">
        <v>244</v>
      </c>
      <c r="AD71" t="s">
        <v>46</v>
      </c>
      <c r="AE71" t="s">
        <v>245</v>
      </c>
      <c r="AF71" t="s">
        <v>48</v>
      </c>
      <c r="AG71">
        <v>615029</v>
      </c>
      <c r="AH71">
        <v>1</v>
      </c>
      <c r="AI71">
        <v>1</v>
      </c>
    </row>
    <row r="72" spans="1:35" ht="16.850000000000001" customHeight="1">
      <c r="A72" s="65" t="str">
        <f>IF(L72="","",IF(COUNTIF(Wip!K:K,L72)=0,IF(W72="","KGB","KBB"),IF(AND(_xlfn.IFNA(VLOOKUP(L72,Wip!K:M,3,0),"")="Y",Q72="MTCAPPLYCONF"),"On Hold",IF(W72="","KGB","KBB"))))</f>
        <v>KGB</v>
      </c>
      <c r="B72" s="65" t="str">
        <f>IF(A72="on hold", "on hold",
 IF(A72="KGB", "Standard Shipment",
  IF(IFERROR(IFERROR(VLOOKUP(L72, List!D:J, 7, 0), VLOOKUP(L72&amp;"", List!D:J, 7, 0)), 0)=0,
   IF(IFERROR(IFERROR(VLOOKUP(L72, 'CND List'!$A:$C, 3, 0), VLOOKUP(L72&amp;"", 'CND List'!$A:$C, 3, 0)), 0)=0,
    IF(A72="KBB", "-", ""),
    IFERROR(VLOOKUP(L72, 'CND List'!$A:$C, 3, 0), VLOOKUP(L72&amp;"", 'CND List'!$A:$C, 3, 0))
   ),
   IFERROR(VLOOKUP(L72, List!D:J, 7, 0), VLOOKUP(L72&amp;"", List!D:J, 7, 0))
  )
 )
)</f>
        <v>Standard Shipment</v>
      </c>
      <c r="C72" s="66" t="str">
        <f t="shared" si="1"/>
        <v>Standard Shipment</v>
      </c>
      <c r="D72" s="67" t="str">
        <f ca="1">IF(C72="Local Scrap","Closed",IFERROR(IF(A72="kgb","Closed",IF(MID(C72,5,1)="Q","Closed",LOOKUP(TODAY()-W72, {0,31,91,181,366}, {"0-30天","31-90天","91-180天","181-365天","365天以上"}))), LOOKUP(TODAY()-Z72, {0,31,91,181,366}, {"0-30天","31-90天","91-180天","181-365天","365天以上"})))</f>
        <v>Closed</v>
      </c>
      <c r="E72" s="67" t="str" cm="1">
        <f t="array" ref="E72">IF(A72&lt;&gt;"kbb", "", IF(IFERROR(VALUE(V72), 0)=MAX(INDEX(($A$2:$A$4929="kbb")*($L$2:$L$4929=L72)*IFERROR(VALUE($V$2:$V$4929), 0), 0)), "最新", "歷史重複"))</f>
        <v/>
      </c>
      <c r="F72" t="s">
        <v>235</v>
      </c>
      <c r="G72" t="s">
        <v>29</v>
      </c>
      <c r="H72" t="s">
        <v>30</v>
      </c>
      <c r="I72" t="s">
        <v>31</v>
      </c>
      <c r="J72" t="s">
        <v>236</v>
      </c>
      <c r="K72" t="s">
        <v>237</v>
      </c>
      <c r="L72" t="s">
        <v>355</v>
      </c>
      <c r="M72" t="s">
        <v>239</v>
      </c>
      <c r="N72" t="s">
        <v>36</v>
      </c>
      <c r="O72" t="s">
        <v>37</v>
      </c>
      <c r="P72" t="s">
        <v>355</v>
      </c>
      <c r="Q72" t="s">
        <v>38</v>
      </c>
      <c r="R72" t="s">
        <v>53</v>
      </c>
      <c r="S72" t="s">
        <v>240</v>
      </c>
      <c r="T72" t="s">
        <v>356</v>
      </c>
      <c r="U72" t="s">
        <v>242</v>
      </c>
      <c r="V72" t="s">
        <v>242</v>
      </c>
      <c r="W72" t="s">
        <v>37</v>
      </c>
      <c r="X72" t="s">
        <v>37</v>
      </c>
      <c r="Y72" t="s">
        <v>37</v>
      </c>
      <c r="Z72" t="s">
        <v>357</v>
      </c>
      <c r="AA72" t="s">
        <v>44</v>
      </c>
      <c r="AB72" t="s">
        <v>44</v>
      </c>
      <c r="AC72" t="s">
        <v>244</v>
      </c>
      <c r="AD72" t="s">
        <v>46</v>
      </c>
      <c r="AE72" t="s">
        <v>245</v>
      </c>
      <c r="AF72" t="s">
        <v>48</v>
      </c>
      <c r="AG72">
        <v>615029</v>
      </c>
      <c r="AH72">
        <v>1</v>
      </c>
      <c r="AI72">
        <v>1</v>
      </c>
    </row>
    <row r="73" spans="1:35" ht="16.850000000000001" customHeight="1">
      <c r="A73" s="65" t="str">
        <f>IF(L73="","",IF(COUNTIF(Wip!K:K,L73)=0,IF(W73="","KGB","KBB"),IF(AND(_xlfn.IFNA(VLOOKUP(L73,Wip!K:M,3,0),"")="Y",Q73="MTCAPPLYCONF"),"On Hold",IF(W73="","KGB","KBB"))))</f>
        <v>KGB</v>
      </c>
      <c r="B73" s="65" t="str">
        <f>IF(A73="on hold", "on hold",
 IF(A73="KGB", "Standard Shipment",
  IF(IFERROR(IFERROR(VLOOKUP(L73, List!D:J, 7, 0), VLOOKUP(L73&amp;"", List!D:J, 7, 0)), 0)=0,
   IF(IFERROR(IFERROR(VLOOKUP(L73, 'CND List'!$A:$C, 3, 0), VLOOKUP(L73&amp;"", 'CND List'!$A:$C, 3, 0)), 0)=0,
    IF(A73="KBB", "-", ""),
    IFERROR(VLOOKUP(L73, 'CND List'!$A:$C, 3, 0), VLOOKUP(L73&amp;"", 'CND List'!$A:$C, 3, 0))
   ),
   IFERROR(VLOOKUP(L73, List!D:J, 7, 0), VLOOKUP(L73&amp;"", List!D:J, 7, 0))
  )
 )
)</f>
        <v>Standard Shipment</v>
      </c>
      <c r="C73" s="66" t="str">
        <f t="shared" si="1"/>
        <v>Standard Shipment</v>
      </c>
      <c r="D73" s="67" t="str">
        <f ca="1">IF(C73="Local Scrap","Closed",IFERROR(IF(A73="kgb","Closed",IF(MID(C73,5,1)="Q","Closed",LOOKUP(TODAY()-W73, {0,31,91,181,366}, {"0-30天","31-90天","91-180天","181-365天","365天以上"}))), LOOKUP(TODAY()-Z73, {0,31,91,181,366}, {"0-30天","31-90天","91-180天","181-365天","365天以上"})))</f>
        <v>Closed</v>
      </c>
      <c r="E73" s="67" t="str" cm="1">
        <f t="array" ref="E73">IF(A73&lt;&gt;"kbb", "", IF(IFERROR(VALUE(V73), 0)=MAX(INDEX(($A$2:$A$4929="kbb")*($L$2:$L$4929=L73)*IFERROR(VALUE($V$2:$V$4929), 0), 0)), "最新", "歷史重複"))</f>
        <v/>
      </c>
      <c r="F73" t="s">
        <v>235</v>
      </c>
      <c r="G73" t="s">
        <v>29</v>
      </c>
      <c r="H73" t="s">
        <v>30</v>
      </c>
      <c r="I73" t="s">
        <v>31</v>
      </c>
      <c r="J73" t="s">
        <v>236</v>
      </c>
      <c r="K73" t="s">
        <v>237</v>
      </c>
      <c r="L73" t="s">
        <v>358</v>
      </c>
      <c r="M73" t="s">
        <v>239</v>
      </c>
      <c r="N73" t="s">
        <v>36</v>
      </c>
      <c r="O73" t="s">
        <v>37</v>
      </c>
      <c r="P73" t="s">
        <v>358</v>
      </c>
      <c r="Q73" t="s">
        <v>38</v>
      </c>
      <c r="R73" t="s">
        <v>53</v>
      </c>
      <c r="S73" t="s">
        <v>247</v>
      </c>
      <c r="T73" t="s">
        <v>359</v>
      </c>
      <c r="U73" t="s">
        <v>242</v>
      </c>
      <c r="V73" t="s">
        <v>242</v>
      </c>
      <c r="W73" t="s">
        <v>37</v>
      </c>
      <c r="X73" t="s">
        <v>37</v>
      </c>
      <c r="Y73" t="s">
        <v>37</v>
      </c>
      <c r="Z73" t="s">
        <v>360</v>
      </c>
      <c r="AA73" t="s">
        <v>44</v>
      </c>
      <c r="AB73" t="s">
        <v>44</v>
      </c>
      <c r="AC73" t="s">
        <v>244</v>
      </c>
      <c r="AD73" t="s">
        <v>46</v>
      </c>
      <c r="AE73" t="s">
        <v>245</v>
      </c>
      <c r="AF73" t="s">
        <v>48</v>
      </c>
      <c r="AG73">
        <v>615029</v>
      </c>
      <c r="AH73">
        <v>1</v>
      </c>
      <c r="AI73">
        <v>1</v>
      </c>
    </row>
    <row r="74" spans="1:35" ht="16.850000000000001" customHeight="1">
      <c r="A74" s="65" t="str">
        <f>IF(L74="","",IF(COUNTIF(Wip!K:K,L74)=0,IF(W74="","KGB","KBB"),IF(AND(_xlfn.IFNA(VLOOKUP(L74,Wip!K:M,3,0),"")="Y",Q74="MTCAPPLYCONF"),"On Hold",IF(W74="","KGB","KBB"))))</f>
        <v>KGB</v>
      </c>
      <c r="B74" s="65" t="str">
        <f>IF(A74="on hold", "on hold",
 IF(A74="KGB", "Standard Shipment",
  IF(IFERROR(IFERROR(VLOOKUP(L74, List!D:J, 7, 0), VLOOKUP(L74&amp;"", List!D:J, 7, 0)), 0)=0,
   IF(IFERROR(IFERROR(VLOOKUP(L74, 'CND List'!$A:$C, 3, 0), VLOOKUP(L74&amp;"", 'CND List'!$A:$C, 3, 0)), 0)=0,
    IF(A74="KBB", "-", ""),
    IFERROR(VLOOKUP(L74, 'CND List'!$A:$C, 3, 0), VLOOKUP(L74&amp;"", 'CND List'!$A:$C, 3, 0))
   ),
   IFERROR(VLOOKUP(L74, List!D:J, 7, 0), VLOOKUP(L74&amp;"", List!D:J, 7, 0))
  )
 )
)</f>
        <v>Standard Shipment</v>
      </c>
      <c r="C74" s="66" t="str">
        <f t="shared" si="1"/>
        <v>Standard Shipment</v>
      </c>
      <c r="D74" s="67" t="str">
        <f ca="1">IF(C74="Local Scrap","Closed",IFERROR(IF(A74="kgb","Closed",IF(MID(C74,5,1)="Q","Closed",LOOKUP(TODAY()-W74, {0,31,91,181,366}, {"0-30天","31-90天","91-180天","181-365天","365天以上"}))), LOOKUP(TODAY()-Z74, {0,31,91,181,366}, {"0-30天","31-90天","91-180天","181-365天","365天以上"})))</f>
        <v>Closed</v>
      </c>
      <c r="E74" s="67" t="str" cm="1">
        <f t="array" ref="E74">IF(A74&lt;&gt;"kbb", "", IF(IFERROR(VALUE(V74), 0)=MAX(INDEX(($A$2:$A$4929="kbb")*($L$2:$L$4929=L74)*IFERROR(VALUE($V$2:$V$4929), 0), 0)), "最新", "歷史重複"))</f>
        <v/>
      </c>
      <c r="F74" t="s">
        <v>235</v>
      </c>
      <c r="G74" t="s">
        <v>29</v>
      </c>
      <c r="H74" t="s">
        <v>30</v>
      </c>
      <c r="I74" t="s">
        <v>31</v>
      </c>
      <c r="J74" t="s">
        <v>236</v>
      </c>
      <c r="K74" t="s">
        <v>237</v>
      </c>
      <c r="L74" t="s">
        <v>361</v>
      </c>
      <c r="M74" t="s">
        <v>239</v>
      </c>
      <c r="N74" t="s">
        <v>36</v>
      </c>
      <c r="O74" t="s">
        <v>37</v>
      </c>
      <c r="P74" t="s">
        <v>361</v>
      </c>
      <c r="Q74" t="s">
        <v>38</v>
      </c>
      <c r="R74" t="s">
        <v>53</v>
      </c>
      <c r="S74" t="s">
        <v>247</v>
      </c>
      <c r="T74" t="s">
        <v>362</v>
      </c>
      <c r="U74" t="s">
        <v>242</v>
      </c>
      <c r="V74" t="s">
        <v>242</v>
      </c>
      <c r="W74" t="s">
        <v>37</v>
      </c>
      <c r="X74" t="s">
        <v>37</v>
      </c>
      <c r="Y74" t="s">
        <v>37</v>
      </c>
      <c r="Z74" t="s">
        <v>363</v>
      </c>
      <c r="AA74" t="s">
        <v>44</v>
      </c>
      <c r="AB74" t="s">
        <v>44</v>
      </c>
      <c r="AC74" t="s">
        <v>244</v>
      </c>
      <c r="AD74" t="s">
        <v>46</v>
      </c>
      <c r="AE74" t="s">
        <v>245</v>
      </c>
      <c r="AF74" t="s">
        <v>48</v>
      </c>
      <c r="AG74">
        <v>615029</v>
      </c>
      <c r="AH74">
        <v>1</v>
      </c>
      <c r="AI74">
        <v>1</v>
      </c>
    </row>
    <row r="75" spans="1:35" ht="16.850000000000001" customHeight="1">
      <c r="A75" s="65" t="str">
        <f>IF(L75="","",IF(COUNTIF(Wip!K:K,L75)=0,IF(W75="","KGB","KBB"),IF(AND(_xlfn.IFNA(VLOOKUP(L75,Wip!K:M,3,0),"")="Y",Q75="MTCAPPLYCONF"),"On Hold",IF(W75="","KGB","KBB"))))</f>
        <v>KGB</v>
      </c>
      <c r="B75" s="65" t="str">
        <f>IF(A75="on hold", "on hold",
 IF(A75="KGB", "Standard Shipment",
  IF(IFERROR(IFERROR(VLOOKUP(L75, List!D:J, 7, 0), VLOOKUP(L75&amp;"", List!D:J, 7, 0)), 0)=0,
   IF(IFERROR(IFERROR(VLOOKUP(L75, 'CND List'!$A:$C, 3, 0), VLOOKUP(L75&amp;"", 'CND List'!$A:$C, 3, 0)), 0)=0,
    IF(A75="KBB", "-", ""),
    IFERROR(VLOOKUP(L75, 'CND List'!$A:$C, 3, 0), VLOOKUP(L75&amp;"", 'CND List'!$A:$C, 3, 0))
   ),
   IFERROR(VLOOKUP(L75, List!D:J, 7, 0), VLOOKUP(L75&amp;"", List!D:J, 7, 0))
  )
 )
)</f>
        <v>Standard Shipment</v>
      </c>
      <c r="C75" s="66" t="str">
        <f t="shared" si="1"/>
        <v>Standard Shipment</v>
      </c>
      <c r="D75" s="67" t="str">
        <f ca="1">IF(C75="Local Scrap","Closed",IFERROR(IF(A75="kgb","Closed",IF(MID(C75,5,1)="Q","Closed",LOOKUP(TODAY()-W75, {0,31,91,181,366}, {"0-30天","31-90天","91-180天","181-365天","365天以上"}))), LOOKUP(TODAY()-Z75, {0,31,91,181,366}, {"0-30天","31-90天","91-180天","181-365天","365天以上"})))</f>
        <v>Closed</v>
      </c>
      <c r="E75" s="67" t="str" cm="1">
        <f t="array" ref="E75">IF(A75&lt;&gt;"kbb", "", IF(IFERROR(VALUE(V75), 0)=MAX(INDEX(($A$2:$A$4929="kbb")*($L$2:$L$4929=L75)*IFERROR(VALUE($V$2:$V$4929), 0), 0)), "最新", "歷史重複"))</f>
        <v/>
      </c>
      <c r="F75" t="s">
        <v>235</v>
      </c>
      <c r="G75" t="s">
        <v>29</v>
      </c>
      <c r="H75" t="s">
        <v>30</v>
      </c>
      <c r="I75" t="s">
        <v>31</v>
      </c>
      <c r="J75" t="s">
        <v>236</v>
      </c>
      <c r="K75" t="s">
        <v>237</v>
      </c>
      <c r="L75" t="s">
        <v>364</v>
      </c>
      <c r="M75" t="s">
        <v>239</v>
      </c>
      <c r="N75" t="s">
        <v>36</v>
      </c>
      <c r="O75" t="s">
        <v>37</v>
      </c>
      <c r="P75" t="s">
        <v>364</v>
      </c>
      <c r="Q75" t="s">
        <v>38</v>
      </c>
      <c r="R75" t="s">
        <v>53</v>
      </c>
      <c r="S75" t="s">
        <v>247</v>
      </c>
      <c r="T75" t="s">
        <v>365</v>
      </c>
      <c r="U75" t="s">
        <v>242</v>
      </c>
      <c r="V75" t="s">
        <v>242</v>
      </c>
      <c r="W75" t="s">
        <v>37</v>
      </c>
      <c r="X75" t="s">
        <v>37</v>
      </c>
      <c r="Y75" t="s">
        <v>37</v>
      </c>
      <c r="Z75" t="s">
        <v>366</v>
      </c>
      <c r="AA75" t="s">
        <v>44</v>
      </c>
      <c r="AB75" t="s">
        <v>44</v>
      </c>
      <c r="AC75" t="s">
        <v>244</v>
      </c>
      <c r="AD75" t="s">
        <v>46</v>
      </c>
      <c r="AE75" t="s">
        <v>245</v>
      </c>
      <c r="AF75" t="s">
        <v>48</v>
      </c>
      <c r="AG75">
        <v>615029</v>
      </c>
      <c r="AH75">
        <v>1</v>
      </c>
      <c r="AI75">
        <v>1</v>
      </c>
    </row>
    <row r="76" spans="1:35" ht="16.850000000000001" customHeight="1">
      <c r="A76" s="65" t="str">
        <f>IF(L76="","",IF(COUNTIF(Wip!K:K,L76)=0,IF(W76="","KGB","KBB"),IF(AND(_xlfn.IFNA(VLOOKUP(L76,Wip!K:M,3,0),"")="Y",Q76="MTCAPPLYCONF"),"On Hold",IF(W76="","KGB","KBB"))))</f>
        <v>KGB</v>
      </c>
      <c r="B76" s="65" t="str">
        <f>IF(A76="on hold", "on hold",
 IF(A76="KGB", "Standard Shipment",
  IF(IFERROR(IFERROR(VLOOKUP(L76, List!D:J, 7, 0), VLOOKUP(L76&amp;"", List!D:J, 7, 0)), 0)=0,
   IF(IFERROR(IFERROR(VLOOKUP(L76, 'CND List'!$A:$C, 3, 0), VLOOKUP(L76&amp;"", 'CND List'!$A:$C, 3, 0)), 0)=0,
    IF(A76="KBB", "-", ""),
    IFERROR(VLOOKUP(L76, 'CND List'!$A:$C, 3, 0), VLOOKUP(L76&amp;"", 'CND List'!$A:$C, 3, 0))
   ),
   IFERROR(VLOOKUP(L76, List!D:J, 7, 0), VLOOKUP(L76&amp;"", List!D:J, 7, 0))
  )
 )
)</f>
        <v>Standard Shipment</v>
      </c>
      <c r="C76" s="66" t="str">
        <f t="shared" si="1"/>
        <v>Standard Shipment</v>
      </c>
      <c r="D76" s="67" t="str">
        <f ca="1">IF(C76="Local Scrap","Closed",IFERROR(IF(A76="kgb","Closed",IF(MID(C76,5,1)="Q","Closed",LOOKUP(TODAY()-W76, {0,31,91,181,366}, {"0-30天","31-90天","91-180天","181-365天","365天以上"}))), LOOKUP(TODAY()-Z76, {0,31,91,181,366}, {"0-30天","31-90天","91-180天","181-365天","365天以上"})))</f>
        <v>Closed</v>
      </c>
      <c r="E76" s="67" t="str" cm="1">
        <f t="array" ref="E76">IF(A76&lt;&gt;"kbb", "", IF(IFERROR(VALUE(V76), 0)=MAX(INDEX(($A$2:$A$4929="kbb")*($L$2:$L$4929=L76)*IFERROR(VALUE($V$2:$V$4929), 0), 0)), "最新", "歷史重複"))</f>
        <v/>
      </c>
      <c r="F76" t="s">
        <v>235</v>
      </c>
      <c r="G76" t="s">
        <v>29</v>
      </c>
      <c r="H76" t="s">
        <v>30</v>
      </c>
      <c r="I76" t="s">
        <v>31</v>
      </c>
      <c r="J76" t="s">
        <v>236</v>
      </c>
      <c r="K76" t="s">
        <v>237</v>
      </c>
      <c r="L76" t="s">
        <v>367</v>
      </c>
      <c r="M76" t="s">
        <v>239</v>
      </c>
      <c r="N76" t="s">
        <v>36</v>
      </c>
      <c r="O76" t="s">
        <v>37</v>
      </c>
      <c r="P76" t="s">
        <v>367</v>
      </c>
      <c r="Q76" t="s">
        <v>38</v>
      </c>
      <c r="R76" t="s">
        <v>53</v>
      </c>
      <c r="S76" t="s">
        <v>247</v>
      </c>
      <c r="T76" t="s">
        <v>368</v>
      </c>
      <c r="U76" t="s">
        <v>242</v>
      </c>
      <c r="V76" t="s">
        <v>242</v>
      </c>
      <c r="W76" t="s">
        <v>37</v>
      </c>
      <c r="X76" t="s">
        <v>37</v>
      </c>
      <c r="Y76" t="s">
        <v>37</v>
      </c>
      <c r="Z76" t="s">
        <v>369</v>
      </c>
      <c r="AA76" t="s">
        <v>44</v>
      </c>
      <c r="AB76" t="s">
        <v>44</v>
      </c>
      <c r="AC76" t="s">
        <v>244</v>
      </c>
      <c r="AD76" t="s">
        <v>46</v>
      </c>
      <c r="AE76" t="s">
        <v>245</v>
      </c>
      <c r="AF76" t="s">
        <v>48</v>
      </c>
      <c r="AG76">
        <v>615029</v>
      </c>
      <c r="AH76">
        <v>1</v>
      </c>
      <c r="AI76">
        <v>1</v>
      </c>
    </row>
    <row r="77" spans="1:35" ht="16.850000000000001" customHeight="1">
      <c r="A77" s="65" t="str">
        <f>IF(L77="","",IF(COUNTIF(Wip!K:K,L77)=0,IF(W77="","KGB","KBB"),IF(AND(_xlfn.IFNA(VLOOKUP(L77,Wip!K:M,3,0),"")="Y",Q77="MTCAPPLYCONF"),"On Hold",IF(W77="","KGB","KBB"))))</f>
        <v>KGB</v>
      </c>
      <c r="B77" s="65" t="str">
        <f>IF(A77="on hold", "on hold",
 IF(A77="KGB", "Standard Shipment",
  IF(IFERROR(IFERROR(VLOOKUP(L77, List!D:J, 7, 0), VLOOKUP(L77&amp;"", List!D:J, 7, 0)), 0)=0,
   IF(IFERROR(IFERROR(VLOOKUP(L77, 'CND List'!$A:$C, 3, 0), VLOOKUP(L77&amp;"", 'CND List'!$A:$C, 3, 0)), 0)=0,
    IF(A77="KBB", "-", ""),
    IFERROR(VLOOKUP(L77, 'CND List'!$A:$C, 3, 0), VLOOKUP(L77&amp;"", 'CND List'!$A:$C, 3, 0))
   ),
   IFERROR(VLOOKUP(L77, List!D:J, 7, 0), VLOOKUP(L77&amp;"", List!D:J, 7, 0))
  )
 )
)</f>
        <v>Standard Shipment</v>
      </c>
      <c r="C77" s="66" t="str">
        <f t="shared" si="1"/>
        <v>Standard Shipment</v>
      </c>
      <c r="D77" s="67" t="str">
        <f ca="1">IF(C77="Local Scrap","Closed",IFERROR(IF(A77="kgb","Closed",IF(MID(C77,5,1)="Q","Closed",LOOKUP(TODAY()-W77, {0,31,91,181,366}, {"0-30天","31-90天","91-180天","181-365天","365天以上"}))), LOOKUP(TODAY()-Z77, {0,31,91,181,366}, {"0-30天","31-90天","91-180天","181-365天","365天以上"})))</f>
        <v>Closed</v>
      </c>
      <c r="E77" s="67" t="str" cm="1">
        <f t="array" ref="E77">IF(A77&lt;&gt;"kbb", "", IF(IFERROR(VALUE(V77), 0)=MAX(INDEX(($A$2:$A$4929="kbb")*($L$2:$L$4929=L77)*IFERROR(VALUE($V$2:$V$4929), 0), 0)), "最新", "歷史重複"))</f>
        <v/>
      </c>
      <c r="F77" t="s">
        <v>235</v>
      </c>
      <c r="G77" t="s">
        <v>29</v>
      </c>
      <c r="H77" t="s">
        <v>30</v>
      </c>
      <c r="I77" t="s">
        <v>31</v>
      </c>
      <c r="J77" t="s">
        <v>236</v>
      </c>
      <c r="K77" t="s">
        <v>237</v>
      </c>
      <c r="L77" t="s">
        <v>370</v>
      </c>
      <c r="M77" t="s">
        <v>239</v>
      </c>
      <c r="N77" t="s">
        <v>36</v>
      </c>
      <c r="O77" t="s">
        <v>37</v>
      </c>
      <c r="P77" t="s">
        <v>370</v>
      </c>
      <c r="Q77" t="s">
        <v>38</v>
      </c>
      <c r="R77" t="s">
        <v>53</v>
      </c>
      <c r="S77" t="s">
        <v>247</v>
      </c>
      <c r="T77" t="s">
        <v>371</v>
      </c>
      <c r="U77" t="s">
        <v>242</v>
      </c>
      <c r="V77" t="s">
        <v>242</v>
      </c>
      <c r="W77" t="s">
        <v>37</v>
      </c>
      <c r="X77" t="s">
        <v>37</v>
      </c>
      <c r="Y77" t="s">
        <v>37</v>
      </c>
      <c r="Z77" t="s">
        <v>372</v>
      </c>
      <c r="AA77" t="s">
        <v>44</v>
      </c>
      <c r="AB77" t="s">
        <v>44</v>
      </c>
      <c r="AC77" t="s">
        <v>244</v>
      </c>
      <c r="AD77" t="s">
        <v>46</v>
      </c>
      <c r="AE77" t="s">
        <v>245</v>
      </c>
      <c r="AF77" t="s">
        <v>48</v>
      </c>
      <c r="AG77">
        <v>615029</v>
      </c>
      <c r="AH77">
        <v>1</v>
      </c>
      <c r="AI77">
        <v>1</v>
      </c>
    </row>
    <row r="78" spans="1:35" ht="16.850000000000001" customHeight="1">
      <c r="A78" s="65" t="str">
        <f>IF(L78="","",IF(COUNTIF(Wip!K:K,L78)=0,IF(W78="","KGB","KBB"),IF(AND(_xlfn.IFNA(VLOOKUP(L78,Wip!K:M,3,0),"")="Y",Q78="MTCAPPLYCONF"),"On Hold",IF(W78="","KGB","KBB"))))</f>
        <v>KGB</v>
      </c>
      <c r="B78" s="65" t="str">
        <f>IF(A78="on hold", "on hold",
 IF(A78="KGB", "Standard Shipment",
  IF(IFERROR(IFERROR(VLOOKUP(L78, List!D:J, 7, 0), VLOOKUP(L78&amp;"", List!D:J, 7, 0)), 0)=0,
   IF(IFERROR(IFERROR(VLOOKUP(L78, 'CND List'!$A:$C, 3, 0), VLOOKUP(L78&amp;"", 'CND List'!$A:$C, 3, 0)), 0)=0,
    IF(A78="KBB", "-", ""),
    IFERROR(VLOOKUP(L78, 'CND List'!$A:$C, 3, 0), VLOOKUP(L78&amp;"", 'CND List'!$A:$C, 3, 0))
   ),
   IFERROR(VLOOKUP(L78, List!D:J, 7, 0), VLOOKUP(L78&amp;"", List!D:J, 7, 0))
  )
 )
)</f>
        <v>Standard Shipment</v>
      </c>
      <c r="C78" s="66" t="str">
        <f t="shared" si="1"/>
        <v>Standard Shipment</v>
      </c>
      <c r="D78" s="67" t="str">
        <f ca="1">IF(C78="Local Scrap","Closed",IFERROR(IF(A78="kgb","Closed",IF(MID(C78,5,1)="Q","Closed",LOOKUP(TODAY()-W78, {0,31,91,181,366}, {"0-30天","31-90天","91-180天","181-365天","365天以上"}))), LOOKUP(TODAY()-Z78, {0,31,91,181,366}, {"0-30天","31-90天","91-180天","181-365天","365天以上"})))</f>
        <v>Closed</v>
      </c>
      <c r="E78" s="67" t="str" cm="1">
        <f t="array" ref="E78">IF(A78&lt;&gt;"kbb", "", IF(IFERROR(VALUE(V78), 0)=MAX(INDEX(($A$2:$A$4929="kbb")*($L$2:$L$4929=L78)*IFERROR(VALUE($V$2:$V$4929), 0), 0)), "最新", "歷史重複"))</f>
        <v/>
      </c>
      <c r="F78" t="s">
        <v>235</v>
      </c>
      <c r="G78" t="s">
        <v>29</v>
      </c>
      <c r="H78" t="s">
        <v>30</v>
      </c>
      <c r="I78" t="s">
        <v>31</v>
      </c>
      <c r="J78" t="s">
        <v>236</v>
      </c>
      <c r="K78" t="s">
        <v>237</v>
      </c>
      <c r="L78" t="s">
        <v>373</v>
      </c>
      <c r="M78" t="s">
        <v>239</v>
      </c>
      <c r="N78" t="s">
        <v>36</v>
      </c>
      <c r="O78" t="s">
        <v>37</v>
      </c>
      <c r="P78" t="s">
        <v>373</v>
      </c>
      <c r="Q78" t="s">
        <v>38</v>
      </c>
      <c r="R78" t="s">
        <v>53</v>
      </c>
      <c r="S78" t="s">
        <v>247</v>
      </c>
      <c r="T78" t="s">
        <v>374</v>
      </c>
      <c r="U78" t="s">
        <v>249</v>
      </c>
      <c r="V78" t="s">
        <v>249</v>
      </c>
      <c r="W78" t="s">
        <v>37</v>
      </c>
      <c r="X78" t="s">
        <v>37</v>
      </c>
      <c r="Y78" t="s">
        <v>37</v>
      </c>
      <c r="Z78" t="s">
        <v>375</v>
      </c>
      <c r="AA78" t="s">
        <v>44</v>
      </c>
      <c r="AB78" t="s">
        <v>44</v>
      </c>
      <c r="AC78" t="s">
        <v>244</v>
      </c>
      <c r="AD78" t="s">
        <v>46</v>
      </c>
      <c r="AE78" t="s">
        <v>245</v>
      </c>
      <c r="AF78" t="s">
        <v>48</v>
      </c>
      <c r="AG78">
        <v>615029</v>
      </c>
      <c r="AH78">
        <v>1</v>
      </c>
      <c r="AI78">
        <v>1</v>
      </c>
    </row>
    <row r="79" spans="1:35" ht="16.850000000000001" customHeight="1">
      <c r="A79" s="65" t="str">
        <f>IF(L79="","",IF(COUNTIF(Wip!K:K,L79)=0,IF(W79="","KGB","KBB"),IF(AND(_xlfn.IFNA(VLOOKUP(L79,Wip!K:M,3,0),"")="Y",Q79="MTCAPPLYCONF"),"On Hold",IF(W79="","KGB","KBB"))))</f>
        <v>KGB</v>
      </c>
      <c r="B79" s="65" t="str">
        <f>IF(A79="on hold", "on hold",
 IF(A79="KGB", "Standard Shipment",
  IF(IFERROR(IFERROR(VLOOKUP(L79, List!D:J, 7, 0), VLOOKUP(L79&amp;"", List!D:J, 7, 0)), 0)=0,
   IF(IFERROR(IFERROR(VLOOKUP(L79, 'CND List'!$A:$C, 3, 0), VLOOKUP(L79&amp;"", 'CND List'!$A:$C, 3, 0)), 0)=0,
    IF(A79="KBB", "-", ""),
    IFERROR(VLOOKUP(L79, 'CND List'!$A:$C, 3, 0), VLOOKUP(L79&amp;"", 'CND List'!$A:$C, 3, 0))
   ),
   IFERROR(VLOOKUP(L79, List!D:J, 7, 0), VLOOKUP(L79&amp;"", List!D:J, 7, 0))
  )
 )
)</f>
        <v>Standard Shipment</v>
      </c>
      <c r="C79" s="66" t="str">
        <f t="shared" si="1"/>
        <v>Standard Shipment</v>
      </c>
      <c r="D79" s="67" t="str">
        <f ca="1">IF(C79="Local Scrap","Closed",IFERROR(IF(A79="kgb","Closed",IF(MID(C79,5,1)="Q","Closed",LOOKUP(TODAY()-W79, {0,31,91,181,366}, {"0-30天","31-90天","91-180天","181-365天","365天以上"}))), LOOKUP(TODAY()-Z79, {0,31,91,181,366}, {"0-30天","31-90天","91-180天","181-365天","365天以上"})))</f>
        <v>Closed</v>
      </c>
      <c r="E79" s="67" t="str" cm="1">
        <f t="array" ref="E79">IF(A79&lt;&gt;"kbb", "", IF(IFERROR(VALUE(V79), 0)=MAX(INDEX(($A$2:$A$4929="kbb")*($L$2:$L$4929=L79)*IFERROR(VALUE($V$2:$V$4929), 0), 0)), "最新", "歷史重複"))</f>
        <v/>
      </c>
      <c r="F79" t="s">
        <v>376</v>
      </c>
      <c r="G79" t="s">
        <v>29</v>
      </c>
      <c r="H79" t="s">
        <v>30</v>
      </c>
      <c r="I79" t="s">
        <v>31</v>
      </c>
      <c r="J79" t="s">
        <v>377</v>
      </c>
      <c r="K79" t="s">
        <v>378</v>
      </c>
      <c r="L79" t="s">
        <v>379</v>
      </c>
      <c r="M79" t="s">
        <v>205</v>
      </c>
      <c r="N79" t="s">
        <v>206</v>
      </c>
      <c r="O79" t="s">
        <v>37</v>
      </c>
      <c r="P79" t="s">
        <v>379</v>
      </c>
      <c r="Q79" t="s">
        <v>38</v>
      </c>
      <c r="R79" t="s">
        <v>53</v>
      </c>
      <c r="S79" t="s">
        <v>380</v>
      </c>
      <c r="T79" t="s">
        <v>381</v>
      </c>
      <c r="U79" t="s">
        <v>188</v>
      </c>
      <c r="V79" t="s">
        <v>188</v>
      </c>
      <c r="W79" t="s">
        <v>37</v>
      </c>
      <c r="X79" t="s">
        <v>37</v>
      </c>
      <c r="Y79" t="s">
        <v>37</v>
      </c>
      <c r="Z79" t="s">
        <v>382</v>
      </c>
      <c r="AA79" t="s">
        <v>44</v>
      </c>
      <c r="AB79" t="s">
        <v>44</v>
      </c>
      <c r="AC79" t="s">
        <v>45</v>
      </c>
      <c r="AD79" t="s">
        <v>190</v>
      </c>
      <c r="AE79" t="s">
        <v>191</v>
      </c>
      <c r="AF79" t="s">
        <v>48</v>
      </c>
      <c r="AG79">
        <v>616059</v>
      </c>
      <c r="AH79">
        <v>1</v>
      </c>
      <c r="AI79">
        <v>1</v>
      </c>
    </row>
    <row r="80" spans="1:35" ht="16.850000000000001" customHeight="1">
      <c r="A80" s="65" t="str">
        <f>IF(L80="","",IF(COUNTIF(Wip!K:K,L80)=0,IF(W80="","KGB","KBB"),IF(AND(_xlfn.IFNA(VLOOKUP(L80,Wip!K:M,3,0),"")="Y",Q80="MTCAPPLYCONF"),"On Hold",IF(W80="","KGB","KBB"))))</f>
        <v>KGB</v>
      </c>
      <c r="B80" s="65" t="str">
        <f>IF(A80="on hold", "on hold",
 IF(A80="KGB", "Standard Shipment",
  IF(IFERROR(IFERROR(VLOOKUP(L80, List!D:J, 7, 0), VLOOKUP(L80&amp;"", List!D:J, 7, 0)), 0)=0,
   IF(IFERROR(IFERROR(VLOOKUP(L80, 'CND List'!$A:$C, 3, 0), VLOOKUP(L80&amp;"", 'CND List'!$A:$C, 3, 0)), 0)=0,
    IF(A80="KBB", "-", ""),
    IFERROR(VLOOKUP(L80, 'CND List'!$A:$C, 3, 0), VLOOKUP(L80&amp;"", 'CND List'!$A:$C, 3, 0))
   ),
   IFERROR(VLOOKUP(L80, List!D:J, 7, 0), VLOOKUP(L80&amp;"", List!D:J, 7, 0))
  )
 )
)</f>
        <v>Standard Shipment</v>
      </c>
      <c r="C80" s="66" t="str">
        <f t="shared" si="1"/>
        <v>Standard Shipment</v>
      </c>
      <c r="D80" s="67" t="str">
        <f ca="1">IF(C80="Local Scrap","Closed",IFERROR(IF(A80="kgb","Closed",IF(MID(C80,5,1)="Q","Closed",LOOKUP(TODAY()-W80, {0,31,91,181,366}, {"0-30天","31-90天","91-180天","181-365天","365天以上"}))), LOOKUP(TODAY()-Z80, {0,31,91,181,366}, {"0-30天","31-90天","91-180天","181-365天","365天以上"})))</f>
        <v>Closed</v>
      </c>
      <c r="E80" s="67" t="str" cm="1">
        <f t="array" ref="E80">IF(A80&lt;&gt;"kbb", "", IF(IFERROR(VALUE(V80), 0)=MAX(INDEX(($A$2:$A$4929="kbb")*($L$2:$L$4929=L80)*IFERROR(VALUE($V$2:$V$4929), 0), 0)), "最新", "歷史重複"))</f>
        <v/>
      </c>
      <c r="F80" t="s">
        <v>376</v>
      </c>
      <c r="G80" t="s">
        <v>29</v>
      </c>
      <c r="H80" t="s">
        <v>30</v>
      </c>
      <c r="I80" t="s">
        <v>31</v>
      </c>
      <c r="J80" t="s">
        <v>377</v>
      </c>
      <c r="K80" t="s">
        <v>378</v>
      </c>
      <c r="L80" t="s">
        <v>383</v>
      </c>
      <c r="M80" t="s">
        <v>384</v>
      </c>
      <c r="N80" t="s">
        <v>385</v>
      </c>
      <c r="O80" t="s">
        <v>37</v>
      </c>
      <c r="P80" t="s">
        <v>383</v>
      </c>
      <c r="Q80" t="s">
        <v>38</v>
      </c>
      <c r="R80" t="s">
        <v>53</v>
      </c>
      <c r="S80" t="s">
        <v>386</v>
      </c>
      <c r="T80" t="s">
        <v>387</v>
      </c>
      <c r="U80" t="s">
        <v>388</v>
      </c>
      <c r="V80" t="s">
        <v>388</v>
      </c>
      <c r="W80" t="s">
        <v>37</v>
      </c>
      <c r="X80" t="s">
        <v>37</v>
      </c>
      <c r="Y80" t="s">
        <v>37</v>
      </c>
      <c r="Z80" t="s">
        <v>389</v>
      </c>
      <c r="AA80" t="s">
        <v>44</v>
      </c>
      <c r="AB80" t="s">
        <v>44</v>
      </c>
      <c r="AC80" t="s">
        <v>45</v>
      </c>
      <c r="AD80" t="s">
        <v>390</v>
      </c>
      <c r="AE80" t="s">
        <v>391</v>
      </c>
      <c r="AF80" t="s">
        <v>48</v>
      </c>
      <c r="AG80">
        <v>615782</v>
      </c>
      <c r="AH80">
        <v>1</v>
      </c>
      <c r="AI80">
        <v>1</v>
      </c>
    </row>
    <row r="81" spans="1:35" ht="16.850000000000001" customHeight="1">
      <c r="A81" s="65" t="str">
        <f>IF(L81="","",IF(COUNTIF(Wip!K:K,L81)=0,IF(W81="","KGB","KBB"),IF(AND(_xlfn.IFNA(VLOOKUP(L81,Wip!K:M,3,0),"")="Y",Q81="MTCAPPLYCONF"),"On Hold",IF(W81="","KGB","KBB"))))</f>
        <v>KGB</v>
      </c>
      <c r="B81" s="65" t="str">
        <f>IF(A81="on hold", "on hold",
 IF(A81="KGB", "Standard Shipment",
  IF(IFERROR(IFERROR(VLOOKUP(L81, List!D:J, 7, 0), VLOOKUP(L81&amp;"", List!D:J, 7, 0)), 0)=0,
   IF(IFERROR(IFERROR(VLOOKUP(L81, 'CND List'!$A:$C, 3, 0), VLOOKUP(L81&amp;"", 'CND List'!$A:$C, 3, 0)), 0)=0,
    IF(A81="KBB", "-", ""),
    IFERROR(VLOOKUP(L81, 'CND List'!$A:$C, 3, 0), VLOOKUP(L81&amp;"", 'CND List'!$A:$C, 3, 0))
   ),
   IFERROR(VLOOKUP(L81, List!D:J, 7, 0), VLOOKUP(L81&amp;"", List!D:J, 7, 0))
  )
 )
)</f>
        <v>Standard Shipment</v>
      </c>
      <c r="C81" s="66" t="str">
        <f t="shared" si="1"/>
        <v>Standard Shipment</v>
      </c>
      <c r="D81" s="67" t="str">
        <f ca="1">IF(C81="Local Scrap","Closed",IFERROR(IF(A81="kgb","Closed",IF(MID(C81,5,1)="Q","Closed",LOOKUP(TODAY()-W81, {0,31,91,181,366}, {"0-30天","31-90天","91-180天","181-365天","365天以上"}))), LOOKUP(TODAY()-Z81, {0,31,91,181,366}, {"0-30天","31-90天","91-180天","181-365天","365天以上"})))</f>
        <v>Closed</v>
      </c>
      <c r="E81" s="67" t="str" cm="1">
        <f t="array" ref="E81">IF(A81&lt;&gt;"kbb", "", IF(IFERROR(VALUE(V81), 0)=MAX(INDEX(($A$2:$A$4929="kbb")*($L$2:$L$4929=L81)*IFERROR(VALUE($V$2:$V$4929), 0), 0)), "最新", "歷史重複"))</f>
        <v/>
      </c>
      <c r="F81" t="s">
        <v>392</v>
      </c>
      <c r="G81" t="s">
        <v>29</v>
      </c>
      <c r="H81" t="s">
        <v>30</v>
      </c>
      <c r="I81" t="s">
        <v>31</v>
      </c>
      <c r="J81" t="s">
        <v>393</v>
      </c>
      <c r="K81" t="s">
        <v>394</v>
      </c>
      <c r="L81" t="s">
        <v>395</v>
      </c>
      <c r="M81" t="s">
        <v>218</v>
      </c>
      <c r="N81" t="s">
        <v>219</v>
      </c>
      <c r="O81" t="s">
        <v>37</v>
      </c>
      <c r="P81" t="s">
        <v>395</v>
      </c>
      <c r="Q81" t="s">
        <v>38</v>
      </c>
      <c r="R81" t="s">
        <v>53</v>
      </c>
      <c r="S81" t="s">
        <v>396</v>
      </c>
      <c r="T81" t="s">
        <v>397</v>
      </c>
      <c r="U81" t="s">
        <v>388</v>
      </c>
      <c r="V81" t="s">
        <v>388</v>
      </c>
      <c r="W81" t="s">
        <v>37</v>
      </c>
      <c r="X81" t="s">
        <v>37</v>
      </c>
      <c r="Y81" t="s">
        <v>37</v>
      </c>
      <c r="Z81" t="s">
        <v>398</v>
      </c>
      <c r="AA81" t="s">
        <v>44</v>
      </c>
      <c r="AB81" t="s">
        <v>44</v>
      </c>
      <c r="AC81" t="s">
        <v>45</v>
      </c>
      <c r="AD81" t="s">
        <v>179</v>
      </c>
      <c r="AE81" t="s">
        <v>391</v>
      </c>
      <c r="AF81" t="s">
        <v>48</v>
      </c>
      <c r="AG81">
        <v>615782</v>
      </c>
      <c r="AH81">
        <v>1</v>
      </c>
      <c r="AI81">
        <v>1</v>
      </c>
    </row>
    <row r="82" spans="1:35" ht="16.850000000000001" customHeight="1">
      <c r="A82" s="65" t="str">
        <f>IF(L82="","",IF(COUNTIF(Wip!K:K,L82)=0,IF(W82="","KGB","KBB"),IF(AND(_xlfn.IFNA(VLOOKUP(L82,Wip!K:M,3,0),"")="Y",Q82="MTCAPPLYCONF"),"On Hold",IF(W82="","KGB","KBB"))))</f>
        <v>KGB</v>
      </c>
      <c r="B82" s="65" t="str">
        <f>IF(A82="on hold", "on hold",
 IF(A82="KGB", "Standard Shipment",
  IF(IFERROR(IFERROR(VLOOKUP(L82, List!D:J, 7, 0), VLOOKUP(L82&amp;"", List!D:J, 7, 0)), 0)=0,
   IF(IFERROR(IFERROR(VLOOKUP(L82, 'CND List'!$A:$C, 3, 0), VLOOKUP(L82&amp;"", 'CND List'!$A:$C, 3, 0)), 0)=0,
    IF(A82="KBB", "-", ""),
    IFERROR(VLOOKUP(L82, 'CND List'!$A:$C, 3, 0), VLOOKUP(L82&amp;"", 'CND List'!$A:$C, 3, 0))
   ),
   IFERROR(VLOOKUP(L82, List!D:J, 7, 0), VLOOKUP(L82&amp;"", List!D:J, 7, 0))
  )
 )
)</f>
        <v>Standard Shipment</v>
      </c>
      <c r="C82" s="66" t="str">
        <f t="shared" si="1"/>
        <v>Standard Shipment</v>
      </c>
      <c r="D82" s="67" t="str">
        <f ca="1">IF(C82="Local Scrap","Closed",IFERROR(IF(A82="kgb","Closed",IF(MID(C82,5,1)="Q","Closed",LOOKUP(TODAY()-W82, {0,31,91,181,366}, {"0-30天","31-90天","91-180天","181-365天","365天以上"}))), LOOKUP(TODAY()-Z82, {0,31,91,181,366}, {"0-30天","31-90天","91-180天","181-365天","365天以上"})))</f>
        <v>Closed</v>
      </c>
      <c r="E82" s="67" t="str" cm="1">
        <f t="array" ref="E82">IF(A82&lt;&gt;"kbb", "", IF(IFERROR(VALUE(V82), 0)=MAX(INDEX(($A$2:$A$4929="kbb")*($L$2:$L$4929=L82)*IFERROR(VALUE($V$2:$V$4929), 0), 0)), "最新", "歷史重複"))</f>
        <v/>
      </c>
      <c r="F82" t="s">
        <v>392</v>
      </c>
      <c r="G82" t="s">
        <v>29</v>
      </c>
      <c r="H82" t="s">
        <v>30</v>
      </c>
      <c r="I82" t="s">
        <v>31</v>
      </c>
      <c r="J82" t="s">
        <v>393</v>
      </c>
      <c r="K82" t="s">
        <v>394</v>
      </c>
      <c r="L82" t="s">
        <v>399</v>
      </c>
      <c r="M82" t="s">
        <v>400</v>
      </c>
      <c r="N82" t="s">
        <v>36</v>
      </c>
      <c r="O82" t="s">
        <v>37</v>
      </c>
      <c r="P82" t="s">
        <v>399</v>
      </c>
      <c r="Q82" t="s">
        <v>38</v>
      </c>
      <c r="R82" t="s">
        <v>53</v>
      </c>
      <c r="S82" t="s">
        <v>396</v>
      </c>
      <c r="T82" t="s">
        <v>401</v>
      </c>
      <c r="U82" t="s">
        <v>402</v>
      </c>
      <c r="V82" t="s">
        <v>402</v>
      </c>
      <c r="W82" t="s">
        <v>37</v>
      </c>
      <c r="X82" t="s">
        <v>37</v>
      </c>
      <c r="Y82" t="s">
        <v>37</v>
      </c>
      <c r="Z82" t="s">
        <v>403</v>
      </c>
      <c r="AA82" t="s">
        <v>44</v>
      </c>
      <c r="AB82" t="s">
        <v>44</v>
      </c>
      <c r="AC82" t="s">
        <v>45</v>
      </c>
      <c r="AD82" t="s">
        <v>46</v>
      </c>
      <c r="AE82" t="s">
        <v>404</v>
      </c>
      <c r="AF82" t="s">
        <v>48</v>
      </c>
      <c r="AG82">
        <v>615410</v>
      </c>
      <c r="AH82">
        <v>1</v>
      </c>
      <c r="AI82">
        <v>1</v>
      </c>
    </row>
    <row r="83" spans="1:35" ht="16.850000000000001" customHeight="1">
      <c r="A83" s="65" t="str">
        <f>IF(L83="","",IF(COUNTIF(Wip!K:K,L83)=0,IF(W83="","KGB","KBB"),IF(AND(_xlfn.IFNA(VLOOKUP(L83,Wip!K:M,3,0),"")="Y",Q83="MTCAPPLYCONF"),"On Hold",IF(W83="","KGB","KBB"))))</f>
        <v>KGB</v>
      </c>
      <c r="B83" s="65" t="str">
        <f>IF(A83="on hold", "on hold",
 IF(A83="KGB", "Standard Shipment",
  IF(IFERROR(IFERROR(VLOOKUP(L83, List!D:J, 7, 0), VLOOKUP(L83&amp;"", List!D:J, 7, 0)), 0)=0,
   IF(IFERROR(IFERROR(VLOOKUP(L83, 'CND List'!$A:$C, 3, 0), VLOOKUP(L83&amp;"", 'CND List'!$A:$C, 3, 0)), 0)=0,
    IF(A83="KBB", "-", ""),
    IFERROR(VLOOKUP(L83, 'CND List'!$A:$C, 3, 0), VLOOKUP(L83&amp;"", 'CND List'!$A:$C, 3, 0))
   ),
   IFERROR(VLOOKUP(L83, List!D:J, 7, 0), VLOOKUP(L83&amp;"", List!D:J, 7, 0))
  )
 )
)</f>
        <v>Standard Shipment</v>
      </c>
      <c r="C83" s="66" t="str">
        <f t="shared" si="1"/>
        <v>Standard Shipment</v>
      </c>
      <c r="D83" s="67" t="str">
        <f ca="1">IF(C83="Local Scrap","Closed",IFERROR(IF(A83="kgb","Closed",IF(MID(C83,5,1)="Q","Closed",LOOKUP(TODAY()-W83, {0,31,91,181,366}, {"0-30天","31-90天","91-180天","181-365天","365天以上"}))), LOOKUP(TODAY()-Z83, {0,31,91,181,366}, {"0-30天","31-90天","91-180天","181-365天","365天以上"})))</f>
        <v>Closed</v>
      </c>
      <c r="E83" s="67" t="str" cm="1">
        <f t="array" ref="E83">IF(A83&lt;&gt;"kbb", "", IF(IFERROR(VALUE(V83), 0)=MAX(INDEX(($A$2:$A$4929="kbb")*($L$2:$L$4929=L83)*IFERROR(VALUE($V$2:$V$4929), 0), 0)), "最新", "歷史重複"))</f>
        <v/>
      </c>
      <c r="F83" t="s">
        <v>392</v>
      </c>
      <c r="G83" t="s">
        <v>29</v>
      </c>
      <c r="H83" t="s">
        <v>30</v>
      </c>
      <c r="I83" t="s">
        <v>31</v>
      </c>
      <c r="J83" t="s">
        <v>393</v>
      </c>
      <c r="K83" t="s">
        <v>394</v>
      </c>
      <c r="L83" t="s">
        <v>405</v>
      </c>
      <c r="M83" t="s">
        <v>400</v>
      </c>
      <c r="N83" t="s">
        <v>36</v>
      </c>
      <c r="O83" t="s">
        <v>37</v>
      </c>
      <c r="P83" t="s">
        <v>405</v>
      </c>
      <c r="Q83" t="s">
        <v>38</v>
      </c>
      <c r="R83" t="s">
        <v>53</v>
      </c>
      <c r="S83" t="s">
        <v>396</v>
      </c>
      <c r="T83" t="s">
        <v>406</v>
      </c>
      <c r="U83" t="s">
        <v>407</v>
      </c>
      <c r="V83" t="s">
        <v>407</v>
      </c>
      <c r="W83" t="s">
        <v>37</v>
      </c>
      <c r="X83" t="s">
        <v>37</v>
      </c>
      <c r="Y83" t="s">
        <v>37</v>
      </c>
      <c r="Z83" t="s">
        <v>408</v>
      </c>
      <c r="AA83" t="s">
        <v>44</v>
      </c>
      <c r="AB83" t="s">
        <v>44</v>
      </c>
      <c r="AC83" t="s">
        <v>45</v>
      </c>
      <c r="AD83" t="s">
        <v>46</v>
      </c>
      <c r="AE83" t="s">
        <v>404</v>
      </c>
      <c r="AF83" t="s">
        <v>48</v>
      </c>
      <c r="AG83">
        <v>615410</v>
      </c>
      <c r="AH83">
        <v>1</v>
      </c>
      <c r="AI83">
        <v>1</v>
      </c>
    </row>
    <row r="84" spans="1:35" ht="16.850000000000001" customHeight="1">
      <c r="A84" s="65" t="str">
        <f>IF(L84="","",IF(COUNTIF(Wip!K:K,L84)=0,IF(W84="","KGB","KBB"),IF(AND(_xlfn.IFNA(VLOOKUP(L84,Wip!K:M,3,0),"")="Y",Q84="MTCAPPLYCONF"),"On Hold",IF(W84="","KGB","KBB"))))</f>
        <v>KGB</v>
      </c>
      <c r="B84" s="65" t="str">
        <f>IF(A84="on hold", "on hold",
 IF(A84="KGB", "Standard Shipment",
  IF(IFERROR(IFERROR(VLOOKUP(L84, List!D:J, 7, 0), VLOOKUP(L84&amp;"", List!D:J, 7, 0)), 0)=0,
   IF(IFERROR(IFERROR(VLOOKUP(L84, 'CND List'!$A:$C, 3, 0), VLOOKUP(L84&amp;"", 'CND List'!$A:$C, 3, 0)), 0)=0,
    IF(A84="KBB", "-", ""),
    IFERROR(VLOOKUP(L84, 'CND List'!$A:$C, 3, 0), VLOOKUP(L84&amp;"", 'CND List'!$A:$C, 3, 0))
   ),
   IFERROR(VLOOKUP(L84, List!D:J, 7, 0), VLOOKUP(L84&amp;"", List!D:J, 7, 0))
  )
 )
)</f>
        <v>Standard Shipment</v>
      </c>
      <c r="C84" s="66" t="str">
        <f t="shared" si="1"/>
        <v>Standard Shipment</v>
      </c>
      <c r="D84" s="67" t="str">
        <f ca="1">IF(C84="Local Scrap","Closed",IFERROR(IF(A84="kgb","Closed",IF(MID(C84,5,1)="Q","Closed",LOOKUP(TODAY()-W84, {0,31,91,181,366}, {"0-30天","31-90天","91-180天","181-365天","365天以上"}))), LOOKUP(TODAY()-Z84, {0,31,91,181,366}, {"0-30天","31-90天","91-180天","181-365天","365天以上"})))</f>
        <v>Closed</v>
      </c>
      <c r="E84" s="67" t="str" cm="1">
        <f t="array" ref="E84">IF(A84&lt;&gt;"kbb", "", IF(IFERROR(VALUE(V84), 0)=MAX(INDEX(($A$2:$A$4929="kbb")*($L$2:$L$4929=L84)*IFERROR(VALUE($V$2:$V$4929), 0), 0)), "最新", "歷史重複"))</f>
        <v/>
      </c>
      <c r="F84" t="s">
        <v>392</v>
      </c>
      <c r="G84" t="s">
        <v>29</v>
      </c>
      <c r="H84" t="s">
        <v>30</v>
      </c>
      <c r="I84" t="s">
        <v>31</v>
      </c>
      <c r="J84" t="s">
        <v>393</v>
      </c>
      <c r="K84" t="s">
        <v>394</v>
      </c>
      <c r="L84" t="s">
        <v>409</v>
      </c>
      <c r="M84" t="s">
        <v>400</v>
      </c>
      <c r="N84" t="s">
        <v>36</v>
      </c>
      <c r="O84" t="s">
        <v>37</v>
      </c>
      <c r="P84" t="s">
        <v>409</v>
      </c>
      <c r="Q84" t="s">
        <v>38</v>
      </c>
      <c r="R84" t="s">
        <v>53</v>
      </c>
      <c r="S84" t="s">
        <v>396</v>
      </c>
      <c r="T84" t="s">
        <v>410</v>
      </c>
      <c r="U84" t="s">
        <v>407</v>
      </c>
      <c r="V84" t="s">
        <v>407</v>
      </c>
      <c r="W84" t="s">
        <v>37</v>
      </c>
      <c r="X84" t="s">
        <v>37</v>
      </c>
      <c r="Y84" t="s">
        <v>37</v>
      </c>
      <c r="Z84" t="s">
        <v>411</v>
      </c>
      <c r="AA84" t="s">
        <v>44</v>
      </c>
      <c r="AB84" t="s">
        <v>44</v>
      </c>
      <c r="AC84" t="s">
        <v>45</v>
      </c>
      <c r="AD84" t="s">
        <v>46</v>
      </c>
      <c r="AE84" t="s">
        <v>404</v>
      </c>
      <c r="AF84" t="s">
        <v>48</v>
      </c>
      <c r="AG84">
        <v>615410</v>
      </c>
      <c r="AH84">
        <v>1</v>
      </c>
      <c r="AI84">
        <v>1</v>
      </c>
    </row>
    <row r="85" spans="1:35" ht="16.850000000000001" customHeight="1">
      <c r="A85" s="65" t="str">
        <f>IF(L85="","",IF(COUNTIF(Wip!K:K,L85)=0,IF(W85="","KGB","KBB"),IF(AND(_xlfn.IFNA(VLOOKUP(L85,Wip!K:M,3,0),"")="Y",Q85="MTCAPPLYCONF"),"On Hold",IF(W85="","KGB","KBB"))))</f>
        <v>KGB</v>
      </c>
      <c r="B85" s="65" t="str">
        <f>IF(A85="on hold", "on hold",
 IF(A85="KGB", "Standard Shipment",
  IF(IFERROR(IFERROR(VLOOKUP(L85, List!D:J, 7, 0), VLOOKUP(L85&amp;"", List!D:J, 7, 0)), 0)=0,
   IF(IFERROR(IFERROR(VLOOKUP(L85, 'CND List'!$A:$C, 3, 0), VLOOKUP(L85&amp;"", 'CND List'!$A:$C, 3, 0)), 0)=0,
    IF(A85="KBB", "-", ""),
    IFERROR(VLOOKUP(L85, 'CND List'!$A:$C, 3, 0), VLOOKUP(L85&amp;"", 'CND List'!$A:$C, 3, 0))
   ),
   IFERROR(VLOOKUP(L85, List!D:J, 7, 0), VLOOKUP(L85&amp;"", List!D:J, 7, 0))
  )
 )
)</f>
        <v>Standard Shipment</v>
      </c>
      <c r="C85" s="66" t="str">
        <f t="shared" si="1"/>
        <v>Standard Shipment</v>
      </c>
      <c r="D85" s="67" t="str">
        <f ca="1">IF(C85="Local Scrap","Closed",IFERROR(IF(A85="kgb","Closed",IF(MID(C85,5,1)="Q","Closed",LOOKUP(TODAY()-W85, {0,31,91,181,366}, {"0-30天","31-90天","91-180天","181-365天","365天以上"}))), LOOKUP(TODAY()-Z85, {0,31,91,181,366}, {"0-30天","31-90天","91-180天","181-365天","365天以上"})))</f>
        <v>Closed</v>
      </c>
      <c r="E85" s="67" t="str" cm="1">
        <f t="array" ref="E85">IF(A85&lt;&gt;"kbb", "", IF(IFERROR(VALUE(V85), 0)=MAX(INDEX(($A$2:$A$4929="kbb")*($L$2:$L$4929=L85)*IFERROR(VALUE($V$2:$V$4929), 0), 0)), "最新", "歷史重複"))</f>
        <v/>
      </c>
      <c r="F85" t="s">
        <v>392</v>
      </c>
      <c r="G85" t="s">
        <v>29</v>
      </c>
      <c r="H85" t="s">
        <v>30</v>
      </c>
      <c r="I85" t="s">
        <v>31</v>
      </c>
      <c r="J85" t="s">
        <v>393</v>
      </c>
      <c r="K85" t="s">
        <v>394</v>
      </c>
      <c r="L85" t="s">
        <v>412</v>
      </c>
      <c r="M85" t="s">
        <v>400</v>
      </c>
      <c r="N85" t="s">
        <v>36</v>
      </c>
      <c r="O85" t="s">
        <v>37</v>
      </c>
      <c r="P85" t="s">
        <v>412</v>
      </c>
      <c r="Q85" t="s">
        <v>38</v>
      </c>
      <c r="R85" t="s">
        <v>53</v>
      </c>
      <c r="S85" t="s">
        <v>396</v>
      </c>
      <c r="T85" t="s">
        <v>413</v>
      </c>
      <c r="U85" t="s">
        <v>232</v>
      </c>
      <c r="V85" t="s">
        <v>232</v>
      </c>
      <c r="W85" t="s">
        <v>37</v>
      </c>
      <c r="X85" t="s">
        <v>37</v>
      </c>
      <c r="Y85" t="s">
        <v>37</v>
      </c>
      <c r="Z85" t="s">
        <v>414</v>
      </c>
      <c r="AA85" t="s">
        <v>44</v>
      </c>
      <c r="AB85" t="s">
        <v>44</v>
      </c>
      <c r="AC85" t="s">
        <v>45</v>
      </c>
      <c r="AD85" t="s">
        <v>46</v>
      </c>
      <c r="AE85" t="s">
        <v>234</v>
      </c>
      <c r="AF85" t="s">
        <v>48</v>
      </c>
      <c r="AG85">
        <v>617416</v>
      </c>
      <c r="AH85">
        <v>1</v>
      </c>
      <c r="AI85">
        <v>1</v>
      </c>
    </row>
    <row r="86" spans="1:35" ht="16.850000000000001" customHeight="1">
      <c r="A86" s="65" t="str">
        <f>IF(L86="","",IF(COUNTIF(Wip!K:K,L86)=0,IF(W86="","KGB","KBB"),IF(AND(_xlfn.IFNA(VLOOKUP(L86,Wip!K:M,3,0),"")="Y",Q86="MTCAPPLYCONF"),"On Hold",IF(W86="","KGB","KBB"))))</f>
        <v>KGB</v>
      </c>
      <c r="B86" s="65" t="str">
        <f>IF(A86="on hold", "on hold",
 IF(A86="KGB", "Standard Shipment",
  IF(IFERROR(IFERROR(VLOOKUP(L86, List!D:J, 7, 0), VLOOKUP(L86&amp;"", List!D:J, 7, 0)), 0)=0,
   IF(IFERROR(IFERROR(VLOOKUP(L86, 'CND List'!$A:$C, 3, 0), VLOOKUP(L86&amp;"", 'CND List'!$A:$C, 3, 0)), 0)=0,
    IF(A86="KBB", "-", ""),
    IFERROR(VLOOKUP(L86, 'CND List'!$A:$C, 3, 0), VLOOKUP(L86&amp;"", 'CND List'!$A:$C, 3, 0))
   ),
   IFERROR(VLOOKUP(L86, List!D:J, 7, 0), VLOOKUP(L86&amp;"", List!D:J, 7, 0))
  )
 )
)</f>
        <v>Standard Shipment</v>
      </c>
      <c r="C86" s="66" t="str">
        <f t="shared" si="1"/>
        <v>Standard Shipment</v>
      </c>
      <c r="D86" s="67" t="str">
        <f ca="1">IF(C86="Local Scrap","Closed",IFERROR(IF(A86="kgb","Closed",IF(MID(C86,5,1)="Q","Closed",LOOKUP(TODAY()-W86, {0,31,91,181,366}, {"0-30天","31-90天","91-180天","181-365天","365天以上"}))), LOOKUP(TODAY()-Z86, {0,31,91,181,366}, {"0-30天","31-90天","91-180天","181-365天","365天以上"})))</f>
        <v>Closed</v>
      </c>
      <c r="E86" s="67" t="str" cm="1">
        <f t="array" ref="E86">IF(A86&lt;&gt;"kbb", "", IF(IFERROR(VALUE(V86), 0)=MAX(INDEX(($A$2:$A$4929="kbb")*($L$2:$L$4929=L86)*IFERROR(VALUE($V$2:$V$4929), 0), 0)), "最新", "歷史重複"))</f>
        <v/>
      </c>
      <c r="F86" t="s">
        <v>392</v>
      </c>
      <c r="G86" t="s">
        <v>29</v>
      </c>
      <c r="H86" t="s">
        <v>30</v>
      </c>
      <c r="I86" t="s">
        <v>31</v>
      </c>
      <c r="J86" t="s">
        <v>393</v>
      </c>
      <c r="K86" t="s">
        <v>394</v>
      </c>
      <c r="L86" t="s">
        <v>415</v>
      </c>
      <c r="M86" t="s">
        <v>400</v>
      </c>
      <c r="N86" t="s">
        <v>36</v>
      </c>
      <c r="O86" t="s">
        <v>37</v>
      </c>
      <c r="P86" t="s">
        <v>415</v>
      </c>
      <c r="Q86" t="s">
        <v>38</v>
      </c>
      <c r="R86" t="s">
        <v>53</v>
      </c>
      <c r="S86" t="s">
        <v>416</v>
      </c>
      <c r="T86" t="s">
        <v>417</v>
      </c>
      <c r="U86" t="s">
        <v>388</v>
      </c>
      <c r="V86" t="s">
        <v>388</v>
      </c>
      <c r="W86" t="s">
        <v>37</v>
      </c>
      <c r="X86" t="s">
        <v>37</v>
      </c>
      <c r="Y86" t="s">
        <v>37</v>
      </c>
      <c r="Z86" t="s">
        <v>418</v>
      </c>
      <c r="AA86" t="s">
        <v>44</v>
      </c>
      <c r="AB86" t="s">
        <v>44</v>
      </c>
      <c r="AC86" t="s">
        <v>45</v>
      </c>
      <c r="AD86" t="s">
        <v>46</v>
      </c>
      <c r="AE86" t="s">
        <v>419</v>
      </c>
      <c r="AF86" t="s">
        <v>48</v>
      </c>
      <c r="AG86">
        <v>615782</v>
      </c>
      <c r="AH86">
        <v>1</v>
      </c>
      <c r="AI86">
        <v>1</v>
      </c>
    </row>
    <row r="87" spans="1:35" ht="16.850000000000001" customHeight="1">
      <c r="A87" s="65" t="str">
        <f>IF(L87="","",IF(COUNTIF(Wip!K:K,L87)=0,IF(W87="","KGB","KBB"),IF(AND(_xlfn.IFNA(VLOOKUP(L87,Wip!K:M,3,0),"")="Y",Q87="MTCAPPLYCONF"),"On Hold",IF(W87="","KGB","KBB"))))</f>
        <v>KGB</v>
      </c>
      <c r="B87" s="65" t="str">
        <f>IF(A87="on hold", "on hold",
 IF(A87="KGB", "Standard Shipment",
  IF(IFERROR(IFERROR(VLOOKUP(L87, List!D:J, 7, 0), VLOOKUP(L87&amp;"", List!D:J, 7, 0)), 0)=0,
   IF(IFERROR(IFERROR(VLOOKUP(L87, 'CND List'!$A:$C, 3, 0), VLOOKUP(L87&amp;"", 'CND List'!$A:$C, 3, 0)), 0)=0,
    IF(A87="KBB", "-", ""),
    IFERROR(VLOOKUP(L87, 'CND List'!$A:$C, 3, 0), VLOOKUP(L87&amp;"", 'CND List'!$A:$C, 3, 0))
   ),
   IFERROR(VLOOKUP(L87, List!D:J, 7, 0), VLOOKUP(L87&amp;"", List!D:J, 7, 0))
  )
 )
)</f>
        <v>Standard Shipment</v>
      </c>
      <c r="C87" s="66" t="str">
        <f t="shared" si="1"/>
        <v>Standard Shipment</v>
      </c>
      <c r="D87" s="67" t="str">
        <f ca="1">IF(C87="Local Scrap","Closed",IFERROR(IF(A87="kgb","Closed",IF(MID(C87,5,1)="Q","Closed",LOOKUP(TODAY()-W87, {0,31,91,181,366}, {"0-30天","31-90天","91-180天","181-365天","365天以上"}))), LOOKUP(TODAY()-Z87, {0,31,91,181,366}, {"0-30天","31-90天","91-180天","181-365天","365天以上"})))</f>
        <v>Closed</v>
      </c>
      <c r="E87" s="67" t="str" cm="1">
        <f t="array" ref="E87">IF(A87&lt;&gt;"kbb", "", IF(IFERROR(VALUE(V87), 0)=MAX(INDEX(($A$2:$A$4929="kbb")*($L$2:$L$4929=L87)*IFERROR(VALUE($V$2:$V$4929), 0), 0)), "最新", "歷史重複"))</f>
        <v/>
      </c>
      <c r="F87" t="s">
        <v>420</v>
      </c>
      <c r="G87" t="s">
        <v>29</v>
      </c>
      <c r="H87" t="s">
        <v>30</v>
      </c>
      <c r="I87" t="s">
        <v>31</v>
      </c>
      <c r="J87" t="s">
        <v>421</v>
      </c>
      <c r="K87" t="s">
        <v>422</v>
      </c>
      <c r="L87" t="s">
        <v>423</v>
      </c>
      <c r="M87" t="s">
        <v>424</v>
      </c>
      <c r="N87" t="s">
        <v>219</v>
      </c>
      <c r="O87" t="s">
        <v>37</v>
      </c>
      <c r="P87" t="s">
        <v>423</v>
      </c>
      <c r="Q87" t="s">
        <v>38</v>
      </c>
      <c r="R87" t="s">
        <v>53</v>
      </c>
      <c r="S87" t="s">
        <v>425</v>
      </c>
      <c r="T87" t="s">
        <v>426</v>
      </c>
      <c r="U87" t="s">
        <v>388</v>
      </c>
      <c r="V87" t="s">
        <v>388</v>
      </c>
      <c r="W87" t="s">
        <v>37</v>
      </c>
      <c r="X87" t="s">
        <v>37</v>
      </c>
      <c r="Y87" t="s">
        <v>37</v>
      </c>
      <c r="Z87" t="s">
        <v>427</v>
      </c>
      <c r="AA87" t="s">
        <v>44</v>
      </c>
      <c r="AB87" t="s">
        <v>44</v>
      </c>
      <c r="AC87" t="s">
        <v>45</v>
      </c>
      <c r="AD87" t="s">
        <v>179</v>
      </c>
      <c r="AE87" t="s">
        <v>391</v>
      </c>
      <c r="AF87" t="s">
        <v>48</v>
      </c>
      <c r="AG87">
        <v>615782</v>
      </c>
      <c r="AH87">
        <v>1</v>
      </c>
      <c r="AI87">
        <v>1</v>
      </c>
    </row>
    <row r="88" spans="1:35" ht="16.850000000000001" customHeight="1">
      <c r="A88" s="65" t="str">
        <f>IF(L88="","",IF(COUNTIF(Wip!K:K,L88)=0,IF(W88="","KGB","KBB"),IF(AND(_xlfn.IFNA(VLOOKUP(L88,Wip!K:M,3,0),"")="Y",Q88="MTCAPPLYCONF"),"On Hold",IF(W88="","KGB","KBB"))))</f>
        <v>KGB</v>
      </c>
      <c r="B88" s="65" t="str">
        <f>IF(A88="on hold", "on hold",
 IF(A88="KGB", "Standard Shipment",
  IF(IFERROR(IFERROR(VLOOKUP(L88, List!D:J, 7, 0), VLOOKUP(L88&amp;"", List!D:J, 7, 0)), 0)=0,
   IF(IFERROR(IFERROR(VLOOKUP(L88, 'CND List'!$A:$C, 3, 0), VLOOKUP(L88&amp;"", 'CND List'!$A:$C, 3, 0)), 0)=0,
    IF(A88="KBB", "-", ""),
    IFERROR(VLOOKUP(L88, 'CND List'!$A:$C, 3, 0), VLOOKUP(L88&amp;"", 'CND List'!$A:$C, 3, 0))
   ),
   IFERROR(VLOOKUP(L88, List!D:J, 7, 0), VLOOKUP(L88&amp;"", List!D:J, 7, 0))
  )
 )
)</f>
        <v>Standard Shipment</v>
      </c>
      <c r="C88" s="66" t="str">
        <f t="shared" si="1"/>
        <v>Standard Shipment</v>
      </c>
      <c r="D88" s="67" t="str">
        <f ca="1">IF(C88="Local Scrap","Closed",IFERROR(IF(A88="kgb","Closed",IF(MID(C88,5,1)="Q","Closed",LOOKUP(TODAY()-W88, {0,31,91,181,366}, {"0-30天","31-90天","91-180天","181-365天","365天以上"}))), LOOKUP(TODAY()-Z88, {0,31,91,181,366}, {"0-30天","31-90天","91-180天","181-365天","365天以上"})))</f>
        <v>Closed</v>
      </c>
      <c r="E88" s="67" t="str" cm="1">
        <f t="array" ref="E88">IF(A88&lt;&gt;"kbb", "", IF(IFERROR(VALUE(V88), 0)=MAX(INDEX(($A$2:$A$4929="kbb")*($L$2:$L$4929=L88)*IFERROR(VALUE($V$2:$V$4929), 0), 0)), "最新", "歷史重複"))</f>
        <v/>
      </c>
      <c r="F88" t="s">
        <v>420</v>
      </c>
      <c r="G88" t="s">
        <v>29</v>
      </c>
      <c r="H88" t="s">
        <v>30</v>
      </c>
      <c r="I88" t="s">
        <v>31</v>
      </c>
      <c r="J88" t="s">
        <v>421</v>
      </c>
      <c r="K88" t="s">
        <v>422</v>
      </c>
      <c r="L88" t="s">
        <v>428</v>
      </c>
      <c r="M88" t="s">
        <v>429</v>
      </c>
      <c r="N88" t="s">
        <v>36</v>
      </c>
      <c r="O88" t="s">
        <v>37</v>
      </c>
      <c r="P88" t="s">
        <v>428</v>
      </c>
      <c r="Q88" t="s">
        <v>38</v>
      </c>
      <c r="R88" t="s">
        <v>53</v>
      </c>
      <c r="S88" t="s">
        <v>425</v>
      </c>
      <c r="T88" t="s">
        <v>430</v>
      </c>
      <c r="U88" t="s">
        <v>431</v>
      </c>
      <c r="V88" t="s">
        <v>431</v>
      </c>
      <c r="W88" t="s">
        <v>37</v>
      </c>
      <c r="X88" t="s">
        <v>37</v>
      </c>
      <c r="Y88" t="s">
        <v>37</v>
      </c>
      <c r="Z88" t="s">
        <v>432</v>
      </c>
      <c r="AA88" t="s">
        <v>44</v>
      </c>
      <c r="AB88" t="s">
        <v>44</v>
      </c>
      <c r="AC88" t="s">
        <v>45</v>
      </c>
      <c r="AD88" t="s">
        <v>46</v>
      </c>
      <c r="AE88" t="s">
        <v>433</v>
      </c>
      <c r="AF88" t="s">
        <v>48</v>
      </c>
      <c r="AG88">
        <v>616040</v>
      </c>
      <c r="AH88">
        <v>1</v>
      </c>
      <c r="AI88">
        <v>1</v>
      </c>
    </row>
    <row r="89" spans="1:35" ht="16.850000000000001" customHeight="1">
      <c r="A89" s="65" t="str">
        <f>IF(L89="","",IF(COUNTIF(Wip!K:K,L89)=0,IF(W89="","KGB","KBB"),IF(AND(_xlfn.IFNA(VLOOKUP(L89,Wip!K:M,3,0),"")="Y",Q89="MTCAPPLYCONF"),"On Hold",IF(W89="","KGB","KBB"))))</f>
        <v>KGB</v>
      </c>
      <c r="B89" s="65" t="str">
        <f>IF(A89="on hold", "on hold",
 IF(A89="KGB", "Standard Shipment",
  IF(IFERROR(IFERROR(VLOOKUP(L89, List!D:J, 7, 0), VLOOKUP(L89&amp;"", List!D:J, 7, 0)), 0)=0,
   IF(IFERROR(IFERROR(VLOOKUP(L89, 'CND List'!$A:$C, 3, 0), VLOOKUP(L89&amp;"", 'CND List'!$A:$C, 3, 0)), 0)=0,
    IF(A89="KBB", "-", ""),
    IFERROR(VLOOKUP(L89, 'CND List'!$A:$C, 3, 0), VLOOKUP(L89&amp;"", 'CND List'!$A:$C, 3, 0))
   ),
   IFERROR(VLOOKUP(L89, List!D:J, 7, 0), VLOOKUP(L89&amp;"", List!D:J, 7, 0))
  )
 )
)</f>
        <v>Standard Shipment</v>
      </c>
      <c r="C89" s="66" t="str">
        <f t="shared" si="1"/>
        <v>Standard Shipment</v>
      </c>
      <c r="D89" s="67" t="str">
        <f ca="1">IF(C89="Local Scrap","Closed",IFERROR(IF(A89="kgb","Closed",IF(MID(C89,5,1)="Q","Closed",LOOKUP(TODAY()-W89, {0,31,91,181,366}, {"0-30天","31-90天","91-180天","181-365天","365天以上"}))), LOOKUP(TODAY()-Z89, {0,31,91,181,366}, {"0-30天","31-90天","91-180天","181-365天","365天以上"})))</f>
        <v>Closed</v>
      </c>
      <c r="E89" s="67" t="str" cm="1">
        <f t="array" ref="E89">IF(A89&lt;&gt;"kbb", "", IF(IFERROR(VALUE(V89), 0)=MAX(INDEX(($A$2:$A$4929="kbb")*($L$2:$L$4929=L89)*IFERROR(VALUE($V$2:$V$4929), 0), 0)), "最新", "歷史重複"))</f>
        <v/>
      </c>
      <c r="F89" t="s">
        <v>434</v>
      </c>
      <c r="G89" t="s">
        <v>29</v>
      </c>
      <c r="H89" t="s">
        <v>30</v>
      </c>
      <c r="I89" t="s">
        <v>31</v>
      </c>
      <c r="J89" t="s">
        <v>435</v>
      </c>
      <c r="K89" t="s">
        <v>436</v>
      </c>
      <c r="L89" t="s">
        <v>437</v>
      </c>
      <c r="M89" t="s">
        <v>438</v>
      </c>
      <c r="N89" t="s">
        <v>439</v>
      </c>
      <c r="O89" t="s">
        <v>37</v>
      </c>
      <c r="P89" t="s">
        <v>437</v>
      </c>
      <c r="Q89" t="s">
        <v>38</v>
      </c>
      <c r="R89" t="s">
        <v>53</v>
      </c>
      <c r="S89" t="s">
        <v>440</v>
      </c>
      <c r="T89" t="s">
        <v>441</v>
      </c>
      <c r="U89" t="s">
        <v>388</v>
      </c>
      <c r="V89" t="s">
        <v>388</v>
      </c>
      <c r="W89" t="s">
        <v>37</v>
      </c>
      <c r="X89" t="s">
        <v>37</v>
      </c>
      <c r="Y89" t="s">
        <v>37</v>
      </c>
      <c r="Z89" t="s">
        <v>442</v>
      </c>
      <c r="AA89" t="s">
        <v>44</v>
      </c>
      <c r="AB89" t="s">
        <v>44</v>
      </c>
      <c r="AC89" t="s">
        <v>45</v>
      </c>
      <c r="AD89" t="s">
        <v>443</v>
      </c>
      <c r="AE89" t="s">
        <v>419</v>
      </c>
      <c r="AF89" t="s">
        <v>48</v>
      </c>
      <c r="AG89">
        <v>615782</v>
      </c>
      <c r="AH89">
        <v>1</v>
      </c>
      <c r="AI89">
        <v>1</v>
      </c>
    </row>
    <row r="90" spans="1:35" ht="16.850000000000001" customHeight="1">
      <c r="A90" s="65" t="str">
        <f>IF(L90="","",IF(COUNTIF(Wip!K:K,L90)=0,IF(W90="","KGB","KBB"),IF(AND(_xlfn.IFNA(VLOOKUP(L90,Wip!K:M,3,0),"")="Y",Q90="MTCAPPLYCONF"),"On Hold",IF(W90="","KGB","KBB"))))</f>
        <v>KGB</v>
      </c>
      <c r="B90" s="65" t="str">
        <f>IF(A90="on hold", "on hold",
 IF(A90="KGB", "Standard Shipment",
  IF(IFERROR(IFERROR(VLOOKUP(L90, List!D:J, 7, 0), VLOOKUP(L90&amp;"", List!D:J, 7, 0)), 0)=0,
   IF(IFERROR(IFERROR(VLOOKUP(L90, 'CND List'!$A:$C, 3, 0), VLOOKUP(L90&amp;"", 'CND List'!$A:$C, 3, 0)), 0)=0,
    IF(A90="KBB", "-", ""),
    IFERROR(VLOOKUP(L90, 'CND List'!$A:$C, 3, 0), VLOOKUP(L90&amp;"", 'CND List'!$A:$C, 3, 0))
   ),
   IFERROR(VLOOKUP(L90, List!D:J, 7, 0), VLOOKUP(L90&amp;"", List!D:J, 7, 0))
  )
 )
)</f>
        <v>Standard Shipment</v>
      </c>
      <c r="C90" s="66" t="str">
        <f t="shared" si="1"/>
        <v>Standard Shipment</v>
      </c>
      <c r="D90" s="67" t="str">
        <f ca="1">IF(C90="Local Scrap","Closed",IFERROR(IF(A90="kgb","Closed",IF(MID(C90,5,1)="Q","Closed",LOOKUP(TODAY()-W90, {0,31,91,181,366}, {"0-30天","31-90天","91-180天","181-365天","365天以上"}))), LOOKUP(TODAY()-Z90, {0,31,91,181,366}, {"0-30天","31-90天","91-180天","181-365天","365天以上"})))</f>
        <v>Closed</v>
      </c>
      <c r="E90" s="67" t="str" cm="1">
        <f t="array" ref="E90">IF(A90&lt;&gt;"kbb", "", IF(IFERROR(VALUE(V90), 0)=MAX(INDEX(($A$2:$A$4929="kbb")*($L$2:$L$4929=L90)*IFERROR(VALUE($V$2:$V$4929), 0), 0)), "最新", "歷史重複"))</f>
        <v/>
      </c>
      <c r="F90" t="s">
        <v>434</v>
      </c>
      <c r="G90" t="s">
        <v>29</v>
      </c>
      <c r="H90" t="s">
        <v>30</v>
      </c>
      <c r="I90" t="s">
        <v>31</v>
      </c>
      <c r="J90" t="s">
        <v>435</v>
      </c>
      <c r="K90" t="s">
        <v>436</v>
      </c>
      <c r="L90" t="s">
        <v>444</v>
      </c>
      <c r="M90" t="s">
        <v>81</v>
      </c>
      <c r="N90" t="s">
        <v>82</v>
      </c>
      <c r="O90" t="s">
        <v>37</v>
      </c>
      <c r="P90" t="s">
        <v>444</v>
      </c>
      <c r="Q90" t="s">
        <v>38</v>
      </c>
      <c r="R90" t="s">
        <v>53</v>
      </c>
      <c r="S90" t="s">
        <v>440</v>
      </c>
      <c r="T90" t="s">
        <v>445</v>
      </c>
      <c r="U90" t="s">
        <v>388</v>
      </c>
      <c r="V90" t="s">
        <v>388</v>
      </c>
      <c r="W90" t="s">
        <v>37</v>
      </c>
      <c r="X90" t="s">
        <v>37</v>
      </c>
      <c r="Y90" t="s">
        <v>37</v>
      </c>
      <c r="Z90" t="s">
        <v>446</v>
      </c>
      <c r="AA90" t="s">
        <v>44</v>
      </c>
      <c r="AB90" t="s">
        <v>44</v>
      </c>
      <c r="AC90" t="s">
        <v>45</v>
      </c>
      <c r="AD90" t="s">
        <v>87</v>
      </c>
      <c r="AE90" t="s">
        <v>419</v>
      </c>
      <c r="AF90" t="s">
        <v>48</v>
      </c>
      <c r="AG90">
        <v>615782</v>
      </c>
      <c r="AH90">
        <v>1</v>
      </c>
      <c r="AI90">
        <v>1</v>
      </c>
    </row>
    <row r="91" spans="1:35" ht="16.850000000000001" customHeight="1">
      <c r="A91" s="65" t="str">
        <f>IF(L91="","",IF(COUNTIF(Wip!K:K,L91)=0,IF(W91="","KGB","KBB"),IF(AND(_xlfn.IFNA(VLOOKUP(L91,Wip!K:M,3,0),"")="Y",Q91="MTCAPPLYCONF"),"On Hold",IF(W91="","KGB","KBB"))))</f>
        <v>KGB</v>
      </c>
      <c r="B91" s="65" t="str">
        <f>IF(A91="on hold", "on hold",
 IF(A91="KGB", "Standard Shipment",
  IF(IFERROR(IFERROR(VLOOKUP(L91, List!D:J, 7, 0), VLOOKUP(L91&amp;"", List!D:J, 7, 0)), 0)=0,
   IF(IFERROR(IFERROR(VLOOKUP(L91, 'CND List'!$A:$C, 3, 0), VLOOKUP(L91&amp;"", 'CND List'!$A:$C, 3, 0)), 0)=0,
    IF(A91="KBB", "-", ""),
    IFERROR(VLOOKUP(L91, 'CND List'!$A:$C, 3, 0), VLOOKUP(L91&amp;"", 'CND List'!$A:$C, 3, 0))
   ),
   IFERROR(VLOOKUP(L91, List!D:J, 7, 0), VLOOKUP(L91&amp;"", List!D:J, 7, 0))
  )
 )
)</f>
        <v>Standard Shipment</v>
      </c>
      <c r="C91" s="66" t="str">
        <f t="shared" si="1"/>
        <v>Standard Shipment</v>
      </c>
      <c r="D91" s="67" t="str">
        <f ca="1">IF(C91="Local Scrap","Closed",IFERROR(IF(A91="kgb","Closed",IF(MID(C91,5,1)="Q","Closed",LOOKUP(TODAY()-W91, {0,31,91,181,366}, {"0-30天","31-90天","91-180天","181-365天","365天以上"}))), LOOKUP(TODAY()-Z91, {0,31,91,181,366}, {"0-30天","31-90天","91-180天","181-365天","365天以上"})))</f>
        <v>Closed</v>
      </c>
      <c r="E91" s="67" t="str" cm="1">
        <f t="array" ref="E91">IF(A91&lt;&gt;"kbb", "", IF(IFERROR(VALUE(V91), 0)=MAX(INDEX(($A$2:$A$4929="kbb")*($L$2:$L$4929=L91)*IFERROR(VALUE($V$2:$V$4929), 0), 0)), "最新", "歷史重複"))</f>
        <v/>
      </c>
      <c r="F91" t="s">
        <v>434</v>
      </c>
      <c r="G91" t="s">
        <v>29</v>
      </c>
      <c r="H91" t="s">
        <v>30</v>
      </c>
      <c r="I91" t="s">
        <v>31</v>
      </c>
      <c r="J91" t="s">
        <v>435</v>
      </c>
      <c r="K91" t="s">
        <v>436</v>
      </c>
      <c r="L91" t="s">
        <v>447</v>
      </c>
      <c r="M91" t="s">
        <v>448</v>
      </c>
      <c r="N91" t="s">
        <v>36</v>
      </c>
      <c r="O91" t="s">
        <v>37</v>
      </c>
      <c r="P91" t="s">
        <v>447</v>
      </c>
      <c r="Q91" t="s">
        <v>38</v>
      </c>
      <c r="R91" t="s">
        <v>53</v>
      </c>
      <c r="S91" t="s">
        <v>440</v>
      </c>
      <c r="T91" t="s">
        <v>449</v>
      </c>
      <c r="U91" t="s">
        <v>388</v>
      </c>
      <c r="V91" t="s">
        <v>388</v>
      </c>
      <c r="W91" t="s">
        <v>37</v>
      </c>
      <c r="X91" t="s">
        <v>37</v>
      </c>
      <c r="Y91" t="s">
        <v>37</v>
      </c>
      <c r="Z91" t="s">
        <v>450</v>
      </c>
      <c r="AA91" t="s">
        <v>44</v>
      </c>
      <c r="AB91" t="s">
        <v>44</v>
      </c>
      <c r="AC91" t="s">
        <v>45</v>
      </c>
      <c r="AD91" t="s">
        <v>46</v>
      </c>
      <c r="AE91" t="s">
        <v>419</v>
      </c>
      <c r="AF91" t="s">
        <v>48</v>
      </c>
      <c r="AG91">
        <v>615782</v>
      </c>
      <c r="AH91">
        <v>1</v>
      </c>
      <c r="AI91">
        <v>1</v>
      </c>
    </row>
    <row r="92" spans="1:35" ht="16.850000000000001" customHeight="1">
      <c r="A92" s="65" t="str">
        <f>IF(L92="","",IF(COUNTIF(Wip!K:K,L92)=0,IF(W92="","KGB","KBB"),IF(AND(_xlfn.IFNA(VLOOKUP(L92,Wip!K:M,3,0),"")="Y",Q92="MTCAPPLYCONF"),"On Hold",IF(W92="","KGB","KBB"))))</f>
        <v>KGB</v>
      </c>
      <c r="B92" s="65" t="str">
        <f>IF(A92="on hold", "on hold",
 IF(A92="KGB", "Standard Shipment",
  IF(IFERROR(IFERROR(VLOOKUP(L92, List!D:J, 7, 0), VLOOKUP(L92&amp;"", List!D:J, 7, 0)), 0)=0,
   IF(IFERROR(IFERROR(VLOOKUP(L92, 'CND List'!$A:$C, 3, 0), VLOOKUP(L92&amp;"", 'CND List'!$A:$C, 3, 0)), 0)=0,
    IF(A92="KBB", "-", ""),
    IFERROR(VLOOKUP(L92, 'CND List'!$A:$C, 3, 0), VLOOKUP(L92&amp;"", 'CND List'!$A:$C, 3, 0))
   ),
   IFERROR(VLOOKUP(L92, List!D:J, 7, 0), VLOOKUP(L92&amp;"", List!D:J, 7, 0))
  )
 )
)</f>
        <v>Standard Shipment</v>
      </c>
      <c r="C92" s="66" t="str">
        <f t="shared" si="1"/>
        <v>Standard Shipment</v>
      </c>
      <c r="D92" s="67" t="str">
        <f ca="1">IF(C92="Local Scrap","Closed",IFERROR(IF(A92="kgb","Closed",IF(MID(C92,5,1)="Q","Closed",LOOKUP(TODAY()-W92, {0,31,91,181,366}, {"0-30天","31-90天","91-180天","181-365天","365天以上"}))), LOOKUP(TODAY()-Z92, {0,31,91,181,366}, {"0-30天","31-90天","91-180天","181-365天","365天以上"})))</f>
        <v>Closed</v>
      </c>
      <c r="E92" s="67" t="str" cm="1">
        <f t="array" ref="E92">IF(A92&lt;&gt;"kbb", "", IF(IFERROR(VALUE(V92), 0)=MAX(INDEX(($A$2:$A$4929="kbb")*($L$2:$L$4929=L92)*IFERROR(VALUE($V$2:$V$4929), 0), 0)), "最新", "歷史重複"))</f>
        <v/>
      </c>
      <c r="F92" t="s">
        <v>451</v>
      </c>
      <c r="G92" t="s">
        <v>29</v>
      </c>
      <c r="H92" t="s">
        <v>30</v>
      </c>
      <c r="I92" t="s">
        <v>31</v>
      </c>
      <c r="J92" t="s">
        <v>452</v>
      </c>
      <c r="K92" t="s">
        <v>453</v>
      </c>
      <c r="L92" t="s">
        <v>454</v>
      </c>
      <c r="M92" t="s">
        <v>455</v>
      </c>
      <c r="N92" t="s">
        <v>456</v>
      </c>
      <c r="O92" t="s">
        <v>37</v>
      </c>
      <c r="P92" t="s">
        <v>454</v>
      </c>
      <c r="Q92" t="s">
        <v>38</v>
      </c>
      <c r="R92" t="s">
        <v>53</v>
      </c>
      <c r="S92" t="s">
        <v>457</v>
      </c>
      <c r="T92" t="s">
        <v>458</v>
      </c>
      <c r="U92" t="s">
        <v>431</v>
      </c>
      <c r="V92" t="s">
        <v>431</v>
      </c>
      <c r="W92" t="s">
        <v>37</v>
      </c>
      <c r="X92" t="s">
        <v>37</v>
      </c>
      <c r="Y92" t="s">
        <v>37</v>
      </c>
      <c r="Z92" t="s">
        <v>459</v>
      </c>
      <c r="AA92" t="s">
        <v>44</v>
      </c>
      <c r="AB92" t="s">
        <v>44</v>
      </c>
      <c r="AC92" t="s">
        <v>45</v>
      </c>
      <c r="AD92" t="s">
        <v>460</v>
      </c>
      <c r="AE92" t="s">
        <v>433</v>
      </c>
      <c r="AF92" t="s">
        <v>48</v>
      </c>
      <c r="AG92">
        <v>616040</v>
      </c>
      <c r="AH92">
        <v>1</v>
      </c>
      <c r="AI92">
        <v>1</v>
      </c>
    </row>
    <row r="93" spans="1:35" ht="16.850000000000001" customHeight="1">
      <c r="A93" s="65" t="str">
        <f>IF(L93="","",IF(COUNTIF(Wip!K:K,L93)=0,IF(W93="","KGB","KBB"),IF(AND(_xlfn.IFNA(VLOOKUP(L93,Wip!K:M,3,0),"")="Y",Q93="MTCAPPLYCONF"),"On Hold",IF(W93="","KGB","KBB"))))</f>
        <v>KGB</v>
      </c>
      <c r="B93" s="65" t="str">
        <f>IF(A93="on hold", "on hold",
 IF(A93="KGB", "Standard Shipment",
  IF(IFERROR(IFERROR(VLOOKUP(L93, List!D:J, 7, 0), VLOOKUP(L93&amp;"", List!D:J, 7, 0)), 0)=0,
   IF(IFERROR(IFERROR(VLOOKUP(L93, 'CND List'!$A:$C, 3, 0), VLOOKUP(L93&amp;"", 'CND List'!$A:$C, 3, 0)), 0)=0,
    IF(A93="KBB", "-", ""),
    IFERROR(VLOOKUP(L93, 'CND List'!$A:$C, 3, 0), VLOOKUP(L93&amp;"", 'CND List'!$A:$C, 3, 0))
   ),
   IFERROR(VLOOKUP(L93, List!D:J, 7, 0), VLOOKUP(L93&amp;"", List!D:J, 7, 0))
  )
 )
)</f>
        <v>Standard Shipment</v>
      </c>
      <c r="C93" s="66" t="str">
        <f t="shared" si="1"/>
        <v>Standard Shipment</v>
      </c>
      <c r="D93" s="67" t="str">
        <f ca="1">IF(C93="Local Scrap","Closed",IFERROR(IF(A93="kgb","Closed",IF(MID(C93,5,1)="Q","Closed",LOOKUP(TODAY()-W93, {0,31,91,181,366}, {"0-30天","31-90天","91-180天","181-365天","365天以上"}))), LOOKUP(TODAY()-Z93, {0,31,91,181,366}, {"0-30天","31-90天","91-180天","181-365天","365天以上"})))</f>
        <v>Closed</v>
      </c>
      <c r="E93" s="67" t="str" cm="1">
        <f t="array" ref="E93">IF(A93&lt;&gt;"kbb", "", IF(IFERROR(VALUE(V93), 0)=MAX(INDEX(($A$2:$A$4929="kbb")*($L$2:$L$4929=L93)*IFERROR(VALUE($V$2:$V$4929), 0), 0)), "最新", "歷史重複"))</f>
        <v/>
      </c>
      <c r="F93" t="s">
        <v>451</v>
      </c>
      <c r="G93" t="s">
        <v>29</v>
      </c>
      <c r="H93" t="s">
        <v>30</v>
      </c>
      <c r="I93" t="s">
        <v>31</v>
      </c>
      <c r="J93" t="s">
        <v>452</v>
      </c>
      <c r="K93" t="s">
        <v>453</v>
      </c>
      <c r="L93" t="s">
        <v>461</v>
      </c>
      <c r="M93" t="s">
        <v>218</v>
      </c>
      <c r="N93" t="s">
        <v>219</v>
      </c>
      <c r="O93" t="s">
        <v>37</v>
      </c>
      <c r="P93" t="s">
        <v>461</v>
      </c>
      <c r="Q93" t="s">
        <v>38</v>
      </c>
      <c r="R93" t="s">
        <v>53</v>
      </c>
      <c r="S93" t="s">
        <v>457</v>
      </c>
      <c r="T93" t="s">
        <v>462</v>
      </c>
      <c r="U93" t="s">
        <v>431</v>
      </c>
      <c r="V93" t="s">
        <v>431</v>
      </c>
      <c r="W93" t="s">
        <v>37</v>
      </c>
      <c r="X93" t="s">
        <v>37</v>
      </c>
      <c r="Y93" t="s">
        <v>37</v>
      </c>
      <c r="Z93" t="s">
        <v>463</v>
      </c>
      <c r="AA93" t="s">
        <v>44</v>
      </c>
      <c r="AB93" t="s">
        <v>44</v>
      </c>
      <c r="AC93" t="s">
        <v>45</v>
      </c>
      <c r="AD93" t="s">
        <v>179</v>
      </c>
      <c r="AE93" t="s">
        <v>433</v>
      </c>
      <c r="AF93" t="s">
        <v>48</v>
      </c>
      <c r="AG93">
        <v>616040</v>
      </c>
      <c r="AH93">
        <v>1</v>
      </c>
      <c r="AI93">
        <v>1</v>
      </c>
    </row>
    <row r="94" spans="1:35" ht="16.850000000000001" customHeight="1">
      <c r="A94" s="65" t="str">
        <f>IF(L94="","",IF(COUNTIF(Wip!K:K,L94)=0,IF(W94="","KGB","KBB"),IF(AND(_xlfn.IFNA(VLOOKUP(L94,Wip!K:M,3,0),"")="Y",Q94="MTCAPPLYCONF"),"On Hold",IF(W94="","KGB","KBB"))))</f>
        <v>KGB</v>
      </c>
      <c r="B94" s="65" t="str">
        <f>IF(A94="on hold", "on hold",
 IF(A94="KGB", "Standard Shipment",
  IF(IFERROR(IFERROR(VLOOKUP(L94, List!D:J, 7, 0), VLOOKUP(L94&amp;"", List!D:J, 7, 0)), 0)=0,
   IF(IFERROR(IFERROR(VLOOKUP(L94, 'CND List'!$A:$C, 3, 0), VLOOKUP(L94&amp;"", 'CND List'!$A:$C, 3, 0)), 0)=0,
    IF(A94="KBB", "-", ""),
    IFERROR(VLOOKUP(L94, 'CND List'!$A:$C, 3, 0), VLOOKUP(L94&amp;"", 'CND List'!$A:$C, 3, 0))
   ),
   IFERROR(VLOOKUP(L94, List!D:J, 7, 0), VLOOKUP(L94&amp;"", List!D:J, 7, 0))
  )
 )
)</f>
        <v>Standard Shipment</v>
      </c>
      <c r="C94" s="66" t="str">
        <f t="shared" si="1"/>
        <v>Standard Shipment</v>
      </c>
      <c r="D94" s="67" t="str">
        <f ca="1">IF(C94="Local Scrap","Closed",IFERROR(IF(A94="kgb","Closed",IF(MID(C94,5,1)="Q","Closed",LOOKUP(TODAY()-W94, {0,31,91,181,366}, {"0-30天","31-90天","91-180天","181-365天","365天以上"}))), LOOKUP(TODAY()-Z94, {0,31,91,181,366}, {"0-30天","31-90天","91-180天","181-365天","365天以上"})))</f>
        <v>Closed</v>
      </c>
      <c r="E94" s="67" t="str" cm="1">
        <f t="array" ref="E94">IF(A94&lt;&gt;"kbb", "", IF(IFERROR(VALUE(V94), 0)=MAX(INDEX(($A$2:$A$4929="kbb")*($L$2:$L$4929=L94)*IFERROR(VALUE($V$2:$V$4929), 0), 0)), "最新", "歷史重複"))</f>
        <v/>
      </c>
      <c r="F94" t="s">
        <v>451</v>
      </c>
      <c r="G94" t="s">
        <v>29</v>
      </c>
      <c r="H94" t="s">
        <v>30</v>
      </c>
      <c r="I94" t="s">
        <v>31</v>
      </c>
      <c r="J94" t="s">
        <v>452</v>
      </c>
      <c r="K94" t="s">
        <v>453</v>
      </c>
      <c r="L94" t="s">
        <v>464</v>
      </c>
      <c r="M94" t="s">
        <v>438</v>
      </c>
      <c r="N94" t="s">
        <v>439</v>
      </c>
      <c r="O94" t="s">
        <v>37</v>
      </c>
      <c r="P94" t="s">
        <v>464</v>
      </c>
      <c r="Q94" t="s">
        <v>38</v>
      </c>
      <c r="R94" t="s">
        <v>53</v>
      </c>
      <c r="S94" t="s">
        <v>457</v>
      </c>
      <c r="T94" t="s">
        <v>465</v>
      </c>
      <c r="U94" t="s">
        <v>431</v>
      </c>
      <c r="V94" t="s">
        <v>431</v>
      </c>
      <c r="W94" t="s">
        <v>37</v>
      </c>
      <c r="X94" t="s">
        <v>37</v>
      </c>
      <c r="Y94" t="s">
        <v>37</v>
      </c>
      <c r="Z94" t="s">
        <v>466</v>
      </c>
      <c r="AA94" t="s">
        <v>44</v>
      </c>
      <c r="AB94" t="s">
        <v>44</v>
      </c>
      <c r="AC94" t="s">
        <v>45</v>
      </c>
      <c r="AD94" t="s">
        <v>443</v>
      </c>
      <c r="AE94" t="s">
        <v>433</v>
      </c>
      <c r="AF94" t="s">
        <v>48</v>
      </c>
      <c r="AG94">
        <v>616040</v>
      </c>
      <c r="AH94">
        <v>1</v>
      </c>
      <c r="AI94">
        <v>1</v>
      </c>
    </row>
    <row r="95" spans="1:35" ht="16.850000000000001" customHeight="1">
      <c r="A95" s="65" t="str">
        <f>IF(L95="","",IF(COUNTIF(Wip!K:K,L95)=0,IF(W95="","KGB","KBB"),IF(AND(_xlfn.IFNA(VLOOKUP(L95,Wip!K:M,3,0),"")="Y",Q95="MTCAPPLYCONF"),"On Hold",IF(W95="","KGB","KBB"))))</f>
        <v>KGB</v>
      </c>
      <c r="B95" s="65" t="str">
        <f>IF(A95="on hold", "on hold",
 IF(A95="KGB", "Standard Shipment",
  IF(IFERROR(IFERROR(VLOOKUP(L95, List!D:J, 7, 0), VLOOKUP(L95&amp;"", List!D:J, 7, 0)), 0)=0,
   IF(IFERROR(IFERROR(VLOOKUP(L95, 'CND List'!$A:$C, 3, 0), VLOOKUP(L95&amp;"", 'CND List'!$A:$C, 3, 0)), 0)=0,
    IF(A95="KBB", "-", ""),
    IFERROR(VLOOKUP(L95, 'CND List'!$A:$C, 3, 0), VLOOKUP(L95&amp;"", 'CND List'!$A:$C, 3, 0))
   ),
   IFERROR(VLOOKUP(L95, List!D:J, 7, 0), VLOOKUP(L95&amp;"", List!D:J, 7, 0))
  )
 )
)</f>
        <v>Standard Shipment</v>
      </c>
      <c r="C95" s="66" t="str">
        <f t="shared" si="1"/>
        <v>Standard Shipment</v>
      </c>
      <c r="D95" s="67" t="str">
        <f ca="1">IF(C95="Local Scrap","Closed",IFERROR(IF(A95="kgb","Closed",IF(MID(C95,5,1)="Q","Closed",LOOKUP(TODAY()-W95, {0,31,91,181,366}, {"0-30天","31-90天","91-180天","181-365天","365天以上"}))), LOOKUP(TODAY()-Z95, {0,31,91,181,366}, {"0-30天","31-90天","91-180天","181-365天","365天以上"})))</f>
        <v>Closed</v>
      </c>
      <c r="E95" s="67" t="str" cm="1">
        <f t="array" ref="E95">IF(A95&lt;&gt;"kbb", "", IF(IFERROR(VALUE(V95), 0)=MAX(INDEX(($A$2:$A$4929="kbb")*($L$2:$L$4929=L95)*IFERROR(VALUE($V$2:$V$4929), 0), 0)), "最新", "歷史重複"))</f>
        <v/>
      </c>
      <c r="F95" t="s">
        <v>451</v>
      </c>
      <c r="G95" t="s">
        <v>29</v>
      </c>
      <c r="H95" t="s">
        <v>30</v>
      </c>
      <c r="I95" t="s">
        <v>31</v>
      </c>
      <c r="J95" t="s">
        <v>452</v>
      </c>
      <c r="K95" t="s">
        <v>453</v>
      </c>
      <c r="L95" t="s">
        <v>467</v>
      </c>
      <c r="M95" t="s">
        <v>81</v>
      </c>
      <c r="N95" t="s">
        <v>82</v>
      </c>
      <c r="O95" t="s">
        <v>37</v>
      </c>
      <c r="P95" t="s">
        <v>467</v>
      </c>
      <c r="Q95" t="s">
        <v>38</v>
      </c>
      <c r="R95" t="s">
        <v>53</v>
      </c>
      <c r="S95" t="s">
        <v>468</v>
      </c>
      <c r="T95" t="s">
        <v>469</v>
      </c>
      <c r="U95" t="s">
        <v>431</v>
      </c>
      <c r="V95" t="s">
        <v>431</v>
      </c>
      <c r="W95" t="s">
        <v>37</v>
      </c>
      <c r="X95" t="s">
        <v>37</v>
      </c>
      <c r="Y95" t="s">
        <v>37</v>
      </c>
      <c r="Z95" t="s">
        <v>470</v>
      </c>
      <c r="AA95" t="s">
        <v>44</v>
      </c>
      <c r="AB95" t="s">
        <v>44</v>
      </c>
      <c r="AC95" t="s">
        <v>45</v>
      </c>
      <c r="AD95" t="s">
        <v>87</v>
      </c>
      <c r="AE95" t="s">
        <v>433</v>
      </c>
      <c r="AF95" t="s">
        <v>48</v>
      </c>
      <c r="AG95">
        <v>616040</v>
      </c>
      <c r="AH95">
        <v>1</v>
      </c>
      <c r="AI95">
        <v>1</v>
      </c>
    </row>
    <row r="96" spans="1:35" ht="16.850000000000001" customHeight="1">
      <c r="A96" s="65" t="str">
        <f>IF(L96="","",IF(COUNTIF(Wip!K:K,L96)=0,IF(W96="","KGB","KBB"),IF(AND(_xlfn.IFNA(VLOOKUP(L96,Wip!K:M,3,0),"")="Y",Q96="MTCAPPLYCONF"),"On Hold",IF(W96="","KGB","KBB"))))</f>
        <v>KGB</v>
      </c>
      <c r="B96" s="65" t="str">
        <f>IF(A96="on hold", "on hold",
 IF(A96="KGB", "Standard Shipment",
  IF(IFERROR(IFERROR(VLOOKUP(L96, List!D:J, 7, 0), VLOOKUP(L96&amp;"", List!D:J, 7, 0)), 0)=0,
   IF(IFERROR(IFERROR(VLOOKUP(L96, 'CND List'!$A:$C, 3, 0), VLOOKUP(L96&amp;"", 'CND List'!$A:$C, 3, 0)), 0)=0,
    IF(A96="KBB", "-", ""),
    IFERROR(VLOOKUP(L96, 'CND List'!$A:$C, 3, 0), VLOOKUP(L96&amp;"", 'CND List'!$A:$C, 3, 0))
   ),
   IFERROR(VLOOKUP(L96, List!D:J, 7, 0), VLOOKUP(L96&amp;"", List!D:J, 7, 0))
  )
 )
)</f>
        <v>Standard Shipment</v>
      </c>
      <c r="C96" s="66" t="str">
        <f t="shared" si="1"/>
        <v>Standard Shipment</v>
      </c>
      <c r="D96" s="67" t="str">
        <f ca="1">IF(C96="Local Scrap","Closed",IFERROR(IF(A96="kgb","Closed",IF(MID(C96,5,1)="Q","Closed",LOOKUP(TODAY()-W96, {0,31,91,181,366}, {"0-30天","31-90天","91-180天","181-365天","365天以上"}))), LOOKUP(TODAY()-Z96, {0,31,91,181,366}, {"0-30天","31-90天","91-180天","181-365天","365天以上"})))</f>
        <v>Closed</v>
      </c>
      <c r="E96" s="67" t="str" cm="1">
        <f t="array" ref="E96">IF(A96&lt;&gt;"kbb", "", IF(IFERROR(VALUE(V96), 0)=MAX(INDEX(($A$2:$A$4929="kbb")*($L$2:$L$4929=L96)*IFERROR(VALUE($V$2:$V$4929), 0), 0)), "最新", "歷史重複"))</f>
        <v/>
      </c>
      <c r="F96" t="s">
        <v>471</v>
      </c>
      <c r="G96" t="s">
        <v>29</v>
      </c>
      <c r="H96" t="s">
        <v>30</v>
      </c>
      <c r="I96" t="s">
        <v>31</v>
      </c>
      <c r="J96" t="s">
        <v>472</v>
      </c>
      <c r="K96" t="s">
        <v>473</v>
      </c>
      <c r="L96" t="s">
        <v>474</v>
      </c>
      <c r="M96" t="s">
        <v>400</v>
      </c>
      <c r="N96" t="s">
        <v>36</v>
      </c>
      <c r="O96" t="s">
        <v>37</v>
      </c>
      <c r="P96" t="s">
        <v>474</v>
      </c>
      <c r="Q96" t="s">
        <v>38</v>
      </c>
      <c r="R96" t="s">
        <v>53</v>
      </c>
      <c r="S96" t="s">
        <v>475</v>
      </c>
      <c r="T96" t="s">
        <v>476</v>
      </c>
      <c r="U96" t="s">
        <v>431</v>
      </c>
      <c r="V96" t="s">
        <v>431</v>
      </c>
      <c r="W96" t="s">
        <v>37</v>
      </c>
      <c r="X96" t="s">
        <v>37</v>
      </c>
      <c r="Y96" t="s">
        <v>37</v>
      </c>
      <c r="Z96" t="s">
        <v>477</v>
      </c>
      <c r="AA96" t="s">
        <v>44</v>
      </c>
      <c r="AB96" t="s">
        <v>44</v>
      </c>
      <c r="AC96" t="s">
        <v>45</v>
      </c>
      <c r="AD96" t="s">
        <v>46</v>
      </c>
      <c r="AE96" t="s">
        <v>433</v>
      </c>
      <c r="AF96" t="s">
        <v>48</v>
      </c>
      <c r="AG96">
        <v>616040</v>
      </c>
      <c r="AH96">
        <v>1</v>
      </c>
      <c r="AI96">
        <v>1</v>
      </c>
    </row>
    <row r="97" spans="1:35" ht="16.850000000000001" customHeight="1">
      <c r="A97" s="65" t="str">
        <f>IF(L97="","",IF(COUNTIF(Wip!K:K,L97)=0,IF(W97="","KGB","KBB"),IF(AND(_xlfn.IFNA(VLOOKUP(L97,Wip!K:M,3,0),"")="Y",Q97="MTCAPPLYCONF"),"On Hold",IF(W97="","KGB","KBB"))))</f>
        <v>KGB</v>
      </c>
      <c r="B97" s="65" t="str">
        <f>IF(A97="on hold", "on hold",
 IF(A97="KGB", "Standard Shipment",
  IF(IFERROR(IFERROR(VLOOKUP(L97, List!D:J, 7, 0), VLOOKUP(L97&amp;"", List!D:J, 7, 0)), 0)=0,
   IF(IFERROR(IFERROR(VLOOKUP(L97, 'CND List'!$A:$C, 3, 0), VLOOKUP(L97&amp;"", 'CND List'!$A:$C, 3, 0)), 0)=0,
    IF(A97="KBB", "-", ""),
    IFERROR(VLOOKUP(L97, 'CND List'!$A:$C, 3, 0), VLOOKUP(L97&amp;"", 'CND List'!$A:$C, 3, 0))
   ),
   IFERROR(VLOOKUP(L97, List!D:J, 7, 0), VLOOKUP(L97&amp;"", List!D:J, 7, 0))
  )
 )
)</f>
        <v>Standard Shipment</v>
      </c>
      <c r="C97" s="66" t="str">
        <f t="shared" si="1"/>
        <v>Standard Shipment</v>
      </c>
      <c r="D97" s="67" t="str">
        <f ca="1">IF(C97="Local Scrap","Closed",IFERROR(IF(A97="kgb","Closed",IF(MID(C97,5,1)="Q","Closed",LOOKUP(TODAY()-W97, {0,31,91,181,366}, {"0-30天","31-90天","91-180天","181-365天","365天以上"}))), LOOKUP(TODAY()-Z97, {0,31,91,181,366}, {"0-30天","31-90天","91-180天","181-365天","365天以上"})))</f>
        <v>Closed</v>
      </c>
      <c r="E97" s="67" t="str" cm="1">
        <f t="array" ref="E97">IF(A97&lt;&gt;"kbb", "", IF(IFERROR(VALUE(V97), 0)=MAX(INDEX(($A$2:$A$4929="kbb")*($L$2:$L$4929=L97)*IFERROR(VALUE($V$2:$V$4929), 0), 0)), "最新", "歷史重複"))</f>
        <v/>
      </c>
      <c r="F97" t="s">
        <v>471</v>
      </c>
      <c r="G97" t="s">
        <v>29</v>
      </c>
      <c r="H97" t="s">
        <v>30</v>
      </c>
      <c r="I97" t="s">
        <v>31</v>
      </c>
      <c r="J97" t="s">
        <v>472</v>
      </c>
      <c r="K97" t="s">
        <v>473</v>
      </c>
      <c r="L97" t="s">
        <v>478</v>
      </c>
      <c r="M97" t="s">
        <v>384</v>
      </c>
      <c r="N97" t="s">
        <v>385</v>
      </c>
      <c r="O97" t="s">
        <v>37</v>
      </c>
      <c r="P97" t="s">
        <v>478</v>
      </c>
      <c r="Q97" t="s">
        <v>38</v>
      </c>
      <c r="R97" t="s">
        <v>53</v>
      </c>
      <c r="S97" t="s">
        <v>479</v>
      </c>
      <c r="T97" t="s">
        <v>480</v>
      </c>
      <c r="U97" t="s">
        <v>431</v>
      </c>
      <c r="V97" t="s">
        <v>431</v>
      </c>
      <c r="W97" t="s">
        <v>37</v>
      </c>
      <c r="X97" t="s">
        <v>37</v>
      </c>
      <c r="Y97" t="s">
        <v>37</v>
      </c>
      <c r="Z97" t="s">
        <v>481</v>
      </c>
      <c r="AA97" t="s">
        <v>44</v>
      </c>
      <c r="AB97" t="s">
        <v>44</v>
      </c>
      <c r="AC97" t="s">
        <v>45</v>
      </c>
      <c r="AD97" t="s">
        <v>390</v>
      </c>
      <c r="AE97" t="s">
        <v>433</v>
      </c>
      <c r="AF97" t="s">
        <v>48</v>
      </c>
      <c r="AG97">
        <v>616040</v>
      </c>
      <c r="AH97">
        <v>1</v>
      </c>
      <c r="AI97">
        <v>1</v>
      </c>
    </row>
    <row r="98" spans="1:35" ht="16.850000000000001" customHeight="1">
      <c r="A98" s="65" t="str">
        <f>IF(L98="","",IF(COUNTIF(Wip!K:K,L98)=0,IF(W98="","KGB","KBB"),IF(AND(_xlfn.IFNA(VLOOKUP(L98,Wip!K:M,3,0),"")="Y",Q98="MTCAPPLYCONF"),"On Hold",IF(W98="","KGB","KBB"))))</f>
        <v>KGB</v>
      </c>
      <c r="B98" s="65" t="str">
        <f>IF(A98="on hold", "on hold",
 IF(A98="KGB", "Standard Shipment",
  IF(IFERROR(IFERROR(VLOOKUP(L98, List!D:J, 7, 0), VLOOKUP(L98&amp;"", List!D:J, 7, 0)), 0)=0,
   IF(IFERROR(IFERROR(VLOOKUP(L98, 'CND List'!$A:$C, 3, 0), VLOOKUP(L98&amp;"", 'CND List'!$A:$C, 3, 0)), 0)=0,
    IF(A98="KBB", "-", ""),
    IFERROR(VLOOKUP(L98, 'CND List'!$A:$C, 3, 0), VLOOKUP(L98&amp;"", 'CND List'!$A:$C, 3, 0))
   ),
   IFERROR(VLOOKUP(L98, List!D:J, 7, 0), VLOOKUP(L98&amp;"", List!D:J, 7, 0))
  )
 )
)</f>
        <v>Standard Shipment</v>
      </c>
      <c r="C98" s="66" t="str">
        <f t="shared" si="1"/>
        <v>Standard Shipment</v>
      </c>
      <c r="D98" s="67" t="str">
        <f ca="1">IF(C98="Local Scrap","Closed",IFERROR(IF(A98="kgb","Closed",IF(MID(C98,5,1)="Q","Closed",LOOKUP(TODAY()-W98, {0,31,91,181,366}, {"0-30天","31-90天","91-180天","181-365天","365天以上"}))), LOOKUP(TODAY()-Z98, {0,31,91,181,366}, {"0-30天","31-90天","91-180天","181-365天","365天以上"})))</f>
        <v>Closed</v>
      </c>
      <c r="E98" s="67" t="str" cm="1">
        <f t="array" ref="E98">IF(A98&lt;&gt;"kbb", "", IF(IFERROR(VALUE(V98), 0)=MAX(INDEX(($A$2:$A$4929="kbb")*($L$2:$L$4929=L98)*IFERROR(VALUE($V$2:$V$4929), 0), 0)), "最新", "歷史重複"))</f>
        <v/>
      </c>
      <c r="F98" t="s">
        <v>471</v>
      </c>
      <c r="G98" t="s">
        <v>29</v>
      </c>
      <c r="H98" t="s">
        <v>30</v>
      </c>
      <c r="I98" t="s">
        <v>31</v>
      </c>
      <c r="J98" t="s">
        <v>472</v>
      </c>
      <c r="K98" t="s">
        <v>473</v>
      </c>
      <c r="L98" t="s">
        <v>482</v>
      </c>
      <c r="M98" t="s">
        <v>438</v>
      </c>
      <c r="N98" t="s">
        <v>439</v>
      </c>
      <c r="O98" t="s">
        <v>37</v>
      </c>
      <c r="P98" t="s">
        <v>482</v>
      </c>
      <c r="Q98" t="s">
        <v>38</v>
      </c>
      <c r="R98" t="s">
        <v>53</v>
      </c>
      <c r="S98" t="s">
        <v>475</v>
      </c>
      <c r="T98" t="s">
        <v>483</v>
      </c>
      <c r="U98" t="s">
        <v>431</v>
      </c>
      <c r="V98" t="s">
        <v>431</v>
      </c>
      <c r="W98" t="s">
        <v>37</v>
      </c>
      <c r="X98" t="s">
        <v>37</v>
      </c>
      <c r="Y98" t="s">
        <v>37</v>
      </c>
      <c r="Z98" t="s">
        <v>484</v>
      </c>
      <c r="AA98" t="s">
        <v>44</v>
      </c>
      <c r="AB98" t="s">
        <v>44</v>
      </c>
      <c r="AC98" t="s">
        <v>45</v>
      </c>
      <c r="AD98" t="s">
        <v>443</v>
      </c>
      <c r="AE98" t="s">
        <v>433</v>
      </c>
      <c r="AF98" t="s">
        <v>48</v>
      </c>
      <c r="AG98">
        <v>616040</v>
      </c>
      <c r="AH98">
        <v>1</v>
      </c>
      <c r="AI98">
        <v>1</v>
      </c>
    </row>
    <row r="99" spans="1:35" ht="16.850000000000001" customHeight="1">
      <c r="A99" s="65" t="str">
        <f>IF(L99="","",IF(COUNTIF(Wip!K:K,L99)=0,IF(W99="","KGB","KBB"),IF(AND(_xlfn.IFNA(VLOOKUP(L99,Wip!K:M,3,0),"")="Y",Q99="MTCAPPLYCONF"),"On Hold",IF(W99="","KGB","KBB"))))</f>
        <v>KGB</v>
      </c>
      <c r="B99" s="65" t="str">
        <f>IF(A99="on hold", "on hold",
 IF(A99="KGB", "Standard Shipment",
  IF(IFERROR(IFERROR(VLOOKUP(L99, List!D:J, 7, 0), VLOOKUP(L99&amp;"", List!D:J, 7, 0)), 0)=0,
   IF(IFERROR(IFERROR(VLOOKUP(L99, 'CND List'!$A:$C, 3, 0), VLOOKUP(L99&amp;"", 'CND List'!$A:$C, 3, 0)), 0)=0,
    IF(A99="KBB", "-", ""),
    IFERROR(VLOOKUP(L99, 'CND List'!$A:$C, 3, 0), VLOOKUP(L99&amp;"", 'CND List'!$A:$C, 3, 0))
   ),
   IFERROR(VLOOKUP(L99, List!D:J, 7, 0), VLOOKUP(L99&amp;"", List!D:J, 7, 0))
  )
 )
)</f>
        <v>Standard Shipment</v>
      </c>
      <c r="C99" s="66" t="str">
        <f t="shared" si="1"/>
        <v>Standard Shipment</v>
      </c>
      <c r="D99" s="67" t="str">
        <f ca="1">IF(C99="Local Scrap","Closed",IFERROR(IF(A99="kgb","Closed",IF(MID(C99,5,1)="Q","Closed",LOOKUP(TODAY()-W99, {0,31,91,181,366}, {"0-30天","31-90天","91-180天","181-365天","365天以上"}))), LOOKUP(TODAY()-Z99, {0,31,91,181,366}, {"0-30天","31-90天","91-180天","181-365天","365天以上"})))</f>
        <v>Closed</v>
      </c>
      <c r="E99" s="67" t="str" cm="1">
        <f t="array" ref="E99">IF(A99&lt;&gt;"kbb", "", IF(IFERROR(VALUE(V99), 0)=MAX(INDEX(($A$2:$A$4929="kbb")*($L$2:$L$4929=L99)*IFERROR(VALUE($V$2:$V$4929), 0), 0)), "最新", "歷史重複"))</f>
        <v/>
      </c>
      <c r="F99" t="s">
        <v>471</v>
      </c>
      <c r="G99" t="s">
        <v>29</v>
      </c>
      <c r="H99" t="s">
        <v>30</v>
      </c>
      <c r="I99" t="s">
        <v>31</v>
      </c>
      <c r="J99" t="s">
        <v>472</v>
      </c>
      <c r="K99" t="s">
        <v>473</v>
      </c>
      <c r="L99" t="s">
        <v>485</v>
      </c>
      <c r="M99" t="s">
        <v>486</v>
      </c>
      <c r="N99" t="s">
        <v>219</v>
      </c>
      <c r="O99" t="s">
        <v>37</v>
      </c>
      <c r="P99" t="s">
        <v>485</v>
      </c>
      <c r="Q99" t="s">
        <v>38</v>
      </c>
      <c r="R99" t="s">
        <v>53</v>
      </c>
      <c r="S99" t="s">
        <v>475</v>
      </c>
      <c r="T99" t="s">
        <v>487</v>
      </c>
      <c r="U99" t="s">
        <v>431</v>
      </c>
      <c r="V99" t="s">
        <v>431</v>
      </c>
      <c r="W99" t="s">
        <v>37</v>
      </c>
      <c r="X99" t="s">
        <v>37</v>
      </c>
      <c r="Y99" t="s">
        <v>37</v>
      </c>
      <c r="Z99" t="s">
        <v>488</v>
      </c>
      <c r="AA99" t="s">
        <v>44</v>
      </c>
      <c r="AB99" t="s">
        <v>44</v>
      </c>
      <c r="AC99" t="s">
        <v>45</v>
      </c>
      <c r="AD99" t="s">
        <v>179</v>
      </c>
      <c r="AE99" t="s">
        <v>433</v>
      </c>
      <c r="AF99" t="s">
        <v>48</v>
      </c>
      <c r="AG99">
        <v>616040</v>
      </c>
      <c r="AH99">
        <v>1</v>
      </c>
      <c r="AI99">
        <v>1</v>
      </c>
    </row>
    <row r="100" spans="1:35" ht="16.850000000000001" customHeight="1">
      <c r="A100" s="65" t="str">
        <f>IF(L100="","",IF(COUNTIF(Wip!K:K,L100)=0,IF(W100="","KGB","KBB"),IF(AND(_xlfn.IFNA(VLOOKUP(L100,Wip!K:M,3,0),"")="Y",Q100="MTCAPPLYCONF"),"On Hold",IF(W100="","KGB","KBB"))))</f>
        <v>KGB</v>
      </c>
      <c r="B100" s="65" t="str">
        <f>IF(A100="on hold", "on hold",
 IF(A100="KGB", "Standard Shipment",
  IF(IFERROR(IFERROR(VLOOKUP(L100, List!D:J, 7, 0), VLOOKUP(L100&amp;"", List!D:J, 7, 0)), 0)=0,
   IF(IFERROR(IFERROR(VLOOKUP(L100, 'CND List'!$A:$C, 3, 0), VLOOKUP(L100&amp;"", 'CND List'!$A:$C, 3, 0)), 0)=0,
    IF(A100="KBB", "-", ""),
    IFERROR(VLOOKUP(L100, 'CND List'!$A:$C, 3, 0), VLOOKUP(L100&amp;"", 'CND List'!$A:$C, 3, 0))
   ),
   IFERROR(VLOOKUP(L100, List!D:J, 7, 0), VLOOKUP(L100&amp;"", List!D:J, 7, 0))
  )
 )
)</f>
        <v>Standard Shipment</v>
      </c>
      <c r="C100" s="66" t="str">
        <f t="shared" si="1"/>
        <v>Standard Shipment</v>
      </c>
      <c r="D100" s="67" t="str">
        <f ca="1">IF(C100="Local Scrap","Closed",IFERROR(IF(A100="kgb","Closed",IF(MID(C100,5,1)="Q","Closed",LOOKUP(TODAY()-W100, {0,31,91,181,366}, {"0-30天","31-90天","91-180天","181-365天","365天以上"}))), LOOKUP(TODAY()-Z100, {0,31,91,181,366}, {"0-30天","31-90天","91-180天","181-365天","365天以上"})))</f>
        <v>Closed</v>
      </c>
      <c r="E100" s="67" t="str" cm="1">
        <f t="array" ref="E100">IF(A100&lt;&gt;"kbb", "", IF(IFERROR(VALUE(V100), 0)=MAX(INDEX(($A$2:$A$4929="kbb")*($L$2:$L$4929=L100)*IFERROR(VALUE($V$2:$V$4929), 0), 0)), "最新", "歷史重複"))</f>
        <v/>
      </c>
      <c r="F100" t="s">
        <v>471</v>
      </c>
      <c r="G100" t="s">
        <v>29</v>
      </c>
      <c r="H100" t="s">
        <v>30</v>
      </c>
      <c r="I100" t="s">
        <v>31</v>
      </c>
      <c r="J100" t="s">
        <v>472</v>
      </c>
      <c r="K100" t="s">
        <v>473</v>
      </c>
      <c r="L100" t="s">
        <v>489</v>
      </c>
      <c r="M100" t="s">
        <v>400</v>
      </c>
      <c r="N100" t="s">
        <v>36</v>
      </c>
      <c r="O100" t="s">
        <v>37</v>
      </c>
      <c r="P100" t="s">
        <v>489</v>
      </c>
      <c r="Q100" t="s">
        <v>38</v>
      </c>
      <c r="R100" t="s">
        <v>53</v>
      </c>
      <c r="S100" t="s">
        <v>475</v>
      </c>
      <c r="T100" t="s">
        <v>490</v>
      </c>
      <c r="U100" t="s">
        <v>431</v>
      </c>
      <c r="V100" t="s">
        <v>431</v>
      </c>
      <c r="W100" t="s">
        <v>37</v>
      </c>
      <c r="X100" t="s">
        <v>37</v>
      </c>
      <c r="Y100" t="s">
        <v>37</v>
      </c>
      <c r="Z100" t="s">
        <v>491</v>
      </c>
      <c r="AA100" t="s">
        <v>44</v>
      </c>
      <c r="AB100" t="s">
        <v>44</v>
      </c>
      <c r="AC100" t="s">
        <v>45</v>
      </c>
      <c r="AD100" t="s">
        <v>46</v>
      </c>
      <c r="AE100" t="s">
        <v>433</v>
      </c>
      <c r="AF100" t="s">
        <v>48</v>
      </c>
      <c r="AG100">
        <v>616040</v>
      </c>
      <c r="AH100">
        <v>1</v>
      </c>
      <c r="AI100">
        <v>1</v>
      </c>
    </row>
    <row r="101" spans="1:35" ht="16.850000000000001" customHeight="1">
      <c r="A101" s="65" t="str">
        <f>IF(L101="","",IF(COUNTIF(Wip!K:K,L101)=0,IF(W101="","KGB","KBB"),IF(AND(_xlfn.IFNA(VLOOKUP(L101,Wip!K:M,3,0),"")="Y",Q101="MTCAPPLYCONF"),"On Hold",IF(W101="","KGB","KBB"))))</f>
        <v>KGB</v>
      </c>
      <c r="B101" s="65" t="str">
        <f>IF(A101="on hold", "on hold",
 IF(A101="KGB", "Standard Shipment",
  IF(IFERROR(IFERROR(VLOOKUP(L101, List!D:J, 7, 0), VLOOKUP(L101&amp;"", List!D:J, 7, 0)), 0)=0,
   IF(IFERROR(IFERROR(VLOOKUP(L101, 'CND List'!$A:$C, 3, 0), VLOOKUP(L101&amp;"", 'CND List'!$A:$C, 3, 0)), 0)=0,
    IF(A101="KBB", "-", ""),
    IFERROR(VLOOKUP(L101, 'CND List'!$A:$C, 3, 0), VLOOKUP(L101&amp;"", 'CND List'!$A:$C, 3, 0))
   ),
   IFERROR(VLOOKUP(L101, List!D:J, 7, 0), VLOOKUP(L101&amp;"", List!D:J, 7, 0))
  )
 )
)</f>
        <v>Standard Shipment</v>
      </c>
      <c r="C101" s="66" t="str">
        <f t="shared" si="1"/>
        <v>Standard Shipment</v>
      </c>
      <c r="D101" s="67" t="str">
        <f ca="1">IF(C101="Local Scrap","Closed",IFERROR(IF(A101="kgb","Closed",IF(MID(C101,5,1)="Q","Closed",LOOKUP(TODAY()-W101, {0,31,91,181,366}, {"0-30天","31-90天","91-180天","181-365天","365天以上"}))), LOOKUP(TODAY()-Z101, {0,31,91,181,366}, {"0-30天","31-90天","91-180天","181-365天","365天以上"})))</f>
        <v>Closed</v>
      </c>
      <c r="E101" s="67" t="str" cm="1">
        <f t="array" ref="E101">IF(A101&lt;&gt;"kbb", "", IF(IFERROR(VALUE(V101), 0)=MAX(INDEX(($A$2:$A$4929="kbb")*($L$2:$L$4929=L101)*IFERROR(VALUE($V$2:$V$4929), 0), 0)), "最新", "歷史重複"))</f>
        <v/>
      </c>
      <c r="F101" t="s">
        <v>471</v>
      </c>
      <c r="G101" t="s">
        <v>29</v>
      </c>
      <c r="H101" t="s">
        <v>30</v>
      </c>
      <c r="I101" t="s">
        <v>31</v>
      </c>
      <c r="J101" t="s">
        <v>472</v>
      </c>
      <c r="K101" t="s">
        <v>473</v>
      </c>
      <c r="L101" t="s">
        <v>492</v>
      </c>
      <c r="M101" t="s">
        <v>493</v>
      </c>
      <c r="N101" t="s">
        <v>36</v>
      </c>
      <c r="O101" t="s">
        <v>37</v>
      </c>
      <c r="P101" t="s">
        <v>492</v>
      </c>
      <c r="Q101" t="s">
        <v>38</v>
      </c>
      <c r="R101" t="s">
        <v>53</v>
      </c>
      <c r="S101" t="s">
        <v>475</v>
      </c>
      <c r="T101" t="s">
        <v>494</v>
      </c>
      <c r="U101" t="s">
        <v>431</v>
      </c>
      <c r="V101" t="s">
        <v>431</v>
      </c>
      <c r="W101" t="s">
        <v>37</v>
      </c>
      <c r="X101" t="s">
        <v>37</v>
      </c>
      <c r="Y101" t="s">
        <v>37</v>
      </c>
      <c r="Z101" t="s">
        <v>495</v>
      </c>
      <c r="AA101" t="s">
        <v>44</v>
      </c>
      <c r="AB101" t="s">
        <v>44</v>
      </c>
      <c r="AC101" t="s">
        <v>45</v>
      </c>
      <c r="AD101" t="s">
        <v>46</v>
      </c>
      <c r="AE101" t="s">
        <v>433</v>
      </c>
      <c r="AF101" t="s">
        <v>48</v>
      </c>
      <c r="AG101">
        <v>616040</v>
      </c>
      <c r="AH101">
        <v>1</v>
      </c>
      <c r="AI101">
        <v>1</v>
      </c>
    </row>
    <row r="102" spans="1:35" ht="16.850000000000001" customHeight="1">
      <c r="A102" s="65" t="str">
        <f>IF(L102="","",IF(COUNTIF(Wip!K:K,L102)=0,IF(W102="","KGB","KBB"),IF(AND(_xlfn.IFNA(VLOOKUP(L102,Wip!K:M,3,0),"")="Y",Q102="MTCAPPLYCONF"),"On Hold",IF(W102="","KGB","KBB"))))</f>
        <v>KGB</v>
      </c>
      <c r="B102" s="65" t="str">
        <f>IF(A102="on hold", "on hold",
 IF(A102="KGB", "Standard Shipment",
  IF(IFERROR(IFERROR(VLOOKUP(L102, List!D:J, 7, 0), VLOOKUP(L102&amp;"", List!D:J, 7, 0)), 0)=0,
   IF(IFERROR(IFERROR(VLOOKUP(L102, 'CND List'!$A:$C, 3, 0), VLOOKUP(L102&amp;"", 'CND List'!$A:$C, 3, 0)), 0)=0,
    IF(A102="KBB", "-", ""),
    IFERROR(VLOOKUP(L102, 'CND List'!$A:$C, 3, 0), VLOOKUP(L102&amp;"", 'CND List'!$A:$C, 3, 0))
   ),
   IFERROR(VLOOKUP(L102, List!D:J, 7, 0), VLOOKUP(L102&amp;"", List!D:J, 7, 0))
  )
 )
)</f>
        <v>Standard Shipment</v>
      </c>
      <c r="C102" s="66" t="str">
        <f t="shared" si="1"/>
        <v>Standard Shipment</v>
      </c>
      <c r="D102" s="67" t="str">
        <f ca="1">IF(C102="Local Scrap","Closed",IFERROR(IF(A102="kgb","Closed",IF(MID(C102,5,1)="Q","Closed",LOOKUP(TODAY()-W102, {0,31,91,181,366}, {"0-30天","31-90天","91-180天","181-365天","365天以上"}))), LOOKUP(TODAY()-Z102, {0,31,91,181,366}, {"0-30天","31-90天","91-180天","181-365天","365天以上"})))</f>
        <v>Closed</v>
      </c>
      <c r="E102" s="67" t="str" cm="1">
        <f t="array" ref="E102">IF(A102&lt;&gt;"kbb", "", IF(IFERROR(VALUE(V102), 0)=MAX(INDEX(($A$2:$A$4929="kbb")*($L$2:$L$4929=L102)*IFERROR(VALUE($V$2:$V$4929), 0), 0)), "最新", "歷史重複"))</f>
        <v/>
      </c>
      <c r="F102" t="s">
        <v>471</v>
      </c>
      <c r="G102" t="s">
        <v>29</v>
      </c>
      <c r="H102" t="s">
        <v>30</v>
      </c>
      <c r="I102" t="s">
        <v>31</v>
      </c>
      <c r="J102" t="s">
        <v>472</v>
      </c>
      <c r="K102" t="s">
        <v>473</v>
      </c>
      <c r="L102" t="s">
        <v>496</v>
      </c>
      <c r="M102" t="s">
        <v>400</v>
      </c>
      <c r="N102" t="s">
        <v>36</v>
      </c>
      <c r="O102" t="s">
        <v>37</v>
      </c>
      <c r="P102" t="s">
        <v>496</v>
      </c>
      <c r="Q102" t="s">
        <v>38</v>
      </c>
      <c r="R102" t="s">
        <v>53</v>
      </c>
      <c r="S102" t="s">
        <v>475</v>
      </c>
      <c r="T102" t="s">
        <v>497</v>
      </c>
      <c r="U102" t="s">
        <v>431</v>
      </c>
      <c r="V102" t="s">
        <v>431</v>
      </c>
      <c r="W102" t="s">
        <v>37</v>
      </c>
      <c r="X102" t="s">
        <v>37</v>
      </c>
      <c r="Y102" t="s">
        <v>37</v>
      </c>
      <c r="Z102" t="s">
        <v>498</v>
      </c>
      <c r="AA102" t="s">
        <v>44</v>
      </c>
      <c r="AB102" t="s">
        <v>44</v>
      </c>
      <c r="AC102" t="s">
        <v>45</v>
      </c>
      <c r="AD102" t="s">
        <v>46</v>
      </c>
      <c r="AE102" t="s">
        <v>433</v>
      </c>
      <c r="AF102" t="s">
        <v>48</v>
      </c>
      <c r="AG102">
        <v>616040</v>
      </c>
      <c r="AH102">
        <v>1</v>
      </c>
      <c r="AI102">
        <v>1</v>
      </c>
    </row>
    <row r="103" spans="1:35" ht="16.850000000000001" customHeight="1">
      <c r="A103" s="65" t="str">
        <f>IF(L103="","",IF(COUNTIF(Wip!K:K,L103)=0,IF(W103="","KGB","KBB"),IF(AND(_xlfn.IFNA(VLOOKUP(L103,Wip!K:M,3,0),"")="Y",Q103="MTCAPPLYCONF"),"On Hold",IF(W103="","KGB","KBB"))))</f>
        <v>KGB</v>
      </c>
      <c r="B103" s="65" t="str">
        <f>IF(A103="on hold", "on hold",
 IF(A103="KGB", "Standard Shipment",
  IF(IFERROR(IFERROR(VLOOKUP(L103, List!D:J, 7, 0), VLOOKUP(L103&amp;"", List!D:J, 7, 0)), 0)=0,
   IF(IFERROR(IFERROR(VLOOKUP(L103, 'CND List'!$A:$C, 3, 0), VLOOKUP(L103&amp;"", 'CND List'!$A:$C, 3, 0)), 0)=0,
    IF(A103="KBB", "-", ""),
    IFERROR(VLOOKUP(L103, 'CND List'!$A:$C, 3, 0), VLOOKUP(L103&amp;"", 'CND List'!$A:$C, 3, 0))
   ),
   IFERROR(VLOOKUP(L103, List!D:J, 7, 0), VLOOKUP(L103&amp;"", List!D:J, 7, 0))
  )
 )
)</f>
        <v>Standard Shipment</v>
      </c>
      <c r="C103" s="66" t="str">
        <f t="shared" si="1"/>
        <v>Standard Shipment</v>
      </c>
      <c r="D103" s="67" t="str">
        <f ca="1">IF(C103="Local Scrap","Closed",IFERROR(IF(A103="kgb","Closed",IF(MID(C103,5,1)="Q","Closed",LOOKUP(TODAY()-W103, {0,31,91,181,366}, {"0-30天","31-90天","91-180天","181-365天","365天以上"}))), LOOKUP(TODAY()-Z103, {0,31,91,181,366}, {"0-30天","31-90天","91-180天","181-365天","365天以上"})))</f>
        <v>Closed</v>
      </c>
      <c r="E103" s="67" t="str" cm="1">
        <f t="array" ref="E103">IF(A103&lt;&gt;"kbb", "", IF(IFERROR(VALUE(V103), 0)=MAX(INDEX(($A$2:$A$4929="kbb")*($L$2:$L$4929=L103)*IFERROR(VALUE($V$2:$V$4929), 0), 0)), "最新", "歷史重複"))</f>
        <v/>
      </c>
      <c r="F103" t="s">
        <v>471</v>
      </c>
      <c r="G103" t="s">
        <v>29</v>
      </c>
      <c r="H103" t="s">
        <v>30</v>
      </c>
      <c r="I103" t="s">
        <v>31</v>
      </c>
      <c r="J103" t="s">
        <v>472</v>
      </c>
      <c r="K103" t="s">
        <v>473</v>
      </c>
      <c r="L103" t="s">
        <v>499</v>
      </c>
      <c r="M103" t="s">
        <v>205</v>
      </c>
      <c r="N103" t="s">
        <v>206</v>
      </c>
      <c r="O103" t="s">
        <v>37</v>
      </c>
      <c r="P103" t="s">
        <v>499</v>
      </c>
      <c r="Q103" t="s">
        <v>38</v>
      </c>
      <c r="R103" t="s">
        <v>53</v>
      </c>
      <c r="S103" t="s">
        <v>475</v>
      </c>
      <c r="T103" t="s">
        <v>500</v>
      </c>
      <c r="U103" t="s">
        <v>188</v>
      </c>
      <c r="V103" t="s">
        <v>188</v>
      </c>
      <c r="W103" t="s">
        <v>37</v>
      </c>
      <c r="X103" t="s">
        <v>37</v>
      </c>
      <c r="Y103" t="s">
        <v>37</v>
      </c>
      <c r="Z103" t="s">
        <v>501</v>
      </c>
      <c r="AA103" t="s">
        <v>44</v>
      </c>
      <c r="AB103" t="s">
        <v>44</v>
      </c>
      <c r="AC103" t="s">
        <v>45</v>
      </c>
      <c r="AD103" t="s">
        <v>190</v>
      </c>
      <c r="AE103" t="s">
        <v>191</v>
      </c>
      <c r="AF103" t="s">
        <v>48</v>
      </c>
      <c r="AG103">
        <v>616059</v>
      </c>
      <c r="AH103">
        <v>1</v>
      </c>
      <c r="AI103">
        <v>1</v>
      </c>
    </row>
    <row r="104" spans="1:35" ht="16.850000000000001" customHeight="1">
      <c r="A104" s="65" t="str">
        <f>IF(L104="","",IF(COUNTIF(Wip!K:K,L104)=0,IF(W104="","KGB","KBB"),IF(AND(_xlfn.IFNA(VLOOKUP(L104,Wip!K:M,3,0),"")="Y",Q104="MTCAPPLYCONF"),"On Hold",IF(W104="","KGB","KBB"))))</f>
        <v>KGB</v>
      </c>
      <c r="B104" s="65" t="str">
        <f>IF(A104="on hold", "on hold",
 IF(A104="KGB", "Standard Shipment",
  IF(IFERROR(IFERROR(VLOOKUP(L104, List!D:J, 7, 0), VLOOKUP(L104&amp;"", List!D:J, 7, 0)), 0)=0,
   IF(IFERROR(IFERROR(VLOOKUP(L104, 'CND List'!$A:$C, 3, 0), VLOOKUP(L104&amp;"", 'CND List'!$A:$C, 3, 0)), 0)=0,
    IF(A104="KBB", "-", ""),
    IFERROR(VLOOKUP(L104, 'CND List'!$A:$C, 3, 0), VLOOKUP(L104&amp;"", 'CND List'!$A:$C, 3, 0))
   ),
   IFERROR(VLOOKUP(L104, List!D:J, 7, 0), VLOOKUP(L104&amp;"", List!D:J, 7, 0))
  )
 )
)</f>
        <v>Standard Shipment</v>
      </c>
      <c r="C104" s="66" t="str">
        <f t="shared" si="1"/>
        <v>Standard Shipment</v>
      </c>
      <c r="D104" s="67" t="str">
        <f ca="1">IF(C104="Local Scrap","Closed",IFERROR(IF(A104="kgb","Closed",IF(MID(C104,5,1)="Q","Closed",LOOKUP(TODAY()-W104, {0,31,91,181,366}, {"0-30天","31-90天","91-180天","181-365天","365天以上"}))), LOOKUP(TODAY()-Z104, {0,31,91,181,366}, {"0-30天","31-90天","91-180天","181-365天","365天以上"})))</f>
        <v>Closed</v>
      </c>
      <c r="E104" s="67" t="str" cm="1">
        <f t="array" ref="E104">IF(A104&lt;&gt;"kbb", "", IF(IFERROR(VALUE(V104), 0)=MAX(INDEX(($A$2:$A$4929="kbb")*($L$2:$L$4929=L104)*IFERROR(VALUE($V$2:$V$4929), 0), 0)), "最新", "歷史重複"))</f>
        <v/>
      </c>
      <c r="F104" t="s">
        <v>471</v>
      </c>
      <c r="G104" t="s">
        <v>29</v>
      </c>
      <c r="H104" t="s">
        <v>30</v>
      </c>
      <c r="I104" t="s">
        <v>31</v>
      </c>
      <c r="J104" t="s">
        <v>472</v>
      </c>
      <c r="K104" t="s">
        <v>473</v>
      </c>
      <c r="L104" t="s">
        <v>502</v>
      </c>
      <c r="M104" t="s">
        <v>35</v>
      </c>
      <c r="N104" t="s">
        <v>36</v>
      </c>
      <c r="O104" t="s">
        <v>37</v>
      </c>
      <c r="P104" t="s">
        <v>502</v>
      </c>
      <c r="Q104" t="s">
        <v>38</v>
      </c>
      <c r="R104" t="s">
        <v>53</v>
      </c>
      <c r="S104" t="s">
        <v>475</v>
      </c>
      <c r="T104" t="s">
        <v>503</v>
      </c>
      <c r="U104" t="s">
        <v>431</v>
      </c>
      <c r="V104" t="s">
        <v>431</v>
      </c>
      <c r="W104" t="s">
        <v>37</v>
      </c>
      <c r="X104" t="s">
        <v>37</v>
      </c>
      <c r="Y104" t="s">
        <v>37</v>
      </c>
      <c r="Z104" t="s">
        <v>504</v>
      </c>
      <c r="AA104" t="s">
        <v>44</v>
      </c>
      <c r="AB104" t="s">
        <v>44</v>
      </c>
      <c r="AC104" t="s">
        <v>45</v>
      </c>
      <c r="AD104" t="s">
        <v>46</v>
      </c>
      <c r="AE104" t="s">
        <v>433</v>
      </c>
      <c r="AF104" t="s">
        <v>48</v>
      </c>
      <c r="AG104">
        <v>616040</v>
      </c>
      <c r="AH104">
        <v>1</v>
      </c>
      <c r="AI104">
        <v>1</v>
      </c>
    </row>
    <row r="105" spans="1:35" ht="16.850000000000001" customHeight="1">
      <c r="A105" s="65" t="str">
        <f>IF(L105="","",IF(COUNTIF(Wip!K:K,L105)=0,IF(W105="","KGB","KBB"),IF(AND(_xlfn.IFNA(VLOOKUP(L105,Wip!K:M,3,0),"")="Y",Q105="MTCAPPLYCONF"),"On Hold",IF(W105="","KGB","KBB"))))</f>
        <v>KGB</v>
      </c>
      <c r="B105" s="65" t="str">
        <f>IF(A105="on hold", "on hold",
 IF(A105="KGB", "Standard Shipment",
  IF(IFERROR(IFERROR(VLOOKUP(L105, List!D:J, 7, 0), VLOOKUP(L105&amp;"", List!D:J, 7, 0)), 0)=0,
   IF(IFERROR(IFERROR(VLOOKUP(L105, 'CND List'!$A:$C, 3, 0), VLOOKUP(L105&amp;"", 'CND List'!$A:$C, 3, 0)), 0)=0,
    IF(A105="KBB", "-", ""),
    IFERROR(VLOOKUP(L105, 'CND List'!$A:$C, 3, 0), VLOOKUP(L105&amp;"", 'CND List'!$A:$C, 3, 0))
   ),
   IFERROR(VLOOKUP(L105, List!D:J, 7, 0), VLOOKUP(L105&amp;"", List!D:J, 7, 0))
  )
 )
)</f>
        <v>Standard Shipment</v>
      </c>
      <c r="C105" s="66" t="str">
        <f t="shared" si="1"/>
        <v>Standard Shipment</v>
      </c>
      <c r="D105" s="67" t="str">
        <f ca="1">IF(C105="Local Scrap","Closed",IFERROR(IF(A105="kgb","Closed",IF(MID(C105,5,1)="Q","Closed",LOOKUP(TODAY()-W105, {0,31,91,181,366}, {"0-30天","31-90天","91-180天","181-365天","365天以上"}))), LOOKUP(TODAY()-Z105, {0,31,91,181,366}, {"0-30天","31-90天","91-180天","181-365天","365天以上"})))</f>
        <v>Closed</v>
      </c>
      <c r="E105" s="67" t="str" cm="1">
        <f t="array" ref="E105">IF(A105&lt;&gt;"kbb", "", IF(IFERROR(VALUE(V105), 0)=MAX(INDEX(($A$2:$A$4929="kbb")*($L$2:$L$4929=L105)*IFERROR(VALUE($V$2:$V$4929), 0), 0)), "最新", "歷史重複"))</f>
        <v/>
      </c>
      <c r="F105" t="s">
        <v>471</v>
      </c>
      <c r="G105" t="s">
        <v>29</v>
      </c>
      <c r="H105" t="s">
        <v>30</v>
      </c>
      <c r="I105" t="s">
        <v>31</v>
      </c>
      <c r="J105" t="s">
        <v>472</v>
      </c>
      <c r="K105" t="s">
        <v>473</v>
      </c>
      <c r="L105" t="s">
        <v>505</v>
      </c>
      <c r="M105" t="s">
        <v>493</v>
      </c>
      <c r="N105" t="s">
        <v>36</v>
      </c>
      <c r="O105" t="s">
        <v>37</v>
      </c>
      <c r="P105" t="s">
        <v>505</v>
      </c>
      <c r="Q105" t="s">
        <v>38</v>
      </c>
      <c r="R105" t="s">
        <v>53</v>
      </c>
      <c r="S105" t="s">
        <v>475</v>
      </c>
      <c r="T105" t="s">
        <v>506</v>
      </c>
      <c r="U105" t="s">
        <v>431</v>
      </c>
      <c r="V105" t="s">
        <v>431</v>
      </c>
      <c r="W105" t="s">
        <v>37</v>
      </c>
      <c r="X105" t="s">
        <v>37</v>
      </c>
      <c r="Y105" t="s">
        <v>37</v>
      </c>
      <c r="Z105" t="s">
        <v>507</v>
      </c>
      <c r="AA105" t="s">
        <v>44</v>
      </c>
      <c r="AB105" t="s">
        <v>44</v>
      </c>
      <c r="AC105" t="s">
        <v>45</v>
      </c>
      <c r="AD105" t="s">
        <v>46</v>
      </c>
      <c r="AE105" t="s">
        <v>433</v>
      </c>
      <c r="AF105" t="s">
        <v>48</v>
      </c>
      <c r="AG105">
        <v>616040</v>
      </c>
      <c r="AH105">
        <v>1</v>
      </c>
      <c r="AI105">
        <v>1</v>
      </c>
    </row>
    <row r="106" spans="1:35" ht="16.850000000000001" customHeight="1">
      <c r="A106" s="65" t="str">
        <f>IF(L106="","",IF(COUNTIF(Wip!K:K,L106)=0,IF(W106="","KGB","KBB"),IF(AND(_xlfn.IFNA(VLOOKUP(L106,Wip!K:M,3,0),"")="Y",Q106="MTCAPPLYCONF"),"On Hold",IF(W106="","KGB","KBB"))))</f>
        <v>KGB</v>
      </c>
      <c r="B106" s="65" t="str">
        <f>IF(A106="on hold", "on hold",
 IF(A106="KGB", "Standard Shipment",
  IF(IFERROR(IFERROR(VLOOKUP(L106, List!D:J, 7, 0), VLOOKUP(L106&amp;"", List!D:J, 7, 0)), 0)=0,
   IF(IFERROR(IFERROR(VLOOKUP(L106, 'CND List'!$A:$C, 3, 0), VLOOKUP(L106&amp;"", 'CND List'!$A:$C, 3, 0)), 0)=0,
    IF(A106="KBB", "-", ""),
    IFERROR(VLOOKUP(L106, 'CND List'!$A:$C, 3, 0), VLOOKUP(L106&amp;"", 'CND List'!$A:$C, 3, 0))
   ),
   IFERROR(VLOOKUP(L106, List!D:J, 7, 0), VLOOKUP(L106&amp;"", List!D:J, 7, 0))
  )
 )
)</f>
        <v>Standard Shipment</v>
      </c>
      <c r="C106" s="66" t="str">
        <f t="shared" si="1"/>
        <v>Standard Shipment</v>
      </c>
      <c r="D106" s="67" t="str">
        <f ca="1">IF(C106="Local Scrap","Closed",IFERROR(IF(A106="kgb","Closed",IF(MID(C106,5,1)="Q","Closed",LOOKUP(TODAY()-W106, {0,31,91,181,366}, {"0-30天","31-90天","91-180天","181-365天","365天以上"}))), LOOKUP(TODAY()-Z106, {0,31,91,181,366}, {"0-30天","31-90天","91-180天","181-365天","365天以上"})))</f>
        <v>Closed</v>
      </c>
      <c r="E106" s="67" t="str" cm="1">
        <f t="array" ref="E106">IF(A106&lt;&gt;"kbb", "", IF(IFERROR(VALUE(V106), 0)=MAX(INDEX(($A$2:$A$4929="kbb")*($L$2:$L$4929=L106)*IFERROR(VALUE($V$2:$V$4929), 0), 0)), "最新", "歷史重複"))</f>
        <v/>
      </c>
      <c r="F106" t="s">
        <v>471</v>
      </c>
      <c r="G106" t="s">
        <v>29</v>
      </c>
      <c r="H106" t="s">
        <v>30</v>
      </c>
      <c r="I106" t="s">
        <v>31</v>
      </c>
      <c r="J106" t="s">
        <v>472</v>
      </c>
      <c r="K106" t="s">
        <v>473</v>
      </c>
      <c r="L106" t="s">
        <v>508</v>
      </c>
      <c r="M106" t="s">
        <v>35</v>
      </c>
      <c r="N106" t="s">
        <v>36</v>
      </c>
      <c r="O106" t="s">
        <v>37</v>
      </c>
      <c r="P106" t="s">
        <v>508</v>
      </c>
      <c r="Q106" t="s">
        <v>38</v>
      </c>
      <c r="R106" t="s">
        <v>53</v>
      </c>
      <c r="S106" t="s">
        <v>475</v>
      </c>
      <c r="T106" t="s">
        <v>509</v>
      </c>
      <c r="U106" t="s">
        <v>431</v>
      </c>
      <c r="V106" t="s">
        <v>431</v>
      </c>
      <c r="W106" t="s">
        <v>37</v>
      </c>
      <c r="X106" t="s">
        <v>37</v>
      </c>
      <c r="Y106" t="s">
        <v>37</v>
      </c>
      <c r="Z106" t="s">
        <v>510</v>
      </c>
      <c r="AA106" t="s">
        <v>44</v>
      </c>
      <c r="AB106" t="s">
        <v>44</v>
      </c>
      <c r="AC106" t="s">
        <v>45</v>
      </c>
      <c r="AD106" t="s">
        <v>46</v>
      </c>
      <c r="AE106" t="s">
        <v>433</v>
      </c>
      <c r="AF106" t="s">
        <v>48</v>
      </c>
      <c r="AG106">
        <v>616040</v>
      </c>
      <c r="AH106">
        <v>1</v>
      </c>
      <c r="AI106">
        <v>1</v>
      </c>
    </row>
    <row r="107" spans="1:35" ht="16.850000000000001" customHeight="1">
      <c r="A107" s="65" t="str">
        <f>IF(L107="","",IF(COUNTIF(Wip!K:K,L107)=0,IF(W107="","KGB","KBB"),IF(AND(_xlfn.IFNA(VLOOKUP(L107,Wip!K:M,3,0),"")="Y",Q107="MTCAPPLYCONF"),"On Hold",IF(W107="","KGB","KBB"))))</f>
        <v>KBB</v>
      </c>
      <c r="B107" s="65" t="str">
        <f>IF(A107="on hold", "on hold",
 IF(A107="KGB", "Standard Shipment",
  IF(IFERROR(IFERROR(VLOOKUP(L107, List!D:J, 7, 0), VLOOKUP(L107&amp;"", List!D:J, 7, 0)), 0)=0,
   IF(IFERROR(IFERROR(VLOOKUP(L107, 'CND List'!$A:$C, 3, 0), VLOOKUP(L107&amp;"", 'CND List'!$A:$C, 3, 0)), 0)=0,
    IF(A107="KBB", "-", ""),
    IFERROR(VLOOKUP(L107, 'CND List'!$A:$C, 3, 0), VLOOKUP(L107&amp;"", 'CND List'!$A:$C, 3, 0))
   ),
   IFERROR(VLOOKUP(L107, List!D:J, 7, 0), VLOOKUP(L107&amp;"", List!D:J, 7, 0))
  )
 )
)</f>
        <v>Local Scrap</v>
      </c>
      <c r="C107" s="66" t="str">
        <f t="shared" si="1"/>
        <v>Local Scrap</v>
      </c>
      <c r="D107" s="67" t="str">
        <f ca="1">IF(C107="Local Scrap","Closed",IFERROR(IF(A107="kgb","Closed",IF(MID(C107,5,1)="Q","Closed",LOOKUP(TODAY()-W107, {0,31,91,181,366}, {"0-30天","31-90天","91-180天","181-365天","365天以上"}))), LOOKUP(TODAY()-Z107, {0,31,91,181,366}, {"0-30天","31-90天","91-180天","181-365天","365天以上"})))</f>
        <v>Closed</v>
      </c>
      <c r="E107" s="67" t="str" cm="1">
        <f t="array" ref="E107">IF(A107&lt;&gt;"kbb", "", IF(IFERROR(VALUE(V107), 0)=MAX(INDEX(($A$2:$A$4929="kbb")*($L$2:$L$4929=L107)*IFERROR(VALUE($V$2:$V$4929), 0), 0)), "最新", "歷史重複"))</f>
        <v>最新</v>
      </c>
      <c r="F107" t="s">
        <v>511</v>
      </c>
      <c r="G107" t="s">
        <v>29</v>
      </c>
      <c r="H107" t="s">
        <v>30</v>
      </c>
      <c r="I107" t="s">
        <v>31</v>
      </c>
      <c r="J107" t="s">
        <v>512</v>
      </c>
      <c r="K107" t="s">
        <v>513</v>
      </c>
      <c r="L107" t="s">
        <v>514</v>
      </c>
      <c r="M107" t="s">
        <v>438</v>
      </c>
      <c r="N107" t="s">
        <v>439</v>
      </c>
      <c r="O107" t="s">
        <v>37</v>
      </c>
      <c r="P107" t="s">
        <v>514</v>
      </c>
      <c r="Q107" t="s">
        <v>38</v>
      </c>
      <c r="R107" t="s">
        <v>53</v>
      </c>
      <c r="S107" t="s">
        <v>515</v>
      </c>
      <c r="T107" t="s">
        <v>37</v>
      </c>
      <c r="U107" t="s">
        <v>37</v>
      </c>
      <c r="V107" t="s">
        <v>516</v>
      </c>
      <c r="W107" t="s">
        <v>517</v>
      </c>
      <c r="X107" t="s">
        <v>114</v>
      </c>
      <c r="Y107" t="s">
        <v>518</v>
      </c>
      <c r="Z107" t="s">
        <v>519</v>
      </c>
      <c r="AA107" t="s">
        <v>44</v>
      </c>
      <c r="AB107" t="s">
        <v>44</v>
      </c>
      <c r="AC107" t="s">
        <v>117</v>
      </c>
      <c r="AD107" t="s">
        <v>443</v>
      </c>
      <c r="AE107" t="s">
        <v>37</v>
      </c>
      <c r="AF107" t="s">
        <v>37</v>
      </c>
      <c r="AG107" t="s">
        <v>37</v>
      </c>
      <c r="AH107" t="s">
        <v>37</v>
      </c>
      <c r="AI107" t="s">
        <v>37</v>
      </c>
    </row>
    <row r="108" spans="1:35" ht="16.850000000000001" customHeight="1">
      <c r="A108" s="65" t="str">
        <f>IF(L108="","",IF(COUNTIF(Wip!K:K,L108)=0,IF(W108="","KGB","KBB"),IF(AND(_xlfn.IFNA(VLOOKUP(L108,Wip!K:M,3,0),"")="Y",Q108="MTCAPPLYCONF"),"On Hold",IF(W108="","KGB","KBB"))))</f>
        <v>KGB</v>
      </c>
      <c r="B108" s="65" t="str">
        <f>IF(A108="on hold", "on hold",
 IF(A108="KGB", "Standard Shipment",
  IF(IFERROR(IFERROR(VLOOKUP(L108, List!D:J, 7, 0), VLOOKUP(L108&amp;"", List!D:J, 7, 0)), 0)=0,
   IF(IFERROR(IFERROR(VLOOKUP(L108, 'CND List'!$A:$C, 3, 0), VLOOKUP(L108&amp;"", 'CND List'!$A:$C, 3, 0)), 0)=0,
    IF(A108="KBB", "-", ""),
    IFERROR(VLOOKUP(L108, 'CND List'!$A:$C, 3, 0), VLOOKUP(L108&amp;"", 'CND List'!$A:$C, 3, 0))
   ),
   IFERROR(VLOOKUP(L108, List!D:J, 7, 0), VLOOKUP(L108&amp;"", List!D:J, 7, 0))
  )
 )
)</f>
        <v>Standard Shipment</v>
      </c>
      <c r="C108" s="66" t="str">
        <f t="shared" si="1"/>
        <v>Standard Shipment</v>
      </c>
      <c r="D108" s="67" t="str">
        <f ca="1">IF(C108="Local Scrap","Closed",IFERROR(IF(A108="kgb","Closed",IF(MID(C108,5,1)="Q","Closed",LOOKUP(TODAY()-W108, {0,31,91,181,366}, {"0-30天","31-90天","91-180天","181-365天","365天以上"}))), LOOKUP(TODAY()-Z108, {0,31,91,181,366}, {"0-30天","31-90天","91-180天","181-365天","365天以上"})))</f>
        <v>Closed</v>
      </c>
      <c r="E108" s="67" t="str" cm="1">
        <f t="array" ref="E108">IF(A108&lt;&gt;"kbb", "", IF(IFERROR(VALUE(V108), 0)=MAX(INDEX(($A$2:$A$4929="kbb")*($L$2:$L$4929=L108)*IFERROR(VALUE($V$2:$V$4929), 0), 0)), "最新", "歷史重複"))</f>
        <v/>
      </c>
      <c r="F108" t="s">
        <v>511</v>
      </c>
      <c r="G108" t="s">
        <v>29</v>
      </c>
      <c r="H108" t="s">
        <v>30</v>
      </c>
      <c r="I108" t="s">
        <v>31</v>
      </c>
      <c r="J108" t="s">
        <v>512</v>
      </c>
      <c r="K108" t="s">
        <v>513</v>
      </c>
      <c r="L108" t="s">
        <v>520</v>
      </c>
      <c r="M108" t="s">
        <v>429</v>
      </c>
      <c r="N108" t="s">
        <v>36</v>
      </c>
      <c r="O108" t="s">
        <v>37</v>
      </c>
      <c r="P108" t="s">
        <v>520</v>
      </c>
      <c r="Q108" t="s">
        <v>38</v>
      </c>
      <c r="R108" t="s">
        <v>53</v>
      </c>
      <c r="S108" t="s">
        <v>515</v>
      </c>
      <c r="T108" t="s">
        <v>521</v>
      </c>
      <c r="U108" t="s">
        <v>522</v>
      </c>
      <c r="V108" t="s">
        <v>522</v>
      </c>
      <c r="W108" t="s">
        <v>37</v>
      </c>
      <c r="X108" t="s">
        <v>37</v>
      </c>
      <c r="Y108" t="s">
        <v>37</v>
      </c>
      <c r="Z108" t="s">
        <v>523</v>
      </c>
      <c r="AA108" t="s">
        <v>44</v>
      </c>
      <c r="AB108" t="s">
        <v>44</v>
      </c>
      <c r="AC108" t="s">
        <v>45</v>
      </c>
      <c r="AD108" t="s">
        <v>46</v>
      </c>
      <c r="AE108" t="s">
        <v>524</v>
      </c>
      <c r="AF108" t="s">
        <v>48</v>
      </c>
      <c r="AG108">
        <v>616790</v>
      </c>
      <c r="AH108">
        <v>1</v>
      </c>
      <c r="AI108">
        <v>1</v>
      </c>
    </row>
    <row r="109" spans="1:35" ht="16.850000000000001" customHeight="1">
      <c r="A109" s="65" t="str">
        <f>IF(L109="","",IF(COUNTIF(Wip!K:K,L109)=0,IF(W109="","KGB","KBB"),IF(AND(_xlfn.IFNA(VLOOKUP(L109,Wip!K:M,3,0),"")="Y",Q109="MTCAPPLYCONF"),"On Hold",IF(W109="","KGB","KBB"))))</f>
        <v>KGB</v>
      </c>
      <c r="B109" s="65" t="str">
        <f>IF(A109="on hold", "on hold",
 IF(A109="KGB", "Standard Shipment",
  IF(IFERROR(IFERROR(VLOOKUP(L109, List!D:J, 7, 0), VLOOKUP(L109&amp;"", List!D:J, 7, 0)), 0)=0,
   IF(IFERROR(IFERROR(VLOOKUP(L109, 'CND List'!$A:$C, 3, 0), VLOOKUP(L109&amp;"", 'CND List'!$A:$C, 3, 0)), 0)=0,
    IF(A109="KBB", "-", ""),
    IFERROR(VLOOKUP(L109, 'CND List'!$A:$C, 3, 0), VLOOKUP(L109&amp;"", 'CND List'!$A:$C, 3, 0))
   ),
   IFERROR(VLOOKUP(L109, List!D:J, 7, 0), VLOOKUP(L109&amp;"", List!D:J, 7, 0))
  )
 )
)</f>
        <v>Standard Shipment</v>
      </c>
      <c r="C109" s="66" t="str">
        <f t="shared" si="1"/>
        <v>Standard Shipment</v>
      </c>
      <c r="D109" s="67" t="str">
        <f ca="1">IF(C109="Local Scrap","Closed",IFERROR(IF(A109="kgb","Closed",IF(MID(C109,5,1)="Q","Closed",LOOKUP(TODAY()-W109, {0,31,91,181,366}, {"0-30天","31-90天","91-180天","181-365天","365天以上"}))), LOOKUP(TODAY()-Z109, {0,31,91,181,366}, {"0-30天","31-90天","91-180天","181-365天","365天以上"})))</f>
        <v>Closed</v>
      </c>
      <c r="E109" s="67" t="str" cm="1">
        <f t="array" ref="E109">IF(A109&lt;&gt;"kbb", "", IF(IFERROR(VALUE(V109), 0)=MAX(INDEX(($A$2:$A$4929="kbb")*($L$2:$L$4929=L109)*IFERROR(VALUE($V$2:$V$4929), 0), 0)), "最新", "歷史重複"))</f>
        <v/>
      </c>
      <c r="F109" t="s">
        <v>511</v>
      </c>
      <c r="G109" t="s">
        <v>29</v>
      </c>
      <c r="H109" t="s">
        <v>30</v>
      </c>
      <c r="I109" t="s">
        <v>31</v>
      </c>
      <c r="J109" t="s">
        <v>512</v>
      </c>
      <c r="K109" t="s">
        <v>513</v>
      </c>
      <c r="L109" t="s">
        <v>525</v>
      </c>
      <c r="M109" t="s">
        <v>90</v>
      </c>
      <c r="N109" t="s">
        <v>36</v>
      </c>
      <c r="O109" t="s">
        <v>37</v>
      </c>
      <c r="P109" t="s">
        <v>525</v>
      </c>
      <c r="Q109" t="s">
        <v>38</v>
      </c>
      <c r="R109" t="s">
        <v>53</v>
      </c>
      <c r="S109" t="s">
        <v>515</v>
      </c>
      <c r="T109" t="s">
        <v>526</v>
      </c>
      <c r="U109" t="s">
        <v>527</v>
      </c>
      <c r="V109" t="s">
        <v>528</v>
      </c>
      <c r="W109" t="s">
        <v>37</v>
      </c>
      <c r="X109" t="s">
        <v>37</v>
      </c>
      <c r="Y109" t="s">
        <v>37</v>
      </c>
      <c r="Z109" t="s">
        <v>529</v>
      </c>
      <c r="AA109" t="s">
        <v>44</v>
      </c>
      <c r="AB109" t="s">
        <v>44</v>
      </c>
      <c r="AC109" t="s">
        <v>45</v>
      </c>
      <c r="AD109" t="s">
        <v>46</v>
      </c>
      <c r="AE109" t="s">
        <v>530</v>
      </c>
      <c r="AF109" t="s">
        <v>48</v>
      </c>
      <c r="AG109">
        <v>616138</v>
      </c>
      <c r="AH109">
        <v>1</v>
      </c>
      <c r="AI109">
        <v>1</v>
      </c>
    </row>
    <row r="110" spans="1:35" ht="16.850000000000001" customHeight="1">
      <c r="A110" s="65" t="str">
        <f>IF(L110="","",IF(COUNTIF(Wip!K:K,L110)=0,IF(W110="","KGB","KBB"),IF(AND(_xlfn.IFNA(VLOOKUP(L110,Wip!K:M,3,0),"")="Y",Q110="MTCAPPLYCONF"),"On Hold",IF(W110="","KGB","KBB"))))</f>
        <v>KBB</v>
      </c>
      <c r="B110" s="65" t="str">
        <f>IF(A110="on hold", "on hold",
 IF(A110="KGB", "Standard Shipment",
  IF(IFERROR(IFERROR(VLOOKUP(L110, List!D:J, 7, 0), VLOOKUP(L110&amp;"", List!D:J, 7, 0)), 0)=0,
   IF(IFERROR(IFERROR(VLOOKUP(L110, 'CND List'!$A:$C, 3, 0), VLOOKUP(L110&amp;"", 'CND List'!$A:$C, 3, 0)), 0)=0,
    IF(A110="KBB", "-", ""),
    IFERROR(VLOOKUP(L110, 'CND List'!$A:$C, 3, 0), VLOOKUP(L110&amp;"", 'CND List'!$A:$C, 3, 0))
   ),
   IFERROR(VLOOKUP(L110, List!D:J, 7, 0), VLOOKUP(L110&amp;"", List!D:J, 7, 0))
  )
 )
)</f>
        <v>Local Scrap</v>
      </c>
      <c r="C110" s="66" t="str">
        <f t="shared" si="1"/>
        <v>Local Scrap</v>
      </c>
      <c r="D110" s="67" t="str">
        <f ca="1">IF(C110="Local Scrap","Closed",IFERROR(IF(A110="kgb","Closed",IF(MID(C110,5,1)="Q","Closed",LOOKUP(TODAY()-W110, {0,31,91,181,366}, {"0-30天","31-90天","91-180天","181-365天","365天以上"}))), LOOKUP(TODAY()-Z110, {0,31,91,181,366}, {"0-30天","31-90天","91-180天","181-365天","365天以上"})))</f>
        <v>Closed</v>
      </c>
      <c r="E110" s="67" t="str" cm="1">
        <f t="array" ref="E110">IF(A110&lt;&gt;"kbb", "", IF(IFERROR(VALUE(V110), 0)=MAX(INDEX(($A$2:$A$4929="kbb")*($L$2:$L$4929=L110)*IFERROR(VALUE($V$2:$V$4929), 0), 0)), "最新", "歷史重複"))</f>
        <v>最新</v>
      </c>
      <c r="F110" t="s">
        <v>511</v>
      </c>
      <c r="G110" t="s">
        <v>29</v>
      </c>
      <c r="H110" t="s">
        <v>30</v>
      </c>
      <c r="I110" t="s">
        <v>31</v>
      </c>
      <c r="J110" t="s">
        <v>512</v>
      </c>
      <c r="K110" t="s">
        <v>513</v>
      </c>
      <c r="L110" t="s">
        <v>531</v>
      </c>
      <c r="M110" t="s">
        <v>438</v>
      </c>
      <c r="N110" t="s">
        <v>439</v>
      </c>
      <c r="O110" t="s">
        <v>37</v>
      </c>
      <c r="P110" t="s">
        <v>531</v>
      </c>
      <c r="Q110" t="s">
        <v>38</v>
      </c>
      <c r="R110" t="s">
        <v>53</v>
      </c>
      <c r="S110" t="s">
        <v>515</v>
      </c>
      <c r="T110" t="s">
        <v>37</v>
      </c>
      <c r="U110" t="s">
        <v>37</v>
      </c>
      <c r="V110" t="s">
        <v>532</v>
      </c>
      <c r="W110" t="s">
        <v>517</v>
      </c>
      <c r="X110" t="s">
        <v>114</v>
      </c>
      <c r="Y110" t="s">
        <v>518</v>
      </c>
      <c r="Z110" t="s">
        <v>533</v>
      </c>
      <c r="AA110" t="s">
        <v>44</v>
      </c>
      <c r="AB110" t="s">
        <v>44</v>
      </c>
      <c r="AC110" t="s">
        <v>117</v>
      </c>
      <c r="AD110" t="s">
        <v>443</v>
      </c>
      <c r="AE110" t="s">
        <v>37</v>
      </c>
      <c r="AF110" t="s">
        <v>37</v>
      </c>
      <c r="AG110" t="s">
        <v>37</v>
      </c>
      <c r="AH110" t="s">
        <v>37</v>
      </c>
      <c r="AI110" t="s">
        <v>37</v>
      </c>
    </row>
    <row r="111" spans="1:35" ht="16.850000000000001" customHeight="1">
      <c r="A111" s="65" t="str">
        <f>IF(L111="","",IF(COUNTIF(Wip!K:K,L111)=0,IF(W111="","KGB","KBB"),IF(AND(_xlfn.IFNA(VLOOKUP(L111,Wip!K:M,3,0),"")="Y",Q111="MTCAPPLYCONF"),"On Hold",IF(W111="","KGB","KBB"))))</f>
        <v>KGB</v>
      </c>
      <c r="B111" s="65" t="str">
        <f>IF(A111="on hold", "on hold",
 IF(A111="KGB", "Standard Shipment",
  IF(IFERROR(IFERROR(VLOOKUP(L111, List!D:J, 7, 0), VLOOKUP(L111&amp;"", List!D:J, 7, 0)), 0)=0,
   IF(IFERROR(IFERROR(VLOOKUP(L111, 'CND List'!$A:$C, 3, 0), VLOOKUP(L111&amp;"", 'CND List'!$A:$C, 3, 0)), 0)=0,
    IF(A111="KBB", "-", ""),
    IFERROR(VLOOKUP(L111, 'CND List'!$A:$C, 3, 0), VLOOKUP(L111&amp;"", 'CND List'!$A:$C, 3, 0))
   ),
   IFERROR(VLOOKUP(L111, List!D:J, 7, 0), VLOOKUP(L111&amp;"", List!D:J, 7, 0))
  )
 )
)</f>
        <v>Standard Shipment</v>
      </c>
      <c r="C111" s="66" t="str">
        <f t="shared" si="1"/>
        <v>Standard Shipment</v>
      </c>
      <c r="D111" s="67" t="str">
        <f ca="1">IF(C111="Local Scrap","Closed",IFERROR(IF(A111="kgb","Closed",IF(MID(C111,5,1)="Q","Closed",LOOKUP(TODAY()-W111, {0,31,91,181,366}, {"0-30天","31-90天","91-180天","181-365天","365天以上"}))), LOOKUP(TODAY()-Z111, {0,31,91,181,366}, {"0-30天","31-90天","91-180天","181-365天","365天以上"})))</f>
        <v>Closed</v>
      </c>
      <c r="E111" s="67" t="str" cm="1">
        <f t="array" ref="E111">IF(A111&lt;&gt;"kbb", "", IF(IFERROR(VALUE(V111), 0)=MAX(INDEX(($A$2:$A$4929="kbb")*($L$2:$L$4929=L111)*IFERROR(VALUE($V$2:$V$4929), 0), 0)), "最新", "歷史重複"))</f>
        <v/>
      </c>
      <c r="F111" t="s">
        <v>511</v>
      </c>
      <c r="G111" t="s">
        <v>29</v>
      </c>
      <c r="H111" t="s">
        <v>30</v>
      </c>
      <c r="I111" t="s">
        <v>31</v>
      </c>
      <c r="J111" t="s">
        <v>512</v>
      </c>
      <c r="K111" t="s">
        <v>513</v>
      </c>
      <c r="L111" t="s">
        <v>534</v>
      </c>
      <c r="M111" t="s">
        <v>68</v>
      </c>
      <c r="N111" t="s">
        <v>36</v>
      </c>
      <c r="O111" t="s">
        <v>37</v>
      </c>
      <c r="P111" t="s">
        <v>534</v>
      </c>
      <c r="Q111" t="s">
        <v>38</v>
      </c>
      <c r="R111" t="s">
        <v>53</v>
      </c>
      <c r="S111" t="s">
        <v>515</v>
      </c>
      <c r="T111" t="s">
        <v>535</v>
      </c>
      <c r="U111" t="s">
        <v>528</v>
      </c>
      <c r="V111" t="s">
        <v>528</v>
      </c>
      <c r="W111" t="s">
        <v>37</v>
      </c>
      <c r="X111" t="s">
        <v>37</v>
      </c>
      <c r="Y111" t="s">
        <v>37</v>
      </c>
      <c r="Z111" t="s">
        <v>536</v>
      </c>
      <c r="AA111" t="s">
        <v>44</v>
      </c>
      <c r="AB111" t="s">
        <v>44</v>
      </c>
      <c r="AC111" t="s">
        <v>45</v>
      </c>
      <c r="AD111" t="s">
        <v>46</v>
      </c>
      <c r="AE111" t="s">
        <v>530</v>
      </c>
      <c r="AF111" t="s">
        <v>48</v>
      </c>
      <c r="AG111">
        <v>616138</v>
      </c>
      <c r="AH111">
        <v>1</v>
      </c>
      <c r="AI111">
        <v>1</v>
      </c>
    </row>
    <row r="112" spans="1:35" ht="16.850000000000001" customHeight="1">
      <c r="A112" s="65" t="str">
        <f>IF(L112="","",IF(COUNTIF(Wip!K:K,L112)=0,IF(W112="","KGB","KBB"),IF(AND(_xlfn.IFNA(VLOOKUP(L112,Wip!K:M,3,0),"")="Y",Q112="MTCAPPLYCONF"),"On Hold",IF(W112="","KGB","KBB"))))</f>
        <v>KGB</v>
      </c>
      <c r="B112" s="65" t="str">
        <f>IF(A112="on hold", "on hold",
 IF(A112="KGB", "Standard Shipment",
  IF(IFERROR(IFERROR(VLOOKUP(L112, List!D:J, 7, 0), VLOOKUP(L112&amp;"", List!D:J, 7, 0)), 0)=0,
   IF(IFERROR(IFERROR(VLOOKUP(L112, 'CND List'!$A:$C, 3, 0), VLOOKUP(L112&amp;"", 'CND List'!$A:$C, 3, 0)), 0)=0,
    IF(A112="KBB", "-", ""),
    IFERROR(VLOOKUP(L112, 'CND List'!$A:$C, 3, 0), VLOOKUP(L112&amp;"", 'CND List'!$A:$C, 3, 0))
   ),
   IFERROR(VLOOKUP(L112, List!D:J, 7, 0), VLOOKUP(L112&amp;"", List!D:J, 7, 0))
  )
 )
)</f>
        <v>Standard Shipment</v>
      </c>
      <c r="C112" s="66" t="str">
        <f t="shared" si="1"/>
        <v>Standard Shipment</v>
      </c>
      <c r="D112" s="67" t="str">
        <f ca="1">IF(C112="Local Scrap","Closed",IFERROR(IF(A112="kgb","Closed",IF(MID(C112,5,1)="Q","Closed",LOOKUP(TODAY()-W112, {0,31,91,181,366}, {"0-30天","31-90天","91-180天","181-365天","365天以上"}))), LOOKUP(TODAY()-Z112, {0,31,91,181,366}, {"0-30天","31-90天","91-180天","181-365天","365天以上"})))</f>
        <v>Closed</v>
      </c>
      <c r="E112" s="67" t="str" cm="1">
        <f t="array" ref="E112">IF(A112&lt;&gt;"kbb", "", IF(IFERROR(VALUE(V112), 0)=MAX(INDEX(($A$2:$A$4929="kbb")*($L$2:$L$4929=L112)*IFERROR(VALUE($V$2:$V$4929), 0), 0)), "最新", "歷史重複"))</f>
        <v/>
      </c>
      <c r="F112" t="s">
        <v>511</v>
      </c>
      <c r="G112" t="s">
        <v>29</v>
      </c>
      <c r="H112" t="s">
        <v>30</v>
      </c>
      <c r="I112" t="s">
        <v>31</v>
      </c>
      <c r="J112" t="s">
        <v>512</v>
      </c>
      <c r="K112" t="s">
        <v>513</v>
      </c>
      <c r="L112" t="s">
        <v>537</v>
      </c>
      <c r="M112" t="s">
        <v>538</v>
      </c>
      <c r="N112" t="s">
        <v>456</v>
      </c>
      <c r="O112" t="s">
        <v>37</v>
      </c>
      <c r="P112" t="s">
        <v>537</v>
      </c>
      <c r="Q112" t="s">
        <v>38</v>
      </c>
      <c r="R112" t="s">
        <v>53</v>
      </c>
      <c r="S112" t="s">
        <v>515</v>
      </c>
      <c r="T112" t="s">
        <v>539</v>
      </c>
      <c r="U112" t="s">
        <v>528</v>
      </c>
      <c r="V112" t="s">
        <v>528</v>
      </c>
      <c r="W112" t="s">
        <v>37</v>
      </c>
      <c r="X112" t="s">
        <v>37</v>
      </c>
      <c r="Y112" t="s">
        <v>37</v>
      </c>
      <c r="Z112" t="s">
        <v>540</v>
      </c>
      <c r="AA112" t="s">
        <v>44</v>
      </c>
      <c r="AB112" t="s">
        <v>44</v>
      </c>
      <c r="AC112" t="s">
        <v>45</v>
      </c>
      <c r="AD112" t="s">
        <v>460</v>
      </c>
      <c r="AE112" t="s">
        <v>530</v>
      </c>
      <c r="AF112" t="s">
        <v>48</v>
      </c>
      <c r="AG112">
        <v>616138</v>
      </c>
      <c r="AH112">
        <v>1</v>
      </c>
      <c r="AI112">
        <v>1</v>
      </c>
    </row>
    <row r="113" spans="1:35" ht="16.850000000000001" customHeight="1">
      <c r="A113" s="65" t="str">
        <f>IF(L113="","",IF(COUNTIF(Wip!K:K,L113)=0,IF(W113="","KGB","KBB"),IF(AND(_xlfn.IFNA(VLOOKUP(L113,Wip!K:M,3,0),"")="Y",Q113="MTCAPPLYCONF"),"On Hold",IF(W113="","KGB","KBB"))))</f>
        <v>KGB</v>
      </c>
      <c r="B113" s="65" t="str">
        <f>IF(A113="on hold", "on hold",
 IF(A113="KGB", "Standard Shipment",
  IF(IFERROR(IFERROR(VLOOKUP(L113, List!D:J, 7, 0), VLOOKUP(L113&amp;"", List!D:J, 7, 0)), 0)=0,
   IF(IFERROR(IFERROR(VLOOKUP(L113, 'CND List'!$A:$C, 3, 0), VLOOKUP(L113&amp;"", 'CND List'!$A:$C, 3, 0)), 0)=0,
    IF(A113="KBB", "-", ""),
    IFERROR(VLOOKUP(L113, 'CND List'!$A:$C, 3, 0), VLOOKUP(L113&amp;"", 'CND List'!$A:$C, 3, 0))
   ),
   IFERROR(VLOOKUP(L113, List!D:J, 7, 0), VLOOKUP(L113&amp;"", List!D:J, 7, 0))
  )
 )
)</f>
        <v>Standard Shipment</v>
      </c>
      <c r="C113" s="66" t="str">
        <f t="shared" si="1"/>
        <v>Standard Shipment</v>
      </c>
      <c r="D113" s="67" t="str">
        <f ca="1">IF(C113="Local Scrap","Closed",IFERROR(IF(A113="kgb","Closed",IF(MID(C113,5,1)="Q","Closed",LOOKUP(TODAY()-W113, {0,31,91,181,366}, {"0-30天","31-90天","91-180天","181-365天","365天以上"}))), LOOKUP(TODAY()-Z113, {0,31,91,181,366}, {"0-30天","31-90天","91-180天","181-365天","365天以上"})))</f>
        <v>Closed</v>
      </c>
      <c r="E113" s="67" t="str" cm="1">
        <f t="array" ref="E113">IF(A113&lt;&gt;"kbb", "", IF(IFERROR(VALUE(V113), 0)=MAX(INDEX(($A$2:$A$4929="kbb")*($L$2:$L$4929=L113)*IFERROR(VALUE($V$2:$V$4929), 0), 0)), "最新", "歷史重複"))</f>
        <v/>
      </c>
      <c r="F113" t="s">
        <v>511</v>
      </c>
      <c r="G113" t="s">
        <v>29</v>
      </c>
      <c r="H113" t="s">
        <v>30</v>
      </c>
      <c r="I113" t="s">
        <v>31</v>
      </c>
      <c r="J113" t="s">
        <v>512</v>
      </c>
      <c r="K113" t="s">
        <v>513</v>
      </c>
      <c r="L113" t="s">
        <v>541</v>
      </c>
      <c r="M113" t="s">
        <v>35</v>
      </c>
      <c r="N113" t="s">
        <v>36</v>
      </c>
      <c r="O113" t="s">
        <v>37</v>
      </c>
      <c r="P113" t="s">
        <v>541</v>
      </c>
      <c r="Q113" t="s">
        <v>38</v>
      </c>
      <c r="R113" t="s">
        <v>53</v>
      </c>
      <c r="S113" t="s">
        <v>515</v>
      </c>
      <c r="T113" t="s">
        <v>542</v>
      </c>
      <c r="U113" t="s">
        <v>528</v>
      </c>
      <c r="V113" t="s">
        <v>528</v>
      </c>
      <c r="W113" t="s">
        <v>37</v>
      </c>
      <c r="X113" t="s">
        <v>37</v>
      </c>
      <c r="Y113" t="s">
        <v>37</v>
      </c>
      <c r="Z113" t="s">
        <v>543</v>
      </c>
      <c r="AA113" t="s">
        <v>44</v>
      </c>
      <c r="AB113" t="s">
        <v>44</v>
      </c>
      <c r="AC113" t="s">
        <v>45</v>
      </c>
      <c r="AD113" t="s">
        <v>46</v>
      </c>
      <c r="AE113" t="s">
        <v>530</v>
      </c>
      <c r="AF113" t="s">
        <v>48</v>
      </c>
      <c r="AG113">
        <v>616138</v>
      </c>
      <c r="AH113">
        <v>1</v>
      </c>
      <c r="AI113">
        <v>1</v>
      </c>
    </row>
    <row r="114" spans="1:35" ht="16.850000000000001" customHeight="1">
      <c r="A114" s="65" t="str">
        <f>IF(L114="","",IF(COUNTIF(Wip!K:K,L114)=0,IF(W114="","KGB","KBB"),IF(AND(_xlfn.IFNA(VLOOKUP(L114,Wip!K:M,3,0),"")="Y",Q114="MTCAPPLYCONF"),"On Hold",IF(W114="","KGB","KBB"))))</f>
        <v>KGB</v>
      </c>
      <c r="B114" s="65" t="str">
        <f>IF(A114="on hold", "on hold",
 IF(A114="KGB", "Standard Shipment",
  IF(IFERROR(IFERROR(VLOOKUP(L114, List!D:J, 7, 0), VLOOKUP(L114&amp;"", List!D:J, 7, 0)), 0)=0,
   IF(IFERROR(IFERROR(VLOOKUP(L114, 'CND List'!$A:$C, 3, 0), VLOOKUP(L114&amp;"", 'CND List'!$A:$C, 3, 0)), 0)=0,
    IF(A114="KBB", "-", ""),
    IFERROR(VLOOKUP(L114, 'CND List'!$A:$C, 3, 0), VLOOKUP(L114&amp;"", 'CND List'!$A:$C, 3, 0))
   ),
   IFERROR(VLOOKUP(L114, List!D:J, 7, 0), VLOOKUP(L114&amp;"", List!D:J, 7, 0))
  )
 )
)</f>
        <v>Standard Shipment</v>
      </c>
      <c r="C114" s="66" t="str">
        <f t="shared" si="1"/>
        <v>Standard Shipment</v>
      </c>
      <c r="D114" s="67" t="str">
        <f ca="1">IF(C114="Local Scrap","Closed",IFERROR(IF(A114="kgb","Closed",IF(MID(C114,5,1)="Q","Closed",LOOKUP(TODAY()-W114, {0,31,91,181,366}, {"0-30天","31-90天","91-180天","181-365天","365天以上"}))), LOOKUP(TODAY()-Z114, {0,31,91,181,366}, {"0-30天","31-90天","91-180天","181-365天","365天以上"})))</f>
        <v>Closed</v>
      </c>
      <c r="E114" s="67" t="str" cm="1">
        <f t="array" ref="E114">IF(A114&lt;&gt;"kbb", "", IF(IFERROR(VALUE(V114), 0)=MAX(INDEX(($A$2:$A$4929="kbb")*($L$2:$L$4929=L114)*IFERROR(VALUE($V$2:$V$4929), 0), 0)), "最新", "歷史重複"))</f>
        <v/>
      </c>
      <c r="F114" t="s">
        <v>511</v>
      </c>
      <c r="G114" t="s">
        <v>29</v>
      </c>
      <c r="H114" t="s">
        <v>30</v>
      </c>
      <c r="I114" t="s">
        <v>31</v>
      </c>
      <c r="J114" t="s">
        <v>512</v>
      </c>
      <c r="K114" t="s">
        <v>513</v>
      </c>
      <c r="L114" t="s">
        <v>544</v>
      </c>
      <c r="M114" t="s">
        <v>545</v>
      </c>
      <c r="N114" t="s">
        <v>36</v>
      </c>
      <c r="O114" t="s">
        <v>37</v>
      </c>
      <c r="P114" t="s">
        <v>544</v>
      </c>
      <c r="Q114" t="s">
        <v>38</v>
      </c>
      <c r="R114" t="s">
        <v>53</v>
      </c>
      <c r="S114" t="s">
        <v>515</v>
      </c>
      <c r="T114" t="s">
        <v>546</v>
      </c>
      <c r="U114" t="s">
        <v>527</v>
      </c>
      <c r="V114" t="s">
        <v>528</v>
      </c>
      <c r="W114" t="s">
        <v>37</v>
      </c>
      <c r="X114" t="s">
        <v>37</v>
      </c>
      <c r="Y114" t="s">
        <v>37</v>
      </c>
      <c r="Z114" t="s">
        <v>547</v>
      </c>
      <c r="AA114" t="s">
        <v>44</v>
      </c>
      <c r="AB114" t="s">
        <v>44</v>
      </c>
      <c r="AC114" t="s">
        <v>45</v>
      </c>
      <c r="AD114" t="s">
        <v>46</v>
      </c>
      <c r="AE114" t="s">
        <v>530</v>
      </c>
      <c r="AF114" t="s">
        <v>48</v>
      </c>
      <c r="AG114">
        <v>616138</v>
      </c>
      <c r="AH114">
        <v>1</v>
      </c>
      <c r="AI114">
        <v>1</v>
      </c>
    </row>
    <row r="115" spans="1:35" ht="16.850000000000001" customHeight="1">
      <c r="A115" s="65" t="str">
        <f>IF(L115="","",IF(COUNTIF(Wip!K:K,L115)=0,IF(W115="","KGB","KBB"),IF(AND(_xlfn.IFNA(VLOOKUP(L115,Wip!K:M,3,0),"")="Y",Q115="MTCAPPLYCONF"),"On Hold",IF(W115="","KGB","KBB"))))</f>
        <v>KGB</v>
      </c>
      <c r="B115" s="65" t="str">
        <f>IF(A115="on hold", "on hold",
 IF(A115="KGB", "Standard Shipment",
  IF(IFERROR(IFERROR(VLOOKUP(L115, List!D:J, 7, 0), VLOOKUP(L115&amp;"", List!D:J, 7, 0)), 0)=0,
   IF(IFERROR(IFERROR(VLOOKUP(L115, 'CND List'!$A:$C, 3, 0), VLOOKUP(L115&amp;"", 'CND List'!$A:$C, 3, 0)), 0)=0,
    IF(A115="KBB", "-", ""),
    IFERROR(VLOOKUP(L115, 'CND List'!$A:$C, 3, 0), VLOOKUP(L115&amp;"", 'CND List'!$A:$C, 3, 0))
   ),
   IFERROR(VLOOKUP(L115, List!D:J, 7, 0), VLOOKUP(L115&amp;"", List!D:J, 7, 0))
  )
 )
)</f>
        <v>Standard Shipment</v>
      </c>
      <c r="C115" s="66" t="str">
        <f t="shared" si="1"/>
        <v>Standard Shipment</v>
      </c>
      <c r="D115" s="67" t="str">
        <f ca="1">IF(C115="Local Scrap","Closed",IFERROR(IF(A115="kgb","Closed",IF(MID(C115,5,1)="Q","Closed",LOOKUP(TODAY()-W115, {0,31,91,181,366}, {"0-30天","31-90天","91-180天","181-365天","365天以上"}))), LOOKUP(TODAY()-Z115, {0,31,91,181,366}, {"0-30天","31-90天","91-180天","181-365天","365天以上"})))</f>
        <v>Closed</v>
      </c>
      <c r="E115" s="67" t="str" cm="1">
        <f t="array" ref="E115">IF(A115&lt;&gt;"kbb", "", IF(IFERROR(VALUE(V115), 0)=MAX(INDEX(($A$2:$A$4929="kbb")*($L$2:$L$4929=L115)*IFERROR(VALUE($V$2:$V$4929), 0), 0)), "最新", "歷史重複"))</f>
        <v/>
      </c>
      <c r="F115" t="s">
        <v>511</v>
      </c>
      <c r="G115" t="s">
        <v>29</v>
      </c>
      <c r="H115" t="s">
        <v>30</v>
      </c>
      <c r="I115" t="s">
        <v>31</v>
      </c>
      <c r="J115" t="s">
        <v>512</v>
      </c>
      <c r="K115" t="s">
        <v>513</v>
      </c>
      <c r="L115" t="s">
        <v>548</v>
      </c>
      <c r="M115" t="s">
        <v>438</v>
      </c>
      <c r="N115" t="s">
        <v>439</v>
      </c>
      <c r="O115" t="s">
        <v>37</v>
      </c>
      <c r="P115" t="s">
        <v>548</v>
      </c>
      <c r="Q115" t="s">
        <v>38</v>
      </c>
      <c r="R115" t="s">
        <v>53</v>
      </c>
      <c r="S115" t="s">
        <v>515</v>
      </c>
      <c r="T115" t="s">
        <v>549</v>
      </c>
      <c r="U115" t="s">
        <v>528</v>
      </c>
      <c r="V115" t="s">
        <v>528</v>
      </c>
      <c r="W115" t="s">
        <v>37</v>
      </c>
      <c r="X115" t="s">
        <v>37</v>
      </c>
      <c r="Y115" t="s">
        <v>37</v>
      </c>
      <c r="Z115" t="s">
        <v>550</v>
      </c>
      <c r="AA115" t="s">
        <v>44</v>
      </c>
      <c r="AB115" t="s">
        <v>44</v>
      </c>
      <c r="AC115" t="s">
        <v>45</v>
      </c>
      <c r="AD115" t="s">
        <v>443</v>
      </c>
      <c r="AE115" t="s">
        <v>530</v>
      </c>
      <c r="AF115" t="s">
        <v>48</v>
      </c>
      <c r="AG115">
        <v>616138</v>
      </c>
      <c r="AH115">
        <v>1</v>
      </c>
      <c r="AI115">
        <v>1</v>
      </c>
    </row>
    <row r="116" spans="1:35" ht="16.850000000000001" customHeight="1">
      <c r="A116" s="65" t="str">
        <f>IF(L116="","",IF(COUNTIF(Wip!K:K,L116)=0,IF(W116="","KGB","KBB"),IF(AND(_xlfn.IFNA(VLOOKUP(L116,Wip!K:M,3,0),"")="Y",Q116="MTCAPPLYCONF"),"On Hold",IF(W116="","KGB","KBB"))))</f>
        <v>KGB</v>
      </c>
      <c r="B116" s="65" t="str">
        <f>IF(A116="on hold", "on hold",
 IF(A116="KGB", "Standard Shipment",
  IF(IFERROR(IFERROR(VLOOKUP(L116, List!D:J, 7, 0), VLOOKUP(L116&amp;"", List!D:J, 7, 0)), 0)=0,
   IF(IFERROR(IFERROR(VLOOKUP(L116, 'CND List'!$A:$C, 3, 0), VLOOKUP(L116&amp;"", 'CND List'!$A:$C, 3, 0)), 0)=0,
    IF(A116="KBB", "-", ""),
    IFERROR(VLOOKUP(L116, 'CND List'!$A:$C, 3, 0), VLOOKUP(L116&amp;"", 'CND List'!$A:$C, 3, 0))
   ),
   IFERROR(VLOOKUP(L116, List!D:J, 7, 0), VLOOKUP(L116&amp;"", List!D:J, 7, 0))
  )
 )
)</f>
        <v>Standard Shipment</v>
      </c>
      <c r="C116" s="66" t="str">
        <f t="shared" si="1"/>
        <v>Standard Shipment</v>
      </c>
      <c r="D116" s="67" t="str">
        <f ca="1">IF(C116="Local Scrap","Closed",IFERROR(IF(A116="kgb","Closed",IF(MID(C116,5,1)="Q","Closed",LOOKUP(TODAY()-W116, {0,31,91,181,366}, {"0-30天","31-90天","91-180天","181-365天","365天以上"}))), LOOKUP(TODAY()-Z116, {0,31,91,181,366}, {"0-30天","31-90天","91-180天","181-365天","365天以上"})))</f>
        <v>Closed</v>
      </c>
      <c r="E116" s="67" t="str" cm="1">
        <f t="array" ref="E116">IF(A116&lt;&gt;"kbb", "", IF(IFERROR(VALUE(V116), 0)=MAX(INDEX(($A$2:$A$4929="kbb")*($L$2:$L$4929=L116)*IFERROR(VALUE($V$2:$V$4929), 0), 0)), "最新", "歷史重複"))</f>
        <v/>
      </c>
      <c r="F116" t="s">
        <v>551</v>
      </c>
      <c r="G116" t="s">
        <v>29</v>
      </c>
      <c r="H116" t="s">
        <v>30</v>
      </c>
      <c r="I116" t="s">
        <v>31</v>
      </c>
      <c r="J116" t="s">
        <v>552</v>
      </c>
      <c r="K116" t="s">
        <v>553</v>
      </c>
      <c r="L116" t="s">
        <v>554</v>
      </c>
      <c r="M116" t="s">
        <v>555</v>
      </c>
      <c r="N116" t="s">
        <v>556</v>
      </c>
      <c r="O116" t="s">
        <v>37</v>
      </c>
      <c r="P116" t="s">
        <v>554</v>
      </c>
      <c r="Q116" t="s">
        <v>38</v>
      </c>
      <c r="R116" t="s">
        <v>53</v>
      </c>
      <c r="S116" t="s">
        <v>557</v>
      </c>
      <c r="T116" t="s">
        <v>558</v>
      </c>
      <c r="U116" t="s">
        <v>522</v>
      </c>
      <c r="V116" t="s">
        <v>522</v>
      </c>
      <c r="W116" t="s">
        <v>37</v>
      </c>
      <c r="X116" t="s">
        <v>37</v>
      </c>
      <c r="Y116" t="s">
        <v>37</v>
      </c>
      <c r="Z116" t="s">
        <v>559</v>
      </c>
      <c r="AA116" t="s">
        <v>44</v>
      </c>
      <c r="AB116" t="s">
        <v>44</v>
      </c>
      <c r="AC116" t="s">
        <v>45</v>
      </c>
      <c r="AD116" t="s">
        <v>190</v>
      </c>
      <c r="AE116" t="s">
        <v>524</v>
      </c>
      <c r="AF116" t="s">
        <v>48</v>
      </c>
      <c r="AG116">
        <v>616790</v>
      </c>
      <c r="AH116">
        <v>1</v>
      </c>
      <c r="AI116">
        <v>1</v>
      </c>
    </row>
    <row r="117" spans="1:35" ht="16.850000000000001" customHeight="1">
      <c r="A117" s="65" t="str">
        <f>IF(L117="","",IF(COUNTIF(Wip!K:K,L117)=0,IF(W117="","KGB","KBB"),IF(AND(_xlfn.IFNA(VLOOKUP(L117,Wip!K:M,3,0),"")="Y",Q117="MTCAPPLYCONF"),"On Hold",IF(W117="","KGB","KBB"))))</f>
        <v>KGB</v>
      </c>
      <c r="B117" s="65" t="str">
        <f>IF(A117="on hold", "on hold",
 IF(A117="KGB", "Standard Shipment",
  IF(IFERROR(IFERROR(VLOOKUP(L117, List!D:J, 7, 0), VLOOKUP(L117&amp;"", List!D:J, 7, 0)), 0)=0,
   IF(IFERROR(IFERROR(VLOOKUP(L117, 'CND List'!$A:$C, 3, 0), VLOOKUP(L117&amp;"", 'CND List'!$A:$C, 3, 0)), 0)=0,
    IF(A117="KBB", "-", ""),
    IFERROR(VLOOKUP(L117, 'CND List'!$A:$C, 3, 0), VLOOKUP(L117&amp;"", 'CND List'!$A:$C, 3, 0))
   ),
   IFERROR(VLOOKUP(L117, List!D:J, 7, 0), VLOOKUP(L117&amp;"", List!D:J, 7, 0))
  )
 )
)</f>
        <v>Standard Shipment</v>
      </c>
      <c r="C117" s="66" t="str">
        <f t="shared" si="1"/>
        <v>Standard Shipment</v>
      </c>
      <c r="D117" s="67" t="str">
        <f ca="1">IF(C117="Local Scrap","Closed",IFERROR(IF(A117="kgb","Closed",IF(MID(C117,5,1)="Q","Closed",LOOKUP(TODAY()-W117, {0,31,91,181,366}, {"0-30天","31-90天","91-180天","181-365天","365天以上"}))), LOOKUP(TODAY()-Z117, {0,31,91,181,366}, {"0-30天","31-90天","91-180天","181-365天","365天以上"})))</f>
        <v>Closed</v>
      </c>
      <c r="E117" s="67" t="str" cm="1">
        <f t="array" ref="E117">IF(A117&lt;&gt;"kbb", "", IF(IFERROR(VALUE(V117), 0)=MAX(INDEX(($A$2:$A$4929="kbb")*($L$2:$L$4929=L117)*IFERROR(VALUE($V$2:$V$4929), 0), 0)), "最新", "歷史重複"))</f>
        <v/>
      </c>
      <c r="F117" t="s">
        <v>551</v>
      </c>
      <c r="G117" t="s">
        <v>29</v>
      </c>
      <c r="H117" t="s">
        <v>30</v>
      </c>
      <c r="I117" t="s">
        <v>31</v>
      </c>
      <c r="J117" t="s">
        <v>552</v>
      </c>
      <c r="K117" t="s">
        <v>553</v>
      </c>
      <c r="L117" t="s">
        <v>560</v>
      </c>
      <c r="M117" t="s">
        <v>205</v>
      </c>
      <c r="N117" t="s">
        <v>206</v>
      </c>
      <c r="O117" t="s">
        <v>37</v>
      </c>
      <c r="P117" t="s">
        <v>560</v>
      </c>
      <c r="Q117" t="s">
        <v>38</v>
      </c>
      <c r="R117" t="s">
        <v>53</v>
      </c>
      <c r="S117" t="s">
        <v>561</v>
      </c>
      <c r="T117" t="s">
        <v>562</v>
      </c>
      <c r="U117" t="s">
        <v>522</v>
      </c>
      <c r="V117" t="s">
        <v>522</v>
      </c>
      <c r="W117" t="s">
        <v>37</v>
      </c>
      <c r="X117" t="s">
        <v>37</v>
      </c>
      <c r="Y117" t="s">
        <v>37</v>
      </c>
      <c r="Z117" t="s">
        <v>563</v>
      </c>
      <c r="AA117" t="s">
        <v>44</v>
      </c>
      <c r="AB117" t="s">
        <v>44</v>
      </c>
      <c r="AC117" t="s">
        <v>45</v>
      </c>
      <c r="AD117" t="s">
        <v>190</v>
      </c>
      <c r="AE117" t="s">
        <v>524</v>
      </c>
      <c r="AF117" t="s">
        <v>48</v>
      </c>
      <c r="AG117">
        <v>616790</v>
      </c>
      <c r="AH117">
        <v>1</v>
      </c>
      <c r="AI117">
        <v>1</v>
      </c>
    </row>
    <row r="118" spans="1:35" ht="16.850000000000001" customHeight="1">
      <c r="A118" s="65" t="str">
        <f>IF(L118="","",IF(COUNTIF(Wip!K:K,L118)=0,IF(W118="","KGB","KBB"),IF(AND(_xlfn.IFNA(VLOOKUP(L118,Wip!K:M,3,0),"")="Y",Q118="MTCAPPLYCONF"),"On Hold",IF(W118="","KGB","KBB"))))</f>
        <v>KGB</v>
      </c>
      <c r="B118" s="65" t="str">
        <f>IF(A118="on hold", "on hold",
 IF(A118="KGB", "Standard Shipment",
  IF(IFERROR(IFERROR(VLOOKUP(L118, List!D:J, 7, 0), VLOOKUP(L118&amp;"", List!D:J, 7, 0)), 0)=0,
   IF(IFERROR(IFERROR(VLOOKUP(L118, 'CND List'!$A:$C, 3, 0), VLOOKUP(L118&amp;"", 'CND List'!$A:$C, 3, 0)), 0)=0,
    IF(A118="KBB", "-", ""),
    IFERROR(VLOOKUP(L118, 'CND List'!$A:$C, 3, 0), VLOOKUP(L118&amp;"", 'CND List'!$A:$C, 3, 0))
   ),
   IFERROR(VLOOKUP(L118, List!D:J, 7, 0), VLOOKUP(L118&amp;"", List!D:J, 7, 0))
  )
 )
)</f>
        <v>Standard Shipment</v>
      </c>
      <c r="C118" s="66" t="str">
        <f t="shared" si="1"/>
        <v>Standard Shipment</v>
      </c>
      <c r="D118" s="67" t="str">
        <f ca="1">IF(C118="Local Scrap","Closed",IFERROR(IF(A118="kgb","Closed",IF(MID(C118,5,1)="Q","Closed",LOOKUP(TODAY()-W118, {0,31,91,181,366}, {"0-30天","31-90天","91-180天","181-365天","365天以上"}))), LOOKUP(TODAY()-Z118, {0,31,91,181,366}, {"0-30天","31-90天","91-180天","181-365天","365天以上"})))</f>
        <v>Closed</v>
      </c>
      <c r="E118" s="67" t="str" cm="1">
        <f t="array" ref="E118">IF(A118&lt;&gt;"kbb", "", IF(IFERROR(VALUE(V118), 0)=MAX(INDEX(($A$2:$A$4929="kbb")*($L$2:$L$4929=L118)*IFERROR(VALUE($V$2:$V$4929), 0), 0)), "最新", "歷史重複"))</f>
        <v/>
      </c>
      <c r="F118" t="s">
        <v>551</v>
      </c>
      <c r="G118" t="s">
        <v>29</v>
      </c>
      <c r="H118" t="s">
        <v>30</v>
      </c>
      <c r="I118" t="s">
        <v>31</v>
      </c>
      <c r="J118" t="s">
        <v>552</v>
      </c>
      <c r="K118" t="s">
        <v>553</v>
      </c>
      <c r="L118" t="s">
        <v>564</v>
      </c>
      <c r="M118" t="s">
        <v>555</v>
      </c>
      <c r="N118" t="s">
        <v>556</v>
      </c>
      <c r="O118" t="s">
        <v>37</v>
      </c>
      <c r="P118" t="s">
        <v>564</v>
      </c>
      <c r="Q118" t="s">
        <v>38</v>
      </c>
      <c r="R118" t="s">
        <v>53</v>
      </c>
      <c r="S118" t="s">
        <v>557</v>
      </c>
      <c r="T118" t="s">
        <v>565</v>
      </c>
      <c r="U118" t="s">
        <v>522</v>
      </c>
      <c r="V118" t="s">
        <v>522</v>
      </c>
      <c r="W118" t="s">
        <v>37</v>
      </c>
      <c r="X118" t="s">
        <v>37</v>
      </c>
      <c r="Y118" t="s">
        <v>37</v>
      </c>
      <c r="Z118" t="s">
        <v>566</v>
      </c>
      <c r="AA118" t="s">
        <v>44</v>
      </c>
      <c r="AB118" t="s">
        <v>44</v>
      </c>
      <c r="AC118" t="s">
        <v>45</v>
      </c>
      <c r="AD118" t="s">
        <v>190</v>
      </c>
      <c r="AE118" t="s">
        <v>524</v>
      </c>
      <c r="AF118" t="s">
        <v>48</v>
      </c>
      <c r="AG118">
        <v>616790</v>
      </c>
      <c r="AH118">
        <v>1</v>
      </c>
      <c r="AI118">
        <v>1</v>
      </c>
    </row>
    <row r="119" spans="1:35" ht="16.850000000000001" customHeight="1">
      <c r="A119" s="65" t="str">
        <f>IF(L119="","",IF(COUNTIF(Wip!K:K,L119)=0,IF(W119="","KGB","KBB"),IF(AND(_xlfn.IFNA(VLOOKUP(L119,Wip!K:M,3,0),"")="Y",Q119="MTCAPPLYCONF"),"On Hold",IF(W119="","KGB","KBB"))))</f>
        <v>KGB</v>
      </c>
      <c r="B119" s="65" t="str">
        <f>IF(A119="on hold", "on hold",
 IF(A119="KGB", "Standard Shipment",
  IF(IFERROR(IFERROR(VLOOKUP(L119, List!D:J, 7, 0), VLOOKUP(L119&amp;"", List!D:J, 7, 0)), 0)=0,
   IF(IFERROR(IFERROR(VLOOKUP(L119, 'CND List'!$A:$C, 3, 0), VLOOKUP(L119&amp;"", 'CND List'!$A:$C, 3, 0)), 0)=0,
    IF(A119="KBB", "-", ""),
    IFERROR(VLOOKUP(L119, 'CND List'!$A:$C, 3, 0), VLOOKUP(L119&amp;"", 'CND List'!$A:$C, 3, 0))
   ),
   IFERROR(VLOOKUP(L119, List!D:J, 7, 0), VLOOKUP(L119&amp;"", List!D:J, 7, 0))
  )
 )
)</f>
        <v>Standard Shipment</v>
      </c>
      <c r="C119" s="66" t="str">
        <f t="shared" si="1"/>
        <v>Standard Shipment</v>
      </c>
      <c r="D119" s="67" t="str">
        <f ca="1">IF(C119="Local Scrap","Closed",IFERROR(IF(A119="kgb","Closed",IF(MID(C119,5,1)="Q","Closed",LOOKUP(TODAY()-W119, {0,31,91,181,366}, {"0-30天","31-90天","91-180天","181-365天","365天以上"}))), LOOKUP(TODAY()-Z119, {0,31,91,181,366}, {"0-30天","31-90天","91-180天","181-365天","365天以上"})))</f>
        <v>Closed</v>
      </c>
      <c r="E119" s="67" t="str" cm="1">
        <f t="array" ref="E119">IF(A119&lt;&gt;"kbb", "", IF(IFERROR(VALUE(V119), 0)=MAX(INDEX(($A$2:$A$4929="kbb")*($L$2:$L$4929=L119)*IFERROR(VALUE($V$2:$V$4929), 0), 0)), "最新", "歷史重複"))</f>
        <v/>
      </c>
      <c r="F119" t="s">
        <v>567</v>
      </c>
      <c r="G119" t="s">
        <v>29</v>
      </c>
      <c r="H119" t="s">
        <v>30</v>
      </c>
      <c r="I119" t="s">
        <v>31</v>
      </c>
      <c r="J119" t="s">
        <v>568</v>
      </c>
      <c r="K119" t="s">
        <v>569</v>
      </c>
      <c r="L119" t="s">
        <v>570</v>
      </c>
      <c r="M119" t="s">
        <v>486</v>
      </c>
      <c r="N119" t="s">
        <v>219</v>
      </c>
      <c r="O119" t="s">
        <v>37</v>
      </c>
      <c r="P119" t="s">
        <v>570</v>
      </c>
      <c r="Q119" t="s">
        <v>38</v>
      </c>
      <c r="R119" t="s">
        <v>53</v>
      </c>
      <c r="S119" t="s">
        <v>571</v>
      </c>
      <c r="T119" t="s">
        <v>572</v>
      </c>
      <c r="U119" t="s">
        <v>573</v>
      </c>
      <c r="V119" t="s">
        <v>573</v>
      </c>
      <c r="W119" t="s">
        <v>37</v>
      </c>
      <c r="X119" t="s">
        <v>37</v>
      </c>
      <c r="Y119" t="s">
        <v>37</v>
      </c>
      <c r="Z119" t="s">
        <v>574</v>
      </c>
      <c r="AA119" t="s">
        <v>44</v>
      </c>
      <c r="AB119" t="s">
        <v>44</v>
      </c>
      <c r="AC119" t="s">
        <v>45</v>
      </c>
      <c r="AD119" t="s">
        <v>179</v>
      </c>
      <c r="AE119" t="s">
        <v>575</v>
      </c>
      <c r="AF119" t="s">
        <v>48</v>
      </c>
      <c r="AG119">
        <v>616685</v>
      </c>
      <c r="AH119">
        <v>1</v>
      </c>
      <c r="AI119">
        <v>1</v>
      </c>
    </row>
    <row r="120" spans="1:35" ht="16.850000000000001" customHeight="1">
      <c r="A120" s="65" t="str">
        <f>IF(L120="","",IF(COUNTIF(Wip!K:K,L120)=0,IF(W120="","KGB","KBB"),IF(AND(_xlfn.IFNA(VLOOKUP(L120,Wip!K:M,3,0),"")="Y",Q120="MTCAPPLYCONF"),"On Hold",IF(W120="","KGB","KBB"))))</f>
        <v>KGB</v>
      </c>
      <c r="B120" s="65" t="str">
        <f>IF(A120="on hold", "on hold",
 IF(A120="KGB", "Standard Shipment",
  IF(IFERROR(IFERROR(VLOOKUP(L120, List!D:J, 7, 0), VLOOKUP(L120&amp;"", List!D:J, 7, 0)), 0)=0,
   IF(IFERROR(IFERROR(VLOOKUP(L120, 'CND List'!$A:$C, 3, 0), VLOOKUP(L120&amp;"", 'CND List'!$A:$C, 3, 0)), 0)=0,
    IF(A120="KBB", "-", ""),
    IFERROR(VLOOKUP(L120, 'CND List'!$A:$C, 3, 0), VLOOKUP(L120&amp;"", 'CND List'!$A:$C, 3, 0))
   ),
   IFERROR(VLOOKUP(L120, List!D:J, 7, 0), VLOOKUP(L120&amp;"", List!D:J, 7, 0))
  )
 )
)</f>
        <v>Standard Shipment</v>
      </c>
      <c r="C120" s="66" t="str">
        <f t="shared" si="1"/>
        <v>Standard Shipment</v>
      </c>
      <c r="D120" s="67" t="str">
        <f ca="1">IF(C120="Local Scrap","Closed",IFERROR(IF(A120="kgb","Closed",IF(MID(C120,5,1)="Q","Closed",LOOKUP(TODAY()-W120, {0,31,91,181,366}, {"0-30天","31-90天","91-180天","181-365天","365天以上"}))), LOOKUP(TODAY()-Z120, {0,31,91,181,366}, {"0-30天","31-90天","91-180天","181-365天","365天以上"})))</f>
        <v>Closed</v>
      </c>
      <c r="E120" s="67" t="str" cm="1">
        <f t="array" ref="E120">IF(A120&lt;&gt;"kbb", "", IF(IFERROR(VALUE(V120), 0)=MAX(INDEX(($A$2:$A$4929="kbb")*($L$2:$L$4929=L120)*IFERROR(VALUE($V$2:$V$4929), 0), 0)), "最新", "歷史重複"))</f>
        <v/>
      </c>
      <c r="F120" t="s">
        <v>567</v>
      </c>
      <c r="G120" t="s">
        <v>29</v>
      </c>
      <c r="H120" t="s">
        <v>30</v>
      </c>
      <c r="I120" t="s">
        <v>31</v>
      </c>
      <c r="J120" t="s">
        <v>568</v>
      </c>
      <c r="K120" t="s">
        <v>569</v>
      </c>
      <c r="L120" t="s">
        <v>576</v>
      </c>
      <c r="M120" t="s">
        <v>81</v>
      </c>
      <c r="N120" t="s">
        <v>82</v>
      </c>
      <c r="O120" t="s">
        <v>37</v>
      </c>
      <c r="P120" t="s">
        <v>576</v>
      </c>
      <c r="Q120" t="s">
        <v>38</v>
      </c>
      <c r="R120" t="s">
        <v>53</v>
      </c>
      <c r="S120" t="s">
        <v>571</v>
      </c>
      <c r="T120" t="s">
        <v>577</v>
      </c>
      <c r="U120" t="s">
        <v>573</v>
      </c>
      <c r="V120" t="s">
        <v>573</v>
      </c>
      <c r="W120" t="s">
        <v>37</v>
      </c>
      <c r="X120" t="s">
        <v>37</v>
      </c>
      <c r="Y120" t="s">
        <v>37</v>
      </c>
      <c r="Z120" t="s">
        <v>578</v>
      </c>
      <c r="AA120" t="s">
        <v>44</v>
      </c>
      <c r="AB120" t="s">
        <v>44</v>
      </c>
      <c r="AC120" t="s">
        <v>45</v>
      </c>
      <c r="AD120" t="s">
        <v>87</v>
      </c>
      <c r="AE120" t="s">
        <v>575</v>
      </c>
      <c r="AF120" t="s">
        <v>48</v>
      </c>
      <c r="AG120">
        <v>616685</v>
      </c>
      <c r="AH120">
        <v>1</v>
      </c>
      <c r="AI120">
        <v>1</v>
      </c>
    </row>
    <row r="121" spans="1:35" ht="16.850000000000001" customHeight="1">
      <c r="A121" s="65" t="str">
        <f>IF(L121="","",IF(COUNTIF(Wip!K:K,L121)=0,IF(W121="","KGB","KBB"),IF(AND(_xlfn.IFNA(VLOOKUP(L121,Wip!K:M,3,0),"")="Y",Q121="MTCAPPLYCONF"),"On Hold",IF(W121="","KGB","KBB"))))</f>
        <v>KBB</v>
      </c>
      <c r="B121" s="65" t="str">
        <f>IF(A121="on hold", "on hold",
 IF(A121="KGB", "Standard Shipment",
  IF(IFERROR(IFERROR(VLOOKUP(L121, List!D:J, 7, 0), VLOOKUP(L121&amp;"", List!D:J, 7, 0)), 0)=0,
   IF(IFERROR(IFERROR(VLOOKUP(L121, 'CND List'!$A:$C, 3, 0), VLOOKUP(L121&amp;"", 'CND List'!$A:$C, 3, 0)), 0)=0,
    IF(A121="KBB", "-", ""),
    IFERROR(VLOOKUP(L121, 'CND List'!$A:$C, 3, 0), VLOOKUP(L121&amp;"", 'CND List'!$A:$C, 3, 0))
   ),
   IFERROR(VLOOKUP(L121, List!D:J, 7, 0), VLOOKUP(L121&amp;"", List!D:J, 7, 0))
  )
 )
)</f>
        <v>Local Scrap</v>
      </c>
      <c r="C121" s="66" t="str">
        <f t="shared" si="1"/>
        <v>Local Scrap</v>
      </c>
      <c r="D121" s="67" t="str">
        <f ca="1">IF(C121="Local Scrap","Closed",IFERROR(IF(A121="kgb","Closed",IF(MID(C121,5,1)="Q","Closed",LOOKUP(TODAY()-W121, {0,31,91,181,366}, {"0-30天","31-90天","91-180天","181-365天","365天以上"}))), LOOKUP(TODAY()-Z121, {0,31,91,181,366}, {"0-30天","31-90天","91-180天","181-365天","365天以上"})))</f>
        <v>Closed</v>
      </c>
      <c r="E121" s="67" t="str" cm="1">
        <f t="array" ref="E121">IF(A121&lt;&gt;"kbb", "", IF(IFERROR(VALUE(V121), 0)=MAX(INDEX(($A$2:$A$4929="kbb")*($L$2:$L$4929=L121)*IFERROR(VALUE($V$2:$V$4929), 0), 0)), "最新", "歷史重複"))</f>
        <v>最新</v>
      </c>
      <c r="F121" t="s">
        <v>567</v>
      </c>
      <c r="G121" t="s">
        <v>29</v>
      </c>
      <c r="H121" t="s">
        <v>30</v>
      </c>
      <c r="I121" t="s">
        <v>31</v>
      </c>
      <c r="J121" t="s">
        <v>568</v>
      </c>
      <c r="K121" t="s">
        <v>569</v>
      </c>
      <c r="L121" t="s">
        <v>579</v>
      </c>
      <c r="M121" t="s">
        <v>35</v>
      </c>
      <c r="N121" t="s">
        <v>36</v>
      </c>
      <c r="O121" t="s">
        <v>37</v>
      </c>
      <c r="P121" t="s">
        <v>579</v>
      </c>
      <c r="Q121" t="s">
        <v>38</v>
      </c>
      <c r="R121" t="s">
        <v>53</v>
      </c>
      <c r="S121" t="s">
        <v>571</v>
      </c>
      <c r="T121" t="s">
        <v>37</v>
      </c>
      <c r="U121" t="s">
        <v>37</v>
      </c>
      <c r="V121" t="s">
        <v>580</v>
      </c>
      <c r="W121" t="s">
        <v>517</v>
      </c>
      <c r="X121" t="s">
        <v>114</v>
      </c>
      <c r="Y121" t="s">
        <v>518</v>
      </c>
      <c r="Z121" t="s">
        <v>581</v>
      </c>
      <c r="AA121" t="s">
        <v>44</v>
      </c>
      <c r="AB121" t="s">
        <v>44</v>
      </c>
      <c r="AC121" t="s">
        <v>117</v>
      </c>
      <c r="AD121" t="s">
        <v>46</v>
      </c>
      <c r="AE121" t="s">
        <v>37</v>
      </c>
      <c r="AF121" t="s">
        <v>37</v>
      </c>
      <c r="AG121" t="s">
        <v>37</v>
      </c>
      <c r="AH121" t="s">
        <v>37</v>
      </c>
      <c r="AI121" t="s">
        <v>37</v>
      </c>
    </row>
    <row r="122" spans="1:35" ht="16.850000000000001" customHeight="1">
      <c r="A122" s="65" t="str">
        <f>IF(L122="","",IF(COUNTIF(Wip!K:K,L122)=0,IF(W122="","KGB","KBB"),IF(AND(_xlfn.IFNA(VLOOKUP(L122,Wip!K:M,3,0),"")="Y",Q122="MTCAPPLYCONF"),"On Hold",IF(W122="","KGB","KBB"))))</f>
        <v>KGB</v>
      </c>
      <c r="B122" s="65" t="str">
        <f>IF(A122="on hold", "on hold",
 IF(A122="KGB", "Standard Shipment",
  IF(IFERROR(IFERROR(VLOOKUP(L122, List!D:J, 7, 0), VLOOKUP(L122&amp;"", List!D:J, 7, 0)), 0)=0,
   IF(IFERROR(IFERROR(VLOOKUP(L122, 'CND List'!$A:$C, 3, 0), VLOOKUP(L122&amp;"", 'CND List'!$A:$C, 3, 0)), 0)=0,
    IF(A122="KBB", "-", ""),
    IFERROR(VLOOKUP(L122, 'CND List'!$A:$C, 3, 0), VLOOKUP(L122&amp;"", 'CND List'!$A:$C, 3, 0))
   ),
   IFERROR(VLOOKUP(L122, List!D:J, 7, 0), VLOOKUP(L122&amp;"", List!D:J, 7, 0))
  )
 )
)</f>
        <v>Standard Shipment</v>
      </c>
      <c r="C122" s="66" t="str">
        <f t="shared" ref="C122:C185" si="2">IF(A122="on hold", "on hold", IF(B122="on hold", "wait for return customer", IF(B122="CND Sceond Pass", "Standard Shipment", IF(AND(A122="kgb", OR(B122="-", B122="", B122="#N/A")), "Standard Shipment", IF(AND(A122="kbb", OR(B122="-", B122="", B122="#N/A")), "wait for return customer", IF(OR(B122="Local Scrap", B122="SBF to be notified", B122="VRAM is pending RTV", B122="BU未結案"), B122, IF(OR(B122="scrap結案", B122="良品結案", LEFT(B122,2)="sc", LEFT(B122,2)="良品"), "CND結案", IF(ISNUMBER(B122), YEAR(B122) &amp; "Q" &amp; INT((MONTH(B122)+2)/3), IF(ISERROR(DATEVALUE(TEXT(B122,"yyyy/mm/dd"))), IF(ISNA(B122), "#N/A", B122), YEAR(DATEVALUE(TEXT(B122,"yyyy/mm/dd"))) &amp; "Q" &amp; INT((MONTH(DATEVALUE(TEXT(B122,"yyyy/mm/dd")))+2)/3))))))))))</f>
        <v>Standard Shipment</v>
      </c>
      <c r="D122" s="67" t="str">
        <f ca="1">IF(C122="Local Scrap","Closed",IFERROR(IF(A122="kgb","Closed",IF(MID(C122,5,1)="Q","Closed",LOOKUP(TODAY()-W122, {0,31,91,181,366}, {"0-30天","31-90天","91-180天","181-365天","365天以上"}))), LOOKUP(TODAY()-Z122, {0,31,91,181,366}, {"0-30天","31-90天","91-180天","181-365天","365天以上"})))</f>
        <v>Closed</v>
      </c>
      <c r="E122" s="67" t="str" cm="1">
        <f t="array" ref="E122">IF(A122&lt;&gt;"kbb", "", IF(IFERROR(VALUE(V122), 0)=MAX(INDEX(($A$2:$A$4929="kbb")*($L$2:$L$4929=L122)*IFERROR(VALUE($V$2:$V$4929), 0), 0)), "最新", "歷史重複"))</f>
        <v/>
      </c>
      <c r="F122" t="s">
        <v>567</v>
      </c>
      <c r="G122" t="s">
        <v>29</v>
      </c>
      <c r="H122" t="s">
        <v>30</v>
      </c>
      <c r="I122" t="s">
        <v>31</v>
      </c>
      <c r="J122" t="s">
        <v>568</v>
      </c>
      <c r="K122" t="s">
        <v>569</v>
      </c>
      <c r="L122" t="s">
        <v>582</v>
      </c>
      <c r="M122" t="s">
        <v>429</v>
      </c>
      <c r="N122" t="s">
        <v>36</v>
      </c>
      <c r="O122" t="s">
        <v>37</v>
      </c>
      <c r="P122" t="s">
        <v>582</v>
      </c>
      <c r="Q122" t="s">
        <v>38</v>
      </c>
      <c r="R122" t="s">
        <v>53</v>
      </c>
      <c r="S122" t="s">
        <v>571</v>
      </c>
      <c r="T122" t="s">
        <v>583</v>
      </c>
      <c r="U122" t="s">
        <v>584</v>
      </c>
      <c r="V122" t="s">
        <v>584</v>
      </c>
      <c r="W122" t="s">
        <v>37</v>
      </c>
      <c r="X122" t="s">
        <v>37</v>
      </c>
      <c r="Y122" t="s">
        <v>37</v>
      </c>
      <c r="Z122" t="s">
        <v>585</v>
      </c>
      <c r="AA122" t="s">
        <v>44</v>
      </c>
      <c r="AB122" t="s">
        <v>44</v>
      </c>
      <c r="AC122" t="s">
        <v>45</v>
      </c>
      <c r="AD122" t="s">
        <v>46</v>
      </c>
      <c r="AE122" t="s">
        <v>586</v>
      </c>
      <c r="AF122" t="s">
        <v>48</v>
      </c>
      <c r="AG122">
        <v>617414</v>
      </c>
      <c r="AH122">
        <v>1</v>
      </c>
      <c r="AI122">
        <v>1</v>
      </c>
    </row>
    <row r="123" spans="1:35" ht="16.850000000000001" customHeight="1">
      <c r="A123" s="65" t="str">
        <f>IF(L123="","",IF(COUNTIF(Wip!K:K,L123)=0,IF(W123="","KGB","KBB"),IF(AND(_xlfn.IFNA(VLOOKUP(L123,Wip!K:M,3,0),"")="Y",Q123="MTCAPPLYCONF"),"On Hold",IF(W123="","KGB","KBB"))))</f>
        <v>KGB</v>
      </c>
      <c r="B123" s="65" t="str">
        <f>IF(A123="on hold", "on hold",
 IF(A123="KGB", "Standard Shipment",
  IF(IFERROR(IFERROR(VLOOKUP(L123, List!D:J, 7, 0), VLOOKUP(L123&amp;"", List!D:J, 7, 0)), 0)=0,
   IF(IFERROR(IFERROR(VLOOKUP(L123, 'CND List'!$A:$C, 3, 0), VLOOKUP(L123&amp;"", 'CND List'!$A:$C, 3, 0)), 0)=0,
    IF(A123="KBB", "-", ""),
    IFERROR(VLOOKUP(L123, 'CND List'!$A:$C, 3, 0), VLOOKUP(L123&amp;"", 'CND List'!$A:$C, 3, 0))
   ),
   IFERROR(VLOOKUP(L123, List!D:J, 7, 0), VLOOKUP(L123&amp;"", List!D:J, 7, 0))
  )
 )
)</f>
        <v>Standard Shipment</v>
      </c>
      <c r="C123" s="66" t="str">
        <f t="shared" si="2"/>
        <v>Standard Shipment</v>
      </c>
      <c r="D123" s="67" t="str">
        <f ca="1">IF(C123="Local Scrap","Closed",IFERROR(IF(A123="kgb","Closed",IF(MID(C123,5,1)="Q","Closed",LOOKUP(TODAY()-W123, {0,31,91,181,366}, {"0-30天","31-90天","91-180天","181-365天","365天以上"}))), LOOKUP(TODAY()-Z123, {0,31,91,181,366}, {"0-30天","31-90天","91-180天","181-365天","365天以上"})))</f>
        <v>Closed</v>
      </c>
      <c r="E123" s="67" t="str" cm="1">
        <f t="array" ref="E123">IF(A123&lt;&gt;"kbb", "", IF(IFERROR(VALUE(V123), 0)=MAX(INDEX(($A$2:$A$4929="kbb")*($L$2:$L$4929=L123)*IFERROR(VALUE($V$2:$V$4929), 0), 0)), "最新", "歷史重複"))</f>
        <v/>
      </c>
      <c r="F123" t="s">
        <v>567</v>
      </c>
      <c r="G123" t="s">
        <v>29</v>
      </c>
      <c r="H123" t="s">
        <v>30</v>
      </c>
      <c r="I123" t="s">
        <v>31</v>
      </c>
      <c r="J123" t="s">
        <v>568</v>
      </c>
      <c r="K123" t="s">
        <v>569</v>
      </c>
      <c r="L123" t="s">
        <v>587</v>
      </c>
      <c r="M123" t="s">
        <v>429</v>
      </c>
      <c r="N123" t="s">
        <v>36</v>
      </c>
      <c r="O123" t="s">
        <v>37</v>
      </c>
      <c r="P123" t="s">
        <v>587</v>
      </c>
      <c r="Q123" t="s">
        <v>38</v>
      </c>
      <c r="R123" t="s">
        <v>53</v>
      </c>
      <c r="S123" t="s">
        <v>571</v>
      </c>
      <c r="T123" t="s">
        <v>588</v>
      </c>
      <c r="U123" t="s">
        <v>522</v>
      </c>
      <c r="V123" t="s">
        <v>522</v>
      </c>
      <c r="W123" t="s">
        <v>37</v>
      </c>
      <c r="X123" t="s">
        <v>37</v>
      </c>
      <c r="Y123" t="s">
        <v>37</v>
      </c>
      <c r="Z123" t="s">
        <v>589</v>
      </c>
      <c r="AA123" t="s">
        <v>44</v>
      </c>
      <c r="AB123" t="s">
        <v>44</v>
      </c>
      <c r="AC123" t="s">
        <v>45</v>
      </c>
      <c r="AD123" t="s">
        <v>46</v>
      </c>
      <c r="AE123" t="s">
        <v>524</v>
      </c>
      <c r="AF123" t="s">
        <v>48</v>
      </c>
      <c r="AG123">
        <v>616790</v>
      </c>
      <c r="AH123">
        <v>1</v>
      </c>
      <c r="AI123">
        <v>1</v>
      </c>
    </row>
    <row r="124" spans="1:35" ht="16.850000000000001" customHeight="1">
      <c r="A124" s="65" t="str">
        <f>IF(L124="","",IF(COUNTIF(Wip!K:K,L124)=0,IF(W124="","KGB","KBB"),IF(AND(_xlfn.IFNA(VLOOKUP(L124,Wip!K:M,3,0),"")="Y",Q124="MTCAPPLYCONF"),"On Hold",IF(W124="","KGB","KBB"))))</f>
        <v>KGB</v>
      </c>
      <c r="B124" s="65" t="str">
        <f>IF(A124="on hold", "on hold",
 IF(A124="KGB", "Standard Shipment",
  IF(IFERROR(IFERROR(VLOOKUP(L124, List!D:J, 7, 0), VLOOKUP(L124&amp;"", List!D:J, 7, 0)), 0)=0,
   IF(IFERROR(IFERROR(VLOOKUP(L124, 'CND List'!$A:$C, 3, 0), VLOOKUP(L124&amp;"", 'CND List'!$A:$C, 3, 0)), 0)=0,
    IF(A124="KBB", "-", ""),
    IFERROR(VLOOKUP(L124, 'CND List'!$A:$C, 3, 0), VLOOKUP(L124&amp;"", 'CND List'!$A:$C, 3, 0))
   ),
   IFERROR(VLOOKUP(L124, List!D:J, 7, 0), VLOOKUP(L124&amp;"", List!D:J, 7, 0))
  )
 )
)</f>
        <v>Standard Shipment</v>
      </c>
      <c r="C124" s="66" t="str">
        <f t="shared" si="2"/>
        <v>Standard Shipment</v>
      </c>
      <c r="D124" s="67" t="str">
        <f ca="1">IF(C124="Local Scrap","Closed",IFERROR(IF(A124="kgb","Closed",IF(MID(C124,5,1)="Q","Closed",LOOKUP(TODAY()-W124, {0,31,91,181,366}, {"0-30天","31-90天","91-180天","181-365天","365天以上"}))), LOOKUP(TODAY()-Z124, {0,31,91,181,366}, {"0-30天","31-90天","91-180天","181-365天","365天以上"})))</f>
        <v>Closed</v>
      </c>
      <c r="E124" s="67" t="str" cm="1">
        <f t="array" ref="E124">IF(A124&lt;&gt;"kbb", "", IF(IFERROR(VALUE(V124), 0)=MAX(INDEX(($A$2:$A$4929="kbb")*($L$2:$L$4929=L124)*IFERROR(VALUE($V$2:$V$4929), 0), 0)), "最新", "歷史重複"))</f>
        <v/>
      </c>
      <c r="F124" t="s">
        <v>567</v>
      </c>
      <c r="G124" t="s">
        <v>29</v>
      </c>
      <c r="H124" t="s">
        <v>30</v>
      </c>
      <c r="I124" t="s">
        <v>31</v>
      </c>
      <c r="J124" t="s">
        <v>568</v>
      </c>
      <c r="K124" t="s">
        <v>569</v>
      </c>
      <c r="L124" t="s">
        <v>590</v>
      </c>
      <c r="M124" t="s">
        <v>486</v>
      </c>
      <c r="N124" t="s">
        <v>219</v>
      </c>
      <c r="O124" t="s">
        <v>37</v>
      </c>
      <c r="P124" t="s">
        <v>590</v>
      </c>
      <c r="Q124" t="s">
        <v>38</v>
      </c>
      <c r="R124" t="s">
        <v>53</v>
      </c>
      <c r="S124" t="s">
        <v>571</v>
      </c>
      <c r="T124" t="s">
        <v>591</v>
      </c>
      <c r="U124" t="s">
        <v>573</v>
      </c>
      <c r="V124" t="s">
        <v>573</v>
      </c>
      <c r="W124" t="s">
        <v>37</v>
      </c>
      <c r="X124" t="s">
        <v>37</v>
      </c>
      <c r="Y124" t="s">
        <v>37</v>
      </c>
      <c r="Z124" t="s">
        <v>592</v>
      </c>
      <c r="AA124" t="s">
        <v>44</v>
      </c>
      <c r="AB124" t="s">
        <v>44</v>
      </c>
      <c r="AC124" t="s">
        <v>45</v>
      </c>
      <c r="AD124" t="s">
        <v>179</v>
      </c>
      <c r="AE124" t="s">
        <v>575</v>
      </c>
      <c r="AF124" t="s">
        <v>48</v>
      </c>
      <c r="AG124">
        <v>616685</v>
      </c>
      <c r="AH124">
        <v>1</v>
      </c>
      <c r="AI124">
        <v>1</v>
      </c>
    </row>
    <row r="125" spans="1:35" ht="16.850000000000001" customHeight="1">
      <c r="A125" s="65" t="str">
        <f>IF(L125="","",IF(COUNTIF(Wip!K:K,L125)=0,IF(W125="","KGB","KBB"),IF(AND(_xlfn.IFNA(VLOOKUP(L125,Wip!K:M,3,0),"")="Y",Q125="MTCAPPLYCONF"),"On Hold",IF(W125="","KGB","KBB"))))</f>
        <v>KGB</v>
      </c>
      <c r="B125" s="65" t="str">
        <f>IF(A125="on hold", "on hold",
 IF(A125="KGB", "Standard Shipment",
  IF(IFERROR(IFERROR(VLOOKUP(L125, List!D:J, 7, 0), VLOOKUP(L125&amp;"", List!D:J, 7, 0)), 0)=0,
   IF(IFERROR(IFERROR(VLOOKUP(L125, 'CND List'!$A:$C, 3, 0), VLOOKUP(L125&amp;"", 'CND List'!$A:$C, 3, 0)), 0)=0,
    IF(A125="KBB", "-", ""),
    IFERROR(VLOOKUP(L125, 'CND List'!$A:$C, 3, 0), VLOOKUP(L125&amp;"", 'CND List'!$A:$C, 3, 0))
   ),
   IFERROR(VLOOKUP(L125, List!D:J, 7, 0), VLOOKUP(L125&amp;"", List!D:J, 7, 0))
  )
 )
)</f>
        <v>Standard Shipment</v>
      </c>
      <c r="C125" s="66" t="str">
        <f t="shared" si="2"/>
        <v>Standard Shipment</v>
      </c>
      <c r="D125" s="67" t="str">
        <f ca="1">IF(C125="Local Scrap","Closed",IFERROR(IF(A125="kgb","Closed",IF(MID(C125,5,1)="Q","Closed",LOOKUP(TODAY()-W125, {0,31,91,181,366}, {"0-30天","31-90天","91-180天","181-365天","365天以上"}))), LOOKUP(TODAY()-Z125, {0,31,91,181,366}, {"0-30天","31-90天","91-180天","181-365天","365天以上"})))</f>
        <v>Closed</v>
      </c>
      <c r="E125" s="67" t="str" cm="1">
        <f t="array" ref="E125">IF(A125&lt;&gt;"kbb", "", IF(IFERROR(VALUE(V125), 0)=MAX(INDEX(($A$2:$A$4929="kbb")*($L$2:$L$4929=L125)*IFERROR(VALUE($V$2:$V$4929), 0), 0)), "最新", "歷史重複"))</f>
        <v/>
      </c>
      <c r="F125" t="s">
        <v>593</v>
      </c>
      <c r="G125" t="s">
        <v>29</v>
      </c>
      <c r="H125" t="s">
        <v>30</v>
      </c>
      <c r="I125" t="s">
        <v>31</v>
      </c>
      <c r="J125" t="s">
        <v>594</v>
      </c>
      <c r="K125" t="s">
        <v>595</v>
      </c>
      <c r="L125" t="s">
        <v>596</v>
      </c>
      <c r="M125" t="s">
        <v>486</v>
      </c>
      <c r="N125" t="s">
        <v>219</v>
      </c>
      <c r="O125" t="s">
        <v>37</v>
      </c>
      <c r="P125" t="s">
        <v>596</v>
      </c>
      <c r="Q125" t="s">
        <v>38</v>
      </c>
      <c r="R125" t="s">
        <v>53</v>
      </c>
      <c r="S125" t="s">
        <v>597</v>
      </c>
      <c r="T125" t="s">
        <v>598</v>
      </c>
      <c r="U125" t="s">
        <v>599</v>
      </c>
      <c r="V125" t="s">
        <v>599</v>
      </c>
      <c r="W125" t="s">
        <v>37</v>
      </c>
      <c r="X125" t="s">
        <v>37</v>
      </c>
      <c r="Y125" t="s">
        <v>37</v>
      </c>
      <c r="Z125" t="s">
        <v>600</v>
      </c>
      <c r="AA125" t="s">
        <v>44</v>
      </c>
      <c r="AB125" t="s">
        <v>44</v>
      </c>
      <c r="AC125" t="s">
        <v>45</v>
      </c>
      <c r="AD125" t="s">
        <v>179</v>
      </c>
      <c r="AE125" t="s">
        <v>601</v>
      </c>
      <c r="AF125" t="s">
        <v>48</v>
      </c>
      <c r="AG125">
        <v>617029</v>
      </c>
      <c r="AH125">
        <v>5</v>
      </c>
      <c r="AI125">
        <v>5</v>
      </c>
    </row>
    <row r="126" spans="1:35" ht="16.850000000000001" customHeight="1">
      <c r="A126" s="65" t="str">
        <f>IF(L126="","",IF(COUNTIF(Wip!K:K,L126)=0,IF(W126="","KGB","KBB"),IF(AND(_xlfn.IFNA(VLOOKUP(L126,Wip!K:M,3,0),"")="Y",Q126="MTCAPPLYCONF"),"On Hold",IF(W126="","KGB","KBB"))))</f>
        <v>KGB</v>
      </c>
      <c r="B126" s="65" t="str">
        <f>IF(A126="on hold", "on hold",
 IF(A126="KGB", "Standard Shipment",
  IF(IFERROR(IFERROR(VLOOKUP(L126, List!D:J, 7, 0), VLOOKUP(L126&amp;"", List!D:J, 7, 0)), 0)=0,
   IF(IFERROR(IFERROR(VLOOKUP(L126, 'CND List'!$A:$C, 3, 0), VLOOKUP(L126&amp;"", 'CND List'!$A:$C, 3, 0)), 0)=0,
    IF(A126="KBB", "-", ""),
    IFERROR(VLOOKUP(L126, 'CND List'!$A:$C, 3, 0), VLOOKUP(L126&amp;"", 'CND List'!$A:$C, 3, 0))
   ),
   IFERROR(VLOOKUP(L126, List!D:J, 7, 0), VLOOKUP(L126&amp;"", List!D:J, 7, 0))
  )
 )
)</f>
        <v>Standard Shipment</v>
      </c>
      <c r="C126" s="66" t="str">
        <f t="shared" si="2"/>
        <v>Standard Shipment</v>
      </c>
      <c r="D126" s="67" t="str">
        <f ca="1">IF(C126="Local Scrap","Closed",IFERROR(IF(A126="kgb","Closed",IF(MID(C126,5,1)="Q","Closed",LOOKUP(TODAY()-W126, {0,31,91,181,366}, {"0-30天","31-90天","91-180天","181-365天","365天以上"}))), LOOKUP(TODAY()-Z126, {0,31,91,181,366}, {"0-30天","31-90天","91-180天","181-365天","365天以上"})))</f>
        <v>Closed</v>
      </c>
      <c r="E126" s="67" t="str" cm="1">
        <f t="array" ref="E126">IF(A126&lt;&gt;"kbb", "", IF(IFERROR(VALUE(V126), 0)=MAX(INDEX(($A$2:$A$4929="kbb")*($L$2:$L$4929=L126)*IFERROR(VALUE($V$2:$V$4929), 0), 0)), "最新", "歷史重複"))</f>
        <v/>
      </c>
      <c r="F126" t="s">
        <v>593</v>
      </c>
      <c r="G126" t="s">
        <v>29</v>
      </c>
      <c r="H126" t="s">
        <v>30</v>
      </c>
      <c r="I126" t="s">
        <v>31</v>
      </c>
      <c r="J126" t="s">
        <v>594</v>
      </c>
      <c r="K126" t="s">
        <v>595</v>
      </c>
      <c r="L126" t="s">
        <v>602</v>
      </c>
      <c r="M126" t="s">
        <v>493</v>
      </c>
      <c r="N126" t="s">
        <v>36</v>
      </c>
      <c r="O126" t="s">
        <v>37</v>
      </c>
      <c r="P126" t="s">
        <v>602</v>
      </c>
      <c r="Q126" t="s">
        <v>38</v>
      </c>
      <c r="R126" t="s">
        <v>53</v>
      </c>
      <c r="S126" t="s">
        <v>597</v>
      </c>
      <c r="T126" t="s">
        <v>603</v>
      </c>
      <c r="U126" t="s">
        <v>599</v>
      </c>
      <c r="V126" t="s">
        <v>599</v>
      </c>
      <c r="W126" t="s">
        <v>37</v>
      </c>
      <c r="X126" t="s">
        <v>37</v>
      </c>
      <c r="Y126" t="s">
        <v>37</v>
      </c>
      <c r="Z126" t="s">
        <v>604</v>
      </c>
      <c r="AA126" t="s">
        <v>44</v>
      </c>
      <c r="AB126" t="s">
        <v>44</v>
      </c>
      <c r="AC126" t="s">
        <v>45</v>
      </c>
      <c r="AD126" t="s">
        <v>46</v>
      </c>
      <c r="AE126" t="s">
        <v>601</v>
      </c>
      <c r="AF126" t="s">
        <v>48</v>
      </c>
      <c r="AG126">
        <v>617029</v>
      </c>
      <c r="AH126">
        <v>5</v>
      </c>
      <c r="AI126">
        <v>5</v>
      </c>
    </row>
    <row r="127" spans="1:35" ht="16.850000000000001" customHeight="1">
      <c r="A127" s="65" t="str">
        <f>IF(L127="","",IF(COUNTIF(Wip!K:K,L127)=0,IF(W127="","KGB","KBB"),IF(AND(_xlfn.IFNA(VLOOKUP(L127,Wip!K:M,3,0),"")="Y",Q127="MTCAPPLYCONF"),"On Hold",IF(W127="","KGB","KBB"))))</f>
        <v>KGB</v>
      </c>
      <c r="B127" s="65" t="str">
        <f>IF(A127="on hold", "on hold",
 IF(A127="KGB", "Standard Shipment",
  IF(IFERROR(IFERROR(VLOOKUP(L127, List!D:J, 7, 0), VLOOKUP(L127&amp;"", List!D:J, 7, 0)), 0)=0,
   IF(IFERROR(IFERROR(VLOOKUP(L127, 'CND List'!$A:$C, 3, 0), VLOOKUP(L127&amp;"", 'CND List'!$A:$C, 3, 0)), 0)=0,
    IF(A127="KBB", "-", ""),
    IFERROR(VLOOKUP(L127, 'CND List'!$A:$C, 3, 0), VLOOKUP(L127&amp;"", 'CND List'!$A:$C, 3, 0))
   ),
   IFERROR(VLOOKUP(L127, List!D:J, 7, 0), VLOOKUP(L127&amp;"", List!D:J, 7, 0))
  )
 )
)</f>
        <v>Standard Shipment</v>
      </c>
      <c r="C127" s="66" t="str">
        <f t="shared" si="2"/>
        <v>Standard Shipment</v>
      </c>
      <c r="D127" s="67" t="str">
        <f ca="1">IF(C127="Local Scrap","Closed",IFERROR(IF(A127="kgb","Closed",IF(MID(C127,5,1)="Q","Closed",LOOKUP(TODAY()-W127, {0,31,91,181,366}, {"0-30天","31-90天","91-180天","181-365天","365天以上"}))), LOOKUP(TODAY()-Z127, {0,31,91,181,366}, {"0-30天","31-90天","91-180天","181-365天","365天以上"})))</f>
        <v>Closed</v>
      </c>
      <c r="E127" s="67" t="str" cm="1">
        <f t="array" ref="E127">IF(A127&lt;&gt;"kbb", "", IF(IFERROR(VALUE(V127), 0)=MAX(INDEX(($A$2:$A$4929="kbb")*($L$2:$L$4929=L127)*IFERROR(VALUE($V$2:$V$4929), 0), 0)), "最新", "歷史重複"))</f>
        <v/>
      </c>
      <c r="F127" t="s">
        <v>593</v>
      </c>
      <c r="G127" t="s">
        <v>29</v>
      </c>
      <c r="H127" t="s">
        <v>30</v>
      </c>
      <c r="I127" t="s">
        <v>31</v>
      </c>
      <c r="J127" t="s">
        <v>594</v>
      </c>
      <c r="K127" t="s">
        <v>595</v>
      </c>
      <c r="L127" t="s">
        <v>605</v>
      </c>
      <c r="M127" t="s">
        <v>35</v>
      </c>
      <c r="N127" t="s">
        <v>36</v>
      </c>
      <c r="O127" t="s">
        <v>37</v>
      </c>
      <c r="P127" t="s">
        <v>605</v>
      </c>
      <c r="Q127" t="s">
        <v>38</v>
      </c>
      <c r="R127" t="s">
        <v>53</v>
      </c>
      <c r="S127" t="s">
        <v>597</v>
      </c>
      <c r="T127" t="s">
        <v>606</v>
      </c>
      <c r="U127" t="s">
        <v>599</v>
      </c>
      <c r="V127" t="s">
        <v>599</v>
      </c>
      <c r="W127" t="s">
        <v>37</v>
      </c>
      <c r="X127" t="s">
        <v>37</v>
      </c>
      <c r="Y127" t="s">
        <v>37</v>
      </c>
      <c r="Z127" t="s">
        <v>607</v>
      </c>
      <c r="AA127" t="s">
        <v>44</v>
      </c>
      <c r="AB127" t="s">
        <v>44</v>
      </c>
      <c r="AC127" t="s">
        <v>45</v>
      </c>
      <c r="AD127" t="s">
        <v>46</v>
      </c>
      <c r="AE127" t="s">
        <v>608</v>
      </c>
      <c r="AF127" t="s">
        <v>48</v>
      </c>
      <c r="AG127">
        <v>617029</v>
      </c>
      <c r="AH127">
        <v>5</v>
      </c>
      <c r="AI127">
        <v>5</v>
      </c>
    </row>
    <row r="128" spans="1:35" ht="16.850000000000001" customHeight="1">
      <c r="A128" s="65" t="str">
        <f>IF(L128="","",IF(COUNTIF(Wip!K:K,L128)=0,IF(W128="","KGB","KBB"),IF(AND(_xlfn.IFNA(VLOOKUP(L128,Wip!K:M,3,0),"")="Y",Q128="MTCAPPLYCONF"),"On Hold",IF(W128="","KGB","KBB"))))</f>
        <v>KGB</v>
      </c>
      <c r="B128" s="65" t="str">
        <f>IF(A128="on hold", "on hold",
 IF(A128="KGB", "Standard Shipment",
  IF(IFERROR(IFERROR(VLOOKUP(L128, List!D:J, 7, 0), VLOOKUP(L128&amp;"", List!D:J, 7, 0)), 0)=0,
   IF(IFERROR(IFERROR(VLOOKUP(L128, 'CND List'!$A:$C, 3, 0), VLOOKUP(L128&amp;"", 'CND List'!$A:$C, 3, 0)), 0)=0,
    IF(A128="KBB", "-", ""),
    IFERROR(VLOOKUP(L128, 'CND List'!$A:$C, 3, 0), VLOOKUP(L128&amp;"", 'CND List'!$A:$C, 3, 0))
   ),
   IFERROR(VLOOKUP(L128, List!D:J, 7, 0), VLOOKUP(L128&amp;"", List!D:J, 7, 0))
  )
 )
)</f>
        <v>Standard Shipment</v>
      </c>
      <c r="C128" s="66" t="str">
        <f t="shared" si="2"/>
        <v>Standard Shipment</v>
      </c>
      <c r="D128" s="67" t="str">
        <f ca="1">IF(C128="Local Scrap","Closed",IFERROR(IF(A128="kgb","Closed",IF(MID(C128,5,1)="Q","Closed",LOOKUP(TODAY()-W128, {0,31,91,181,366}, {"0-30天","31-90天","91-180天","181-365天","365天以上"}))), LOOKUP(TODAY()-Z128, {0,31,91,181,366}, {"0-30天","31-90天","91-180天","181-365天","365天以上"})))</f>
        <v>Closed</v>
      </c>
      <c r="E128" s="67" t="str" cm="1">
        <f t="array" ref="E128">IF(A128&lt;&gt;"kbb", "", IF(IFERROR(VALUE(V128), 0)=MAX(INDEX(($A$2:$A$4929="kbb")*($L$2:$L$4929=L128)*IFERROR(VALUE($V$2:$V$4929), 0), 0)), "最新", "歷史重複"))</f>
        <v/>
      </c>
      <c r="F128" t="s">
        <v>593</v>
      </c>
      <c r="G128" t="s">
        <v>29</v>
      </c>
      <c r="H128" t="s">
        <v>30</v>
      </c>
      <c r="I128" t="s">
        <v>31</v>
      </c>
      <c r="J128" t="s">
        <v>594</v>
      </c>
      <c r="K128" t="s">
        <v>595</v>
      </c>
      <c r="L128" t="s">
        <v>609</v>
      </c>
      <c r="M128" t="s">
        <v>400</v>
      </c>
      <c r="N128" t="s">
        <v>36</v>
      </c>
      <c r="O128" t="s">
        <v>37</v>
      </c>
      <c r="P128" t="s">
        <v>609</v>
      </c>
      <c r="Q128" t="s">
        <v>38</v>
      </c>
      <c r="R128" t="s">
        <v>53</v>
      </c>
      <c r="S128" t="s">
        <v>597</v>
      </c>
      <c r="T128" t="s">
        <v>610</v>
      </c>
      <c r="U128" t="s">
        <v>599</v>
      </c>
      <c r="V128" t="s">
        <v>599</v>
      </c>
      <c r="W128" t="s">
        <v>37</v>
      </c>
      <c r="X128" t="s">
        <v>37</v>
      </c>
      <c r="Y128" t="s">
        <v>37</v>
      </c>
      <c r="Z128" t="s">
        <v>611</v>
      </c>
      <c r="AA128" t="s">
        <v>44</v>
      </c>
      <c r="AB128" t="s">
        <v>44</v>
      </c>
      <c r="AC128" t="s">
        <v>45</v>
      </c>
      <c r="AD128" t="s">
        <v>46</v>
      </c>
      <c r="AE128" t="s">
        <v>608</v>
      </c>
      <c r="AF128" t="s">
        <v>48</v>
      </c>
      <c r="AG128">
        <v>617029</v>
      </c>
      <c r="AH128">
        <v>5</v>
      </c>
      <c r="AI128">
        <v>5</v>
      </c>
    </row>
    <row r="129" spans="1:35" ht="16.850000000000001" customHeight="1">
      <c r="A129" s="65" t="str">
        <f>IF(L129="","",IF(COUNTIF(Wip!K:K,L129)=0,IF(W129="","KGB","KBB"),IF(AND(_xlfn.IFNA(VLOOKUP(L129,Wip!K:M,3,0),"")="Y",Q129="MTCAPPLYCONF"),"On Hold",IF(W129="","KGB","KBB"))))</f>
        <v>KGB</v>
      </c>
      <c r="B129" s="65" t="str">
        <f>IF(A129="on hold", "on hold",
 IF(A129="KGB", "Standard Shipment",
  IF(IFERROR(IFERROR(VLOOKUP(L129, List!D:J, 7, 0), VLOOKUP(L129&amp;"", List!D:J, 7, 0)), 0)=0,
   IF(IFERROR(IFERROR(VLOOKUP(L129, 'CND List'!$A:$C, 3, 0), VLOOKUP(L129&amp;"", 'CND List'!$A:$C, 3, 0)), 0)=0,
    IF(A129="KBB", "-", ""),
    IFERROR(VLOOKUP(L129, 'CND List'!$A:$C, 3, 0), VLOOKUP(L129&amp;"", 'CND List'!$A:$C, 3, 0))
   ),
   IFERROR(VLOOKUP(L129, List!D:J, 7, 0), VLOOKUP(L129&amp;"", List!D:J, 7, 0))
  )
 )
)</f>
        <v>Standard Shipment</v>
      </c>
      <c r="C129" s="66" t="str">
        <f t="shared" si="2"/>
        <v>Standard Shipment</v>
      </c>
      <c r="D129" s="67" t="str">
        <f ca="1">IF(C129="Local Scrap","Closed",IFERROR(IF(A129="kgb","Closed",IF(MID(C129,5,1)="Q","Closed",LOOKUP(TODAY()-W129, {0,31,91,181,366}, {"0-30天","31-90天","91-180天","181-365天","365天以上"}))), LOOKUP(TODAY()-Z129, {0,31,91,181,366}, {"0-30天","31-90天","91-180天","181-365天","365天以上"})))</f>
        <v>Closed</v>
      </c>
      <c r="E129" s="67" t="str" cm="1">
        <f t="array" ref="E129">IF(A129&lt;&gt;"kbb", "", IF(IFERROR(VALUE(V129), 0)=MAX(INDEX(($A$2:$A$4929="kbb")*($L$2:$L$4929=L129)*IFERROR(VALUE($V$2:$V$4929), 0), 0)), "最新", "歷史重複"))</f>
        <v/>
      </c>
      <c r="F129" t="s">
        <v>593</v>
      </c>
      <c r="G129" t="s">
        <v>29</v>
      </c>
      <c r="H129" t="s">
        <v>30</v>
      </c>
      <c r="I129" t="s">
        <v>31</v>
      </c>
      <c r="J129" t="s">
        <v>594</v>
      </c>
      <c r="K129" t="s">
        <v>595</v>
      </c>
      <c r="L129" t="s">
        <v>612</v>
      </c>
      <c r="M129" t="s">
        <v>486</v>
      </c>
      <c r="N129" t="s">
        <v>219</v>
      </c>
      <c r="O129" t="s">
        <v>37</v>
      </c>
      <c r="P129" t="s">
        <v>612</v>
      </c>
      <c r="Q129" t="s">
        <v>38</v>
      </c>
      <c r="R129" t="s">
        <v>53</v>
      </c>
      <c r="S129" t="s">
        <v>597</v>
      </c>
      <c r="T129" t="s">
        <v>613</v>
      </c>
      <c r="U129" t="s">
        <v>232</v>
      </c>
      <c r="V129" t="s">
        <v>232</v>
      </c>
      <c r="W129" t="s">
        <v>37</v>
      </c>
      <c r="X129" t="s">
        <v>37</v>
      </c>
      <c r="Y129" t="s">
        <v>37</v>
      </c>
      <c r="Z129" t="s">
        <v>614</v>
      </c>
      <c r="AA129" t="s">
        <v>44</v>
      </c>
      <c r="AB129" t="s">
        <v>44</v>
      </c>
      <c r="AC129" t="s">
        <v>45</v>
      </c>
      <c r="AD129" t="s">
        <v>179</v>
      </c>
      <c r="AE129" t="s">
        <v>234</v>
      </c>
      <c r="AF129" t="s">
        <v>48</v>
      </c>
      <c r="AG129">
        <v>617416</v>
      </c>
      <c r="AH129">
        <v>1</v>
      </c>
      <c r="AI129">
        <v>1</v>
      </c>
    </row>
    <row r="130" spans="1:35" ht="16.850000000000001" customHeight="1">
      <c r="A130" s="65" t="str">
        <f>IF(L130="","",IF(COUNTIF(Wip!K:K,L130)=0,IF(W130="","KGB","KBB"),IF(AND(_xlfn.IFNA(VLOOKUP(L130,Wip!K:M,3,0),"")="Y",Q130="MTCAPPLYCONF"),"On Hold",IF(W130="","KGB","KBB"))))</f>
        <v>KGB</v>
      </c>
      <c r="B130" s="65" t="str">
        <f>IF(A130="on hold", "on hold",
 IF(A130="KGB", "Standard Shipment",
  IF(IFERROR(IFERROR(VLOOKUP(L130, List!D:J, 7, 0), VLOOKUP(L130&amp;"", List!D:J, 7, 0)), 0)=0,
   IF(IFERROR(IFERROR(VLOOKUP(L130, 'CND List'!$A:$C, 3, 0), VLOOKUP(L130&amp;"", 'CND List'!$A:$C, 3, 0)), 0)=0,
    IF(A130="KBB", "-", ""),
    IFERROR(VLOOKUP(L130, 'CND List'!$A:$C, 3, 0), VLOOKUP(L130&amp;"", 'CND List'!$A:$C, 3, 0))
   ),
   IFERROR(VLOOKUP(L130, List!D:J, 7, 0), VLOOKUP(L130&amp;"", List!D:J, 7, 0))
  )
 )
)</f>
        <v>Standard Shipment</v>
      </c>
      <c r="C130" s="66" t="str">
        <f t="shared" si="2"/>
        <v>Standard Shipment</v>
      </c>
      <c r="D130" s="67" t="str">
        <f ca="1">IF(C130="Local Scrap","Closed",IFERROR(IF(A130="kgb","Closed",IF(MID(C130,5,1)="Q","Closed",LOOKUP(TODAY()-W130, {0,31,91,181,366}, {"0-30天","31-90天","91-180天","181-365天","365天以上"}))), LOOKUP(TODAY()-Z130, {0,31,91,181,366}, {"0-30天","31-90天","91-180天","181-365天","365天以上"})))</f>
        <v>Closed</v>
      </c>
      <c r="E130" s="67" t="str" cm="1">
        <f t="array" ref="E130">IF(A130&lt;&gt;"kbb", "", IF(IFERROR(VALUE(V130), 0)=MAX(INDEX(($A$2:$A$4929="kbb")*($L$2:$L$4929=L130)*IFERROR(VALUE($V$2:$V$4929), 0), 0)), "最新", "歷史重複"))</f>
        <v/>
      </c>
      <c r="F130" t="s">
        <v>593</v>
      </c>
      <c r="G130" t="s">
        <v>29</v>
      </c>
      <c r="H130" t="s">
        <v>30</v>
      </c>
      <c r="I130" t="s">
        <v>31</v>
      </c>
      <c r="J130" t="s">
        <v>594</v>
      </c>
      <c r="K130" t="s">
        <v>595</v>
      </c>
      <c r="L130" t="s">
        <v>615</v>
      </c>
      <c r="M130" t="s">
        <v>545</v>
      </c>
      <c r="N130" t="s">
        <v>36</v>
      </c>
      <c r="O130" t="s">
        <v>37</v>
      </c>
      <c r="P130" t="s">
        <v>615</v>
      </c>
      <c r="Q130" t="s">
        <v>38</v>
      </c>
      <c r="R130" t="s">
        <v>53</v>
      </c>
      <c r="S130" t="s">
        <v>597</v>
      </c>
      <c r="T130" t="s">
        <v>616</v>
      </c>
      <c r="U130" t="s">
        <v>599</v>
      </c>
      <c r="V130" t="s">
        <v>599</v>
      </c>
      <c r="W130" t="s">
        <v>37</v>
      </c>
      <c r="X130" t="s">
        <v>37</v>
      </c>
      <c r="Y130" t="s">
        <v>37</v>
      </c>
      <c r="Z130" t="s">
        <v>617</v>
      </c>
      <c r="AA130" t="s">
        <v>44</v>
      </c>
      <c r="AB130" t="s">
        <v>44</v>
      </c>
      <c r="AC130" t="s">
        <v>45</v>
      </c>
      <c r="AD130" t="s">
        <v>46</v>
      </c>
      <c r="AE130" t="s">
        <v>601</v>
      </c>
      <c r="AF130" t="s">
        <v>48</v>
      </c>
      <c r="AG130">
        <v>617029</v>
      </c>
      <c r="AH130">
        <v>5</v>
      </c>
      <c r="AI130">
        <v>5</v>
      </c>
    </row>
    <row r="131" spans="1:35" ht="16.850000000000001" customHeight="1">
      <c r="A131" s="65" t="str">
        <f>IF(L131="","",IF(COUNTIF(Wip!K:K,L131)=0,IF(W131="","KGB","KBB"),IF(AND(_xlfn.IFNA(VLOOKUP(L131,Wip!K:M,3,0),"")="Y",Q131="MTCAPPLYCONF"),"On Hold",IF(W131="","KGB","KBB"))))</f>
        <v>KGB</v>
      </c>
      <c r="B131" s="65" t="str">
        <f>IF(A131="on hold", "on hold",
 IF(A131="KGB", "Standard Shipment",
  IF(IFERROR(IFERROR(VLOOKUP(L131, List!D:J, 7, 0), VLOOKUP(L131&amp;"", List!D:J, 7, 0)), 0)=0,
   IF(IFERROR(IFERROR(VLOOKUP(L131, 'CND List'!$A:$C, 3, 0), VLOOKUP(L131&amp;"", 'CND List'!$A:$C, 3, 0)), 0)=0,
    IF(A131="KBB", "-", ""),
    IFERROR(VLOOKUP(L131, 'CND List'!$A:$C, 3, 0), VLOOKUP(L131&amp;"", 'CND List'!$A:$C, 3, 0))
   ),
   IFERROR(VLOOKUP(L131, List!D:J, 7, 0), VLOOKUP(L131&amp;"", List!D:J, 7, 0))
  )
 )
)</f>
        <v>Standard Shipment</v>
      </c>
      <c r="C131" s="66" t="str">
        <f t="shared" si="2"/>
        <v>Standard Shipment</v>
      </c>
      <c r="D131" s="67" t="str">
        <f ca="1">IF(C131="Local Scrap","Closed",IFERROR(IF(A131="kgb","Closed",IF(MID(C131,5,1)="Q","Closed",LOOKUP(TODAY()-W131, {0,31,91,181,366}, {"0-30天","31-90天","91-180天","181-365天","365天以上"}))), LOOKUP(TODAY()-Z131, {0,31,91,181,366}, {"0-30天","31-90天","91-180天","181-365天","365天以上"})))</f>
        <v>Closed</v>
      </c>
      <c r="E131" s="67" t="str" cm="1">
        <f t="array" ref="E131">IF(A131&lt;&gt;"kbb", "", IF(IFERROR(VALUE(V131), 0)=MAX(INDEX(($A$2:$A$4929="kbb")*($L$2:$L$4929=L131)*IFERROR(VALUE($V$2:$V$4929), 0), 0)), "最新", "歷史重複"))</f>
        <v/>
      </c>
      <c r="F131" t="s">
        <v>618</v>
      </c>
      <c r="G131" t="s">
        <v>29</v>
      </c>
      <c r="H131" t="s">
        <v>30</v>
      </c>
      <c r="I131" t="s">
        <v>31</v>
      </c>
      <c r="J131" t="s">
        <v>619</v>
      </c>
      <c r="K131" t="s">
        <v>620</v>
      </c>
      <c r="L131" t="s">
        <v>621</v>
      </c>
      <c r="M131" t="s">
        <v>429</v>
      </c>
      <c r="N131" t="s">
        <v>36</v>
      </c>
      <c r="O131" t="s">
        <v>37</v>
      </c>
      <c r="P131" t="s">
        <v>621</v>
      </c>
      <c r="Q131" t="s">
        <v>38</v>
      </c>
      <c r="R131" t="s">
        <v>53</v>
      </c>
      <c r="S131" t="s">
        <v>622</v>
      </c>
      <c r="T131" t="s">
        <v>623</v>
      </c>
      <c r="U131" t="s">
        <v>624</v>
      </c>
      <c r="V131" t="s">
        <v>624</v>
      </c>
      <c r="W131" t="s">
        <v>37</v>
      </c>
      <c r="X131" t="s">
        <v>37</v>
      </c>
      <c r="Y131" t="s">
        <v>37</v>
      </c>
      <c r="Z131" t="s">
        <v>625</v>
      </c>
      <c r="AA131" t="s">
        <v>44</v>
      </c>
      <c r="AB131" t="s">
        <v>44</v>
      </c>
      <c r="AC131" t="s">
        <v>45</v>
      </c>
      <c r="AD131" t="s">
        <v>46</v>
      </c>
      <c r="AE131" t="s">
        <v>626</v>
      </c>
      <c r="AF131" t="s">
        <v>48</v>
      </c>
      <c r="AG131">
        <v>619094</v>
      </c>
      <c r="AH131">
        <v>1</v>
      </c>
      <c r="AI131">
        <v>1</v>
      </c>
    </row>
    <row r="132" spans="1:35" ht="16.850000000000001" customHeight="1">
      <c r="A132" s="65" t="str">
        <f>IF(L132="","",IF(COUNTIF(Wip!K:K,L132)=0,IF(W132="","KGB","KBB"),IF(AND(_xlfn.IFNA(VLOOKUP(L132,Wip!K:M,3,0),"")="Y",Q132="MTCAPPLYCONF"),"On Hold",IF(W132="","KGB","KBB"))))</f>
        <v>KGB</v>
      </c>
      <c r="B132" s="65" t="str">
        <f>IF(A132="on hold", "on hold",
 IF(A132="KGB", "Standard Shipment",
  IF(IFERROR(IFERROR(VLOOKUP(L132, List!D:J, 7, 0), VLOOKUP(L132&amp;"", List!D:J, 7, 0)), 0)=0,
   IF(IFERROR(IFERROR(VLOOKUP(L132, 'CND List'!$A:$C, 3, 0), VLOOKUP(L132&amp;"", 'CND List'!$A:$C, 3, 0)), 0)=0,
    IF(A132="KBB", "-", ""),
    IFERROR(VLOOKUP(L132, 'CND List'!$A:$C, 3, 0), VLOOKUP(L132&amp;"", 'CND List'!$A:$C, 3, 0))
   ),
   IFERROR(VLOOKUP(L132, List!D:J, 7, 0), VLOOKUP(L132&amp;"", List!D:J, 7, 0))
  )
 )
)</f>
        <v>Standard Shipment</v>
      </c>
      <c r="C132" s="66" t="str">
        <f t="shared" si="2"/>
        <v>Standard Shipment</v>
      </c>
      <c r="D132" s="67" t="str">
        <f ca="1">IF(C132="Local Scrap","Closed",IFERROR(IF(A132="kgb","Closed",IF(MID(C132,5,1)="Q","Closed",LOOKUP(TODAY()-W132, {0,31,91,181,366}, {"0-30天","31-90天","91-180天","181-365天","365天以上"}))), LOOKUP(TODAY()-Z132, {0,31,91,181,366}, {"0-30天","31-90天","91-180天","181-365天","365天以上"})))</f>
        <v>Closed</v>
      </c>
      <c r="E132" s="67" t="str" cm="1">
        <f t="array" ref="E132">IF(A132&lt;&gt;"kbb", "", IF(IFERROR(VALUE(V132), 0)=MAX(INDEX(($A$2:$A$4929="kbb")*($L$2:$L$4929=L132)*IFERROR(VALUE($V$2:$V$4929), 0), 0)), "最新", "歷史重複"))</f>
        <v/>
      </c>
      <c r="F132" t="s">
        <v>618</v>
      </c>
      <c r="G132" t="s">
        <v>29</v>
      </c>
      <c r="H132" t="s">
        <v>30</v>
      </c>
      <c r="I132" t="s">
        <v>31</v>
      </c>
      <c r="J132" t="s">
        <v>619</v>
      </c>
      <c r="K132" t="s">
        <v>620</v>
      </c>
      <c r="L132" t="s">
        <v>627</v>
      </c>
      <c r="M132" t="s">
        <v>455</v>
      </c>
      <c r="N132" t="s">
        <v>456</v>
      </c>
      <c r="O132" t="s">
        <v>37</v>
      </c>
      <c r="P132" t="s">
        <v>627</v>
      </c>
      <c r="Q132" t="s">
        <v>38</v>
      </c>
      <c r="R132" t="s">
        <v>53</v>
      </c>
      <c r="S132" t="s">
        <v>628</v>
      </c>
      <c r="T132" t="s">
        <v>629</v>
      </c>
      <c r="U132" t="s">
        <v>630</v>
      </c>
      <c r="V132" t="s">
        <v>630</v>
      </c>
      <c r="W132" t="s">
        <v>37</v>
      </c>
      <c r="X132" t="s">
        <v>37</v>
      </c>
      <c r="Y132" t="s">
        <v>37</v>
      </c>
      <c r="Z132" t="s">
        <v>631</v>
      </c>
      <c r="AA132" t="s">
        <v>44</v>
      </c>
      <c r="AB132" t="s">
        <v>44</v>
      </c>
      <c r="AC132" t="s">
        <v>45</v>
      </c>
      <c r="AD132" t="s">
        <v>460</v>
      </c>
      <c r="AE132" t="s">
        <v>632</v>
      </c>
      <c r="AF132" t="s">
        <v>48</v>
      </c>
      <c r="AG132">
        <v>617708</v>
      </c>
      <c r="AH132">
        <v>1</v>
      </c>
      <c r="AI132">
        <v>1</v>
      </c>
    </row>
    <row r="133" spans="1:35" ht="16.850000000000001" customHeight="1">
      <c r="A133" s="65" t="str">
        <f>IF(L133="","",IF(COUNTIF(Wip!K:K,L133)=0,IF(W133="","KGB","KBB"),IF(AND(_xlfn.IFNA(VLOOKUP(L133,Wip!K:M,3,0),"")="Y",Q133="MTCAPPLYCONF"),"On Hold",IF(W133="","KGB","KBB"))))</f>
        <v>KGB</v>
      </c>
      <c r="B133" s="65" t="str">
        <f>IF(A133="on hold", "on hold",
 IF(A133="KGB", "Standard Shipment",
  IF(IFERROR(IFERROR(VLOOKUP(L133, List!D:J, 7, 0), VLOOKUP(L133&amp;"", List!D:J, 7, 0)), 0)=0,
   IF(IFERROR(IFERROR(VLOOKUP(L133, 'CND List'!$A:$C, 3, 0), VLOOKUP(L133&amp;"", 'CND List'!$A:$C, 3, 0)), 0)=0,
    IF(A133="KBB", "-", ""),
    IFERROR(VLOOKUP(L133, 'CND List'!$A:$C, 3, 0), VLOOKUP(L133&amp;"", 'CND List'!$A:$C, 3, 0))
   ),
   IFERROR(VLOOKUP(L133, List!D:J, 7, 0), VLOOKUP(L133&amp;"", List!D:J, 7, 0))
  )
 )
)</f>
        <v>Standard Shipment</v>
      </c>
      <c r="C133" s="66" t="str">
        <f t="shared" si="2"/>
        <v>Standard Shipment</v>
      </c>
      <c r="D133" s="67" t="str">
        <f ca="1">IF(C133="Local Scrap","Closed",IFERROR(IF(A133="kgb","Closed",IF(MID(C133,5,1)="Q","Closed",LOOKUP(TODAY()-W133, {0,31,91,181,366}, {"0-30天","31-90天","91-180天","181-365天","365天以上"}))), LOOKUP(TODAY()-Z133, {0,31,91,181,366}, {"0-30天","31-90天","91-180天","181-365天","365天以上"})))</f>
        <v>Closed</v>
      </c>
      <c r="E133" s="67" t="str" cm="1">
        <f t="array" ref="E133">IF(A133&lt;&gt;"kbb", "", IF(IFERROR(VALUE(V133), 0)=MAX(INDEX(($A$2:$A$4929="kbb")*($L$2:$L$4929=L133)*IFERROR(VALUE($V$2:$V$4929), 0), 0)), "最新", "歷史重複"))</f>
        <v/>
      </c>
      <c r="F133" t="s">
        <v>618</v>
      </c>
      <c r="G133" t="s">
        <v>29</v>
      </c>
      <c r="H133" t="s">
        <v>30</v>
      </c>
      <c r="I133" t="s">
        <v>31</v>
      </c>
      <c r="J133" t="s">
        <v>619</v>
      </c>
      <c r="K133" t="s">
        <v>620</v>
      </c>
      <c r="L133" t="s">
        <v>633</v>
      </c>
      <c r="M133" t="s">
        <v>493</v>
      </c>
      <c r="N133" t="s">
        <v>36</v>
      </c>
      <c r="O133" t="s">
        <v>37</v>
      </c>
      <c r="P133" t="s">
        <v>633</v>
      </c>
      <c r="Q133" t="s">
        <v>38</v>
      </c>
      <c r="R133" t="s">
        <v>53</v>
      </c>
      <c r="S133" t="s">
        <v>622</v>
      </c>
      <c r="T133" t="s">
        <v>634</v>
      </c>
      <c r="U133" t="s">
        <v>630</v>
      </c>
      <c r="V133" t="s">
        <v>630</v>
      </c>
      <c r="W133" t="s">
        <v>37</v>
      </c>
      <c r="X133" t="s">
        <v>37</v>
      </c>
      <c r="Y133" t="s">
        <v>37</v>
      </c>
      <c r="Z133" t="s">
        <v>635</v>
      </c>
      <c r="AA133" t="s">
        <v>44</v>
      </c>
      <c r="AB133" t="s">
        <v>44</v>
      </c>
      <c r="AC133" t="s">
        <v>45</v>
      </c>
      <c r="AD133" t="s">
        <v>46</v>
      </c>
      <c r="AE133" t="s">
        <v>632</v>
      </c>
      <c r="AF133" t="s">
        <v>48</v>
      </c>
      <c r="AG133">
        <v>617708</v>
      </c>
      <c r="AH133">
        <v>1</v>
      </c>
      <c r="AI133">
        <v>1</v>
      </c>
    </row>
    <row r="134" spans="1:35" ht="16.850000000000001" customHeight="1">
      <c r="A134" s="65" t="str">
        <f>IF(L134="","",IF(COUNTIF(Wip!K:K,L134)=0,IF(W134="","KGB","KBB"),IF(AND(_xlfn.IFNA(VLOOKUP(L134,Wip!K:M,3,0),"")="Y",Q134="MTCAPPLYCONF"),"On Hold",IF(W134="","KGB","KBB"))))</f>
        <v>KGB</v>
      </c>
      <c r="B134" s="65" t="str">
        <f>IF(A134="on hold", "on hold",
 IF(A134="KGB", "Standard Shipment",
  IF(IFERROR(IFERROR(VLOOKUP(L134, List!D:J, 7, 0), VLOOKUP(L134&amp;"", List!D:J, 7, 0)), 0)=0,
   IF(IFERROR(IFERROR(VLOOKUP(L134, 'CND List'!$A:$C, 3, 0), VLOOKUP(L134&amp;"", 'CND List'!$A:$C, 3, 0)), 0)=0,
    IF(A134="KBB", "-", ""),
    IFERROR(VLOOKUP(L134, 'CND List'!$A:$C, 3, 0), VLOOKUP(L134&amp;"", 'CND List'!$A:$C, 3, 0))
   ),
   IFERROR(VLOOKUP(L134, List!D:J, 7, 0), VLOOKUP(L134&amp;"", List!D:J, 7, 0))
  )
 )
)</f>
        <v>Standard Shipment</v>
      </c>
      <c r="C134" s="66" t="str">
        <f t="shared" si="2"/>
        <v>Standard Shipment</v>
      </c>
      <c r="D134" s="67" t="str">
        <f ca="1">IF(C134="Local Scrap","Closed",IFERROR(IF(A134="kgb","Closed",IF(MID(C134,5,1)="Q","Closed",LOOKUP(TODAY()-W134, {0,31,91,181,366}, {"0-30天","31-90天","91-180天","181-365天","365天以上"}))), LOOKUP(TODAY()-Z134, {0,31,91,181,366}, {"0-30天","31-90天","91-180天","181-365天","365天以上"})))</f>
        <v>Closed</v>
      </c>
      <c r="E134" s="67" t="str" cm="1">
        <f t="array" ref="E134">IF(A134&lt;&gt;"kbb", "", IF(IFERROR(VALUE(V134), 0)=MAX(INDEX(($A$2:$A$4929="kbb")*($L$2:$L$4929=L134)*IFERROR(VALUE($V$2:$V$4929), 0), 0)), "最新", "歷史重複"))</f>
        <v/>
      </c>
      <c r="F134" t="s">
        <v>618</v>
      </c>
      <c r="G134" t="s">
        <v>29</v>
      </c>
      <c r="H134" t="s">
        <v>30</v>
      </c>
      <c r="I134" t="s">
        <v>31</v>
      </c>
      <c r="J134" t="s">
        <v>619</v>
      </c>
      <c r="K134" t="s">
        <v>620</v>
      </c>
      <c r="L134" t="s">
        <v>636</v>
      </c>
      <c r="M134" t="s">
        <v>429</v>
      </c>
      <c r="N134" t="s">
        <v>36</v>
      </c>
      <c r="O134" t="s">
        <v>37</v>
      </c>
      <c r="P134" t="s">
        <v>636</v>
      </c>
      <c r="Q134" t="s">
        <v>38</v>
      </c>
      <c r="R134" t="s">
        <v>53</v>
      </c>
      <c r="S134" t="s">
        <v>622</v>
      </c>
      <c r="T134" t="s">
        <v>637</v>
      </c>
      <c r="U134" t="s">
        <v>638</v>
      </c>
      <c r="V134" t="s">
        <v>638</v>
      </c>
      <c r="W134" t="s">
        <v>37</v>
      </c>
      <c r="X134" t="s">
        <v>37</v>
      </c>
      <c r="Y134" t="s">
        <v>37</v>
      </c>
      <c r="Z134" t="s">
        <v>639</v>
      </c>
      <c r="AA134" t="s">
        <v>44</v>
      </c>
      <c r="AB134" t="s">
        <v>44</v>
      </c>
      <c r="AC134" t="s">
        <v>45</v>
      </c>
      <c r="AD134" t="s">
        <v>46</v>
      </c>
      <c r="AE134" t="s">
        <v>640</v>
      </c>
      <c r="AF134" t="s">
        <v>48</v>
      </c>
      <c r="AG134">
        <v>618509</v>
      </c>
      <c r="AH134">
        <v>1</v>
      </c>
      <c r="AI134">
        <v>1</v>
      </c>
    </row>
    <row r="135" spans="1:35" ht="16.850000000000001" customHeight="1">
      <c r="A135" s="65" t="str">
        <f>IF(L135="","",IF(COUNTIF(Wip!K:K,L135)=0,IF(W135="","KGB","KBB"),IF(AND(_xlfn.IFNA(VLOOKUP(L135,Wip!K:M,3,0),"")="Y",Q135="MTCAPPLYCONF"),"On Hold",IF(W135="","KGB","KBB"))))</f>
        <v>KGB</v>
      </c>
      <c r="B135" s="65" t="str">
        <f>IF(A135="on hold", "on hold",
 IF(A135="KGB", "Standard Shipment",
  IF(IFERROR(IFERROR(VLOOKUP(L135, List!D:J, 7, 0), VLOOKUP(L135&amp;"", List!D:J, 7, 0)), 0)=0,
   IF(IFERROR(IFERROR(VLOOKUP(L135, 'CND List'!$A:$C, 3, 0), VLOOKUP(L135&amp;"", 'CND List'!$A:$C, 3, 0)), 0)=0,
    IF(A135="KBB", "-", ""),
    IFERROR(VLOOKUP(L135, 'CND List'!$A:$C, 3, 0), VLOOKUP(L135&amp;"", 'CND List'!$A:$C, 3, 0))
   ),
   IFERROR(VLOOKUP(L135, List!D:J, 7, 0), VLOOKUP(L135&amp;"", List!D:J, 7, 0))
  )
 )
)</f>
        <v>Standard Shipment</v>
      </c>
      <c r="C135" s="66" t="str">
        <f t="shared" si="2"/>
        <v>Standard Shipment</v>
      </c>
      <c r="D135" s="67" t="str">
        <f ca="1">IF(C135="Local Scrap","Closed",IFERROR(IF(A135="kgb","Closed",IF(MID(C135,5,1)="Q","Closed",LOOKUP(TODAY()-W135, {0,31,91,181,366}, {"0-30天","31-90天","91-180天","181-365天","365天以上"}))), LOOKUP(TODAY()-Z135, {0,31,91,181,366}, {"0-30天","31-90天","91-180天","181-365天","365天以上"})))</f>
        <v>Closed</v>
      </c>
      <c r="E135" s="67" t="str" cm="1">
        <f t="array" ref="E135">IF(A135&lt;&gt;"kbb", "", IF(IFERROR(VALUE(V135), 0)=MAX(INDEX(($A$2:$A$4929="kbb")*($L$2:$L$4929=L135)*IFERROR(VALUE($V$2:$V$4929), 0), 0)), "最新", "歷史重複"))</f>
        <v/>
      </c>
      <c r="F135" t="s">
        <v>618</v>
      </c>
      <c r="G135" t="s">
        <v>29</v>
      </c>
      <c r="H135" t="s">
        <v>30</v>
      </c>
      <c r="I135" t="s">
        <v>31</v>
      </c>
      <c r="J135" t="s">
        <v>619</v>
      </c>
      <c r="K135" t="s">
        <v>620</v>
      </c>
      <c r="L135" t="s">
        <v>641</v>
      </c>
      <c r="M135" t="s">
        <v>438</v>
      </c>
      <c r="N135" t="s">
        <v>439</v>
      </c>
      <c r="O135" t="s">
        <v>37</v>
      </c>
      <c r="P135" t="s">
        <v>641</v>
      </c>
      <c r="Q135" t="s">
        <v>38</v>
      </c>
      <c r="R135" t="s">
        <v>53</v>
      </c>
      <c r="S135" t="s">
        <v>628</v>
      </c>
      <c r="T135" t="s">
        <v>642</v>
      </c>
      <c r="U135" t="s">
        <v>643</v>
      </c>
      <c r="V135" t="s">
        <v>643</v>
      </c>
      <c r="W135" t="s">
        <v>37</v>
      </c>
      <c r="X135" t="s">
        <v>37</v>
      </c>
      <c r="Y135" t="s">
        <v>37</v>
      </c>
      <c r="Z135" t="s">
        <v>644</v>
      </c>
      <c r="AA135" t="s">
        <v>44</v>
      </c>
      <c r="AB135" t="s">
        <v>44</v>
      </c>
      <c r="AC135" t="s">
        <v>45</v>
      </c>
      <c r="AD135" t="s">
        <v>443</v>
      </c>
      <c r="AE135" t="s">
        <v>645</v>
      </c>
      <c r="AF135" t="s">
        <v>48</v>
      </c>
      <c r="AG135">
        <v>618305</v>
      </c>
      <c r="AH135">
        <v>1</v>
      </c>
      <c r="AI135">
        <v>1</v>
      </c>
    </row>
    <row r="136" spans="1:35" ht="16.850000000000001" customHeight="1">
      <c r="A136" s="65" t="str">
        <f>IF(L136="","",IF(COUNTIF(Wip!K:K,L136)=0,IF(W136="","KGB","KBB"),IF(AND(_xlfn.IFNA(VLOOKUP(L136,Wip!K:M,3,0),"")="Y",Q136="MTCAPPLYCONF"),"On Hold",IF(W136="","KGB","KBB"))))</f>
        <v>KGB</v>
      </c>
      <c r="B136" s="65" t="str">
        <f>IF(A136="on hold", "on hold",
 IF(A136="KGB", "Standard Shipment",
  IF(IFERROR(IFERROR(VLOOKUP(L136, List!D:J, 7, 0), VLOOKUP(L136&amp;"", List!D:J, 7, 0)), 0)=0,
   IF(IFERROR(IFERROR(VLOOKUP(L136, 'CND List'!$A:$C, 3, 0), VLOOKUP(L136&amp;"", 'CND List'!$A:$C, 3, 0)), 0)=0,
    IF(A136="KBB", "-", ""),
    IFERROR(VLOOKUP(L136, 'CND List'!$A:$C, 3, 0), VLOOKUP(L136&amp;"", 'CND List'!$A:$C, 3, 0))
   ),
   IFERROR(VLOOKUP(L136, List!D:J, 7, 0), VLOOKUP(L136&amp;"", List!D:J, 7, 0))
  )
 )
)</f>
        <v>Standard Shipment</v>
      </c>
      <c r="C136" s="66" t="str">
        <f t="shared" si="2"/>
        <v>Standard Shipment</v>
      </c>
      <c r="D136" s="67" t="str">
        <f ca="1">IF(C136="Local Scrap","Closed",IFERROR(IF(A136="kgb","Closed",IF(MID(C136,5,1)="Q","Closed",LOOKUP(TODAY()-W136, {0,31,91,181,366}, {"0-30天","31-90天","91-180天","181-365天","365天以上"}))), LOOKUP(TODAY()-Z136, {0,31,91,181,366}, {"0-30天","31-90天","91-180天","181-365天","365天以上"})))</f>
        <v>Closed</v>
      </c>
      <c r="E136" s="67" t="str" cm="1">
        <f t="array" ref="E136">IF(A136&lt;&gt;"kbb", "", IF(IFERROR(VALUE(V136), 0)=MAX(INDEX(($A$2:$A$4929="kbb")*($L$2:$L$4929=L136)*IFERROR(VALUE($V$2:$V$4929), 0), 0)), "最新", "歷史重複"))</f>
        <v/>
      </c>
      <c r="F136" t="s">
        <v>618</v>
      </c>
      <c r="G136" t="s">
        <v>29</v>
      </c>
      <c r="H136" t="s">
        <v>30</v>
      </c>
      <c r="I136" t="s">
        <v>31</v>
      </c>
      <c r="J136" t="s">
        <v>619</v>
      </c>
      <c r="K136" t="s">
        <v>620</v>
      </c>
      <c r="L136" t="s">
        <v>646</v>
      </c>
      <c r="M136" t="s">
        <v>438</v>
      </c>
      <c r="N136" t="s">
        <v>439</v>
      </c>
      <c r="O136" t="s">
        <v>37</v>
      </c>
      <c r="P136" t="s">
        <v>646</v>
      </c>
      <c r="Q136" t="s">
        <v>38</v>
      </c>
      <c r="R136" t="s">
        <v>53</v>
      </c>
      <c r="S136" t="s">
        <v>628</v>
      </c>
      <c r="T136" t="s">
        <v>647</v>
      </c>
      <c r="U136" t="s">
        <v>643</v>
      </c>
      <c r="V136" t="s">
        <v>643</v>
      </c>
      <c r="W136" t="s">
        <v>37</v>
      </c>
      <c r="X136" t="s">
        <v>37</v>
      </c>
      <c r="Y136" t="s">
        <v>37</v>
      </c>
      <c r="Z136" t="s">
        <v>648</v>
      </c>
      <c r="AA136" t="s">
        <v>44</v>
      </c>
      <c r="AB136" t="s">
        <v>44</v>
      </c>
      <c r="AC136" t="s">
        <v>45</v>
      </c>
      <c r="AD136" t="s">
        <v>443</v>
      </c>
      <c r="AE136" t="s">
        <v>645</v>
      </c>
      <c r="AF136" t="s">
        <v>48</v>
      </c>
      <c r="AG136">
        <v>618305</v>
      </c>
      <c r="AH136">
        <v>1</v>
      </c>
      <c r="AI136">
        <v>1</v>
      </c>
    </row>
    <row r="137" spans="1:35" ht="16.850000000000001" customHeight="1">
      <c r="A137" s="65" t="str">
        <f>IF(L137="","",IF(COUNTIF(Wip!K:K,L137)=0,IF(W137="","KGB","KBB"),IF(AND(_xlfn.IFNA(VLOOKUP(L137,Wip!K:M,3,0),"")="Y",Q137="MTCAPPLYCONF"),"On Hold",IF(W137="","KGB","KBB"))))</f>
        <v>KGB</v>
      </c>
      <c r="B137" s="65" t="str">
        <f>IF(A137="on hold", "on hold",
 IF(A137="KGB", "Standard Shipment",
  IF(IFERROR(IFERROR(VLOOKUP(L137, List!D:J, 7, 0), VLOOKUP(L137&amp;"", List!D:J, 7, 0)), 0)=0,
   IF(IFERROR(IFERROR(VLOOKUP(L137, 'CND List'!$A:$C, 3, 0), VLOOKUP(L137&amp;"", 'CND List'!$A:$C, 3, 0)), 0)=0,
    IF(A137="KBB", "-", ""),
    IFERROR(VLOOKUP(L137, 'CND List'!$A:$C, 3, 0), VLOOKUP(L137&amp;"", 'CND List'!$A:$C, 3, 0))
   ),
   IFERROR(VLOOKUP(L137, List!D:J, 7, 0), VLOOKUP(L137&amp;"", List!D:J, 7, 0))
  )
 )
)</f>
        <v>Standard Shipment</v>
      </c>
      <c r="C137" s="66" t="str">
        <f t="shared" si="2"/>
        <v>Standard Shipment</v>
      </c>
      <c r="D137" s="67" t="str">
        <f ca="1">IF(C137="Local Scrap","Closed",IFERROR(IF(A137="kgb","Closed",IF(MID(C137,5,1)="Q","Closed",LOOKUP(TODAY()-W137, {0,31,91,181,366}, {"0-30天","31-90天","91-180天","181-365天","365天以上"}))), LOOKUP(TODAY()-Z137, {0,31,91,181,366}, {"0-30天","31-90天","91-180天","181-365天","365天以上"})))</f>
        <v>Closed</v>
      </c>
      <c r="E137" s="67" t="str" cm="1">
        <f t="array" ref="E137">IF(A137&lt;&gt;"kbb", "", IF(IFERROR(VALUE(V137), 0)=MAX(INDEX(($A$2:$A$4929="kbb")*($L$2:$L$4929=L137)*IFERROR(VALUE($V$2:$V$4929), 0), 0)), "最新", "歷史重複"))</f>
        <v/>
      </c>
      <c r="F137" t="s">
        <v>618</v>
      </c>
      <c r="G137" t="s">
        <v>29</v>
      </c>
      <c r="H137" t="s">
        <v>30</v>
      </c>
      <c r="I137" t="s">
        <v>31</v>
      </c>
      <c r="J137" t="s">
        <v>619</v>
      </c>
      <c r="K137" t="s">
        <v>620</v>
      </c>
      <c r="L137" t="s">
        <v>649</v>
      </c>
      <c r="M137" t="s">
        <v>455</v>
      </c>
      <c r="N137" t="s">
        <v>456</v>
      </c>
      <c r="O137" t="s">
        <v>37</v>
      </c>
      <c r="P137" t="s">
        <v>649</v>
      </c>
      <c r="Q137" t="s">
        <v>38</v>
      </c>
      <c r="R137" t="s">
        <v>53</v>
      </c>
      <c r="S137" t="s">
        <v>628</v>
      </c>
      <c r="T137" t="s">
        <v>650</v>
      </c>
      <c r="U137" t="s">
        <v>630</v>
      </c>
      <c r="V137" t="s">
        <v>630</v>
      </c>
      <c r="W137" t="s">
        <v>37</v>
      </c>
      <c r="X137" t="s">
        <v>37</v>
      </c>
      <c r="Y137" t="s">
        <v>37</v>
      </c>
      <c r="Z137" t="s">
        <v>651</v>
      </c>
      <c r="AA137" t="s">
        <v>44</v>
      </c>
      <c r="AB137" t="s">
        <v>44</v>
      </c>
      <c r="AC137" t="s">
        <v>45</v>
      </c>
      <c r="AD137" t="s">
        <v>460</v>
      </c>
      <c r="AE137" t="s">
        <v>632</v>
      </c>
      <c r="AF137" t="s">
        <v>48</v>
      </c>
      <c r="AG137">
        <v>617708</v>
      </c>
      <c r="AH137">
        <v>1</v>
      </c>
      <c r="AI137">
        <v>1</v>
      </c>
    </row>
    <row r="138" spans="1:35" ht="16.850000000000001" customHeight="1">
      <c r="A138" s="65" t="str">
        <f>IF(L138="","",IF(COUNTIF(Wip!K:K,L138)=0,IF(W138="","KGB","KBB"),IF(AND(_xlfn.IFNA(VLOOKUP(L138,Wip!K:M,3,0),"")="Y",Q138="MTCAPPLYCONF"),"On Hold",IF(W138="","KGB","KBB"))))</f>
        <v>KBB</v>
      </c>
      <c r="B138" s="65">
        <f>IF(A138="on hold", "on hold",
 IF(A138="KGB", "Standard Shipment",
  IF(IFERROR(IFERROR(VLOOKUP(L138, List!D:J, 7, 0), VLOOKUP(L138&amp;"", List!D:J, 7, 0)), 0)=0,
   IF(IFERROR(IFERROR(VLOOKUP(L138, 'CND List'!$A:$C, 3, 0), VLOOKUP(L138&amp;"", 'CND List'!$A:$C, 3, 0)), 0)=0,
    IF(A138="KBB", "-", ""),
    IFERROR(VLOOKUP(L138, 'CND List'!$A:$C, 3, 0), VLOOKUP(L138&amp;"", 'CND List'!$A:$C, 3, 0))
   ),
   IFERROR(VLOOKUP(L138, List!D:J, 7, 0), VLOOKUP(L138&amp;"", List!D:J, 7, 0))
  )
 )
)</f>
        <v>45583</v>
      </c>
      <c r="C138" s="66" t="str">
        <f t="shared" si="2"/>
        <v>2024Q4</v>
      </c>
      <c r="D138" s="67" t="str">
        <f ca="1">IF(C138="Local Scrap","Closed",IFERROR(IF(A138="kgb","Closed",IF(MID(C138,5,1)="Q","Closed",LOOKUP(TODAY()-W138, {0,31,91,181,366}, {"0-30天","31-90天","91-180天","181-365天","365天以上"}))), LOOKUP(TODAY()-Z138, {0,31,91,181,366}, {"0-30天","31-90天","91-180天","181-365天","365天以上"})))</f>
        <v>Closed</v>
      </c>
      <c r="E138" s="67" t="str" cm="1">
        <f t="array" ref="E138">IF(A138&lt;&gt;"kbb", "", IF(IFERROR(VALUE(V138), 0)=MAX(INDEX(($A$2:$A$4929="kbb")*($L$2:$L$4929=L138)*IFERROR(VALUE($V$2:$V$4929), 0), 0)), "最新", "歷史重複"))</f>
        <v>最新</v>
      </c>
      <c r="F138" t="s">
        <v>618</v>
      </c>
      <c r="G138" t="s">
        <v>29</v>
      </c>
      <c r="H138" t="s">
        <v>30</v>
      </c>
      <c r="I138" t="s">
        <v>31</v>
      </c>
      <c r="J138" t="s">
        <v>619</v>
      </c>
      <c r="K138" t="s">
        <v>620</v>
      </c>
      <c r="L138" t="s">
        <v>652</v>
      </c>
      <c r="M138" t="s">
        <v>205</v>
      </c>
      <c r="N138" t="s">
        <v>206</v>
      </c>
      <c r="O138" t="s">
        <v>37</v>
      </c>
      <c r="P138" t="s">
        <v>652</v>
      </c>
      <c r="Q138" t="s">
        <v>38</v>
      </c>
      <c r="R138" t="s">
        <v>53</v>
      </c>
      <c r="S138" t="s">
        <v>628</v>
      </c>
      <c r="T138" t="s">
        <v>37</v>
      </c>
      <c r="U138" t="s">
        <v>37</v>
      </c>
      <c r="V138" t="s">
        <v>653</v>
      </c>
      <c r="W138" t="s">
        <v>113</v>
      </c>
      <c r="X138" t="s">
        <v>114</v>
      </c>
      <c r="Y138" t="s">
        <v>654</v>
      </c>
      <c r="Z138" t="s">
        <v>655</v>
      </c>
      <c r="AA138" t="s">
        <v>44</v>
      </c>
      <c r="AB138" t="s">
        <v>44</v>
      </c>
      <c r="AC138" t="s">
        <v>117</v>
      </c>
      <c r="AD138" t="s">
        <v>190</v>
      </c>
      <c r="AE138" t="s">
        <v>37</v>
      </c>
      <c r="AF138" t="s">
        <v>37</v>
      </c>
      <c r="AG138" t="s">
        <v>37</v>
      </c>
      <c r="AH138" t="s">
        <v>37</v>
      </c>
      <c r="AI138" t="s">
        <v>37</v>
      </c>
    </row>
    <row r="139" spans="1:35" ht="16.850000000000001" customHeight="1">
      <c r="A139" s="65" t="str">
        <f>IF(L139="","",IF(COUNTIF(Wip!K:K,L139)=0,IF(W139="","KGB","KBB"),IF(AND(_xlfn.IFNA(VLOOKUP(L139,Wip!K:M,3,0),"")="Y",Q139="MTCAPPLYCONF"),"On Hold",IF(W139="","KGB","KBB"))))</f>
        <v>KGB</v>
      </c>
      <c r="B139" s="65" t="str">
        <f>IF(A139="on hold", "on hold",
 IF(A139="KGB", "Standard Shipment",
  IF(IFERROR(IFERROR(VLOOKUP(L139, List!D:J, 7, 0), VLOOKUP(L139&amp;"", List!D:J, 7, 0)), 0)=0,
   IF(IFERROR(IFERROR(VLOOKUP(L139, 'CND List'!$A:$C, 3, 0), VLOOKUP(L139&amp;"", 'CND List'!$A:$C, 3, 0)), 0)=0,
    IF(A139="KBB", "-", ""),
    IFERROR(VLOOKUP(L139, 'CND List'!$A:$C, 3, 0), VLOOKUP(L139&amp;"", 'CND List'!$A:$C, 3, 0))
   ),
   IFERROR(VLOOKUP(L139, List!D:J, 7, 0), VLOOKUP(L139&amp;"", List!D:J, 7, 0))
  )
 )
)</f>
        <v>Standard Shipment</v>
      </c>
      <c r="C139" s="66" t="str">
        <f t="shared" si="2"/>
        <v>Standard Shipment</v>
      </c>
      <c r="D139" s="67" t="str">
        <f ca="1">IF(C139="Local Scrap","Closed",IFERROR(IF(A139="kgb","Closed",IF(MID(C139,5,1)="Q","Closed",LOOKUP(TODAY()-W139, {0,31,91,181,366}, {"0-30天","31-90天","91-180天","181-365天","365天以上"}))), LOOKUP(TODAY()-Z139, {0,31,91,181,366}, {"0-30天","31-90天","91-180天","181-365天","365天以上"})))</f>
        <v>Closed</v>
      </c>
      <c r="E139" s="67" t="str" cm="1">
        <f t="array" ref="E139">IF(A139&lt;&gt;"kbb", "", IF(IFERROR(VALUE(V139), 0)=MAX(INDEX(($A$2:$A$4929="kbb")*($L$2:$L$4929=L139)*IFERROR(VALUE($V$2:$V$4929), 0), 0)), "最新", "歷史重複"))</f>
        <v/>
      </c>
      <c r="F139" t="s">
        <v>656</v>
      </c>
      <c r="G139" t="s">
        <v>29</v>
      </c>
      <c r="H139" t="s">
        <v>30</v>
      </c>
      <c r="I139" t="s">
        <v>31</v>
      </c>
      <c r="J139" t="s">
        <v>657</v>
      </c>
      <c r="K139" t="s">
        <v>658</v>
      </c>
      <c r="L139" t="s">
        <v>659</v>
      </c>
      <c r="M139" t="s">
        <v>438</v>
      </c>
      <c r="N139" t="s">
        <v>439</v>
      </c>
      <c r="O139" t="s">
        <v>37</v>
      </c>
      <c r="P139" t="s">
        <v>659</v>
      </c>
      <c r="Q139" t="s">
        <v>38</v>
      </c>
      <c r="R139" t="s">
        <v>53</v>
      </c>
      <c r="S139" t="s">
        <v>660</v>
      </c>
      <c r="T139" t="s">
        <v>661</v>
      </c>
      <c r="U139" t="s">
        <v>643</v>
      </c>
      <c r="V139" t="s">
        <v>643</v>
      </c>
      <c r="W139" t="s">
        <v>37</v>
      </c>
      <c r="X139" t="s">
        <v>37</v>
      </c>
      <c r="Y139" t="s">
        <v>37</v>
      </c>
      <c r="Z139" t="s">
        <v>662</v>
      </c>
      <c r="AA139" t="s">
        <v>44</v>
      </c>
      <c r="AB139" t="s">
        <v>44</v>
      </c>
      <c r="AC139" t="s">
        <v>45</v>
      </c>
      <c r="AD139" t="s">
        <v>443</v>
      </c>
      <c r="AE139" t="s">
        <v>663</v>
      </c>
      <c r="AF139" t="s">
        <v>48</v>
      </c>
      <c r="AG139">
        <v>618305</v>
      </c>
      <c r="AH139">
        <v>1</v>
      </c>
      <c r="AI139">
        <v>1</v>
      </c>
    </row>
    <row r="140" spans="1:35" ht="16.850000000000001" customHeight="1">
      <c r="A140" s="65" t="str">
        <f>IF(L140="","",IF(COUNTIF(Wip!K:K,L140)=0,IF(W140="","KGB","KBB"),IF(AND(_xlfn.IFNA(VLOOKUP(L140,Wip!K:M,3,0),"")="Y",Q140="MTCAPPLYCONF"),"On Hold",IF(W140="","KGB","KBB"))))</f>
        <v>KGB</v>
      </c>
      <c r="B140" s="65" t="str">
        <f>IF(A140="on hold", "on hold",
 IF(A140="KGB", "Standard Shipment",
  IF(IFERROR(IFERROR(VLOOKUP(L140, List!D:J, 7, 0), VLOOKUP(L140&amp;"", List!D:J, 7, 0)), 0)=0,
   IF(IFERROR(IFERROR(VLOOKUP(L140, 'CND List'!$A:$C, 3, 0), VLOOKUP(L140&amp;"", 'CND List'!$A:$C, 3, 0)), 0)=0,
    IF(A140="KBB", "-", ""),
    IFERROR(VLOOKUP(L140, 'CND List'!$A:$C, 3, 0), VLOOKUP(L140&amp;"", 'CND List'!$A:$C, 3, 0))
   ),
   IFERROR(VLOOKUP(L140, List!D:J, 7, 0), VLOOKUP(L140&amp;"", List!D:J, 7, 0))
  )
 )
)</f>
        <v>Standard Shipment</v>
      </c>
      <c r="C140" s="66" t="str">
        <f t="shared" si="2"/>
        <v>Standard Shipment</v>
      </c>
      <c r="D140" s="67" t="str">
        <f ca="1">IF(C140="Local Scrap","Closed",IFERROR(IF(A140="kgb","Closed",IF(MID(C140,5,1)="Q","Closed",LOOKUP(TODAY()-W140, {0,31,91,181,366}, {"0-30天","31-90天","91-180天","181-365天","365天以上"}))), LOOKUP(TODAY()-Z140, {0,31,91,181,366}, {"0-30天","31-90天","91-180天","181-365天","365天以上"})))</f>
        <v>Closed</v>
      </c>
      <c r="E140" s="67" t="str" cm="1">
        <f t="array" ref="E140">IF(A140&lt;&gt;"kbb", "", IF(IFERROR(VALUE(V140), 0)=MAX(INDEX(($A$2:$A$4929="kbb")*($L$2:$L$4929=L140)*IFERROR(VALUE($V$2:$V$4929), 0), 0)), "最新", "歷史重複"))</f>
        <v/>
      </c>
      <c r="F140" t="s">
        <v>656</v>
      </c>
      <c r="G140" t="s">
        <v>29</v>
      </c>
      <c r="H140" t="s">
        <v>30</v>
      </c>
      <c r="I140" t="s">
        <v>31</v>
      </c>
      <c r="J140" t="s">
        <v>657</v>
      </c>
      <c r="K140" t="s">
        <v>658</v>
      </c>
      <c r="L140" t="s">
        <v>664</v>
      </c>
      <c r="M140" t="s">
        <v>455</v>
      </c>
      <c r="N140" t="s">
        <v>456</v>
      </c>
      <c r="O140" t="s">
        <v>37</v>
      </c>
      <c r="P140" t="s">
        <v>664</v>
      </c>
      <c r="Q140" t="s">
        <v>38</v>
      </c>
      <c r="R140" t="s">
        <v>53</v>
      </c>
      <c r="S140" t="s">
        <v>660</v>
      </c>
      <c r="T140" t="s">
        <v>665</v>
      </c>
      <c r="U140" t="s">
        <v>630</v>
      </c>
      <c r="V140" t="s">
        <v>630</v>
      </c>
      <c r="W140" t="s">
        <v>37</v>
      </c>
      <c r="X140" t="s">
        <v>37</v>
      </c>
      <c r="Y140" t="s">
        <v>37</v>
      </c>
      <c r="Z140" t="s">
        <v>666</v>
      </c>
      <c r="AA140" t="s">
        <v>44</v>
      </c>
      <c r="AB140" t="s">
        <v>44</v>
      </c>
      <c r="AC140" t="s">
        <v>45</v>
      </c>
      <c r="AD140" t="s">
        <v>460</v>
      </c>
      <c r="AE140" t="s">
        <v>632</v>
      </c>
      <c r="AF140" t="s">
        <v>48</v>
      </c>
      <c r="AG140">
        <v>617708</v>
      </c>
      <c r="AH140">
        <v>1</v>
      </c>
      <c r="AI140">
        <v>1</v>
      </c>
    </row>
    <row r="141" spans="1:35" ht="16.850000000000001" customHeight="1">
      <c r="A141" s="65" t="str">
        <f>IF(L141="","",IF(COUNTIF(Wip!K:K,L141)=0,IF(W141="","KGB","KBB"),IF(AND(_xlfn.IFNA(VLOOKUP(L141,Wip!K:M,3,0),"")="Y",Q141="MTCAPPLYCONF"),"On Hold",IF(W141="","KGB","KBB"))))</f>
        <v>KGB</v>
      </c>
      <c r="B141" s="65" t="str">
        <f>IF(A141="on hold", "on hold",
 IF(A141="KGB", "Standard Shipment",
  IF(IFERROR(IFERROR(VLOOKUP(L141, List!D:J, 7, 0), VLOOKUP(L141&amp;"", List!D:J, 7, 0)), 0)=0,
   IF(IFERROR(IFERROR(VLOOKUP(L141, 'CND List'!$A:$C, 3, 0), VLOOKUP(L141&amp;"", 'CND List'!$A:$C, 3, 0)), 0)=0,
    IF(A141="KBB", "-", ""),
    IFERROR(VLOOKUP(L141, 'CND List'!$A:$C, 3, 0), VLOOKUP(L141&amp;"", 'CND List'!$A:$C, 3, 0))
   ),
   IFERROR(VLOOKUP(L141, List!D:J, 7, 0), VLOOKUP(L141&amp;"", List!D:J, 7, 0))
  )
 )
)</f>
        <v>Standard Shipment</v>
      </c>
      <c r="C141" s="66" t="str">
        <f t="shared" si="2"/>
        <v>Standard Shipment</v>
      </c>
      <c r="D141" s="67" t="str">
        <f ca="1">IF(C141="Local Scrap","Closed",IFERROR(IF(A141="kgb","Closed",IF(MID(C141,5,1)="Q","Closed",LOOKUP(TODAY()-W141, {0,31,91,181,366}, {"0-30天","31-90天","91-180天","181-365天","365天以上"}))), LOOKUP(TODAY()-Z141, {0,31,91,181,366}, {"0-30天","31-90天","91-180天","181-365天","365天以上"})))</f>
        <v>Closed</v>
      </c>
      <c r="E141" s="67" t="str" cm="1">
        <f t="array" ref="E141">IF(A141&lt;&gt;"kbb", "", IF(IFERROR(VALUE(V141), 0)=MAX(INDEX(($A$2:$A$4929="kbb")*($L$2:$L$4929=L141)*IFERROR(VALUE($V$2:$V$4929), 0), 0)), "最新", "歷史重複"))</f>
        <v/>
      </c>
      <c r="F141" t="s">
        <v>656</v>
      </c>
      <c r="G141" t="s">
        <v>29</v>
      </c>
      <c r="H141" t="s">
        <v>30</v>
      </c>
      <c r="I141" t="s">
        <v>31</v>
      </c>
      <c r="J141" t="s">
        <v>657</v>
      </c>
      <c r="K141" t="s">
        <v>658</v>
      </c>
      <c r="L141" t="s">
        <v>667</v>
      </c>
      <c r="M141" t="s">
        <v>486</v>
      </c>
      <c r="N141" t="s">
        <v>219</v>
      </c>
      <c r="O141" t="s">
        <v>37</v>
      </c>
      <c r="P141" t="s">
        <v>667</v>
      </c>
      <c r="Q141" t="s">
        <v>38</v>
      </c>
      <c r="R141" t="s">
        <v>53</v>
      </c>
      <c r="S141" t="s">
        <v>660</v>
      </c>
      <c r="T141" t="s">
        <v>668</v>
      </c>
      <c r="U141" t="s">
        <v>643</v>
      </c>
      <c r="V141" t="s">
        <v>643</v>
      </c>
      <c r="W141" t="s">
        <v>37</v>
      </c>
      <c r="X141" t="s">
        <v>37</v>
      </c>
      <c r="Y141" t="s">
        <v>37</v>
      </c>
      <c r="Z141" t="s">
        <v>669</v>
      </c>
      <c r="AA141" t="s">
        <v>44</v>
      </c>
      <c r="AB141" t="s">
        <v>44</v>
      </c>
      <c r="AC141" t="s">
        <v>45</v>
      </c>
      <c r="AD141" t="s">
        <v>179</v>
      </c>
      <c r="AE141" t="s">
        <v>645</v>
      </c>
      <c r="AF141" t="s">
        <v>48</v>
      </c>
      <c r="AG141">
        <v>618305</v>
      </c>
      <c r="AH141">
        <v>1</v>
      </c>
      <c r="AI141">
        <v>1</v>
      </c>
    </row>
    <row r="142" spans="1:35" ht="16.850000000000001" customHeight="1">
      <c r="A142" s="65" t="str">
        <f>IF(L142="","",IF(COUNTIF(Wip!K:K,L142)=0,IF(W142="","KGB","KBB"),IF(AND(_xlfn.IFNA(VLOOKUP(L142,Wip!K:M,3,0),"")="Y",Q142="MTCAPPLYCONF"),"On Hold",IF(W142="","KGB","KBB"))))</f>
        <v>KGB</v>
      </c>
      <c r="B142" s="65" t="str">
        <f>IF(A142="on hold", "on hold",
 IF(A142="KGB", "Standard Shipment",
  IF(IFERROR(IFERROR(VLOOKUP(L142, List!D:J, 7, 0), VLOOKUP(L142&amp;"", List!D:J, 7, 0)), 0)=0,
   IF(IFERROR(IFERROR(VLOOKUP(L142, 'CND List'!$A:$C, 3, 0), VLOOKUP(L142&amp;"", 'CND List'!$A:$C, 3, 0)), 0)=0,
    IF(A142="KBB", "-", ""),
    IFERROR(VLOOKUP(L142, 'CND List'!$A:$C, 3, 0), VLOOKUP(L142&amp;"", 'CND List'!$A:$C, 3, 0))
   ),
   IFERROR(VLOOKUP(L142, List!D:J, 7, 0), VLOOKUP(L142&amp;"", List!D:J, 7, 0))
  )
 )
)</f>
        <v>Standard Shipment</v>
      </c>
      <c r="C142" s="66" t="str">
        <f t="shared" si="2"/>
        <v>Standard Shipment</v>
      </c>
      <c r="D142" s="67" t="str">
        <f ca="1">IF(C142="Local Scrap","Closed",IFERROR(IF(A142="kgb","Closed",IF(MID(C142,5,1)="Q","Closed",LOOKUP(TODAY()-W142, {0,31,91,181,366}, {"0-30天","31-90天","91-180天","181-365天","365天以上"}))), LOOKUP(TODAY()-Z142, {0,31,91,181,366}, {"0-30天","31-90天","91-180天","181-365天","365天以上"})))</f>
        <v>Closed</v>
      </c>
      <c r="E142" s="67" t="str" cm="1">
        <f t="array" ref="E142">IF(A142&lt;&gt;"kbb", "", IF(IFERROR(VALUE(V142), 0)=MAX(INDEX(($A$2:$A$4929="kbb")*($L$2:$L$4929=L142)*IFERROR(VALUE($V$2:$V$4929), 0), 0)), "最新", "歷史重複"))</f>
        <v/>
      </c>
      <c r="F142" t="s">
        <v>656</v>
      </c>
      <c r="G142" t="s">
        <v>29</v>
      </c>
      <c r="H142" t="s">
        <v>30</v>
      </c>
      <c r="I142" t="s">
        <v>31</v>
      </c>
      <c r="J142" t="s">
        <v>657</v>
      </c>
      <c r="K142" t="s">
        <v>658</v>
      </c>
      <c r="L142" t="s">
        <v>670</v>
      </c>
      <c r="M142" t="s">
        <v>486</v>
      </c>
      <c r="N142" t="s">
        <v>219</v>
      </c>
      <c r="O142" t="s">
        <v>37</v>
      </c>
      <c r="P142" t="s">
        <v>670</v>
      </c>
      <c r="Q142" t="s">
        <v>38</v>
      </c>
      <c r="R142" t="s">
        <v>53</v>
      </c>
      <c r="S142" t="s">
        <v>660</v>
      </c>
      <c r="T142" t="s">
        <v>671</v>
      </c>
      <c r="U142" t="s">
        <v>630</v>
      </c>
      <c r="V142" t="s">
        <v>630</v>
      </c>
      <c r="W142" t="s">
        <v>37</v>
      </c>
      <c r="X142" t="s">
        <v>37</v>
      </c>
      <c r="Y142" t="s">
        <v>37</v>
      </c>
      <c r="Z142" t="s">
        <v>672</v>
      </c>
      <c r="AA142" t="s">
        <v>44</v>
      </c>
      <c r="AB142" t="s">
        <v>44</v>
      </c>
      <c r="AC142" t="s">
        <v>45</v>
      </c>
      <c r="AD142" t="s">
        <v>179</v>
      </c>
      <c r="AE142" t="s">
        <v>632</v>
      </c>
      <c r="AF142" t="s">
        <v>48</v>
      </c>
      <c r="AG142">
        <v>617708</v>
      </c>
      <c r="AH142">
        <v>1</v>
      </c>
      <c r="AI142">
        <v>1</v>
      </c>
    </row>
    <row r="143" spans="1:35" ht="16.850000000000001" customHeight="1">
      <c r="A143" s="65" t="str">
        <f>IF(L143="","",IF(COUNTIF(Wip!K:K,L143)=0,IF(W143="","KGB","KBB"),IF(AND(_xlfn.IFNA(VLOOKUP(L143,Wip!K:M,3,0),"")="Y",Q143="MTCAPPLYCONF"),"On Hold",IF(W143="","KGB","KBB"))))</f>
        <v>KGB</v>
      </c>
      <c r="B143" s="65" t="str">
        <f>IF(A143="on hold", "on hold",
 IF(A143="KGB", "Standard Shipment",
  IF(IFERROR(IFERROR(VLOOKUP(L143, List!D:J, 7, 0), VLOOKUP(L143&amp;"", List!D:J, 7, 0)), 0)=0,
   IF(IFERROR(IFERROR(VLOOKUP(L143, 'CND List'!$A:$C, 3, 0), VLOOKUP(L143&amp;"", 'CND List'!$A:$C, 3, 0)), 0)=0,
    IF(A143="KBB", "-", ""),
    IFERROR(VLOOKUP(L143, 'CND List'!$A:$C, 3, 0), VLOOKUP(L143&amp;"", 'CND List'!$A:$C, 3, 0))
   ),
   IFERROR(VLOOKUP(L143, List!D:J, 7, 0), VLOOKUP(L143&amp;"", List!D:J, 7, 0))
  )
 )
)</f>
        <v>Standard Shipment</v>
      </c>
      <c r="C143" s="66" t="str">
        <f t="shared" si="2"/>
        <v>Standard Shipment</v>
      </c>
      <c r="D143" s="67" t="str">
        <f ca="1">IF(C143="Local Scrap","Closed",IFERROR(IF(A143="kgb","Closed",IF(MID(C143,5,1)="Q","Closed",LOOKUP(TODAY()-W143, {0,31,91,181,366}, {"0-30天","31-90天","91-180天","181-365天","365天以上"}))), LOOKUP(TODAY()-Z143, {0,31,91,181,366}, {"0-30天","31-90天","91-180天","181-365天","365天以上"})))</f>
        <v>Closed</v>
      </c>
      <c r="E143" s="67" t="str" cm="1">
        <f t="array" ref="E143">IF(A143&lt;&gt;"kbb", "", IF(IFERROR(VALUE(V143), 0)=MAX(INDEX(($A$2:$A$4929="kbb")*($L$2:$L$4929=L143)*IFERROR(VALUE($V$2:$V$4929), 0), 0)), "最新", "歷史重複"))</f>
        <v/>
      </c>
      <c r="F143" t="s">
        <v>673</v>
      </c>
      <c r="G143" t="s">
        <v>29</v>
      </c>
      <c r="H143" t="s">
        <v>30</v>
      </c>
      <c r="I143" t="s">
        <v>31</v>
      </c>
      <c r="J143" t="s">
        <v>674</v>
      </c>
      <c r="K143" t="s">
        <v>675</v>
      </c>
      <c r="L143" t="s">
        <v>676</v>
      </c>
      <c r="M143" t="s">
        <v>384</v>
      </c>
      <c r="N143" t="s">
        <v>385</v>
      </c>
      <c r="O143" t="s">
        <v>37</v>
      </c>
      <c r="P143" t="s">
        <v>676</v>
      </c>
      <c r="Q143" t="s">
        <v>38</v>
      </c>
      <c r="R143" t="s">
        <v>53</v>
      </c>
      <c r="S143" t="s">
        <v>677</v>
      </c>
      <c r="T143" t="s">
        <v>678</v>
      </c>
      <c r="U143" t="s">
        <v>643</v>
      </c>
      <c r="V143" t="s">
        <v>643</v>
      </c>
      <c r="W143" t="s">
        <v>37</v>
      </c>
      <c r="X143" t="s">
        <v>37</v>
      </c>
      <c r="Y143" t="s">
        <v>37</v>
      </c>
      <c r="Z143" t="s">
        <v>679</v>
      </c>
      <c r="AA143" t="s">
        <v>44</v>
      </c>
      <c r="AB143" t="s">
        <v>44</v>
      </c>
      <c r="AC143" t="s">
        <v>45</v>
      </c>
      <c r="AD143" t="s">
        <v>390</v>
      </c>
      <c r="AE143" t="s">
        <v>663</v>
      </c>
      <c r="AF143" t="s">
        <v>48</v>
      </c>
      <c r="AG143">
        <v>618305</v>
      </c>
      <c r="AH143">
        <v>1</v>
      </c>
      <c r="AI143">
        <v>1</v>
      </c>
    </row>
    <row r="144" spans="1:35" ht="16.850000000000001" customHeight="1">
      <c r="A144" s="65" t="str">
        <f>IF(L144="","",IF(COUNTIF(Wip!K:K,L144)=0,IF(W144="","KGB","KBB"),IF(AND(_xlfn.IFNA(VLOOKUP(L144,Wip!K:M,3,0),"")="Y",Q144="MTCAPPLYCONF"),"On Hold",IF(W144="","KGB","KBB"))))</f>
        <v>KGB</v>
      </c>
      <c r="B144" s="65" t="str">
        <f>IF(A144="on hold", "on hold",
 IF(A144="KGB", "Standard Shipment",
  IF(IFERROR(IFERROR(VLOOKUP(L144, List!D:J, 7, 0), VLOOKUP(L144&amp;"", List!D:J, 7, 0)), 0)=0,
   IF(IFERROR(IFERROR(VLOOKUP(L144, 'CND List'!$A:$C, 3, 0), VLOOKUP(L144&amp;"", 'CND List'!$A:$C, 3, 0)), 0)=0,
    IF(A144="KBB", "-", ""),
    IFERROR(VLOOKUP(L144, 'CND List'!$A:$C, 3, 0), VLOOKUP(L144&amp;"", 'CND List'!$A:$C, 3, 0))
   ),
   IFERROR(VLOOKUP(L144, List!D:J, 7, 0), VLOOKUP(L144&amp;"", List!D:J, 7, 0))
  )
 )
)</f>
        <v>Standard Shipment</v>
      </c>
      <c r="C144" s="66" t="str">
        <f t="shared" si="2"/>
        <v>Standard Shipment</v>
      </c>
      <c r="D144" s="67" t="str">
        <f ca="1">IF(C144="Local Scrap","Closed",IFERROR(IF(A144="kgb","Closed",IF(MID(C144,5,1)="Q","Closed",LOOKUP(TODAY()-W144, {0,31,91,181,366}, {"0-30天","31-90天","91-180天","181-365天","365天以上"}))), LOOKUP(TODAY()-Z144, {0,31,91,181,366}, {"0-30天","31-90天","91-180天","181-365天","365天以上"})))</f>
        <v>Closed</v>
      </c>
      <c r="E144" s="67" t="str" cm="1">
        <f t="array" ref="E144">IF(A144&lt;&gt;"kbb", "", IF(IFERROR(VALUE(V144), 0)=MAX(INDEX(($A$2:$A$4929="kbb")*($L$2:$L$4929=L144)*IFERROR(VALUE($V$2:$V$4929), 0), 0)), "最新", "歷史重複"))</f>
        <v/>
      </c>
      <c r="F144" t="s">
        <v>673</v>
      </c>
      <c r="G144" t="s">
        <v>29</v>
      </c>
      <c r="H144" t="s">
        <v>30</v>
      </c>
      <c r="I144" t="s">
        <v>31</v>
      </c>
      <c r="J144" t="s">
        <v>674</v>
      </c>
      <c r="K144" t="s">
        <v>675</v>
      </c>
      <c r="L144" t="s">
        <v>680</v>
      </c>
      <c r="M144" t="s">
        <v>400</v>
      </c>
      <c r="N144" t="s">
        <v>36</v>
      </c>
      <c r="O144" t="s">
        <v>37</v>
      </c>
      <c r="P144" t="s">
        <v>680</v>
      </c>
      <c r="Q144" t="s">
        <v>38</v>
      </c>
      <c r="R144" t="s">
        <v>53</v>
      </c>
      <c r="S144" t="s">
        <v>677</v>
      </c>
      <c r="T144" t="s">
        <v>681</v>
      </c>
      <c r="U144" t="s">
        <v>643</v>
      </c>
      <c r="V144" t="s">
        <v>643</v>
      </c>
      <c r="W144" t="s">
        <v>37</v>
      </c>
      <c r="X144" t="s">
        <v>37</v>
      </c>
      <c r="Y144" t="s">
        <v>37</v>
      </c>
      <c r="Z144" t="s">
        <v>682</v>
      </c>
      <c r="AA144" t="s">
        <v>44</v>
      </c>
      <c r="AB144" t="s">
        <v>44</v>
      </c>
      <c r="AC144" t="s">
        <v>45</v>
      </c>
      <c r="AD144" t="s">
        <v>46</v>
      </c>
      <c r="AE144" t="s">
        <v>645</v>
      </c>
      <c r="AF144" t="s">
        <v>48</v>
      </c>
      <c r="AG144">
        <v>618305</v>
      </c>
      <c r="AH144">
        <v>1</v>
      </c>
      <c r="AI144">
        <v>1</v>
      </c>
    </row>
    <row r="145" spans="1:35" ht="16.850000000000001" customHeight="1">
      <c r="A145" s="65" t="str">
        <f>IF(L145="","",IF(COUNTIF(Wip!K:K,L145)=0,IF(W145="","KGB","KBB"),IF(AND(_xlfn.IFNA(VLOOKUP(L145,Wip!K:M,3,0),"")="Y",Q145="MTCAPPLYCONF"),"On Hold",IF(W145="","KGB","KBB"))))</f>
        <v>KGB</v>
      </c>
      <c r="B145" s="65" t="str">
        <f>IF(A145="on hold", "on hold",
 IF(A145="KGB", "Standard Shipment",
  IF(IFERROR(IFERROR(VLOOKUP(L145, List!D:J, 7, 0), VLOOKUP(L145&amp;"", List!D:J, 7, 0)), 0)=0,
   IF(IFERROR(IFERROR(VLOOKUP(L145, 'CND List'!$A:$C, 3, 0), VLOOKUP(L145&amp;"", 'CND List'!$A:$C, 3, 0)), 0)=0,
    IF(A145="KBB", "-", ""),
    IFERROR(VLOOKUP(L145, 'CND List'!$A:$C, 3, 0), VLOOKUP(L145&amp;"", 'CND List'!$A:$C, 3, 0))
   ),
   IFERROR(VLOOKUP(L145, List!D:J, 7, 0), VLOOKUP(L145&amp;"", List!D:J, 7, 0))
  )
 )
)</f>
        <v>Standard Shipment</v>
      </c>
      <c r="C145" s="66" t="str">
        <f t="shared" si="2"/>
        <v>Standard Shipment</v>
      </c>
      <c r="D145" s="67" t="str">
        <f ca="1">IF(C145="Local Scrap","Closed",IFERROR(IF(A145="kgb","Closed",IF(MID(C145,5,1)="Q","Closed",LOOKUP(TODAY()-W145, {0,31,91,181,366}, {"0-30天","31-90天","91-180天","181-365天","365天以上"}))), LOOKUP(TODAY()-Z145, {0,31,91,181,366}, {"0-30天","31-90天","91-180天","181-365天","365天以上"})))</f>
        <v>Closed</v>
      </c>
      <c r="E145" s="67" t="str" cm="1">
        <f t="array" ref="E145">IF(A145&lt;&gt;"kbb", "", IF(IFERROR(VALUE(V145), 0)=MAX(INDEX(($A$2:$A$4929="kbb")*($L$2:$L$4929=L145)*IFERROR(VALUE($V$2:$V$4929), 0), 0)), "最新", "歷史重複"))</f>
        <v/>
      </c>
      <c r="F145" t="s">
        <v>673</v>
      </c>
      <c r="G145" t="s">
        <v>29</v>
      </c>
      <c r="H145" t="s">
        <v>30</v>
      </c>
      <c r="I145" t="s">
        <v>31</v>
      </c>
      <c r="J145" t="s">
        <v>674</v>
      </c>
      <c r="K145" t="s">
        <v>675</v>
      </c>
      <c r="L145" t="s">
        <v>683</v>
      </c>
      <c r="M145" t="s">
        <v>486</v>
      </c>
      <c r="N145" t="s">
        <v>219</v>
      </c>
      <c r="O145" t="s">
        <v>37</v>
      </c>
      <c r="P145" t="s">
        <v>683</v>
      </c>
      <c r="Q145" t="s">
        <v>38</v>
      </c>
      <c r="R145" t="s">
        <v>53</v>
      </c>
      <c r="S145" t="s">
        <v>677</v>
      </c>
      <c r="T145" t="s">
        <v>684</v>
      </c>
      <c r="U145" t="s">
        <v>643</v>
      </c>
      <c r="V145" t="s">
        <v>643</v>
      </c>
      <c r="W145" t="s">
        <v>37</v>
      </c>
      <c r="X145" t="s">
        <v>37</v>
      </c>
      <c r="Y145" t="s">
        <v>37</v>
      </c>
      <c r="Z145" t="s">
        <v>685</v>
      </c>
      <c r="AA145" t="s">
        <v>44</v>
      </c>
      <c r="AB145" t="s">
        <v>44</v>
      </c>
      <c r="AC145" t="s">
        <v>45</v>
      </c>
      <c r="AD145" t="s">
        <v>179</v>
      </c>
      <c r="AE145" t="s">
        <v>645</v>
      </c>
      <c r="AF145" t="s">
        <v>48</v>
      </c>
      <c r="AG145">
        <v>618305</v>
      </c>
      <c r="AH145">
        <v>1</v>
      </c>
      <c r="AI145">
        <v>1</v>
      </c>
    </row>
    <row r="146" spans="1:35" ht="16.850000000000001" customHeight="1">
      <c r="A146" s="65" t="str">
        <f>IF(L146="","",IF(COUNTIF(Wip!K:K,L146)=0,IF(W146="","KGB","KBB"),IF(AND(_xlfn.IFNA(VLOOKUP(L146,Wip!K:M,3,0),"")="Y",Q146="MTCAPPLYCONF"),"On Hold",IF(W146="","KGB","KBB"))))</f>
        <v>KGB</v>
      </c>
      <c r="B146" s="65" t="str">
        <f>IF(A146="on hold", "on hold",
 IF(A146="KGB", "Standard Shipment",
  IF(IFERROR(IFERROR(VLOOKUP(L146, List!D:J, 7, 0), VLOOKUP(L146&amp;"", List!D:J, 7, 0)), 0)=0,
   IF(IFERROR(IFERROR(VLOOKUP(L146, 'CND List'!$A:$C, 3, 0), VLOOKUP(L146&amp;"", 'CND List'!$A:$C, 3, 0)), 0)=0,
    IF(A146="KBB", "-", ""),
    IFERROR(VLOOKUP(L146, 'CND List'!$A:$C, 3, 0), VLOOKUP(L146&amp;"", 'CND List'!$A:$C, 3, 0))
   ),
   IFERROR(VLOOKUP(L146, List!D:J, 7, 0), VLOOKUP(L146&amp;"", List!D:J, 7, 0))
  )
 )
)</f>
        <v>Standard Shipment</v>
      </c>
      <c r="C146" s="66" t="str">
        <f t="shared" si="2"/>
        <v>Standard Shipment</v>
      </c>
      <c r="D146" s="67" t="str">
        <f ca="1">IF(C146="Local Scrap","Closed",IFERROR(IF(A146="kgb","Closed",IF(MID(C146,5,1)="Q","Closed",LOOKUP(TODAY()-W146, {0,31,91,181,366}, {"0-30天","31-90天","91-180天","181-365天","365天以上"}))), LOOKUP(TODAY()-Z146, {0,31,91,181,366}, {"0-30天","31-90天","91-180天","181-365天","365天以上"})))</f>
        <v>Closed</v>
      </c>
      <c r="E146" s="67" t="str" cm="1">
        <f t="array" ref="E146">IF(A146&lt;&gt;"kbb", "", IF(IFERROR(VALUE(V146), 0)=MAX(INDEX(($A$2:$A$4929="kbb")*($L$2:$L$4929=L146)*IFERROR(VALUE($V$2:$V$4929), 0), 0)), "最新", "歷史重複"))</f>
        <v/>
      </c>
      <c r="F146" t="s">
        <v>673</v>
      </c>
      <c r="G146" t="s">
        <v>29</v>
      </c>
      <c r="H146" t="s">
        <v>30</v>
      </c>
      <c r="I146" t="s">
        <v>31</v>
      </c>
      <c r="J146" t="s">
        <v>674</v>
      </c>
      <c r="K146" t="s">
        <v>675</v>
      </c>
      <c r="L146" t="s">
        <v>686</v>
      </c>
      <c r="M146" t="s">
        <v>455</v>
      </c>
      <c r="N146" t="s">
        <v>456</v>
      </c>
      <c r="O146" t="s">
        <v>37</v>
      </c>
      <c r="P146" t="s">
        <v>686</v>
      </c>
      <c r="Q146" t="s">
        <v>38</v>
      </c>
      <c r="R146" t="s">
        <v>53</v>
      </c>
      <c r="S146" t="s">
        <v>677</v>
      </c>
      <c r="T146" t="s">
        <v>687</v>
      </c>
      <c r="U146" t="s">
        <v>643</v>
      </c>
      <c r="V146" t="s">
        <v>643</v>
      </c>
      <c r="W146" t="s">
        <v>37</v>
      </c>
      <c r="X146" t="s">
        <v>37</v>
      </c>
      <c r="Y146" t="s">
        <v>37</v>
      </c>
      <c r="Z146" t="s">
        <v>688</v>
      </c>
      <c r="AA146" t="s">
        <v>44</v>
      </c>
      <c r="AB146" t="s">
        <v>44</v>
      </c>
      <c r="AC146" t="s">
        <v>45</v>
      </c>
      <c r="AD146" t="s">
        <v>460</v>
      </c>
      <c r="AE146" t="s">
        <v>645</v>
      </c>
      <c r="AF146" t="s">
        <v>48</v>
      </c>
      <c r="AG146">
        <v>618305</v>
      </c>
      <c r="AH146">
        <v>1</v>
      </c>
      <c r="AI146">
        <v>1</v>
      </c>
    </row>
    <row r="147" spans="1:35" ht="16.850000000000001" customHeight="1">
      <c r="A147" s="65" t="str">
        <f>IF(L147="","",IF(COUNTIF(Wip!K:K,L147)=0,IF(W147="","KGB","KBB"),IF(AND(_xlfn.IFNA(VLOOKUP(L147,Wip!K:M,3,0),"")="Y",Q147="MTCAPPLYCONF"),"On Hold",IF(W147="","KGB","KBB"))))</f>
        <v>KBB</v>
      </c>
      <c r="B147" s="65" t="str">
        <f>IF(A147="on hold", "on hold",
 IF(A147="KGB", "Standard Shipment",
  IF(IFERROR(IFERROR(VLOOKUP(L147, List!D:J, 7, 0), VLOOKUP(L147&amp;"", List!D:J, 7, 0)), 0)=0,
   IF(IFERROR(IFERROR(VLOOKUP(L147, 'CND List'!$A:$C, 3, 0), VLOOKUP(L147&amp;"", 'CND List'!$A:$C, 3, 0)), 0)=0,
    IF(A147="KBB", "-", ""),
    IFERROR(VLOOKUP(L147, 'CND List'!$A:$C, 3, 0), VLOOKUP(L147&amp;"", 'CND List'!$A:$C, 3, 0))
   ),
   IFERROR(VLOOKUP(L147, List!D:J, 7, 0), VLOOKUP(L147&amp;"", List!D:J, 7, 0))
  )
 )
)</f>
        <v>Local Scrap</v>
      </c>
      <c r="C147" s="66" t="str">
        <f t="shared" si="2"/>
        <v>Local Scrap</v>
      </c>
      <c r="D147" s="67" t="str">
        <f ca="1">IF(C147="Local Scrap","Closed",IFERROR(IF(A147="kgb","Closed",IF(MID(C147,5,1)="Q","Closed",LOOKUP(TODAY()-W147, {0,31,91,181,366}, {"0-30天","31-90天","91-180天","181-365天","365天以上"}))), LOOKUP(TODAY()-Z147, {0,31,91,181,366}, {"0-30天","31-90天","91-180天","181-365天","365天以上"})))</f>
        <v>Closed</v>
      </c>
      <c r="E147" s="67" t="str" cm="1">
        <f t="array" ref="E147">IF(A147&lt;&gt;"kbb", "", IF(IFERROR(VALUE(V147), 0)=MAX(INDEX(($A$2:$A$4929="kbb")*($L$2:$L$4929=L147)*IFERROR(VALUE($V$2:$V$4929), 0), 0)), "最新", "歷史重複"))</f>
        <v>最新</v>
      </c>
      <c r="F147" t="s">
        <v>673</v>
      </c>
      <c r="G147" t="s">
        <v>29</v>
      </c>
      <c r="H147" t="s">
        <v>30</v>
      </c>
      <c r="I147" t="s">
        <v>31</v>
      </c>
      <c r="J147" t="s">
        <v>674</v>
      </c>
      <c r="K147" t="s">
        <v>675</v>
      </c>
      <c r="L147" t="s">
        <v>689</v>
      </c>
      <c r="M147" t="s">
        <v>205</v>
      </c>
      <c r="N147" t="s">
        <v>206</v>
      </c>
      <c r="O147" t="s">
        <v>37</v>
      </c>
      <c r="P147" t="s">
        <v>689</v>
      </c>
      <c r="Q147" t="s">
        <v>38</v>
      </c>
      <c r="R147" t="s">
        <v>53</v>
      </c>
      <c r="S147" t="s">
        <v>690</v>
      </c>
      <c r="T147" t="s">
        <v>37</v>
      </c>
      <c r="U147" t="s">
        <v>37</v>
      </c>
      <c r="V147" t="s">
        <v>691</v>
      </c>
      <c r="W147" t="s">
        <v>692</v>
      </c>
      <c r="X147" t="s">
        <v>114</v>
      </c>
      <c r="Y147" t="s">
        <v>693</v>
      </c>
      <c r="Z147" t="s">
        <v>694</v>
      </c>
      <c r="AA147" t="s">
        <v>44</v>
      </c>
      <c r="AB147" t="s">
        <v>44</v>
      </c>
      <c r="AC147" t="s">
        <v>117</v>
      </c>
      <c r="AD147" t="s">
        <v>190</v>
      </c>
      <c r="AE147" t="s">
        <v>37</v>
      </c>
      <c r="AF147" t="s">
        <v>37</v>
      </c>
      <c r="AG147" t="s">
        <v>37</v>
      </c>
      <c r="AH147" t="s">
        <v>37</v>
      </c>
      <c r="AI147" t="s">
        <v>37</v>
      </c>
    </row>
    <row r="148" spans="1:35" ht="16.850000000000001" customHeight="1">
      <c r="A148" s="65" t="str">
        <f>IF(L148="","",IF(COUNTIF(Wip!K:K,L148)=0,IF(W148="","KGB","KBB"),IF(AND(_xlfn.IFNA(VLOOKUP(L148,Wip!K:M,3,0),"")="Y",Q148="MTCAPPLYCONF"),"On Hold",IF(W148="","KGB","KBB"))))</f>
        <v>KGB</v>
      </c>
      <c r="B148" s="65" t="str">
        <f>IF(A148="on hold", "on hold",
 IF(A148="KGB", "Standard Shipment",
  IF(IFERROR(IFERROR(VLOOKUP(L148, List!D:J, 7, 0), VLOOKUP(L148&amp;"", List!D:J, 7, 0)), 0)=0,
   IF(IFERROR(IFERROR(VLOOKUP(L148, 'CND List'!$A:$C, 3, 0), VLOOKUP(L148&amp;"", 'CND List'!$A:$C, 3, 0)), 0)=0,
    IF(A148="KBB", "-", ""),
    IFERROR(VLOOKUP(L148, 'CND List'!$A:$C, 3, 0), VLOOKUP(L148&amp;"", 'CND List'!$A:$C, 3, 0))
   ),
   IFERROR(VLOOKUP(L148, List!D:J, 7, 0), VLOOKUP(L148&amp;"", List!D:J, 7, 0))
  )
 )
)</f>
        <v>Standard Shipment</v>
      </c>
      <c r="C148" s="66" t="str">
        <f t="shared" si="2"/>
        <v>Standard Shipment</v>
      </c>
      <c r="D148" s="67" t="str">
        <f ca="1">IF(C148="Local Scrap","Closed",IFERROR(IF(A148="kgb","Closed",IF(MID(C148,5,1)="Q","Closed",LOOKUP(TODAY()-W148, {0,31,91,181,366}, {"0-30天","31-90天","91-180天","181-365天","365天以上"}))), LOOKUP(TODAY()-Z148, {0,31,91,181,366}, {"0-30天","31-90天","91-180天","181-365天","365天以上"})))</f>
        <v>Closed</v>
      </c>
      <c r="E148" s="67" t="str" cm="1">
        <f t="array" ref="E148">IF(A148&lt;&gt;"kbb", "", IF(IFERROR(VALUE(V148), 0)=MAX(INDEX(($A$2:$A$4929="kbb")*($L$2:$L$4929=L148)*IFERROR(VALUE($V$2:$V$4929), 0), 0)), "最新", "歷史重複"))</f>
        <v/>
      </c>
      <c r="F148" t="s">
        <v>673</v>
      </c>
      <c r="G148" t="s">
        <v>29</v>
      </c>
      <c r="H148" t="s">
        <v>30</v>
      </c>
      <c r="I148" t="s">
        <v>31</v>
      </c>
      <c r="J148" t="s">
        <v>674</v>
      </c>
      <c r="K148" t="s">
        <v>675</v>
      </c>
      <c r="L148" t="s">
        <v>695</v>
      </c>
      <c r="M148" t="s">
        <v>696</v>
      </c>
      <c r="N148" t="s">
        <v>206</v>
      </c>
      <c r="O148" t="s">
        <v>37</v>
      </c>
      <c r="P148" t="s">
        <v>695</v>
      </c>
      <c r="Q148" t="s">
        <v>38</v>
      </c>
      <c r="R148" t="s">
        <v>53</v>
      </c>
      <c r="S148" t="s">
        <v>690</v>
      </c>
      <c r="T148" t="s">
        <v>697</v>
      </c>
      <c r="U148" t="s">
        <v>698</v>
      </c>
      <c r="V148" t="s">
        <v>698</v>
      </c>
      <c r="W148" t="s">
        <v>37</v>
      </c>
      <c r="X148" t="s">
        <v>37</v>
      </c>
      <c r="Y148" t="s">
        <v>37</v>
      </c>
      <c r="Z148" t="s">
        <v>699</v>
      </c>
      <c r="AA148" t="s">
        <v>44</v>
      </c>
      <c r="AB148" t="s">
        <v>44</v>
      </c>
      <c r="AC148" t="s">
        <v>45</v>
      </c>
      <c r="AD148" t="s">
        <v>190</v>
      </c>
      <c r="AE148" t="s">
        <v>645</v>
      </c>
      <c r="AF148" t="s">
        <v>48</v>
      </c>
      <c r="AG148">
        <v>618305</v>
      </c>
      <c r="AH148">
        <v>1</v>
      </c>
      <c r="AI148">
        <v>1</v>
      </c>
    </row>
    <row r="149" spans="1:35" ht="16.850000000000001" customHeight="1">
      <c r="A149" s="65" t="str">
        <f>IF(L149="","",IF(COUNTIF(Wip!K:K,L149)=0,IF(W149="","KGB","KBB"),IF(AND(_xlfn.IFNA(VLOOKUP(L149,Wip!K:M,3,0),"")="Y",Q149="MTCAPPLYCONF"),"On Hold",IF(W149="","KGB","KBB"))))</f>
        <v>KGB</v>
      </c>
      <c r="B149" s="65" t="str">
        <f>IF(A149="on hold", "on hold",
 IF(A149="KGB", "Standard Shipment",
  IF(IFERROR(IFERROR(VLOOKUP(L149, List!D:J, 7, 0), VLOOKUP(L149&amp;"", List!D:J, 7, 0)), 0)=0,
   IF(IFERROR(IFERROR(VLOOKUP(L149, 'CND List'!$A:$C, 3, 0), VLOOKUP(L149&amp;"", 'CND List'!$A:$C, 3, 0)), 0)=0,
    IF(A149="KBB", "-", ""),
    IFERROR(VLOOKUP(L149, 'CND List'!$A:$C, 3, 0), VLOOKUP(L149&amp;"", 'CND List'!$A:$C, 3, 0))
   ),
   IFERROR(VLOOKUP(L149, List!D:J, 7, 0), VLOOKUP(L149&amp;"", List!D:J, 7, 0))
  )
 )
)</f>
        <v>Standard Shipment</v>
      </c>
      <c r="C149" s="66" t="str">
        <f t="shared" si="2"/>
        <v>Standard Shipment</v>
      </c>
      <c r="D149" s="67" t="str">
        <f ca="1">IF(C149="Local Scrap","Closed",IFERROR(IF(A149="kgb","Closed",IF(MID(C149,5,1)="Q","Closed",LOOKUP(TODAY()-W149, {0,31,91,181,366}, {"0-30天","31-90天","91-180天","181-365天","365天以上"}))), LOOKUP(TODAY()-Z149, {0,31,91,181,366}, {"0-30天","31-90天","91-180天","181-365天","365天以上"})))</f>
        <v>Closed</v>
      </c>
      <c r="E149" s="67" t="str" cm="1">
        <f t="array" ref="E149">IF(A149&lt;&gt;"kbb", "", IF(IFERROR(VALUE(V149), 0)=MAX(INDEX(($A$2:$A$4929="kbb")*($L$2:$L$4929=L149)*IFERROR(VALUE($V$2:$V$4929), 0), 0)), "最新", "歷史重複"))</f>
        <v/>
      </c>
      <c r="F149" t="s">
        <v>673</v>
      </c>
      <c r="G149" t="s">
        <v>29</v>
      </c>
      <c r="H149" t="s">
        <v>30</v>
      </c>
      <c r="I149" t="s">
        <v>31</v>
      </c>
      <c r="J149" t="s">
        <v>674</v>
      </c>
      <c r="K149" t="s">
        <v>675</v>
      </c>
      <c r="L149" t="s">
        <v>700</v>
      </c>
      <c r="M149" t="s">
        <v>701</v>
      </c>
      <c r="N149" t="s">
        <v>456</v>
      </c>
      <c r="O149" t="s">
        <v>37</v>
      </c>
      <c r="P149" t="s">
        <v>700</v>
      </c>
      <c r="Q149" t="s">
        <v>38</v>
      </c>
      <c r="R149" t="s">
        <v>53</v>
      </c>
      <c r="S149" t="s">
        <v>677</v>
      </c>
      <c r="T149" t="s">
        <v>702</v>
      </c>
      <c r="U149" t="s">
        <v>643</v>
      </c>
      <c r="V149" t="s">
        <v>643</v>
      </c>
      <c r="W149" t="s">
        <v>37</v>
      </c>
      <c r="X149" t="s">
        <v>37</v>
      </c>
      <c r="Y149" t="s">
        <v>37</v>
      </c>
      <c r="Z149" t="s">
        <v>703</v>
      </c>
      <c r="AA149" t="s">
        <v>44</v>
      </c>
      <c r="AB149" t="s">
        <v>44</v>
      </c>
      <c r="AC149" t="s">
        <v>45</v>
      </c>
      <c r="AD149" t="s">
        <v>460</v>
      </c>
      <c r="AE149" t="s">
        <v>645</v>
      </c>
      <c r="AF149" t="s">
        <v>48</v>
      </c>
      <c r="AG149">
        <v>618305</v>
      </c>
      <c r="AH149">
        <v>1</v>
      </c>
      <c r="AI149">
        <v>1</v>
      </c>
    </row>
    <row r="150" spans="1:35" ht="16.850000000000001" customHeight="1">
      <c r="A150" s="65" t="str">
        <f>IF(L150="","",IF(COUNTIF(Wip!K:K,L150)=0,IF(W150="","KGB","KBB"),IF(AND(_xlfn.IFNA(VLOOKUP(L150,Wip!K:M,3,0),"")="Y",Q150="MTCAPPLYCONF"),"On Hold",IF(W150="","KGB","KBB"))))</f>
        <v>KGB</v>
      </c>
      <c r="B150" s="65" t="str">
        <f>IF(A150="on hold", "on hold",
 IF(A150="KGB", "Standard Shipment",
  IF(IFERROR(IFERROR(VLOOKUP(L150, List!D:J, 7, 0), VLOOKUP(L150&amp;"", List!D:J, 7, 0)), 0)=0,
   IF(IFERROR(IFERROR(VLOOKUP(L150, 'CND List'!$A:$C, 3, 0), VLOOKUP(L150&amp;"", 'CND List'!$A:$C, 3, 0)), 0)=0,
    IF(A150="KBB", "-", ""),
    IFERROR(VLOOKUP(L150, 'CND List'!$A:$C, 3, 0), VLOOKUP(L150&amp;"", 'CND List'!$A:$C, 3, 0))
   ),
   IFERROR(VLOOKUP(L150, List!D:J, 7, 0), VLOOKUP(L150&amp;"", List!D:J, 7, 0))
  )
 )
)</f>
        <v>Standard Shipment</v>
      </c>
      <c r="C150" s="66" t="str">
        <f t="shared" si="2"/>
        <v>Standard Shipment</v>
      </c>
      <c r="D150" s="67" t="str">
        <f ca="1">IF(C150="Local Scrap","Closed",IFERROR(IF(A150="kgb","Closed",IF(MID(C150,5,1)="Q","Closed",LOOKUP(TODAY()-W150, {0,31,91,181,366}, {"0-30天","31-90天","91-180天","181-365天","365天以上"}))), LOOKUP(TODAY()-Z150, {0,31,91,181,366}, {"0-30天","31-90天","91-180天","181-365天","365天以上"})))</f>
        <v>Closed</v>
      </c>
      <c r="E150" s="67" t="str" cm="1">
        <f t="array" ref="E150">IF(A150&lt;&gt;"kbb", "", IF(IFERROR(VALUE(V150), 0)=MAX(INDEX(($A$2:$A$4929="kbb")*($L$2:$L$4929=L150)*IFERROR(VALUE($V$2:$V$4929), 0), 0)), "最新", "歷史重複"))</f>
        <v/>
      </c>
      <c r="F150" t="s">
        <v>673</v>
      </c>
      <c r="G150" t="s">
        <v>29</v>
      </c>
      <c r="H150" t="s">
        <v>30</v>
      </c>
      <c r="I150" t="s">
        <v>31</v>
      </c>
      <c r="J150" t="s">
        <v>674</v>
      </c>
      <c r="K150" t="s">
        <v>675</v>
      </c>
      <c r="L150" t="s">
        <v>704</v>
      </c>
      <c r="M150" t="s">
        <v>384</v>
      </c>
      <c r="N150" t="s">
        <v>385</v>
      </c>
      <c r="O150" t="s">
        <v>37</v>
      </c>
      <c r="P150" t="s">
        <v>704</v>
      </c>
      <c r="Q150" t="s">
        <v>38</v>
      </c>
      <c r="R150" t="s">
        <v>53</v>
      </c>
      <c r="S150" t="s">
        <v>677</v>
      </c>
      <c r="T150" t="s">
        <v>705</v>
      </c>
      <c r="U150" t="s">
        <v>643</v>
      </c>
      <c r="V150" t="s">
        <v>643</v>
      </c>
      <c r="W150" t="s">
        <v>37</v>
      </c>
      <c r="X150" t="s">
        <v>37</v>
      </c>
      <c r="Y150" t="s">
        <v>37</v>
      </c>
      <c r="Z150" t="s">
        <v>706</v>
      </c>
      <c r="AA150" t="s">
        <v>44</v>
      </c>
      <c r="AB150" t="s">
        <v>44</v>
      </c>
      <c r="AC150" t="s">
        <v>45</v>
      </c>
      <c r="AD150" t="s">
        <v>390</v>
      </c>
      <c r="AE150" t="s">
        <v>645</v>
      </c>
      <c r="AF150" t="s">
        <v>48</v>
      </c>
      <c r="AG150">
        <v>618305</v>
      </c>
      <c r="AH150">
        <v>1</v>
      </c>
      <c r="AI150">
        <v>1</v>
      </c>
    </row>
    <row r="151" spans="1:35" ht="16.850000000000001" customHeight="1">
      <c r="A151" s="65" t="str">
        <f>IF(L151="","",IF(COUNTIF(Wip!K:K,L151)=0,IF(W151="","KGB","KBB"),IF(AND(_xlfn.IFNA(VLOOKUP(L151,Wip!K:M,3,0),"")="Y",Q151="MTCAPPLYCONF"),"On Hold",IF(W151="","KGB","KBB"))))</f>
        <v>KGB</v>
      </c>
      <c r="B151" s="65" t="str">
        <f>IF(A151="on hold", "on hold",
 IF(A151="KGB", "Standard Shipment",
  IF(IFERROR(IFERROR(VLOOKUP(L151, List!D:J, 7, 0), VLOOKUP(L151&amp;"", List!D:J, 7, 0)), 0)=0,
   IF(IFERROR(IFERROR(VLOOKUP(L151, 'CND List'!$A:$C, 3, 0), VLOOKUP(L151&amp;"", 'CND List'!$A:$C, 3, 0)), 0)=0,
    IF(A151="KBB", "-", ""),
    IFERROR(VLOOKUP(L151, 'CND List'!$A:$C, 3, 0), VLOOKUP(L151&amp;"", 'CND List'!$A:$C, 3, 0))
   ),
   IFERROR(VLOOKUP(L151, List!D:J, 7, 0), VLOOKUP(L151&amp;"", List!D:J, 7, 0))
  )
 )
)</f>
        <v>Standard Shipment</v>
      </c>
      <c r="C151" s="66" t="str">
        <f t="shared" si="2"/>
        <v>Standard Shipment</v>
      </c>
      <c r="D151" s="67" t="str">
        <f ca="1">IF(C151="Local Scrap","Closed",IFERROR(IF(A151="kgb","Closed",IF(MID(C151,5,1)="Q","Closed",LOOKUP(TODAY()-W151, {0,31,91,181,366}, {"0-30天","31-90天","91-180天","181-365天","365天以上"}))), LOOKUP(TODAY()-Z151, {0,31,91,181,366}, {"0-30天","31-90天","91-180天","181-365天","365天以上"})))</f>
        <v>Closed</v>
      </c>
      <c r="E151" s="67" t="str" cm="1">
        <f t="array" ref="E151">IF(A151&lt;&gt;"kbb", "", IF(IFERROR(VALUE(V151), 0)=MAX(INDEX(($A$2:$A$4929="kbb")*($L$2:$L$4929=L151)*IFERROR(VALUE($V$2:$V$4929), 0), 0)), "最新", "歷史重複"))</f>
        <v/>
      </c>
      <c r="F151" t="s">
        <v>673</v>
      </c>
      <c r="G151" t="s">
        <v>29</v>
      </c>
      <c r="H151" t="s">
        <v>30</v>
      </c>
      <c r="I151" t="s">
        <v>31</v>
      </c>
      <c r="J151" t="s">
        <v>674</v>
      </c>
      <c r="K151" t="s">
        <v>675</v>
      </c>
      <c r="L151" t="s">
        <v>707</v>
      </c>
      <c r="M151" t="s">
        <v>68</v>
      </c>
      <c r="N151" t="s">
        <v>36</v>
      </c>
      <c r="O151" t="s">
        <v>37</v>
      </c>
      <c r="P151" t="s">
        <v>707</v>
      </c>
      <c r="Q151" t="s">
        <v>38</v>
      </c>
      <c r="R151" t="s">
        <v>53</v>
      </c>
      <c r="S151" t="s">
        <v>677</v>
      </c>
      <c r="T151" t="s">
        <v>708</v>
      </c>
      <c r="U151" t="s">
        <v>643</v>
      </c>
      <c r="V151" t="s">
        <v>643</v>
      </c>
      <c r="W151" t="s">
        <v>37</v>
      </c>
      <c r="X151" t="s">
        <v>37</v>
      </c>
      <c r="Y151" t="s">
        <v>37</v>
      </c>
      <c r="Z151" t="s">
        <v>709</v>
      </c>
      <c r="AA151" t="s">
        <v>44</v>
      </c>
      <c r="AB151" t="s">
        <v>44</v>
      </c>
      <c r="AC151" t="s">
        <v>45</v>
      </c>
      <c r="AD151" t="s">
        <v>46</v>
      </c>
      <c r="AE151" t="s">
        <v>645</v>
      </c>
      <c r="AF151" t="s">
        <v>48</v>
      </c>
      <c r="AG151">
        <v>618305</v>
      </c>
      <c r="AH151">
        <v>1</v>
      </c>
      <c r="AI151">
        <v>1</v>
      </c>
    </row>
    <row r="152" spans="1:35" ht="16.850000000000001" customHeight="1">
      <c r="A152" s="65" t="str">
        <f>IF(L152="","",IF(COUNTIF(Wip!K:K,L152)=0,IF(W152="","KGB","KBB"),IF(AND(_xlfn.IFNA(VLOOKUP(L152,Wip!K:M,3,0),"")="Y",Q152="MTCAPPLYCONF"),"On Hold",IF(W152="","KGB","KBB"))))</f>
        <v>KGB</v>
      </c>
      <c r="B152" s="65" t="str">
        <f>IF(A152="on hold", "on hold",
 IF(A152="KGB", "Standard Shipment",
  IF(IFERROR(IFERROR(VLOOKUP(L152, List!D:J, 7, 0), VLOOKUP(L152&amp;"", List!D:J, 7, 0)), 0)=0,
   IF(IFERROR(IFERROR(VLOOKUP(L152, 'CND List'!$A:$C, 3, 0), VLOOKUP(L152&amp;"", 'CND List'!$A:$C, 3, 0)), 0)=0,
    IF(A152="KBB", "-", ""),
    IFERROR(VLOOKUP(L152, 'CND List'!$A:$C, 3, 0), VLOOKUP(L152&amp;"", 'CND List'!$A:$C, 3, 0))
   ),
   IFERROR(VLOOKUP(L152, List!D:J, 7, 0), VLOOKUP(L152&amp;"", List!D:J, 7, 0))
  )
 )
)</f>
        <v>Standard Shipment</v>
      </c>
      <c r="C152" s="66" t="str">
        <f t="shared" si="2"/>
        <v>Standard Shipment</v>
      </c>
      <c r="D152" s="67" t="str">
        <f ca="1">IF(C152="Local Scrap","Closed",IFERROR(IF(A152="kgb","Closed",IF(MID(C152,5,1)="Q","Closed",LOOKUP(TODAY()-W152, {0,31,91,181,366}, {"0-30天","31-90天","91-180天","181-365天","365天以上"}))), LOOKUP(TODAY()-Z152, {0,31,91,181,366}, {"0-30天","31-90天","91-180天","181-365天","365天以上"})))</f>
        <v>Closed</v>
      </c>
      <c r="E152" s="67" t="str" cm="1">
        <f t="array" ref="E152">IF(A152&lt;&gt;"kbb", "", IF(IFERROR(VALUE(V152), 0)=MAX(INDEX(($A$2:$A$4929="kbb")*($L$2:$L$4929=L152)*IFERROR(VALUE($V$2:$V$4929), 0), 0)), "最新", "歷史重複"))</f>
        <v/>
      </c>
      <c r="F152" t="s">
        <v>673</v>
      </c>
      <c r="G152" t="s">
        <v>29</v>
      </c>
      <c r="H152" t="s">
        <v>30</v>
      </c>
      <c r="I152" t="s">
        <v>31</v>
      </c>
      <c r="J152" t="s">
        <v>674</v>
      </c>
      <c r="K152" t="s">
        <v>675</v>
      </c>
      <c r="L152" t="s">
        <v>710</v>
      </c>
      <c r="M152" t="s">
        <v>538</v>
      </c>
      <c r="N152" t="s">
        <v>456</v>
      </c>
      <c r="O152" t="s">
        <v>37</v>
      </c>
      <c r="P152" t="s">
        <v>710</v>
      </c>
      <c r="Q152" t="s">
        <v>38</v>
      </c>
      <c r="R152" t="s">
        <v>53</v>
      </c>
      <c r="S152" t="s">
        <v>677</v>
      </c>
      <c r="T152" t="s">
        <v>711</v>
      </c>
      <c r="U152" t="s">
        <v>643</v>
      </c>
      <c r="V152" t="s">
        <v>643</v>
      </c>
      <c r="W152" t="s">
        <v>37</v>
      </c>
      <c r="X152" t="s">
        <v>37</v>
      </c>
      <c r="Y152" t="s">
        <v>37</v>
      </c>
      <c r="Z152" t="s">
        <v>712</v>
      </c>
      <c r="AA152" t="s">
        <v>44</v>
      </c>
      <c r="AB152" t="s">
        <v>44</v>
      </c>
      <c r="AC152" t="s">
        <v>45</v>
      </c>
      <c r="AD152" t="s">
        <v>460</v>
      </c>
      <c r="AE152" t="s">
        <v>645</v>
      </c>
      <c r="AF152" t="s">
        <v>48</v>
      </c>
      <c r="AG152">
        <v>618305</v>
      </c>
      <c r="AH152">
        <v>1</v>
      </c>
      <c r="AI152">
        <v>1</v>
      </c>
    </row>
    <row r="153" spans="1:35" ht="16.850000000000001" customHeight="1">
      <c r="A153" s="65" t="str">
        <f>IF(L153="","",IF(COUNTIF(Wip!K:K,L153)=0,IF(W153="","KGB","KBB"),IF(AND(_xlfn.IFNA(VLOOKUP(L153,Wip!K:M,3,0),"")="Y",Q153="MTCAPPLYCONF"),"On Hold",IF(W153="","KGB","KBB"))))</f>
        <v>KBB</v>
      </c>
      <c r="B153" s="65" t="str">
        <f>IF(A153="on hold", "on hold",
 IF(A153="KGB", "Standard Shipment",
  IF(IFERROR(IFERROR(VLOOKUP(L153, List!D:J, 7, 0), VLOOKUP(L153&amp;"", List!D:J, 7, 0)), 0)=0,
   IF(IFERROR(IFERROR(VLOOKUP(L153, 'CND List'!$A:$C, 3, 0), VLOOKUP(L153&amp;"", 'CND List'!$A:$C, 3, 0)), 0)=0,
    IF(A153="KBB", "-", ""),
    IFERROR(VLOOKUP(L153, 'CND List'!$A:$C, 3, 0), VLOOKUP(L153&amp;"", 'CND List'!$A:$C, 3, 0))
   ),
   IFERROR(VLOOKUP(L153, List!D:J, 7, 0), VLOOKUP(L153&amp;"", List!D:J, 7, 0))
  )
 )
)</f>
        <v>Local Scrap</v>
      </c>
      <c r="C153" s="66" t="str">
        <f t="shared" si="2"/>
        <v>Local Scrap</v>
      </c>
      <c r="D153" s="67" t="str">
        <f ca="1">IF(C153="Local Scrap","Closed",IFERROR(IF(A153="kgb","Closed",IF(MID(C153,5,1)="Q","Closed",LOOKUP(TODAY()-W153, {0,31,91,181,366}, {"0-30天","31-90天","91-180天","181-365天","365天以上"}))), LOOKUP(TODAY()-Z153, {0,31,91,181,366}, {"0-30天","31-90天","91-180天","181-365天","365天以上"})))</f>
        <v>Closed</v>
      </c>
      <c r="E153" s="67" t="str" cm="1">
        <f t="array" ref="E153">IF(A153&lt;&gt;"kbb", "", IF(IFERROR(VALUE(V153), 0)=MAX(INDEX(($A$2:$A$4929="kbb")*($L$2:$L$4929=L153)*IFERROR(VALUE($V$2:$V$4929), 0), 0)), "最新", "歷史重複"))</f>
        <v>最新</v>
      </c>
      <c r="F153" t="s">
        <v>673</v>
      </c>
      <c r="G153" t="s">
        <v>29</v>
      </c>
      <c r="H153" t="s">
        <v>30</v>
      </c>
      <c r="I153" t="s">
        <v>31</v>
      </c>
      <c r="J153" t="s">
        <v>674</v>
      </c>
      <c r="K153" t="s">
        <v>675</v>
      </c>
      <c r="L153" t="s">
        <v>713</v>
      </c>
      <c r="M153" t="s">
        <v>205</v>
      </c>
      <c r="N153" t="s">
        <v>206</v>
      </c>
      <c r="O153" t="s">
        <v>37</v>
      </c>
      <c r="P153" t="s">
        <v>713</v>
      </c>
      <c r="Q153" t="s">
        <v>38</v>
      </c>
      <c r="R153" t="s">
        <v>53</v>
      </c>
      <c r="S153" t="s">
        <v>677</v>
      </c>
      <c r="T153" t="s">
        <v>37</v>
      </c>
      <c r="U153" t="s">
        <v>37</v>
      </c>
      <c r="V153" t="s">
        <v>714</v>
      </c>
      <c r="W153" t="s">
        <v>692</v>
      </c>
      <c r="X153" t="s">
        <v>114</v>
      </c>
      <c r="Y153" t="s">
        <v>693</v>
      </c>
      <c r="Z153" t="s">
        <v>715</v>
      </c>
      <c r="AA153" t="s">
        <v>44</v>
      </c>
      <c r="AB153" t="s">
        <v>44</v>
      </c>
      <c r="AC153" t="s">
        <v>117</v>
      </c>
      <c r="AD153" t="s">
        <v>190</v>
      </c>
      <c r="AE153" t="s">
        <v>37</v>
      </c>
      <c r="AF153" t="s">
        <v>37</v>
      </c>
      <c r="AG153" t="s">
        <v>37</v>
      </c>
      <c r="AH153" t="s">
        <v>37</v>
      </c>
      <c r="AI153" t="s">
        <v>37</v>
      </c>
    </row>
    <row r="154" spans="1:35" ht="16.850000000000001" customHeight="1">
      <c r="A154" s="65" t="str">
        <f>IF(L154="","",IF(COUNTIF(Wip!K:K,L154)=0,IF(W154="","KGB","KBB"),IF(AND(_xlfn.IFNA(VLOOKUP(L154,Wip!K:M,3,0),"")="Y",Q154="MTCAPPLYCONF"),"On Hold",IF(W154="","KGB","KBB"))))</f>
        <v>KGB</v>
      </c>
      <c r="B154" s="65" t="str">
        <f>IF(A154="on hold", "on hold",
 IF(A154="KGB", "Standard Shipment",
  IF(IFERROR(IFERROR(VLOOKUP(L154, List!D:J, 7, 0), VLOOKUP(L154&amp;"", List!D:J, 7, 0)), 0)=0,
   IF(IFERROR(IFERROR(VLOOKUP(L154, 'CND List'!$A:$C, 3, 0), VLOOKUP(L154&amp;"", 'CND List'!$A:$C, 3, 0)), 0)=0,
    IF(A154="KBB", "-", ""),
    IFERROR(VLOOKUP(L154, 'CND List'!$A:$C, 3, 0), VLOOKUP(L154&amp;"", 'CND List'!$A:$C, 3, 0))
   ),
   IFERROR(VLOOKUP(L154, List!D:J, 7, 0), VLOOKUP(L154&amp;"", List!D:J, 7, 0))
  )
 )
)</f>
        <v>Standard Shipment</v>
      </c>
      <c r="C154" s="66" t="str">
        <f t="shared" si="2"/>
        <v>Standard Shipment</v>
      </c>
      <c r="D154" s="67" t="str">
        <f ca="1">IF(C154="Local Scrap","Closed",IFERROR(IF(A154="kgb","Closed",IF(MID(C154,5,1)="Q","Closed",LOOKUP(TODAY()-W154, {0,31,91,181,366}, {"0-30天","31-90天","91-180天","181-365天","365天以上"}))), LOOKUP(TODAY()-Z154, {0,31,91,181,366}, {"0-30天","31-90天","91-180天","181-365天","365天以上"})))</f>
        <v>Closed</v>
      </c>
      <c r="E154" s="67" t="str" cm="1">
        <f t="array" ref="E154">IF(A154&lt;&gt;"kbb", "", IF(IFERROR(VALUE(V154), 0)=MAX(INDEX(($A$2:$A$4929="kbb")*($L$2:$L$4929=L154)*IFERROR(VALUE($V$2:$V$4929), 0), 0)), "最新", "歷史重複"))</f>
        <v/>
      </c>
      <c r="F154" t="s">
        <v>673</v>
      </c>
      <c r="G154" t="s">
        <v>29</v>
      </c>
      <c r="H154" t="s">
        <v>30</v>
      </c>
      <c r="I154" t="s">
        <v>31</v>
      </c>
      <c r="J154" t="s">
        <v>674</v>
      </c>
      <c r="K154" t="s">
        <v>675</v>
      </c>
      <c r="L154" t="s">
        <v>716</v>
      </c>
      <c r="M154" t="s">
        <v>226</v>
      </c>
      <c r="N154" t="s">
        <v>36</v>
      </c>
      <c r="O154" t="s">
        <v>37</v>
      </c>
      <c r="P154" t="s">
        <v>716</v>
      </c>
      <c r="Q154" t="s">
        <v>38</v>
      </c>
      <c r="R154" t="s">
        <v>53</v>
      </c>
      <c r="S154" t="s">
        <v>677</v>
      </c>
      <c r="T154" t="s">
        <v>717</v>
      </c>
      <c r="U154" t="s">
        <v>643</v>
      </c>
      <c r="V154" t="s">
        <v>643</v>
      </c>
      <c r="W154" t="s">
        <v>37</v>
      </c>
      <c r="X154" t="s">
        <v>37</v>
      </c>
      <c r="Y154" t="s">
        <v>37</v>
      </c>
      <c r="Z154" t="s">
        <v>718</v>
      </c>
      <c r="AA154" t="s">
        <v>44</v>
      </c>
      <c r="AB154" t="s">
        <v>44</v>
      </c>
      <c r="AC154" t="s">
        <v>45</v>
      </c>
      <c r="AD154" t="s">
        <v>46</v>
      </c>
      <c r="AE154" t="s">
        <v>645</v>
      </c>
      <c r="AF154" t="s">
        <v>48</v>
      </c>
      <c r="AG154">
        <v>618305</v>
      </c>
      <c r="AH154">
        <v>1</v>
      </c>
      <c r="AI154">
        <v>1</v>
      </c>
    </row>
    <row r="155" spans="1:35" ht="16.850000000000001" customHeight="1">
      <c r="A155" s="65" t="str">
        <f>IF(L155="","",IF(COUNTIF(Wip!K:K,L155)=0,IF(W155="","KGB","KBB"),IF(AND(_xlfn.IFNA(VLOOKUP(L155,Wip!K:M,3,0),"")="Y",Q155="MTCAPPLYCONF"),"On Hold",IF(W155="","KGB","KBB"))))</f>
        <v>KGB</v>
      </c>
      <c r="B155" s="65" t="str">
        <f>IF(A155="on hold", "on hold",
 IF(A155="KGB", "Standard Shipment",
  IF(IFERROR(IFERROR(VLOOKUP(L155, List!D:J, 7, 0), VLOOKUP(L155&amp;"", List!D:J, 7, 0)), 0)=0,
   IF(IFERROR(IFERROR(VLOOKUP(L155, 'CND List'!$A:$C, 3, 0), VLOOKUP(L155&amp;"", 'CND List'!$A:$C, 3, 0)), 0)=0,
    IF(A155="KBB", "-", ""),
    IFERROR(VLOOKUP(L155, 'CND List'!$A:$C, 3, 0), VLOOKUP(L155&amp;"", 'CND List'!$A:$C, 3, 0))
   ),
   IFERROR(VLOOKUP(L155, List!D:J, 7, 0), VLOOKUP(L155&amp;"", List!D:J, 7, 0))
  )
 )
)</f>
        <v>Standard Shipment</v>
      </c>
      <c r="C155" s="66" t="str">
        <f t="shared" si="2"/>
        <v>Standard Shipment</v>
      </c>
      <c r="D155" s="67" t="str">
        <f ca="1">IF(C155="Local Scrap","Closed",IFERROR(IF(A155="kgb","Closed",IF(MID(C155,5,1)="Q","Closed",LOOKUP(TODAY()-W155, {0,31,91,181,366}, {"0-30天","31-90天","91-180天","181-365天","365天以上"}))), LOOKUP(TODAY()-Z155, {0,31,91,181,366}, {"0-30天","31-90天","91-180天","181-365天","365天以上"})))</f>
        <v>Closed</v>
      </c>
      <c r="E155" s="67" t="str" cm="1">
        <f t="array" ref="E155">IF(A155&lt;&gt;"kbb", "", IF(IFERROR(VALUE(V155), 0)=MAX(INDEX(($A$2:$A$4929="kbb")*($L$2:$L$4929=L155)*IFERROR(VALUE($V$2:$V$4929), 0), 0)), "最新", "歷史重複"))</f>
        <v/>
      </c>
      <c r="F155" t="s">
        <v>673</v>
      </c>
      <c r="G155" t="s">
        <v>29</v>
      </c>
      <c r="H155" t="s">
        <v>30</v>
      </c>
      <c r="I155" t="s">
        <v>31</v>
      </c>
      <c r="J155" t="s">
        <v>674</v>
      </c>
      <c r="K155" t="s">
        <v>675</v>
      </c>
      <c r="L155" t="s">
        <v>719</v>
      </c>
      <c r="M155" t="s">
        <v>486</v>
      </c>
      <c r="N155" t="s">
        <v>219</v>
      </c>
      <c r="O155" t="s">
        <v>37</v>
      </c>
      <c r="P155" t="s">
        <v>719</v>
      </c>
      <c r="Q155" t="s">
        <v>38</v>
      </c>
      <c r="R155" t="s">
        <v>53</v>
      </c>
      <c r="S155" t="s">
        <v>677</v>
      </c>
      <c r="T155" t="s">
        <v>720</v>
      </c>
      <c r="U155" t="s">
        <v>643</v>
      </c>
      <c r="V155" t="s">
        <v>643</v>
      </c>
      <c r="W155" t="s">
        <v>37</v>
      </c>
      <c r="X155" t="s">
        <v>37</v>
      </c>
      <c r="Y155" t="s">
        <v>37</v>
      </c>
      <c r="Z155" t="s">
        <v>721</v>
      </c>
      <c r="AA155" t="s">
        <v>44</v>
      </c>
      <c r="AB155" t="s">
        <v>44</v>
      </c>
      <c r="AC155" t="s">
        <v>45</v>
      </c>
      <c r="AD155" t="s">
        <v>179</v>
      </c>
      <c r="AE155" t="s">
        <v>663</v>
      </c>
      <c r="AF155" t="s">
        <v>48</v>
      </c>
      <c r="AG155">
        <v>618305</v>
      </c>
      <c r="AH155">
        <v>1</v>
      </c>
      <c r="AI155">
        <v>1</v>
      </c>
    </row>
    <row r="156" spans="1:35" ht="16.850000000000001" customHeight="1">
      <c r="A156" s="65" t="str">
        <f>IF(L156="","",IF(COUNTIF(Wip!K:K,L156)=0,IF(W156="","KGB","KBB"),IF(AND(_xlfn.IFNA(VLOOKUP(L156,Wip!K:M,3,0),"")="Y",Q156="MTCAPPLYCONF"),"On Hold",IF(W156="","KGB","KBB"))))</f>
        <v>KGB</v>
      </c>
      <c r="B156" s="65" t="str">
        <f>IF(A156="on hold", "on hold",
 IF(A156="KGB", "Standard Shipment",
  IF(IFERROR(IFERROR(VLOOKUP(L156, List!D:J, 7, 0), VLOOKUP(L156&amp;"", List!D:J, 7, 0)), 0)=0,
   IF(IFERROR(IFERROR(VLOOKUP(L156, 'CND List'!$A:$C, 3, 0), VLOOKUP(L156&amp;"", 'CND List'!$A:$C, 3, 0)), 0)=0,
    IF(A156="KBB", "-", ""),
    IFERROR(VLOOKUP(L156, 'CND List'!$A:$C, 3, 0), VLOOKUP(L156&amp;"", 'CND List'!$A:$C, 3, 0))
   ),
   IFERROR(VLOOKUP(L156, List!D:J, 7, 0), VLOOKUP(L156&amp;"", List!D:J, 7, 0))
  )
 )
)</f>
        <v>Standard Shipment</v>
      </c>
      <c r="C156" s="66" t="str">
        <f t="shared" si="2"/>
        <v>Standard Shipment</v>
      </c>
      <c r="D156" s="67" t="str">
        <f ca="1">IF(C156="Local Scrap","Closed",IFERROR(IF(A156="kgb","Closed",IF(MID(C156,5,1)="Q","Closed",LOOKUP(TODAY()-W156, {0,31,91,181,366}, {"0-30天","31-90天","91-180天","181-365天","365天以上"}))), LOOKUP(TODAY()-Z156, {0,31,91,181,366}, {"0-30天","31-90天","91-180天","181-365天","365天以上"})))</f>
        <v>Closed</v>
      </c>
      <c r="E156" s="67" t="str" cm="1">
        <f t="array" ref="E156">IF(A156&lt;&gt;"kbb", "", IF(IFERROR(VALUE(V156), 0)=MAX(INDEX(($A$2:$A$4929="kbb")*($L$2:$L$4929=L156)*IFERROR(VALUE($V$2:$V$4929), 0), 0)), "最新", "歷史重複"))</f>
        <v/>
      </c>
      <c r="F156" t="s">
        <v>673</v>
      </c>
      <c r="G156" t="s">
        <v>29</v>
      </c>
      <c r="H156" t="s">
        <v>30</v>
      </c>
      <c r="I156" t="s">
        <v>31</v>
      </c>
      <c r="J156" t="s">
        <v>674</v>
      </c>
      <c r="K156" t="s">
        <v>675</v>
      </c>
      <c r="L156" t="s">
        <v>722</v>
      </c>
      <c r="M156" t="s">
        <v>400</v>
      </c>
      <c r="N156" t="s">
        <v>36</v>
      </c>
      <c r="O156" t="s">
        <v>37</v>
      </c>
      <c r="P156" t="s">
        <v>722</v>
      </c>
      <c r="Q156" t="s">
        <v>38</v>
      </c>
      <c r="R156" t="s">
        <v>53</v>
      </c>
      <c r="S156" t="s">
        <v>677</v>
      </c>
      <c r="T156" t="s">
        <v>723</v>
      </c>
      <c r="U156" t="s">
        <v>643</v>
      </c>
      <c r="V156" t="s">
        <v>643</v>
      </c>
      <c r="W156" t="s">
        <v>37</v>
      </c>
      <c r="X156" t="s">
        <v>37</v>
      </c>
      <c r="Y156" t="s">
        <v>37</v>
      </c>
      <c r="Z156" t="s">
        <v>724</v>
      </c>
      <c r="AA156" t="s">
        <v>44</v>
      </c>
      <c r="AB156" t="s">
        <v>44</v>
      </c>
      <c r="AC156" t="s">
        <v>45</v>
      </c>
      <c r="AD156" t="s">
        <v>46</v>
      </c>
      <c r="AE156" t="s">
        <v>645</v>
      </c>
      <c r="AF156" t="s">
        <v>48</v>
      </c>
      <c r="AG156">
        <v>618305</v>
      </c>
      <c r="AH156">
        <v>1</v>
      </c>
      <c r="AI156">
        <v>1</v>
      </c>
    </row>
    <row r="157" spans="1:35" ht="16.850000000000001" customHeight="1">
      <c r="A157" s="65" t="str">
        <f>IF(L157="","",IF(COUNTIF(Wip!K:K,L157)=0,IF(W157="","KGB","KBB"),IF(AND(_xlfn.IFNA(VLOOKUP(L157,Wip!K:M,3,0),"")="Y",Q157="MTCAPPLYCONF"),"On Hold",IF(W157="","KGB","KBB"))))</f>
        <v>KGB</v>
      </c>
      <c r="B157" s="65" t="str">
        <f>IF(A157="on hold", "on hold",
 IF(A157="KGB", "Standard Shipment",
  IF(IFERROR(IFERROR(VLOOKUP(L157, List!D:J, 7, 0), VLOOKUP(L157&amp;"", List!D:J, 7, 0)), 0)=0,
   IF(IFERROR(IFERROR(VLOOKUP(L157, 'CND List'!$A:$C, 3, 0), VLOOKUP(L157&amp;"", 'CND List'!$A:$C, 3, 0)), 0)=0,
    IF(A157="KBB", "-", ""),
    IFERROR(VLOOKUP(L157, 'CND List'!$A:$C, 3, 0), VLOOKUP(L157&amp;"", 'CND List'!$A:$C, 3, 0))
   ),
   IFERROR(VLOOKUP(L157, List!D:J, 7, 0), VLOOKUP(L157&amp;"", List!D:J, 7, 0))
  )
 )
)</f>
        <v>Standard Shipment</v>
      </c>
      <c r="C157" s="66" t="str">
        <f t="shared" si="2"/>
        <v>Standard Shipment</v>
      </c>
      <c r="D157" s="67" t="str">
        <f ca="1">IF(C157="Local Scrap","Closed",IFERROR(IF(A157="kgb","Closed",IF(MID(C157,5,1)="Q","Closed",LOOKUP(TODAY()-W157, {0,31,91,181,366}, {"0-30天","31-90天","91-180天","181-365天","365天以上"}))), LOOKUP(TODAY()-Z157, {0,31,91,181,366}, {"0-30天","31-90天","91-180天","181-365天","365天以上"})))</f>
        <v>Closed</v>
      </c>
      <c r="E157" s="67" t="str" cm="1">
        <f t="array" ref="E157">IF(A157&lt;&gt;"kbb", "", IF(IFERROR(VALUE(V157), 0)=MAX(INDEX(($A$2:$A$4929="kbb")*($L$2:$L$4929=L157)*IFERROR(VALUE($V$2:$V$4929), 0), 0)), "最新", "歷史重複"))</f>
        <v/>
      </c>
      <c r="F157" t="s">
        <v>673</v>
      </c>
      <c r="G157" t="s">
        <v>29</v>
      </c>
      <c r="H157" t="s">
        <v>30</v>
      </c>
      <c r="I157" t="s">
        <v>31</v>
      </c>
      <c r="J157" t="s">
        <v>674</v>
      </c>
      <c r="K157" t="s">
        <v>675</v>
      </c>
      <c r="L157" t="s">
        <v>725</v>
      </c>
      <c r="M157" t="s">
        <v>400</v>
      </c>
      <c r="N157" t="s">
        <v>36</v>
      </c>
      <c r="O157" t="s">
        <v>37</v>
      </c>
      <c r="P157" t="s">
        <v>725</v>
      </c>
      <c r="Q157" t="s">
        <v>38</v>
      </c>
      <c r="R157" t="s">
        <v>53</v>
      </c>
      <c r="S157" t="s">
        <v>677</v>
      </c>
      <c r="T157" t="s">
        <v>726</v>
      </c>
      <c r="U157" t="s">
        <v>643</v>
      </c>
      <c r="V157" t="s">
        <v>643</v>
      </c>
      <c r="W157" t="s">
        <v>37</v>
      </c>
      <c r="X157" t="s">
        <v>37</v>
      </c>
      <c r="Y157" t="s">
        <v>37</v>
      </c>
      <c r="Z157" t="s">
        <v>727</v>
      </c>
      <c r="AA157" t="s">
        <v>44</v>
      </c>
      <c r="AB157" t="s">
        <v>44</v>
      </c>
      <c r="AC157" t="s">
        <v>45</v>
      </c>
      <c r="AD157" t="s">
        <v>46</v>
      </c>
      <c r="AE157" t="s">
        <v>645</v>
      </c>
      <c r="AF157" t="s">
        <v>48</v>
      </c>
      <c r="AG157">
        <v>618305</v>
      </c>
      <c r="AH157">
        <v>1</v>
      </c>
      <c r="AI157">
        <v>1</v>
      </c>
    </row>
    <row r="158" spans="1:35" ht="16.850000000000001" customHeight="1">
      <c r="A158" s="65" t="str">
        <f>IF(L158="","",IF(COUNTIF(Wip!K:K,L158)=0,IF(W158="","KGB","KBB"),IF(AND(_xlfn.IFNA(VLOOKUP(L158,Wip!K:M,3,0),"")="Y",Q158="MTCAPPLYCONF"),"On Hold",IF(W158="","KGB","KBB"))))</f>
        <v>KBB</v>
      </c>
      <c r="B158" s="65" t="str">
        <f>IF(A158="on hold", "on hold",
 IF(A158="KGB", "Standard Shipment",
  IF(IFERROR(IFERROR(VLOOKUP(L158, List!D:J, 7, 0), VLOOKUP(L158&amp;"", List!D:J, 7, 0)), 0)=0,
   IF(IFERROR(IFERROR(VLOOKUP(L158, 'CND List'!$A:$C, 3, 0), VLOOKUP(L158&amp;"", 'CND List'!$A:$C, 3, 0)), 0)=0,
    IF(A158="KBB", "-", ""),
    IFERROR(VLOOKUP(L158, 'CND List'!$A:$C, 3, 0), VLOOKUP(L158&amp;"", 'CND List'!$A:$C, 3, 0))
   ),
   IFERROR(VLOOKUP(L158, List!D:J, 7, 0), VLOOKUP(L158&amp;"", List!D:J, 7, 0))
  )
 )
)</f>
        <v>Local Scrap</v>
      </c>
      <c r="C158" s="66" t="str">
        <f t="shared" si="2"/>
        <v>Local Scrap</v>
      </c>
      <c r="D158" s="67" t="str">
        <f ca="1">IF(C158="Local Scrap","Closed",IFERROR(IF(A158="kgb","Closed",IF(MID(C158,5,1)="Q","Closed",LOOKUP(TODAY()-W158, {0,31,91,181,366}, {"0-30天","31-90天","91-180天","181-365天","365天以上"}))), LOOKUP(TODAY()-Z158, {0,31,91,181,366}, {"0-30天","31-90天","91-180天","181-365天","365天以上"})))</f>
        <v>Closed</v>
      </c>
      <c r="E158" s="67" t="str" cm="1">
        <f t="array" ref="E158">IF(A158&lt;&gt;"kbb", "", IF(IFERROR(VALUE(V158), 0)=MAX(INDEX(($A$2:$A$4929="kbb")*($L$2:$L$4929=L158)*IFERROR(VALUE($V$2:$V$4929), 0), 0)), "最新", "歷史重複"))</f>
        <v>最新</v>
      </c>
      <c r="F158" t="s">
        <v>673</v>
      </c>
      <c r="G158" t="s">
        <v>29</v>
      </c>
      <c r="H158" t="s">
        <v>30</v>
      </c>
      <c r="I158" t="s">
        <v>31</v>
      </c>
      <c r="J158" t="s">
        <v>674</v>
      </c>
      <c r="K158" t="s">
        <v>675</v>
      </c>
      <c r="L158" t="s">
        <v>728</v>
      </c>
      <c r="M158" t="s">
        <v>729</v>
      </c>
      <c r="N158" t="s">
        <v>730</v>
      </c>
      <c r="O158" t="s">
        <v>37</v>
      </c>
      <c r="P158" t="s">
        <v>728</v>
      </c>
      <c r="Q158" t="s">
        <v>38</v>
      </c>
      <c r="R158" t="s">
        <v>53</v>
      </c>
      <c r="S158" t="s">
        <v>677</v>
      </c>
      <c r="T158" t="s">
        <v>37</v>
      </c>
      <c r="U158" t="s">
        <v>37</v>
      </c>
      <c r="V158" t="s">
        <v>731</v>
      </c>
      <c r="W158" t="s">
        <v>113</v>
      </c>
      <c r="X158" t="s">
        <v>114</v>
      </c>
      <c r="Y158" t="s">
        <v>732</v>
      </c>
      <c r="Z158" t="s">
        <v>733</v>
      </c>
      <c r="AA158" t="s">
        <v>44</v>
      </c>
      <c r="AB158" t="s">
        <v>44</v>
      </c>
      <c r="AC158" t="s">
        <v>117</v>
      </c>
      <c r="AD158" t="s">
        <v>87</v>
      </c>
      <c r="AE158" t="s">
        <v>37</v>
      </c>
      <c r="AF158" t="s">
        <v>37</v>
      </c>
      <c r="AG158" t="s">
        <v>37</v>
      </c>
      <c r="AH158" t="s">
        <v>37</v>
      </c>
      <c r="AI158" t="s">
        <v>37</v>
      </c>
    </row>
    <row r="159" spans="1:35" ht="16.850000000000001" customHeight="1">
      <c r="A159" s="65" t="str">
        <f>IF(L159="","",IF(COUNTIF(Wip!K:K,L159)=0,IF(W159="","KGB","KBB"),IF(AND(_xlfn.IFNA(VLOOKUP(L159,Wip!K:M,3,0),"")="Y",Q159="MTCAPPLYCONF"),"On Hold",IF(W159="","KGB","KBB"))))</f>
        <v>KGB</v>
      </c>
      <c r="B159" s="65" t="str">
        <f>IF(A159="on hold", "on hold",
 IF(A159="KGB", "Standard Shipment",
  IF(IFERROR(IFERROR(VLOOKUP(L159, List!D:J, 7, 0), VLOOKUP(L159&amp;"", List!D:J, 7, 0)), 0)=0,
   IF(IFERROR(IFERROR(VLOOKUP(L159, 'CND List'!$A:$C, 3, 0), VLOOKUP(L159&amp;"", 'CND List'!$A:$C, 3, 0)), 0)=0,
    IF(A159="KBB", "-", ""),
    IFERROR(VLOOKUP(L159, 'CND List'!$A:$C, 3, 0), VLOOKUP(L159&amp;"", 'CND List'!$A:$C, 3, 0))
   ),
   IFERROR(VLOOKUP(L159, List!D:J, 7, 0), VLOOKUP(L159&amp;"", List!D:J, 7, 0))
  )
 )
)</f>
        <v>Standard Shipment</v>
      </c>
      <c r="C159" s="66" t="str">
        <f t="shared" si="2"/>
        <v>Standard Shipment</v>
      </c>
      <c r="D159" s="67" t="str">
        <f ca="1">IF(C159="Local Scrap","Closed",IFERROR(IF(A159="kgb","Closed",IF(MID(C159,5,1)="Q","Closed",LOOKUP(TODAY()-W159, {0,31,91,181,366}, {"0-30天","31-90天","91-180天","181-365天","365天以上"}))), LOOKUP(TODAY()-Z159, {0,31,91,181,366}, {"0-30天","31-90天","91-180天","181-365天","365天以上"})))</f>
        <v>Closed</v>
      </c>
      <c r="E159" s="67" t="str" cm="1">
        <f t="array" ref="E159">IF(A159&lt;&gt;"kbb", "", IF(IFERROR(VALUE(V159), 0)=MAX(INDEX(($A$2:$A$4929="kbb")*($L$2:$L$4929=L159)*IFERROR(VALUE($V$2:$V$4929), 0), 0)), "最新", "歷史重複"))</f>
        <v/>
      </c>
      <c r="F159" t="s">
        <v>673</v>
      </c>
      <c r="G159" t="s">
        <v>29</v>
      </c>
      <c r="H159" t="s">
        <v>30</v>
      </c>
      <c r="I159" t="s">
        <v>31</v>
      </c>
      <c r="J159" t="s">
        <v>674</v>
      </c>
      <c r="K159" t="s">
        <v>675</v>
      </c>
      <c r="L159" t="s">
        <v>169</v>
      </c>
      <c r="M159" t="s">
        <v>119</v>
      </c>
      <c r="N159" t="s">
        <v>120</v>
      </c>
      <c r="O159" t="s">
        <v>37</v>
      </c>
      <c r="P159" t="s">
        <v>169</v>
      </c>
      <c r="Q159" t="s">
        <v>38</v>
      </c>
      <c r="R159" t="s">
        <v>53</v>
      </c>
      <c r="S159" t="s">
        <v>677</v>
      </c>
      <c r="T159" t="s">
        <v>734</v>
      </c>
      <c r="U159" t="s">
        <v>643</v>
      </c>
      <c r="V159" t="s">
        <v>643</v>
      </c>
      <c r="W159" t="s">
        <v>37</v>
      </c>
      <c r="X159" t="s">
        <v>37</v>
      </c>
      <c r="Y159" t="s">
        <v>37</v>
      </c>
      <c r="Z159" t="s">
        <v>735</v>
      </c>
      <c r="AA159" t="s">
        <v>44</v>
      </c>
      <c r="AB159" t="s">
        <v>44</v>
      </c>
      <c r="AC159" t="s">
        <v>45</v>
      </c>
      <c r="AD159" t="s">
        <v>87</v>
      </c>
      <c r="AE159" t="s">
        <v>645</v>
      </c>
      <c r="AF159" t="s">
        <v>48</v>
      </c>
      <c r="AG159">
        <v>618305</v>
      </c>
      <c r="AH159">
        <v>1</v>
      </c>
      <c r="AI159">
        <v>1</v>
      </c>
    </row>
    <row r="160" spans="1:35" ht="16.850000000000001" customHeight="1">
      <c r="A160" s="65" t="str">
        <f>IF(L160="","",IF(COUNTIF(Wip!K:K,L160)=0,IF(W160="","KGB","KBB"),IF(AND(_xlfn.IFNA(VLOOKUP(L160,Wip!K:M,3,0),"")="Y",Q160="MTCAPPLYCONF"),"On Hold",IF(W160="","KGB","KBB"))))</f>
        <v>KGB</v>
      </c>
      <c r="B160" s="65" t="str">
        <f>IF(A160="on hold", "on hold",
 IF(A160="KGB", "Standard Shipment",
  IF(IFERROR(IFERROR(VLOOKUP(L160, List!D:J, 7, 0), VLOOKUP(L160&amp;"", List!D:J, 7, 0)), 0)=0,
   IF(IFERROR(IFERROR(VLOOKUP(L160, 'CND List'!$A:$C, 3, 0), VLOOKUP(L160&amp;"", 'CND List'!$A:$C, 3, 0)), 0)=0,
    IF(A160="KBB", "-", ""),
    IFERROR(VLOOKUP(L160, 'CND List'!$A:$C, 3, 0), VLOOKUP(L160&amp;"", 'CND List'!$A:$C, 3, 0))
   ),
   IFERROR(VLOOKUP(L160, List!D:J, 7, 0), VLOOKUP(L160&amp;"", List!D:J, 7, 0))
  )
 )
)</f>
        <v>Standard Shipment</v>
      </c>
      <c r="C160" s="66" t="str">
        <f t="shared" si="2"/>
        <v>Standard Shipment</v>
      </c>
      <c r="D160" s="67" t="str">
        <f ca="1">IF(C160="Local Scrap","Closed",IFERROR(IF(A160="kgb","Closed",IF(MID(C160,5,1)="Q","Closed",LOOKUP(TODAY()-W160, {0,31,91,181,366}, {"0-30天","31-90天","91-180天","181-365天","365天以上"}))), LOOKUP(TODAY()-Z160, {0,31,91,181,366}, {"0-30天","31-90天","91-180天","181-365天","365天以上"})))</f>
        <v>Closed</v>
      </c>
      <c r="E160" s="67" t="str" cm="1">
        <f t="array" ref="E160">IF(A160&lt;&gt;"kbb", "", IF(IFERROR(VALUE(V160), 0)=MAX(INDEX(($A$2:$A$4929="kbb")*($L$2:$L$4929=L160)*IFERROR(VALUE($V$2:$V$4929), 0), 0)), "最新", "歷史重複"))</f>
        <v/>
      </c>
      <c r="F160" t="s">
        <v>673</v>
      </c>
      <c r="G160" t="s">
        <v>29</v>
      </c>
      <c r="H160" t="s">
        <v>30</v>
      </c>
      <c r="I160" t="s">
        <v>31</v>
      </c>
      <c r="J160" t="s">
        <v>674</v>
      </c>
      <c r="K160" t="s">
        <v>675</v>
      </c>
      <c r="L160" t="s">
        <v>736</v>
      </c>
      <c r="M160" t="s">
        <v>35</v>
      </c>
      <c r="N160" t="s">
        <v>36</v>
      </c>
      <c r="O160" t="s">
        <v>37</v>
      </c>
      <c r="P160" t="s">
        <v>736</v>
      </c>
      <c r="Q160" t="s">
        <v>38</v>
      </c>
      <c r="R160" t="s">
        <v>53</v>
      </c>
      <c r="S160" t="s">
        <v>677</v>
      </c>
      <c r="T160" t="s">
        <v>737</v>
      </c>
      <c r="U160" t="s">
        <v>643</v>
      </c>
      <c r="V160" t="s">
        <v>643</v>
      </c>
      <c r="W160" t="s">
        <v>37</v>
      </c>
      <c r="X160" t="s">
        <v>37</v>
      </c>
      <c r="Y160" t="s">
        <v>37</v>
      </c>
      <c r="Z160" t="s">
        <v>738</v>
      </c>
      <c r="AA160" t="s">
        <v>44</v>
      </c>
      <c r="AB160" t="s">
        <v>44</v>
      </c>
      <c r="AC160" t="s">
        <v>45</v>
      </c>
      <c r="AD160" t="s">
        <v>46</v>
      </c>
      <c r="AE160" t="s">
        <v>645</v>
      </c>
      <c r="AF160" t="s">
        <v>48</v>
      </c>
      <c r="AG160">
        <v>618305</v>
      </c>
      <c r="AH160">
        <v>1</v>
      </c>
      <c r="AI160">
        <v>1</v>
      </c>
    </row>
    <row r="161" spans="1:35" ht="16.850000000000001" customHeight="1">
      <c r="A161" s="65" t="str">
        <f>IF(L161="","",IF(COUNTIF(Wip!K:K,L161)=0,IF(W161="","KGB","KBB"),IF(AND(_xlfn.IFNA(VLOOKUP(L161,Wip!K:M,3,0),"")="Y",Q161="MTCAPPLYCONF"),"On Hold",IF(W161="","KGB","KBB"))))</f>
        <v>KGB</v>
      </c>
      <c r="B161" s="65" t="str">
        <f>IF(A161="on hold", "on hold",
 IF(A161="KGB", "Standard Shipment",
  IF(IFERROR(IFERROR(VLOOKUP(L161, List!D:J, 7, 0), VLOOKUP(L161&amp;"", List!D:J, 7, 0)), 0)=0,
   IF(IFERROR(IFERROR(VLOOKUP(L161, 'CND List'!$A:$C, 3, 0), VLOOKUP(L161&amp;"", 'CND List'!$A:$C, 3, 0)), 0)=0,
    IF(A161="KBB", "-", ""),
    IFERROR(VLOOKUP(L161, 'CND List'!$A:$C, 3, 0), VLOOKUP(L161&amp;"", 'CND List'!$A:$C, 3, 0))
   ),
   IFERROR(VLOOKUP(L161, List!D:J, 7, 0), VLOOKUP(L161&amp;"", List!D:J, 7, 0))
  )
 )
)</f>
        <v>Standard Shipment</v>
      </c>
      <c r="C161" s="66" t="str">
        <f t="shared" si="2"/>
        <v>Standard Shipment</v>
      </c>
      <c r="D161" s="67" t="str">
        <f ca="1">IF(C161="Local Scrap","Closed",IFERROR(IF(A161="kgb","Closed",IF(MID(C161,5,1)="Q","Closed",LOOKUP(TODAY()-W161, {0,31,91,181,366}, {"0-30天","31-90天","91-180天","181-365天","365天以上"}))), LOOKUP(TODAY()-Z161, {0,31,91,181,366}, {"0-30天","31-90天","91-180天","181-365天","365天以上"})))</f>
        <v>Closed</v>
      </c>
      <c r="E161" s="67" t="str" cm="1">
        <f t="array" ref="E161">IF(A161&lt;&gt;"kbb", "", IF(IFERROR(VALUE(V161), 0)=MAX(INDEX(($A$2:$A$4929="kbb")*($L$2:$L$4929=L161)*IFERROR(VALUE($V$2:$V$4929), 0), 0)), "最新", "歷史重複"))</f>
        <v/>
      </c>
      <c r="F161" t="s">
        <v>739</v>
      </c>
      <c r="G161" t="s">
        <v>29</v>
      </c>
      <c r="H161" t="s">
        <v>30</v>
      </c>
      <c r="I161" t="s">
        <v>31</v>
      </c>
      <c r="J161" t="s">
        <v>740</v>
      </c>
      <c r="K161" t="s">
        <v>741</v>
      </c>
      <c r="L161" t="s">
        <v>742</v>
      </c>
      <c r="M161" t="s">
        <v>81</v>
      </c>
      <c r="N161" t="s">
        <v>82</v>
      </c>
      <c r="O161" t="s">
        <v>37</v>
      </c>
      <c r="P161" t="s">
        <v>742</v>
      </c>
      <c r="Q161" t="s">
        <v>38</v>
      </c>
      <c r="R161" t="s">
        <v>743</v>
      </c>
      <c r="S161" t="s">
        <v>744</v>
      </c>
      <c r="T161" t="s">
        <v>745</v>
      </c>
      <c r="U161" t="s">
        <v>638</v>
      </c>
      <c r="V161" t="s">
        <v>638</v>
      </c>
      <c r="W161" t="s">
        <v>37</v>
      </c>
      <c r="X161" t="s">
        <v>37</v>
      </c>
      <c r="Y161" t="s">
        <v>37</v>
      </c>
      <c r="Z161" t="s">
        <v>746</v>
      </c>
      <c r="AA161" t="s">
        <v>44</v>
      </c>
      <c r="AB161" t="s">
        <v>44</v>
      </c>
      <c r="AC161" t="s">
        <v>45</v>
      </c>
      <c r="AD161" t="s">
        <v>87</v>
      </c>
      <c r="AE161" t="s">
        <v>747</v>
      </c>
      <c r="AF161" t="s">
        <v>48</v>
      </c>
      <c r="AG161">
        <v>618509</v>
      </c>
      <c r="AH161">
        <v>1</v>
      </c>
      <c r="AI161">
        <v>1</v>
      </c>
    </row>
    <row r="162" spans="1:35" ht="16.850000000000001" customHeight="1">
      <c r="A162" s="65" t="str">
        <f>IF(L162="","",IF(COUNTIF(Wip!K:K,L162)=0,IF(W162="","KGB","KBB"),IF(AND(_xlfn.IFNA(VLOOKUP(L162,Wip!K:M,3,0),"")="Y",Q162="MTCAPPLYCONF"),"On Hold",IF(W162="","KGB","KBB"))))</f>
        <v>KGB</v>
      </c>
      <c r="B162" s="65" t="str">
        <f>IF(A162="on hold", "on hold",
 IF(A162="KGB", "Standard Shipment",
  IF(IFERROR(IFERROR(VLOOKUP(L162, List!D:J, 7, 0), VLOOKUP(L162&amp;"", List!D:J, 7, 0)), 0)=0,
   IF(IFERROR(IFERROR(VLOOKUP(L162, 'CND List'!$A:$C, 3, 0), VLOOKUP(L162&amp;"", 'CND List'!$A:$C, 3, 0)), 0)=0,
    IF(A162="KBB", "-", ""),
    IFERROR(VLOOKUP(L162, 'CND List'!$A:$C, 3, 0), VLOOKUP(L162&amp;"", 'CND List'!$A:$C, 3, 0))
   ),
   IFERROR(VLOOKUP(L162, List!D:J, 7, 0), VLOOKUP(L162&amp;"", List!D:J, 7, 0))
  )
 )
)</f>
        <v>Standard Shipment</v>
      </c>
      <c r="C162" s="66" t="str">
        <f t="shared" si="2"/>
        <v>Standard Shipment</v>
      </c>
      <c r="D162" s="67" t="str">
        <f ca="1">IF(C162="Local Scrap","Closed",IFERROR(IF(A162="kgb","Closed",IF(MID(C162,5,1)="Q","Closed",LOOKUP(TODAY()-W162, {0,31,91,181,366}, {"0-30天","31-90天","91-180天","181-365天","365天以上"}))), LOOKUP(TODAY()-Z162, {0,31,91,181,366}, {"0-30天","31-90天","91-180天","181-365天","365天以上"})))</f>
        <v>Closed</v>
      </c>
      <c r="E162" s="67" t="str" cm="1">
        <f t="array" ref="E162">IF(A162&lt;&gt;"kbb", "", IF(IFERROR(VALUE(V162), 0)=MAX(INDEX(($A$2:$A$4929="kbb")*($L$2:$L$4929=L162)*IFERROR(VALUE($V$2:$V$4929), 0), 0)), "最新", "歷史重複"))</f>
        <v/>
      </c>
      <c r="F162" t="s">
        <v>739</v>
      </c>
      <c r="G162" t="s">
        <v>29</v>
      </c>
      <c r="H162" t="s">
        <v>30</v>
      </c>
      <c r="I162" t="s">
        <v>31</v>
      </c>
      <c r="J162" t="s">
        <v>740</v>
      </c>
      <c r="K162" t="s">
        <v>741</v>
      </c>
      <c r="L162" t="s">
        <v>748</v>
      </c>
      <c r="M162" t="s">
        <v>205</v>
      </c>
      <c r="N162" t="s">
        <v>206</v>
      </c>
      <c r="O162" t="s">
        <v>37</v>
      </c>
      <c r="P162" t="s">
        <v>748</v>
      </c>
      <c r="Q162" t="s">
        <v>38</v>
      </c>
      <c r="R162" t="s">
        <v>743</v>
      </c>
      <c r="S162" t="s">
        <v>744</v>
      </c>
      <c r="T162" t="s">
        <v>749</v>
      </c>
      <c r="U162" t="s">
        <v>750</v>
      </c>
      <c r="V162" t="s">
        <v>750</v>
      </c>
      <c r="W162" t="s">
        <v>37</v>
      </c>
      <c r="X162" t="s">
        <v>37</v>
      </c>
      <c r="Y162" t="s">
        <v>37</v>
      </c>
      <c r="Z162" t="s">
        <v>751</v>
      </c>
      <c r="AA162" t="s">
        <v>44</v>
      </c>
      <c r="AB162" t="s">
        <v>44</v>
      </c>
      <c r="AC162" t="s">
        <v>45</v>
      </c>
      <c r="AD162" t="s">
        <v>190</v>
      </c>
      <c r="AE162" t="s">
        <v>747</v>
      </c>
      <c r="AF162" t="s">
        <v>48</v>
      </c>
      <c r="AG162">
        <v>618509</v>
      </c>
      <c r="AH162">
        <v>1</v>
      </c>
      <c r="AI162">
        <v>1</v>
      </c>
    </row>
    <row r="163" spans="1:35" ht="16.850000000000001" customHeight="1">
      <c r="A163" s="65" t="str">
        <f>IF(L163="","",IF(COUNTIF(Wip!K:K,L163)=0,IF(W163="","KGB","KBB"),IF(AND(_xlfn.IFNA(VLOOKUP(L163,Wip!K:M,3,0),"")="Y",Q163="MTCAPPLYCONF"),"On Hold",IF(W163="","KGB","KBB"))))</f>
        <v>KGB</v>
      </c>
      <c r="B163" s="65" t="str">
        <f>IF(A163="on hold", "on hold",
 IF(A163="KGB", "Standard Shipment",
  IF(IFERROR(IFERROR(VLOOKUP(L163, List!D:J, 7, 0), VLOOKUP(L163&amp;"", List!D:J, 7, 0)), 0)=0,
   IF(IFERROR(IFERROR(VLOOKUP(L163, 'CND List'!$A:$C, 3, 0), VLOOKUP(L163&amp;"", 'CND List'!$A:$C, 3, 0)), 0)=0,
    IF(A163="KBB", "-", ""),
    IFERROR(VLOOKUP(L163, 'CND List'!$A:$C, 3, 0), VLOOKUP(L163&amp;"", 'CND List'!$A:$C, 3, 0))
   ),
   IFERROR(VLOOKUP(L163, List!D:J, 7, 0), VLOOKUP(L163&amp;"", List!D:J, 7, 0))
  )
 )
)</f>
        <v>Standard Shipment</v>
      </c>
      <c r="C163" s="66" t="str">
        <f t="shared" si="2"/>
        <v>Standard Shipment</v>
      </c>
      <c r="D163" s="67" t="str">
        <f ca="1">IF(C163="Local Scrap","Closed",IFERROR(IF(A163="kgb","Closed",IF(MID(C163,5,1)="Q","Closed",LOOKUP(TODAY()-W163, {0,31,91,181,366}, {"0-30天","31-90天","91-180天","181-365天","365天以上"}))), LOOKUP(TODAY()-Z163, {0,31,91,181,366}, {"0-30天","31-90天","91-180天","181-365天","365天以上"})))</f>
        <v>Closed</v>
      </c>
      <c r="E163" s="67" t="str" cm="1">
        <f t="array" ref="E163">IF(A163&lt;&gt;"kbb", "", IF(IFERROR(VALUE(V163), 0)=MAX(INDEX(($A$2:$A$4929="kbb")*($L$2:$L$4929=L163)*IFERROR(VALUE($V$2:$V$4929), 0), 0)), "最新", "歷史重複"))</f>
        <v/>
      </c>
      <c r="F163" t="s">
        <v>739</v>
      </c>
      <c r="G163" t="s">
        <v>29</v>
      </c>
      <c r="H163" t="s">
        <v>30</v>
      </c>
      <c r="I163" t="s">
        <v>31</v>
      </c>
      <c r="J163" t="s">
        <v>740</v>
      </c>
      <c r="K163" t="s">
        <v>741</v>
      </c>
      <c r="L163" t="s">
        <v>752</v>
      </c>
      <c r="M163" t="s">
        <v>701</v>
      </c>
      <c r="N163" t="s">
        <v>456</v>
      </c>
      <c r="O163" t="s">
        <v>37</v>
      </c>
      <c r="P163" t="s">
        <v>752</v>
      </c>
      <c r="Q163" t="s">
        <v>38</v>
      </c>
      <c r="R163" t="s">
        <v>743</v>
      </c>
      <c r="S163" t="s">
        <v>744</v>
      </c>
      <c r="T163" t="s">
        <v>753</v>
      </c>
      <c r="U163" t="s">
        <v>638</v>
      </c>
      <c r="V163" t="s">
        <v>638</v>
      </c>
      <c r="W163" t="s">
        <v>37</v>
      </c>
      <c r="X163" t="s">
        <v>37</v>
      </c>
      <c r="Y163" t="s">
        <v>37</v>
      </c>
      <c r="Z163" t="s">
        <v>754</v>
      </c>
      <c r="AA163" t="s">
        <v>44</v>
      </c>
      <c r="AB163" t="s">
        <v>44</v>
      </c>
      <c r="AC163" t="s">
        <v>45</v>
      </c>
      <c r="AD163" t="s">
        <v>460</v>
      </c>
      <c r="AE163" t="s">
        <v>747</v>
      </c>
      <c r="AF163" t="s">
        <v>48</v>
      </c>
      <c r="AG163">
        <v>618509</v>
      </c>
      <c r="AH163">
        <v>1</v>
      </c>
      <c r="AI163">
        <v>1</v>
      </c>
    </row>
    <row r="164" spans="1:35" ht="16.850000000000001" customHeight="1">
      <c r="A164" s="65" t="str">
        <f>IF(L164="","",IF(COUNTIF(Wip!K:K,L164)=0,IF(W164="","KGB","KBB"),IF(AND(_xlfn.IFNA(VLOOKUP(L164,Wip!K:M,3,0),"")="Y",Q164="MTCAPPLYCONF"),"On Hold",IF(W164="","KGB","KBB"))))</f>
        <v>KGB</v>
      </c>
      <c r="B164" s="65" t="str">
        <f>IF(A164="on hold", "on hold",
 IF(A164="KGB", "Standard Shipment",
  IF(IFERROR(IFERROR(VLOOKUP(L164, List!D:J, 7, 0), VLOOKUP(L164&amp;"", List!D:J, 7, 0)), 0)=0,
   IF(IFERROR(IFERROR(VLOOKUP(L164, 'CND List'!$A:$C, 3, 0), VLOOKUP(L164&amp;"", 'CND List'!$A:$C, 3, 0)), 0)=0,
    IF(A164="KBB", "-", ""),
    IFERROR(VLOOKUP(L164, 'CND List'!$A:$C, 3, 0), VLOOKUP(L164&amp;"", 'CND List'!$A:$C, 3, 0))
   ),
   IFERROR(VLOOKUP(L164, List!D:J, 7, 0), VLOOKUP(L164&amp;"", List!D:J, 7, 0))
  )
 )
)</f>
        <v>Standard Shipment</v>
      </c>
      <c r="C164" s="66" t="str">
        <f t="shared" si="2"/>
        <v>Standard Shipment</v>
      </c>
      <c r="D164" s="67" t="str">
        <f ca="1">IF(C164="Local Scrap","Closed",IFERROR(IF(A164="kgb","Closed",IF(MID(C164,5,1)="Q","Closed",LOOKUP(TODAY()-W164, {0,31,91,181,366}, {"0-30天","31-90天","91-180天","181-365天","365天以上"}))), LOOKUP(TODAY()-Z164, {0,31,91,181,366}, {"0-30天","31-90天","91-180天","181-365天","365天以上"})))</f>
        <v>Closed</v>
      </c>
      <c r="E164" s="67" t="str" cm="1">
        <f t="array" ref="E164">IF(A164&lt;&gt;"kbb", "", IF(IFERROR(VALUE(V164), 0)=MAX(INDEX(($A$2:$A$4929="kbb")*($L$2:$L$4929=L164)*IFERROR(VALUE($V$2:$V$4929), 0), 0)), "最新", "歷史重複"))</f>
        <v/>
      </c>
      <c r="F164" t="s">
        <v>739</v>
      </c>
      <c r="G164" t="s">
        <v>29</v>
      </c>
      <c r="H164" t="s">
        <v>30</v>
      </c>
      <c r="I164" t="s">
        <v>31</v>
      </c>
      <c r="J164" t="s">
        <v>740</v>
      </c>
      <c r="K164" t="s">
        <v>741</v>
      </c>
      <c r="L164" t="s">
        <v>755</v>
      </c>
      <c r="M164" t="s">
        <v>429</v>
      </c>
      <c r="N164" t="s">
        <v>36</v>
      </c>
      <c r="O164" t="s">
        <v>37</v>
      </c>
      <c r="P164" t="s">
        <v>755</v>
      </c>
      <c r="Q164" t="s">
        <v>38</v>
      </c>
      <c r="R164" t="s">
        <v>743</v>
      </c>
      <c r="S164" t="s">
        <v>744</v>
      </c>
      <c r="T164" t="s">
        <v>756</v>
      </c>
      <c r="U164" t="s">
        <v>624</v>
      </c>
      <c r="V164" t="s">
        <v>624</v>
      </c>
      <c r="W164" t="s">
        <v>37</v>
      </c>
      <c r="X164" t="s">
        <v>37</v>
      </c>
      <c r="Y164" t="s">
        <v>37</v>
      </c>
      <c r="Z164" t="s">
        <v>757</v>
      </c>
      <c r="AA164" t="s">
        <v>44</v>
      </c>
      <c r="AB164" t="s">
        <v>44</v>
      </c>
      <c r="AC164" t="s">
        <v>45</v>
      </c>
      <c r="AD164" t="s">
        <v>46</v>
      </c>
      <c r="AE164" t="s">
        <v>626</v>
      </c>
      <c r="AF164" t="s">
        <v>48</v>
      </c>
      <c r="AG164">
        <v>619094</v>
      </c>
      <c r="AH164">
        <v>1</v>
      </c>
      <c r="AI164">
        <v>1</v>
      </c>
    </row>
    <row r="165" spans="1:35" ht="16.850000000000001" customHeight="1">
      <c r="A165" s="65" t="str">
        <f>IF(L165="","",IF(COUNTIF(Wip!K:K,L165)=0,IF(W165="","KGB","KBB"),IF(AND(_xlfn.IFNA(VLOOKUP(L165,Wip!K:M,3,0),"")="Y",Q165="MTCAPPLYCONF"),"On Hold",IF(W165="","KGB","KBB"))))</f>
        <v>KGB</v>
      </c>
      <c r="B165" s="65" t="str">
        <f>IF(A165="on hold", "on hold",
 IF(A165="KGB", "Standard Shipment",
  IF(IFERROR(IFERROR(VLOOKUP(L165, List!D:J, 7, 0), VLOOKUP(L165&amp;"", List!D:J, 7, 0)), 0)=0,
   IF(IFERROR(IFERROR(VLOOKUP(L165, 'CND List'!$A:$C, 3, 0), VLOOKUP(L165&amp;"", 'CND List'!$A:$C, 3, 0)), 0)=0,
    IF(A165="KBB", "-", ""),
    IFERROR(VLOOKUP(L165, 'CND List'!$A:$C, 3, 0), VLOOKUP(L165&amp;"", 'CND List'!$A:$C, 3, 0))
   ),
   IFERROR(VLOOKUP(L165, List!D:J, 7, 0), VLOOKUP(L165&amp;"", List!D:J, 7, 0))
  )
 )
)</f>
        <v>Standard Shipment</v>
      </c>
      <c r="C165" s="66" t="str">
        <f t="shared" si="2"/>
        <v>Standard Shipment</v>
      </c>
      <c r="D165" s="67" t="str">
        <f ca="1">IF(C165="Local Scrap","Closed",IFERROR(IF(A165="kgb","Closed",IF(MID(C165,5,1)="Q","Closed",LOOKUP(TODAY()-W165, {0,31,91,181,366}, {"0-30天","31-90天","91-180天","181-365天","365天以上"}))), LOOKUP(TODAY()-Z165, {0,31,91,181,366}, {"0-30天","31-90天","91-180天","181-365天","365天以上"})))</f>
        <v>Closed</v>
      </c>
      <c r="E165" s="67" t="str" cm="1">
        <f t="array" ref="E165">IF(A165&lt;&gt;"kbb", "", IF(IFERROR(VALUE(V165), 0)=MAX(INDEX(($A$2:$A$4929="kbb")*($L$2:$L$4929=L165)*IFERROR(VALUE($V$2:$V$4929), 0), 0)), "最新", "歷史重複"))</f>
        <v/>
      </c>
      <c r="F165" t="s">
        <v>739</v>
      </c>
      <c r="G165" t="s">
        <v>29</v>
      </c>
      <c r="H165" t="s">
        <v>30</v>
      </c>
      <c r="I165" t="s">
        <v>31</v>
      </c>
      <c r="J165" t="s">
        <v>740</v>
      </c>
      <c r="K165" t="s">
        <v>741</v>
      </c>
      <c r="L165" t="s">
        <v>758</v>
      </c>
      <c r="M165" t="s">
        <v>438</v>
      </c>
      <c r="N165" t="s">
        <v>439</v>
      </c>
      <c r="O165" t="s">
        <v>37</v>
      </c>
      <c r="P165" t="s">
        <v>758</v>
      </c>
      <c r="Q165" t="s">
        <v>38</v>
      </c>
      <c r="R165" t="s">
        <v>743</v>
      </c>
      <c r="S165" t="s">
        <v>744</v>
      </c>
      <c r="T165" t="s">
        <v>759</v>
      </c>
      <c r="U165" t="s">
        <v>638</v>
      </c>
      <c r="V165" t="s">
        <v>638</v>
      </c>
      <c r="W165" t="s">
        <v>37</v>
      </c>
      <c r="X165" t="s">
        <v>37</v>
      </c>
      <c r="Y165" t="s">
        <v>37</v>
      </c>
      <c r="Z165" t="s">
        <v>760</v>
      </c>
      <c r="AA165" t="s">
        <v>44</v>
      </c>
      <c r="AB165" t="s">
        <v>44</v>
      </c>
      <c r="AC165" t="s">
        <v>45</v>
      </c>
      <c r="AD165" t="s">
        <v>443</v>
      </c>
      <c r="AE165" t="s">
        <v>747</v>
      </c>
      <c r="AF165" t="s">
        <v>48</v>
      </c>
      <c r="AG165">
        <v>618509</v>
      </c>
      <c r="AH165">
        <v>1</v>
      </c>
      <c r="AI165">
        <v>1</v>
      </c>
    </row>
    <row r="166" spans="1:35" ht="16.850000000000001" customHeight="1">
      <c r="A166" s="65" t="str">
        <f>IF(L166="","",IF(COUNTIF(Wip!K:K,L166)=0,IF(W166="","KGB","KBB"),IF(AND(_xlfn.IFNA(VLOOKUP(L166,Wip!K:M,3,0),"")="Y",Q166="MTCAPPLYCONF"),"On Hold",IF(W166="","KGB","KBB"))))</f>
        <v>KGB</v>
      </c>
      <c r="B166" s="65" t="str">
        <f>IF(A166="on hold", "on hold",
 IF(A166="KGB", "Standard Shipment",
  IF(IFERROR(IFERROR(VLOOKUP(L166, List!D:J, 7, 0), VLOOKUP(L166&amp;"", List!D:J, 7, 0)), 0)=0,
   IF(IFERROR(IFERROR(VLOOKUP(L166, 'CND List'!$A:$C, 3, 0), VLOOKUP(L166&amp;"", 'CND List'!$A:$C, 3, 0)), 0)=0,
    IF(A166="KBB", "-", ""),
    IFERROR(VLOOKUP(L166, 'CND List'!$A:$C, 3, 0), VLOOKUP(L166&amp;"", 'CND List'!$A:$C, 3, 0))
   ),
   IFERROR(VLOOKUP(L166, List!D:J, 7, 0), VLOOKUP(L166&amp;"", List!D:J, 7, 0))
  )
 )
)</f>
        <v>Standard Shipment</v>
      </c>
      <c r="C166" s="66" t="str">
        <f t="shared" si="2"/>
        <v>Standard Shipment</v>
      </c>
      <c r="D166" s="67" t="str">
        <f ca="1">IF(C166="Local Scrap","Closed",IFERROR(IF(A166="kgb","Closed",IF(MID(C166,5,1)="Q","Closed",LOOKUP(TODAY()-W166, {0,31,91,181,366}, {"0-30天","31-90天","91-180天","181-365天","365天以上"}))), LOOKUP(TODAY()-Z166, {0,31,91,181,366}, {"0-30天","31-90天","91-180天","181-365天","365天以上"})))</f>
        <v>Closed</v>
      </c>
      <c r="E166" s="67" t="str" cm="1">
        <f t="array" ref="E166">IF(A166&lt;&gt;"kbb", "", IF(IFERROR(VALUE(V166), 0)=MAX(INDEX(($A$2:$A$4929="kbb")*($L$2:$L$4929=L166)*IFERROR(VALUE($V$2:$V$4929), 0), 0)), "最新", "歷史重複"))</f>
        <v/>
      </c>
      <c r="F166" t="s">
        <v>761</v>
      </c>
      <c r="G166" t="s">
        <v>29</v>
      </c>
      <c r="H166" t="s">
        <v>30</v>
      </c>
      <c r="I166" t="s">
        <v>31</v>
      </c>
      <c r="J166" t="s">
        <v>762</v>
      </c>
      <c r="K166" t="s">
        <v>763</v>
      </c>
      <c r="L166" t="s">
        <v>764</v>
      </c>
      <c r="M166" t="s">
        <v>205</v>
      </c>
      <c r="N166" t="s">
        <v>206</v>
      </c>
      <c r="O166" t="s">
        <v>37</v>
      </c>
      <c r="P166" t="s">
        <v>764</v>
      </c>
      <c r="Q166" t="s">
        <v>38</v>
      </c>
      <c r="R166" t="s">
        <v>743</v>
      </c>
      <c r="S166" t="s">
        <v>765</v>
      </c>
      <c r="T166" t="s">
        <v>766</v>
      </c>
      <c r="U166" t="s">
        <v>767</v>
      </c>
      <c r="V166" t="s">
        <v>767</v>
      </c>
      <c r="W166" t="s">
        <v>37</v>
      </c>
      <c r="X166" t="s">
        <v>37</v>
      </c>
      <c r="Y166" t="s">
        <v>37</v>
      </c>
      <c r="Z166" t="s">
        <v>768</v>
      </c>
      <c r="AA166" t="s">
        <v>44</v>
      </c>
      <c r="AB166" t="s">
        <v>44</v>
      </c>
      <c r="AC166" t="s">
        <v>769</v>
      </c>
      <c r="AD166" t="s">
        <v>190</v>
      </c>
      <c r="AE166" t="s">
        <v>770</v>
      </c>
      <c r="AF166" t="s">
        <v>48</v>
      </c>
      <c r="AG166">
        <v>619107</v>
      </c>
      <c r="AH166">
        <v>1</v>
      </c>
      <c r="AI166">
        <v>1</v>
      </c>
    </row>
    <row r="167" spans="1:35" ht="16.850000000000001" customHeight="1">
      <c r="A167" s="65" t="str">
        <f>IF(L167="","",IF(COUNTIF(Wip!K:K,L167)=0,IF(W167="","KGB","KBB"),IF(AND(_xlfn.IFNA(VLOOKUP(L167,Wip!K:M,3,0),"")="Y",Q167="MTCAPPLYCONF"),"On Hold",IF(W167="","KGB","KBB"))))</f>
        <v>KGB</v>
      </c>
      <c r="B167" s="65" t="str">
        <f>IF(A167="on hold", "on hold",
 IF(A167="KGB", "Standard Shipment",
  IF(IFERROR(IFERROR(VLOOKUP(L167, List!D:J, 7, 0), VLOOKUP(L167&amp;"", List!D:J, 7, 0)), 0)=0,
   IF(IFERROR(IFERROR(VLOOKUP(L167, 'CND List'!$A:$C, 3, 0), VLOOKUP(L167&amp;"", 'CND List'!$A:$C, 3, 0)), 0)=0,
    IF(A167="KBB", "-", ""),
    IFERROR(VLOOKUP(L167, 'CND List'!$A:$C, 3, 0), VLOOKUP(L167&amp;"", 'CND List'!$A:$C, 3, 0))
   ),
   IFERROR(VLOOKUP(L167, List!D:J, 7, 0), VLOOKUP(L167&amp;"", List!D:J, 7, 0))
  )
 )
)</f>
        <v>Standard Shipment</v>
      </c>
      <c r="C167" s="66" t="str">
        <f t="shared" si="2"/>
        <v>Standard Shipment</v>
      </c>
      <c r="D167" s="67" t="str">
        <f ca="1">IF(C167="Local Scrap","Closed",IFERROR(IF(A167="kgb","Closed",IF(MID(C167,5,1)="Q","Closed",LOOKUP(TODAY()-W167, {0,31,91,181,366}, {"0-30天","31-90天","91-180天","181-365天","365天以上"}))), LOOKUP(TODAY()-Z167, {0,31,91,181,366}, {"0-30天","31-90天","91-180天","181-365天","365天以上"})))</f>
        <v>Closed</v>
      </c>
      <c r="E167" s="67" t="str" cm="1">
        <f t="array" ref="E167">IF(A167&lt;&gt;"kbb", "", IF(IFERROR(VALUE(V167), 0)=MAX(INDEX(($A$2:$A$4929="kbb")*($L$2:$L$4929=L167)*IFERROR(VALUE($V$2:$V$4929), 0), 0)), "最新", "歷史重複"))</f>
        <v/>
      </c>
      <c r="F167" t="s">
        <v>761</v>
      </c>
      <c r="G167" t="s">
        <v>29</v>
      </c>
      <c r="H167" t="s">
        <v>30</v>
      </c>
      <c r="I167" t="s">
        <v>31</v>
      </c>
      <c r="J167" t="s">
        <v>762</v>
      </c>
      <c r="K167" t="s">
        <v>763</v>
      </c>
      <c r="L167" t="s">
        <v>771</v>
      </c>
      <c r="M167" t="s">
        <v>701</v>
      </c>
      <c r="N167" t="s">
        <v>456</v>
      </c>
      <c r="O167" t="s">
        <v>37</v>
      </c>
      <c r="P167" t="s">
        <v>772</v>
      </c>
      <c r="Q167" t="s">
        <v>38</v>
      </c>
      <c r="R167" t="s">
        <v>743</v>
      </c>
      <c r="S167" t="s">
        <v>765</v>
      </c>
      <c r="T167" t="s">
        <v>773</v>
      </c>
      <c r="U167" t="s">
        <v>774</v>
      </c>
      <c r="V167" t="s">
        <v>774</v>
      </c>
      <c r="W167" t="s">
        <v>37</v>
      </c>
      <c r="X167" t="s">
        <v>37</v>
      </c>
      <c r="Y167" t="s">
        <v>37</v>
      </c>
      <c r="Z167" t="s">
        <v>775</v>
      </c>
      <c r="AA167" t="s">
        <v>44</v>
      </c>
      <c r="AB167" t="s">
        <v>44</v>
      </c>
      <c r="AC167" t="s">
        <v>769</v>
      </c>
      <c r="AD167" t="s">
        <v>460</v>
      </c>
      <c r="AE167" t="s">
        <v>776</v>
      </c>
      <c r="AF167" t="s">
        <v>48</v>
      </c>
      <c r="AG167">
        <v>619409</v>
      </c>
      <c r="AH167">
        <v>1</v>
      </c>
      <c r="AI167">
        <v>1</v>
      </c>
    </row>
    <row r="168" spans="1:35" ht="16.850000000000001" customHeight="1">
      <c r="A168" s="65" t="str">
        <f>IF(L168="","",IF(COUNTIF(Wip!K:K,L168)=0,IF(W168="","KGB","KBB"),IF(AND(_xlfn.IFNA(VLOOKUP(L168,Wip!K:M,3,0),"")="Y",Q168="MTCAPPLYCONF"),"On Hold",IF(W168="","KGB","KBB"))))</f>
        <v>KGB</v>
      </c>
      <c r="B168" s="65" t="str">
        <f>IF(A168="on hold", "on hold",
 IF(A168="KGB", "Standard Shipment",
  IF(IFERROR(IFERROR(VLOOKUP(L168, List!D:J, 7, 0), VLOOKUP(L168&amp;"", List!D:J, 7, 0)), 0)=0,
   IF(IFERROR(IFERROR(VLOOKUP(L168, 'CND List'!$A:$C, 3, 0), VLOOKUP(L168&amp;"", 'CND List'!$A:$C, 3, 0)), 0)=0,
    IF(A168="KBB", "-", ""),
    IFERROR(VLOOKUP(L168, 'CND List'!$A:$C, 3, 0), VLOOKUP(L168&amp;"", 'CND List'!$A:$C, 3, 0))
   ),
   IFERROR(VLOOKUP(L168, List!D:J, 7, 0), VLOOKUP(L168&amp;"", List!D:J, 7, 0))
  )
 )
)</f>
        <v>Standard Shipment</v>
      </c>
      <c r="C168" s="66" t="str">
        <f t="shared" si="2"/>
        <v>Standard Shipment</v>
      </c>
      <c r="D168" s="67" t="str">
        <f ca="1">IF(C168="Local Scrap","Closed",IFERROR(IF(A168="kgb","Closed",IF(MID(C168,5,1)="Q","Closed",LOOKUP(TODAY()-W168, {0,31,91,181,366}, {"0-30天","31-90天","91-180天","181-365天","365天以上"}))), LOOKUP(TODAY()-Z168, {0,31,91,181,366}, {"0-30天","31-90天","91-180天","181-365天","365天以上"})))</f>
        <v>Closed</v>
      </c>
      <c r="E168" s="67" t="str" cm="1">
        <f t="array" ref="E168">IF(A168&lt;&gt;"kbb", "", IF(IFERROR(VALUE(V168), 0)=MAX(INDEX(($A$2:$A$4929="kbb")*($L$2:$L$4929=L168)*IFERROR(VALUE($V$2:$V$4929), 0), 0)), "最新", "歷史重複"))</f>
        <v/>
      </c>
      <c r="F168" t="s">
        <v>761</v>
      </c>
      <c r="G168" t="s">
        <v>29</v>
      </c>
      <c r="H168" t="s">
        <v>30</v>
      </c>
      <c r="I168" t="s">
        <v>31</v>
      </c>
      <c r="J168" t="s">
        <v>762</v>
      </c>
      <c r="K168" t="s">
        <v>763</v>
      </c>
      <c r="L168" t="s">
        <v>777</v>
      </c>
      <c r="M168" t="s">
        <v>218</v>
      </c>
      <c r="N168" t="s">
        <v>219</v>
      </c>
      <c r="O168" t="s">
        <v>37</v>
      </c>
      <c r="P168" t="s">
        <v>778</v>
      </c>
      <c r="Q168" t="s">
        <v>38</v>
      </c>
      <c r="R168" t="s">
        <v>743</v>
      </c>
      <c r="S168" t="s">
        <v>765</v>
      </c>
      <c r="T168" t="s">
        <v>779</v>
      </c>
      <c r="U168" t="s">
        <v>780</v>
      </c>
      <c r="V168" t="s">
        <v>780</v>
      </c>
      <c r="W168" t="s">
        <v>37</v>
      </c>
      <c r="X168" t="s">
        <v>37</v>
      </c>
      <c r="Y168" t="s">
        <v>37</v>
      </c>
      <c r="Z168" t="s">
        <v>781</v>
      </c>
      <c r="AA168" t="s">
        <v>44</v>
      </c>
      <c r="AB168" t="s">
        <v>44</v>
      </c>
      <c r="AC168" t="s">
        <v>45</v>
      </c>
      <c r="AD168" t="s">
        <v>179</v>
      </c>
      <c r="AE168" t="s">
        <v>782</v>
      </c>
      <c r="AF168" t="s">
        <v>48</v>
      </c>
      <c r="AG168">
        <v>619411</v>
      </c>
      <c r="AH168">
        <v>1</v>
      </c>
      <c r="AI168">
        <v>1</v>
      </c>
    </row>
    <row r="169" spans="1:35" ht="16.850000000000001" customHeight="1">
      <c r="A169" s="65" t="str">
        <f>IF(L169="","",IF(COUNTIF(Wip!K:K,L169)=0,IF(W169="","KGB","KBB"),IF(AND(_xlfn.IFNA(VLOOKUP(L169,Wip!K:M,3,0),"")="Y",Q169="MTCAPPLYCONF"),"On Hold",IF(W169="","KGB","KBB"))))</f>
        <v>KGB</v>
      </c>
      <c r="B169" s="65" t="str">
        <f>IF(A169="on hold", "on hold",
 IF(A169="KGB", "Standard Shipment",
  IF(IFERROR(IFERROR(VLOOKUP(L169, List!D:J, 7, 0), VLOOKUP(L169&amp;"", List!D:J, 7, 0)), 0)=0,
   IF(IFERROR(IFERROR(VLOOKUP(L169, 'CND List'!$A:$C, 3, 0), VLOOKUP(L169&amp;"", 'CND List'!$A:$C, 3, 0)), 0)=0,
    IF(A169="KBB", "-", ""),
    IFERROR(VLOOKUP(L169, 'CND List'!$A:$C, 3, 0), VLOOKUP(L169&amp;"", 'CND List'!$A:$C, 3, 0))
   ),
   IFERROR(VLOOKUP(L169, List!D:J, 7, 0), VLOOKUP(L169&amp;"", List!D:J, 7, 0))
  )
 )
)</f>
        <v>Standard Shipment</v>
      </c>
      <c r="C169" s="66" t="str">
        <f t="shared" si="2"/>
        <v>Standard Shipment</v>
      </c>
      <c r="D169" s="67" t="str">
        <f ca="1">IF(C169="Local Scrap","Closed",IFERROR(IF(A169="kgb","Closed",IF(MID(C169,5,1)="Q","Closed",LOOKUP(TODAY()-W169, {0,31,91,181,366}, {"0-30天","31-90天","91-180天","181-365天","365天以上"}))), LOOKUP(TODAY()-Z169, {0,31,91,181,366}, {"0-30天","31-90天","91-180天","181-365天","365天以上"})))</f>
        <v>Closed</v>
      </c>
      <c r="E169" s="67" t="str" cm="1">
        <f t="array" ref="E169">IF(A169&lt;&gt;"kbb", "", IF(IFERROR(VALUE(V169), 0)=MAX(INDEX(($A$2:$A$4929="kbb")*($L$2:$L$4929=L169)*IFERROR(VALUE($V$2:$V$4929), 0), 0)), "最新", "歷史重複"))</f>
        <v/>
      </c>
      <c r="F169" t="s">
        <v>761</v>
      </c>
      <c r="G169" t="s">
        <v>29</v>
      </c>
      <c r="H169" t="s">
        <v>30</v>
      </c>
      <c r="I169" t="s">
        <v>31</v>
      </c>
      <c r="J169" t="s">
        <v>762</v>
      </c>
      <c r="K169" t="s">
        <v>763</v>
      </c>
      <c r="L169" t="s">
        <v>783</v>
      </c>
      <c r="M169" t="s">
        <v>68</v>
      </c>
      <c r="N169" t="s">
        <v>36</v>
      </c>
      <c r="O169" t="s">
        <v>37</v>
      </c>
      <c r="P169" t="s">
        <v>783</v>
      </c>
      <c r="Q169" t="s">
        <v>38</v>
      </c>
      <c r="R169" t="s">
        <v>743</v>
      </c>
      <c r="S169" t="s">
        <v>784</v>
      </c>
      <c r="T169" t="s">
        <v>785</v>
      </c>
      <c r="U169" t="s">
        <v>786</v>
      </c>
      <c r="V169" t="s">
        <v>786</v>
      </c>
      <c r="W169" t="s">
        <v>37</v>
      </c>
      <c r="X169" t="s">
        <v>37</v>
      </c>
      <c r="Y169" t="s">
        <v>37</v>
      </c>
      <c r="Z169" t="s">
        <v>787</v>
      </c>
      <c r="AA169" t="s">
        <v>44</v>
      </c>
      <c r="AB169" t="s">
        <v>44</v>
      </c>
      <c r="AC169" t="s">
        <v>45</v>
      </c>
      <c r="AD169" t="s">
        <v>46</v>
      </c>
      <c r="AE169" t="s">
        <v>788</v>
      </c>
      <c r="AF169" t="s">
        <v>48</v>
      </c>
      <c r="AG169">
        <v>619093</v>
      </c>
      <c r="AH169">
        <v>1</v>
      </c>
      <c r="AI169">
        <v>1</v>
      </c>
    </row>
    <row r="170" spans="1:35" ht="16.850000000000001" customHeight="1">
      <c r="A170" s="65" t="str">
        <f>IF(L170="","",IF(COUNTIF(Wip!K:K,L170)=0,IF(W170="","KGB","KBB"),IF(AND(_xlfn.IFNA(VLOOKUP(L170,Wip!K:M,3,0),"")="Y",Q170="MTCAPPLYCONF"),"On Hold",IF(W170="","KGB","KBB"))))</f>
        <v>KGB</v>
      </c>
      <c r="B170" s="65" t="str">
        <f>IF(A170="on hold", "on hold",
 IF(A170="KGB", "Standard Shipment",
  IF(IFERROR(IFERROR(VLOOKUP(L170, List!D:J, 7, 0), VLOOKUP(L170&amp;"", List!D:J, 7, 0)), 0)=0,
   IF(IFERROR(IFERROR(VLOOKUP(L170, 'CND List'!$A:$C, 3, 0), VLOOKUP(L170&amp;"", 'CND List'!$A:$C, 3, 0)), 0)=0,
    IF(A170="KBB", "-", ""),
    IFERROR(VLOOKUP(L170, 'CND List'!$A:$C, 3, 0), VLOOKUP(L170&amp;"", 'CND List'!$A:$C, 3, 0))
   ),
   IFERROR(VLOOKUP(L170, List!D:J, 7, 0), VLOOKUP(L170&amp;"", List!D:J, 7, 0))
  )
 )
)</f>
        <v>Standard Shipment</v>
      </c>
      <c r="C170" s="66" t="str">
        <f t="shared" si="2"/>
        <v>Standard Shipment</v>
      </c>
      <c r="D170" s="67" t="str">
        <f ca="1">IF(C170="Local Scrap","Closed",IFERROR(IF(A170="kgb","Closed",IF(MID(C170,5,1)="Q","Closed",LOOKUP(TODAY()-W170, {0,31,91,181,366}, {"0-30天","31-90天","91-180天","181-365天","365天以上"}))), LOOKUP(TODAY()-Z170, {0,31,91,181,366}, {"0-30天","31-90天","91-180天","181-365天","365天以上"})))</f>
        <v>Closed</v>
      </c>
      <c r="E170" s="67" t="str" cm="1">
        <f t="array" ref="E170">IF(A170&lt;&gt;"kbb", "", IF(IFERROR(VALUE(V170), 0)=MAX(INDEX(($A$2:$A$4929="kbb")*($L$2:$L$4929=L170)*IFERROR(VALUE($V$2:$V$4929), 0), 0)), "最新", "歷史重複"))</f>
        <v/>
      </c>
      <c r="F170" t="s">
        <v>761</v>
      </c>
      <c r="G170" t="s">
        <v>29</v>
      </c>
      <c r="H170" t="s">
        <v>30</v>
      </c>
      <c r="I170" t="s">
        <v>31</v>
      </c>
      <c r="J170" t="s">
        <v>762</v>
      </c>
      <c r="K170" t="s">
        <v>763</v>
      </c>
      <c r="L170" t="s">
        <v>789</v>
      </c>
      <c r="M170" t="s">
        <v>35</v>
      </c>
      <c r="N170" t="s">
        <v>36</v>
      </c>
      <c r="O170" t="s">
        <v>37</v>
      </c>
      <c r="P170" t="s">
        <v>789</v>
      </c>
      <c r="Q170" t="s">
        <v>38</v>
      </c>
      <c r="R170" t="s">
        <v>743</v>
      </c>
      <c r="S170" t="s">
        <v>784</v>
      </c>
      <c r="T170" t="s">
        <v>790</v>
      </c>
      <c r="U170" t="s">
        <v>786</v>
      </c>
      <c r="V170" t="s">
        <v>786</v>
      </c>
      <c r="W170" t="s">
        <v>37</v>
      </c>
      <c r="X170" t="s">
        <v>37</v>
      </c>
      <c r="Y170" t="s">
        <v>37</v>
      </c>
      <c r="Z170" t="s">
        <v>791</v>
      </c>
      <c r="AA170" t="s">
        <v>44</v>
      </c>
      <c r="AB170" t="s">
        <v>44</v>
      </c>
      <c r="AC170" t="s">
        <v>45</v>
      </c>
      <c r="AD170" t="s">
        <v>46</v>
      </c>
      <c r="AE170" t="s">
        <v>792</v>
      </c>
      <c r="AF170" t="s">
        <v>48</v>
      </c>
      <c r="AG170">
        <v>619093</v>
      </c>
      <c r="AH170">
        <v>1</v>
      </c>
      <c r="AI170">
        <v>1</v>
      </c>
    </row>
    <row r="171" spans="1:35" ht="16.850000000000001" customHeight="1">
      <c r="A171" s="65" t="str">
        <f>IF(L171="","",IF(COUNTIF(Wip!K:K,L171)=0,IF(W171="","KGB","KBB"),IF(AND(_xlfn.IFNA(VLOOKUP(L171,Wip!K:M,3,0),"")="Y",Q171="MTCAPPLYCONF"),"On Hold",IF(W171="","KGB","KBB"))))</f>
        <v>KBB</v>
      </c>
      <c r="B171" s="65">
        <f>IF(A171="on hold", "on hold",
 IF(A171="KGB", "Standard Shipment",
  IF(IFERROR(IFERROR(VLOOKUP(L171, List!D:J, 7, 0), VLOOKUP(L171&amp;"", List!D:J, 7, 0)), 0)=0,
   IF(IFERROR(IFERROR(VLOOKUP(L171, 'CND List'!$A:$C, 3, 0), VLOOKUP(L171&amp;"", 'CND List'!$A:$C, 3, 0)), 0)=0,
    IF(A171="KBB", "-", ""),
    IFERROR(VLOOKUP(L171, 'CND List'!$A:$C, 3, 0), VLOOKUP(L171&amp;"", 'CND List'!$A:$C, 3, 0))
   ),
   IFERROR(VLOOKUP(L171, List!D:J, 7, 0), VLOOKUP(L171&amp;"", List!D:J, 7, 0))
  )
 )
)</f>
        <v>45852</v>
      </c>
      <c r="C171" s="66" t="str">
        <f t="shared" si="2"/>
        <v>2025Q3</v>
      </c>
      <c r="D171" s="67" t="str">
        <f ca="1">IF(C171="Local Scrap","Closed",IFERROR(IF(A171="kgb","Closed",IF(MID(C171,5,1)="Q","Closed",LOOKUP(TODAY()-W171, {0,31,91,181,366}, {"0-30天","31-90天","91-180天","181-365天","365天以上"}))), LOOKUP(TODAY()-Z171, {0,31,91,181,366}, {"0-30天","31-90天","91-180天","181-365天","365天以上"})))</f>
        <v>Closed</v>
      </c>
      <c r="E171" s="67" t="str" cm="1">
        <f t="array" ref="E171">IF(A171&lt;&gt;"kbb", "", IF(IFERROR(VALUE(V171), 0)=MAX(INDEX(($A$2:$A$4929="kbb")*($L$2:$L$4929=L171)*IFERROR(VALUE($V$2:$V$4929), 0), 0)), "最新", "歷史重複"))</f>
        <v>最新</v>
      </c>
      <c r="F171" t="s">
        <v>761</v>
      </c>
      <c r="G171" t="s">
        <v>29</v>
      </c>
      <c r="H171" t="s">
        <v>30</v>
      </c>
      <c r="I171" t="s">
        <v>31</v>
      </c>
      <c r="J171" t="s">
        <v>762</v>
      </c>
      <c r="K171" t="s">
        <v>763</v>
      </c>
      <c r="L171" t="s">
        <v>793</v>
      </c>
      <c r="M171" t="s">
        <v>400</v>
      </c>
      <c r="N171" t="s">
        <v>36</v>
      </c>
      <c r="O171" t="s">
        <v>37</v>
      </c>
      <c r="P171" t="s">
        <v>793</v>
      </c>
      <c r="Q171" t="s">
        <v>38</v>
      </c>
      <c r="R171" t="s">
        <v>743</v>
      </c>
      <c r="S171" t="s">
        <v>765</v>
      </c>
      <c r="T171" t="s">
        <v>37</v>
      </c>
      <c r="U171" t="s">
        <v>37</v>
      </c>
      <c r="V171" t="s">
        <v>794</v>
      </c>
      <c r="W171" t="s">
        <v>517</v>
      </c>
      <c r="X171" t="s">
        <v>114</v>
      </c>
      <c r="Y171" t="s">
        <v>795</v>
      </c>
      <c r="Z171" t="s">
        <v>796</v>
      </c>
      <c r="AA171" t="s">
        <v>44</v>
      </c>
      <c r="AB171" t="s">
        <v>44</v>
      </c>
      <c r="AC171" t="s">
        <v>117</v>
      </c>
      <c r="AD171" t="s">
        <v>46</v>
      </c>
      <c r="AE171" t="s">
        <v>37</v>
      </c>
      <c r="AF171" t="s">
        <v>37</v>
      </c>
      <c r="AG171" t="s">
        <v>37</v>
      </c>
      <c r="AH171" t="s">
        <v>37</v>
      </c>
      <c r="AI171" t="s">
        <v>37</v>
      </c>
    </row>
    <row r="172" spans="1:35" ht="16.850000000000001" customHeight="1">
      <c r="A172" s="65" t="str">
        <f>IF(L172="","",IF(COUNTIF(Wip!K:K,L172)=0,IF(W172="","KGB","KBB"),IF(AND(_xlfn.IFNA(VLOOKUP(L172,Wip!K:M,3,0),"")="Y",Q172="MTCAPPLYCONF"),"On Hold",IF(W172="","KGB","KBB"))))</f>
        <v>KGB</v>
      </c>
      <c r="B172" s="65" t="str">
        <f>IF(A172="on hold", "on hold",
 IF(A172="KGB", "Standard Shipment",
  IF(IFERROR(IFERROR(VLOOKUP(L172, List!D:J, 7, 0), VLOOKUP(L172&amp;"", List!D:J, 7, 0)), 0)=0,
   IF(IFERROR(IFERROR(VLOOKUP(L172, 'CND List'!$A:$C, 3, 0), VLOOKUP(L172&amp;"", 'CND List'!$A:$C, 3, 0)), 0)=0,
    IF(A172="KBB", "-", ""),
    IFERROR(VLOOKUP(L172, 'CND List'!$A:$C, 3, 0), VLOOKUP(L172&amp;"", 'CND List'!$A:$C, 3, 0))
   ),
   IFERROR(VLOOKUP(L172, List!D:J, 7, 0), VLOOKUP(L172&amp;"", List!D:J, 7, 0))
  )
 )
)</f>
        <v>Standard Shipment</v>
      </c>
      <c r="C172" s="66" t="str">
        <f t="shared" si="2"/>
        <v>Standard Shipment</v>
      </c>
      <c r="D172" s="67" t="str">
        <f ca="1">IF(C172="Local Scrap","Closed",IFERROR(IF(A172="kgb","Closed",IF(MID(C172,5,1)="Q","Closed",LOOKUP(TODAY()-W172, {0,31,91,181,366}, {"0-30天","31-90天","91-180天","181-365天","365天以上"}))), LOOKUP(TODAY()-Z172, {0,31,91,181,366}, {"0-30天","31-90天","91-180天","181-365天","365天以上"})))</f>
        <v>Closed</v>
      </c>
      <c r="E172" s="67" t="str" cm="1">
        <f t="array" ref="E172">IF(A172&lt;&gt;"kbb", "", IF(IFERROR(VALUE(V172), 0)=MAX(INDEX(($A$2:$A$4929="kbb")*($L$2:$L$4929=L172)*IFERROR(VALUE($V$2:$V$4929), 0), 0)), "最新", "歷史重複"))</f>
        <v/>
      </c>
      <c r="F172" t="s">
        <v>761</v>
      </c>
      <c r="G172" t="s">
        <v>29</v>
      </c>
      <c r="H172" t="s">
        <v>30</v>
      </c>
      <c r="I172" t="s">
        <v>31</v>
      </c>
      <c r="J172" t="s">
        <v>762</v>
      </c>
      <c r="K172" t="s">
        <v>763</v>
      </c>
      <c r="L172" t="s">
        <v>797</v>
      </c>
      <c r="M172" t="s">
        <v>218</v>
      </c>
      <c r="N172" t="s">
        <v>219</v>
      </c>
      <c r="O172" t="s">
        <v>37</v>
      </c>
      <c r="P172" t="s">
        <v>798</v>
      </c>
      <c r="Q172" t="s">
        <v>38</v>
      </c>
      <c r="R172" t="s">
        <v>743</v>
      </c>
      <c r="S172" t="s">
        <v>765</v>
      </c>
      <c r="T172" t="s">
        <v>799</v>
      </c>
      <c r="U172" t="s">
        <v>780</v>
      </c>
      <c r="V172" t="s">
        <v>780</v>
      </c>
      <c r="W172" t="s">
        <v>37</v>
      </c>
      <c r="X172" t="s">
        <v>37</v>
      </c>
      <c r="Y172" t="s">
        <v>37</v>
      </c>
      <c r="Z172" t="s">
        <v>800</v>
      </c>
      <c r="AA172" t="s">
        <v>44</v>
      </c>
      <c r="AB172" t="s">
        <v>44</v>
      </c>
      <c r="AC172" t="s">
        <v>45</v>
      </c>
      <c r="AD172" t="s">
        <v>179</v>
      </c>
      <c r="AE172" t="s">
        <v>782</v>
      </c>
      <c r="AF172" t="s">
        <v>48</v>
      </c>
      <c r="AG172">
        <v>619411</v>
      </c>
      <c r="AH172">
        <v>1</v>
      </c>
      <c r="AI172">
        <v>1</v>
      </c>
    </row>
    <row r="173" spans="1:35" ht="16.850000000000001" customHeight="1">
      <c r="A173" s="65" t="str">
        <f>IF(L173="","",IF(COUNTIF(Wip!K:K,L173)=0,IF(W173="","KGB","KBB"),IF(AND(_xlfn.IFNA(VLOOKUP(L173,Wip!K:M,3,0),"")="Y",Q173="MTCAPPLYCONF"),"On Hold",IF(W173="","KGB","KBB"))))</f>
        <v>KGB</v>
      </c>
      <c r="B173" s="65" t="str">
        <f>IF(A173="on hold", "on hold",
 IF(A173="KGB", "Standard Shipment",
  IF(IFERROR(IFERROR(VLOOKUP(L173, List!D:J, 7, 0), VLOOKUP(L173&amp;"", List!D:J, 7, 0)), 0)=0,
   IF(IFERROR(IFERROR(VLOOKUP(L173, 'CND List'!$A:$C, 3, 0), VLOOKUP(L173&amp;"", 'CND List'!$A:$C, 3, 0)), 0)=0,
    IF(A173="KBB", "-", ""),
    IFERROR(VLOOKUP(L173, 'CND List'!$A:$C, 3, 0), VLOOKUP(L173&amp;"", 'CND List'!$A:$C, 3, 0))
   ),
   IFERROR(VLOOKUP(L173, List!D:J, 7, 0), VLOOKUP(L173&amp;"", List!D:J, 7, 0))
  )
 )
)</f>
        <v>Standard Shipment</v>
      </c>
      <c r="C173" s="66" t="str">
        <f t="shared" si="2"/>
        <v>Standard Shipment</v>
      </c>
      <c r="D173" s="67" t="str">
        <f ca="1">IF(C173="Local Scrap","Closed",IFERROR(IF(A173="kgb","Closed",IF(MID(C173,5,1)="Q","Closed",LOOKUP(TODAY()-W173, {0,31,91,181,366}, {"0-30天","31-90天","91-180天","181-365天","365天以上"}))), LOOKUP(TODAY()-Z173, {0,31,91,181,366}, {"0-30天","31-90天","91-180天","181-365天","365天以上"})))</f>
        <v>Closed</v>
      </c>
      <c r="E173" s="67" t="str" cm="1">
        <f t="array" ref="E173">IF(A173&lt;&gt;"kbb", "", IF(IFERROR(VALUE(V173), 0)=MAX(INDEX(($A$2:$A$4929="kbb")*($L$2:$L$4929=L173)*IFERROR(VALUE($V$2:$V$4929), 0), 0)), "最新", "歷史重複"))</f>
        <v/>
      </c>
      <c r="F173" t="s">
        <v>761</v>
      </c>
      <c r="G173" t="s">
        <v>29</v>
      </c>
      <c r="H173" t="s">
        <v>30</v>
      </c>
      <c r="I173" t="s">
        <v>31</v>
      </c>
      <c r="J173" t="s">
        <v>762</v>
      </c>
      <c r="K173" t="s">
        <v>763</v>
      </c>
      <c r="L173" t="s">
        <v>801</v>
      </c>
      <c r="M173" t="s">
        <v>226</v>
      </c>
      <c r="N173" t="s">
        <v>36</v>
      </c>
      <c r="O173" t="s">
        <v>37</v>
      </c>
      <c r="P173" t="s">
        <v>801</v>
      </c>
      <c r="Q173" t="s">
        <v>38</v>
      </c>
      <c r="R173" t="s">
        <v>743</v>
      </c>
      <c r="S173" t="s">
        <v>765</v>
      </c>
      <c r="T173" t="s">
        <v>802</v>
      </c>
      <c r="U173" t="s">
        <v>786</v>
      </c>
      <c r="V173" t="s">
        <v>786</v>
      </c>
      <c r="W173" t="s">
        <v>37</v>
      </c>
      <c r="X173" t="s">
        <v>37</v>
      </c>
      <c r="Y173" t="s">
        <v>37</v>
      </c>
      <c r="Z173" t="s">
        <v>803</v>
      </c>
      <c r="AA173" t="s">
        <v>44</v>
      </c>
      <c r="AB173" t="s">
        <v>44</v>
      </c>
      <c r="AC173" t="s">
        <v>45</v>
      </c>
      <c r="AD173" t="s">
        <v>46</v>
      </c>
      <c r="AE173" t="s">
        <v>788</v>
      </c>
      <c r="AF173" t="s">
        <v>48</v>
      </c>
      <c r="AG173">
        <v>619093</v>
      </c>
      <c r="AH173">
        <v>1</v>
      </c>
      <c r="AI173">
        <v>1</v>
      </c>
    </row>
    <row r="174" spans="1:35" ht="16.850000000000001" customHeight="1">
      <c r="A174" s="65" t="str">
        <f>IF(L174="","",IF(COUNTIF(Wip!K:K,L174)=0,IF(W174="","KGB","KBB"),IF(AND(_xlfn.IFNA(VLOOKUP(L174,Wip!K:M,3,0),"")="Y",Q174="MTCAPPLYCONF"),"On Hold",IF(W174="","KGB","KBB"))))</f>
        <v>KGB</v>
      </c>
      <c r="B174" s="65" t="str">
        <f>IF(A174="on hold", "on hold",
 IF(A174="KGB", "Standard Shipment",
  IF(IFERROR(IFERROR(VLOOKUP(L174, List!D:J, 7, 0), VLOOKUP(L174&amp;"", List!D:J, 7, 0)), 0)=0,
   IF(IFERROR(IFERROR(VLOOKUP(L174, 'CND List'!$A:$C, 3, 0), VLOOKUP(L174&amp;"", 'CND List'!$A:$C, 3, 0)), 0)=0,
    IF(A174="KBB", "-", ""),
    IFERROR(VLOOKUP(L174, 'CND List'!$A:$C, 3, 0), VLOOKUP(L174&amp;"", 'CND List'!$A:$C, 3, 0))
   ),
   IFERROR(VLOOKUP(L174, List!D:J, 7, 0), VLOOKUP(L174&amp;"", List!D:J, 7, 0))
  )
 )
)</f>
        <v>Standard Shipment</v>
      </c>
      <c r="C174" s="66" t="str">
        <f t="shared" si="2"/>
        <v>Standard Shipment</v>
      </c>
      <c r="D174" s="67" t="str">
        <f ca="1">IF(C174="Local Scrap","Closed",IFERROR(IF(A174="kgb","Closed",IF(MID(C174,5,1)="Q","Closed",LOOKUP(TODAY()-W174, {0,31,91,181,366}, {"0-30天","31-90天","91-180天","181-365天","365天以上"}))), LOOKUP(TODAY()-Z174, {0,31,91,181,366}, {"0-30天","31-90天","91-180天","181-365天","365天以上"})))</f>
        <v>Closed</v>
      </c>
      <c r="E174" s="67" t="str" cm="1">
        <f t="array" ref="E174">IF(A174&lt;&gt;"kbb", "", IF(IFERROR(VALUE(V174), 0)=MAX(INDEX(($A$2:$A$4929="kbb")*($L$2:$L$4929=L174)*IFERROR(VALUE($V$2:$V$4929), 0), 0)), "最新", "歷史重複"))</f>
        <v/>
      </c>
      <c r="F174" t="s">
        <v>761</v>
      </c>
      <c r="G174" t="s">
        <v>29</v>
      </c>
      <c r="H174" t="s">
        <v>30</v>
      </c>
      <c r="I174" t="s">
        <v>31</v>
      </c>
      <c r="J174" t="s">
        <v>762</v>
      </c>
      <c r="K174" t="s">
        <v>763</v>
      </c>
      <c r="L174" t="s">
        <v>804</v>
      </c>
      <c r="M174" t="s">
        <v>218</v>
      </c>
      <c r="N174" t="s">
        <v>219</v>
      </c>
      <c r="O174" t="s">
        <v>37</v>
      </c>
      <c r="P174" t="s">
        <v>805</v>
      </c>
      <c r="Q174" t="s">
        <v>38</v>
      </c>
      <c r="R174" t="s">
        <v>743</v>
      </c>
      <c r="S174" t="s">
        <v>765</v>
      </c>
      <c r="T174" t="s">
        <v>806</v>
      </c>
      <c r="U174" t="s">
        <v>780</v>
      </c>
      <c r="V174" t="s">
        <v>780</v>
      </c>
      <c r="W174" t="s">
        <v>37</v>
      </c>
      <c r="X174" t="s">
        <v>37</v>
      </c>
      <c r="Y174" t="s">
        <v>37</v>
      </c>
      <c r="Z174" t="s">
        <v>807</v>
      </c>
      <c r="AA174" t="s">
        <v>44</v>
      </c>
      <c r="AB174" t="s">
        <v>44</v>
      </c>
      <c r="AC174" t="s">
        <v>45</v>
      </c>
      <c r="AD174" t="s">
        <v>179</v>
      </c>
      <c r="AE174" t="s">
        <v>782</v>
      </c>
      <c r="AF174" t="s">
        <v>48</v>
      </c>
      <c r="AG174">
        <v>619411</v>
      </c>
      <c r="AH174">
        <v>1</v>
      </c>
      <c r="AI174">
        <v>1</v>
      </c>
    </row>
    <row r="175" spans="1:35" ht="16.850000000000001" customHeight="1">
      <c r="A175" s="65" t="str">
        <f>IF(L175="","",IF(COUNTIF(Wip!K:K,L175)=0,IF(W175="","KGB","KBB"),IF(AND(_xlfn.IFNA(VLOOKUP(L175,Wip!K:M,3,0),"")="Y",Q175="MTCAPPLYCONF"),"On Hold",IF(W175="","KGB","KBB"))))</f>
        <v>KGB</v>
      </c>
      <c r="B175" s="65" t="str">
        <f>IF(A175="on hold", "on hold",
 IF(A175="KGB", "Standard Shipment",
  IF(IFERROR(IFERROR(VLOOKUP(L175, List!D:J, 7, 0), VLOOKUP(L175&amp;"", List!D:J, 7, 0)), 0)=0,
   IF(IFERROR(IFERROR(VLOOKUP(L175, 'CND List'!$A:$C, 3, 0), VLOOKUP(L175&amp;"", 'CND List'!$A:$C, 3, 0)), 0)=0,
    IF(A175="KBB", "-", ""),
    IFERROR(VLOOKUP(L175, 'CND List'!$A:$C, 3, 0), VLOOKUP(L175&amp;"", 'CND List'!$A:$C, 3, 0))
   ),
   IFERROR(VLOOKUP(L175, List!D:J, 7, 0), VLOOKUP(L175&amp;"", List!D:J, 7, 0))
  )
 )
)</f>
        <v>Standard Shipment</v>
      </c>
      <c r="C175" s="66" t="str">
        <f t="shared" si="2"/>
        <v>Standard Shipment</v>
      </c>
      <c r="D175" s="67" t="str">
        <f ca="1">IF(C175="Local Scrap","Closed",IFERROR(IF(A175="kgb","Closed",IF(MID(C175,5,1)="Q","Closed",LOOKUP(TODAY()-W175, {0,31,91,181,366}, {"0-30天","31-90天","91-180天","181-365天","365天以上"}))), LOOKUP(TODAY()-Z175, {0,31,91,181,366}, {"0-30天","31-90天","91-180天","181-365天","365天以上"})))</f>
        <v>Closed</v>
      </c>
      <c r="E175" s="67" t="str" cm="1">
        <f t="array" ref="E175">IF(A175&lt;&gt;"kbb", "", IF(IFERROR(VALUE(V175), 0)=MAX(INDEX(($A$2:$A$4929="kbb")*($L$2:$L$4929=L175)*IFERROR(VALUE($V$2:$V$4929), 0), 0)), "最新", "歷史重複"))</f>
        <v/>
      </c>
      <c r="F175" t="s">
        <v>761</v>
      </c>
      <c r="G175" t="s">
        <v>29</v>
      </c>
      <c r="H175" t="s">
        <v>30</v>
      </c>
      <c r="I175" t="s">
        <v>31</v>
      </c>
      <c r="J175" t="s">
        <v>762</v>
      </c>
      <c r="K175" t="s">
        <v>763</v>
      </c>
      <c r="L175" t="s">
        <v>808</v>
      </c>
      <c r="M175" t="s">
        <v>486</v>
      </c>
      <c r="N175" t="s">
        <v>219</v>
      </c>
      <c r="O175" t="s">
        <v>37</v>
      </c>
      <c r="P175" t="s">
        <v>808</v>
      </c>
      <c r="Q175" t="s">
        <v>38</v>
      </c>
      <c r="R175" t="s">
        <v>743</v>
      </c>
      <c r="S175" t="s">
        <v>765</v>
      </c>
      <c r="T175" t="s">
        <v>809</v>
      </c>
      <c r="U175" t="s">
        <v>786</v>
      </c>
      <c r="V175" t="s">
        <v>786</v>
      </c>
      <c r="W175" t="s">
        <v>37</v>
      </c>
      <c r="X175" t="s">
        <v>37</v>
      </c>
      <c r="Y175" t="s">
        <v>37</v>
      </c>
      <c r="Z175" t="s">
        <v>810</v>
      </c>
      <c r="AA175" t="s">
        <v>44</v>
      </c>
      <c r="AB175" t="s">
        <v>44</v>
      </c>
      <c r="AC175" t="s">
        <v>45</v>
      </c>
      <c r="AD175" t="s">
        <v>179</v>
      </c>
      <c r="AE175" t="s">
        <v>792</v>
      </c>
      <c r="AF175" t="s">
        <v>48</v>
      </c>
      <c r="AG175">
        <v>619093</v>
      </c>
      <c r="AH175">
        <v>1</v>
      </c>
      <c r="AI175">
        <v>1</v>
      </c>
    </row>
    <row r="176" spans="1:35" ht="16.850000000000001" customHeight="1">
      <c r="A176" s="65" t="str">
        <f>IF(L176="","",IF(COUNTIF(Wip!K:K,L176)=0,IF(W176="","KGB","KBB"),IF(AND(_xlfn.IFNA(VLOOKUP(L176,Wip!K:M,3,0),"")="Y",Q176="MTCAPPLYCONF"),"On Hold",IF(W176="","KGB","KBB"))))</f>
        <v>KGB</v>
      </c>
      <c r="B176" s="65" t="str">
        <f>IF(A176="on hold", "on hold",
 IF(A176="KGB", "Standard Shipment",
  IF(IFERROR(IFERROR(VLOOKUP(L176, List!D:J, 7, 0), VLOOKUP(L176&amp;"", List!D:J, 7, 0)), 0)=0,
   IF(IFERROR(IFERROR(VLOOKUP(L176, 'CND List'!$A:$C, 3, 0), VLOOKUP(L176&amp;"", 'CND List'!$A:$C, 3, 0)), 0)=0,
    IF(A176="KBB", "-", ""),
    IFERROR(VLOOKUP(L176, 'CND List'!$A:$C, 3, 0), VLOOKUP(L176&amp;"", 'CND List'!$A:$C, 3, 0))
   ),
   IFERROR(VLOOKUP(L176, List!D:J, 7, 0), VLOOKUP(L176&amp;"", List!D:J, 7, 0))
  )
 )
)</f>
        <v>Standard Shipment</v>
      </c>
      <c r="C176" s="66" t="str">
        <f t="shared" si="2"/>
        <v>Standard Shipment</v>
      </c>
      <c r="D176" s="67" t="str">
        <f ca="1">IF(C176="Local Scrap","Closed",IFERROR(IF(A176="kgb","Closed",IF(MID(C176,5,1)="Q","Closed",LOOKUP(TODAY()-W176, {0,31,91,181,366}, {"0-30天","31-90天","91-180天","181-365天","365天以上"}))), LOOKUP(TODAY()-Z176, {0,31,91,181,366}, {"0-30天","31-90天","91-180天","181-365天","365天以上"})))</f>
        <v>Closed</v>
      </c>
      <c r="E176" s="67" t="str" cm="1">
        <f t="array" ref="E176">IF(A176&lt;&gt;"kbb", "", IF(IFERROR(VALUE(V176), 0)=MAX(INDEX(($A$2:$A$4929="kbb")*($L$2:$L$4929=L176)*IFERROR(VALUE($V$2:$V$4929), 0), 0)), "最新", "歷史重複"))</f>
        <v/>
      </c>
      <c r="F176" t="s">
        <v>761</v>
      </c>
      <c r="G176" t="s">
        <v>29</v>
      </c>
      <c r="H176" t="s">
        <v>30</v>
      </c>
      <c r="I176" t="s">
        <v>31</v>
      </c>
      <c r="J176" t="s">
        <v>762</v>
      </c>
      <c r="K176" t="s">
        <v>763</v>
      </c>
      <c r="L176" t="s">
        <v>811</v>
      </c>
      <c r="M176" t="s">
        <v>35</v>
      </c>
      <c r="N176" t="s">
        <v>36</v>
      </c>
      <c r="O176" t="s">
        <v>37</v>
      </c>
      <c r="P176" t="s">
        <v>811</v>
      </c>
      <c r="Q176" t="s">
        <v>38</v>
      </c>
      <c r="R176" t="s">
        <v>743</v>
      </c>
      <c r="S176" t="s">
        <v>765</v>
      </c>
      <c r="T176" t="s">
        <v>812</v>
      </c>
      <c r="U176" t="s">
        <v>786</v>
      </c>
      <c r="V176" t="s">
        <v>786</v>
      </c>
      <c r="W176" t="s">
        <v>37</v>
      </c>
      <c r="X176" t="s">
        <v>37</v>
      </c>
      <c r="Y176" t="s">
        <v>37</v>
      </c>
      <c r="Z176" t="s">
        <v>813</v>
      </c>
      <c r="AA176" t="s">
        <v>44</v>
      </c>
      <c r="AB176" t="s">
        <v>44</v>
      </c>
      <c r="AC176" t="s">
        <v>45</v>
      </c>
      <c r="AD176" t="s">
        <v>46</v>
      </c>
      <c r="AE176" t="s">
        <v>792</v>
      </c>
      <c r="AF176" t="s">
        <v>48</v>
      </c>
      <c r="AG176">
        <v>619093</v>
      </c>
      <c r="AH176">
        <v>1</v>
      </c>
      <c r="AI176">
        <v>1</v>
      </c>
    </row>
    <row r="177" spans="1:35" ht="16.850000000000001" customHeight="1">
      <c r="A177" s="65" t="str">
        <f>IF(L177="","",IF(COUNTIF(Wip!K:K,L177)=0,IF(W177="","KGB","KBB"),IF(AND(_xlfn.IFNA(VLOOKUP(L177,Wip!K:M,3,0),"")="Y",Q177="MTCAPPLYCONF"),"On Hold",IF(W177="","KGB","KBB"))))</f>
        <v>KBB</v>
      </c>
      <c r="B177" s="65" t="str">
        <f>IF(A177="on hold", "on hold",
 IF(A177="KGB", "Standard Shipment",
  IF(IFERROR(IFERROR(VLOOKUP(L177, List!D:J, 7, 0), VLOOKUP(L177&amp;"", List!D:J, 7, 0)), 0)=0,
   IF(IFERROR(IFERROR(VLOOKUP(L177, 'CND List'!$A:$C, 3, 0), VLOOKUP(L177&amp;"", 'CND List'!$A:$C, 3, 0)), 0)=0,
    IF(A177="KBB", "-", ""),
    IFERROR(VLOOKUP(L177, 'CND List'!$A:$C, 3, 0), VLOOKUP(L177&amp;"", 'CND List'!$A:$C, 3, 0))
   ),
   IFERROR(VLOOKUP(L177, List!D:J, 7, 0), VLOOKUP(L177&amp;"", List!D:J, 7, 0))
  )
 )
)</f>
        <v>-</v>
      </c>
      <c r="C177" s="66" t="str">
        <f t="shared" si="2"/>
        <v>wait for return customer</v>
      </c>
      <c r="D177" s="67" t="str">
        <f ca="1">IF(C177="Local Scrap","Closed",IFERROR(IF(A177="kgb","Closed",IF(MID(C177,5,1)="Q","Closed",LOOKUP(TODAY()-W177, {0,31,91,181,366}, {"0-30天","31-90天","91-180天","181-365天","365天以上"}))), LOOKUP(TODAY()-Z177, {0,31,91,181,366}, {"0-30天","31-90天","91-180天","181-365天","365天以上"})))</f>
        <v>365天以上</v>
      </c>
      <c r="E177" s="67" t="str" cm="1">
        <f t="array" ref="E177">IF(A177&lt;&gt;"kbb", "", IF(IFERROR(VALUE(V177), 0)=MAX(INDEX(($A$2:$A$4929="kbb")*($L$2:$L$4929=L177)*IFERROR(VALUE($V$2:$V$4929), 0), 0)), "最新", "歷史重複"))</f>
        <v>最新</v>
      </c>
      <c r="F177" t="s">
        <v>761</v>
      </c>
      <c r="G177" t="s">
        <v>29</v>
      </c>
      <c r="H177" t="s">
        <v>30</v>
      </c>
      <c r="I177" t="s">
        <v>31</v>
      </c>
      <c r="J177" t="s">
        <v>762</v>
      </c>
      <c r="K177" t="s">
        <v>763</v>
      </c>
      <c r="L177" t="s">
        <v>814</v>
      </c>
      <c r="M177" t="s">
        <v>424</v>
      </c>
      <c r="N177" t="s">
        <v>219</v>
      </c>
      <c r="O177" t="s">
        <v>37</v>
      </c>
      <c r="P177" t="s">
        <v>814</v>
      </c>
      <c r="Q177" t="s">
        <v>38</v>
      </c>
      <c r="R177" t="s">
        <v>53</v>
      </c>
      <c r="S177" t="s">
        <v>765</v>
      </c>
      <c r="T177" t="s">
        <v>37</v>
      </c>
      <c r="U177" t="s">
        <v>37</v>
      </c>
      <c r="V177" t="s">
        <v>815</v>
      </c>
      <c r="W177" t="s">
        <v>517</v>
      </c>
      <c r="X177" t="s">
        <v>114</v>
      </c>
      <c r="Y177" t="s">
        <v>816</v>
      </c>
      <c r="Z177" t="s">
        <v>817</v>
      </c>
      <c r="AA177" t="s">
        <v>44</v>
      </c>
      <c r="AB177" t="s">
        <v>44</v>
      </c>
      <c r="AC177" t="s">
        <v>117</v>
      </c>
      <c r="AD177" t="s">
        <v>179</v>
      </c>
      <c r="AE177" t="s">
        <v>37</v>
      </c>
      <c r="AF177" t="s">
        <v>37</v>
      </c>
      <c r="AG177" t="s">
        <v>37</v>
      </c>
      <c r="AH177" t="s">
        <v>37</v>
      </c>
      <c r="AI177" t="s">
        <v>37</v>
      </c>
    </row>
    <row r="178" spans="1:35" ht="16.850000000000001" customHeight="1">
      <c r="A178" s="65" t="str">
        <f>IF(L178="","",IF(COUNTIF(Wip!K:K,L178)=0,IF(W178="","KGB","KBB"),IF(AND(_xlfn.IFNA(VLOOKUP(L178,Wip!K:M,3,0),"")="Y",Q178="MTCAPPLYCONF"),"On Hold",IF(W178="","KGB","KBB"))))</f>
        <v>KGB</v>
      </c>
      <c r="B178" s="65" t="str">
        <f>IF(A178="on hold", "on hold",
 IF(A178="KGB", "Standard Shipment",
  IF(IFERROR(IFERROR(VLOOKUP(L178, List!D:J, 7, 0), VLOOKUP(L178&amp;"", List!D:J, 7, 0)), 0)=0,
   IF(IFERROR(IFERROR(VLOOKUP(L178, 'CND List'!$A:$C, 3, 0), VLOOKUP(L178&amp;"", 'CND List'!$A:$C, 3, 0)), 0)=0,
    IF(A178="KBB", "-", ""),
    IFERROR(VLOOKUP(L178, 'CND List'!$A:$C, 3, 0), VLOOKUP(L178&amp;"", 'CND List'!$A:$C, 3, 0))
   ),
   IFERROR(VLOOKUP(L178, List!D:J, 7, 0), VLOOKUP(L178&amp;"", List!D:J, 7, 0))
  )
 )
)</f>
        <v>Standard Shipment</v>
      </c>
      <c r="C178" s="66" t="str">
        <f t="shared" si="2"/>
        <v>Standard Shipment</v>
      </c>
      <c r="D178" s="67" t="str">
        <f ca="1">IF(C178="Local Scrap","Closed",IFERROR(IF(A178="kgb","Closed",IF(MID(C178,5,1)="Q","Closed",LOOKUP(TODAY()-W178, {0,31,91,181,366}, {"0-30天","31-90天","91-180天","181-365天","365天以上"}))), LOOKUP(TODAY()-Z178, {0,31,91,181,366}, {"0-30天","31-90天","91-180天","181-365天","365天以上"})))</f>
        <v>Closed</v>
      </c>
      <c r="E178" s="67" t="str" cm="1">
        <f t="array" ref="E178">IF(A178&lt;&gt;"kbb", "", IF(IFERROR(VALUE(V178), 0)=MAX(INDEX(($A$2:$A$4929="kbb")*($L$2:$L$4929=L178)*IFERROR(VALUE($V$2:$V$4929), 0), 0)), "最新", "歷史重複"))</f>
        <v/>
      </c>
      <c r="F178" t="s">
        <v>761</v>
      </c>
      <c r="G178" t="s">
        <v>29</v>
      </c>
      <c r="H178" t="s">
        <v>30</v>
      </c>
      <c r="I178" t="s">
        <v>31</v>
      </c>
      <c r="J178" t="s">
        <v>762</v>
      </c>
      <c r="K178" t="s">
        <v>763</v>
      </c>
      <c r="L178" t="s">
        <v>818</v>
      </c>
      <c r="M178" t="s">
        <v>400</v>
      </c>
      <c r="N178" t="s">
        <v>36</v>
      </c>
      <c r="O178" t="s">
        <v>37</v>
      </c>
      <c r="P178" t="s">
        <v>818</v>
      </c>
      <c r="Q178" t="s">
        <v>38</v>
      </c>
      <c r="R178" t="s">
        <v>743</v>
      </c>
      <c r="S178" t="s">
        <v>765</v>
      </c>
      <c r="T178" t="s">
        <v>819</v>
      </c>
      <c r="U178" t="s">
        <v>786</v>
      </c>
      <c r="V178" t="s">
        <v>786</v>
      </c>
      <c r="W178" t="s">
        <v>37</v>
      </c>
      <c r="X178" t="s">
        <v>37</v>
      </c>
      <c r="Y178" t="s">
        <v>37</v>
      </c>
      <c r="Z178" t="s">
        <v>820</v>
      </c>
      <c r="AA178" t="s">
        <v>44</v>
      </c>
      <c r="AB178" t="s">
        <v>44</v>
      </c>
      <c r="AC178" t="s">
        <v>45</v>
      </c>
      <c r="AD178" t="s">
        <v>46</v>
      </c>
      <c r="AE178" t="s">
        <v>788</v>
      </c>
      <c r="AF178" t="s">
        <v>48</v>
      </c>
      <c r="AG178">
        <v>619093</v>
      </c>
      <c r="AH178">
        <v>1</v>
      </c>
      <c r="AI178">
        <v>1</v>
      </c>
    </row>
    <row r="179" spans="1:35" ht="16.850000000000001" customHeight="1">
      <c r="A179" s="65" t="str">
        <f>IF(L179="","",IF(COUNTIF(Wip!K:K,L179)=0,IF(W179="","KGB","KBB"),IF(AND(_xlfn.IFNA(VLOOKUP(L179,Wip!K:M,3,0),"")="Y",Q179="MTCAPPLYCONF"),"On Hold",IF(W179="","KGB","KBB"))))</f>
        <v>KGB</v>
      </c>
      <c r="B179" s="65" t="str">
        <f>IF(A179="on hold", "on hold",
 IF(A179="KGB", "Standard Shipment",
  IF(IFERROR(IFERROR(VLOOKUP(L179, List!D:J, 7, 0), VLOOKUP(L179&amp;"", List!D:J, 7, 0)), 0)=0,
   IF(IFERROR(IFERROR(VLOOKUP(L179, 'CND List'!$A:$C, 3, 0), VLOOKUP(L179&amp;"", 'CND List'!$A:$C, 3, 0)), 0)=0,
    IF(A179="KBB", "-", ""),
    IFERROR(VLOOKUP(L179, 'CND List'!$A:$C, 3, 0), VLOOKUP(L179&amp;"", 'CND List'!$A:$C, 3, 0))
   ),
   IFERROR(VLOOKUP(L179, List!D:J, 7, 0), VLOOKUP(L179&amp;"", List!D:J, 7, 0))
  )
 )
)</f>
        <v>Standard Shipment</v>
      </c>
      <c r="C179" s="66" t="str">
        <f t="shared" si="2"/>
        <v>Standard Shipment</v>
      </c>
      <c r="D179" s="67" t="str">
        <f ca="1">IF(C179="Local Scrap","Closed",IFERROR(IF(A179="kgb","Closed",IF(MID(C179,5,1)="Q","Closed",LOOKUP(TODAY()-W179, {0,31,91,181,366}, {"0-30天","31-90天","91-180天","181-365天","365天以上"}))), LOOKUP(TODAY()-Z179, {0,31,91,181,366}, {"0-30天","31-90天","91-180天","181-365天","365天以上"})))</f>
        <v>Closed</v>
      </c>
      <c r="E179" s="67" t="str" cm="1">
        <f t="array" ref="E179">IF(A179&lt;&gt;"kbb", "", IF(IFERROR(VALUE(V179), 0)=MAX(INDEX(($A$2:$A$4929="kbb")*($L$2:$L$4929=L179)*IFERROR(VALUE($V$2:$V$4929), 0), 0)), "最新", "歷史重複"))</f>
        <v/>
      </c>
      <c r="F179" t="s">
        <v>761</v>
      </c>
      <c r="G179" t="s">
        <v>29</v>
      </c>
      <c r="H179" t="s">
        <v>30</v>
      </c>
      <c r="I179" t="s">
        <v>31</v>
      </c>
      <c r="J179" t="s">
        <v>762</v>
      </c>
      <c r="K179" t="s">
        <v>763</v>
      </c>
      <c r="L179" t="s">
        <v>821</v>
      </c>
      <c r="M179" t="s">
        <v>822</v>
      </c>
      <c r="N179" t="s">
        <v>823</v>
      </c>
      <c r="O179" t="s">
        <v>37</v>
      </c>
      <c r="P179" t="s">
        <v>821</v>
      </c>
      <c r="Q179" t="s">
        <v>38</v>
      </c>
      <c r="R179" t="s">
        <v>743</v>
      </c>
      <c r="S179" t="s">
        <v>765</v>
      </c>
      <c r="T179" t="s">
        <v>824</v>
      </c>
      <c r="U179" t="s">
        <v>786</v>
      </c>
      <c r="V179" t="s">
        <v>786</v>
      </c>
      <c r="W179" t="s">
        <v>37</v>
      </c>
      <c r="X179" t="s">
        <v>37</v>
      </c>
      <c r="Y179" t="s">
        <v>37</v>
      </c>
      <c r="Z179" t="s">
        <v>825</v>
      </c>
      <c r="AA179" t="s">
        <v>44</v>
      </c>
      <c r="AB179" t="s">
        <v>44</v>
      </c>
      <c r="AC179" t="s">
        <v>45</v>
      </c>
      <c r="AD179" t="s">
        <v>179</v>
      </c>
      <c r="AE179" t="s">
        <v>788</v>
      </c>
      <c r="AF179" t="s">
        <v>48</v>
      </c>
      <c r="AG179">
        <v>619093</v>
      </c>
      <c r="AH179">
        <v>1</v>
      </c>
      <c r="AI179">
        <v>1</v>
      </c>
    </row>
    <row r="180" spans="1:35" ht="16.850000000000001" customHeight="1">
      <c r="A180" s="65" t="str">
        <f>IF(L180="","",IF(COUNTIF(Wip!K:K,L180)=0,IF(W180="","KGB","KBB"),IF(AND(_xlfn.IFNA(VLOOKUP(L180,Wip!K:M,3,0),"")="Y",Q180="MTCAPPLYCONF"),"On Hold",IF(W180="","KGB","KBB"))))</f>
        <v>KGB</v>
      </c>
      <c r="B180" s="65" t="str">
        <f>IF(A180="on hold", "on hold",
 IF(A180="KGB", "Standard Shipment",
  IF(IFERROR(IFERROR(VLOOKUP(L180, List!D:J, 7, 0), VLOOKUP(L180&amp;"", List!D:J, 7, 0)), 0)=0,
   IF(IFERROR(IFERROR(VLOOKUP(L180, 'CND List'!$A:$C, 3, 0), VLOOKUP(L180&amp;"", 'CND List'!$A:$C, 3, 0)), 0)=0,
    IF(A180="KBB", "-", ""),
    IFERROR(VLOOKUP(L180, 'CND List'!$A:$C, 3, 0), VLOOKUP(L180&amp;"", 'CND List'!$A:$C, 3, 0))
   ),
   IFERROR(VLOOKUP(L180, List!D:J, 7, 0), VLOOKUP(L180&amp;"", List!D:J, 7, 0))
  )
 )
)</f>
        <v>Standard Shipment</v>
      </c>
      <c r="C180" s="66" t="str">
        <f t="shared" si="2"/>
        <v>Standard Shipment</v>
      </c>
      <c r="D180" s="67" t="str">
        <f ca="1">IF(C180="Local Scrap","Closed",IFERROR(IF(A180="kgb","Closed",IF(MID(C180,5,1)="Q","Closed",LOOKUP(TODAY()-W180, {0,31,91,181,366}, {"0-30天","31-90天","91-180天","181-365天","365天以上"}))), LOOKUP(TODAY()-Z180, {0,31,91,181,366}, {"0-30天","31-90天","91-180天","181-365天","365天以上"})))</f>
        <v>Closed</v>
      </c>
      <c r="E180" s="67" t="str" cm="1">
        <f t="array" ref="E180">IF(A180&lt;&gt;"kbb", "", IF(IFERROR(VALUE(V180), 0)=MAX(INDEX(($A$2:$A$4929="kbb")*($L$2:$L$4929=L180)*IFERROR(VALUE($V$2:$V$4929), 0), 0)), "最新", "歷史重複"))</f>
        <v/>
      </c>
      <c r="F180" t="s">
        <v>761</v>
      </c>
      <c r="G180" t="s">
        <v>29</v>
      </c>
      <c r="H180" t="s">
        <v>30</v>
      </c>
      <c r="I180" t="s">
        <v>31</v>
      </c>
      <c r="J180" t="s">
        <v>762</v>
      </c>
      <c r="K180" t="s">
        <v>763</v>
      </c>
      <c r="L180" t="s">
        <v>826</v>
      </c>
      <c r="M180" t="s">
        <v>438</v>
      </c>
      <c r="N180" t="s">
        <v>439</v>
      </c>
      <c r="O180" t="s">
        <v>37</v>
      </c>
      <c r="P180" t="s">
        <v>826</v>
      </c>
      <c r="Q180" t="s">
        <v>38</v>
      </c>
      <c r="R180" t="s">
        <v>743</v>
      </c>
      <c r="S180" t="s">
        <v>765</v>
      </c>
      <c r="T180" t="s">
        <v>827</v>
      </c>
      <c r="U180" t="s">
        <v>786</v>
      </c>
      <c r="V180" t="s">
        <v>786</v>
      </c>
      <c r="W180" t="s">
        <v>37</v>
      </c>
      <c r="X180" t="s">
        <v>37</v>
      </c>
      <c r="Y180" t="s">
        <v>37</v>
      </c>
      <c r="Z180" t="s">
        <v>828</v>
      </c>
      <c r="AA180" t="s">
        <v>44</v>
      </c>
      <c r="AB180" t="s">
        <v>44</v>
      </c>
      <c r="AC180" t="s">
        <v>769</v>
      </c>
      <c r="AD180" t="s">
        <v>443</v>
      </c>
      <c r="AE180" t="s">
        <v>792</v>
      </c>
      <c r="AF180" t="s">
        <v>48</v>
      </c>
      <c r="AG180">
        <v>619093</v>
      </c>
      <c r="AH180">
        <v>1</v>
      </c>
      <c r="AI180">
        <v>1</v>
      </c>
    </row>
    <row r="181" spans="1:35" ht="16.850000000000001" customHeight="1">
      <c r="A181" s="65" t="str">
        <f>IF(L181="","",IF(COUNTIF(Wip!K:K,L181)=0,IF(W181="","KGB","KBB"),IF(AND(_xlfn.IFNA(VLOOKUP(L181,Wip!K:M,3,0),"")="Y",Q181="MTCAPPLYCONF"),"On Hold",IF(W181="","KGB","KBB"))))</f>
        <v>KBB</v>
      </c>
      <c r="B181" s="65" t="str">
        <f>IF(A181="on hold", "on hold",
 IF(A181="KGB", "Standard Shipment",
  IF(IFERROR(IFERROR(VLOOKUP(L181, List!D:J, 7, 0), VLOOKUP(L181&amp;"", List!D:J, 7, 0)), 0)=0,
   IF(IFERROR(IFERROR(VLOOKUP(L181, 'CND List'!$A:$C, 3, 0), VLOOKUP(L181&amp;"", 'CND List'!$A:$C, 3, 0)), 0)=0,
    IF(A181="KBB", "-", ""),
    IFERROR(VLOOKUP(L181, 'CND List'!$A:$C, 3, 0), VLOOKUP(L181&amp;"", 'CND List'!$A:$C, 3, 0))
   ),
   IFERROR(VLOOKUP(L181, List!D:J, 7, 0), VLOOKUP(L181&amp;"", List!D:J, 7, 0))
  )
 )
)</f>
        <v>Local Scrap</v>
      </c>
      <c r="C181" s="66" t="str">
        <f t="shared" si="2"/>
        <v>Local Scrap</v>
      </c>
      <c r="D181" s="67" t="str">
        <f ca="1">IF(C181="Local Scrap","Closed",IFERROR(IF(A181="kgb","Closed",IF(MID(C181,5,1)="Q","Closed",LOOKUP(TODAY()-W181, {0,31,91,181,366}, {"0-30天","31-90天","91-180天","181-365天","365天以上"}))), LOOKUP(TODAY()-Z181, {0,31,91,181,366}, {"0-30天","31-90天","91-180天","181-365天","365天以上"})))</f>
        <v>Closed</v>
      </c>
      <c r="E181" s="67" t="str" cm="1">
        <f t="array" ref="E181">IF(A181&lt;&gt;"kbb", "", IF(IFERROR(VALUE(V181), 0)=MAX(INDEX(($A$2:$A$4929="kbb")*($L$2:$L$4929=L181)*IFERROR(VALUE($V$2:$V$4929), 0), 0)), "最新", "歷史重複"))</f>
        <v>最新</v>
      </c>
      <c r="F181" t="s">
        <v>761</v>
      </c>
      <c r="G181" t="s">
        <v>29</v>
      </c>
      <c r="H181" t="s">
        <v>30</v>
      </c>
      <c r="I181" t="s">
        <v>31</v>
      </c>
      <c r="J181" t="s">
        <v>762</v>
      </c>
      <c r="K181" t="s">
        <v>763</v>
      </c>
      <c r="L181" t="s">
        <v>829</v>
      </c>
      <c r="M181" t="s">
        <v>455</v>
      </c>
      <c r="N181" t="s">
        <v>456</v>
      </c>
      <c r="O181" t="s">
        <v>37</v>
      </c>
      <c r="P181" t="s">
        <v>829</v>
      </c>
      <c r="Q181" t="s">
        <v>38</v>
      </c>
      <c r="R181" t="s">
        <v>743</v>
      </c>
      <c r="S181" t="s">
        <v>765</v>
      </c>
      <c r="T181" t="s">
        <v>37</v>
      </c>
      <c r="U181" t="s">
        <v>37</v>
      </c>
      <c r="V181" t="s">
        <v>830</v>
      </c>
      <c r="W181" t="s">
        <v>517</v>
      </c>
      <c r="X181" t="s">
        <v>114</v>
      </c>
      <c r="Y181" t="s">
        <v>518</v>
      </c>
      <c r="Z181" t="s">
        <v>831</v>
      </c>
      <c r="AA181" t="s">
        <v>44</v>
      </c>
      <c r="AB181" t="s">
        <v>44</v>
      </c>
      <c r="AC181" t="s">
        <v>117</v>
      </c>
      <c r="AD181" t="s">
        <v>460</v>
      </c>
      <c r="AE181" t="s">
        <v>37</v>
      </c>
      <c r="AF181" t="s">
        <v>37</v>
      </c>
      <c r="AG181" t="s">
        <v>37</v>
      </c>
      <c r="AH181" t="s">
        <v>37</v>
      </c>
      <c r="AI181" t="s">
        <v>37</v>
      </c>
    </row>
    <row r="182" spans="1:35" ht="16.850000000000001" customHeight="1">
      <c r="A182" s="65" t="str">
        <f>IF(L182="","",IF(COUNTIF(Wip!K:K,L182)=0,IF(W182="","KGB","KBB"),IF(AND(_xlfn.IFNA(VLOOKUP(L182,Wip!K:M,3,0),"")="Y",Q182="MTCAPPLYCONF"),"On Hold",IF(W182="","KGB","KBB"))))</f>
        <v>KGB</v>
      </c>
      <c r="B182" s="65" t="str">
        <f>IF(A182="on hold", "on hold",
 IF(A182="KGB", "Standard Shipment",
  IF(IFERROR(IFERROR(VLOOKUP(L182, List!D:J, 7, 0), VLOOKUP(L182&amp;"", List!D:J, 7, 0)), 0)=0,
   IF(IFERROR(IFERROR(VLOOKUP(L182, 'CND List'!$A:$C, 3, 0), VLOOKUP(L182&amp;"", 'CND List'!$A:$C, 3, 0)), 0)=0,
    IF(A182="KBB", "-", ""),
    IFERROR(VLOOKUP(L182, 'CND List'!$A:$C, 3, 0), VLOOKUP(L182&amp;"", 'CND List'!$A:$C, 3, 0))
   ),
   IFERROR(VLOOKUP(L182, List!D:J, 7, 0), VLOOKUP(L182&amp;"", List!D:J, 7, 0))
  )
 )
)</f>
        <v>Standard Shipment</v>
      </c>
      <c r="C182" s="66" t="str">
        <f t="shared" si="2"/>
        <v>Standard Shipment</v>
      </c>
      <c r="D182" s="67" t="str">
        <f ca="1">IF(C182="Local Scrap","Closed",IFERROR(IF(A182="kgb","Closed",IF(MID(C182,5,1)="Q","Closed",LOOKUP(TODAY()-W182, {0,31,91,181,366}, {"0-30天","31-90天","91-180天","181-365天","365天以上"}))), LOOKUP(TODAY()-Z182, {0,31,91,181,366}, {"0-30天","31-90天","91-180天","181-365天","365天以上"})))</f>
        <v>Closed</v>
      </c>
      <c r="E182" s="67" t="str" cm="1">
        <f t="array" ref="E182">IF(A182&lt;&gt;"kbb", "", IF(IFERROR(VALUE(V182), 0)=MAX(INDEX(($A$2:$A$4929="kbb")*($L$2:$L$4929=L182)*IFERROR(VALUE($V$2:$V$4929), 0), 0)), "最新", "歷史重複"))</f>
        <v/>
      </c>
      <c r="F182" t="s">
        <v>761</v>
      </c>
      <c r="G182" t="s">
        <v>29</v>
      </c>
      <c r="H182" t="s">
        <v>30</v>
      </c>
      <c r="I182" t="s">
        <v>31</v>
      </c>
      <c r="J182" t="s">
        <v>762</v>
      </c>
      <c r="K182" t="s">
        <v>763</v>
      </c>
      <c r="L182" t="s">
        <v>832</v>
      </c>
      <c r="M182" t="s">
        <v>486</v>
      </c>
      <c r="N182" t="s">
        <v>219</v>
      </c>
      <c r="O182" t="s">
        <v>37</v>
      </c>
      <c r="P182" t="s">
        <v>833</v>
      </c>
      <c r="Q182" t="s">
        <v>38</v>
      </c>
      <c r="R182" t="s">
        <v>743</v>
      </c>
      <c r="S182" t="s">
        <v>765</v>
      </c>
      <c r="T182" t="s">
        <v>834</v>
      </c>
      <c r="U182" t="s">
        <v>835</v>
      </c>
      <c r="V182" t="s">
        <v>835</v>
      </c>
      <c r="W182" t="s">
        <v>37</v>
      </c>
      <c r="X182" t="s">
        <v>37</v>
      </c>
      <c r="Y182" t="s">
        <v>37</v>
      </c>
      <c r="Z182" t="s">
        <v>836</v>
      </c>
      <c r="AA182" t="s">
        <v>44</v>
      </c>
      <c r="AB182" t="s">
        <v>44</v>
      </c>
      <c r="AC182" t="s">
        <v>45</v>
      </c>
      <c r="AD182" t="s">
        <v>179</v>
      </c>
      <c r="AE182" t="s">
        <v>837</v>
      </c>
      <c r="AF182" t="s">
        <v>48</v>
      </c>
      <c r="AG182">
        <v>619410</v>
      </c>
      <c r="AH182">
        <v>1</v>
      </c>
      <c r="AI182">
        <v>1</v>
      </c>
    </row>
    <row r="183" spans="1:35" ht="16.850000000000001" customHeight="1">
      <c r="A183" s="65" t="str">
        <f>IF(L183="","",IF(COUNTIF(Wip!K:K,L183)=0,IF(W183="","KGB","KBB"),IF(AND(_xlfn.IFNA(VLOOKUP(L183,Wip!K:M,3,0),"")="Y",Q183="MTCAPPLYCONF"),"On Hold",IF(W183="","KGB","KBB"))))</f>
        <v>KGB</v>
      </c>
      <c r="B183" s="65" t="str">
        <f>IF(A183="on hold", "on hold",
 IF(A183="KGB", "Standard Shipment",
  IF(IFERROR(IFERROR(VLOOKUP(L183, List!D:J, 7, 0), VLOOKUP(L183&amp;"", List!D:J, 7, 0)), 0)=0,
   IF(IFERROR(IFERROR(VLOOKUP(L183, 'CND List'!$A:$C, 3, 0), VLOOKUP(L183&amp;"", 'CND List'!$A:$C, 3, 0)), 0)=0,
    IF(A183="KBB", "-", ""),
    IFERROR(VLOOKUP(L183, 'CND List'!$A:$C, 3, 0), VLOOKUP(L183&amp;"", 'CND List'!$A:$C, 3, 0))
   ),
   IFERROR(VLOOKUP(L183, List!D:J, 7, 0), VLOOKUP(L183&amp;"", List!D:J, 7, 0))
  )
 )
)</f>
        <v>Standard Shipment</v>
      </c>
      <c r="C183" s="66" t="str">
        <f t="shared" si="2"/>
        <v>Standard Shipment</v>
      </c>
      <c r="D183" s="67" t="str">
        <f ca="1">IF(C183="Local Scrap","Closed",IFERROR(IF(A183="kgb","Closed",IF(MID(C183,5,1)="Q","Closed",LOOKUP(TODAY()-W183, {0,31,91,181,366}, {"0-30天","31-90天","91-180天","181-365天","365天以上"}))), LOOKUP(TODAY()-Z183, {0,31,91,181,366}, {"0-30天","31-90天","91-180天","181-365天","365天以上"})))</f>
        <v>Closed</v>
      </c>
      <c r="E183" s="67" t="str" cm="1">
        <f t="array" ref="E183">IF(A183&lt;&gt;"kbb", "", IF(IFERROR(VALUE(V183), 0)=MAX(INDEX(($A$2:$A$4929="kbb")*($L$2:$L$4929=L183)*IFERROR(VALUE($V$2:$V$4929), 0), 0)), "最新", "歷史重複"))</f>
        <v/>
      </c>
      <c r="F183" t="s">
        <v>761</v>
      </c>
      <c r="G183" t="s">
        <v>29</v>
      </c>
      <c r="H183" t="s">
        <v>30</v>
      </c>
      <c r="I183" t="s">
        <v>31</v>
      </c>
      <c r="J183" t="s">
        <v>762</v>
      </c>
      <c r="K183" t="s">
        <v>763</v>
      </c>
      <c r="L183" t="s">
        <v>838</v>
      </c>
      <c r="M183" t="s">
        <v>68</v>
      </c>
      <c r="N183" t="s">
        <v>36</v>
      </c>
      <c r="O183" t="s">
        <v>37</v>
      </c>
      <c r="P183" t="s">
        <v>838</v>
      </c>
      <c r="Q183" t="s">
        <v>38</v>
      </c>
      <c r="R183" t="s">
        <v>743</v>
      </c>
      <c r="S183" t="s">
        <v>765</v>
      </c>
      <c r="T183" t="s">
        <v>839</v>
      </c>
      <c r="U183" t="s">
        <v>786</v>
      </c>
      <c r="V183" t="s">
        <v>786</v>
      </c>
      <c r="W183" t="s">
        <v>37</v>
      </c>
      <c r="X183" t="s">
        <v>37</v>
      </c>
      <c r="Y183" t="s">
        <v>37</v>
      </c>
      <c r="Z183" t="s">
        <v>840</v>
      </c>
      <c r="AA183" t="s">
        <v>44</v>
      </c>
      <c r="AB183" t="s">
        <v>44</v>
      </c>
      <c r="AC183" t="s">
        <v>45</v>
      </c>
      <c r="AD183" t="s">
        <v>46</v>
      </c>
      <c r="AE183" t="s">
        <v>788</v>
      </c>
      <c r="AF183" t="s">
        <v>48</v>
      </c>
      <c r="AG183">
        <v>619093</v>
      </c>
      <c r="AH183">
        <v>1</v>
      </c>
      <c r="AI183">
        <v>1</v>
      </c>
    </row>
    <row r="184" spans="1:35" ht="16.850000000000001" customHeight="1">
      <c r="A184" s="65" t="str">
        <f>IF(L184="","",IF(COUNTIF(Wip!K:K,L184)=0,IF(W184="","KGB","KBB"),IF(AND(_xlfn.IFNA(VLOOKUP(L184,Wip!K:M,3,0),"")="Y",Q184="MTCAPPLYCONF"),"On Hold",IF(W184="","KGB","KBB"))))</f>
        <v>KGB</v>
      </c>
      <c r="B184" s="65" t="str">
        <f>IF(A184="on hold", "on hold",
 IF(A184="KGB", "Standard Shipment",
  IF(IFERROR(IFERROR(VLOOKUP(L184, List!D:J, 7, 0), VLOOKUP(L184&amp;"", List!D:J, 7, 0)), 0)=0,
   IF(IFERROR(IFERROR(VLOOKUP(L184, 'CND List'!$A:$C, 3, 0), VLOOKUP(L184&amp;"", 'CND List'!$A:$C, 3, 0)), 0)=0,
    IF(A184="KBB", "-", ""),
    IFERROR(VLOOKUP(L184, 'CND List'!$A:$C, 3, 0), VLOOKUP(L184&amp;"", 'CND List'!$A:$C, 3, 0))
   ),
   IFERROR(VLOOKUP(L184, List!D:J, 7, 0), VLOOKUP(L184&amp;"", List!D:J, 7, 0))
  )
 )
)</f>
        <v>Standard Shipment</v>
      </c>
      <c r="C184" s="66" t="str">
        <f t="shared" si="2"/>
        <v>Standard Shipment</v>
      </c>
      <c r="D184" s="67" t="str">
        <f ca="1">IF(C184="Local Scrap","Closed",IFERROR(IF(A184="kgb","Closed",IF(MID(C184,5,1)="Q","Closed",LOOKUP(TODAY()-W184, {0,31,91,181,366}, {"0-30天","31-90天","91-180天","181-365天","365天以上"}))), LOOKUP(TODAY()-Z184, {0,31,91,181,366}, {"0-30天","31-90天","91-180天","181-365天","365天以上"})))</f>
        <v>Closed</v>
      </c>
      <c r="E184" s="67" t="str" cm="1">
        <f t="array" ref="E184">IF(A184&lt;&gt;"kbb", "", IF(IFERROR(VALUE(V184), 0)=MAX(INDEX(($A$2:$A$4929="kbb")*($L$2:$L$4929=L184)*IFERROR(VALUE($V$2:$V$4929), 0), 0)), "最新", "歷史重複"))</f>
        <v/>
      </c>
      <c r="F184" t="s">
        <v>841</v>
      </c>
      <c r="G184" t="s">
        <v>29</v>
      </c>
      <c r="H184" t="s">
        <v>30</v>
      </c>
      <c r="I184" t="s">
        <v>31</v>
      </c>
      <c r="J184" t="s">
        <v>842</v>
      </c>
      <c r="K184" t="s">
        <v>843</v>
      </c>
      <c r="L184" t="s">
        <v>844</v>
      </c>
      <c r="M184" t="s">
        <v>142</v>
      </c>
      <c r="N184" t="s">
        <v>82</v>
      </c>
      <c r="O184" t="s">
        <v>37</v>
      </c>
      <c r="P184" t="s">
        <v>845</v>
      </c>
      <c r="Q184" t="s">
        <v>38</v>
      </c>
      <c r="R184" t="s">
        <v>743</v>
      </c>
      <c r="S184" t="s">
        <v>846</v>
      </c>
      <c r="T184" t="s">
        <v>847</v>
      </c>
      <c r="U184" t="s">
        <v>780</v>
      </c>
      <c r="V184" t="s">
        <v>780</v>
      </c>
      <c r="W184" t="s">
        <v>37</v>
      </c>
      <c r="X184" t="s">
        <v>37</v>
      </c>
      <c r="Y184" t="s">
        <v>37</v>
      </c>
      <c r="Z184" t="s">
        <v>848</v>
      </c>
      <c r="AA184" t="s">
        <v>44</v>
      </c>
      <c r="AB184" t="s">
        <v>44</v>
      </c>
      <c r="AC184" t="s">
        <v>45</v>
      </c>
      <c r="AD184" t="s">
        <v>87</v>
      </c>
      <c r="AE184" t="s">
        <v>782</v>
      </c>
      <c r="AF184" t="s">
        <v>48</v>
      </c>
      <c r="AG184">
        <v>619411</v>
      </c>
      <c r="AH184">
        <v>1</v>
      </c>
      <c r="AI184">
        <v>1</v>
      </c>
    </row>
    <row r="185" spans="1:35" ht="16.850000000000001" customHeight="1">
      <c r="A185" s="65" t="str">
        <f>IF(L185="","",IF(COUNTIF(Wip!K:K,L185)=0,IF(W185="","KGB","KBB"),IF(AND(_xlfn.IFNA(VLOOKUP(L185,Wip!K:M,3,0),"")="Y",Q185="MTCAPPLYCONF"),"On Hold",IF(W185="","KGB","KBB"))))</f>
        <v>KGB</v>
      </c>
      <c r="B185" s="65" t="str">
        <f>IF(A185="on hold", "on hold",
 IF(A185="KGB", "Standard Shipment",
  IF(IFERROR(IFERROR(VLOOKUP(L185, List!D:J, 7, 0), VLOOKUP(L185&amp;"", List!D:J, 7, 0)), 0)=0,
   IF(IFERROR(IFERROR(VLOOKUP(L185, 'CND List'!$A:$C, 3, 0), VLOOKUP(L185&amp;"", 'CND List'!$A:$C, 3, 0)), 0)=0,
    IF(A185="KBB", "-", ""),
    IFERROR(VLOOKUP(L185, 'CND List'!$A:$C, 3, 0), VLOOKUP(L185&amp;"", 'CND List'!$A:$C, 3, 0))
   ),
   IFERROR(VLOOKUP(L185, List!D:J, 7, 0), VLOOKUP(L185&amp;"", List!D:J, 7, 0))
  )
 )
)</f>
        <v>Standard Shipment</v>
      </c>
      <c r="C185" s="66" t="str">
        <f t="shared" si="2"/>
        <v>Standard Shipment</v>
      </c>
      <c r="D185" s="67" t="str">
        <f ca="1">IF(C185="Local Scrap","Closed",IFERROR(IF(A185="kgb","Closed",IF(MID(C185,5,1)="Q","Closed",LOOKUP(TODAY()-W185, {0,31,91,181,366}, {"0-30天","31-90天","91-180天","181-365天","365天以上"}))), LOOKUP(TODAY()-Z185, {0,31,91,181,366}, {"0-30天","31-90天","91-180天","181-365天","365天以上"})))</f>
        <v>Closed</v>
      </c>
      <c r="E185" s="67" t="str" cm="1">
        <f t="array" ref="E185">IF(A185&lt;&gt;"kbb", "", IF(IFERROR(VALUE(V185), 0)=MAX(INDEX(($A$2:$A$4929="kbb")*($L$2:$L$4929=L185)*IFERROR(VALUE($V$2:$V$4929), 0), 0)), "最新", "歷史重複"))</f>
        <v/>
      </c>
      <c r="F185" t="s">
        <v>841</v>
      </c>
      <c r="G185" t="s">
        <v>29</v>
      </c>
      <c r="H185" t="s">
        <v>30</v>
      </c>
      <c r="I185" t="s">
        <v>31</v>
      </c>
      <c r="J185" t="s">
        <v>842</v>
      </c>
      <c r="K185" t="s">
        <v>843</v>
      </c>
      <c r="L185" t="s">
        <v>849</v>
      </c>
      <c r="M185" t="s">
        <v>384</v>
      </c>
      <c r="N185" t="s">
        <v>385</v>
      </c>
      <c r="O185" t="s">
        <v>37</v>
      </c>
      <c r="P185" t="s">
        <v>850</v>
      </c>
      <c r="Q185" t="s">
        <v>38</v>
      </c>
      <c r="R185" t="s">
        <v>53</v>
      </c>
      <c r="S185" t="s">
        <v>846</v>
      </c>
      <c r="T185" t="s">
        <v>851</v>
      </c>
      <c r="U185" t="s">
        <v>852</v>
      </c>
      <c r="V185" t="s">
        <v>852</v>
      </c>
      <c r="W185" t="s">
        <v>37</v>
      </c>
      <c r="X185" t="s">
        <v>37</v>
      </c>
      <c r="Y185" t="s">
        <v>37</v>
      </c>
      <c r="Z185" t="s">
        <v>853</v>
      </c>
      <c r="AA185" t="s">
        <v>44</v>
      </c>
      <c r="AB185" t="s">
        <v>44</v>
      </c>
      <c r="AC185" t="s">
        <v>45</v>
      </c>
      <c r="AD185" t="s">
        <v>390</v>
      </c>
      <c r="AE185" t="s">
        <v>854</v>
      </c>
      <c r="AF185" t="s">
        <v>48</v>
      </c>
      <c r="AG185">
        <v>620561</v>
      </c>
      <c r="AH185">
        <v>1</v>
      </c>
      <c r="AI185">
        <v>1</v>
      </c>
    </row>
    <row r="186" spans="1:35" ht="16.850000000000001" customHeight="1">
      <c r="A186" s="65" t="str">
        <f>IF(L186="","",IF(COUNTIF(Wip!K:K,L186)=0,IF(W186="","KGB","KBB"),IF(AND(_xlfn.IFNA(VLOOKUP(L186,Wip!K:M,3,0),"")="Y",Q186="MTCAPPLYCONF"),"On Hold",IF(W186="","KGB","KBB"))))</f>
        <v>KBB</v>
      </c>
      <c r="B186" s="65">
        <f>IF(A186="on hold", "on hold",
 IF(A186="KGB", "Standard Shipment",
  IF(IFERROR(IFERROR(VLOOKUP(L186, List!D:J, 7, 0), VLOOKUP(L186&amp;"", List!D:J, 7, 0)), 0)=0,
   IF(IFERROR(IFERROR(VLOOKUP(L186, 'CND List'!$A:$C, 3, 0), VLOOKUP(L186&amp;"", 'CND List'!$A:$C, 3, 0)), 0)=0,
    IF(A186="KBB", "-", ""),
    IFERROR(VLOOKUP(L186, 'CND List'!$A:$C, 3, 0), VLOOKUP(L186&amp;"", 'CND List'!$A:$C, 3, 0))
   ),
   IFERROR(VLOOKUP(L186, List!D:J, 7, 0), VLOOKUP(L186&amp;"", List!D:J, 7, 0))
  )
 )
)</f>
        <v>45659</v>
      </c>
      <c r="C186" s="66" t="str">
        <f t="shared" ref="C186:C249" si="3">IF(A186="on hold", "on hold", IF(B186="on hold", "wait for return customer", IF(B186="CND Sceond Pass", "Standard Shipment", IF(AND(A186="kgb", OR(B186="-", B186="", B186="#N/A")), "Standard Shipment", IF(AND(A186="kbb", OR(B186="-", B186="", B186="#N/A")), "wait for return customer", IF(OR(B186="Local Scrap", B186="SBF to be notified", B186="VRAM is pending RTV", B186="BU未結案"), B186, IF(OR(B186="scrap結案", B186="良品結案", LEFT(B186,2)="sc", LEFT(B186,2)="良品"), "CND結案", IF(ISNUMBER(B186), YEAR(B186) &amp; "Q" &amp; INT((MONTH(B186)+2)/3), IF(ISERROR(DATEVALUE(TEXT(B186,"yyyy/mm/dd"))), IF(ISNA(B186), "#N/A", B186), YEAR(DATEVALUE(TEXT(B186,"yyyy/mm/dd"))) &amp; "Q" &amp; INT((MONTH(DATEVALUE(TEXT(B186,"yyyy/mm/dd")))+2)/3))))))))))</f>
        <v>2025Q1</v>
      </c>
      <c r="D186" s="67" t="str">
        <f ca="1">IF(C186="Local Scrap","Closed",IFERROR(IF(A186="kgb","Closed",IF(MID(C186,5,1)="Q","Closed",LOOKUP(TODAY()-W186, {0,31,91,181,366}, {"0-30天","31-90天","91-180天","181-365天","365天以上"}))), LOOKUP(TODAY()-Z186, {0,31,91,181,366}, {"0-30天","31-90天","91-180天","181-365天","365天以上"})))</f>
        <v>Closed</v>
      </c>
      <c r="E186" s="67" t="str" cm="1">
        <f t="array" ref="E186">IF(A186&lt;&gt;"kbb", "", IF(IFERROR(VALUE(V186), 0)=MAX(INDEX(($A$2:$A$4929="kbb")*($L$2:$L$4929=L186)*IFERROR(VALUE($V$2:$V$4929), 0), 0)), "最新", "歷史重複"))</f>
        <v>最新</v>
      </c>
      <c r="F186" t="s">
        <v>841</v>
      </c>
      <c r="G186" t="s">
        <v>29</v>
      </c>
      <c r="H186" t="s">
        <v>30</v>
      </c>
      <c r="I186" t="s">
        <v>31</v>
      </c>
      <c r="J186" t="s">
        <v>842</v>
      </c>
      <c r="K186" t="s">
        <v>843</v>
      </c>
      <c r="L186" t="s">
        <v>855</v>
      </c>
      <c r="M186" t="s">
        <v>205</v>
      </c>
      <c r="N186" t="s">
        <v>206</v>
      </c>
      <c r="O186" t="s">
        <v>37</v>
      </c>
      <c r="P186" t="s">
        <v>855</v>
      </c>
      <c r="Q186" t="s">
        <v>38</v>
      </c>
      <c r="R186" t="s">
        <v>743</v>
      </c>
      <c r="S186" t="s">
        <v>846</v>
      </c>
      <c r="T186" t="s">
        <v>37</v>
      </c>
      <c r="U186" t="s">
        <v>37</v>
      </c>
      <c r="V186" t="s">
        <v>856</v>
      </c>
      <c r="W186" t="s">
        <v>692</v>
      </c>
      <c r="X186" t="s">
        <v>114</v>
      </c>
      <c r="Y186" t="s">
        <v>857</v>
      </c>
      <c r="Z186" t="s">
        <v>858</v>
      </c>
      <c r="AA186" t="s">
        <v>44</v>
      </c>
      <c r="AB186" t="s">
        <v>44</v>
      </c>
      <c r="AC186" t="s">
        <v>117</v>
      </c>
      <c r="AD186" t="s">
        <v>190</v>
      </c>
      <c r="AE186" t="s">
        <v>37</v>
      </c>
      <c r="AF186" t="s">
        <v>37</v>
      </c>
      <c r="AG186" t="s">
        <v>37</v>
      </c>
      <c r="AH186" t="s">
        <v>37</v>
      </c>
      <c r="AI186" t="s">
        <v>37</v>
      </c>
    </row>
    <row r="187" spans="1:35" ht="16.850000000000001" customHeight="1">
      <c r="A187" s="65" t="str">
        <f>IF(L187="","",IF(COUNTIF(Wip!K:K,L187)=0,IF(W187="","KGB","KBB"),IF(AND(_xlfn.IFNA(VLOOKUP(L187,Wip!K:M,3,0),"")="Y",Q187="MTCAPPLYCONF"),"On Hold",IF(W187="","KGB","KBB"))))</f>
        <v>KGB</v>
      </c>
      <c r="B187" s="65" t="str">
        <f>IF(A187="on hold", "on hold",
 IF(A187="KGB", "Standard Shipment",
  IF(IFERROR(IFERROR(VLOOKUP(L187, List!D:J, 7, 0), VLOOKUP(L187&amp;"", List!D:J, 7, 0)), 0)=0,
   IF(IFERROR(IFERROR(VLOOKUP(L187, 'CND List'!$A:$C, 3, 0), VLOOKUP(L187&amp;"", 'CND List'!$A:$C, 3, 0)), 0)=0,
    IF(A187="KBB", "-", ""),
    IFERROR(VLOOKUP(L187, 'CND List'!$A:$C, 3, 0), VLOOKUP(L187&amp;"", 'CND List'!$A:$C, 3, 0))
   ),
   IFERROR(VLOOKUP(L187, List!D:J, 7, 0), VLOOKUP(L187&amp;"", List!D:J, 7, 0))
  )
 )
)</f>
        <v>Standard Shipment</v>
      </c>
      <c r="C187" s="66" t="str">
        <f t="shared" si="3"/>
        <v>Standard Shipment</v>
      </c>
      <c r="D187" s="67" t="str">
        <f ca="1">IF(C187="Local Scrap","Closed",IFERROR(IF(A187="kgb","Closed",IF(MID(C187,5,1)="Q","Closed",LOOKUP(TODAY()-W187, {0,31,91,181,366}, {"0-30天","31-90天","91-180天","181-365天","365天以上"}))), LOOKUP(TODAY()-Z187, {0,31,91,181,366}, {"0-30天","31-90天","91-180天","181-365天","365天以上"})))</f>
        <v>Closed</v>
      </c>
      <c r="E187" s="67" t="str" cm="1">
        <f t="array" ref="E187">IF(A187&lt;&gt;"kbb", "", IF(IFERROR(VALUE(V187), 0)=MAX(INDEX(($A$2:$A$4929="kbb")*($L$2:$L$4929=L187)*IFERROR(VALUE($V$2:$V$4929), 0), 0)), "最新", "歷史重複"))</f>
        <v/>
      </c>
      <c r="F187" t="s">
        <v>841</v>
      </c>
      <c r="G187" t="s">
        <v>29</v>
      </c>
      <c r="H187" t="s">
        <v>30</v>
      </c>
      <c r="I187" t="s">
        <v>31</v>
      </c>
      <c r="J187" t="s">
        <v>842</v>
      </c>
      <c r="K187" t="s">
        <v>843</v>
      </c>
      <c r="L187" t="s">
        <v>859</v>
      </c>
      <c r="M187" t="s">
        <v>455</v>
      </c>
      <c r="N187" t="s">
        <v>456</v>
      </c>
      <c r="O187" t="s">
        <v>37</v>
      </c>
      <c r="P187" t="s">
        <v>860</v>
      </c>
      <c r="Q187" t="s">
        <v>38</v>
      </c>
      <c r="R187" t="s">
        <v>743</v>
      </c>
      <c r="S187" t="s">
        <v>846</v>
      </c>
      <c r="T187" t="s">
        <v>861</v>
      </c>
      <c r="U187" t="s">
        <v>780</v>
      </c>
      <c r="V187" t="s">
        <v>780</v>
      </c>
      <c r="W187" t="s">
        <v>37</v>
      </c>
      <c r="X187" t="s">
        <v>37</v>
      </c>
      <c r="Y187" t="s">
        <v>37</v>
      </c>
      <c r="Z187" t="s">
        <v>862</v>
      </c>
      <c r="AA187" t="s">
        <v>44</v>
      </c>
      <c r="AB187" t="s">
        <v>44</v>
      </c>
      <c r="AC187" t="s">
        <v>863</v>
      </c>
      <c r="AD187" t="s">
        <v>460</v>
      </c>
      <c r="AE187" t="s">
        <v>782</v>
      </c>
      <c r="AF187" t="s">
        <v>48</v>
      </c>
      <c r="AG187">
        <v>619411</v>
      </c>
      <c r="AH187">
        <v>1</v>
      </c>
      <c r="AI187">
        <v>1</v>
      </c>
    </row>
    <row r="188" spans="1:35" ht="16.850000000000001" customHeight="1">
      <c r="A188" s="65" t="str">
        <f>IF(L188="","",IF(COUNTIF(Wip!K:K,L188)=0,IF(W188="","KGB","KBB"),IF(AND(_xlfn.IFNA(VLOOKUP(L188,Wip!K:M,3,0),"")="Y",Q188="MTCAPPLYCONF"),"On Hold",IF(W188="","KGB","KBB"))))</f>
        <v>KGB</v>
      </c>
      <c r="B188" s="65" t="str">
        <f>IF(A188="on hold", "on hold",
 IF(A188="KGB", "Standard Shipment",
  IF(IFERROR(IFERROR(VLOOKUP(L188, List!D:J, 7, 0), VLOOKUP(L188&amp;"", List!D:J, 7, 0)), 0)=0,
   IF(IFERROR(IFERROR(VLOOKUP(L188, 'CND List'!$A:$C, 3, 0), VLOOKUP(L188&amp;"", 'CND List'!$A:$C, 3, 0)), 0)=0,
    IF(A188="KBB", "-", ""),
    IFERROR(VLOOKUP(L188, 'CND List'!$A:$C, 3, 0), VLOOKUP(L188&amp;"", 'CND List'!$A:$C, 3, 0))
   ),
   IFERROR(VLOOKUP(L188, List!D:J, 7, 0), VLOOKUP(L188&amp;"", List!D:J, 7, 0))
  )
 )
)</f>
        <v>Standard Shipment</v>
      </c>
      <c r="C188" s="66" t="str">
        <f t="shared" si="3"/>
        <v>Standard Shipment</v>
      </c>
      <c r="D188" s="67" t="str">
        <f ca="1">IF(C188="Local Scrap","Closed",IFERROR(IF(A188="kgb","Closed",IF(MID(C188,5,1)="Q","Closed",LOOKUP(TODAY()-W188, {0,31,91,181,366}, {"0-30天","31-90天","91-180天","181-365天","365天以上"}))), LOOKUP(TODAY()-Z188, {0,31,91,181,366}, {"0-30天","31-90天","91-180天","181-365天","365天以上"})))</f>
        <v>Closed</v>
      </c>
      <c r="E188" s="67" t="str" cm="1">
        <f t="array" ref="E188">IF(A188&lt;&gt;"kbb", "", IF(IFERROR(VALUE(V188), 0)=MAX(INDEX(($A$2:$A$4929="kbb")*($L$2:$L$4929=L188)*IFERROR(VALUE($V$2:$V$4929), 0), 0)), "最新", "歷史重複"))</f>
        <v/>
      </c>
      <c r="F188" t="s">
        <v>841</v>
      </c>
      <c r="G188" t="s">
        <v>29</v>
      </c>
      <c r="H188" t="s">
        <v>30</v>
      </c>
      <c r="I188" t="s">
        <v>31</v>
      </c>
      <c r="J188" t="s">
        <v>842</v>
      </c>
      <c r="K188" t="s">
        <v>843</v>
      </c>
      <c r="L188" t="s">
        <v>864</v>
      </c>
      <c r="M188" t="s">
        <v>486</v>
      </c>
      <c r="N188" t="s">
        <v>219</v>
      </c>
      <c r="O188" t="s">
        <v>37</v>
      </c>
      <c r="P188" t="s">
        <v>865</v>
      </c>
      <c r="Q188" t="s">
        <v>38</v>
      </c>
      <c r="R188" t="s">
        <v>743</v>
      </c>
      <c r="S188" t="s">
        <v>846</v>
      </c>
      <c r="T188" t="s">
        <v>866</v>
      </c>
      <c r="U188" t="s">
        <v>867</v>
      </c>
      <c r="V188" t="s">
        <v>867</v>
      </c>
      <c r="W188" t="s">
        <v>37</v>
      </c>
      <c r="X188" t="s">
        <v>37</v>
      </c>
      <c r="Y188" t="s">
        <v>37</v>
      </c>
      <c r="Z188" t="s">
        <v>868</v>
      </c>
      <c r="AA188" t="s">
        <v>44</v>
      </c>
      <c r="AB188" t="s">
        <v>44</v>
      </c>
      <c r="AC188" t="s">
        <v>45</v>
      </c>
      <c r="AD188" t="s">
        <v>179</v>
      </c>
      <c r="AE188" t="s">
        <v>869</v>
      </c>
      <c r="AF188" t="s">
        <v>48</v>
      </c>
      <c r="AG188">
        <v>619507</v>
      </c>
      <c r="AH188">
        <v>1</v>
      </c>
      <c r="AI188">
        <v>1</v>
      </c>
    </row>
    <row r="189" spans="1:35" ht="16.850000000000001" customHeight="1">
      <c r="A189" s="65" t="str">
        <f>IF(L189="","",IF(COUNTIF(Wip!K:K,L189)=0,IF(W189="","KGB","KBB"),IF(AND(_xlfn.IFNA(VLOOKUP(L189,Wip!K:M,3,0),"")="Y",Q189="MTCAPPLYCONF"),"On Hold",IF(W189="","KGB","KBB"))))</f>
        <v>KGB</v>
      </c>
      <c r="B189" s="65" t="str">
        <f>IF(A189="on hold", "on hold",
 IF(A189="KGB", "Standard Shipment",
  IF(IFERROR(IFERROR(VLOOKUP(L189, List!D:J, 7, 0), VLOOKUP(L189&amp;"", List!D:J, 7, 0)), 0)=0,
   IF(IFERROR(IFERROR(VLOOKUP(L189, 'CND List'!$A:$C, 3, 0), VLOOKUP(L189&amp;"", 'CND List'!$A:$C, 3, 0)), 0)=0,
    IF(A189="KBB", "-", ""),
    IFERROR(VLOOKUP(L189, 'CND List'!$A:$C, 3, 0), VLOOKUP(L189&amp;"", 'CND List'!$A:$C, 3, 0))
   ),
   IFERROR(VLOOKUP(L189, List!D:J, 7, 0), VLOOKUP(L189&amp;"", List!D:J, 7, 0))
  )
 )
)</f>
        <v>Standard Shipment</v>
      </c>
      <c r="C189" s="66" t="str">
        <f t="shared" si="3"/>
        <v>Standard Shipment</v>
      </c>
      <c r="D189" s="67" t="str">
        <f ca="1">IF(C189="Local Scrap","Closed",IFERROR(IF(A189="kgb","Closed",IF(MID(C189,5,1)="Q","Closed",LOOKUP(TODAY()-W189, {0,31,91,181,366}, {"0-30天","31-90天","91-180天","181-365天","365天以上"}))), LOOKUP(TODAY()-Z189, {0,31,91,181,366}, {"0-30天","31-90天","91-180天","181-365天","365天以上"})))</f>
        <v>Closed</v>
      </c>
      <c r="E189" s="67" t="str" cm="1">
        <f t="array" ref="E189">IF(A189&lt;&gt;"kbb", "", IF(IFERROR(VALUE(V189), 0)=MAX(INDEX(($A$2:$A$4929="kbb")*($L$2:$L$4929=L189)*IFERROR(VALUE($V$2:$V$4929), 0), 0)), "最新", "歷史重複"))</f>
        <v/>
      </c>
      <c r="F189" t="s">
        <v>841</v>
      </c>
      <c r="G189" t="s">
        <v>29</v>
      </c>
      <c r="H189" t="s">
        <v>30</v>
      </c>
      <c r="I189" t="s">
        <v>31</v>
      </c>
      <c r="J189" t="s">
        <v>842</v>
      </c>
      <c r="K189" t="s">
        <v>843</v>
      </c>
      <c r="L189" t="s">
        <v>870</v>
      </c>
      <c r="M189" t="s">
        <v>438</v>
      </c>
      <c r="N189" t="s">
        <v>439</v>
      </c>
      <c r="O189" t="s">
        <v>37</v>
      </c>
      <c r="P189" t="s">
        <v>871</v>
      </c>
      <c r="Q189" t="s">
        <v>38</v>
      </c>
      <c r="R189" t="s">
        <v>743</v>
      </c>
      <c r="S189" t="s">
        <v>846</v>
      </c>
      <c r="T189" t="s">
        <v>872</v>
      </c>
      <c r="U189" t="s">
        <v>780</v>
      </c>
      <c r="V189" t="s">
        <v>780</v>
      </c>
      <c r="W189" t="s">
        <v>37</v>
      </c>
      <c r="X189" t="s">
        <v>37</v>
      </c>
      <c r="Y189" t="s">
        <v>37</v>
      </c>
      <c r="Z189" t="s">
        <v>873</v>
      </c>
      <c r="AA189" t="s">
        <v>44</v>
      </c>
      <c r="AB189" t="s">
        <v>44</v>
      </c>
      <c r="AC189" t="s">
        <v>45</v>
      </c>
      <c r="AD189" t="s">
        <v>443</v>
      </c>
      <c r="AE189" t="s">
        <v>782</v>
      </c>
      <c r="AF189" t="s">
        <v>48</v>
      </c>
      <c r="AG189">
        <v>619411</v>
      </c>
      <c r="AH189">
        <v>1</v>
      </c>
      <c r="AI189">
        <v>1</v>
      </c>
    </row>
    <row r="190" spans="1:35" ht="16.850000000000001" customHeight="1">
      <c r="A190" s="65" t="str">
        <f>IF(L190="","",IF(COUNTIF(Wip!K:K,L190)=0,IF(W190="","KGB","KBB"),IF(AND(_xlfn.IFNA(VLOOKUP(L190,Wip!K:M,3,0),"")="Y",Q190="MTCAPPLYCONF"),"On Hold",IF(W190="","KGB","KBB"))))</f>
        <v>KGB</v>
      </c>
      <c r="B190" s="65" t="str">
        <f>IF(A190="on hold", "on hold",
 IF(A190="KGB", "Standard Shipment",
  IF(IFERROR(IFERROR(VLOOKUP(L190, List!D:J, 7, 0), VLOOKUP(L190&amp;"", List!D:J, 7, 0)), 0)=0,
   IF(IFERROR(IFERROR(VLOOKUP(L190, 'CND List'!$A:$C, 3, 0), VLOOKUP(L190&amp;"", 'CND List'!$A:$C, 3, 0)), 0)=0,
    IF(A190="KBB", "-", ""),
    IFERROR(VLOOKUP(L190, 'CND List'!$A:$C, 3, 0), VLOOKUP(L190&amp;"", 'CND List'!$A:$C, 3, 0))
   ),
   IFERROR(VLOOKUP(L190, List!D:J, 7, 0), VLOOKUP(L190&amp;"", List!D:J, 7, 0))
  )
 )
)</f>
        <v>Standard Shipment</v>
      </c>
      <c r="C190" s="66" t="str">
        <f t="shared" si="3"/>
        <v>Standard Shipment</v>
      </c>
      <c r="D190" s="67" t="str">
        <f ca="1">IF(C190="Local Scrap","Closed",IFERROR(IF(A190="kgb","Closed",IF(MID(C190,5,1)="Q","Closed",LOOKUP(TODAY()-W190, {0,31,91,181,366}, {"0-30天","31-90天","91-180天","181-365天","365天以上"}))), LOOKUP(TODAY()-Z190, {0,31,91,181,366}, {"0-30天","31-90天","91-180天","181-365天","365天以上"})))</f>
        <v>Closed</v>
      </c>
      <c r="E190" s="67" t="str" cm="1">
        <f t="array" ref="E190">IF(A190&lt;&gt;"kbb", "", IF(IFERROR(VALUE(V190), 0)=MAX(INDEX(($A$2:$A$4929="kbb")*($L$2:$L$4929=L190)*IFERROR(VALUE($V$2:$V$4929), 0), 0)), "最新", "歷史重複"))</f>
        <v/>
      </c>
      <c r="F190" t="s">
        <v>841</v>
      </c>
      <c r="G190" t="s">
        <v>29</v>
      </c>
      <c r="H190" t="s">
        <v>30</v>
      </c>
      <c r="I190" t="s">
        <v>31</v>
      </c>
      <c r="J190" t="s">
        <v>842</v>
      </c>
      <c r="K190" t="s">
        <v>843</v>
      </c>
      <c r="L190" t="s">
        <v>874</v>
      </c>
      <c r="M190" t="s">
        <v>875</v>
      </c>
      <c r="N190" t="s">
        <v>206</v>
      </c>
      <c r="O190" t="s">
        <v>37</v>
      </c>
      <c r="P190" t="s">
        <v>876</v>
      </c>
      <c r="Q190" t="s">
        <v>38</v>
      </c>
      <c r="R190" t="s">
        <v>743</v>
      </c>
      <c r="S190" t="s">
        <v>846</v>
      </c>
      <c r="T190" t="s">
        <v>877</v>
      </c>
      <c r="U190" t="s">
        <v>867</v>
      </c>
      <c r="V190" t="s">
        <v>867</v>
      </c>
      <c r="W190" t="s">
        <v>37</v>
      </c>
      <c r="X190" t="s">
        <v>37</v>
      </c>
      <c r="Y190" t="s">
        <v>37</v>
      </c>
      <c r="Z190" t="s">
        <v>878</v>
      </c>
      <c r="AA190" t="s">
        <v>44</v>
      </c>
      <c r="AB190" t="s">
        <v>44</v>
      </c>
      <c r="AC190" t="s">
        <v>45</v>
      </c>
      <c r="AD190" t="s">
        <v>190</v>
      </c>
      <c r="AE190" t="s">
        <v>869</v>
      </c>
      <c r="AF190" t="s">
        <v>48</v>
      </c>
      <c r="AG190">
        <v>619507</v>
      </c>
      <c r="AH190">
        <v>1</v>
      </c>
      <c r="AI190">
        <v>1</v>
      </c>
    </row>
    <row r="191" spans="1:35" ht="16.850000000000001" customHeight="1">
      <c r="A191" s="65" t="str">
        <f>IF(L191="","",IF(COUNTIF(Wip!K:K,L191)=0,IF(W191="","KGB","KBB"),IF(AND(_xlfn.IFNA(VLOOKUP(L191,Wip!K:M,3,0),"")="Y",Q191="MTCAPPLYCONF"),"On Hold",IF(W191="","KGB","KBB"))))</f>
        <v>KGB</v>
      </c>
      <c r="B191" s="65" t="str">
        <f>IF(A191="on hold", "on hold",
 IF(A191="KGB", "Standard Shipment",
  IF(IFERROR(IFERROR(VLOOKUP(L191, List!D:J, 7, 0), VLOOKUP(L191&amp;"", List!D:J, 7, 0)), 0)=0,
   IF(IFERROR(IFERROR(VLOOKUP(L191, 'CND List'!$A:$C, 3, 0), VLOOKUP(L191&amp;"", 'CND List'!$A:$C, 3, 0)), 0)=0,
    IF(A191="KBB", "-", ""),
    IFERROR(VLOOKUP(L191, 'CND List'!$A:$C, 3, 0), VLOOKUP(L191&amp;"", 'CND List'!$A:$C, 3, 0))
   ),
   IFERROR(VLOOKUP(L191, List!D:J, 7, 0), VLOOKUP(L191&amp;"", List!D:J, 7, 0))
  )
 )
)</f>
        <v>Standard Shipment</v>
      </c>
      <c r="C191" s="66" t="str">
        <f t="shared" si="3"/>
        <v>Standard Shipment</v>
      </c>
      <c r="D191" s="67" t="str">
        <f ca="1">IF(C191="Local Scrap","Closed",IFERROR(IF(A191="kgb","Closed",IF(MID(C191,5,1)="Q","Closed",LOOKUP(TODAY()-W191, {0,31,91,181,366}, {"0-30天","31-90天","91-180天","181-365天","365天以上"}))), LOOKUP(TODAY()-Z191, {0,31,91,181,366}, {"0-30天","31-90天","91-180天","181-365天","365天以上"})))</f>
        <v>Closed</v>
      </c>
      <c r="E191" s="67" t="str" cm="1">
        <f t="array" ref="E191">IF(A191&lt;&gt;"kbb", "", IF(IFERROR(VALUE(V191), 0)=MAX(INDEX(($A$2:$A$4929="kbb")*($L$2:$L$4929=L191)*IFERROR(VALUE($V$2:$V$4929), 0), 0)), "最新", "歷史重複"))</f>
        <v/>
      </c>
      <c r="F191" t="s">
        <v>841</v>
      </c>
      <c r="G191" t="s">
        <v>29</v>
      </c>
      <c r="H191" t="s">
        <v>30</v>
      </c>
      <c r="I191" t="s">
        <v>31</v>
      </c>
      <c r="J191" t="s">
        <v>842</v>
      </c>
      <c r="K191" t="s">
        <v>843</v>
      </c>
      <c r="L191" t="s">
        <v>879</v>
      </c>
      <c r="M191" t="s">
        <v>455</v>
      </c>
      <c r="N191" t="s">
        <v>456</v>
      </c>
      <c r="O191" t="s">
        <v>37</v>
      </c>
      <c r="P191" t="s">
        <v>879</v>
      </c>
      <c r="Q191" t="s">
        <v>38</v>
      </c>
      <c r="R191" t="s">
        <v>743</v>
      </c>
      <c r="S191" t="s">
        <v>846</v>
      </c>
      <c r="T191" t="s">
        <v>880</v>
      </c>
      <c r="U191" t="s">
        <v>881</v>
      </c>
      <c r="V191" t="s">
        <v>881</v>
      </c>
      <c r="W191" t="s">
        <v>37</v>
      </c>
      <c r="X191" t="s">
        <v>37</v>
      </c>
      <c r="Y191" t="s">
        <v>37</v>
      </c>
      <c r="Z191" t="s">
        <v>882</v>
      </c>
      <c r="AA191" t="s">
        <v>44</v>
      </c>
      <c r="AB191" t="s">
        <v>44</v>
      </c>
      <c r="AC191" t="s">
        <v>45</v>
      </c>
      <c r="AD191" t="s">
        <v>460</v>
      </c>
      <c r="AE191" t="s">
        <v>883</v>
      </c>
      <c r="AF191" t="s">
        <v>48</v>
      </c>
      <c r="AG191">
        <v>619416</v>
      </c>
      <c r="AH191">
        <v>1</v>
      </c>
      <c r="AI191">
        <v>1</v>
      </c>
    </row>
    <row r="192" spans="1:35" ht="16.850000000000001" customHeight="1">
      <c r="A192" s="65" t="str">
        <f>IF(L192="","",IF(COUNTIF(Wip!K:K,L192)=0,IF(W192="","KGB","KBB"),IF(AND(_xlfn.IFNA(VLOOKUP(L192,Wip!K:M,3,0),"")="Y",Q192="MTCAPPLYCONF"),"On Hold",IF(W192="","KGB","KBB"))))</f>
        <v>KBB</v>
      </c>
      <c r="B192" s="65" t="str">
        <f>IF(A192="on hold", "on hold",
 IF(A192="KGB", "Standard Shipment",
  IF(IFERROR(IFERROR(VLOOKUP(L192, List!D:J, 7, 0), VLOOKUP(L192&amp;"", List!D:J, 7, 0)), 0)=0,
   IF(IFERROR(IFERROR(VLOOKUP(L192, 'CND List'!$A:$C, 3, 0), VLOOKUP(L192&amp;"", 'CND List'!$A:$C, 3, 0)), 0)=0,
    IF(A192="KBB", "-", ""),
    IFERROR(VLOOKUP(L192, 'CND List'!$A:$C, 3, 0), VLOOKUP(L192&amp;"", 'CND List'!$A:$C, 3, 0))
   ),
   IFERROR(VLOOKUP(L192, List!D:J, 7, 0), VLOOKUP(L192&amp;"", List!D:J, 7, 0))
  )
 )
)</f>
        <v>-</v>
      </c>
      <c r="C192" s="66" t="str">
        <f t="shared" si="3"/>
        <v>wait for return customer</v>
      </c>
      <c r="D192" s="67" t="str">
        <f ca="1">IF(C192="Local Scrap","Closed",IFERROR(IF(A192="kgb","Closed",IF(MID(C192,5,1)="Q","Closed",LOOKUP(TODAY()-W192, {0,31,91,181,366}, {"0-30天","31-90天","91-180天","181-365天","365天以上"}))), LOOKUP(TODAY()-Z192, {0,31,91,181,366}, {"0-30天","31-90天","91-180天","181-365天","365天以上"})))</f>
        <v>365天以上</v>
      </c>
      <c r="E192" s="67" t="str" cm="1">
        <f t="array" ref="E192">IF(A192&lt;&gt;"kbb", "", IF(IFERROR(VALUE(V192), 0)=MAX(INDEX(($A$2:$A$4929="kbb")*($L$2:$L$4929=L192)*IFERROR(VALUE($V$2:$V$4929), 0), 0)), "最新", "歷史重複"))</f>
        <v>最新</v>
      </c>
      <c r="F192" t="s">
        <v>841</v>
      </c>
      <c r="G192" t="s">
        <v>29</v>
      </c>
      <c r="H192" t="s">
        <v>30</v>
      </c>
      <c r="I192" t="s">
        <v>31</v>
      </c>
      <c r="J192" t="s">
        <v>842</v>
      </c>
      <c r="K192" t="s">
        <v>843</v>
      </c>
      <c r="L192" t="s">
        <v>884</v>
      </c>
      <c r="M192" t="s">
        <v>455</v>
      </c>
      <c r="N192" t="s">
        <v>456</v>
      </c>
      <c r="O192" t="s">
        <v>37</v>
      </c>
      <c r="P192" t="s">
        <v>884</v>
      </c>
      <c r="Q192" t="s">
        <v>38</v>
      </c>
      <c r="R192" t="s">
        <v>53</v>
      </c>
      <c r="S192" t="s">
        <v>846</v>
      </c>
      <c r="T192" t="s">
        <v>37</v>
      </c>
      <c r="U192" t="s">
        <v>37</v>
      </c>
      <c r="V192" t="s">
        <v>885</v>
      </c>
      <c r="W192" t="s">
        <v>517</v>
      </c>
      <c r="X192" t="s">
        <v>114</v>
      </c>
      <c r="Y192" t="s">
        <v>816</v>
      </c>
      <c r="Z192" t="s">
        <v>886</v>
      </c>
      <c r="AA192" t="s">
        <v>44</v>
      </c>
      <c r="AB192" t="s">
        <v>44</v>
      </c>
      <c r="AC192" t="s">
        <v>117</v>
      </c>
      <c r="AD192" t="s">
        <v>460</v>
      </c>
      <c r="AE192" t="s">
        <v>37</v>
      </c>
      <c r="AF192" t="s">
        <v>37</v>
      </c>
      <c r="AG192" t="s">
        <v>37</v>
      </c>
      <c r="AH192" t="s">
        <v>37</v>
      </c>
      <c r="AI192" t="s">
        <v>37</v>
      </c>
    </row>
    <row r="193" spans="1:35" ht="16.850000000000001" customHeight="1">
      <c r="A193" s="65" t="str">
        <f>IF(L193="","",IF(COUNTIF(Wip!K:K,L193)=0,IF(W193="","KGB","KBB"),IF(AND(_xlfn.IFNA(VLOOKUP(L193,Wip!K:M,3,0),"")="Y",Q193="MTCAPPLYCONF"),"On Hold",IF(W193="","KGB","KBB"))))</f>
        <v>KBB</v>
      </c>
      <c r="B193" s="65" t="str">
        <f>IF(A193="on hold", "on hold",
 IF(A193="KGB", "Standard Shipment",
  IF(IFERROR(IFERROR(VLOOKUP(L193, List!D:J, 7, 0), VLOOKUP(L193&amp;"", List!D:J, 7, 0)), 0)=0,
   IF(IFERROR(IFERROR(VLOOKUP(L193, 'CND List'!$A:$C, 3, 0), VLOOKUP(L193&amp;"", 'CND List'!$A:$C, 3, 0)), 0)=0,
    IF(A193="KBB", "-", ""),
    IFERROR(VLOOKUP(L193, 'CND List'!$A:$C, 3, 0), VLOOKUP(L193&amp;"", 'CND List'!$A:$C, 3, 0))
   ),
   IFERROR(VLOOKUP(L193, List!D:J, 7, 0), VLOOKUP(L193&amp;"", List!D:J, 7, 0))
  )
 )
)</f>
        <v>-</v>
      </c>
      <c r="C193" s="66" t="str">
        <f t="shared" si="3"/>
        <v>wait for return customer</v>
      </c>
      <c r="D193" s="67" t="str">
        <f ca="1">IF(C193="Local Scrap","Closed",IFERROR(IF(A193="kgb","Closed",IF(MID(C193,5,1)="Q","Closed",LOOKUP(TODAY()-W193, {0,31,91,181,366}, {"0-30天","31-90天","91-180天","181-365天","365天以上"}))), LOOKUP(TODAY()-Z193, {0,31,91,181,366}, {"0-30天","31-90天","91-180天","181-365天","365天以上"})))</f>
        <v>365天以上</v>
      </c>
      <c r="E193" s="67" t="str" cm="1">
        <f t="array" ref="E193">IF(A193&lt;&gt;"kbb", "", IF(IFERROR(VALUE(V193), 0)=MAX(INDEX(($A$2:$A$4929="kbb")*($L$2:$L$4929=L193)*IFERROR(VALUE($V$2:$V$4929), 0), 0)), "最新", "歷史重複"))</f>
        <v>最新</v>
      </c>
      <c r="F193" t="s">
        <v>841</v>
      </c>
      <c r="G193" t="s">
        <v>29</v>
      </c>
      <c r="H193" t="s">
        <v>30</v>
      </c>
      <c r="I193" t="s">
        <v>31</v>
      </c>
      <c r="J193" t="s">
        <v>842</v>
      </c>
      <c r="K193" t="s">
        <v>843</v>
      </c>
      <c r="L193" t="s">
        <v>887</v>
      </c>
      <c r="M193" t="s">
        <v>438</v>
      </c>
      <c r="N193" t="s">
        <v>439</v>
      </c>
      <c r="O193" t="s">
        <v>37</v>
      </c>
      <c r="P193" t="s">
        <v>887</v>
      </c>
      <c r="Q193" t="s">
        <v>38</v>
      </c>
      <c r="R193" t="s">
        <v>53</v>
      </c>
      <c r="S193" t="s">
        <v>846</v>
      </c>
      <c r="T193" t="s">
        <v>37</v>
      </c>
      <c r="U193" t="s">
        <v>37</v>
      </c>
      <c r="V193" t="s">
        <v>888</v>
      </c>
      <c r="W193" t="s">
        <v>517</v>
      </c>
      <c r="X193" t="s">
        <v>114</v>
      </c>
      <c r="Y193" t="s">
        <v>816</v>
      </c>
      <c r="Z193" t="s">
        <v>889</v>
      </c>
      <c r="AA193" t="s">
        <v>44</v>
      </c>
      <c r="AB193" t="s">
        <v>44</v>
      </c>
      <c r="AC193" t="s">
        <v>117</v>
      </c>
      <c r="AD193" t="s">
        <v>443</v>
      </c>
      <c r="AE193" t="s">
        <v>37</v>
      </c>
      <c r="AF193" t="s">
        <v>37</v>
      </c>
      <c r="AG193" t="s">
        <v>37</v>
      </c>
      <c r="AH193" t="s">
        <v>37</v>
      </c>
      <c r="AI193" t="s">
        <v>37</v>
      </c>
    </row>
    <row r="194" spans="1:35" ht="16.850000000000001" customHeight="1">
      <c r="A194" s="65" t="str">
        <f>IF(L194="","",IF(COUNTIF(Wip!K:K,L194)=0,IF(W194="","KGB","KBB"),IF(AND(_xlfn.IFNA(VLOOKUP(L194,Wip!K:M,3,0),"")="Y",Q194="MTCAPPLYCONF"),"On Hold",IF(W194="","KGB","KBB"))))</f>
        <v>KGB</v>
      </c>
      <c r="B194" s="65" t="str">
        <f>IF(A194="on hold", "on hold",
 IF(A194="KGB", "Standard Shipment",
  IF(IFERROR(IFERROR(VLOOKUP(L194, List!D:J, 7, 0), VLOOKUP(L194&amp;"", List!D:J, 7, 0)), 0)=0,
   IF(IFERROR(IFERROR(VLOOKUP(L194, 'CND List'!$A:$C, 3, 0), VLOOKUP(L194&amp;"", 'CND List'!$A:$C, 3, 0)), 0)=0,
    IF(A194="KBB", "-", ""),
    IFERROR(VLOOKUP(L194, 'CND List'!$A:$C, 3, 0), VLOOKUP(L194&amp;"", 'CND List'!$A:$C, 3, 0))
   ),
   IFERROR(VLOOKUP(L194, List!D:J, 7, 0), VLOOKUP(L194&amp;"", List!D:J, 7, 0))
  )
 )
)</f>
        <v>Standard Shipment</v>
      </c>
      <c r="C194" s="66" t="str">
        <f t="shared" si="3"/>
        <v>Standard Shipment</v>
      </c>
      <c r="D194" s="67" t="str">
        <f ca="1">IF(C194="Local Scrap","Closed",IFERROR(IF(A194="kgb","Closed",IF(MID(C194,5,1)="Q","Closed",LOOKUP(TODAY()-W194, {0,31,91,181,366}, {"0-30天","31-90天","91-180天","181-365天","365天以上"}))), LOOKUP(TODAY()-Z194, {0,31,91,181,366}, {"0-30天","31-90天","91-180天","181-365天","365天以上"})))</f>
        <v>Closed</v>
      </c>
      <c r="E194" s="67" t="str" cm="1">
        <f t="array" ref="E194">IF(A194&lt;&gt;"kbb", "", IF(IFERROR(VALUE(V194), 0)=MAX(INDEX(($A$2:$A$4929="kbb")*($L$2:$L$4929=L194)*IFERROR(VALUE($V$2:$V$4929), 0), 0)), "最新", "歷史重複"))</f>
        <v/>
      </c>
      <c r="F194" t="s">
        <v>841</v>
      </c>
      <c r="G194" t="s">
        <v>29</v>
      </c>
      <c r="H194" t="s">
        <v>30</v>
      </c>
      <c r="I194" t="s">
        <v>31</v>
      </c>
      <c r="J194" t="s">
        <v>842</v>
      </c>
      <c r="K194" t="s">
        <v>843</v>
      </c>
      <c r="L194" t="s">
        <v>890</v>
      </c>
      <c r="M194" t="s">
        <v>205</v>
      </c>
      <c r="N194" t="s">
        <v>206</v>
      </c>
      <c r="O194" t="s">
        <v>37</v>
      </c>
      <c r="P194" t="s">
        <v>891</v>
      </c>
      <c r="Q194" t="s">
        <v>38</v>
      </c>
      <c r="R194" t="s">
        <v>53</v>
      </c>
      <c r="S194" t="s">
        <v>846</v>
      </c>
      <c r="T194" t="s">
        <v>892</v>
      </c>
      <c r="U194" t="s">
        <v>893</v>
      </c>
      <c r="V194" t="s">
        <v>893</v>
      </c>
      <c r="W194" t="s">
        <v>37</v>
      </c>
      <c r="X194" t="s">
        <v>37</v>
      </c>
      <c r="Y194" t="s">
        <v>37</v>
      </c>
      <c r="Z194" t="s">
        <v>894</v>
      </c>
      <c r="AA194" t="s">
        <v>44</v>
      </c>
      <c r="AB194" t="s">
        <v>44</v>
      </c>
      <c r="AC194" t="s">
        <v>45</v>
      </c>
      <c r="AD194" t="s">
        <v>190</v>
      </c>
      <c r="AE194" t="s">
        <v>895</v>
      </c>
      <c r="AF194" t="s">
        <v>48</v>
      </c>
      <c r="AG194">
        <v>621792</v>
      </c>
      <c r="AH194">
        <v>1</v>
      </c>
      <c r="AI194">
        <v>1</v>
      </c>
    </row>
    <row r="195" spans="1:35" ht="16.850000000000001" customHeight="1">
      <c r="A195" s="65" t="str">
        <f>IF(L195="","",IF(COUNTIF(Wip!K:K,L195)=0,IF(W195="","KGB","KBB"),IF(AND(_xlfn.IFNA(VLOOKUP(L195,Wip!K:M,3,0),"")="Y",Q195="MTCAPPLYCONF"),"On Hold",IF(W195="","KGB","KBB"))))</f>
        <v>KGB</v>
      </c>
      <c r="B195" s="65" t="str">
        <f>IF(A195="on hold", "on hold",
 IF(A195="KGB", "Standard Shipment",
  IF(IFERROR(IFERROR(VLOOKUP(L195, List!D:J, 7, 0), VLOOKUP(L195&amp;"", List!D:J, 7, 0)), 0)=0,
   IF(IFERROR(IFERROR(VLOOKUP(L195, 'CND List'!$A:$C, 3, 0), VLOOKUP(L195&amp;"", 'CND List'!$A:$C, 3, 0)), 0)=0,
    IF(A195="KBB", "-", ""),
    IFERROR(VLOOKUP(L195, 'CND List'!$A:$C, 3, 0), VLOOKUP(L195&amp;"", 'CND List'!$A:$C, 3, 0))
   ),
   IFERROR(VLOOKUP(L195, List!D:J, 7, 0), VLOOKUP(L195&amp;"", List!D:J, 7, 0))
  )
 )
)</f>
        <v>Standard Shipment</v>
      </c>
      <c r="C195" s="66" t="str">
        <f t="shared" si="3"/>
        <v>Standard Shipment</v>
      </c>
      <c r="D195" s="67" t="str">
        <f ca="1">IF(C195="Local Scrap","Closed",IFERROR(IF(A195="kgb","Closed",IF(MID(C195,5,1)="Q","Closed",LOOKUP(TODAY()-W195, {0,31,91,181,366}, {"0-30天","31-90天","91-180天","181-365天","365天以上"}))), LOOKUP(TODAY()-Z195, {0,31,91,181,366}, {"0-30天","31-90天","91-180天","181-365天","365天以上"})))</f>
        <v>Closed</v>
      </c>
      <c r="E195" s="67" t="str" cm="1">
        <f t="array" ref="E195">IF(A195&lt;&gt;"kbb", "", IF(IFERROR(VALUE(V195), 0)=MAX(INDEX(($A$2:$A$4929="kbb")*($L$2:$L$4929=L195)*IFERROR(VALUE($V$2:$V$4929), 0), 0)), "最新", "歷史重複"))</f>
        <v/>
      </c>
      <c r="F195" t="s">
        <v>896</v>
      </c>
      <c r="G195" t="s">
        <v>29</v>
      </c>
      <c r="H195" t="s">
        <v>30</v>
      </c>
      <c r="I195" t="s">
        <v>31</v>
      </c>
      <c r="J195" t="s">
        <v>897</v>
      </c>
      <c r="K195" t="s">
        <v>898</v>
      </c>
      <c r="L195" t="s">
        <v>899</v>
      </c>
      <c r="M195" t="s">
        <v>400</v>
      </c>
      <c r="N195" t="s">
        <v>36</v>
      </c>
      <c r="O195" t="s">
        <v>37</v>
      </c>
      <c r="P195" t="s">
        <v>900</v>
      </c>
      <c r="Q195" t="s">
        <v>38</v>
      </c>
      <c r="R195" t="s">
        <v>743</v>
      </c>
      <c r="S195" t="s">
        <v>901</v>
      </c>
      <c r="T195" t="s">
        <v>902</v>
      </c>
      <c r="U195" t="s">
        <v>903</v>
      </c>
      <c r="V195" t="s">
        <v>903</v>
      </c>
      <c r="W195" t="s">
        <v>37</v>
      </c>
      <c r="X195" t="s">
        <v>37</v>
      </c>
      <c r="Y195" t="s">
        <v>37</v>
      </c>
      <c r="Z195" t="s">
        <v>904</v>
      </c>
      <c r="AA195" t="s">
        <v>44</v>
      </c>
      <c r="AB195" t="s">
        <v>44</v>
      </c>
      <c r="AC195" t="s">
        <v>45</v>
      </c>
      <c r="AD195" t="s">
        <v>46</v>
      </c>
      <c r="AE195" t="s">
        <v>905</v>
      </c>
      <c r="AF195" t="s">
        <v>48</v>
      </c>
      <c r="AG195">
        <v>619453</v>
      </c>
      <c r="AH195">
        <v>1</v>
      </c>
      <c r="AI195">
        <v>1</v>
      </c>
    </row>
    <row r="196" spans="1:35" ht="16.850000000000001" customHeight="1">
      <c r="A196" s="65" t="str">
        <f>IF(L196="","",IF(COUNTIF(Wip!K:K,L196)=0,IF(W196="","KGB","KBB"),IF(AND(_xlfn.IFNA(VLOOKUP(L196,Wip!K:M,3,0),"")="Y",Q196="MTCAPPLYCONF"),"On Hold",IF(W196="","KGB","KBB"))))</f>
        <v>KGB</v>
      </c>
      <c r="B196" s="65" t="str">
        <f>IF(A196="on hold", "on hold",
 IF(A196="KGB", "Standard Shipment",
  IF(IFERROR(IFERROR(VLOOKUP(L196, List!D:J, 7, 0), VLOOKUP(L196&amp;"", List!D:J, 7, 0)), 0)=0,
   IF(IFERROR(IFERROR(VLOOKUP(L196, 'CND List'!$A:$C, 3, 0), VLOOKUP(L196&amp;"", 'CND List'!$A:$C, 3, 0)), 0)=0,
    IF(A196="KBB", "-", ""),
    IFERROR(VLOOKUP(L196, 'CND List'!$A:$C, 3, 0), VLOOKUP(L196&amp;"", 'CND List'!$A:$C, 3, 0))
   ),
   IFERROR(VLOOKUP(L196, List!D:J, 7, 0), VLOOKUP(L196&amp;"", List!D:J, 7, 0))
  )
 )
)</f>
        <v>Standard Shipment</v>
      </c>
      <c r="C196" s="66" t="str">
        <f t="shared" si="3"/>
        <v>Standard Shipment</v>
      </c>
      <c r="D196" s="67" t="str">
        <f ca="1">IF(C196="Local Scrap","Closed",IFERROR(IF(A196="kgb","Closed",IF(MID(C196,5,1)="Q","Closed",LOOKUP(TODAY()-W196, {0,31,91,181,366}, {"0-30天","31-90天","91-180天","181-365天","365天以上"}))), LOOKUP(TODAY()-Z196, {0,31,91,181,366}, {"0-30天","31-90天","91-180天","181-365天","365天以上"})))</f>
        <v>Closed</v>
      </c>
      <c r="E196" s="67" t="str" cm="1">
        <f t="array" ref="E196">IF(A196&lt;&gt;"kbb", "", IF(IFERROR(VALUE(V196), 0)=MAX(INDEX(($A$2:$A$4929="kbb")*($L$2:$L$4929=L196)*IFERROR(VALUE($V$2:$V$4929), 0), 0)), "最新", "歷史重複"))</f>
        <v/>
      </c>
      <c r="F196" t="s">
        <v>896</v>
      </c>
      <c r="G196" t="s">
        <v>29</v>
      </c>
      <c r="H196" t="s">
        <v>30</v>
      </c>
      <c r="I196" t="s">
        <v>31</v>
      </c>
      <c r="J196" t="s">
        <v>897</v>
      </c>
      <c r="K196" t="s">
        <v>898</v>
      </c>
      <c r="L196" t="s">
        <v>906</v>
      </c>
      <c r="M196" t="s">
        <v>400</v>
      </c>
      <c r="N196" t="s">
        <v>36</v>
      </c>
      <c r="O196" t="s">
        <v>37</v>
      </c>
      <c r="P196" t="s">
        <v>907</v>
      </c>
      <c r="Q196" t="s">
        <v>38</v>
      </c>
      <c r="R196" t="s">
        <v>743</v>
      </c>
      <c r="S196" t="s">
        <v>901</v>
      </c>
      <c r="T196" t="s">
        <v>908</v>
      </c>
      <c r="U196" t="s">
        <v>903</v>
      </c>
      <c r="V196" t="s">
        <v>903</v>
      </c>
      <c r="W196" t="s">
        <v>37</v>
      </c>
      <c r="X196" t="s">
        <v>37</v>
      </c>
      <c r="Y196" t="s">
        <v>37</v>
      </c>
      <c r="Z196" t="s">
        <v>909</v>
      </c>
      <c r="AA196" t="s">
        <v>44</v>
      </c>
      <c r="AB196" t="s">
        <v>44</v>
      </c>
      <c r="AC196" t="s">
        <v>45</v>
      </c>
      <c r="AD196" t="s">
        <v>46</v>
      </c>
      <c r="AE196" t="s">
        <v>910</v>
      </c>
      <c r="AF196" t="s">
        <v>48</v>
      </c>
      <c r="AG196">
        <v>619453</v>
      </c>
      <c r="AH196">
        <v>1</v>
      </c>
      <c r="AI196">
        <v>1</v>
      </c>
    </row>
    <row r="197" spans="1:35" ht="16.850000000000001" customHeight="1">
      <c r="A197" s="65" t="str">
        <f>IF(L197="","",IF(COUNTIF(Wip!K:K,L197)=0,IF(W197="","KGB","KBB"),IF(AND(_xlfn.IFNA(VLOOKUP(L197,Wip!K:M,3,0),"")="Y",Q197="MTCAPPLYCONF"),"On Hold",IF(W197="","KGB","KBB"))))</f>
        <v>KBB</v>
      </c>
      <c r="B197" s="65" t="str">
        <f>IF(A197="on hold", "on hold",
 IF(A197="KGB", "Standard Shipment",
  IF(IFERROR(IFERROR(VLOOKUP(L197, List!D:J, 7, 0), VLOOKUP(L197&amp;"", List!D:J, 7, 0)), 0)=0,
   IF(IFERROR(IFERROR(VLOOKUP(L197, 'CND List'!$A:$C, 3, 0), VLOOKUP(L197&amp;"", 'CND List'!$A:$C, 3, 0)), 0)=0,
    IF(A197="KBB", "-", ""),
    IFERROR(VLOOKUP(L197, 'CND List'!$A:$C, 3, 0), VLOOKUP(L197&amp;"", 'CND List'!$A:$C, 3, 0))
   ),
   IFERROR(VLOOKUP(L197, List!D:J, 7, 0), VLOOKUP(L197&amp;"", List!D:J, 7, 0))
  )
 )
)</f>
        <v>-</v>
      </c>
      <c r="C197" s="66" t="str">
        <f t="shared" si="3"/>
        <v>wait for return customer</v>
      </c>
      <c r="D197" s="67" t="str">
        <f ca="1">IF(C197="Local Scrap","Closed",IFERROR(IF(A197="kgb","Closed",IF(MID(C197,5,1)="Q","Closed",LOOKUP(TODAY()-W197, {0,31,91,181,366}, {"0-30天","31-90天","91-180天","181-365天","365天以上"}))), LOOKUP(TODAY()-Z197, {0,31,91,181,366}, {"0-30天","31-90天","91-180天","181-365天","365天以上"})))</f>
        <v>365天以上</v>
      </c>
      <c r="E197" s="67" t="str" cm="1">
        <f t="array" ref="E197">IF(A197&lt;&gt;"kbb", "", IF(IFERROR(VALUE(V197), 0)=MAX(INDEX(($A$2:$A$4929="kbb")*($L$2:$L$4929=L197)*IFERROR(VALUE($V$2:$V$4929), 0), 0)), "最新", "歷史重複"))</f>
        <v>最新</v>
      </c>
      <c r="F197" t="s">
        <v>896</v>
      </c>
      <c r="G197" t="s">
        <v>29</v>
      </c>
      <c r="H197" t="s">
        <v>30</v>
      </c>
      <c r="I197" t="s">
        <v>31</v>
      </c>
      <c r="J197" t="s">
        <v>897</v>
      </c>
      <c r="K197" t="s">
        <v>898</v>
      </c>
      <c r="L197" t="s">
        <v>911</v>
      </c>
      <c r="M197" t="s">
        <v>35</v>
      </c>
      <c r="N197" t="s">
        <v>36</v>
      </c>
      <c r="O197" t="s">
        <v>37</v>
      </c>
      <c r="P197" t="s">
        <v>911</v>
      </c>
      <c r="Q197" t="s">
        <v>38</v>
      </c>
      <c r="R197" t="s">
        <v>53</v>
      </c>
      <c r="S197" t="s">
        <v>901</v>
      </c>
      <c r="T197" t="s">
        <v>37</v>
      </c>
      <c r="U197" t="s">
        <v>37</v>
      </c>
      <c r="V197" t="s">
        <v>912</v>
      </c>
      <c r="W197" t="s">
        <v>517</v>
      </c>
      <c r="X197" t="s">
        <v>114</v>
      </c>
      <c r="Y197" t="s">
        <v>816</v>
      </c>
      <c r="Z197" t="s">
        <v>913</v>
      </c>
      <c r="AA197" t="s">
        <v>44</v>
      </c>
      <c r="AB197" t="s">
        <v>44</v>
      </c>
      <c r="AC197" t="s">
        <v>117</v>
      </c>
      <c r="AD197" t="s">
        <v>46</v>
      </c>
      <c r="AE197" t="s">
        <v>37</v>
      </c>
      <c r="AF197" t="s">
        <v>37</v>
      </c>
      <c r="AG197" t="s">
        <v>37</v>
      </c>
      <c r="AH197" t="s">
        <v>37</v>
      </c>
      <c r="AI197" t="s">
        <v>37</v>
      </c>
    </row>
    <row r="198" spans="1:35" ht="16.850000000000001" customHeight="1">
      <c r="A198" s="65" t="str">
        <f>IF(L198="","",IF(COUNTIF(Wip!K:K,L198)=0,IF(W198="","KGB","KBB"),IF(AND(_xlfn.IFNA(VLOOKUP(L198,Wip!K:M,3,0),"")="Y",Q198="MTCAPPLYCONF"),"On Hold",IF(W198="","KGB","KBB"))))</f>
        <v>KBB</v>
      </c>
      <c r="B198" s="65" t="str">
        <f>IF(A198="on hold", "on hold",
 IF(A198="KGB", "Standard Shipment",
  IF(IFERROR(IFERROR(VLOOKUP(L198, List!D:J, 7, 0), VLOOKUP(L198&amp;"", List!D:J, 7, 0)), 0)=0,
   IF(IFERROR(IFERROR(VLOOKUP(L198, 'CND List'!$A:$C, 3, 0), VLOOKUP(L198&amp;"", 'CND List'!$A:$C, 3, 0)), 0)=0,
    IF(A198="KBB", "-", ""),
    IFERROR(VLOOKUP(L198, 'CND List'!$A:$C, 3, 0), VLOOKUP(L198&amp;"", 'CND List'!$A:$C, 3, 0))
   ),
   IFERROR(VLOOKUP(L198, List!D:J, 7, 0), VLOOKUP(L198&amp;"", List!D:J, 7, 0))
  )
 )
)</f>
        <v>Local Scrap</v>
      </c>
      <c r="C198" s="66" t="str">
        <f t="shared" si="3"/>
        <v>Local Scrap</v>
      </c>
      <c r="D198" s="67" t="str">
        <f ca="1">IF(C198="Local Scrap","Closed",IFERROR(IF(A198="kgb","Closed",IF(MID(C198,5,1)="Q","Closed",LOOKUP(TODAY()-W198, {0,31,91,181,366}, {"0-30天","31-90天","91-180天","181-365天","365天以上"}))), LOOKUP(TODAY()-Z198, {0,31,91,181,366}, {"0-30天","31-90天","91-180天","181-365天","365天以上"})))</f>
        <v>Closed</v>
      </c>
      <c r="E198" s="67" t="str" cm="1">
        <f t="array" ref="E198">IF(A198&lt;&gt;"kbb", "", IF(IFERROR(VALUE(V198), 0)=MAX(INDEX(($A$2:$A$4929="kbb")*($L$2:$L$4929=L198)*IFERROR(VALUE($V$2:$V$4929), 0), 0)), "最新", "歷史重複"))</f>
        <v>最新</v>
      </c>
      <c r="F198" t="s">
        <v>896</v>
      </c>
      <c r="G198" t="s">
        <v>29</v>
      </c>
      <c r="H198" t="s">
        <v>30</v>
      </c>
      <c r="I198" t="s">
        <v>31</v>
      </c>
      <c r="J198" t="s">
        <v>897</v>
      </c>
      <c r="K198" t="s">
        <v>898</v>
      </c>
      <c r="L198" t="s">
        <v>914</v>
      </c>
      <c r="M198" t="s">
        <v>90</v>
      </c>
      <c r="N198" t="s">
        <v>36</v>
      </c>
      <c r="O198" t="s">
        <v>37</v>
      </c>
      <c r="P198" t="s">
        <v>914</v>
      </c>
      <c r="Q198" t="s">
        <v>38</v>
      </c>
      <c r="R198" t="s">
        <v>53</v>
      </c>
      <c r="S198" t="s">
        <v>901</v>
      </c>
      <c r="T198" t="s">
        <v>37</v>
      </c>
      <c r="U198" t="s">
        <v>37</v>
      </c>
      <c r="V198" t="s">
        <v>915</v>
      </c>
      <c r="W198" t="s">
        <v>517</v>
      </c>
      <c r="X198" t="s">
        <v>114</v>
      </c>
      <c r="Y198" t="s">
        <v>816</v>
      </c>
      <c r="Z198" t="s">
        <v>916</v>
      </c>
      <c r="AA198" t="s">
        <v>44</v>
      </c>
      <c r="AB198" t="s">
        <v>44</v>
      </c>
      <c r="AC198" t="s">
        <v>117</v>
      </c>
      <c r="AD198" t="s">
        <v>46</v>
      </c>
      <c r="AE198" t="s">
        <v>37</v>
      </c>
      <c r="AF198" t="s">
        <v>37</v>
      </c>
      <c r="AG198" t="s">
        <v>37</v>
      </c>
      <c r="AH198" t="s">
        <v>37</v>
      </c>
      <c r="AI198" t="s">
        <v>37</v>
      </c>
    </row>
    <row r="199" spans="1:35" ht="16.850000000000001" customHeight="1">
      <c r="A199" s="65" t="str">
        <f>IF(L199="","",IF(COUNTIF(Wip!K:K,L199)=0,IF(W199="","KGB","KBB"),IF(AND(_xlfn.IFNA(VLOOKUP(L199,Wip!K:M,3,0),"")="Y",Q199="MTCAPPLYCONF"),"On Hold",IF(W199="","KGB","KBB"))))</f>
        <v>KGB</v>
      </c>
      <c r="B199" s="65" t="str">
        <f>IF(A199="on hold", "on hold",
 IF(A199="KGB", "Standard Shipment",
  IF(IFERROR(IFERROR(VLOOKUP(L199, List!D:J, 7, 0), VLOOKUP(L199&amp;"", List!D:J, 7, 0)), 0)=0,
   IF(IFERROR(IFERROR(VLOOKUP(L199, 'CND List'!$A:$C, 3, 0), VLOOKUP(L199&amp;"", 'CND List'!$A:$C, 3, 0)), 0)=0,
    IF(A199="KBB", "-", ""),
    IFERROR(VLOOKUP(L199, 'CND List'!$A:$C, 3, 0), VLOOKUP(L199&amp;"", 'CND List'!$A:$C, 3, 0))
   ),
   IFERROR(VLOOKUP(L199, List!D:J, 7, 0), VLOOKUP(L199&amp;"", List!D:J, 7, 0))
  )
 )
)</f>
        <v>Standard Shipment</v>
      </c>
      <c r="C199" s="66" t="str">
        <f t="shared" si="3"/>
        <v>Standard Shipment</v>
      </c>
      <c r="D199" s="67" t="str">
        <f ca="1">IF(C199="Local Scrap","Closed",IFERROR(IF(A199="kgb","Closed",IF(MID(C199,5,1)="Q","Closed",LOOKUP(TODAY()-W199, {0,31,91,181,366}, {"0-30天","31-90天","91-180天","181-365天","365天以上"}))), LOOKUP(TODAY()-Z199, {0,31,91,181,366}, {"0-30天","31-90天","91-180天","181-365天","365天以上"})))</f>
        <v>Closed</v>
      </c>
      <c r="E199" s="67" t="str" cm="1">
        <f t="array" ref="E199">IF(A199&lt;&gt;"kbb", "", IF(IFERROR(VALUE(V199), 0)=MAX(INDEX(($A$2:$A$4929="kbb")*($L$2:$L$4929=L199)*IFERROR(VALUE($V$2:$V$4929), 0), 0)), "最新", "歷史重複"))</f>
        <v/>
      </c>
      <c r="F199" t="s">
        <v>896</v>
      </c>
      <c r="G199" t="s">
        <v>29</v>
      </c>
      <c r="H199" t="s">
        <v>30</v>
      </c>
      <c r="I199" t="s">
        <v>31</v>
      </c>
      <c r="J199" t="s">
        <v>897</v>
      </c>
      <c r="K199" t="s">
        <v>898</v>
      </c>
      <c r="L199" t="s">
        <v>917</v>
      </c>
      <c r="M199" t="s">
        <v>455</v>
      </c>
      <c r="N199" t="s">
        <v>456</v>
      </c>
      <c r="O199" t="s">
        <v>37</v>
      </c>
      <c r="P199" t="s">
        <v>918</v>
      </c>
      <c r="Q199" t="s">
        <v>38</v>
      </c>
      <c r="R199" t="s">
        <v>743</v>
      </c>
      <c r="S199" t="s">
        <v>901</v>
      </c>
      <c r="T199" t="s">
        <v>919</v>
      </c>
      <c r="U199" t="s">
        <v>903</v>
      </c>
      <c r="V199" t="s">
        <v>903</v>
      </c>
      <c r="W199" t="s">
        <v>37</v>
      </c>
      <c r="X199" t="s">
        <v>37</v>
      </c>
      <c r="Y199" t="s">
        <v>37</v>
      </c>
      <c r="Z199" t="s">
        <v>920</v>
      </c>
      <c r="AA199" t="s">
        <v>44</v>
      </c>
      <c r="AB199" t="s">
        <v>44</v>
      </c>
      <c r="AC199" t="s">
        <v>45</v>
      </c>
      <c r="AD199" t="s">
        <v>460</v>
      </c>
      <c r="AE199" t="s">
        <v>910</v>
      </c>
      <c r="AF199" t="s">
        <v>48</v>
      </c>
      <c r="AG199">
        <v>619453</v>
      </c>
      <c r="AH199">
        <v>1</v>
      </c>
      <c r="AI199">
        <v>1</v>
      </c>
    </row>
    <row r="200" spans="1:35" ht="16.850000000000001" customHeight="1">
      <c r="A200" s="65" t="str">
        <f>IF(L200="","",IF(COUNTIF(Wip!K:K,L200)=0,IF(W200="","KGB","KBB"),IF(AND(_xlfn.IFNA(VLOOKUP(L200,Wip!K:M,3,0),"")="Y",Q200="MTCAPPLYCONF"),"On Hold",IF(W200="","KGB","KBB"))))</f>
        <v>KGB</v>
      </c>
      <c r="B200" s="65" t="str">
        <f>IF(A200="on hold", "on hold",
 IF(A200="KGB", "Standard Shipment",
  IF(IFERROR(IFERROR(VLOOKUP(L200, List!D:J, 7, 0), VLOOKUP(L200&amp;"", List!D:J, 7, 0)), 0)=0,
   IF(IFERROR(IFERROR(VLOOKUP(L200, 'CND List'!$A:$C, 3, 0), VLOOKUP(L200&amp;"", 'CND List'!$A:$C, 3, 0)), 0)=0,
    IF(A200="KBB", "-", ""),
    IFERROR(VLOOKUP(L200, 'CND List'!$A:$C, 3, 0), VLOOKUP(L200&amp;"", 'CND List'!$A:$C, 3, 0))
   ),
   IFERROR(VLOOKUP(L200, List!D:J, 7, 0), VLOOKUP(L200&amp;"", List!D:J, 7, 0))
  )
 )
)</f>
        <v>Standard Shipment</v>
      </c>
      <c r="C200" s="66" t="str">
        <f t="shared" si="3"/>
        <v>Standard Shipment</v>
      </c>
      <c r="D200" s="67" t="str">
        <f ca="1">IF(C200="Local Scrap","Closed",IFERROR(IF(A200="kgb","Closed",IF(MID(C200,5,1)="Q","Closed",LOOKUP(TODAY()-W200, {0,31,91,181,366}, {"0-30天","31-90天","91-180天","181-365天","365天以上"}))), LOOKUP(TODAY()-Z200, {0,31,91,181,366}, {"0-30天","31-90天","91-180天","181-365天","365天以上"})))</f>
        <v>Closed</v>
      </c>
      <c r="E200" s="67" t="str" cm="1">
        <f t="array" ref="E200">IF(A200&lt;&gt;"kbb", "", IF(IFERROR(VALUE(V200), 0)=MAX(INDEX(($A$2:$A$4929="kbb")*($L$2:$L$4929=L200)*IFERROR(VALUE($V$2:$V$4929), 0), 0)), "最新", "歷史重複"))</f>
        <v/>
      </c>
      <c r="F200" t="s">
        <v>896</v>
      </c>
      <c r="G200" t="s">
        <v>29</v>
      </c>
      <c r="H200" t="s">
        <v>30</v>
      </c>
      <c r="I200" t="s">
        <v>31</v>
      </c>
      <c r="J200" t="s">
        <v>897</v>
      </c>
      <c r="K200" t="s">
        <v>898</v>
      </c>
      <c r="L200" t="s">
        <v>921</v>
      </c>
      <c r="M200" t="s">
        <v>701</v>
      </c>
      <c r="N200" t="s">
        <v>456</v>
      </c>
      <c r="O200" t="s">
        <v>37</v>
      </c>
      <c r="P200" t="s">
        <v>922</v>
      </c>
      <c r="Q200" t="s">
        <v>38</v>
      </c>
      <c r="R200" t="s">
        <v>743</v>
      </c>
      <c r="S200" t="s">
        <v>901</v>
      </c>
      <c r="T200" t="s">
        <v>923</v>
      </c>
      <c r="U200" t="s">
        <v>903</v>
      </c>
      <c r="V200" t="s">
        <v>903</v>
      </c>
      <c r="W200" t="s">
        <v>37</v>
      </c>
      <c r="X200" t="s">
        <v>37</v>
      </c>
      <c r="Y200" t="s">
        <v>37</v>
      </c>
      <c r="Z200" t="s">
        <v>924</v>
      </c>
      <c r="AA200" t="s">
        <v>44</v>
      </c>
      <c r="AB200" t="s">
        <v>44</v>
      </c>
      <c r="AC200" t="s">
        <v>45</v>
      </c>
      <c r="AD200" t="s">
        <v>460</v>
      </c>
      <c r="AE200" t="s">
        <v>905</v>
      </c>
      <c r="AF200" t="s">
        <v>48</v>
      </c>
      <c r="AG200">
        <v>619453</v>
      </c>
      <c r="AH200">
        <v>1</v>
      </c>
      <c r="AI200">
        <v>1</v>
      </c>
    </row>
    <row r="201" spans="1:35" ht="16.850000000000001" customHeight="1">
      <c r="A201" s="65" t="str">
        <f>IF(L201="","",IF(COUNTIF(Wip!K:K,L201)=0,IF(W201="","KGB","KBB"),IF(AND(_xlfn.IFNA(VLOOKUP(L201,Wip!K:M,3,0),"")="Y",Q201="MTCAPPLYCONF"),"On Hold",IF(W201="","KGB","KBB"))))</f>
        <v>KGB</v>
      </c>
      <c r="B201" s="65" t="str">
        <f>IF(A201="on hold", "on hold",
 IF(A201="KGB", "Standard Shipment",
  IF(IFERROR(IFERROR(VLOOKUP(L201, List!D:J, 7, 0), VLOOKUP(L201&amp;"", List!D:J, 7, 0)), 0)=0,
   IF(IFERROR(IFERROR(VLOOKUP(L201, 'CND List'!$A:$C, 3, 0), VLOOKUP(L201&amp;"", 'CND List'!$A:$C, 3, 0)), 0)=0,
    IF(A201="KBB", "-", ""),
    IFERROR(VLOOKUP(L201, 'CND List'!$A:$C, 3, 0), VLOOKUP(L201&amp;"", 'CND List'!$A:$C, 3, 0))
   ),
   IFERROR(VLOOKUP(L201, List!D:J, 7, 0), VLOOKUP(L201&amp;"", List!D:J, 7, 0))
  )
 )
)</f>
        <v>Standard Shipment</v>
      </c>
      <c r="C201" s="66" t="str">
        <f t="shared" si="3"/>
        <v>Standard Shipment</v>
      </c>
      <c r="D201" s="67" t="str">
        <f ca="1">IF(C201="Local Scrap","Closed",IFERROR(IF(A201="kgb","Closed",IF(MID(C201,5,1)="Q","Closed",LOOKUP(TODAY()-W201, {0,31,91,181,366}, {"0-30天","31-90天","91-180天","181-365天","365天以上"}))), LOOKUP(TODAY()-Z201, {0,31,91,181,366}, {"0-30天","31-90天","91-180天","181-365天","365天以上"})))</f>
        <v>Closed</v>
      </c>
      <c r="E201" s="67" t="str" cm="1">
        <f t="array" ref="E201">IF(A201&lt;&gt;"kbb", "", IF(IFERROR(VALUE(V201), 0)=MAX(INDEX(($A$2:$A$4929="kbb")*($L$2:$L$4929=L201)*IFERROR(VALUE($V$2:$V$4929), 0), 0)), "最新", "歷史重複"))</f>
        <v/>
      </c>
      <c r="F201" t="s">
        <v>896</v>
      </c>
      <c r="G201" t="s">
        <v>29</v>
      </c>
      <c r="H201" t="s">
        <v>30</v>
      </c>
      <c r="I201" t="s">
        <v>31</v>
      </c>
      <c r="J201" t="s">
        <v>897</v>
      </c>
      <c r="K201" t="s">
        <v>898</v>
      </c>
      <c r="L201" t="s">
        <v>925</v>
      </c>
      <c r="M201" t="s">
        <v>400</v>
      </c>
      <c r="N201" t="s">
        <v>36</v>
      </c>
      <c r="O201" t="s">
        <v>37</v>
      </c>
      <c r="P201" t="s">
        <v>926</v>
      </c>
      <c r="Q201" t="s">
        <v>38</v>
      </c>
      <c r="R201" t="s">
        <v>743</v>
      </c>
      <c r="S201" t="s">
        <v>901</v>
      </c>
      <c r="T201" t="s">
        <v>927</v>
      </c>
      <c r="U201" t="s">
        <v>903</v>
      </c>
      <c r="V201" t="s">
        <v>903</v>
      </c>
      <c r="W201" t="s">
        <v>37</v>
      </c>
      <c r="X201" t="s">
        <v>37</v>
      </c>
      <c r="Y201" t="s">
        <v>37</v>
      </c>
      <c r="Z201" t="s">
        <v>928</v>
      </c>
      <c r="AA201" t="s">
        <v>44</v>
      </c>
      <c r="AB201" t="s">
        <v>44</v>
      </c>
      <c r="AC201" t="s">
        <v>45</v>
      </c>
      <c r="AD201" t="s">
        <v>46</v>
      </c>
      <c r="AE201" t="s">
        <v>910</v>
      </c>
      <c r="AF201" t="s">
        <v>48</v>
      </c>
      <c r="AG201">
        <v>619453</v>
      </c>
      <c r="AH201">
        <v>1</v>
      </c>
      <c r="AI201">
        <v>1</v>
      </c>
    </row>
    <row r="202" spans="1:35" ht="16.850000000000001" customHeight="1">
      <c r="A202" s="65" t="str">
        <f>IF(L202="","",IF(COUNTIF(Wip!K:K,L202)=0,IF(W202="","KGB","KBB"),IF(AND(_xlfn.IFNA(VLOOKUP(L202,Wip!K:M,3,0),"")="Y",Q202="MTCAPPLYCONF"),"On Hold",IF(W202="","KGB","KBB"))))</f>
        <v>KGB</v>
      </c>
      <c r="B202" s="65" t="str">
        <f>IF(A202="on hold", "on hold",
 IF(A202="KGB", "Standard Shipment",
  IF(IFERROR(IFERROR(VLOOKUP(L202, List!D:J, 7, 0), VLOOKUP(L202&amp;"", List!D:J, 7, 0)), 0)=0,
   IF(IFERROR(IFERROR(VLOOKUP(L202, 'CND List'!$A:$C, 3, 0), VLOOKUP(L202&amp;"", 'CND List'!$A:$C, 3, 0)), 0)=0,
    IF(A202="KBB", "-", ""),
    IFERROR(VLOOKUP(L202, 'CND List'!$A:$C, 3, 0), VLOOKUP(L202&amp;"", 'CND List'!$A:$C, 3, 0))
   ),
   IFERROR(VLOOKUP(L202, List!D:J, 7, 0), VLOOKUP(L202&amp;"", List!D:J, 7, 0))
  )
 )
)</f>
        <v>Standard Shipment</v>
      </c>
      <c r="C202" s="66" t="str">
        <f t="shared" si="3"/>
        <v>Standard Shipment</v>
      </c>
      <c r="D202" s="67" t="str">
        <f ca="1">IF(C202="Local Scrap","Closed",IFERROR(IF(A202="kgb","Closed",IF(MID(C202,5,1)="Q","Closed",LOOKUP(TODAY()-W202, {0,31,91,181,366}, {"0-30天","31-90天","91-180天","181-365天","365天以上"}))), LOOKUP(TODAY()-Z202, {0,31,91,181,366}, {"0-30天","31-90天","91-180天","181-365天","365天以上"})))</f>
        <v>Closed</v>
      </c>
      <c r="E202" s="67" t="str" cm="1">
        <f t="array" ref="E202">IF(A202&lt;&gt;"kbb", "", IF(IFERROR(VALUE(V202), 0)=MAX(INDEX(($A$2:$A$4929="kbb")*($L$2:$L$4929=L202)*IFERROR(VALUE($V$2:$V$4929), 0), 0)), "最新", "歷史重複"))</f>
        <v/>
      </c>
      <c r="F202" t="s">
        <v>896</v>
      </c>
      <c r="G202" t="s">
        <v>29</v>
      </c>
      <c r="H202" t="s">
        <v>30</v>
      </c>
      <c r="I202" t="s">
        <v>31</v>
      </c>
      <c r="J202" t="s">
        <v>897</v>
      </c>
      <c r="K202" t="s">
        <v>898</v>
      </c>
      <c r="L202" t="s">
        <v>929</v>
      </c>
      <c r="M202" t="s">
        <v>930</v>
      </c>
      <c r="N202" t="s">
        <v>219</v>
      </c>
      <c r="O202" t="s">
        <v>37</v>
      </c>
      <c r="P202" t="s">
        <v>931</v>
      </c>
      <c r="Q202" t="s">
        <v>38</v>
      </c>
      <c r="R202" t="s">
        <v>743</v>
      </c>
      <c r="S202" t="s">
        <v>901</v>
      </c>
      <c r="T202" t="s">
        <v>932</v>
      </c>
      <c r="U202" t="s">
        <v>933</v>
      </c>
      <c r="V202" t="s">
        <v>933</v>
      </c>
      <c r="W202" t="s">
        <v>37</v>
      </c>
      <c r="X202" t="s">
        <v>37</v>
      </c>
      <c r="Y202" t="s">
        <v>37</v>
      </c>
      <c r="Z202" t="s">
        <v>934</v>
      </c>
      <c r="AA202" t="s">
        <v>44</v>
      </c>
      <c r="AB202" t="s">
        <v>44</v>
      </c>
      <c r="AC202" t="s">
        <v>45</v>
      </c>
      <c r="AD202" t="s">
        <v>179</v>
      </c>
      <c r="AE202" t="s">
        <v>935</v>
      </c>
      <c r="AF202" t="s">
        <v>48</v>
      </c>
      <c r="AG202">
        <v>619988</v>
      </c>
      <c r="AH202">
        <v>1</v>
      </c>
      <c r="AI202">
        <v>1</v>
      </c>
    </row>
    <row r="203" spans="1:35" ht="16.850000000000001" customHeight="1">
      <c r="A203" s="65" t="str">
        <f>IF(L203="","",IF(COUNTIF(Wip!K:K,L203)=0,IF(W203="","KGB","KBB"),IF(AND(_xlfn.IFNA(VLOOKUP(L203,Wip!K:M,3,0),"")="Y",Q203="MTCAPPLYCONF"),"On Hold",IF(W203="","KGB","KBB"))))</f>
        <v>KGB</v>
      </c>
      <c r="B203" s="65" t="str">
        <f>IF(A203="on hold", "on hold",
 IF(A203="KGB", "Standard Shipment",
  IF(IFERROR(IFERROR(VLOOKUP(L203, List!D:J, 7, 0), VLOOKUP(L203&amp;"", List!D:J, 7, 0)), 0)=0,
   IF(IFERROR(IFERROR(VLOOKUP(L203, 'CND List'!$A:$C, 3, 0), VLOOKUP(L203&amp;"", 'CND List'!$A:$C, 3, 0)), 0)=0,
    IF(A203="KBB", "-", ""),
    IFERROR(VLOOKUP(L203, 'CND List'!$A:$C, 3, 0), VLOOKUP(L203&amp;"", 'CND List'!$A:$C, 3, 0))
   ),
   IFERROR(VLOOKUP(L203, List!D:J, 7, 0), VLOOKUP(L203&amp;"", List!D:J, 7, 0))
  )
 )
)</f>
        <v>Standard Shipment</v>
      </c>
      <c r="C203" s="66" t="str">
        <f t="shared" si="3"/>
        <v>Standard Shipment</v>
      </c>
      <c r="D203" s="67" t="str">
        <f ca="1">IF(C203="Local Scrap","Closed",IFERROR(IF(A203="kgb","Closed",IF(MID(C203,5,1)="Q","Closed",LOOKUP(TODAY()-W203, {0,31,91,181,366}, {"0-30天","31-90天","91-180天","181-365天","365天以上"}))), LOOKUP(TODAY()-Z203, {0,31,91,181,366}, {"0-30天","31-90天","91-180天","181-365天","365天以上"})))</f>
        <v>Closed</v>
      </c>
      <c r="E203" s="67" t="str" cm="1">
        <f t="array" ref="E203">IF(A203&lt;&gt;"kbb", "", IF(IFERROR(VALUE(V203), 0)=MAX(INDEX(($A$2:$A$4929="kbb")*($L$2:$L$4929=L203)*IFERROR(VALUE($V$2:$V$4929), 0), 0)), "最新", "歷史重複"))</f>
        <v/>
      </c>
      <c r="F203" t="s">
        <v>896</v>
      </c>
      <c r="G203" t="s">
        <v>29</v>
      </c>
      <c r="H203" t="s">
        <v>30</v>
      </c>
      <c r="I203" t="s">
        <v>31</v>
      </c>
      <c r="J203" t="s">
        <v>897</v>
      </c>
      <c r="K203" t="s">
        <v>898</v>
      </c>
      <c r="L203" t="s">
        <v>936</v>
      </c>
      <c r="M203" t="s">
        <v>429</v>
      </c>
      <c r="N203" t="s">
        <v>36</v>
      </c>
      <c r="O203" t="s">
        <v>37</v>
      </c>
      <c r="P203" t="s">
        <v>937</v>
      </c>
      <c r="Q203" t="s">
        <v>38</v>
      </c>
      <c r="R203" t="s">
        <v>743</v>
      </c>
      <c r="S203" t="s">
        <v>901</v>
      </c>
      <c r="T203" t="s">
        <v>938</v>
      </c>
      <c r="U203" t="s">
        <v>903</v>
      </c>
      <c r="V203" t="s">
        <v>903</v>
      </c>
      <c r="W203" t="s">
        <v>37</v>
      </c>
      <c r="X203" t="s">
        <v>37</v>
      </c>
      <c r="Y203" t="s">
        <v>37</v>
      </c>
      <c r="Z203" t="s">
        <v>939</v>
      </c>
      <c r="AA203" t="s">
        <v>44</v>
      </c>
      <c r="AB203" t="s">
        <v>44</v>
      </c>
      <c r="AC203" t="s">
        <v>45</v>
      </c>
      <c r="AD203" t="s">
        <v>46</v>
      </c>
      <c r="AE203" t="s">
        <v>910</v>
      </c>
      <c r="AF203" t="s">
        <v>48</v>
      </c>
      <c r="AG203">
        <v>619453</v>
      </c>
      <c r="AH203">
        <v>1</v>
      </c>
      <c r="AI203">
        <v>1</v>
      </c>
    </row>
    <row r="204" spans="1:35" ht="16.850000000000001" customHeight="1">
      <c r="A204" s="65" t="str">
        <f>IF(L204="","",IF(COUNTIF(Wip!K:K,L204)=0,IF(W204="","KGB","KBB"),IF(AND(_xlfn.IFNA(VLOOKUP(L204,Wip!K:M,3,0),"")="Y",Q204="MTCAPPLYCONF"),"On Hold",IF(W204="","KGB","KBB"))))</f>
        <v>KGB</v>
      </c>
      <c r="B204" s="65" t="str">
        <f>IF(A204="on hold", "on hold",
 IF(A204="KGB", "Standard Shipment",
  IF(IFERROR(IFERROR(VLOOKUP(L204, List!D:J, 7, 0), VLOOKUP(L204&amp;"", List!D:J, 7, 0)), 0)=0,
   IF(IFERROR(IFERROR(VLOOKUP(L204, 'CND List'!$A:$C, 3, 0), VLOOKUP(L204&amp;"", 'CND List'!$A:$C, 3, 0)), 0)=0,
    IF(A204="KBB", "-", ""),
    IFERROR(VLOOKUP(L204, 'CND List'!$A:$C, 3, 0), VLOOKUP(L204&amp;"", 'CND List'!$A:$C, 3, 0))
   ),
   IFERROR(VLOOKUP(L204, List!D:J, 7, 0), VLOOKUP(L204&amp;"", List!D:J, 7, 0))
  )
 )
)</f>
        <v>Standard Shipment</v>
      </c>
      <c r="C204" s="66" t="str">
        <f t="shared" si="3"/>
        <v>Standard Shipment</v>
      </c>
      <c r="D204" s="67" t="str">
        <f ca="1">IF(C204="Local Scrap","Closed",IFERROR(IF(A204="kgb","Closed",IF(MID(C204,5,1)="Q","Closed",LOOKUP(TODAY()-W204, {0,31,91,181,366}, {"0-30天","31-90天","91-180天","181-365天","365天以上"}))), LOOKUP(TODAY()-Z204, {0,31,91,181,366}, {"0-30天","31-90天","91-180天","181-365天","365天以上"})))</f>
        <v>Closed</v>
      </c>
      <c r="E204" s="67" t="str" cm="1">
        <f t="array" ref="E204">IF(A204&lt;&gt;"kbb", "", IF(IFERROR(VALUE(V204), 0)=MAX(INDEX(($A$2:$A$4929="kbb")*($L$2:$L$4929=L204)*IFERROR(VALUE($V$2:$V$4929), 0), 0)), "最新", "歷史重複"))</f>
        <v/>
      </c>
      <c r="F204" t="s">
        <v>896</v>
      </c>
      <c r="G204" t="s">
        <v>29</v>
      </c>
      <c r="H204" t="s">
        <v>30</v>
      </c>
      <c r="I204" t="s">
        <v>31</v>
      </c>
      <c r="J204" t="s">
        <v>897</v>
      </c>
      <c r="K204" t="s">
        <v>898</v>
      </c>
      <c r="L204" t="s">
        <v>940</v>
      </c>
      <c r="M204" t="s">
        <v>941</v>
      </c>
      <c r="N204" t="s">
        <v>36</v>
      </c>
      <c r="O204" t="s">
        <v>37</v>
      </c>
      <c r="P204" t="s">
        <v>942</v>
      </c>
      <c r="Q204" t="s">
        <v>38</v>
      </c>
      <c r="R204" t="s">
        <v>743</v>
      </c>
      <c r="S204" t="s">
        <v>901</v>
      </c>
      <c r="T204" t="s">
        <v>943</v>
      </c>
      <c r="U204" t="s">
        <v>903</v>
      </c>
      <c r="V204" t="s">
        <v>903</v>
      </c>
      <c r="W204" t="s">
        <v>37</v>
      </c>
      <c r="X204" t="s">
        <v>37</v>
      </c>
      <c r="Y204" t="s">
        <v>37</v>
      </c>
      <c r="Z204" t="s">
        <v>944</v>
      </c>
      <c r="AA204" t="s">
        <v>44</v>
      </c>
      <c r="AB204" t="s">
        <v>44</v>
      </c>
      <c r="AC204" t="s">
        <v>45</v>
      </c>
      <c r="AD204" t="s">
        <v>46</v>
      </c>
      <c r="AE204" t="s">
        <v>905</v>
      </c>
      <c r="AF204" t="s">
        <v>48</v>
      </c>
      <c r="AG204">
        <v>619453</v>
      </c>
      <c r="AH204">
        <v>1</v>
      </c>
      <c r="AI204">
        <v>1</v>
      </c>
    </row>
    <row r="205" spans="1:35" ht="16.850000000000001" customHeight="1">
      <c r="A205" s="65" t="str">
        <f>IF(L205="","",IF(COUNTIF(Wip!K:K,L205)=0,IF(W205="","KGB","KBB"),IF(AND(_xlfn.IFNA(VLOOKUP(L205,Wip!K:M,3,0),"")="Y",Q205="MTCAPPLYCONF"),"On Hold",IF(W205="","KGB","KBB"))))</f>
        <v>KBB</v>
      </c>
      <c r="B205" s="65" t="str">
        <f>IF(A205="on hold", "on hold",
 IF(A205="KGB", "Standard Shipment",
  IF(IFERROR(IFERROR(VLOOKUP(L205, List!D:J, 7, 0), VLOOKUP(L205&amp;"", List!D:J, 7, 0)), 0)=0,
   IF(IFERROR(IFERROR(VLOOKUP(L205, 'CND List'!$A:$C, 3, 0), VLOOKUP(L205&amp;"", 'CND List'!$A:$C, 3, 0)), 0)=0,
    IF(A205="KBB", "-", ""),
    IFERROR(VLOOKUP(L205, 'CND List'!$A:$C, 3, 0), VLOOKUP(L205&amp;"", 'CND List'!$A:$C, 3, 0))
   ),
   IFERROR(VLOOKUP(L205, List!D:J, 7, 0), VLOOKUP(L205&amp;"", List!D:J, 7, 0))
  )
 )
)</f>
        <v>Local Scrap</v>
      </c>
      <c r="C205" s="66" t="str">
        <f t="shared" si="3"/>
        <v>Local Scrap</v>
      </c>
      <c r="D205" s="67" t="str">
        <f ca="1">IF(C205="Local Scrap","Closed",IFERROR(IF(A205="kgb","Closed",IF(MID(C205,5,1)="Q","Closed",LOOKUP(TODAY()-W205, {0,31,91,181,366}, {"0-30天","31-90天","91-180天","181-365天","365天以上"}))), LOOKUP(TODAY()-Z205, {0,31,91,181,366}, {"0-30天","31-90天","91-180天","181-365天","365天以上"})))</f>
        <v>Closed</v>
      </c>
      <c r="E205" s="67" t="str" cm="1">
        <f t="array" ref="E205">IF(A205&lt;&gt;"kbb", "", IF(IFERROR(VALUE(V205), 0)=MAX(INDEX(($A$2:$A$4929="kbb")*($L$2:$L$4929=L205)*IFERROR(VALUE($V$2:$V$4929), 0), 0)), "最新", "歷史重複"))</f>
        <v>最新</v>
      </c>
      <c r="F205" t="s">
        <v>896</v>
      </c>
      <c r="G205" t="s">
        <v>29</v>
      </c>
      <c r="H205" t="s">
        <v>30</v>
      </c>
      <c r="I205" t="s">
        <v>31</v>
      </c>
      <c r="J205" t="s">
        <v>897</v>
      </c>
      <c r="K205" t="s">
        <v>898</v>
      </c>
      <c r="L205" t="s">
        <v>945</v>
      </c>
      <c r="M205" t="s">
        <v>941</v>
      </c>
      <c r="N205" t="s">
        <v>36</v>
      </c>
      <c r="O205" t="s">
        <v>37</v>
      </c>
      <c r="P205" t="s">
        <v>945</v>
      </c>
      <c r="Q205" t="s">
        <v>38</v>
      </c>
      <c r="R205" t="s">
        <v>53</v>
      </c>
      <c r="S205" t="s">
        <v>901</v>
      </c>
      <c r="T205" t="s">
        <v>37</v>
      </c>
      <c r="U205" t="s">
        <v>37</v>
      </c>
      <c r="V205" t="s">
        <v>946</v>
      </c>
      <c r="W205" t="s">
        <v>517</v>
      </c>
      <c r="X205" t="s">
        <v>114</v>
      </c>
      <c r="Y205" t="s">
        <v>816</v>
      </c>
      <c r="Z205" t="s">
        <v>947</v>
      </c>
      <c r="AA205" t="s">
        <v>44</v>
      </c>
      <c r="AB205" t="s">
        <v>44</v>
      </c>
      <c r="AC205" t="s">
        <v>117</v>
      </c>
      <c r="AD205" t="s">
        <v>46</v>
      </c>
      <c r="AE205" t="s">
        <v>37</v>
      </c>
      <c r="AF205" t="s">
        <v>37</v>
      </c>
      <c r="AG205" t="s">
        <v>37</v>
      </c>
      <c r="AH205" t="s">
        <v>37</v>
      </c>
      <c r="AI205" t="s">
        <v>37</v>
      </c>
    </row>
    <row r="206" spans="1:35" ht="16.850000000000001" customHeight="1">
      <c r="A206" s="65" t="str">
        <f>IF(L206="","",IF(COUNTIF(Wip!K:K,L206)=0,IF(W206="","KGB","KBB"),IF(AND(_xlfn.IFNA(VLOOKUP(L206,Wip!K:M,3,0),"")="Y",Q206="MTCAPPLYCONF"),"On Hold",IF(W206="","KGB","KBB"))))</f>
        <v>KGB</v>
      </c>
      <c r="B206" s="65" t="str">
        <f>IF(A206="on hold", "on hold",
 IF(A206="KGB", "Standard Shipment",
  IF(IFERROR(IFERROR(VLOOKUP(L206, List!D:J, 7, 0), VLOOKUP(L206&amp;"", List!D:J, 7, 0)), 0)=0,
   IF(IFERROR(IFERROR(VLOOKUP(L206, 'CND List'!$A:$C, 3, 0), VLOOKUP(L206&amp;"", 'CND List'!$A:$C, 3, 0)), 0)=0,
    IF(A206="KBB", "-", ""),
    IFERROR(VLOOKUP(L206, 'CND List'!$A:$C, 3, 0), VLOOKUP(L206&amp;"", 'CND List'!$A:$C, 3, 0))
   ),
   IFERROR(VLOOKUP(L206, List!D:J, 7, 0), VLOOKUP(L206&amp;"", List!D:J, 7, 0))
  )
 )
)</f>
        <v>Standard Shipment</v>
      </c>
      <c r="C206" s="66" t="str">
        <f t="shared" si="3"/>
        <v>Standard Shipment</v>
      </c>
      <c r="D206" s="67" t="str">
        <f ca="1">IF(C206="Local Scrap","Closed",IFERROR(IF(A206="kgb","Closed",IF(MID(C206,5,1)="Q","Closed",LOOKUP(TODAY()-W206, {0,31,91,181,366}, {"0-30天","31-90天","91-180天","181-365天","365天以上"}))), LOOKUP(TODAY()-Z206, {0,31,91,181,366}, {"0-30天","31-90天","91-180天","181-365天","365天以上"})))</f>
        <v>Closed</v>
      </c>
      <c r="E206" s="67" t="str" cm="1">
        <f t="array" ref="E206">IF(A206&lt;&gt;"kbb", "", IF(IFERROR(VALUE(V206), 0)=MAX(INDEX(($A$2:$A$4929="kbb")*($L$2:$L$4929=L206)*IFERROR(VALUE($V$2:$V$4929), 0), 0)), "最新", "歷史重複"))</f>
        <v/>
      </c>
      <c r="F206" t="s">
        <v>896</v>
      </c>
      <c r="G206" t="s">
        <v>29</v>
      </c>
      <c r="H206" t="s">
        <v>30</v>
      </c>
      <c r="I206" t="s">
        <v>31</v>
      </c>
      <c r="J206" t="s">
        <v>897</v>
      </c>
      <c r="K206" t="s">
        <v>898</v>
      </c>
      <c r="L206" t="s">
        <v>948</v>
      </c>
      <c r="M206" t="s">
        <v>949</v>
      </c>
      <c r="N206" t="s">
        <v>456</v>
      </c>
      <c r="O206" t="s">
        <v>37</v>
      </c>
      <c r="P206" t="s">
        <v>950</v>
      </c>
      <c r="Q206" t="s">
        <v>38</v>
      </c>
      <c r="R206" t="s">
        <v>743</v>
      </c>
      <c r="S206" t="s">
        <v>901</v>
      </c>
      <c r="T206" t="s">
        <v>951</v>
      </c>
      <c r="U206" t="s">
        <v>903</v>
      </c>
      <c r="V206" t="s">
        <v>903</v>
      </c>
      <c r="W206" t="s">
        <v>37</v>
      </c>
      <c r="X206" t="s">
        <v>37</v>
      </c>
      <c r="Y206" t="s">
        <v>37</v>
      </c>
      <c r="Z206" t="s">
        <v>952</v>
      </c>
      <c r="AA206" t="s">
        <v>44</v>
      </c>
      <c r="AB206" t="s">
        <v>44</v>
      </c>
      <c r="AC206" t="s">
        <v>45</v>
      </c>
      <c r="AD206" t="s">
        <v>460</v>
      </c>
      <c r="AE206" t="s">
        <v>905</v>
      </c>
      <c r="AF206" t="s">
        <v>48</v>
      </c>
      <c r="AG206">
        <v>619453</v>
      </c>
      <c r="AH206">
        <v>1</v>
      </c>
      <c r="AI206">
        <v>1</v>
      </c>
    </row>
    <row r="207" spans="1:35" ht="16.850000000000001" customHeight="1">
      <c r="A207" s="65" t="str">
        <f>IF(L207="","",IF(COUNTIF(Wip!K:K,L207)=0,IF(W207="","KGB","KBB"),IF(AND(_xlfn.IFNA(VLOOKUP(L207,Wip!K:M,3,0),"")="Y",Q207="MTCAPPLYCONF"),"On Hold",IF(W207="","KGB","KBB"))))</f>
        <v>KGB</v>
      </c>
      <c r="B207" s="65" t="str">
        <f>IF(A207="on hold", "on hold",
 IF(A207="KGB", "Standard Shipment",
  IF(IFERROR(IFERROR(VLOOKUP(L207, List!D:J, 7, 0), VLOOKUP(L207&amp;"", List!D:J, 7, 0)), 0)=0,
   IF(IFERROR(IFERROR(VLOOKUP(L207, 'CND List'!$A:$C, 3, 0), VLOOKUP(L207&amp;"", 'CND List'!$A:$C, 3, 0)), 0)=0,
    IF(A207="KBB", "-", ""),
    IFERROR(VLOOKUP(L207, 'CND List'!$A:$C, 3, 0), VLOOKUP(L207&amp;"", 'CND List'!$A:$C, 3, 0))
   ),
   IFERROR(VLOOKUP(L207, List!D:J, 7, 0), VLOOKUP(L207&amp;"", List!D:J, 7, 0))
  )
 )
)</f>
        <v>Standard Shipment</v>
      </c>
      <c r="C207" s="66" t="str">
        <f t="shared" si="3"/>
        <v>Standard Shipment</v>
      </c>
      <c r="D207" s="67" t="str">
        <f ca="1">IF(C207="Local Scrap","Closed",IFERROR(IF(A207="kgb","Closed",IF(MID(C207,5,1)="Q","Closed",LOOKUP(TODAY()-W207, {0,31,91,181,366}, {"0-30天","31-90天","91-180天","181-365天","365天以上"}))), LOOKUP(TODAY()-Z207, {0,31,91,181,366}, {"0-30天","31-90天","91-180天","181-365天","365天以上"})))</f>
        <v>Closed</v>
      </c>
      <c r="E207" s="67" t="str" cm="1">
        <f t="array" ref="E207">IF(A207&lt;&gt;"kbb", "", IF(IFERROR(VALUE(V207), 0)=MAX(INDEX(($A$2:$A$4929="kbb")*($L$2:$L$4929=L207)*IFERROR(VALUE($V$2:$V$4929), 0), 0)), "最新", "歷史重複"))</f>
        <v/>
      </c>
      <c r="F207" t="s">
        <v>896</v>
      </c>
      <c r="G207" t="s">
        <v>29</v>
      </c>
      <c r="H207" t="s">
        <v>30</v>
      </c>
      <c r="I207" t="s">
        <v>31</v>
      </c>
      <c r="J207" t="s">
        <v>897</v>
      </c>
      <c r="K207" t="s">
        <v>898</v>
      </c>
      <c r="L207" t="s">
        <v>953</v>
      </c>
      <c r="M207" t="s">
        <v>701</v>
      </c>
      <c r="N207" t="s">
        <v>456</v>
      </c>
      <c r="O207" t="s">
        <v>37</v>
      </c>
      <c r="P207" t="s">
        <v>954</v>
      </c>
      <c r="Q207" t="s">
        <v>38</v>
      </c>
      <c r="R207" t="s">
        <v>743</v>
      </c>
      <c r="S207" t="s">
        <v>901</v>
      </c>
      <c r="T207" t="s">
        <v>955</v>
      </c>
      <c r="U207" t="s">
        <v>956</v>
      </c>
      <c r="V207" t="s">
        <v>956</v>
      </c>
      <c r="W207" t="s">
        <v>37</v>
      </c>
      <c r="X207" t="s">
        <v>37</v>
      </c>
      <c r="Y207" t="s">
        <v>37</v>
      </c>
      <c r="Z207" t="s">
        <v>957</v>
      </c>
      <c r="AA207" t="s">
        <v>44</v>
      </c>
      <c r="AB207" t="s">
        <v>44</v>
      </c>
      <c r="AC207" t="s">
        <v>45</v>
      </c>
      <c r="AD207" t="s">
        <v>460</v>
      </c>
      <c r="AE207" t="s">
        <v>958</v>
      </c>
      <c r="AF207" t="s">
        <v>48</v>
      </c>
      <c r="AG207">
        <v>619510</v>
      </c>
      <c r="AH207">
        <v>1</v>
      </c>
      <c r="AI207">
        <v>1</v>
      </c>
    </row>
    <row r="208" spans="1:35" ht="16.850000000000001" customHeight="1">
      <c r="A208" s="65" t="str">
        <f>IF(L208="","",IF(COUNTIF(Wip!K:K,L208)=0,IF(W208="","KGB","KBB"),IF(AND(_xlfn.IFNA(VLOOKUP(L208,Wip!K:M,3,0),"")="Y",Q208="MTCAPPLYCONF"),"On Hold",IF(W208="","KGB","KBB"))))</f>
        <v>KGB</v>
      </c>
      <c r="B208" s="65" t="str">
        <f>IF(A208="on hold", "on hold",
 IF(A208="KGB", "Standard Shipment",
  IF(IFERROR(IFERROR(VLOOKUP(L208, List!D:J, 7, 0), VLOOKUP(L208&amp;"", List!D:J, 7, 0)), 0)=0,
   IF(IFERROR(IFERROR(VLOOKUP(L208, 'CND List'!$A:$C, 3, 0), VLOOKUP(L208&amp;"", 'CND List'!$A:$C, 3, 0)), 0)=0,
    IF(A208="KBB", "-", ""),
    IFERROR(VLOOKUP(L208, 'CND List'!$A:$C, 3, 0), VLOOKUP(L208&amp;"", 'CND List'!$A:$C, 3, 0))
   ),
   IFERROR(VLOOKUP(L208, List!D:J, 7, 0), VLOOKUP(L208&amp;"", List!D:J, 7, 0))
  )
 )
)</f>
        <v>Standard Shipment</v>
      </c>
      <c r="C208" s="66" t="str">
        <f t="shared" si="3"/>
        <v>Standard Shipment</v>
      </c>
      <c r="D208" s="67" t="str">
        <f ca="1">IF(C208="Local Scrap","Closed",IFERROR(IF(A208="kgb","Closed",IF(MID(C208,5,1)="Q","Closed",LOOKUP(TODAY()-W208, {0,31,91,181,366}, {"0-30天","31-90天","91-180天","181-365天","365天以上"}))), LOOKUP(TODAY()-Z208, {0,31,91,181,366}, {"0-30天","31-90天","91-180天","181-365天","365天以上"})))</f>
        <v>Closed</v>
      </c>
      <c r="E208" s="67" t="str" cm="1">
        <f t="array" ref="E208">IF(A208&lt;&gt;"kbb", "", IF(IFERROR(VALUE(V208), 0)=MAX(INDEX(($A$2:$A$4929="kbb")*($L$2:$L$4929=L208)*IFERROR(VALUE($V$2:$V$4929), 0), 0)), "最新", "歷史重複"))</f>
        <v/>
      </c>
      <c r="F208" t="s">
        <v>896</v>
      </c>
      <c r="G208" t="s">
        <v>29</v>
      </c>
      <c r="H208" t="s">
        <v>30</v>
      </c>
      <c r="I208" t="s">
        <v>31</v>
      </c>
      <c r="J208" t="s">
        <v>897</v>
      </c>
      <c r="K208" t="s">
        <v>898</v>
      </c>
      <c r="L208" t="s">
        <v>959</v>
      </c>
      <c r="M208" t="s">
        <v>960</v>
      </c>
      <c r="N208" t="s">
        <v>439</v>
      </c>
      <c r="O208" t="s">
        <v>37</v>
      </c>
      <c r="P208" t="s">
        <v>961</v>
      </c>
      <c r="Q208" t="s">
        <v>38</v>
      </c>
      <c r="R208" t="s">
        <v>743</v>
      </c>
      <c r="S208" t="s">
        <v>901</v>
      </c>
      <c r="T208" t="s">
        <v>962</v>
      </c>
      <c r="U208" t="s">
        <v>933</v>
      </c>
      <c r="V208" t="s">
        <v>933</v>
      </c>
      <c r="W208" t="s">
        <v>37</v>
      </c>
      <c r="X208" t="s">
        <v>37</v>
      </c>
      <c r="Y208" t="s">
        <v>37</v>
      </c>
      <c r="Z208" t="s">
        <v>963</v>
      </c>
      <c r="AA208" t="s">
        <v>44</v>
      </c>
      <c r="AB208" t="s">
        <v>44</v>
      </c>
      <c r="AC208" t="s">
        <v>45</v>
      </c>
      <c r="AD208" t="s">
        <v>443</v>
      </c>
      <c r="AE208" t="s">
        <v>935</v>
      </c>
      <c r="AF208" t="s">
        <v>48</v>
      </c>
      <c r="AG208">
        <v>619988</v>
      </c>
      <c r="AH208">
        <v>1</v>
      </c>
      <c r="AI208">
        <v>1</v>
      </c>
    </row>
    <row r="209" spans="1:35" ht="16.850000000000001" customHeight="1">
      <c r="A209" s="65" t="str">
        <f>IF(L209="","",IF(COUNTIF(Wip!K:K,L209)=0,IF(W209="","KGB","KBB"),IF(AND(_xlfn.IFNA(VLOOKUP(L209,Wip!K:M,3,0),"")="Y",Q209="MTCAPPLYCONF"),"On Hold",IF(W209="","KGB","KBB"))))</f>
        <v>KGB</v>
      </c>
      <c r="B209" s="65" t="str">
        <f>IF(A209="on hold", "on hold",
 IF(A209="KGB", "Standard Shipment",
  IF(IFERROR(IFERROR(VLOOKUP(L209, List!D:J, 7, 0), VLOOKUP(L209&amp;"", List!D:J, 7, 0)), 0)=0,
   IF(IFERROR(IFERROR(VLOOKUP(L209, 'CND List'!$A:$C, 3, 0), VLOOKUP(L209&amp;"", 'CND List'!$A:$C, 3, 0)), 0)=0,
    IF(A209="KBB", "-", ""),
    IFERROR(VLOOKUP(L209, 'CND List'!$A:$C, 3, 0), VLOOKUP(L209&amp;"", 'CND List'!$A:$C, 3, 0))
   ),
   IFERROR(VLOOKUP(L209, List!D:J, 7, 0), VLOOKUP(L209&amp;"", List!D:J, 7, 0))
  )
 )
)</f>
        <v>Standard Shipment</v>
      </c>
      <c r="C209" s="66" t="str">
        <f t="shared" si="3"/>
        <v>Standard Shipment</v>
      </c>
      <c r="D209" s="67" t="str">
        <f ca="1">IF(C209="Local Scrap","Closed",IFERROR(IF(A209="kgb","Closed",IF(MID(C209,5,1)="Q","Closed",LOOKUP(TODAY()-W209, {0,31,91,181,366}, {"0-30天","31-90天","91-180天","181-365天","365天以上"}))), LOOKUP(TODAY()-Z209, {0,31,91,181,366}, {"0-30天","31-90天","91-180天","181-365天","365天以上"})))</f>
        <v>Closed</v>
      </c>
      <c r="E209" s="67" t="str" cm="1">
        <f t="array" ref="E209">IF(A209&lt;&gt;"kbb", "", IF(IFERROR(VALUE(V209), 0)=MAX(INDEX(($A$2:$A$4929="kbb")*($L$2:$L$4929=L209)*IFERROR(VALUE($V$2:$V$4929), 0), 0)), "最新", "歷史重複"))</f>
        <v/>
      </c>
      <c r="F209" t="s">
        <v>896</v>
      </c>
      <c r="G209" t="s">
        <v>29</v>
      </c>
      <c r="H209" t="s">
        <v>30</v>
      </c>
      <c r="I209" t="s">
        <v>31</v>
      </c>
      <c r="J209" t="s">
        <v>897</v>
      </c>
      <c r="K209" t="s">
        <v>898</v>
      </c>
      <c r="L209" t="s">
        <v>964</v>
      </c>
      <c r="M209" t="s">
        <v>930</v>
      </c>
      <c r="N209" t="s">
        <v>219</v>
      </c>
      <c r="O209" t="s">
        <v>37</v>
      </c>
      <c r="P209" t="s">
        <v>965</v>
      </c>
      <c r="Q209" t="s">
        <v>38</v>
      </c>
      <c r="R209" t="s">
        <v>743</v>
      </c>
      <c r="S209" t="s">
        <v>901</v>
      </c>
      <c r="T209" t="s">
        <v>966</v>
      </c>
      <c r="U209" t="s">
        <v>933</v>
      </c>
      <c r="V209" t="s">
        <v>933</v>
      </c>
      <c r="W209" t="s">
        <v>37</v>
      </c>
      <c r="X209" t="s">
        <v>37</v>
      </c>
      <c r="Y209" t="s">
        <v>37</v>
      </c>
      <c r="Z209" t="s">
        <v>967</v>
      </c>
      <c r="AA209" t="s">
        <v>44</v>
      </c>
      <c r="AB209" t="s">
        <v>44</v>
      </c>
      <c r="AC209" t="s">
        <v>45</v>
      </c>
      <c r="AD209" t="s">
        <v>179</v>
      </c>
      <c r="AE209" t="s">
        <v>935</v>
      </c>
      <c r="AF209" t="s">
        <v>48</v>
      </c>
      <c r="AG209">
        <v>619988</v>
      </c>
      <c r="AH209">
        <v>1</v>
      </c>
      <c r="AI209">
        <v>1</v>
      </c>
    </row>
    <row r="210" spans="1:35" ht="16.850000000000001" customHeight="1">
      <c r="A210" s="65" t="str">
        <f>IF(L210="","",IF(COUNTIF(Wip!K:K,L210)=0,IF(W210="","KGB","KBB"),IF(AND(_xlfn.IFNA(VLOOKUP(L210,Wip!K:M,3,0),"")="Y",Q210="MTCAPPLYCONF"),"On Hold",IF(W210="","KGB","KBB"))))</f>
        <v>KGB</v>
      </c>
      <c r="B210" s="65" t="str">
        <f>IF(A210="on hold", "on hold",
 IF(A210="KGB", "Standard Shipment",
  IF(IFERROR(IFERROR(VLOOKUP(L210, List!D:J, 7, 0), VLOOKUP(L210&amp;"", List!D:J, 7, 0)), 0)=0,
   IF(IFERROR(IFERROR(VLOOKUP(L210, 'CND List'!$A:$C, 3, 0), VLOOKUP(L210&amp;"", 'CND List'!$A:$C, 3, 0)), 0)=0,
    IF(A210="KBB", "-", ""),
    IFERROR(VLOOKUP(L210, 'CND List'!$A:$C, 3, 0), VLOOKUP(L210&amp;"", 'CND List'!$A:$C, 3, 0))
   ),
   IFERROR(VLOOKUP(L210, List!D:J, 7, 0), VLOOKUP(L210&amp;"", List!D:J, 7, 0))
  )
 )
)</f>
        <v>Standard Shipment</v>
      </c>
      <c r="C210" s="66" t="str">
        <f t="shared" si="3"/>
        <v>Standard Shipment</v>
      </c>
      <c r="D210" s="67" t="str">
        <f ca="1">IF(C210="Local Scrap","Closed",IFERROR(IF(A210="kgb","Closed",IF(MID(C210,5,1)="Q","Closed",LOOKUP(TODAY()-W210, {0,31,91,181,366}, {"0-30天","31-90天","91-180天","181-365天","365天以上"}))), LOOKUP(TODAY()-Z210, {0,31,91,181,366}, {"0-30天","31-90天","91-180天","181-365天","365天以上"})))</f>
        <v>Closed</v>
      </c>
      <c r="E210" s="67" t="str" cm="1">
        <f t="array" ref="E210">IF(A210&lt;&gt;"kbb", "", IF(IFERROR(VALUE(V210), 0)=MAX(INDEX(($A$2:$A$4929="kbb")*($L$2:$L$4929=L210)*IFERROR(VALUE($V$2:$V$4929), 0), 0)), "最新", "歷史重複"))</f>
        <v/>
      </c>
      <c r="F210" t="s">
        <v>896</v>
      </c>
      <c r="G210" t="s">
        <v>29</v>
      </c>
      <c r="H210" t="s">
        <v>30</v>
      </c>
      <c r="I210" t="s">
        <v>31</v>
      </c>
      <c r="J210" t="s">
        <v>897</v>
      </c>
      <c r="K210" t="s">
        <v>898</v>
      </c>
      <c r="L210" t="s">
        <v>968</v>
      </c>
      <c r="M210" t="s">
        <v>969</v>
      </c>
      <c r="N210" t="s">
        <v>36</v>
      </c>
      <c r="O210" t="s">
        <v>37</v>
      </c>
      <c r="P210" t="s">
        <v>970</v>
      </c>
      <c r="Q210" t="s">
        <v>38</v>
      </c>
      <c r="R210" t="s">
        <v>743</v>
      </c>
      <c r="S210" t="s">
        <v>901</v>
      </c>
      <c r="T210" t="s">
        <v>971</v>
      </c>
      <c r="U210" t="s">
        <v>903</v>
      </c>
      <c r="V210" t="s">
        <v>903</v>
      </c>
      <c r="W210" t="s">
        <v>37</v>
      </c>
      <c r="X210" t="s">
        <v>37</v>
      </c>
      <c r="Y210" t="s">
        <v>37</v>
      </c>
      <c r="Z210" t="s">
        <v>972</v>
      </c>
      <c r="AA210" t="s">
        <v>44</v>
      </c>
      <c r="AB210" t="s">
        <v>44</v>
      </c>
      <c r="AC210" t="s">
        <v>45</v>
      </c>
      <c r="AD210" t="s">
        <v>46</v>
      </c>
      <c r="AE210" t="s">
        <v>905</v>
      </c>
      <c r="AF210" t="s">
        <v>48</v>
      </c>
      <c r="AG210">
        <v>619453</v>
      </c>
      <c r="AH210">
        <v>1</v>
      </c>
      <c r="AI210">
        <v>1</v>
      </c>
    </row>
    <row r="211" spans="1:35" ht="16.850000000000001" customHeight="1">
      <c r="A211" s="65" t="str">
        <f>IF(L211="","",IF(COUNTIF(Wip!K:K,L211)=0,IF(W211="","KGB","KBB"),IF(AND(_xlfn.IFNA(VLOOKUP(L211,Wip!K:M,3,0),"")="Y",Q211="MTCAPPLYCONF"),"On Hold",IF(W211="","KGB","KBB"))))</f>
        <v>KGB</v>
      </c>
      <c r="B211" s="65" t="str">
        <f>IF(A211="on hold", "on hold",
 IF(A211="KGB", "Standard Shipment",
  IF(IFERROR(IFERROR(VLOOKUP(L211, List!D:J, 7, 0), VLOOKUP(L211&amp;"", List!D:J, 7, 0)), 0)=0,
   IF(IFERROR(IFERROR(VLOOKUP(L211, 'CND List'!$A:$C, 3, 0), VLOOKUP(L211&amp;"", 'CND List'!$A:$C, 3, 0)), 0)=0,
    IF(A211="KBB", "-", ""),
    IFERROR(VLOOKUP(L211, 'CND List'!$A:$C, 3, 0), VLOOKUP(L211&amp;"", 'CND List'!$A:$C, 3, 0))
   ),
   IFERROR(VLOOKUP(L211, List!D:J, 7, 0), VLOOKUP(L211&amp;"", List!D:J, 7, 0))
  )
 )
)</f>
        <v>Standard Shipment</v>
      </c>
      <c r="C211" s="66" t="str">
        <f t="shared" si="3"/>
        <v>Standard Shipment</v>
      </c>
      <c r="D211" s="67" t="str">
        <f ca="1">IF(C211="Local Scrap","Closed",IFERROR(IF(A211="kgb","Closed",IF(MID(C211,5,1)="Q","Closed",LOOKUP(TODAY()-W211, {0,31,91,181,366}, {"0-30天","31-90天","91-180天","181-365天","365天以上"}))), LOOKUP(TODAY()-Z211, {0,31,91,181,366}, {"0-30天","31-90天","91-180天","181-365天","365天以上"})))</f>
        <v>Closed</v>
      </c>
      <c r="E211" s="67" t="str" cm="1">
        <f t="array" ref="E211">IF(A211&lt;&gt;"kbb", "", IF(IFERROR(VALUE(V211), 0)=MAX(INDEX(($A$2:$A$4929="kbb")*($L$2:$L$4929=L211)*IFERROR(VALUE($V$2:$V$4929), 0), 0)), "最新", "歷史重複"))</f>
        <v/>
      </c>
      <c r="F211" t="s">
        <v>896</v>
      </c>
      <c r="G211" t="s">
        <v>29</v>
      </c>
      <c r="H211" t="s">
        <v>30</v>
      </c>
      <c r="I211" t="s">
        <v>31</v>
      </c>
      <c r="J211" t="s">
        <v>897</v>
      </c>
      <c r="K211" t="s">
        <v>898</v>
      </c>
      <c r="L211" t="s">
        <v>973</v>
      </c>
      <c r="M211" t="s">
        <v>960</v>
      </c>
      <c r="N211" t="s">
        <v>439</v>
      </c>
      <c r="O211" t="s">
        <v>37</v>
      </c>
      <c r="P211" t="s">
        <v>974</v>
      </c>
      <c r="Q211" t="s">
        <v>38</v>
      </c>
      <c r="R211" t="s">
        <v>53</v>
      </c>
      <c r="S211" t="s">
        <v>901</v>
      </c>
      <c r="T211" t="s">
        <v>975</v>
      </c>
      <c r="U211" t="s">
        <v>852</v>
      </c>
      <c r="V211" t="s">
        <v>852</v>
      </c>
      <c r="W211" t="s">
        <v>37</v>
      </c>
      <c r="X211" t="s">
        <v>37</v>
      </c>
      <c r="Y211" t="s">
        <v>37</v>
      </c>
      <c r="Z211" t="s">
        <v>976</v>
      </c>
      <c r="AA211" t="s">
        <v>44</v>
      </c>
      <c r="AB211" t="s">
        <v>44</v>
      </c>
      <c r="AC211" t="s">
        <v>45</v>
      </c>
      <c r="AD211" t="s">
        <v>443</v>
      </c>
      <c r="AE211" t="s">
        <v>854</v>
      </c>
      <c r="AF211" t="s">
        <v>48</v>
      </c>
      <c r="AG211">
        <v>620561</v>
      </c>
      <c r="AH211">
        <v>1</v>
      </c>
      <c r="AI211">
        <v>1</v>
      </c>
    </row>
    <row r="212" spans="1:35" ht="16.850000000000001" customHeight="1">
      <c r="A212" s="65" t="str">
        <f>IF(L212="","",IF(COUNTIF(Wip!K:K,L212)=0,IF(W212="","KGB","KBB"),IF(AND(_xlfn.IFNA(VLOOKUP(L212,Wip!K:M,3,0),"")="Y",Q212="MTCAPPLYCONF"),"On Hold",IF(W212="","KGB","KBB"))))</f>
        <v>KGB</v>
      </c>
      <c r="B212" s="65" t="str">
        <f>IF(A212="on hold", "on hold",
 IF(A212="KGB", "Standard Shipment",
  IF(IFERROR(IFERROR(VLOOKUP(L212, List!D:J, 7, 0), VLOOKUP(L212&amp;"", List!D:J, 7, 0)), 0)=0,
   IF(IFERROR(IFERROR(VLOOKUP(L212, 'CND List'!$A:$C, 3, 0), VLOOKUP(L212&amp;"", 'CND List'!$A:$C, 3, 0)), 0)=0,
    IF(A212="KBB", "-", ""),
    IFERROR(VLOOKUP(L212, 'CND List'!$A:$C, 3, 0), VLOOKUP(L212&amp;"", 'CND List'!$A:$C, 3, 0))
   ),
   IFERROR(VLOOKUP(L212, List!D:J, 7, 0), VLOOKUP(L212&amp;"", List!D:J, 7, 0))
  )
 )
)</f>
        <v>Standard Shipment</v>
      </c>
      <c r="C212" s="66" t="str">
        <f t="shared" si="3"/>
        <v>Standard Shipment</v>
      </c>
      <c r="D212" s="67" t="str">
        <f ca="1">IF(C212="Local Scrap","Closed",IFERROR(IF(A212="kgb","Closed",IF(MID(C212,5,1)="Q","Closed",LOOKUP(TODAY()-W212, {0,31,91,181,366}, {"0-30天","31-90天","91-180天","181-365天","365天以上"}))), LOOKUP(TODAY()-Z212, {0,31,91,181,366}, {"0-30天","31-90天","91-180天","181-365天","365天以上"})))</f>
        <v>Closed</v>
      </c>
      <c r="E212" s="67" t="str" cm="1">
        <f t="array" ref="E212">IF(A212&lt;&gt;"kbb", "", IF(IFERROR(VALUE(V212), 0)=MAX(INDEX(($A$2:$A$4929="kbb")*($L$2:$L$4929=L212)*IFERROR(VALUE($V$2:$V$4929), 0), 0)), "最新", "歷史重複"))</f>
        <v/>
      </c>
      <c r="F212" t="s">
        <v>977</v>
      </c>
      <c r="G212" t="s">
        <v>29</v>
      </c>
      <c r="H212" t="s">
        <v>30</v>
      </c>
      <c r="I212" t="s">
        <v>31</v>
      </c>
      <c r="J212" t="s">
        <v>978</v>
      </c>
      <c r="K212" t="s">
        <v>979</v>
      </c>
      <c r="L212" t="s">
        <v>980</v>
      </c>
      <c r="M212" t="s">
        <v>981</v>
      </c>
      <c r="N212" t="s">
        <v>556</v>
      </c>
      <c r="O212" t="s">
        <v>37</v>
      </c>
      <c r="P212" t="s">
        <v>982</v>
      </c>
      <c r="Q212" t="s">
        <v>38</v>
      </c>
      <c r="R212" t="s">
        <v>743</v>
      </c>
      <c r="S212" t="s">
        <v>983</v>
      </c>
      <c r="T212" t="s">
        <v>984</v>
      </c>
      <c r="U212" t="s">
        <v>903</v>
      </c>
      <c r="V212" t="s">
        <v>903</v>
      </c>
      <c r="W212" t="s">
        <v>37</v>
      </c>
      <c r="X212" t="s">
        <v>37</v>
      </c>
      <c r="Y212" t="s">
        <v>37</v>
      </c>
      <c r="Z212" t="s">
        <v>985</v>
      </c>
      <c r="AA212" t="s">
        <v>44</v>
      </c>
      <c r="AB212" t="s">
        <v>44</v>
      </c>
      <c r="AC212" t="s">
        <v>45</v>
      </c>
      <c r="AD212" t="s">
        <v>190</v>
      </c>
      <c r="AE212" t="s">
        <v>905</v>
      </c>
      <c r="AF212" t="s">
        <v>48</v>
      </c>
      <c r="AG212">
        <v>619453</v>
      </c>
      <c r="AH212">
        <v>1</v>
      </c>
      <c r="AI212">
        <v>1</v>
      </c>
    </row>
    <row r="213" spans="1:35" ht="16.850000000000001" customHeight="1">
      <c r="A213" s="65" t="str">
        <f>IF(L213="","",IF(COUNTIF(Wip!K:K,L213)=0,IF(W213="","KGB","KBB"),IF(AND(_xlfn.IFNA(VLOOKUP(L213,Wip!K:M,3,0),"")="Y",Q213="MTCAPPLYCONF"),"On Hold",IF(W213="","KGB","KBB"))))</f>
        <v>KGB</v>
      </c>
      <c r="B213" s="65" t="str">
        <f>IF(A213="on hold", "on hold",
 IF(A213="KGB", "Standard Shipment",
  IF(IFERROR(IFERROR(VLOOKUP(L213, List!D:J, 7, 0), VLOOKUP(L213&amp;"", List!D:J, 7, 0)), 0)=0,
   IF(IFERROR(IFERROR(VLOOKUP(L213, 'CND List'!$A:$C, 3, 0), VLOOKUP(L213&amp;"", 'CND List'!$A:$C, 3, 0)), 0)=0,
    IF(A213="KBB", "-", ""),
    IFERROR(VLOOKUP(L213, 'CND List'!$A:$C, 3, 0), VLOOKUP(L213&amp;"", 'CND List'!$A:$C, 3, 0))
   ),
   IFERROR(VLOOKUP(L213, List!D:J, 7, 0), VLOOKUP(L213&amp;"", List!D:J, 7, 0))
  )
 )
)</f>
        <v>Standard Shipment</v>
      </c>
      <c r="C213" s="66" t="str">
        <f t="shared" si="3"/>
        <v>Standard Shipment</v>
      </c>
      <c r="D213" s="67" t="str">
        <f ca="1">IF(C213="Local Scrap","Closed",IFERROR(IF(A213="kgb","Closed",IF(MID(C213,5,1)="Q","Closed",LOOKUP(TODAY()-W213, {0,31,91,181,366}, {"0-30天","31-90天","91-180天","181-365天","365天以上"}))), LOOKUP(TODAY()-Z213, {0,31,91,181,366}, {"0-30天","31-90天","91-180天","181-365天","365天以上"})))</f>
        <v>Closed</v>
      </c>
      <c r="E213" s="67" t="str" cm="1">
        <f t="array" ref="E213">IF(A213&lt;&gt;"kbb", "", IF(IFERROR(VALUE(V213), 0)=MAX(INDEX(($A$2:$A$4929="kbb")*($L$2:$L$4929=L213)*IFERROR(VALUE($V$2:$V$4929), 0), 0)), "最新", "歷史重複"))</f>
        <v/>
      </c>
      <c r="F213" t="s">
        <v>977</v>
      </c>
      <c r="G213" t="s">
        <v>29</v>
      </c>
      <c r="H213" t="s">
        <v>30</v>
      </c>
      <c r="I213" t="s">
        <v>31</v>
      </c>
      <c r="J213" t="s">
        <v>978</v>
      </c>
      <c r="K213" t="s">
        <v>979</v>
      </c>
      <c r="L213" t="s">
        <v>986</v>
      </c>
      <c r="M213" t="s">
        <v>555</v>
      </c>
      <c r="N213" t="s">
        <v>556</v>
      </c>
      <c r="O213" t="s">
        <v>37</v>
      </c>
      <c r="P213" t="s">
        <v>986</v>
      </c>
      <c r="Q213" t="s">
        <v>38</v>
      </c>
      <c r="R213" t="s">
        <v>743</v>
      </c>
      <c r="S213" t="s">
        <v>983</v>
      </c>
      <c r="T213" t="s">
        <v>987</v>
      </c>
      <c r="U213" t="s">
        <v>903</v>
      </c>
      <c r="V213" t="s">
        <v>903</v>
      </c>
      <c r="W213" t="s">
        <v>37</v>
      </c>
      <c r="X213" t="s">
        <v>37</v>
      </c>
      <c r="Y213" t="s">
        <v>37</v>
      </c>
      <c r="Z213" t="s">
        <v>988</v>
      </c>
      <c r="AA213" t="s">
        <v>44</v>
      </c>
      <c r="AB213" t="s">
        <v>44</v>
      </c>
      <c r="AC213" t="s">
        <v>45</v>
      </c>
      <c r="AD213" t="s">
        <v>190</v>
      </c>
      <c r="AE213" t="s">
        <v>905</v>
      </c>
      <c r="AF213" t="s">
        <v>48</v>
      </c>
      <c r="AG213">
        <v>619453</v>
      </c>
      <c r="AH213">
        <v>1</v>
      </c>
      <c r="AI213">
        <v>1</v>
      </c>
    </row>
    <row r="214" spans="1:35" ht="16.850000000000001" customHeight="1">
      <c r="A214" s="65" t="str">
        <f>IF(L214="","",IF(COUNTIF(Wip!K:K,L214)=0,IF(W214="","KGB","KBB"),IF(AND(_xlfn.IFNA(VLOOKUP(L214,Wip!K:M,3,0),"")="Y",Q214="MTCAPPLYCONF"),"On Hold",IF(W214="","KGB","KBB"))))</f>
        <v>KGB</v>
      </c>
      <c r="B214" s="65" t="str">
        <f>IF(A214="on hold", "on hold",
 IF(A214="KGB", "Standard Shipment",
  IF(IFERROR(IFERROR(VLOOKUP(L214, List!D:J, 7, 0), VLOOKUP(L214&amp;"", List!D:J, 7, 0)), 0)=0,
   IF(IFERROR(IFERROR(VLOOKUP(L214, 'CND List'!$A:$C, 3, 0), VLOOKUP(L214&amp;"", 'CND List'!$A:$C, 3, 0)), 0)=0,
    IF(A214="KBB", "-", ""),
    IFERROR(VLOOKUP(L214, 'CND List'!$A:$C, 3, 0), VLOOKUP(L214&amp;"", 'CND List'!$A:$C, 3, 0))
   ),
   IFERROR(VLOOKUP(L214, List!D:J, 7, 0), VLOOKUP(L214&amp;"", List!D:J, 7, 0))
  )
 )
)</f>
        <v>Standard Shipment</v>
      </c>
      <c r="C214" s="66" t="str">
        <f t="shared" si="3"/>
        <v>Standard Shipment</v>
      </c>
      <c r="D214" s="67" t="str">
        <f ca="1">IF(C214="Local Scrap","Closed",IFERROR(IF(A214="kgb","Closed",IF(MID(C214,5,1)="Q","Closed",LOOKUP(TODAY()-W214, {0,31,91,181,366}, {"0-30天","31-90天","91-180天","181-365天","365天以上"}))), LOOKUP(TODAY()-Z214, {0,31,91,181,366}, {"0-30天","31-90天","91-180天","181-365天","365天以上"})))</f>
        <v>Closed</v>
      </c>
      <c r="E214" s="67" t="str" cm="1">
        <f t="array" ref="E214">IF(A214&lt;&gt;"kbb", "", IF(IFERROR(VALUE(V214), 0)=MAX(INDEX(($A$2:$A$4929="kbb")*($L$2:$L$4929=L214)*IFERROR(VALUE($V$2:$V$4929), 0), 0)), "最新", "歷史重複"))</f>
        <v/>
      </c>
      <c r="F214" t="s">
        <v>977</v>
      </c>
      <c r="G214" t="s">
        <v>29</v>
      </c>
      <c r="H214" t="s">
        <v>30</v>
      </c>
      <c r="I214" t="s">
        <v>31</v>
      </c>
      <c r="J214" t="s">
        <v>978</v>
      </c>
      <c r="K214" t="s">
        <v>979</v>
      </c>
      <c r="L214" t="s">
        <v>989</v>
      </c>
      <c r="M214" t="s">
        <v>555</v>
      </c>
      <c r="N214" t="s">
        <v>556</v>
      </c>
      <c r="O214" t="s">
        <v>37</v>
      </c>
      <c r="P214" t="s">
        <v>990</v>
      </c>
      <c r="Q214" t="s">
        <v>38</v>
      </c>
      <c r="R214" t="s">
        <v>743</v>
      </c>
      <c r="S214" t="s">
        <v>983</v>
      </c>
      <c r="T214" t="s">
        <v>991</v>
      </c>
      <c r="U214" t="s">
        <v>956</v>
      </c>
      <c r="V214" t="s">
        <v>956</v>
      </c>
      <c r="W214" t="s">
        <v>37</v>
      </c>
      <c r="X214" t="s">
        <v>37</v>
      </c>
      <c r="Y214" t="s">
        <v>37</v>
      </c>
      <c r="Z214" t="s">
        <v>992</v>
      </c>
      <c r="AA214" t="s">
        <v>44</v>
      </c>
      <c r="AB214" t="s">
        <v>44</v>
      </c>
      <c r="AC214" t="s">
        <v>45</v>
      </c>
      <c r="AD214" t="s">
        <v>190</v>
      </c>
      <c r="AE214" t="s">
        <v>958</v>
      </c>
      <c r="AF214" t="s">
        <v>48</v>
      </c>
      <c r="AG214">
        <v>619510</v>
      </c>
      <c r="AH214">
        <v>1</v>
      </c>
      <c r="AI214">
        <v>1</v>
      </c>
    </row>
    <row r="215" spans="1:35" ht="16.850000000000001" customHeight="1">
      <c r="A215" s="65" t="str">
        <f>IF(L215="","",IF(COUNTIF(Wip!K:K,L215)=0,IF(W215="","KGB","KBB"),IF(AND(_xlfn.IFNA(VLOOKUP(L215,Wip!K:M,3,0),"")="Y",Q215="MTCAPPLYCONF"),"On Hold",IF(W215="","KGB","KBB"))))</f>
        <v>KGB</v>
      </c>
      <c r="B215" s="65" t="str">
        <f>IF(A215="on hold", "on hold",
 IF(A215="KGB", "Standard Shipment",
  IF(IFERROR(IFERROR(VLOOKUP(L215, List!D:J, 7, 0), VLOOKUP(L215&amp;"", List!D:J, 7, 0)), 0)=0,
   IF(IFERROR(IFERROR(VLOOKUP(L215, 'CND List'!$A:$C, 3, 0), VLOOKUP(L215&amp;"", 'CND List'!$A:$C, 3, 0)), 0)=0,
    IF(A215="KBB", "-", ""),
    IFERROR(VLOOKUP(L215, 'CND List'!$A:$C, 3, 0), VLOOKUP(L215&amp;"", 'CND List'!$A:$C, 3, 0))
   ),
   IFERROR(VLOOKUP(L215, List!D:J, 7, 0), VLOOKUP(L215&amp;"", List!D:J, 7, 0))
  )
 )
)</f>
        <v>Standard Shipment</v>
      </c>
      <c r="C215" s="66" t="str">
        <f t="shared" si="3"/>
        <v>Standard Shipment</v>
      </c>
      <c r="D215" s="67" t="str">
        <f ca="1">IF(C215="Local Scrap","Closed",IFERROR(IF(A215="kgb","Closed",IF(MID(C215,5,1)="Q","Closed",LOOKUP(TODAY()-W215, {0,31,91,181,366}, {"0-30天","31-90天","91-180天","181-365天","365天以上"}))), LOOKUP(TODAY()-Z215, {0,31,91,181,366}, {"0-30天","31-90天","91-180天","181-365天","365天以上"})))</f>
        <v>Closed</v>
      </c>
      <c r="E215" s="67" t="str" cm="1">
        <f t="array" ref="E215">IF(A215&lt;&gt;"kbb", "", IF(IFERROR(VALUE(V215), 0)=MAX(INDEX(($A$2:$A$4929="kbb")*($L$2:$L$4929=L215)*IFERROR(VALUE($V$2:$V$4929), 0), 0)), "最新", "歷史重複"))</f>
        <v/>
      </c>
      <c r="F215" t="s">
        <v>977</v>
      </c>
      <c r="G215" t="s">
        <v>29</v>
      </c>
      <c r="H215" t="s">
        <v>30</v>
      </c>
      <c r="I215" t="s">
        <v>31</v>
      </c>
      <c r="J215" t="s">
        <v>978</v>
      </c>
      <c r="K215" t="s">
        <v>979</v>
      </c>
      <c r="L215" t="s">
        <v>993</v>
      </c>
      <c r="M215" t="s">
        <v>981</v>
      </c>
      <c r="N215" t="s">
        <v>556</v>
      </c>
      <c r="O215" t="s">
        <v>37</v>
      </c>
      <c r="P215" t="s">
        <v>994</v>
      </c>
      <c r="Q215" t="s">
        <v>38</v>
      </c>
      <c r="R215" t="s">
        <v>743</v>
      </c>
      <c r="S215" t="s">
        <v>983</v>
      </c>
      <c r="T215" t="s">
        <v>995</v>
      </c>
      <c r="U215" t="s">
        <v>996</v>
      </c>
      <c r="V215" t="s">
        <v>996</v>
      </c>
      <c r="W215" t="s">
        <v>37</v>
      </c>
      <c r="X215" t="s">
        <v>37</v>
      </c>
      <c r="Y215" t="s">
        <v>37</v>
      </c>
      <c r="Z215" t="s">
        <v>997</v>
      </c>
      <c r="AA215" t="s">
        <v>44</v>
      </c>
      <c r="AB215" t="s">
        <v>44</v>
      </c>
      <c r="AC215" t="s">
        <v>45</v>
      </c>
      <c r="AD215" t="s">
        <v>190</v>
      </c>
      <c r="AE215" t="s">
        <v>998</v>
      </c>
      <c r="AF215" t="s">
        <v>48</v>
      </c>
      <c r="AG215">
        <v>620059</v>
      </c>
      <c r="AH215">
        <v>1</v>
      </c>
      <c r="AI215">
        <v>1</v>
      </c>
    </row>
    <row r="216" spans="1:35" ht="16.850000000000001" customHeight="1">
      <c r="A216" s="65" t="str">
        <f>IF(L216="","",IF(COUNTIF(Wip!K:K,L216)=0,IF(W216="","KGB","KBB"),IF(AND(_xlfn.IFNA(VLOOKUP(L216,Wip!K:M,3,0),"")="Y",Q216="MTCAPPLYCONF"),"On Hold",IF(W216="","KGB","KBB"))))</f>
        <v>KBB</v>
      </c>
      <c r="B216" s="65" t="str">
        <f>IF(A216="on hold", "on hold",
 IF(A216="KGB", "Standard Shipment",
  IF(IFERROR(IFERROR(VLOOKUP(L216, List!D:J, 7, 0), VLOOKUP(L216&amp;"", List!D:J, 7, 0)), 0)=0,
   IF(IFERROR(IFERROR(VLOOKUP(L216, 'CND List'!$A:$C, 3, 0), VLOOKUP(L216&amp;"", 'CND List'!$A:$C, 3, 0)), 0)=0,
    IF(A216="KBB", "-", ""),
    IFERROR(VLOOKUP(L216, 'CND List'!$A:$C, 3, 0), VLOOKUP(L216&amp;"", 'CND List'!$A:$C, 3, 0))
   ),
   IFERROR(VLOOKUP(L216, List!D:J, 7, 0), VLOOKUP(L216&amp;"", List!D:J, 7, 0))
  )
 )
)</f>
        <v>-</v>
      </c>
      <c r="C216" s="66" t="str">
        <f t="shared" si="3"/>
        <v>wait for return customer</v>
      </c>
      <c r="D216" s="67" t="str">
        <f ca="1">IF(C216="Local Scrap","Closed",IFERROR(IF(A216="kgb","Closed",IF(MID(C216,5,1)="Q","Closed",LOOKUP(TODAY()-W216, {0,31,91,181,366}, {"0-30天","31-90天","91-180天","181-365天","365天以上"}))), LOOKUP(TODAY()-Z216, {0,31,91,181,366}, {"0-30天","31-90天","91-180天","181-365天","365天以上"})))</f>
        <v>365天以上</v>
      </c>
      <c r="E216" s="67" t="str" cm="1">
        <f t="array" ref="E216">IF(A216&lt;&gt;"kbb", "", IF(IFERROR(VALUE(V216), 0)=MAX(INDEX(($A$2:$A$4929="kbb")*($L$2:$L$4929=L216)*IFERROR(VALUE($V$2:$V$4929), 0), 0)), "最新", "歷史重複"))</f>
        <v>最新</v>
      </c>
      <c r="F216" t="s">
        <v>999</v>
      </c>
      <c r="G216" t="s">
        <v>29</v>
      </c>
      <c r="H216" t="s">
        <v>30</v>
      </c>
      <c r="I216" t="s">
        <v>31</v>
      </c>
      <c r="J216" t="s">
        <v>1000</v>
      </c>
      <c r="K216" t="s">
        <v>1001</v>
      </c>
      <c r="L216" t="s">
        <v>1002</v>
      </c>
      <c r="M216" t="s">
        <v>205</v>
      </c>
      <c r="N216" t="s">
        <v>206</v>
      </c>
      <c r="O216" t="s">
        <v>37</v>
      </c>
      <c r="P216" t="s">
        <v>1002</v>
      </c>
      <c r="Q216" t="s">
        <v>38</v>
      </c>
      <c r="R216" t="s">
        <v>53</v>
      </c>
      <c r="S216" t="s">
        <v>1003</v>
      </c>
      <c r="T216" t="s">
        <v>37</v>
      </c>
      <c r="U216" t="s">
        <v>37</v>
      </c>
      <c r="V216" t="s">
        <v>1004</v>
      </c>
      <c r="W216" t="s">
        <v>692</v>
      </c>
      <c r="X216" t="s">
        <v>114</v>
      </c>
      <c r="Y216" t="s">
        <v>1005</v>
      </c>
      <c r="Z216" t="s">
        <v>1006</v>
      </c>
      <c r="AA216" t="s">
        <v>44</v>
      </c>
      <c r="AB216" t="s">
        <v>44</v>
      </c>
      <c r="AC216" t="s">
        <v>117</v>
      </c>
      <c r="AD216" t="s">
        <v>190</v>
      </c>
      <c r="AE216" t="s">
        <v>37</v>
      </c>
      <c r="AF216" t="s">
        <v>37</v>
      </c>
      <c r="AG216" t="s">
        <v>37</v>
      </c>
      <c r="AH216" t="s">
        <v>37</v>
      </c>
      <c r="AI216" t="s">
        <v>37</v>
      </c>
    </row>
    <row r="217" spans="1:35" ht="16.850000000000001" customHeight="1">
      <c r="A217" s="65" t="str">
        <f>IF(L217="","",IF(COUNTIF(Wip!K:K,L217)=0,IF(W217="","KGB","KBB"),IF(AND(_xlfn.IFNA(VLOOKUP(L217,Wip!K:M,3,0),"")="Y",Q217="MTCAPPLYCONF"),"On Hold",IF(W217="","KGB","KBB"))))</f>
        <v>KBB</v>
      </c>
      <c r="B217" s="65" t="str">
        <f>IF(A217="on hold", "on hold",
 IF(A217="KGB", "Standard Shipment",
  IF(IFERROR(IFERROR(VLOOKUP(L217, List!D:J, 7, 0), VLOOKUP(L217&amp;"", List!D:J, 7, 0)), 0)=0,
   IF(IFERROR(IFERROR(VLOOKUP(L217, 'CND List'!$A:$C, 3, 0), VLOOKUP(L217&amp;"", 'CND List'!$A:$C, 3, 0)), 0)=0,
    IF(A217="KBB", "-", ""),
    IFERROR(VLOOKUP(L217, 'CND List'!$A:$C, 3, 0), VLOOKUP(L217&amp;"", 'CND List'!$A:$C, 3, 0))
   ),
   IFERROR(VLOOKUP(L217, List!D:J, 7, 0), VLOOKUP(L217&amp;"", List!D:J, 7, 0))
  )
 )
)</f>
        <v>-</v>
      </c>
      <c r="C217" s="66" t="str">
        <f t="shared" si="3"/>
        <v>wait for return customer</v>
      </c>
      <c r="D217" s="67" t="str">
        <f ca="1">IF(C217="Local Scrap","Closed",IFERROR(IF(A217="kgb","Closed",IF(MID(C217,5,1)="Q","Closed",LOOKUP(TODAY()-W217, {0,31,91,181,366}, {"0-30天","31-90天","91-180天","181-365天","365天以上"}))), LOOKUP(TODAY()-Z217, {0,31,91,181,366}, {"0-30天","31-90天","91-180天","181-365天","365天以上"})))</f>
        <v>365天以上</v>
      </c>
      <c r="E217" s="67" t="str" cm="1">
        <f t="array" ref="E217">IF(A217&lt;&gt;"kbb", "", IF(IFERROR(VALUE(V217), 0)=MAX(INDEX(($A$2:$A$4929="kbb")*($L$2:$L$4929=L217)*IFERROR(VALUE($V$2:$V$4929), 0), 0)), "最新", "歷史重複"))</f>
        <v>最新</v>
      </c>
      <c r="F217" t="s">
        <v>999</v>
      </c>
      <c r="G217" t="s">
        <v>29</v>
      </c>
      <c r="H217" t="s">
        <v>30</v>
      </c>
      <c r="I217" t="s">
        <v>31</v>
      </c>
      <c r="J217" t="s">
        <v>1000</v>
      </c>
      <c r="K217" t="s">
        <v>1001</v>
      </c>
      <c r="L217" t="s">
        <v>1007</v>
      </c>
      <c r="M217" t="s">
        <v>205</v>
      </c>
      <c r="N217" t="s">
        <v>206</v>
      </c>
      <c r="O217" t="s">
        <v>37</v>
      </c>
      <c r="P217" t="s">
        <v>1007</v>
      </c>
      <c r="Q217" t="s">
        <v>38</v>
      </c>
      <c r="R217" t="s">
        <v>53</v>
      </c>
      <c r="S217" t="s">
        <v>1003</v>
      </c>
      <c r="T217" t="s">
        <v>37</v>
      </c>
      <c r="U217" t="s">
        <v>37</v>
      </c>
      <c r="V217" t="s">
        <v>1008</v>
      </c>
      <c r="W217" t="s">
        <v>692</v>
      </c>
      <c r="X217" t="s">
        <v>114</v>
      </c>
      <c r="Y217" t="s">
        <v>1005</v>
      </c>
      <c r="Z217" t="s">
        <v>1009</v>
      </c>
      <c r="AA217" t="s">
        <v>44</v>
      </c>
      <c r="AB217" t="s">
        <v>44</v>
      </c>
      <c r="AC217" t="s">
        <v>117</v>
      </c>
      <c r="AD217" t="s">
        <v>190</v>
      </c>
      <c r="AE217" t="s">
        <v>37</v>
      </c>
      <c r="AF217" t="s">
        <v>37</v>
      </c>
      <c r="AG217" t="s">
        <v>37</v>
      </c>
      <c r="AH217" t="s">
        <v>37</v>
      </c>
      <c r="AI217" t="s">
        <v>37</v>
      </c>
    </row>
    <row r="218" spans="1:35" ht="16.850000000000001" customHeight="1">
      <c r="A218" s="65" t="str">
        <f>IF(L218="","",IF(COUNTIF(Wip!K:K,L218)=0,IF(W218="","KGB","KBB"),IF(AND(_xlfn.IFNA(VLOOKUP(L218,Wip!K:M,3,0),"")="Y",Q218="MTCAPPLYCONF"),"On Hold",IF(W218="","KGB","KBB"))))</f>
        <v>KGB</v>
      </c>
      <c r="B218" s="65" t="str">
        <f>IF(A218="on hold", "on hold",
 IF(A218="KGB", "Standard Shipment",
  IF(IFERROR(IFERROR(VLOOKUP(L218, List!D:J, 7, 0), VLOOKUP(L218&amp;"", List!D:J, 7, 0)), 0)=0,
   IF(IFERROR(IFERROR(VLOOKUP(L218, 'CND List'!$A:$C, 3, 0), VLOOKUP(L218&amp;"", 'CND List'!$A:$C, 3, 0)), 0)=0,
    IF(A218="KBB", "-", ""),
    IFERROR(VLOOKUP(L218, 'CND List'!$A:$C, 3, 0), VLOOKUP(L218&amp;"", 'CND List'!$A:$C, 3, 0))
   ),
   IFERROR(VLOOKUP(L218, List!D:J, 7, 0), VLOOKUP(L218&amp;"", List!D:J, 7, 0))
  )
 )
)</f>
        <v>Standard Shipment</v>
      </c>
      <c r="C218" s="66" t="str">
        <f t="shared" si="3"/>
        <v>Standard Shipment</v>
      </c>
      <c r="D218" s="67" t="str">
        <f ca="1">IF(C218="Local Scrap","Closed",IFERROR(IF(A218="kgb","Closed",IF(MID(C218,5,1)="Q","Closed",LOOKUP(TODAY()-W218, {0,31,91,181,366}, {"0-30天","31-90天","91-180天","181-365天","365天以上"}))), LOOKUP(TODAY()-Z218, {0,31,91,181,366}, {"0-30天","31-90天","91-180天","181-365天","365天以上"})))</f>
        <v>Closed</v>
      </c>
      <c r="E218" s="67" t="str" cm="1">
        <f t="array" ref="E218">IF(A218&lt;&gt;"kbb", "", IF(IFERROR(VALUE(V218), 0)=MAX(INDEX(($A$2:$A$4929="kbb")*($L$2:$L$4929=L218)*IFERROR(VALUE($V$2:$V$4929), 0), 0)), "最新", "歷史重複"))</f>
        <v/>
      </c>
      <c r="F218" t="s">
        <v>1010</v>
      </c>
      <c r="G218" t="s">
        <v>29</v>
      </c>
      <c r="H218" t="s">
        <v>30</v>
      </c>
      <c r="I218" t="s">
        <v>31</v>
      </c>
      <c r="J218" t="s">
        <v>1011</v>
      </c>
      <c r="K218" t="s">
        <v>1012</v>
      </c>
      <c r="L218" t="s">
        <v>1013</v>
      </c>
      <c r="M218" t="s">
        <v>949</v>
      </c>
      <c r="N218" t="s">
        <v>456</v>
      </c>
      <c r="O218" t="s">
        <v>37</v>
      </c>
      <c r="P218" t="s">
        <v>1014</v>
      </c>
      <c r="Q218" t="s">
        <v>38</v>
      </c>
      <c r="R218" t="s">
        <v>743</v>
      </c>
      <c r="S218" t="s">
        <v>1015</v>
      </c>
      <c r="T218" t="s">
        <v>1016</v>
      </c>
      <c r="U218" t="s">
        <v>1017</v>
      </c>
      <c r="V218" t="s">
        <v>1017</v>
      </c>
      <c r="W218" t="s">
        <v>37</v>
      </c>
      <c r="X218" t="s">
        <v>37</v>
      </c>
      <c r="Y218" t="s">
        <v>37</v>
      </c>
      <c r="Z218" t="s">
        <v>1018</v>
      </c>
      <c r="AA218" t="s">
        <v>44</v>
      </c>
      <c r="AB218" t="s">
        <v>44</v>
      </c>
      <c r="AC218" t="s">
        <v>45</v>
      </c>
      <c r="AD218" t="s">
        <v>460</v>
      </c>
      <c r="AE218" t="s">
        <v>1019</v>
      </c>
      <c r="AF218" t="s">
        <v>48</v>
      </c>
      <c r="AG218">
        <v>620770</v>
      </c>
      <c r="AH218">
        <v>1</v>
      </c>
      <c r="AI218">
        <v>1</v>
      </c>
    </row>
    <row r="219" spans="1:35" ht="16.850000000000001" customHeight="1">
      <c r="A219" s="65" t="str">
        <f>IF(L219="","",IF(COUNTIF(Wip!K:K,L219)=0,IF(W219="","KGB","KBB"),IF(AND(_xlfn.IFNA(VLOOKUP(L219,Wip!K:M,3,0),"")="Y",Q219="MTCAPPLYCONF"),"On Hold",IF(W219="","KGB","KBB"))))</f>
        <v>KGB</v>
      </c>
      <c r="B219" s="65" t="str">
        <f>IF(A219="on hold", "on hold",
 IF(A219="KGB", "Standard Shipment",
  IF(IFERROR(IFERROR(VLOOKUP(L219, List!D:J, 7, 0), VLOOKUP(L219&amp;"", List!D:J, 7, 0)), 0)=0,
   IF(IFERROR(IFERROR(VLOOKUP(L219, 'CND List'!$A:$C, 3, 0), VLOOKUP(L219&amp;"", 'CND List'!$A:$C, 3, 0)), 0)=0,
    IF(A219="KBB", "-", ""),
    IFERROR(VLOOKUP(L219, 'CND List'!$A:$C, 3, 0), VLOOKUP(L219&amp;"", 'CND List'!$A:$C, 3, 0))
   ),
   IFERROR(VLOOKUP(L219, List!D:J, 7, 0), VLOOKUP(L219&amp;"", List!D:J, 7, 0))
  )
 )
)</f>
        <v>Standard Shipment</v>
      </c>
      <c r="C219" s="66" t="str">
        <f t="shared" si="3"/>
        <v>Standard Shipment</v>
      </c>
      <c r="D219" s="67" t="str">
        <f ca="1">IF(C219="Local Scrap","Closed",IFERROR(IF(A219="kgb","Closed",IF(MID(C219,5,1)="Q","Closed",LOOKUP(TODAY()-W219, {0,31,91,181,366}, {"0-30天","31-90天","91-180天","181-365天","365天以上"}))), LOOKUP(TODAY()-Z219, {0,31,91,181,366}, {"0-30天","31-90天","91-180天","181-365天","365天以上"})))</f>
        <v>Closed</v>
      </c>
      <c r="E219" s="67" t="str" cm="1">
        <f t="array" ref="E219">IF(A219&lt;&gt;"kbb", "", IF(IFERROR(VALUE(V219), 0)=MAX(INDEX(($A$2:$A$4929="kbb")*($L$2:$L$4929=L219)*IFERROR(VALUE($V$2:$V$4929), 0), 0)), "最新", "歷史重複"))</f>
        <v/>
      </c>
      <c r="F219" t="s">
        <v>1010</v>
      </c>
      <c r="G219" t="s">
        <v>29</v>
      </c>
      <c r="H219" t="s">
        <v>30</v>
      </c>
      <c r="I219" t="s">
        <v>31</v>
      </c>
      <c r="J219" t="s">
        <v>1011</v>
      </c>
      <c r="K219" t="s">
        <v>1012</v>
      </c>
      <c r="L219" t="s">
        <v>1020</v>
      </c>
      <c r="M219" t="s">
        <v>35</v>
      </c>
      <c r="N219" t="s">
        <v>36</v>
      </c>
      <c r="O219" t="s">
        <v>37</v>
      </c>
      <c r="P219" t="s">
        <v>1021</v>
      </c>
      <c r="Q219" t="s">
        <v>38</v>
      </c>
      <c r="R219" t="s">
        <v>743</v>
      </c>
      <c r="S219" t="s">
        <v>1022</v>
      </c>
      <c r="T219" t="s">
        <v>1023</v>
      </c>
      <c r="U219" t="s">
        <v>1024</v>
      </c>
      <c r="V219" t="s">
        <v>1024</v>
      </c>
      <c r="W219" t="s">
        <v>37</v>
      </c>
      <c r="X219" t="s">
        <v>37</v>
      </c>
      <c r="Y219" t="s">
        <v>37</v>
      </c>
      <c r="Z219" t="s">
        <v>1025</v>
      </c>
      <c r="AA219" t="s">
        <v>44</v>
      </c>
      <c r="AB219" t="s">
        <v>44</v>
      </c>
      <c r="AC219" t="s">
        <v>45</v>
      </c>
      <c r="AD219" t="s">
        <v>46</v>
      </c>
      <c r="AE219" t="s">
        <v>1026</v>
      </c>
      <c r="AF219" t="s">
        <v>48</v>
      </c>
      <c r="AG219">
        <v>620231</v>
      </c>
      <c r="AH219">
        <v>1</v>
      </c>
      <c r="AI219">
        <v>1</v>
      </c>
    </row>
    <row r="220" spans="1:35" ht="16.850000000000001" customHeight="1">
      <c r="A220" s="65" t="str">
        <f>IF(L220="","",IF(COUNTIF(Wip!K:K,L220)=0,IF(W220="","KGB","KBB"),IF(AND(_xlfn.IFNA(VLOOKUP(L220,Wip!K:M,3,0),"")="Y",Q220="MTCAPPLYCONF"),"On Hold",IF(W220="","KGB","KBB"))))</f>
        <v>KBB</v>
      </c>
      <c r="B220" s="65" t="str">
        <f>IF(A220="on hold", "on hold",
 IF(A220="KGB", "Standard Shipment",
  IF(IFERROR(IFERROR(VLOOKUP(L220, List!D:J, 7, 0), VLOOKUP(L220&amp;"", List!D:J, 7, 0)), 0)=0,
   IF(IFERROR(IFERROR(VLOOKUP(L220, 'CND List'!$A:$C, 3, 0), VLOOKUP(L220&amp;"", 'CND List'!$A:$C, 3, 0)), 0)=0,
    IF(A220="KBB", "-", ""),
    IFERROR(VLOOKUP(L220, 'CND List'!$A:$C, 3, 0), VLOOKUP(L220&amp;"", 'CND List'!$A:$C, 3, 0))
   ),
   IFERROR(VLOOKUP(L220, List!D:J, 7, 0), VLOOKUP(L220&amp;"", List!D:J, 7, 0))
  )
 )
)</f>
        <v>Local Scrap</v>
      </c>
      <c r="C220" s="66" t="str">
        <f t="shared" si="3"/>
        <v>Local Scrap</v>
      </c>
      <c r="D220" s="67" t="str">
        <f ca="1">IF(C220="Local Scrap","Closed",IFERROR(IF(A220="kgb","Closed",IF(MID(C220,5,1)="Q","Closed",LOOKUP(TODAY()-W220, {0,31,91,181,366}, {"0-30天","31-90天","91-180天","181-365天","365天以上"}))), LOOKUP(TODAY()-Z220, {0,31,91,181,366}, {"0-30天","31-90天","91-180天","181-365天","365天以上"})))</f>
        <v>Closed</v>
      </c>
      <c r="E220" s="67" t="str" cm="1">
        <f t="array" ref="E220">IF(A220&lt;&gt;"kbb", "", IF(IFERROR(VALUE(V220), 0)=MAX(INDEX(($A$2:$A$4929="kbb")*($L$2:$L$4929=L220)*IFERROR(VALUE($V$2:$V$4929), 0), 0)), "最新", "歷史重複"))</f>
        <v>最新</v>
      </c>
      <c r="F220" t="s">
        <v>1010</v>
      </c>
      <c r="G220" t="s">
        <v>29</v>
      </c>
      <c r="H220" t="s">
        <v>30</v>
      </c>
      <c r="I220" t="s">
        <v>31</v>
      </c>
      <c r="J220" t="s">
        <v>1011</v>
      </c>
      <c r="K220" t="s">
        <v>1012</v>
      </c>
      <c r="L220" t="s">
        <v>1027</v>
      </c>
      <c r="M220" t="s">
        <v>493</v>
      </c>
      <c r="N220" t="s">
        <v>36</v>
      </c>
      <c r="O220" t="s">
        <v>37</v>
      </c>
      <c r="P220" t="s">
        <v>1027</v>
      </c>
      <c r="Q220" t="s">
        <v>38</v>
      </c>
      <c r="R220" t="s">
        <v>53</v>
      </c>
      <c r="S220" t="s">
        <v>1022</v>
      </c>
      <c r="T220" t="s">
        <v>37</v>
      </c>
      <c r="U220" t="s">
        <v>37</v>
      </c>
      <c r="V220" t="s">
        <v>1028</v>
      </c>
      <c r="W220" t="s">
        <v>517</v>
      </c>
      <c r="X220" t="s">
        <v>114</v>
      </c>
      <c r="Y220" t="s">
        <v>816</v>
      </c>
      <c r="Z220" t="s">
        <v>1029</v>
      </c>
      <c r="AA220" t="s">
        <v>44</v>
      </c>
      <c r="AB220" t="s">
        <v>44</v>
      </c>
      <c r="AC220" t="s">
        <v>117</v>
      </c>
      <c r="AD220" t="s">
        <v>46</v>
      </c>
      <c r="AE220" t="s">
        <v>37</v>
      </c>
      <c r="AF220" t="s">
        <v>37</v>
      </c>
      <c r="AG220" t="s">
        <v>37</v>
      </c>
      <c r="AH220" t="s">
        <v>37</v>
      </c>
      <c r="AI220" t="s">
        <v>37</v>
      </c>
    </row>
    <row r="221" spans="1:35" ht="16.850000000000001" customHeight="1">
      <c r="A221" s="65" t="str">
        <f>IF(L221="","",IF(COUNTIF(Wip!K:K,L221)=0,IF(W221="","KGB","KBB"),IF(AND(_xlfn.IFNA(VLOOKUP(L221,Wip!K:M,3,0),"")="Y",Q221="MTCAPPLYCONF"),"On Hold",IF(W221="","KGB","KBB"))))</f>
        <v>KGB</v>
      </c>
      <c r="B221" s="65" t="str">
        <f>IF(A221="on hold", "on hold",
 IF(A221="KGB", "Standard Shipment",
  IF(IFERROR(IFERROR(VLOOKUP(L221, List!D:J, 7, 0), VLOOKUP(L221&amp;"", List!D:J, 7, 0)), 0)=0,
   IF(IFERROR(IFERROR(VLOOKUP(L221, 'CND List'!$A:$C, 3, 0), VLOOKUP(L221&amp;"", 'CND List'!$A:$C, 3, 0)), 0)=0,
    IF(A221="KBB", "-", ""),
    IFERROR(VLOOKUP(L221, 'CND List'!$A:$C, 3, 0), VLOOKUP(L221&amp;"", 'CND List'!$A:$C, 3, 0))
   ),
   IFERROR(VLOOKUP(L221, List!D:J, 7, 0), VLOOKUP(L221&amp;"", List!D:J, 7, 0))
  )
 )
)</f>
        <v>Standard Shipment</v>
      </c>
      <c r="C221" s="66" t="str">
        <f t="shared" si="3"/>
        <v>Standard Shipment</v>
      </c>
      <c r="D221" s="67" t="str">
        <f ca="1">IF(C221="Local Scrap","Closed",IFERROR(IF(A221="kgb","Closed",IF(MID(C221,5,1)="Q","Closed",LOOKUP(TODAY()-W221, {0,31,91,181,366}, {"0-30天","31-90天","91-180天","181-365天","365天以上"}))), LOOKUP(TODAY()-Z221, {0,31,91,181,366}, {"0-30天","31-90天","91-180天","181-365天","365天以上"})))</f>
        <v>Closed</v>
      </c>
      <c r="E221" s="67" t="str" cm="1">
        <f t="array" ref="E221">IF(A221&lt;&gt;"kbb", "", IF(IFERROR(VALUE(V221), 0)=MAX(INDEX(($A$2:$A$4929="kbb")*($L$2:$L$4929=L221)*IFERROR(VALUE($V$2:$V$4929), 0), 0)), "最新", "歷史重複"))</f>
        <v/>
      </c>
      <c r="F221" t="s">
        <v>1010</v>
      </c>
      <c r="G221" t="s">
        <v>29</v>
      </c>
      <c r="H221" t="s">
        <v>30</v>
      </c>
      <c r="I221" t="s">
        <v>31</v>
      </c>
      <c r="J221" t="s">
        <v>1011</v>
      </c>
      <c r="K221" t="s">
        <v>1012</v>
      </c>
      <c r="L221" t="s">
        <v>1030</v>
      </c>
      <c r="M221" t="s">
        <v>205</v>
      </c>
      <c r="N221" t="s">
        <v>206</v>
      </c>
      <c r="O221" t="s">
        <v>37</v>
      </c>
      <c r="P221" t="s">
        <v>1031</v>
      </c>
      <c r="Q221" t="s">
        <v>38</v>
      </c>
      <c r="R221" t="s">
        <v>53</v>
      </c>
      <c r="S221" t="s">
        <v>1015</v>
      </c>
      <c r="T221" t="s">
        <v>1032</v>
      </c>
      <c r="U221" t="s">
        <v>1033</v>
      </c>
      <c r="V221" t="s">
        <v>1033</v>
      </c>
      <c r="W221" t="s">
        <v>37</v>
      </c>
      <c r="X221" t="s">
        <v>37</v>
      </c>
      <c r="Y221" t="s">
        <v>37</v>
      </c>
      <c r="Z221" t="s">
        <v>1034</v>
      </c>
      <c r="AA221" t="s">
        <v>44</v>
      </c>
      <c r="AB221" t="s">
        <v>44</v>
      </c>
      <c r="AC221" t="s">
        <v>45</v>
      </c>
      <c r="AD221" t="s">
        <v>190</v>
      </c>
      <c r="AE221" t="s">
        <v>1035</v>
      </c>
      <c r="AF221" t="s">
        <v>48</v>
      </c>
      <c r="AG221">
        <v>621432</v>
      </c>
      <c r="AH221">
        <v>1</v>
      </c>
      <c r="AI221">
        <v>1</v>
      </c>
    </row>
    <row r="222" spans="1:35" ht="16.850000000000001" customHeight="1">
      <c r="A222" s="65" t="str">
        <f>IF(L222="","",IF(COUNTIF(Wip!K:K,L222)=0,IF(W222="","KGB","KBB"),IF(AND(_xlfn.IFNA(VLOOKUP(L222,Wip!K:M,3,0),"")="Y",Q222="MTCAPPLYCONF"),"On Hold",IF(W222="","KGB","KBB"))))</f>
        <v>KGB</v>
      </c>
      <c r="B222" s="65" t="str">
        <f>IF(A222="on hold", "on hold",
 IF(A222="KGB", "Standard Shipment",
  IF(IFERROR(IFERROR(VLOOKUP(L222, List!D:J, 7, 0), VLOOKUP(L222&amp;"", List!D:J, 7, 0)), 0)=0,
   IF(IFERROR(IFERROR(VLOOKUP(L222, 'CND List'!$A:$C, 3, 0), VLOOKUP(L222&amp;"", 'CND List'!$A:$C, 3, 0)), 0)=0,
    IF(A222="KBB", "-", ""),
    IFERROR(VLOOKUP(L222, 'CND List'!$A:$C, 3, 0), VLOOKUP(L222&amp;"", 'CND List'!$A:$C, 3, 0))
   ),
   IFERROR(VLOOKUP(L222, List!D:J, 7, 0), VLOOKUP(L222&amp;"", List!D:J, 7, 0))
  )
 )
)</f>
        <v>Standard Shipment</v>
      </c>
      <c r="C222" s="66" t="str">
        <f t="shared" si="3"/>
        <v>Standard Shipment</v>
      </c>
      <c r="D222" s="67" t="str">
        <f ca="1">IF(C222="Local Scrap","Closed",IFERROR(IF(A222="kgb","Closed",IF(MID(C222,5,1)="Q","Closed",LOOKUP(TODAY()-W222, {0,31,91,181,366}, {"0-30天","31-90天","91-180天","181-365天","365天以上"}))), LOOKUP(TODAY()-Z222, {0,31,91,181,366}, {"0-30天","31-90天","91-180天","181-365天","365天以上"})))</f>
        <v>Closed</v>
      </c>
      <c r="E222" s="67" t="str" cm="1">
        <f t="array" ref="E222">IF(A222&lt;&gt;"kbb", "", IF(IFERROR(VALUE(V222), 0)=MAX(INDEX(($A$2:$A$4929="kbb")*($L$2:$L$4929=L222)*IFERROR(VALUE($V$2:$V$4929), 0), 0)), "最新", "歷史重複"))</f>
        <v/>
      </c>
      <c r="F222" t="s">
        <v>1010</v>
      </c>
      <c r="G222" t="s">
        <v>29</v>
      </c>
      <c r="H222" t="s">
        <v>30</v>
      </c>
      <c r="I222" t="s">
        <v>31</v>
      </c>
      <c r="J222" t="s">
        <v>1011</v>
      </c>
      <c r="K222" t="s">
        <v>1012</v>
      </c>
      <c r="L222" t="s">
        <v>1036</v>
      </c>
      <c r="M222" t="s">
        <v>400</v>
      </c>
      <c r="N222" t="s">
        <v>36</v>
      </c>
      <c r="O222" t="s">
        <v>37</v>
      </c>
      <c r="P222" t="s">
        <v>1037</v>
      </c>
      <c r="Q222" t="s">
        <v>38</v>
      </c>
      <c r="R222" t="s">
        <v>743</v>
      </c>
      <c r="S222" t="s">
        <v>1022</v>
      </c>
      <c r="T222" t="s">
        <v>1038</v>
      </c>
      <c r="U222" t="s">
        <v>1024</v>
      </c>
      <c r="V222" t="s">
        <v>1024</v>
      </c>
      <c r="W222" t="s">
        <v>37</v>
      </c>
      <c r="X222" t="s">
        <v>37</v>
      </c>
      <c r="Y222" t="s">
        <v>37</v>
      </c>
      <c r="Z222" t="s">
        <v>1039</v>
      </c>
      <c r="AA222" t="s">
        <v>44</v>
      </c>
      <c r="AB222" t="s">
        <v>44</v>
      </c>
      <c r="AC222" t="s">
        <v>45</v>
      </c>
      <c r="AD222" t="s">
        <v>46</v>
      </c>
      <c r="AE222" t="s">
        <v>1026</v>
      </c>
      <c r="AF222" t="s">
        <v>48</v>
      </c>
      <c r="AG222">
        <v>620231</v>
      </c>
      <c r="AH222">
        <v>1</v>
      </c>
      <c r="AI222">
        <v>1</v>
      </c>
    </row>
    <row r="223" spans="1:35" ht="16.850000000000001" customHeight="1">
      <c r="A223" s="65" t="str">
        <f>IF(L223="","",IF(COUNTIF(Wip!K:K,L223)=0,IF(W223="","KGB","KBB"),IF(AND(_xlfn.IFNA(VLOOKUP(L223,Wip!K:M,3,0),"")="Y",Q223="MTCAPPLYCONF"),"On Hold",IF(W223="","KGB","KBB"))))</f>
        <v>KBB</v>
      </c>
      <c r="B223" s="65" t="str">
        <f>IF(A223="on hold", "on hold",
 IF(A223="KGB", "Standard Shipment",
  IF(IFERROR(IFERROR(VLOOKUP(L223, List!D:J, 7, 0), VLOOKUP(L223&amp;"", List!D:J, 7, 0)), 0)=0,
   IF(IFERROR(IFERROR(VLOOKUP(L223, 'CND List'!$A:$C, 3, 0), VLOOKUP(L223&amp;"", 'CND List'!$A:$C, 3, 0)), 0)=0,
    IF(A223="KBB", "-", ""),
    IFERROR(VLOOKUP(L223, 'CND List'!$A:$C, 3, 0), VLOOKUP(L223&amp;"", 'CND List'!$A:$C, 3, 0))
   ),
   IFERROR(VLOOKUP(L223, List!D:J, 7, 0), VLOOKUP(L223&amp;"", List!D:J, 7, 0))
  )
 )
)</f>
        <v>Local Scrap</v>
      </c>
      <c r="C223" s="66" t="str">
        <f t="shared" si="3"/>
        <v>Local Scrap</v>
      </c>
      <c r="D223" s="67" t="str">
        <f ca="1">IF(C223="Local Scrap","Closed",IFERROR(IF(A223="kgb","Closed",IF(MID(C223,5,1)="Q","Closed",LOOKUP(TODAY()-W223, {0,31,91,181,366}, {"0-30天","31-90天","91-180天","181-365天","365天以上"}))), LOOKUP(TODAY()-Z223, {0,31,91,181,366}, {"0-30天","31-90天","91-180天","181-365天","365天以上"})))</f>
        <v>Closed</v>
      </c>
      <c r="E223" s="67" t="str" cm="1">
        <f t="array" ref="E223">IF(A223&lt;&gt;"kbb", "", IF(IFERROR(VALUE(V223), 0)=MAX(INDEX(($A$2:$A$4929="kbb")*($L$2:$L$4929=L223)*IFERROR(VALUE($V$2:$V$4929), 0), 0)), "最新", "歷史重複"))</f>
        <v>最新</v>
      </c>
      <c r="F223" t="s">
        <v>1010</v>
      </c>
      <c r="G223" t="s">
        <v>29</v>
      </c>
      <c r="H223" t="s">
        <v>30</v>
      </c>
      <c r="I223" t="s">
        <v>31</v>
      </c>
      <c r="J223" t="s">
        <v>1011</v>
      </c>
      <c r="K223" t="s">
        <v>1012</v>
      </c>
      <c r="L223" t="s">
        <v>1040</v>
      </c>
      <c r="M223" t="s">
        <v>90</v>
      </c>
      <c r="N223" t="s">
        <v>36</v>
      </c>
      <c r="O223" t="s">
        <v>37</v>
      </c>
      <c r="P223" t="s">
        <v>1040</v>
      </c>
      <c r="Q223" t="s">
        <v>38</v>
      </c>
      <c r="R223" t="s">
        <v>53</v>
      </c>
      <c r="S223" t="s">
        <v>1022</v>
      </c>
      <c r="T223" t="s">
        <v>37</v>
      </c>
      <c r="U223" t="s">
        <v>37</v>
      </c>
      <c r="V223" t="s">
        <v>1041</v>
      </c>
      <c r="W223" t="s">
        <v>517</v>
      </c>
      <c r="X223" t="s">
        <v>114</v>
      </c>
      <c r="Y223" t="s">
        <v>816</v>
      </c>
      <c r="Z223" t="s">
        <v>1042</v>
      </c>
      <c r="AA223" t="s">
        <v>44</v>
      </c>
      <c r="AB223" t="s">
        <v>44</v>
      </c>
      <c r="AC223" t="s">
        <v>117</v>
      </c>
      <c r="AD223" t="s">
        <v>46</v>
      </c>
      <c r="AE223" t="s">
        <v>37</v>
      </c>
      <c r="AF223" t="s">
        <v>37</v>
      </c>
      <c r="AG223" t="s">
        <v>37</v>
      </c>
      <c r="AH223" t="s">
        <v>37</v>
      </c>
      <c r="AI223" t="s">
        <v>37</v>
      </c>
    </row>
    <row r="224" spans="1:35" ht="16.850000000000001" customHeight="1">
      <c r="A224" s="65" t="str">
        <f>IF(L224="","",IF(COUNTIF(Wip!K:K,L224)=0,IF(W224="","KGB","KBB"),IF(AND(_xlfn.IFNA(VLOOKUP(L224,Wip!K:M,3,0),"")="Y",Q224="MTCAPPLYCONF"),"On Hold",IF(W224="","KGB","KBB"))))</f>
        <v>KGB</v>
      </c>
      <c r="B224" s="65" t="str">
        <f>IF(A224="on hold", "on hold",
 IF(A224="KGB", "Standard Shipment",
  IF(IFERROR(IFERROR(VLOOKUP(L224, List!D:J, 7, 0), VLOOKUP(L224&amp;"", List!D:J, 7, 0)), 0)=0,
   IF(IFERROR(IFERROR(VLOOKUP(L224, 'CND List'!$A:$C, 3, 0), VLOOKUP(L224&amp;"", 'CND List'!$A:$C, 3, 0)), 0)=0,
    IF(A224="KBB", "-", ""),
    IFERROR(VLOOKUP(L224, 'CND List'!$A:$C, 3, 0), VLOOKUP(L224&amp;"", 'CND List'!$A:$C, 3, 0))
   ),
   IFERROR(VLOOKUP(L224, List!D:J, 7, 0), VLOOKUP(L224&amp;"", List!D:J, 7, 0))
  )
 )
)</f>
        <v>Standard Shipment</v>
      </c>
      <c r="C224" s="66" t="str">
        <f t="shared" si="3"/>
        <v>Standard Shipment</v>
      </c>
      <c r="D224" s="67" t="str">
        <f ca="1">IF(C224="Local Scrap","Closed",IFERROR(IF(A224="kgb","Closed",IF(MID(C224,5,1)="Q","Closed",LOOKUP(TODAY()-W224, {0,31,91,181,366}, {"0-30天","31-90天","91-180天","181-365天","365天以上"}))), LOOKUP(TODAY()-Z224, {0,31,91,181,366}, {"0-30天","31-90天","91-180天","181-365天","365天以上"})))</f>
        <v>Closed</v>
      </c>
      <c r="E224" s="67" t="str" cm="1">
        <f t="array" ref="E224">IF(A224&lt;&gt;"kbb", "", IF(IFERROR(VALUE(V224), 0)=MAX(INDEX(($A$2:$A$4929="kbb")*($L$2:$L$4929=L224)*IFERROR(VALUE($V$2:$V$4929), 0), 0)), "最新", "歷史重複"))</f>
        <v/>
      </c>
      <c r="F224" t="s">
        <v>1010</v>
      </c>
      <c r="G224" t="s">
        <v>29</v>
      </c>
      <c r="H224" t="s">
        <v>30</v>
      </c>
      <c r="I224" t="s">
        <v>31</v>
      </c>
      <c r="J224" t="s">
        <v>1011</v>
      </c>
      <c r="K224" t="s">
        <v>1012</v>
      </c>
      <c r="L224" t="s">
        <v>1043</v>
      </c>
      <c r="M224" t="s">
        <v>1044</v>
      </c>
      <c r="N224" t="s">
        <v>439</v>
      </c>
      <c r="O224" t="s">
        <v>37</v>
      </c>
      <c r="P224" t="s">
        <v>1045</v>
      </c>
      <c r="Q224" t="s">
        <v>38</v>
      </c>
      <c r="R224" t="s">
        <v>743</v>
      </c>
      <c r="S224" t="s">
        <v>1015</v>
      </c>
      <c r="T224" t="s">
        <v>1046</v>
      </c>
      <c r="U224" t="s">
        <v>1024</v>
      </c>
      <c r="V224" t="s">
        <v>1024</v>
      </c>
      <c r="W224" t="s">
        <v>37</v>
      </c>
      <c r="X224" t="s">
        <v>37</v>
      </c>
      <c r="Y224" t="s">
        <v>37</v>
      </c>
      <c r="Z224" t="s">
        <v>1047</v>
      </c>
      <c r="AA224" t="s">
        <v>44</v>
      </c>
      <c r="AB224" t="s">
        <v>44</v>
      </c>
      <c r="AC224" t="s">
        <v>45</v>
      </c>
      <c r="AD224" t="s">
        <v>443</v>
      </c>
      <c r="AE224" t="s">
        <v>1026</v>
      </c>
      <c r="AF224" t="s">
        <v>48</v>
      </c>
      <c r="AG224">
        <v>620231</v>
      </c>
      <c r="AH224">
        <v>1</v>
      </c>
      <c r="AI224">
        <v>1</v>
      </c>
    </row>
    <row r="225" spans="1:35" ht="16.850000000000001" customHeight="1">
      <c r="A225" s="65" t="str">
        <f>IF(L225="","",IF(COUNTIF(Wip!K:K,L225)=0,IF(W225="","KGB","KBB"),IF(AND(_xlfn.IFNA(VLOOKUP(L225,Wip!K:M,3,0),"")="Y",Q225="MTCAPPLYCONF"),"On Hold",IF(W225="","KGB","KBB"))))</f>
        <v>KGB</v>
      </c>
      <c r="B225" s="65" t="str">
        <f>IF(A225="on hold", "on hold",
 IF(A225="KGB", "Standard Shipment",
  IF(IFERROR(IFERROR(VLOOKUP(L225, List!D:J, 7, 0), VLOOKUP(L225&amp;"", List!D:J, 7, 0)), 0)=0,
   IF(IFERROR(IFERROR(VLOOKUP(L225, 'CND List'!$A:$C, 3, 0), VLOOKUP(L225&amp;"", 'CND List'!$A:$C, 3, 0)), 0)=0,
    IF(A225="KBB", "-", ""),
    IFERROR(VLOOKUP(L225, 'CND List'!$A:$C, 3, 0), VLOOKUP(L225&amp;"", 'CND List'!$A:$C, 3, 0))
   ),
   IFERROR(VLOOKUP(L225, List!D:J, 7, 0), VLOOKUP(L225&amp;"", List!D:J, 7, 0))
  )
 )
)</f>
        <v>Standard Shipment</v>
      </c>
      <c r="C225" s="66" t="str">
        <f t="shared" si="3"/>
        <v>Standard Shipment</v>
      </c>
      <c r="D225" s="67" t="str">
        <f ca="1">IF(C225="Local Scrap","Closed",IFERROR(IF(A225="kgb","Closed",IF(MID(C225,5,1)="Q","Closed",LOOKUP(TODAY()-W225, {0,31,91,181,366}, {"0-30天","31-90天","91-180天","181-365天","365天以上"}))), LOOKUP(TODAY()-Z225, {0,31,91,181,366}, {"0-30天","31-90天","91-180天","181-365天","365天以上"})))</f>
        <v>Closed</v>
      </c>
      <c r="E225" s="67" t="str" cm="1">
        <f t="array" ref="E225">IF(A225&lt;&gt;"kbb", "", IF(IFERROR(VALUE(V225), 0)=MAX(INDEX(($A$2:$A$4929="kbb")*($L$2:$L$4929=L225)*IFERROR(VALUE($V$2:$V$4929), 0), 0)), "最新", "歷史重複"))</f>
        <v/>
      </c>
      <c r="F225" t="s">
        <v>1010</v>
      </c>
      <c r="G225" t="s">
        <v>29</v>
      </c>
      <c r="H225" t="s">
        <v>30</v>
      </c>
      <c r="I225" t="s">
        <v>31</v>
      </c>
      <c r="J225" t="s">
        <v>1011</v>
      </c>
      <c r="K225" t="s">
        <v>1012</v>
      </c>
      <c r="L225" t="s">
        <v>1048</v>
      </c>
      <c r="M225" t="s">
        <v>384</v>
      </c>
      <c r="N225" t="s">
        <v>385</v>
      </c>
      <c r="O225" t="s">
        <v>37</v>
      </c>
      <c r="P225" t="s">
        <v>1049</v>
      </c>
      <c r="Q225" t="s">
        <v>38</v>
      </c>
      <c r="R225" t="s">
        <v>743</v>
      </c>
      <c r="S225" t="s">
        <v>1022</v>
      </c>
      <c r="T225" t="s">
        <v>1050</v>
      </c>
      <c r="U225" t="s">
        <v>1051</v>
      </c>
      <c r="V225" t="s">
        <v>1051</v>
      </c>
      <c r="W225" t="s">
        <v>37</v>
      </c>
      <c r="X225" t="s">
        <v>37</v>
      </c>
      <c r="Y225" t="s">
        <v>37</v>
      </c>
      <c r="Z225" t="s">
        <v>1052</v>
      </c>
      <c r="AA225" t="s">
        <v>44</v>
      </c>
      <c r="AB225" t="s">
        <v>44</v>
      </c>
      <c r="AC225" t="s">
        <v>45</v>
      </c>
      <c r="AD225" t="s">
        <v>390</v>
      </c>
      <c r="AE225" t="s">
        <v>1053</v>
      </c>
      <c r="AF225" t="s">
        <v>48</v>
      </c>
      <c r="AG225">
        <v>620453</v>
      </c>
      <c r="AH225">
        <v>1</v>
      </c>
      <c r="AI225">
        <v>1</v>
      </c>
    </row>
    <row r="226" spans="1:35" ht="16.850000000000001" customHeight="1">
      <c r="A226" s="65" t="str">
        <f>IF(L226="","",IF(COUNTIF(Wip!K:K,L226)=0,IF(W226="","KGB","KBB"),IF(AND(_xlfn.IFNA(VLOOKUP(L226,Wip!K:M,3,0),"")="Y",Q226="MTCAPPLYCONF"),"On Hold",IF(W226="","KGB","KBB"))))</f>
        <v>KGB</v>
      </c>
      <c r="B226" s="65" t="str">
        <f>IF(A226="on hold", "on hold",
 IF(A226="KGB", "Standard Shipment",
  IF(IFERROR(IFERROR(VLOOKUP(L226, List!D:J, 7, 0), VLOOKUP(L226&amp;"", List!D:J, 7, 0)), 0)=0,
   IF(IFERROR(IFERROR(VLOOKUP(L226, 'CND List'!$A:$C, 3, 0), VLOOKUP(L226&amp;"", 'CND List'!$A:$C, 3, 0)), 0)=0,
    IF(A226="KBB", "-", ""),
    IFERROR(VLOOKUP(L226, 'CND List'!$A:$C, 3, 0), VLOOKUP(L226&amp;"", 'CND List'!$A:$C, 3, 0))
   ),
   IFERROR(VLOOKUP(L226, List!D:J, 7, 0), VLOOKUP(L226&amp;"", List!D:J, 7, 0))
  )
 )
)</f>
        <v>Standard Shipment</v>
      </c>
      <c r="C226" s="66" t="str">
        <f t="shared" si="3"/>
        <v>Standard Shipment</v>
      </c>
      <c r="D226" s="67" t="str">
        <f ca="1">IF(C226="Local Scrap","Closed",IFERROR(IF(A226="kgb","Closed",IF(MID(C226,5,1)="Q","Closed",LOOKUP(TODAY()-W226, {0,31,91,181,366}, {"0-30天","31-90天","91-180天","181-365天","365天以上"}))), LOOKUP(TODAY()-Z226, {0,31,91,181,366}, {"0-30天","31-90天","91-180天","181-365天","365天以上"})))</f>
        <v>Closed</v>
      </c>
      <c r="E226" s="67" t="str" cm="1">
        <f t="array" ref="E226">IF(A226&lt;&gt;"kbb", "", IF(IFERROR(VALUE(V226), 0)=MAX(INDEX(($A$2:$A$4929="kbb")*($L$2:$L$4929=L226)*IFERROR(VALUE($V$2:$V$4929), 0), 0)), "最新", "歷史重複"))</f>
        <v/>
      </c>
      <c r="F226" t="s">
        <v>1010</v>
      </c>
      <c r="G226" t="s">
        <v>29</v>
      </c>
      <c r="H226" t="s">
        <v>30</v>
      </c>
      <c r="I226" t="s">
        <v>31</v>
      </c>
      <c r="J226" t="s">
        <v>1011</v>
      </c>
      <c r="K226" t="s">
        <v>1012</v>
      </c>
      <c r="L226" t="s">
        <v>1054</v>
      </c>
      <c r="M226" t="s">
        <v>949</v>
      </c>
      <c r="N226" t="s">
        <v>456</v>
      </c>
      <c r="O226" t="s">
        <v>37</v>
      </c>
      <c r="P226" t="s">
        <v>1055</v>
      </c>
      <c r="Q226" t="s">
        <v>38</v>
      </c>
      <c r="R226" t="s">
        <v>743</v>
      </c>
      <c r="S226" t="s">
        <v>1022</v>
      </c>
      <c r="T226" t="s">
        <v>1056</v>
      </c>
      <c r="U226" t="s">
        <v>1017</v>
      </c>
      <c r="V226" t="s">
        <v>1017</v>
      </c>
      <c r="W226" t="s">
        <v>37</v>
      </c>
      <c r="X226" t="s">
        <v>37</v>
      </c>
      <c r="Y226" t="s">
        <v>37</v>
      </c>
      <c r="Z226" t="s">
        <v>1057</v>
      </c>
      <c r="AA226" t="s">
        <v>44</v>
      </c>
      <c r="AB226" t="s">
        <v>44</v>
      </c>
      <c r="AC226" t="s">
        <v>45</v>
      </c>
      <c r="AD226" t="s">
        <v>460</v>
      </c>
      <c r="AE226" t="s">
        <v>1019</v>
      </c>
      <c r="AF226" t="s">
        <v>48</v>
      </c>
      <c r="AG226">
        <v>620770</v>
      </c>
      <c r="AH226">
        <v>1</v>
      </c>
      <c r="AI226">
        <v>1</v>
      </c>
    </row>
    <row r="227" spans="1:35" ht="16.850000000000001" customHeight="1">
      <c r="A227" s="65" t="str">
        <f>IF(L227="","",IF(COUNTIF(Wip!K:K,L227)=0,IF(W227="","KGB","KBB"),IF(AND(_xlfn.IFNA(VLOOKUP(L227,Wip!K:M,3,0),"")="Y",Q227="MTCAPPLYCONF"),"On Hold",IF(W227="","KGB","KBB"))))</f>
        <v>KGB</v>
      </c>
      <c r="B227" s="65" t="str">
        <f>IF(A227="on hold", "on hold",
 IF(A227="KGB", "Standard Shipment",
  IF(IFERROR(IFERROR(VLOOKUP(L227, List!D:J, 7, 0), VLOOKUP(L227&amp;"", List!D:J, 7, 0)), 0)=0,
   IF(IFERROR(IFERROR(VLOOKUP(L227, 'CND List'!$A:$C, 3, 0), VLOOKUP(L227&amp;"", 'CND List'!$A:$C, 3, 0)), 0)=0,
    IF(A227="KBB", "-", ""),
    IFERROR(VLOOKUP(L227, 'CND List'!$A:$C, 3, 0), VLOOKUP(L227&amp;"", 'CND List'!$A:$C, 3, 0))
   ),
   IFERROR(VLOOKUP(L227, List!D:J, 7, 0), VLOOKUP(L227&amp;"", List!D:J, 7, 0))
  )
 )
)</f>
        <v>Standard Shipment</v>
      </c>
      <c r="C227" s="66" t="str">
        <f t="shared" si="3"/>
        <v>Standard Shipment</v>
      </c>
      <c r="D227" s="67" t="str">
        <f ca="1">IF(C227="Local Scrap","Closed",IFERROR(IF(A227="kgb","Closed",IF(MID(C227,5,1)="Q","Closed",LOOKUP(TODAY()-W227, {0,31,91,181,366}, {"0-30天","31-90天","91-180天","181-365天","365天以上"}))), LOOKUP(TODAY()-Z227, {0,31,91,181,366}, {"0-30天","31-90天","91-180天","181-365天","365天以上"})))</f>
        <v>Closed</v>
      </c>
      <c r="E227" s="67" t="str" cm="1">
        <f t="array" ref="E227">IF(A227&lt;&gt;"kbb", "", IF(IFERROR(VALUE(V227), 0)=MAX(INDEX(($A$2:$A$4929="kbb")*($L$2:$L$4929=L227)*IFERROR(VALUE($V$2:$V$4929), 0), 0)), "最新", "歷史重複"))</f>
        <v/>
      </c>
      <c r="F227" t="s">
        <v>1058</v>
      </c>
      <c r="G227" t="s">
        <v>29</v>
      </c>
      <c r="H227" t="s">
        <v>30</v>
      </c>
      <c r="I227" t="s">
        <v>31</v>
      </c>
      <c r="J227" t="s">
        <v>1059</v>
      </c>
      <c r="K227" t="s">
        <v>1060</v>
      </c>
      <c r="L227" t="s">
        <v>1061</v>
      </c>
      <c r="M227" t="s">
        <v>941</v>
      </c>
      <c r="N227" t="s">
        <v>36</v>
      </c>
      <c r="O227" t="s">
        <v>37</v>
      </c>
      <c r="P227" t="s">
        <v>1062</v>
      </c>
      <c r="Q227" t="s">
        <v>38</v>
      </c>
      <c r="R227" t="s">
        <v>743</v>
      </c>
      <c r="S227" t="s">
        <v>1063</v>
      </c>
      <c r="T227" t="s">
        <v>1064</v>
      </c>
      <c r="U227" t="s">
        <v>1024</v>
      </c>
      <c r="V227" t="s">
        <v>1024</v>
      </c>
      <c r="W227" t="s">
        <v>37</v>
      </c>
      <c r="X227" t="s">
        <v>37</v>
      </c>
      <c r="Y227" t="s">
        <v>37</v>
      </c>
      <c r="Z227" t="s">
        <v>1065</v>
      </c>
      <c r="AA227" t="s">
        <v>44</v>
      </c>
      <c r="AB227" t="s">
        <v>44</v>
      </c>
      <c r="AC227" t="s">
        <v>45</v>
      </c>
      <c r="AD227" t="s">
        <v>46</v>
      </c>
      <c r="AE227" t="s">
        <v>1026</v>
      </c>
      <c r="AF227" t="s">
        <v>48</v>
      </c>
      <c r="AG227">
        <v>620231</v>
      </c>
      <c r="AH227">
        <v>1</v>
      </c>
      <c r="AI227">
        <v>1</v>
      </c>
    </row>
    <row r="228" spans="1:35" ht="16.850000000000001" customHeight="1">
      <c r="A228" s="65" t="str">
        <f>IF(L228="","",IF(COUNTIF(Wip!K:K,L228)=0,IF(W228="","KGB","KBB"),IF(AND(_xlfn.IFNA(VLOOKUP(L228,Wip!K:M,3,0),"")="Y",Q228="MTCAPPLYCONF"),"On Hold",IF(W228="","KGB","KBB"))))</f>
        <v>KGB</v>
      </c>
      <c r="B228" s="65" t="str">
        <f>IF(A228="on hold", "on hold",
 IF(A228="KGB", "Standard Shipment",
  IF(IFERROR(IFERROR(VLOOKUP(L228, List!D:J, 7, 0), VLOOKUP(L228&amp;"", List!D:J, 7, 0)), 0)=0,
   IF(IFERROR(IFERROR(VLOOKUP(L228, 'CND List'!$A:$C, 3, 0), VLOOKUP(L228&amp;"", 'CND List'!$A:$C, 3, 0)), 0)=0,
    IF(A228="KBB", "-", ""),
    IFERROR(VLOOKUP(L228, 'CND List'!$A:$C, 3, 0), VLOOKUP(L228&amp;"", 'CND List'!$A:$C, 3, 0))
   ),
   IFERROR(VLOOKUP(L228, List!D:J, 7, 0), VLOOKUP(L228&amp;"", List!D:J, 7, 0))
  )
 )
)</f>
        <v>Standard Shipment</v>
      </c>
      <c r="C228" s="66" t="str">
        <f t="shared" si="3"/>
        <v>Standard Shipment</v>
      </c>
      <c r="D228" s="67" t="str">
        <f ca="1">IF(C228="Local Scrap","Closed",IFERROR(IF(A228="kgb","Closed",IF(MID(C228,5,1)="Q","Closed",LOOKUP(TODAY()-W228, {0,31,91,181,366}, {"0-30天","31-90天","91-180天","181-365天","365天以上"}))), LOOKUP(TODAY()-Z228, {0,31,91,181,366}, {"0-30天","31-90天","91-180天","181-365天","365天以上"})))</f>
        <v>Closed</v>
      </c>
      <c r="E228" s="67" t="str" cm="1">
        <f t="array" ref="E228">IF(A228&lt;&gt;"kbb", "", IF(IFERROR(VALUE(V228), 0)=MAX(INDEX(($A$2:$A$4929="kbb")*($L$2:$L$4929=L228)*IFERROR(VALUE($V$2:$V$4929), 0), 0)), "最新", "歷史重複"))</f>
        <v/>
      </c>
      <c r="F228" t="s">
        <v>1066</v>
      </c>
      <c r="G228" t="s">
        <v>29</v>
      </c>
      <c r="H228" t="s">
        <v>30</v>
      </c>
      <c r="I228" t="s">
        <v>31</v>
      </c>
      <c r="J228" t="s">
        <v>1067</v>
      </c>
      <c r="K228" t="s">
        <v>1068</v>
      </c>
      <c r="L228" t="s">
        <v>1069</v>
      </c>
      <c r="M228" t="s">
        <v>205</v>
      </c>
      <c r="N228" t="s">
        <v>206</v>
      </c>
      <c r="O228" t="s">
        <v>37</v>
      </c>
      <c r="P228" t="s">
        <v>1069</v>
      </c>
      <c r="Q228" t="s">
        <v>38</v>
      </c>
      <c r="R228" t="s">
        <v>1070</v>
      </c>
      <c r="S228" t="s">
        <v>1071</v>
      </c>
      <c r="T228" t="s">
        <v>1072</v>
      </c>
      <c r="U228" t="s">
        <v>1051</v>
      </c>
      <c r="V228" t="s">
        <v>1051</v>
      </c>
      <c r="W228" t="s">
        <v>37</v>
      </c>
      <c r="X228" t="s">
        <v>37</v>
      </c>
      <c r="Y228" t="s">
        <v>37</v>
      </c>
      <c r="Z228" t="s">
        <v>1073</v>
      </c>
      <c r="AA228" t="s">
        <v>44</v>
      </c>
      <c r="AB228" t="s">
        <v>44</v>
      </c>
      <c r="AC228" t="s">
        <v>45</v>
      </c>
      <c r="AD228" t="s">
        <v>190</v>
      </c>
      <c r="AE228" t="s">
        <v>1074</v>
      </c>
      <c r="AF228" t="s">
        <v>48</v>
      </c>
      <c r="AG228">
        <v>620453</v>
      </c>
      <c r="AH228">
        <v>1</v>
      </c>
      <c r="AI228">
        <v>1</v>
      </c>
    </row>
    <row r="229" spans="1:35" ht="16.850000000000001" customHeight="1">
      <c r="A229" s="65" t="str">
        <f>IF(L229="","",IF(COUNTIF(Wip!K:K,L229)=0,IF(W229="","KGB","KBB"),IF(AND(_xlfn.IFNA(VLOOKUP(L229,Wip!K:M,3,0),"")="Y",Q229="MTCAPPLYCONF"),"On Hold",IF(W229="","KGB","KBB"))))</f>
        <v>KGB</v>
      </c>
      <c r="B229" s="65" t="str">
        <f>IF(A229="on hold", "on hold",
 IF(A229="KGB", "Standard Shipment",
  IF(IFERROR(IFERROR(VLOOKUP(L229, List!D:J, 7, 0), VLOOKUP(L229&amp;"", List!D:J, 7, 0)), 0)=0,
   IF(IFERROR(IFERROR(VLOOKUP(L229, 'CND List'!$A:$C, 3, 0), VLOOKUP(L229&amp;"", 'CND List'!$A:$C, 3, 0)), 0)=0,
    IF(A229="KBB", "-", ""),
    IFERROR(VLOOKUP(L229, 'CND List'!$A:$C, 3, 0), VLOOKUP(L229&amp;"", 'CND List'!$A:$C, 3, 0))
   ),
   IFERROR(VLOOKUP(L229, List!D:J, 7, 0), VLOOKUP(L229&amp;"", List!D:J, 7, 0))
  )
 )
)</f>
        <v>Standard Shipment</v>
      </c>
      <c r="C229" s="66" t="str">
        <f t="shared" si="3"/>
        <v>Standard Shipment</v>
      </c>
      <c r="D229" s="67" t="str">
        <f ca="1">IF(C229="Local Scrap","Closed",IFERROR(IF(A229="kgb","Closed",IF(MID(C229,5,1)="Q","Closed",LOOKUP(TODAY()-W229, {0,31,91,181,366}, {"0-30天","31-90天","91-180天","181-365天","365天以上"}))), LOOKUP(TODAY()-Z229, {0,31,91,181,366}, {"0-30天","31-90天","91-180天","181-365天","365天以上"})))</f>
        <v>Closed</v>
      </c>
      <c r="E229" s="67" t="str" cm="1">
        <f t="array" ref="E229">IF(A229&lt;&gt;"kbb", "", IF(IFERROR(VALUE(V229), 0)=MAX(INDEX(($A$2:$A$4929="kbb")*($L$2:$L$4929=L229)*IFERROR(VALUE($V$2:$V$4929), 0), 0)), "最新", "歷史重複"))</f>
        <v/>
      </c>
      <c r="F229" t="s">
        <v>1066</v>
      </c>
      <c r="G229" t="s">
        <v>29</v>
      </c>
      <c r="H229" t="s">
        <v>30</v>
      </c>
      <c r="I229" t="s">
        <v>31</v>
      </c>
      <c r="J229" t="s">
        <v>1067</v>
      </c>
      <c r="K229" t="s">
        <v>1068</v>
      </c>
      <c r="L229" t="s">
        <v>1075</v>
      </c>
      <c r="M229" t="s">
        <v>960</v>
      </c>
      <c r="N229" t="s">
        <v>439</v>
      </c>
      <c r="O229" t="s">
        <v>37</v>
      </c>
      <c r="P229" t="s">
        <v>1076</v>
      </c>
      <c r="Q229" t="s">
        <v>38</v>
      </c>
      <c r="R229" t="s">
        <v>1070</v>
      </c>
      <c r="S229" t="s">
        <v>1071</v>
      </c>
      <c r="T229" t="s">
        <v>1077</v>
      </c>
      <c r="U229" t="s">
        <v>1051</v>
      </c>
      <c r="V229" t="s">
        <v>1051</v>
      </c>
      <c r="W229" t="s">
        <v>37</v>
      </c>
      <c r="X229" t="s">
        <v>37</v>
      </c>
      <c r="Y229" t="s">
        <v>37</v>
      </c>
      <c r="Z229" t="s">
        <v>1078</v>
      </c>
      <c r="AA229" t="s">
        <v>44</v>
      </c>
      <c r="AB229" t="s">
        <v>44</v>
      </c>
      <c r="AC229" t="s">
        <v>45</v>
      </c>
      <c r="AD229" t="s">
        <v>443</v>
      </c>
      <c r="AE229" t="s">
        <v>1074</v>
      </c>
      <c r="AF229" t="s">
        <v>48</v>
      </c>
      <c r="AG229">
        <v>620453</v>
      </c>
      <c r="AH229">
        <v>1</v>
      </c>
      <c r="AI229">
        <v>1</v>
      </c>
    </row>
    <row r="230" spans="1:35" ht="16.850000000000001" customHeight="1">
      <c r="A230" s="65" t="str">
        <f>IF(L230="","",IF(COUNTIF(Wip!K:K,L230)=0,IF(W230="","KGB","KBB"),IF(AND(_xlfn.IFNA(VLOOKUP(L230,Wip!K:M,3,0),"")="Y",Q230="MTCAPPLYCONF"),"On Hold",IF(W230="","KGB","KBB"))))</f>
        <v>KGB</v>
      </c>
      <c r="B230" s="65" t="str">
        <f>IF(A230="on hold", "on hold",
 IF(A230="KGB", "Standard Shipment",
  IF(IFERROR(IFERROR(VLOOKUP(L230, List!D:J, 7, 0), VLOOKUP(L230&amp;"", List!D:J, 7, 0)), 0)=0,
   IF(IFERROR(IFERROR(VLOOKUP(L230, 'CND List'!$A:$C, 3, 0), VLOOKUP(L230&amp;"", 'CND List'!$A:$C, 3, 0)), 0)=0,
    IF(A230="KBB", "-", ""),
    IFERROR(VLOOKUP(L230, 'CND List'!$A:$C, 3, 0), VLOOKUP(L230&amp;"", 'CND List'!$A:$C, 3, 0))
   ),
   IFERROR(VLOOKUP(L230, List!D:J, 7, 0), VLOOKUP(L230&amp;"", List!D:J, 7, 0))
  )
 )
)</f>
        <v>Standard Shipment</v>
      </c>
      <c r="C230" s="66" t="str">
        <f t="shared" si="3"/>
        <v>Standard Shipment</v>
      </c>
      <c r="D230" s="67" t="str">
        <f ca="1">IF(C230="Local Scrap","Closed",IFERROR(IF(A230="kgb","Closed",IF(MID(C230,5,1)="Q","Closed",LOOKUP(TODAY()-W230, {0,31,91,181,366}, {"0-30天","31-90天","91-180天","181-365天","365天以上"}))), LOOKUP(TODAY()-Z230, {0,31,91,181,366}, {"0-30天","31-90天","91-180天","181-365天","365天以上"})))</f>
        <v>Closed</v>
      </c>
      <c r="E230" s="67" t="str" cm="1">
        <f t="array" ref="E230">IF(A230&lt;&gt;"kbb", "", IF(IFERROR(VALUE(V230), 0)=MAX(INDEX(($A$2:$A$4929="kbb")*($L$2:$L$4929=L230)*IFERROR(VALUE($V$2:$V$4929), 0), 0)), "最新", "歷史重複"))</f>
        <v/>
      </c>
      <c r="F230" t="s">
        <v>1066</v>
      </c>
      <c r="G230" t="s">
        <v>29</v>
      </c>
      <c r="H230" t="s">
        <v>30</v>
      </c>
      <c r="I230" t="s">
        <v>31</v>
      </c>
      <c r="J230" t="s">
        <v>1067</v>
      </c>
      <c r="K230" t="s">
        <v>1068</v>
      </c>
      <c r="L230" t="s">
        <v>1079</v>
      </c>
      <c r="M230" t="s">
        <v>429</v>
      </c>
      <c r="N230" t="s">
        <v>36</v>
      </c>
      <c r="O230" t="s">
        <v>37</v>
      </c>
      <c r="P230" t="s">
        <v>1080</v>
      </c>
      <c r="Q230" t="s">
        <v>38</v>
      </c>
      <c r="R230" t="s">
        <v>1070</v>
      </c>
      <c r="S230" t="s">
        <v>1081</v>
      </c>
      <c r="T230" t="s">
        <v>1082</v>
      </c>
      <c r="U230" t="s">
        <v>1083</v>
      </c>
      <c r="V230" t="s">
        <v>1083</v>
      </c>
      <c r="W230" t="s">
        <v>37</v>
      </c>
      <c r="X230" t="s">
        <v>37</v>
      </c>
      <c r="Y230" t="s">
        <v>37</v>
      </c>
      <c r="Z230" t="s">
        <v>1084</v>
      </c>
      <c r="AA230" t="s">
        <v>44</v>
      </c>
      <c r="AB230" t="s">
        <v>44</v>
      </c>
      <c r="AC230" t="s">
        <v>863</v>
      </c>
      <c r="AD230" t="s">
        <v>46</v>
      </c>
      <c r="AE230" t="s">
        <v>1085</v>
      </c>
      <c r="AF230" t="s">
        <v>48</v>
      </c>
      <c r="AG230">
        <v>620816</v>
      </c>
      <c r="AH230">
        <v>1</v>
      </c>
      <c r="AI230">
        <v>1</v>
      </c>
    </row>
    <row r="231" spans="1:35" ht="16.850000000000001" customHeight="1">
      <c r="A231" s="65" t="str">
        <f>IF(L231="","",IF(COUNTIF(Wip!K:K,L231)=0,IF(W231="","KGB","KBB"),IF(AND(_xlfn.IFNA(VLOOKUP(L231,Wip!K:M,3,0),"")="Y",Q231="MTCAPPLYCONF"),"On Hold",IF(W231="","KGB","KBB"))))</f>
        <v>KBB</v>
      </c>
      <c r="B231" s="65" t="str">
        <f>IF(A231="on hold", "on hold",
 IF(A231="KGB", "Standard Shipment",
  IF(IFERROR(IFERROR(VLOOKUP(L231, List!D:J, 7, 0), VLOOKUP(L231&amp;"", List!D:J, 7, 0)), 0)=0,
   IF(IFERROR(IFERROR(VLOOKUP(L231, 'CND List'!$A:$C, 3, 0), VLOOKUP(L231&amp;"", 'CND List'!$A:$C, 3, 0)), 0)=0,
    IF(A231="KBB", "-", ""),
    IFERROR(VLOOKUP(L231, 'CND List'!$A:$C, 3, 0), VLOOKUP(L231&amp;"", 'CND List'!$A:$C, 3, 0))
   ),
   IFERROR(VLOOKUP(L231, List!D:J, 7, 0), VLOOKUP(L231&amp;"", List!D:J, 7, 0))
  )
 )
)</f>
        <v>Local Scrap</v>
      </c>
      <c r="C231" s="66" t="str">
        <f t="shared" si="3"/>
        <v>Local Scrap</v>
      </c>
      <c r="D231" s="67" t="str">
        <f ca="1">IF(C231="Local Scrap","Closed",IFERROR(IF(A231="kgb","Closed",IF(MID(C231,5,1)="Q","Closed",LOOKUP(TODAY()-W231, {0,31,91,181,366}, {"0-30天","31-90天","91-180天","181-365天","365天以上"}))), LOOKUP(TODAY()-Z231, {0,31,91,181,366}, {"0-30天","31-90天","91-180天","181-365天","365天以上"})))</f>
        <v>Closed</v>
      </c>
      <c r="E231" s="67" t="str" cm="1">
        <f t="array" ref="E231">IF(A231&lt;&gt;"kbb", "", IF(IFERROR(VALUE(V231), 0)=MAX(INDEX(($A$2:$A$4929="kbb")*($L$2:$L$4929=L231)*IFERROR(VALUE($V$2:$V$4929), 0), 0)), "最新", "歷史重複"))</f>
        <v>最新</v>
      </c>
      <c r="F231" t="s">
        <v>1066</v>
      </c>
      <c r="G231" t="s">
        <v>29</v>
      </c>
      <c r="H231" t="s">
        <v>30</v>
      </c>
      <c r="I231" t="s">
        <v>31</v>
      </c>
      <c r="J231" t="s">
        <v>1067</v>
      </c>
      <c r="K231" t="s">
        <v>1068</v>
      </c>
      <c r="L231" t="s">
        <v>1086</v>
      </c>
      <c r="M231" t="s">
        <v>1087</v>
      </c>
      <c r="N231" t="s">
        <v>36</v>
      </c>
      <c r="O231" t="s">
        <v>37</v>
      </c>
      <c r="P231" t="s">
        <v>1086</v>
      </c>
      <c r="Q231" t="s">
        <v>38</v>
      </c>
      <c r="R231" t="s">
        <v>53</v>
      </c>
      <c r="S231" t="s">
        <v>1088</v>
      </c>
      <c r="T231" t="s">
        <v>37</v>
      </c>
      <c r="U231" t="s">
        <v>37</v>
      </c>
      <c r="V231" t="s">
        <v>1089</v>
      </c>
      <c r="W231" t="s">
        <v>517</v>
      </c>
      <c r="X231" t="s">
        <v>114</v>
      </c>
      <c r="Y231" t="s">
        <v>816</v>
      </c>
      <c r="Z231" t="s">
        <v>1090</v>
      </c>
      <c r="AA231" t="s">
        <v>44</v>
      </c>
      <c r="AB231" t="s">
        <v>44</v>
      </c>
      <c r="AC231" t="s">
        <v>117</v>
      </c>
      <c r="AD231" t="s">
        <v>46</v>
      </c>
      <c r="AE231" t="s">
        <v>37</v>
      </c>
      <c r="AF231" t="s">
        <v>37</v>
      </c>
      <c r="AG231" t="s">
        <v>37</v>
      </c>
      <c r="AH231" t="s">
        <v>37</v>
      </c>
      <c r="AI231" t="s">
        <v>37</v>
      </c>
    </row>
    <row r="232" spans="1:35" ht="16.850000000000001" customHeight="1">
      <c r="A232" s="65" t="str">
        <f>IF(L232="","",IF(COUNTIF(Wip!K:K,L232)=0,IF(W232="","KGB","KBB"),IF(AND(_xlfn.IFNA(VLOOKUP(L232,Wip!K:M,3,0),"")="Y",Q232="MTCAPPLYCONF"),"On Hold",IF(W232="","KGB","KBB"))))</f>
        <v>KBB</v>
      </c>
      <c r="B232" s="65">
        <f>IF(A232="on hold", "on hold",
 IF(A232="KGB", "Standard Shipment",
  IF(IFERROR(IFERROR(VLOOKUP(L232, List!D:J, 7, 0), VLOOKUP(L232&amp;"", List!D:J, 7, 0)), 0)=0,
   IF(IFERROR(IFERROR(VLOOKUP(L232, 'CND List'!$A:$C, 3, 0), VLOOKUP(L232&amp;"", 'CND List'!$A:$C, 3, 0)), 0)=0,
    IF(A232="KBB", "-", ""),
    IFERROR(VLOOKUP(L232, 'CND List'!$A:$C, 3, 0), VLOOKUP(L232&amp;"", 'CND List'!$A:$C, 3, 0))
   ),
   IFERROR(VLOOKUP(L232, List!D:J, 7, 0), VLOOKUP(L232&amp;"", List!D:J, 7, 0))
  )
 )
)</f>
        <v>45762</v>
      </c>
      <c r="C232" s="66" t="str">
        <f t="shared" si="3"/>
        <v>2025Q2</v>
      </c>
      <c r="D232" s="67" t="str">
        <f ca="1">IF(C232="Local Scrap","Closed",IFERROR(IF(A232="kgb","Closed",IF(MID(C232,5,1)="Q","Closed",LOOKUP(TODAY()-W232, {0,31,91,181,366}, {"0-30天","31-90天","91-180天","181-365天","365天以上"}))), LOOKUP(TODAY()-Z232, {0,31,91,181,366}, {"0-30天","31-90天","91-180天","181-365天","365天以上"})))</f>
        <v>Closed</v>
      </c>
      <c r="E232" s="67" t="str" cm="1">
        <f t="array" ref="E232">IF(A232&lt;&gt;"kbb", "", IF(IFERROR(VALUE(V232), 0)=MAX(INDEX(($A$2:$A$4929="kbb")*($L$2:$L$4929=L232)*IFERROR(VALUE($V$2:$V$4929), 0), 0)), "最新", "歷史重複"))</f>
        <v>最新</v>
      </c>
      <c r="F232" t="s">
        <v>1066</v>
      </c>
      <c r="G232" t="s">
        <v>29</v>
      </c>
      <c r="H232" t="s">
        <v>30</v>
      </c>
      <c r="I232" t="s">
        <v>31</v>
      </c>
      <c r="J232" t="s">
        <v>1067</v>
      </c>
      <c r="K232" t="s">
        <v>1068</v>
      </c>
      <c r="L232" t="s">
        <v>1091</v>
      </c>
      <c r="M232" t="s">
        <v>1092</v>
      </c>
      <c r="N232" t="s">
        <v>385</v>
      </c>
      <c r="O232" t="s">
        <v>37</v>
      </c>
      <c r="P232" t="s">
        <v>1091</v>
      </c>
      <c r="Q232" t="s">
        <v>38</v>
      </c>
      <c r="R232" t="s">
        <v>53</v>
      </c>
      <c r="S232" t="s">
        <v>1071</v>
      </c>
      <c r="T232" t="s">
        <v>37</v>
      </c>
      <c r="U232" t="s">
        <v>37</v>
      </c>
      <c r="V232" t="s">
        <v>1093</v>
      </c>
      <c r="W232" t="s">
        <v>1094</v>
      </c>
      <c r="X232" t="s">
        <v>114</v>
      </c>
      <c r="Y232" t="s">
        <v>1095</v>
      </c>
      <c r="Z232" t="s">
        <v>1096</v>
      </c>
      <c r="AA232" t="s">
        <v>44</v>
      </c>
      <c r="AB232" t="s">
        <v>44</v>
      </c>
      <c r="AC232" t="s">
        <v>117</v>
      </c>
      <c r="AD232" t="s">
        <v>390</v>
      </c>
      <c r="AE232" t="s">
        <v>37</v>
      </c>
      <c r="AF232" t="s">
        <v>37</v>
      </c>
      <c r="AG232" t="s">
        <v>37</v>
      </c>
      <c r="AH232" t="s">
        <v>37</v>
      </c>
      <c r="AI232" t="s">
        <v>37</v>
      </c>
    </row>
    <row r="233" spans="1:35" ht="16.850000000000001" customHeight="1">
      <c r="A233" s="65" t="str">
        <f>IF(L233="","",IF(COUNTIF(Wip!K:K,L233)=0,IF(W233="","KGB","KBB"),IF(AND(_xlfn.IFNA(VLOOKUP(L233,Wip!K:M,3,0),"")="Y",Q233="MTCAPPLYCONF"),"On Hold",IF(W233="","KGB","KBB"))))</f>
        <v>KGB</v>
      </c>
      <c r="B233" s="65" t="str">
        <f>IF(A233="on hold", "on hold",
 IF(A233="KGB", "Standard Shipment",
  IF(IFERROR(IFERROR(VLOOKUP(L233, List!D:J, 7, 0), VLOOKUP(L233&amp;"", List!D:J, 7, 0)), 0)=0,
   IF(IFERROR(IFERROR(VLOOKUP(L233, 'CND List'!$A:$C, 3, 0), VLOOKUP(L233&amp;"", 'CND List'!$A:$C, 3, 0)), 0)=0,
    IF(A233="KBB", "-", ""),
    IFERROR(VLOOKUP(L233, 'CND List'!$A:$C, 3, 0), VLOOKUP(L233&amp;"", 'CND List'!$A:$C, 3, 0))
   ),
   IFERROR(VLOOKUP(L233, List!D:J, 7, 0), VLOOKUP(L233&amp;"", List!D:J, 7, 0))
  )
 )
)</f>
        <v>Standard Shipment</v>
      </c>
      <c r="C233" s="66" t="str">
        <f t="shared" si="3"/>
        <v>Standard Shipment</v>
      </c>
      <c r="D233" s="67" t="str">
        <f ca="1">IF(C233="Local Scrap","Closed",IFERROR(IF(A233="kgb","Closed",IF(MID(C233,5,1)="Q","Closed",LOOKUP(TODAY()-W233, {0,31,91,181,366}, {"0-30天","31-90天","91-180天","181-365天","365天以上"}))), LOOKUP(TODAY()-Z233, {0,31,91,181,366}, {"0-30天","31-90天","91-180天","181-365天","365天以上"})))</f>
        <v>Closed</v>
      </c>
      <c r="E233" s="67" t="str" cm="1">
        <f t="array" ref="E233">IF(A233&lt;&gt;"kbb", "", IF(IFERROR(VALUE(V233), 0)=MAX(INDEX(($A$2:$A$4929="kbb")*($L$2:$L$4929=L233)*IFERROR(VALUE($V$2:$V$4929), 0), 0)), "最新", "歷史重複"))</f>
        <v/>
      </c>
      <c r="F233" t="s">
        <v>1066</v>
      </c>
      <c r="G233" t="s">
        <v>29</v>
      </c>
      <c r="H233" t="s">
        <v>30</v>
      </c>
      <c r="I233" t="s">
        <v>31</v>
      </c>
      <c r="J233" t="s">
        <v>1067</v>
      </c>
      <c r="K233" t="s">
        <v>1068</v>
      </c>
      <c r="L233" t="s">
        <v>1097</v>
      </c>
      <c r="M233" t="s">
        <v>1092</v>
      </c>
      <c r="N233" t="s">
        <v>385</v>
      </c>
      <c r="O233" t="s">
        <v>37</v>
      </c>
      <c r="P233" t="s">
        <v>1098</v>
      </c>
      <c r="Q233" t="s">
        <v>38</v>
      </c>
      <c r="R233" t="s">
        <v>1070</v>
      </c>
      <c r="S233" t="s">
        <v>1071</v>
      </c>
      <c r="T233" t="s">
        <v>1099</v>
      </c>
      <c r="U233" t="s">
        <v>852</v>
      </c>
      <c r="V233" t="s">
        <v>852</v>
      </c>
      <c r="W233" t="s">
        <v>37</v>
      </c>
      <c r="X233" t="s">
        <v>37</v>
      </c>
      <c r="Y233" t="s">
        <v>37</v>
      </c>
      <c r="Z233" t="s">
        <v>1100</v>
      </c>
      <c r="AA233" t="s">
        <v>44</v>
      </c>
      <c r="AB233" t="s">
        <v>44</v>
      </c>
      <c r="AC233" t="s">
        <v>45</v>
      </c>
      <c r="AD233" t="s">
        <v>390</v>
      </c>
      <c r="AE233" t="s">
        <v>854</v>
      </c>
      <c r="AF233" t="s">
        <v>48</v>
      </c>
      <c r="AG233">
        <v>620561</v>
      </c>
      <c r="AH233">
        <v>1</v>
      </c>
      <c r="AI233">
        <v>1</v>
      </c>
    </row>
    <row r="234" spans="1:35" ht="16.850000000000001" customHeight="1">
      <c r="A234" s="65" t="str">
        <f>IF(L234="","",IF(COUNTIF(Wip!K:K,L234)=0,IF(W234="","KGB","KBB"),IF(AND(_xlfn.IFNA(VLOOKUP(L234,Wip!K:M,3,0),"")="Y",Q234="MTCAPPLYCONF"),"On Hold",IF(W234="","KGB","KBB"))))</f>
        <v>KBB</v>
      </c>
      <c r="B234" s="65" t="str">
        <f>IF(A234="on hold", "on hold",
 IF(A234="KGB", "Standard Shipment",
  IF(IFERROR(IFERROR(VLOOKUP(L234, List!D:J, 7, 0), VLOOKUP(L234&amp;"", List!D:J, 7, 0)), 0)=0,
   IF(IFERROR(IFERROR(VLOOKUP(L234, 'CND List'!$A:$C, 3, 0), VLOOKUP(L234&amp;"", 'CND List'!$A:$C, 3, 0)), 0)=0,
    IF(A234="KBB", "-", ""),
    IFERROR(VLOOKUP(L234, 'CND List'!$A:$C, 3, 0), VLOOKUP(L234&amp;"", 'CND List'!$A:$C, 3, 0))
   ),
   IFERROR(VLOOKUP(L234, List!D:J, 7, 0), VLOOKUP(L234&amp;"", List!D:J, 7, 0))
  )
 )
)</f>
        <v>Local Scrap</v>
      </c>
      <c r="C234" s="66" t="str">
        <f t="shared" si="3"/>
        <v>Local Scrap</v>
      </c>
      <c r="D234" s="67" t="str">
        <f ca="1">IF(C234="Local Scrap","Closed",IFERROR(IF(A234="kgb","Closed",IF(MID(C234,5,1)="Q","Closed",LOOKUP(TODAY()-W234, {0,31,91,181,366}, {"0-30天","31-90天","91-180天","181-365天","365天以上"}))), LOOKUP(TODAY()-Z234, {0,31,91,181,366}, {"0-30天","31-90天","91-180天","181-365天","365天以上"})))</f>
        <v>Closed</v>
      </c>
      <c r="E234" s="67" t="str" cm="1">
        <f t="array" ref="E234">IF(A234&lt;&gt;"kbb", "", IF(IFERROR(VALUE(V234), 0)=MAX(INDEX(($A$2:$A$4929="kbb")*($L$2:$L$4929=L234)*IFERROR(VALUE($V$2:$V$4929), 0), 0)), "最新", "歷史重複"))</f>
        <v>最新</v>
      </c>
      <c r="F234" t="s">
        <v>1066</v>
      </c>
      <c r="G234" t="s">
        <v>29</v>
      </c>
      <c r="H234" t="s">
        <v>30</v>
      </c>
      <c r="I234" t="s">
        <v>31</v>
      </c>
      <c r="J234" t="s">
        <v>1067</v>
      </c>
      <c r="K234" t="s">
        <v>1068</v>
      </c>
      <c r="L234" t="s">
        <v>1101</v>
      </c>
      <c r="M234" t="s">
        <v>384</v>
      </c>
      <c r="N234" t="s">
        <v>385</v>
      </c>
      <c r="O234" t="s">
        <v>37</v>
      </c>
      <c r="P234" t="s">
        <v>1101</v>
      </c>
      <c r="Q234" t="s">
        <v>38</v>
      </c>
      <c r="R234" t="s">
        <v>53</v>
      </c>
      <c r="S234" t="s">
        <v>1088</v>
      </c>
      <c r="T234" t="s">
        <v>37</v>
      </c>
      <c r="U234" t="s">
        <v>37</v>
      </c>
      <c r="V234" t="s">
        <v>1102</v>
      </c>
      <c r="W234" t="s">
        <v>517</v>
      </c>
      <c r="X234" t="s">
        <v>114</v>
      </c>
      <c r="Y234" t="s">
        <v>816</v>
      </c>
      <c r="Z234" t="s">
        <v>1103</v>
      </c>
      <c r="AA234" t="s">
        <v>44</v>
      </c>
      <c r="AB234" t="s">
        <v>44</v>
      </c>
      <c r="AC234" t="s">
        <v>117</v>
      </c>
      <c r="AD234" t="s">
        <v>390</v>
      </c>
      <c r="AE234" t="s">
        <v>37</v>
      </c>
      <c r="AF234" t="s">
        <v>37</v>
      </c>
      <c r="AG234" t="s">
        <v>37</v>
      </c>
      <c r="AH234" t="s">
        <v>37</v>
      </c>
      <c r="AI234" t="s">
        <v>37</v>
      </c>
    </row>
    <row r="235" spans="1:35" ht="16.850000000000001" customHeight="1">
      <c r="A235" s="65" t="str">
        <f>IF(L235="","",IF(COUNTIF(Wip!K:K,L235)=0,IF(W235="","KGB","KBB"),IF(AND(_xlfn.IFNA(VLOOKUP(L235,Wip!K:M,3,0),"")="Y",Q235="MTCAPPLYCONF"),"On Hold",IF(W235="","KGB","KBB"))))</f>
        <v>KBB</v>
      </c>
      <c r="B235" s="65" t="str">
        <f>IF(A235="on hold", "on hold",
 IF(A235="KGB", "Standard Shipment",
  IF(IFERROR(IFERROR(VLOOKUP(L235, List!D:J, 7, 0), VLOOKUP(L235&amp;"", List!D:J, 7, 0)), 0)=0,
   IF(IFERROR(IFERROR(VLOOKUP(L235, 'CND List'!$A:$C, 3, 0), VLOOKUP(L235&amp;"", 'CND List'!$A:$C, 3, 0)), 0)=0,
    IF(A235="KBB", "-", ""),
    IFERROR(VLOOKUP(L235, 'CND List'!$A:$C, 3, 0), VLOOKUP(L235&amp;"", 'CND List'!$A:$C, 3, 0))
   ),
   IFERROR(VLOOKUP(L235, List!D:J, 7, 0), VLOOKUP(L235&amp;"", List!D:J, 7, 0))
  )
 )
)</f>
        <v>-</v>
      </c>
      <c r="C235" s="66" t="str">
        <f t="shared" si="3"/>
        <v>wait for return customer</v>
      </c>
      <c r="D235" s="67" t="str">
        <f ca="1">IF(C235="Local Scrap","Closed",IFERROR(IF(A235="kgb","Closed",IF(MID(C235,5,1)="Q","Closed",LOOKUP(TODAY()-W235, {0,31,91,181,366}, {"0-30天","31-90天","91-180天","181-365天","365天以上"}))), LOOKUP(TODAY()-Z235, {0,31,91,181,366}, {"0-30天","31-90天","91-180天","181-365天","365天以上"})))</f>
        <v>365天以上</v>
      </c>
      <c r="E235" s="67" t="str" cm="1">
        <f t="array" ref="E235">IF(A235&lt;&gt;"kbb", "", IF(IFERROR(VALUE(V235), 0)=MAX(INDEX(($A$2:$A$4929="kbb")*($L$2:$L$4929=L235)*IFERROR(VALUE($V$2:$V$4929), 0), 0)), "最新", "歷史重複"))</f>
        <v>最新</v>
      </c>
      <c r="F235" t="s">
        <v>1066</v>
      </c>
      <c r="G235" t="s">
        <v>29</v>
      </c>
      <c r="H235" t="s">
        <v>30</v>
      </c>
      <c r="I235" t="s">
        <v>31</v>
      </c>
      <c r="J235" t="s">
        <v>1067</v>
      </c>
      <c r="K235" t="s">
        <v>1068</v>
      </c>
      <c r="L235" t="s">
        <v>1104</v>
      </c>
      <c r="M235" t="s">
        <v>455</v>
      </c>
      <c r="N235" t="s">
        <v>456</v>
      </c>
      <c r="O235" t="s">
        <v>37</v>
      </c>
      <c r="P235" t="s">
        <v>1104</v>
      </c>
      <c r="Q235" t="s">
        <v>38</v>
      </c>
      <c r="R235" t="s">
        <v>53</v>
      </c>
      <c r="S235" t="s">
        <v>1071</v>
      </c>
      <c r="T235" t="s">
        <v>37</v>
      </c>
      <c r="U235" t="s">
        <v>37</v>
      </c>
      <c r="V235" t="s">
        <v>1105</v>
      </c>
      <c r="W235" t="s">
        <v>517</v>
      </c>
      <c r="X235" t="s">
        <v>114</v>
      </c>
      <c r="Y235" t="s">
        <v>816</v>
      </c>
      <c r="Z235" t="s">
        <v>1106</v>
      </c>
      <c r="AA235" t="s">
        <v>44</v>
      </c>
      <c r="AB235" t="s">
        <v>44</v>
      </c>
      <c r="AC235" t="s">
        <v>117</v>
      </c>
      <c r="AD235" t="s">
        <v>460</v>
      </c>
      <c r="AE235" t="s">
        <v>37</v>
      </c>
      <c r="AF235" t="s">
        <v>37</v>
      </c>
      <c r="AG235" t="s">
        <v>37</v>
      </c>
      <c r="AH235" t="s">
        <v>37</v>
      </c>
      <c r="AI235" t="s">
        <v>37</v>
      </c>
    </row>
    <row r="236" spans="1:35" ht="16.850000000000001" customHeight="1">
      <c r="A236" s="65" t="str">
        <f>IF(L236="","",IF(COUNTIF(Wip!K:K,L236)=0,IF(W236="","KGB","KBB"),IF(AND(_xlfn.IFNA(VLOOKUP(L236,Wip!K:M,3,0),"")="Y",Q236="MTCAPPLYCONF"),"On Hold",IF(W236="","KGB","KBB"))))</f>
        <v>KBB</v>
      </c>
      <c r="B236" s="65" t="str">
        <f>IF(A236="on hold", "on hold",
 IF(A236="KGB", "Standard Shipment",
  IF(IFERROR(IFERROR(VLOOKUP(L236, List!D:J, 7, 0), VLOOKUP(L236&amp;"", List!D:J, 7, 0)), 0)=0,
   IF(IFERROR(IFERROR(VLOOKUP(L236, 'CND List'!$A:$C, 3, 0), VLOOKUP(L236&amp;"", 'CND List'!$A:$C, 3, 0)), 0)=0,
    IF(A236="KBB", "-", ""),
    IFERROR(VLOOKUP(L236, 'CND List'!$A:$C, 3, 0), VLOOKUP(L236&amp;"", 'CND List'!$A:$C, 3, 0))
   ),
   IFERROR(VLOOKUP(L236, List!D:J, 7, 0), VLOOKUP(L236&amp;"", List!D:J, 7, 0))
  )
 )
)</f>
        <v>-</v>
      </c>
      <c r="C236" s="66" t="str">
        <f t="shared" si="3"/>
        <v>wait for return customer</v>
      </c>
      <c r="D236" s="67" t="str">
        <f ca="1">IF(C236="Local Scrap","Closed",IFERROR(IF(A236="kgb","Closed",IF(MID(C236,5,1)="Q","Closed",LOOKUP(TODAY()-W236, {0,31,91,181,366}, {"0-30天","31-90天","91-180天","181-365天","365天以上"}))), LOOKUP(TODAY()-Z236, {0,31,91,181,366}, {"0-30天","31-90天","91-180天","181-365天","365天以上"})))</f>
        <v>365天以上</v>
      </c>
      <c r="E236" s="67" t="str" cm="1">
        <f t="array" ref="E236">IF(A236&lt;&gt;"kbb", "", IF(IFERROR(VALUE(V236), 0)=MAX(INDEX(($A$2:$A$4929="kbb")*($L$2:$L$4929=L236)*IFERROR(VALUE($V$2:$V$4929), 0), 0)), "最新", "歷史重複"))</f>
        <v>最新</v>
      </c>
      <c r="F236" t="s">
        <v>1066</v>
      </c>
      <c r="G236" t="s">
        <v>29</v>
      </c>
      <c r="H236" t="s">
        <v>30</v>
      </c>
      <c r="I236" t="s">
        <v>31</v>
      </c>
      <c r="J236" t="s">
        <v>1067</v>
      </c>
      <c r="K236" t="s">
        <v>1068</v>
      </c>
      <c r="L236" t="s">
        <v>1107</v>
      </c>
      <c r="M236" t="s">
        <v>384</v>
      </c>
      <c r="N236" t="s">
        <v>385</v>
      </c>
      <c r="O236" t="s">
        <v>37</v>
      </c>
      <c r="P236" t="s">
        <v>1107</v>
      </c>
      <c r="Q236" t="s">
        <v>38</v>
      </c>
      <c r="R236" t="s">
        <v>53</v>
      </c>
      <c r="S236" t="s">
        <v>1071</v>
      </c>
      <c r="T236" t="s">
        <v>37</v>
      </c>
      <c r="U236" t="s">
        <v>37</v>
      </c>
      <c r="V236" t="s">
        <v>1108</v>
      </c>
      <c r="W236" t="s">
        <v>517</v>
      </c>
      <c r="X236" t="s">
        <v>114</v>
      </c>
      <c r="Y236" t="s">
        <v>816</v>
      </c>
      <c r="Z236" t="s">
        <v>1109</v>
      </c>
      <c r="AA236" t="s">
        <v>44</v>
      </c>
      <c r="AB236" t="s">
        <v>44</v>
      </c>
      <c r="AC236" t="s">
        <v>117</v>
      </c>
      <c r="AD236" t="s">
        <v>390</v>
      </c>
      <c r="AE236" t="s">
        <v>37</v>
      </c>
      <c r="AF236" t="s">
        <v>37</v>
      </c>
      <c r="AG236" t="s">
        <v>37</v>
      </c>
      <c r="AH236" t="s">
        <v>37</v>
      </c>
      <c r="AI236" t="s">
        <v>37</v>
      </c>
    </row>
    <row r="237" spans="1:35" ht="16.850000000000001" customHeight="1">
      <c r="A237" s="65" t="str">
        <f>IF(L237="","",IF(COUNTIF(Wip!K:K,L237)=0,IF(W237="","KGB","KBB"),IF(AND(_xlfn.IFNA(VLOOKUP(L237,Wip!K:M,3,0),"")="Y",Q237="MTCAPPLYCONF"),"On Hold",IF(W237="","KGB","KBB"))))</f>
        <v>KBB</v>
      </c>
      <c r="B237" s="65" t="str">
        <f>IF(A237="on hold", "on hold",
 IF(A237="KGB", "Standard Shipment",
  IF(IFERROR(IFERROR(VLOOKUP(L237, List!D:J, 7, 0), VLOOKUP(L237&amp;"", List!D:J, 7, 0)), 0)=0,
   IF(IFERROR(IFERROR(VLOOKUP(L237, 'CND List'!$A:$C, 3, 0), VLOOKUP(L237&amp;"", 'CND List'!$A:$C, 3, 0)), 0)=0,
    IF(A237="KBB", "-", ""),
    IFERROR(VLOOKUP(L237, 'CND List'!$A:$C, 3, 0), VLOOKUP(L237&amp;"", 'CND List'!$A:$C, 3, 0))
   ),
   IFERROR(VLOOKUP(L237, List!D:J, 7, 0), VLOOKUP(L237&amp;"", List!D:J, 7, 0))
  )
 )
)</f>
        <v>Local Scrap</v>
      </c>
      <c r="C237" s="66" t="str">
        <f t="shared" si="3"/>
        <v>Local Scrap</v>
      </c>
      <c r="D237" s="67" t="str">
        <f ca="1">IF(C237="Local Scrap","Closed",IFERROR(IF(A237="kgb","Closed",IF(MID(C237,5,1)="Q","Closed",LOOKUP(TODAY()-W237, {0,31,91,181,366}, {"0-30天","31-90天","91-180天","181-365天","365天以上"}))), LOOKUP(TODAY()-Z237, {0,31,91,181,366}, {"0-30天","31-90天","91-180天","181-365天","365天以上"})))</f>
        <v>Closed</v>
      </c>
      <c r="E237" s="67" t="str" cm="1">
        <f t="array" ref="E237">IF(A237&lt;&gt;"kbb", "", IF(IFERROR(VALUE(V237), 0)=MAX(INDEX(($A$2:$A$4929="kbb")*($L$2:$L$4929=L237)*IFERROR(VALUE($V$2:$V$4929), 0), 0)), "最新", "歷史重複"))</f>
        <v>最新</v>
      </c>
      <c r="F237" t="s">
        <v>1066</v>
      </c>
      <c r="G237" t="s">
        <v>29</v>
      </c>
      <c r="H237" t="s">
        <v>30</v>
      </c>
      <c r="I237" t="s">
        <v>31</v>
      </c>
      <c r="J237" t="s">
        <v>1067</v>
      </c>
      <c r="K237" t="s">
        <v>1068</v>
      </c>
      <c r="L237" t="s">
        <v>1110</v>
      </c>
      <c r="M237" t="s">
        <v>226</v>
      </c>
      <c r="N237" t="s">
        <v>36</v>
      </c>
      <c r="O237" t="s">
        <v>37</v>
      </c>
      <c r="P237" t="s">
        <v>1110</v>
      </c>
      <c r="Q237" t="s">
        <v>38</v>
      </c>
      <c r="R237" t="s">
        <v>53</v>
      </c>
      <c r="S237" t="s">
        <v>1111</v>
      </c>
      <c r="T237" t="s">
        <v>37</v>
      </c>
      <c r="U237" t="s">
        <v>37</v>
      </c>
      <c r="V237" t="s">
        <v>1112</v>
      </c>
      <c r="W237" t="s">
        <v>517</v>
      </c>
      <c r="X237" t="s">
        <v>114</v>
      </c>
      <c r="Y237" t="s">
        <v>816</v>
      </c>
      <c r="Z237" t="s">
        <v>1113</v>
      </c>
      <c r="AA237" t="s">
        <v>44</v>
      </c>
      <c r="AB237" t="s">
        <v>44</v>
      </c>
      <c r="AC237" t="s">
        <v>117</v>
      </c>
      <c r="AD237" t="s">
        <v>46</v>
      </c>
      <c r="AE237" t="s">
        <v>37</v>
      </c>
      <c r="AF237" t="s">
        <v>37</v>
      </c>
      <c r="AG237" t="s">
        <v>37</v>
      </c>
      <c r="AH237" t="s">
        <v>37</v>
      </c>
      <c r="AI237" t="s">
        <v>37</v>
      </c>
    </row>
    <row r="238" spans="1:35" ht="16.850000000000001" customHeight="1">
      <c r="A238" s="65" t="str">
        <f>IF(L238="","",IF(COUNTIF(Wip!K:K,L238)=0,IF(W238="","KGB","KBB"),IF(AND(_xlfn.IFNA(VLOOKUP(L238,Wip!K:M,3,0),"")="Y",Q238="MTCAPPLYCONF"),"On Hold",IF(W238="","KGB","KBB"))))</f>
        <v>KGB</v>
      </c>
      <c r="B238" s="65" t="str">
        <f>IF(A238="on hold", "on hold",
 IF(A238="KGB", "Standard Shipment",
  IF(IFERROR(IFERROR(VLOOKUP(L238, List!D:J, 7, 0), VLOOKUP(L238&amp;"", List!D:J, 7, 0)), 0)=0,
   IF(IFERROR(IFERROR(VLOOKUP(L238, 'CND List'!$A:$C, 3, 0), VLOOKUP(L238&amp;"", 'CND List'!$A:$C, 3, 0)), 0)=0,
    IF(A238="KBB", "-", ""),
    IFERROR(VLOOKUP(L238, 'CND List'!$A:$C, 3, 0), VLOOKUP(L238&amp;"", 'CND List'!$A:$C, 3, 0))
   ),
   IFERROR(VLOOKUP(L238, List!D:J, 7, 0), VLOOKUP(L238&amp;"", List!D:J, 7, 0))
  )
 )
)</f>
        <v>Standard Shipment</v>
      </c>
      <c r="C238" s="66" t="str">
        <f t="shared" si="3"/>
        <v>Standard Shipment</v>
      </c>
      <c r="D238" s="67" t="str">
        <f ca="1">IF(C238="Local Scrap","Closed",IFERROR(IF(A238="kgb","Closed",IF(MID(C238,5,1)="Q","Closed",LOOKUP(TODAY()-W238, {0,31,91,181,366}, {"0-30天","31-90天","91-180天","181-365天","365天以上"}))), LOOKUP(TODAY()-Z238, {0,31,91,181,366}, {"0-30天","31-90天","91-180天","181-365天","365天以上"})))</f>
        <v>Closed</v>
      </c>
      <c r="E238" s="67" t="str" cm="1">
        <f t="array" ref="E238">IF(A238&lt;&gt;"kbb", "", IF(IFERROR(VALUE(V238), 0)=MAX(INDEX(($A$2:$A$4929="kbb")*($L$2:$L$4929=L238)*IFERROR(VALUE($V$2:$V$4929), 0), 0)), "最新", "歷史重複"))</f>
        <v/>
      </c>
      <c r="F238" t="s">
        <v>1066</v>
      </c>
      <c r="G238" t="s">
        <v>29</v>
      </c>
      <c r="H238" t="s">
        <v>30</v>
      </c>
      <c r="I238" t="s">
        <v>31</v>
      </c>
      <c r="J238" t="s">
        <v>1067</v>
      </c>
      <c r="K238" t="s">
        <v>1068</v>
      </c>
      <c r="L238" t="s">
        <v>1114</v>
      </c>
      <c r="M238" t="s">
        <v>1092</v>
      </c>
      <c r="N238" t="s">
        <v>385</v>
      </c>
      <c r="O238" t="s">
        <v>37</v>
      </c>
      <c r="P238" t="s">
        <v>1115</v>
      </c>
      <c r="Q238" t="s">
        <v>38</v>
      </c>
      <c r="R238" t="s">
        <v>1070</v>
      </c>
      <c r="S238" t="s">
        <v>1088</v>
      </c>
      <c r="T238" t="s">
        <v>1116</v>
      </c>
      <c r="U238" t="s">
        <v>852</v>
      </c>
      <c r="V238" t="s">
        <v>852</v>
      </c>
      <c r="W238" t="s">
        <v>37</v>
      </c>
      <c r="X238" t="s">
        <v>37</v>
      </c>
      <c r="Y238" t="s">
        <v>37</v>
      </c>
      <c r="Z238" t="s">
        <v>1117</v>
      </c>
      <c r="AA238" t="s">
        <v>44</v>
      </c>
      <c r="AB238" t="s">
        <v>44</v>
      </c>
      <c r="AC238" t="s">
        <v>45</v>
      </c>
      <c r="AD238" t="s">
        <v>390</v>
      </c>
      <c r="AE238" t="s">
        <v>854</v>
      </c>
      <c r="AF238" t="s">
        <v>48</v>
      </c>
      <c r="AG238">
        <v>620561</v>
      </c>
      <c r="AH238">
        <v>1</v>
      </c>
      <c r="AI238">
        <v>1</v>
      </c>
    </row>
    <row r="239" spans="1:35" ht="16.850000000000001" customHeight="1">
      <c r="A239" s="65" t="str">
        <f>IF(L239="","",IF(COUNTIF(Wip!K:K,L239)=0,IF(W239="","KGB","KBB"),IF(AND(_xlfn.IFNA(VLOOKUP(L239,Wip!K:M,3,0),"")="Y",Q239="MTCAPPLYCONF"),"On Hold",IF(W239="","KGB","KBB"))))</f>
        <v>KGB</v>
      </c>
      <c r="B239" s="65" t="str">
        <f>IF(A239="on hold", "on hold",
 IF(A239="KGB", "Standard Shipment",
  IF(IFERROR(IFERROR(VLOOKUP(L239, List!D:J, 7, 0), VLOOKUP(L239&amp;"", List!D:J, 7, 0)), 0)=0,
   IF(IFERROR(IFERROR(VLOOKUP(L239, 'CND List'!$A:$C, 3, 0), VLOOKUP(L239&amp;"", 'CND List'!$A:$C, 3, 0)), 0)=0,
    IF(A239="KBB", "-", ""),
    IFERROR(VLOOKUP(L239, 'CND List'!$A:$C, 3, 0), VLOOKUP(L239&amp;"", 'CND List'!$A:$C, 3, 0))
   ),
   IFERROR(VLOOKUP(L239, List!D:J, 7, 0), VLOOKUP(L239&amp;"", List!D:J, 7, 0))
  )
 )
)</f>
        <v>Standard Shipment</v>
      </c>
      <c r="C239" s="66" t="str">
        <f t="shared" si="3"/>
        <v>Standard Shipment</v>
      </c>
      <c r="D239" s="67" t="str">
        <f ca="1">IF(C239="Local Scrap","Closed",IFERROR(IF(A239="kgb","Closed",IF(MID(C239,5,1)="Q","Closed",LOOKUP(TODAY()-W239, {0,31,91,181,366}, {"0-30天","31-90天","91-180天","181-365天","365天以上"}))), LOOKUP(TODAY()-Z239, {0,31,91,181,366}, {"0-30天","31-90天","91-180天","181-365天","365天以上"})))</f>
        <v>Closed</v>
      </c>
      <c r="E239" s="67" t="str" cm="1">
        <f t="array" ref="E239">IF(A239&lt;&gt;"kbb", "", IF(IFERROR(VALUE(V239), 0)=MAX(INDEX(($A$2:$A$4929="kbb")*($L$2:$L$4929=L239)*IFERROR(VALUE($V$2:$V$4929), 0), 0)), "最新", "歷史重複"))</f>
        <v/>
      </c>
      <c r="F239" t="s">
        <v>1066</v>
      </c>
      <c r="G239" t="s">
        <v>29</v>
      </c>
      <c r="H239" t="s">
        <v>30</v>
      </c>
      <c r="I239" t="s">
        <v>31</v>
      </c>
      <c r="J239" t="s">
        <v>1067</v>
      </c>
      <c r="K239" t="s">
        <v>1068</v>
      </c>
      <c r="L239" t="s">
        <v>1118</v>
      </c>
      <c r="M239" t="s">
        <v>1119</v>
      </c>
      <c r="N239" t="s">
        <v>82</v>
      </c>
      <c r="O239" t="s">
        <v>37</v>
      </c>
      <c r="P239" t="s">
        <v>1120</v>
      </c>
      <c r="Q239" t="s">
        <v>38</v>
      </c>
      <c r="R239" t="s">
        <v>1070</v>
      </c>
      <c r="S239" t="s">
        <v>1088</v>
      </c>
      <c r="T239" t="s">
        <v>1121</v>
      </c>
      <c r="U239" t="s">
        <v>1051</v>
      </c>
      <c r="V239" t="s">
        <v>1051</v>
      </c>
      <c r="W239" t="s">
        <v>37</v>
      </c>
      <c r="X239" t="s">
        <v>37</v>
      </c>
      <c r="Y239" t="s">
        <v>37</v>
      </c>
      <c r="Z239" t="s">
        <v>1122</v>
      </c>
      <c r="AA239" t="s">
        <v>44</v>
      </c>
      <c r="AB239" t="s">
        <v>44</v>
      </c>
      <c r="AC239" t="s">
        <v>45</v>
      </c>
      <c r="AD239" t="s">
        <v>87</v>
      </c>
      <c r="AE239" t="s">
        <v>1074</v>
      </c>
      <c r="AF239" t="s">
        <v>48</v>
      </c>
      <c r="AG239">
        <v>620453</v>
      </c>
      <c r="AH239">
        <v>1</v>
      </c>
      <c r="AI239">
        <v>1</v>
      </c>
    </row>
    <row r="240" spans="1:35" ht="16.850000000000001" customHeight="1">
      <c r="A240" s="65" t="str">
        <f>IF(L240="","",IF(COUNTIF(Wip!K:K,L240)=0,IF(W240="","KGB","KBB"),IF(AND(_xlfn.IFNA(VLOOKUP(L240,Wip!K:M,3,0),"")="Y",Q240="MTCAPPLYCONF"),"On Hold",IF(W240="","KGB","KBB"))))</f>
        <v>KGB</v>
      </c>
      <c r="B240" s="65" t="str">
        <f>IF(A240="on hold", "on hold",
 IF(A240="KGB", "Standard Shipment",
  IF(IFERROR(IFERROR(VLOOKUP(L240, List!D:J, 7, 0), VLOOKUP(L240&amp;"", List!D:J, 7, 0)), 0)=0,
   IF(IFERROR(IFERROR(VLOOKUP(L240, 'CND List'!$A:$C, 3, 0), VLOOKUP(L240&amp;"", 'CND List'!$A:$C, 3, 0)), 0)=0,
    IF(A240="KBB", "-", ""),
    IFERROR(VLOOKUP(L240, 'CND List'!$A:$C, 3, 0), VLOOKUP(L240&amp;"", 'CND List'!$A:$C, 3, 0))
   ),
   IFERROR(VLOOKUP(L240, List!D:J, 7, 0), VLOOKUP(L240&amp;"", List!D:J, 7, 0))
  )
 )
)</f>
        <v>Standard Shipment</v>
      </c>
      <c r="C240" s="66" t="str">
        <f t="shared" si="3"/>
        <v>Standard Shipment</v>
      </c>
      <c r="D240" s="67" t="str">
        <f ca="1">IF(C240="Local Scrap","Closed",IFERROR(IF(A240="kgb","Closed",IF(MID(C240,5,1)="Q","Closed",LOOKUP(TODAY()-W240, {0,31,91,181,366}, {"0-30天","31-90天","91-180天","181-365天","365天以上"}))), LOOKUP(TODAY()-Z240, {0,31,91,181,366}, {"0-30天","31-90天","91-180天","181-365天","365天以上"})))</f>
        <v>Closed</v>
      </c>
      <c r="E240" s="67" t="str" cm="1">
        <f t="array" ref="E240">IF(A240&lt;&gt;"kbb", "", IF(IFERROR(VALUE(V240), 0)=MAX(INDEX(($A$2:$A$4929="kbb")*($L$2:$L$4929=L240)*IFERROR(VALUE($V$2:$V$4929), 0), 0)), "最新", "歷史重複"))</f>
        <v/>
      </c>
      <c r="F240" t="s">
        <v>1066</v>
      </c>
      <c r="G240" t="s">
        <v>29</v>
      </c>
      <c r="H240" t="s">
        <v>30</v>
      </c>
      <c r="I240" t="s">
        <v>31</v>
      </c>
      <c r="J240" t="s">
        <v>1067</v>
      </c>
      <c r="K240" t="s">
        <v>1068</v>
      </c>
      <c r="L240" t="s">
        <v>1123</v>
      </c>
      <c r="M240" t="s">
        <v>1087</v>
      </c>
      <c r="N240" t="s">
        <v>36</v>
      </c>
      <c r="O240" t="s">
        <v>37</v>
      </c>
      <c r="P240" t="s">
        <v>1124</v>
      </c>
      <c r="Q240" t="s">
        <v>38</v>
      </c>
      <c r="R240" t="s">
        <v>1070</v>
      </c>
      <c r="S240" t="s">
        <v>1071</v>
      </c>
      <c r="T240" t="s">
        <v>1125</v>
      </c>
      <c r="U240" t="s">
        <v>852</v>
      </c>
      <c r="V240" t="s">
        <v>852</v>
      </c>
      <c r="W240" t="s">
        <v>37</v>
      </c>
      <c r="X240" t="s">
        <v>37</v>
      </c>
      <c r="Y240" t="s">
        <v>37</v>
      </c>
      <c r="Z240" t="s">
        <v>1126</v>
      </c>
      <c r="AA240" t="s">
        <v>44</v>
      </c>
      <c r="AB240" t="s">
        <v>44</v>
      </c>
      <c r="AC240" t="s">
        <v>45</v>
      </c>
      <c r="AD240" t="s">
        <v>46</v>
      </c>
      <c r="AE240" t="s">
        <v>854</v>
      </c>
      <c r="AF240" t="s">
        <v>48</v>
      </c>
      <c r="AG240">
        <v>620561</v>
      </c>
      <c r="AH240">
        <v>1</v>
      </c>
      <c r="AI240">
        <v>1</v>
      </c>
    </row>
    <row r="241" spans="1:35" ht="16.850000000000001" customHeight="1">
      <c r="A241" s="65" t="str">
        <f>IF(L241="","",IF(COUNTIF(Wip!K:K,L241)=0,IF(W241="","KGB","KBB"),IF(AND(_xlfn.IFNA(VLOOKUP(L241,Wip!K:M,3,0),"")="Y",Q241="MTCAPPLYCONF"),"On Hold",IF(W241="","KGB","KBB"))))</f>
        <v>KBB</v>
      </c>
      <c r="B241" s="65" t="str">
        <f>IF(A241="on hold", "on hold",
 IF(A241="KGB", "Standard Shipment",
  IF(IFERROR(IFERROR(VLOOKUP(L241, List!D:J, 7, 0), VLOOKUP(L241&amp;"", List!D:J, 7, 0)), 0)=0,
   IF(IFERROR(IFERROR(VLOOKUP(L241, 'CND List'!$A:$C, 3, 0), VLOOKUP(L241&amp;"", 'CND List'!$A:$C, 3, 0)), 0)=0,
    IF(A241="KBB", "-", ""),
    IFERROR(VLOOKUP(L241, 'CND List'!$A:$C, 3, 0), VLOOKUP(L241&amp;"", 'CND List'!$A:$C, 3, 0))
   ),
   IFERROR(VLOOKUP(L241, List!D:J, 7, 0), VLOOKUP(L241&amp;"", List!D:J, 7, 0))
  )
 )
)</f>
        <v>Local Scrap</v>
      </c>
      <c r="C241" s="66" t="str">
        <f t="shared" si="3"/>
        <v>Local Scrap</v>
      </c>
      <c r="D241" s="67" t="str">
        <f ca="1">IF(C241="Local Scrap","Closed",IFERROR(IF(A241="kgb","Closed",IF(MID(C241,5,1)="Q","Closed",LOOKUP(TODAY()-W241, {0,31,91,181,366}, {"0-30天","31-90天","91-180天","181-365天","365天以上"}))), LOOKUP(TODAY()-Z241, {0,31,91,181,366}, {"0-30天","31-90天","91-180天","181-365天","365天以上"})))</f>
        <v>Closed</v>
      </c>
      <c r="E241" s="67" t="str" cm="1">
        <f t="array" ref="E241">IF(A241&lt;&gt;"kbb", "", IF(IFERROR(VALUE(V241), 0)=MAX(INDEX(($A$2:$A$4929="kbb")*($L$2:$L$4929=L241)*IFERROR(VALUE($V$2:$V$4929), 0), 0)), "最新", "歷史重複"))</f>
        <v>歷史重複</v>
      </c>
      <c r="F241" t="s">
        <v>1066</v>
      </c>
      <c r="G241" t="s">
        <v>29</v>
      </c>
      <c r="H241" t="s">
        <v>30</v>
      </c>
      <c r="I241" t="s">
        <v>31</v>
      </c>
      <c r="J241" t="s">
        <v>1067</v>
      </c>
      <c r="K241" t="s">
        <v>1068</v>
      </c>
      <c r="L241" t="s">
        <v>1127</v>
      </c>
      <c r="M241" t="s">
        <v>384</v>
      </c>
      <c r="N241" t="s">
        <v>385</v>
      </c>
      <c r="O241" t="s">
        <v>37</v>
      </c>
      <c r="P241" t="s">
        <v>1127</v>
      </c>
      <c r="Q241" t="s">
        <v>38</v>
      </c>
      <c r="R241" t="s">
        <v>53</v>
      </c>
      <c r="S241" t="s">
        <v>1111</v>
      </c>
      <c r="T241" t="s">
        <v>37</v>
      </c>
      <c r="U241" t="s">
        <v>37</v>
      </c>
      <c r="V241" t="s">
        <v>1128</v>
      </c>
      <c r="W241" t="s">
        <v>517</v>
      </c>
      <c r="X241" t="s">
        <v>114</v>
      </c>
      <c r="Y241" t="s">
        <v>816</v>
      </c>
      <c r="Z241" t="s">
        <v>1129</v>
      </c>
      <c r="AA241" t="s">
        <v>44</v>
      </c>
      <c r="AB241" t="s">
        <v>44</v>
      </c>
      <c r="AC241" t="s">
        <v>117</v>
      </c>
      <c r="AD241" t="s">
        <v>390</v>
      </c>
      <c r="AE241" t="s">
        <v>37</v>
      </c>
      <c r="AF241" t="s">
        <v>37</v>
      </c>
      <c r="AG241" t="s">
        <v>37</v>
      </c>
      <c r="AH241" t="s">
        <v>37</v>
      </c>
      <c r="AI241" t="s">
        <v>37</v>
      </c>
    </row>
    <row r="242" spans="1:35" ht="16.850000000000001" customHeight="1">
      <c r="A242" s="65" t="str">
        <f>IF(L242="","",IF(COUNTIF(Wip!K:K,L242)=0,IF(W242="","KGB","KBB"),IF(AND(_xlfn.IFNA(VLOOKUP(L242,Wip!K:M,3,0),"")="Y",Q242="MTCAPPLYCONF"),"On Hold",IF(W242="","KGB","KBB"))))</f>
        <v>KBB</v>
      </c>
      <c r="B242" s="65" t="str">
        <f>IF(A242="on hold", "on hold",
 IF(A242="KGB", "Standard Shipment",
  IF(IFERROR(IFERROR(VLOOKUP(L242, List!D:J, 7, 0), VLOOKUP(L242&amp;"", List!D:J, 7, 0)), 0)=0,
   IF(IFERROR(IFERROR(VLOOKUP(L242, 'CND List'!$A:$C, 3, 0), VLOOKUP(L242&amp;"", 'CND List'!$A:$C, 3, 0)), 0)=0,
    IF(A242="KBB", "-", ""),
    IFERROR(VLOOKUP(L242, 'CND List'!$A:$C, 3, 0), VLOOKUP(L242&amp;"", 'CND List'!$A:$C, 3, 0))
   ),
   IFERROR(VLOOKUP(L242, List!D:J, 7, 0), VLOOKUP(L242&amp;"", List!D:J, 7, 0))
  )
 )
)</f>
        <v>-</v>
      </c>
      <c r="C242" s="66" t="str">
        <f t="shared" si="3"/>
        <v>wait for return customer</v>
      </c>
      <c r="D242" s="67" t="str">
        <f ca="1">IF(C242="Local Scrap","Closed",IFERROR(IF(A242="kgb","Closed",IF(MID(C242,5,1)="Q","Closed",LOOKUP(TODAY()-W242, {0,31,91,181,366}, {"0-30天","31-90天","91-180天","181-365天","365天以上"}))), LOOKUP(TODAY()-Z242, {0,31,91,181,366}, {"0-30天","31-90天","91-180天","181-365天","365天以上"})))</f>
        <v>365天以上</v>
      </c>
      <c r="E242" s="67" t="str" cm="1">
        <f t="array" ref="E242">IF(A242&lt;&gt;"kbb", "", IF(IFERROR(VALUE(V242), 0)=MAX(INDEX(($A$2:$A$4929="kbb")*($L$2:$L$4929=L242)*IFERROR(VALUE($V$2:$V$4929), 0), 0)), "最新", "歷史重複"))</f>
        <v>最新</v>
      </c>
      <c r="F242" t="s">
        <v>1130</v>
      </c>
      <c r="G242" t="s">
        <v>29</v>
      </c>
      <c r="H242" t="s">
        <v>30</v>
      </c>
      <c r="I242" t="s">
        <v>31</v>
      </c>
      <c r="J242" t="s">
        <v>1131</v>
      </c>
      <c r="K242" t="s">
        <v>1132</v>
      </c>
      <c r="L242" t="s">
        <v>1133</v>
      </c>
      <c r="M242" t="s">
        <v>438</v>
      </c>
      <c r="N242" t="s">
        <v>439</v>
      </c>
      <c r="O242" t="s">
        <v>37</v>
      </c>
      <c r="P242" t="s">
        <v>1133</v>
      </c>
      <c r="Q242" t="s">
        <v>38</v>
      </c>
      <c r="R242" t="s">
        <v>53</v>
      </c>
      <c r="S242" t="s">
        <v>1134</v>
      </c>
      <c r="T242" t="s">
        <v>37</v>
      </c>
      <c r="U242" t="s">
        <v>37</v>
      </c>
      <c r="V242" t="s">
        <v>1135</v>
      </c>
      <c r="W242" t="s">
        <v>517</v>
      </c>
      <c r="X242" t="s">
        <v>114</v>
      </c>
      <c r="Y242" t="s">
        <v>816</v>
      </c>
      <c r="Z242" t="s">
        <v>1136</v>
      </c>
      <c r="AA242" t="s">
        <v>44</v>
      </c>
      <c r="AB242" t="s">
        <v>44</v>
      </c>
      <c r="AC242" t="s">
        <v>117</v>
      </c>
      <c r="AD242" t="s">
        <v>443</v>
      </c>
      <c r="AE242" t="s">
        <v>37</v>
      </c>
      <c r="AF242" t="s">
        <v>37</v>
      </c>
      <c r="AG242" t="s">
        <v>37</v>
      </c>
      <c r="AH242" t="s">
        <v>37</v>
      </c>
      <c r="AI242" t="s">
        <v>37</v>
      </c>
    </row>
    <row r="243" spans="1:35" ht="16.850000000000001" customHeight="1">
      <c r="A243" s="65" t="str">
        <f>IF(L243="","",IF(COUNTIF(Wip!K:K,L243)=0,IF(W243="","KGB","KBB"),IF(AND(_xlfn.IFNA(VLOOKUP(L243,Wip!K:M,3,0),"")="Y",Q243="MTCAPPLYCONF"),"On Hold",IF(W243="","KGB","KBB"))))</f>
        <v>KGB</v>
      </c>
      <c r="B243" s="65" t="str">
        <f>IF(A243="on hold", "on hold",
 IF(A243="KGB", "Standard Shipment",
  IF(IFERROR(IFERROR(VLOOKUP(L243, List!D:J, 7, 0), VLOOKUP(L243&amp;"", List!D:J, 7, 0)), 0)=0,
   IF(IFERROR(IFERROR(VLOOKUP(L243, 'CND List'!$A:$C, 3, 0), VLOOKUP(L243&amp;"", 'CND List'!$A:$C, 3, 0)), 0)=0,
    IF(A243="KBB", "-", ""),
    IFERROR(VLOOKUP(L243, 'CND List'!$A:$C, 3, 0), VLOOKUP(L243&amp;"", 'CND List'!$A:$C, 3, 0))
   ),
   IFERROR(VLOOKUP(L243, List!D:J, 7, 0), VLOOKUP(L243&amp;"", List!D:J, 7, 0))
  )
 )
)</f>
        <v>Standard Shipment</v>
      </c>
      <c r="C243" s="66" t="str">
        <f t="shared" si="3"/>
        <v>Standard Shipment</v>
      </c>
      <c r="D243" s="67" t="str">
        <f ca="1">IF(C243="Local Scrap","Closed",IFERROR(IF(A243="kgb","Closed",IF(MID(C243,5,1)="Q","Closed",LOOKUP(TODAY()-W243, {0,31,91,181,366}, {"0-30天","31-90天","91-180天","181-365天","365天以上"}))), LOOKUP(TODAY()-Z243, {0,31,91,181,366}, {"0-30天","31-90天","91-180天","181-365天","365天以上"})))</f>
        <v>Closed</v>
      </c>
      <c r="E243" s="67" t="str" cm="1">
        <f t="array" ref="E243">IF(A243&lt;&gt;"kbb", "", IF(IFERROR(VALUE(V243), 0)=MAX(INDEX(($A$2:$A$4929="kbb")*($L$2:$L$4929=L243)*IFERROR(VALUE($V$2:$V$4929), 0), 0)), "最新", "歷史重複"))</f>
        <v/>
      </c>
      <c r="F243" t="s">
        <v>1130</v>
      </c>
      <c r="G243" t="s">
        <v>29</v>
      </c>
      <c r="H243" t="s">
        <v>30</v>
      </c>
      <c r="I243" t="s">
        <v>31</v>
      </c>
      <c r="J243" t="s">
        <v>1131</v>
      </c>
      <c r="K243" t="s">
        <v>1132</v>
      </c>
      <c r="L243" t="s">
        <v>1137</v>
      </c>
      <c r="M243" t="s">
        <v>729</v>
      </c>
      <c r="N243" t="s">
        <v>730</v>
      </c>
      <c r="O243" t="s">
        <v>37</v>
      </c>
      <c r="P243" t="s">
        <v>1138</v>
      </c>
      <c r="Q243" t="s">
        <v>38</v>
      </c>
      <c r="R243" t="s">
        <v>53</v>
      </c>
      <c r="S243" t="s">
        <v>1134</v>
      </c>
      <c r="T243" t="s">
        <v>1139</v>
      </c>
      <c r="U243" t="s">
        <v>1140</v>
      </c>
      <c r="V243" t="s">
        <v>1140</v>
      </c>
      <c r="W243" t="s">
        <v>37</v>
      </c>
      <c r="X243" t="s">
        <v>37</v>
      </c>
      <c r="Y243" t="s">
        <v>37</v>
      </c>
      <c r="Z243" t="s">
        <v>1141</v>
      </c>
      <c r="AA243" t="s">
        <v>44</v>
      </c>
      <c r="AB243" t="s">
        <v>44</v>
      </c>
      <c r="AC243" t="s">
        <v>45</v>
      </c>
      <c r="AD243" t="s">
        <v>87</v>
      </c>
      <c r="AE243" t="s">
        <v>1142</v>
      </c>
      <c r="AF243" t="s">
        <v>48</v>
      </c>
      <c r="AG243">
        <v>621049</v>
      </c>
      <c r="AH243">
        <v>1</v>
      </c>
      <c r="AI243">
        <v>1</v>
      </c>
    </row>
    <row r="244" spans="1:35" ht="16.850000000000001" customHeight="1">
      <c r="A244" s="65" t="str">
        <f>IF(L244="","",IF(COUNTIF(Wip!K:K,L244)=0,IF(W244="","KGB","KBB"),IF(AND(_xlfn.IFNA(VLOOKUP(L244,Wip!K:M,3,0),"")="Y",Q244="MTCAPPLYCONF"),"On Hold",IF(W244="","KGB","KBB"))))</f>
        <v>KGB</v>
      </c>
      <c r="B244" s="65" t="str">
        <f>IF(A244="on hold", "on hold",
 IF(A244="KGB", "Standard Shipment",
  IF(IFERROR(IFERROR(VLOOKUP(L244, List!D:J, 7, 0), VLOOKUP(L244&amp;"", List!D:J, 7, 0)), 0)=0,
   IF(IFERROR(IFERROR(VLOOKUP(L244, 'CND List'!$A:$C, 3, 0), VLOOKUP(L244&amp;"", 'CND List'!$A:$C, 3, 0)), 0)=0,
    IF(A244="KBB", "-", ""),
    IFERROR(VLOOKUP(L244, 'CND List'!$A:$C, 3, 0), VLOOKUP(L244&amp;"", 'CND List'!$A:$C, 3, 0))
   ),
   IFERROR(VLOOKUP(L244, List!D:J, 7, 0), VLOOKUP(L244&amp;"", List!D:J, 7, 0))
  )
 )
)</f>
        <v>Standard Shipment</v>
      </c>
      <c r="C244" s="66" t="str">
        <f t="shared" si="3"/>
        <v>Standard Shipment</v>
      </c>
      <c r="D244" s="67" t="str">
        <f ca="1">IF(C244="Local Scrap","Closed",IFERROR(IF(A244="kgb","Closed",IF(MID(C244,5,1)="Q","Closed",LOOKUP(TODAY()-W244, {0,31,91,181,366}, {"0-30天","31-90天","91-180天","181-365天","365天以上"}))), LOOKUP(TODAY()-Z244, {0,31,91,181,366}, {"0-30天","31-90天","91-180天","181-365天","365天以上"})))</f>
        <v>Closed</v>
      </c>
      <c r="E244" s="67" t="str" cm="1">
        <f t="array" ref="E244">IF(A244&lt;&gt;"kbb", "", IF(IFERROR(VALUE(V244), 0)=MAX(INDEX(($A$2:$A$4929="kbb")*($L$2:$L$4929=L244)*IFERROR(VALUE($V$2:$V$4929), 0), 0)), "最新", "歷史重複"))</f>
        <v/>
      </c>
      <c r="F244" t="s">
        <v>1130</v>
      </c>
      <c r="G244" t="s">
        <v>29</v>
      </c>
      <c r="H244" t="s">
        <v>30</v>
      </c>
      <c r="I244" t="s">
        <v>31</v>
      </c>
      <c r="J244" t="s">
        <v>1131</v>
      </c>
      <c r="K244" t="s">
        <v>1132</v>
      </c>
      <c r="L244" t="s">
        <v>1143</v>
      </c>
      <c r="M244" t="s">
        <v>424</v>
      </c>
      <c r="N244" t="s">
        <v>219</v>
      </c>
      <c r="O244" t="s">
        <v>37</v>
      </c>
      <c r="P244" t="s">
        <v>1144</v>
      </c>
      <c r="Q244" t="s">
        <v>38</v>
      </c>
      <c r="R244" t="s">
        <v>53</v>
      </c>
      <c r="S244" t="s">
        <v>1134</v>
      </c>
      <c r="T244" t="s">
        <v>1145</v>
      </c>
      <c r="U244" t="s">
        <v>1140</v>
      </c>
      <c r="V244" t="s">
        <v>1140</v>
      </c>
      <c r="W244" t="s">
        <v>37</v>
      </c>
      <c r="X244" t="s">
        <v>37</v>
      </c>
      <c r="Y244" t="s">
        <v>37</v>
      </c>
      <c r="Z244" t="s">
        <v>1146</v>
      </c>
      <c r="AA244" t="s">
        <v>44</v>
      </c>
      <c r="AB244" t="s">
        <v>44</v>
      </c>
      <c r="AC244" t="s">
        <v>45</v>
      </c>
      <c r="AD244" t="s">
        <v>179</v>
      </c>
      <c r="AE244" t="s">
        <v>1147</v>
      </c>
      <c r="AF244" t="s">
        <v>48</v>
      </c>
      <c r="AG244">
        <v>621049</v>
      </c>
      <c r="AH244">
        <v>1</v>
      </c>
      <c r="AI244">
        <v>1</v>
      </c>
    </row>
    <row r="245" spans="1:35" ht="16.850000000000001" customHeight="1">
      <c r="A245" s="65" t="str">
        <f>IF(L245="","",IF(COUNTIF(Wip!K:K,L245)=0,IF(W245="","KGB","KBB"),IF(AND(_xlfn.IFNA(VLOOKUP(L245,Wip!K:M,3,0),"")="Y",Q245="MTCAPPLYCONF"),"On Hold",IF(W245="","KGB","KBB"))))</f>
        <v>KGB</v>
      </c>
      <c r="B245" s="65" t="str">
        <f>IF(A245="on hold", "on hold",
 IF(A245="KGB", "Standard Shipment",
  IF(IFERROR(IFERROR(VLOOKUP(L245, List!D:J, 7, 0), VLOOKUP(L245&amp;"", List!D:J, 7, 0)), 0)=0,
   IF(IFERROR(IFERROR(VLOOKUP(L245, 'CND List'!$A:$C, 3, 0), VLOOKUP(L245&amp;"", 'CND List'!$A:$C, 3, 0)), 0)=0,
    IF(A245="KBB", "-", ""),
    IFERROR(VLOOKUP(L245, 'CND List'!$A:$C, 3, 0), VLOOKUP(L245&amp;"", 'CND List'!$A:$C, 3, 0))
   ),
   IFERROR(VLOOKUP(L245, List!D:J, 7, 0), VLOOKUP(L245&amp;"", List!D:J, 7, 0))
  )
 )
)</f>
        <v>Standard Shipment</v>
      </c>
      <c r="C245" s="66" t="str">
        <f t="shared" si="3"/>
        <v>Standard Shipment</v>
      </c>
      <c r="D245" s="67" t="str">
        <f ca="1">IF(C245="Local Scrap","Closed",IFERROR(IF(A245="kgb","Closed",IF(MID(C245,5,1)="Q","Closed",LOOKUP(TODAY()-W245, {0,31,91,181,366}, {"0-30天","31-90天","91-180天","181-365天","365天以上"}))), LOOKUP(TODAY()-Z245, {0,31,91,181,366}, {"0-30天","31-90天","91-180天","181-365天","365天以上"})))</f>
        <v>Closed</v>
      </c>
      <c r="E245" s="67" t="str" cm="1">
        <f t="array" ref="E245">IF(A245&lt;&gt;"kbb", "", IF(IFERROR(VALUE(V245), 0)=MAX(INDEX(($A$2:$A$4929="kbb")*($L$2:$L$4929=L245)*IFERROR(VALUE($V$2:$V$4929), 0), 0)), "最新", "歷史重複"))</f>
        <v/>
      </c>
      <c r="F245" t="s">
        <v>1130</v>
      </c>
      <c r="G245" t="s">
        <v>29</v>
      </c>
      <c r="H245" t="s">
        <v>30</v>
      </c>
      <c r="I245" t="s">
        <v>31</v>
      </c>
      <c r="J245" t="s">
        <v>1131</v>
      </c>
      <c r="K245" t="s">
        <v>1132</v>
      </c>
      <c r="L245" t="s">
        <v>1148</v>
      </c>
      <c r="M245" t="s">
        <v>438</v>
      </c>
      <c r="N245" t="s">
        <v>439</v>
      </c>
      <c r="O245" t="s">
        <v>37</v>
      </c>
      <c r="P245" t="s">
        <v>1149</v>
      </c>
      <c r="Q245" t="s">
        <v>38</v>
      </c>
      <c r="R245" t="s">
        <v>53</v>
      </c>
      <c r="S245" t="s">
        <v>1134</v>
      </c>
      <c r="T245" t="s">
        <v>1150</v>
      </c>
      <c r="U245" t="s">
        <v>1140</v>
      </c>
      <c r="V245" t="s">
        <v>1140</v>
      </c>
      <c r="W245" t="s">
        <v>37</v>
      </c>
      <c r="X245" t="s">
        <v>37</v>
      </c>
      <c r="Y245" t="s">
        <v>37</v>
      </c>
      <c r="Z245" t="s">
        <v>1151</v>
      </c>
      <c r="AA245" t="s">
        <v>44</v>
      </c>
      <c r="AB245" t="s">
        <v>44</v>
      </c>
      <c r="AC245" t="s">
        <v>45</v>
      </c>
      <c r="AD245" t="s">
        <v>443</v>
      </c>
      <c r="AE245" t="s">
        <v>1147</v>
      </c>
      <c r="AF245" t="s">
        <v>48</v>
      </c>
      <c r="AG245">
        <v>621049</v>
      </c>
      <c r="AH245">
        <v>1</v>
      </c>
      <c r="AI245">
        <v>1</v>
      </c>
    </row>
    <row r="246" spans="1:35" ht="16.850000000000001" customHeight="1">
      <c r="A246" s="65" t="str">
        <f>IF(L246="","",IF(COUNTIF(Wip!K:K,L246)=0,IF(W246="","KGB","KBB"),IF(AND(_xlfn.IFNA(VLOOKUP(L246,Wip!K:M,3,0),"")="Y",Q246="MTCAPPLYCONF"),"On Hold",IF(W246="","KGB","KBB"))))</f>
        <v>KBB</v>
      </c>
      <c r="B246" s="65" t="str">
        <f>IF(A246="on hold", "on hold",
 IF(A246="KGB", "Standard Shipment",
  IF(IFERROR(IFERROR(VLOOKUP(L246, List!D:J, 7, 0), VLOOKUP(L246&amp;"", List!D:J, 7, 0)), 0)=0,
   IF(IFERROR(IFERROR(VLOOKUP(L246, 'CND List'!$A:$C, 3, 0), VLOOKUP(L246&amp;"", 'CND List'!$A:$C, 3, 0)), 0)=0,
    IF(A246="KBB", "-", ""),
    IFERROR(VLOOKUP(L246, 'CND List'!$A:$C, 3, 0), VLOOKUP(L246&amp;"", 'CND List'!$A:$C, 3, 0))
   ),
   IFERROR(VLOOKUP(L246, List!D:J, 7, 0), VLOOKUP(L246&amp;"", List!D:J, 7, 0))
  )
 )
)</f>
        <v>-</v>
      </c>
      <c r="C246" s="66" t="str">
        <f t="shared" si="3"/>
        <v>wait for return customer</v>
      </c>
      <c r="D246" s="67" t="str">
        <f ca="1">IF(C246="Local Scrap","Closed",IFERROR(IF(A246="kgb","Closed",IF(MID(C246,5,1)="Q","Closed",LOOKUP(TODAY()-W246, {0,31,91,181,366}, {"0-30天","31-90天","91-180天","181-365天","365天以上"}))), LOOKUP(TODAY()-Z246, {0,31,91,181,366}, {"0-30天","31-90天","91-180天","181-365天","365天以上"})))</f>
        <v>365天以上</v>
      </c>
      <c r="E246" s="67" t="str" cm="1">
        <f t="array" ref="E246">IF(A246&lt;&gt;"kbb", "", IF(IFERROR(VALUE(V246), 0)=MAX(INDEX(($A$2:$A$4929="kbb")*($L$2:$L$4929=L246)*IFERROR(VALUE($V$2:$V$4929), 0), 0)), "最新", "歷史重複"))</f>
        <v>最新</v>
      </c>
      <c r="F246" t="s">
        <v>1130</v>
      </c>
      <c r="G246" t="s">
        <v>29</v>
      </c>
      <c r="H246" t="s">
        <v>30</v>
      </c>
      <c r="I246" t="s">
        <v>31</v>
      </c>
      <c r="J246" t="s">
        <v>1131</v>
      </c>
      <c r="K246" t="s">
        <v>1132</v>
      </c>
      <c r="L246" t="s">
        <v>1152</v>
      </c>
      <c r="M246" t="s">
        <v>438</v>
      </c>
      <c r="N246" t="s">
        <v>439</v>
      </c>
      <c r="O246" t="s">
        <v>37</v>
      </c>
      <c r="P246" t="s">
        <v>1152</v>
      </c>
      <c r="Q246" t="s">
        <v>38</v>
      </c>
      <c r="R246" t="s">
        <v>53</v>
      </c>
      <c r="S246" t="s">
        <v>1134</v>
      </c>
      <c r="T246" t="s">
        <v>37</v>
      </c>
      <c r="U246" t="s">
        <v>37</v>
      </c>
      <c r="V246" t="s">
        <v>1153</v>
      </c>
      <c r="W246" t="s">
        <v>692</v>
      </c>
      <c r="X246" t="s">
        <v>114</v>
      </c>
      <c r="Y246" t="s">
        <v>1005</v>
      </c>
      <c r="Z246" t="s">
        <v>1154</v>
      </c>
      <c r="AA246" t="s">
        <v>44</v>
      </c>
      <c r="AB246" t="s">
        <v>44</v>
      </c>
      <c r="AC246" t="s">
        <v>117</v>
      </c>
      <c r="AD246" t="s">
        <v>443</v>
      </c>
      <c r="AE246" t="s">
        <v>37</v>
      </c>
      <c r="AF246" t="s">
        <v>37</v>
      </c>
      <c r="AG246" t="s">
        <v>37</v>
      </c>
      <c r="AH246" t="s">
        <v>37</v>
      </c>
      <c r="AI246" t="s">
        <v>37</v>
      </c>
    </row>
    <row r="247" spans="1:35" ht="16.850000000000001" customHeight="1">
      <c r="A247" s="65" t="str">
        <f>IF(L247="","",IF(COUNTIF(Wip!K:K,L247)=0,IF(W247="","KGB","KBB"),IF(AND(_xlfn.IFNA(VLOOKUP(L247,Wip!K:M,3,0),"")="Y",Q247="MTCAPPLYCONF"),"On Hold",IF(W247="","KGB","KBB"))))</f>
        <v>KBB</v>
      </c>
      <c r="B247" s="65">
        <f>IF(A247="on hold", "on hold",
 IF(A247="KGB", "Standard Shipment",
  IF(IFERROR(IFERROR(VLOOKUP(L247, List!D:J, 7, 0), VLOOKUP(L247&amp;"", List!D:J, 7, 0)), 0)=0,
   IF(IFERROR(IFERROR(VLOOKUP(L247, 'CND List'!$A:$C, 3, 0), VLOOKUP(L247&amp;"", 'CND List'!$A:$C, 3, 0)), 0)=0,
    IF(A247="KBB", "-", ""),
    IFERROR(VLOOKUP(L247, 'CND List'!$A:$C, 3, 0), VLOOKUP(L247&amp;"", 'CND List'!$A:$C, 3, 0))
   ),
   IFERROR(VLOOKUP(L247, List!D:J, 7, 0), VLOOKUP(L247&amp;"", List!D:J, 7, 0))
  )
 )
)</f>
        <v>45840</v>
      </c>
      <c r="C247" s="66" t="str">
        <f t="shared" si="3"/>
        <v>2025Q3</v>
      </c>
      <c r="D247" s="67" t="str">
        <f ca="1">IF(C247="Local Scrap","Closed",IFERROR(IF(A247="kgb","Closed",IF(MID(C247,5,1)="Q","Closed",LOOKUP(TODAY()-W247, {0,31,91,181,366}, {"0-30天","31-90天","91-180天","181-365天","365天以上"}))), LOOKUP(TODAY()-Z247, {0,31,91,181,366}, {"0-30天","31-90天","91-180天","181-365天","365天以上"})))</f>
        <v>Closed</v>
      </c>
      <c r="E247" s="67" t="str" cm="1">
        <f t="array" ref="E247">IF(A247&lt;&gt;"kbb", "", IF(IFERROR(VALUE(V247), 0)=MAX(INDEX(($A$2:$A$4929="kbb")*($L$2:$L$4929=L247)*IFERROR(VALUE($V$2:$V$4929), 0), 0)), "最新", "歷史重複"))</f>
        <v>最新</v>
      </c>
      <c r="F247" t="s">
        <v>1130</v>
      </c>
      <c r="G247" t="s">
        <v>29</v>
      </c>
      <c r="H247" t="s">
        <v>30</v>
      </c>
      <c r="I247" t="s">
        <v>31</v>
      </c>
      <c r="J247" t="s">
        <v>1131</v>
      </c>
      <c r="K247" t="s">
        <v>1132</v>
      </c>
      <c r="L247" t="s">
        <v>1155</v>
      </c>
      <c r="M247" t="s">
        <v>205</v>
      </c>
      <c r="N247" t="s">
        <v>206</v>
      </c>
      <c r="O247" t="s">
        <v>37</v>
      </c>
      <c r="P247" t="s">
        <v>1155</v>
      </c>
      <c r="Q247" t="s">
        <v>38</v>
      </c>
      <c r="R247" t="s">
        <v>53</v>
      </c>
      <c r="S247" t="s">
        <v>1134</v>
      </c>
      <c r="T247" t="s">
        <v>37</v>
      </c>
      <c r="U247" t="s">
        <v>37</v>
      </c>
      <c r="V247" t="s">
        <v>1156</v>
      </c>
      <c r="W247" t="s">
        <v>1157</v>
      </c>
      <c r="X247" t="s">
        <v>114</v>
      </c>
      <c r="Y247" t="s">
        <v>1158</v>
      </c>
      <c r="Z247" t="s">
        <v>1159</v>
      </c>
      <c r="AA247" t="s">
        <v>44</v>
      </c>
      <c r="AB247" t="s">
        <v>44</v>
      </c>
      <c r="AC247" t="s">
        <v>117</v>
      </c>
      <c r="AD247" t="s">
        <v>190</v>
      </c>
      <c r="AE247" t="s">
        <v>37</v>
      </c>
      <c r="AF247" t="s">
        <v>37</v>
      </c>
      <c r="AG247" t="s">
        <v>37</v>
      </c>
      <c r="AH247" t="s">
        <v>37</v>
      </c>
      <c r="AI247" t="s">
        <v>37</v>
      </c>
    </row>
    <row r="248" spans="1:35" ht="16.850000000000001" customHeight="1">
      <c r="A248" s="65" t="str">
        <f>IF(L248="","",IF(COUNTIF(Wip!K:K,L248)=0,IF(W248="","KGB","KBB"),IF(AND(_xlfn.IFNA(VLOOKUP(L248,Wip!K:M,3,0),"")="Y",Q248="MTCAPPLYCONF"),"On Hold",IF(W248="","KGB","KBB"))))</f>
        <v>KBB</v>
      </c>
      <c r="B248" s="65" t="str">
        <f>IF(A248="on hold", "on hold",
 IF(A248="KGB", "Standard Shipment",
  IF(IFERROR(IFERROR(VLOOKUP(L248, List!D:J, 7, 0), VLOOKUP(L248&amp;"", List!D:J, 7, 0)), 0)=0,
   IF(IFERROR(IFERROR(VLOOKUP(L248, 'CND List'!$A:$C, 3, 0), VLOOKUP(L248&amp;"", 'CND List'!$A:$C, 3, 0)), 0)=0,
    IF(A248="KBB", "-", ""),
    IFERROR(VLOOKUP(L248, 'CND List'!$A:$C, 3, 0), VLOOKUP(L248&amp;"", 'CND List'!$A:$C, 3, 0))
   ),
   IFERROR(VLOOKUP(L248, List!D:J, 7, 0), VLOOKUP(L248&amp;"", List!D:J, 7, 0))
  )
 )
)</f>
        <v>-</v>
      </c>
      <c r="C248" s="66" t="str">
        <f t="shared" si="3"/>
        <v>wait for return customer</v>
      </c>
      <c r="D248" s="67" t="str">
        <f ca="1">IF(C248="Local Scrap","Closed",IFERROR(IF(A248="kgb","Closed",IF(MID(C248,5,1)="Q","Closed",LOOKUP(TODAY()-W248, {0,31,91,181,366}, {"0-30天","31-90天","91-180天","181-365天","365天以上"}))), LOOKUP(TODAY()-Z248, {0,31,91,181,366}, {"0-30天","31-90天","91-180天","181-365天","365天以上"})))</f>
        <v>365天以上</v>
      </c>
      <c r="E248" s="67" t="str" cm="1">
        <f t="array" ref="E248">IF(A248&lt;&gt;"kbb", "", IF(IFERROR(VALUE(V248), 0)=MAX(INDEX(($A$2:$A$4929="kbb")*($L$2:$L$4929=L248)*IFERROR(VALUE($V$2:$V$4929), 0), 0)), "最新", "歷史重複"))</f>
        <v>最新</v>
      </c>
      <c r="F248" t="s">
        <v>1130</v>
      </c>
      <c r="G248" t="s">
        <v>29</v>
      </c>
      <c r="H248" t="s">
        <v>30</v>
      </c>
      <c r="I248" t="s">
        <v>31</v>
      </c>
      <c r="J248" t="s">
        <v>1131</v>
      </c>
      <c r="K248" t="s">
        <v>1132</v>
      </c>
      <c r="L248" t="s">
        <v>1160</v>
      </c>
      <c r="M248" t="s">
        <v>960</v>
      </c>
      <c r="N248" t="s">
        <v>439</v>
      </c>
      <c r="O248" t="s">
        <v>37</v>
      </c>
      <c r="P248" t="s">
        <v>1160</v>
      </c>
      <c r="Q248" t="s">
        <v>38</v>
      </c>
      <c r="R248" t="s">
        <v>53</v>
      </c>
      <c r="S248" t="s">
        <v>1134</v>
      </c>
      <c r="T248" t="s">
        <v>37</v>
      </c>
      <c r="U248" t="s">
        <v>37</v>
      </c>
      <c r="V248" t="s">
        <v>1161</v>
      </c>
      <c r="W248" t="s">
        <v>517</v>
      </c>
      <c r="X248" t="s">
        <v>114</v>
      </c>
      <c r="Y248" t="s">
        <v>816</v>
      </c>
      <c r="Z248" t="s">
        <v>1162</v>
      </c>
      <c r="AA248" t="s">
        <v>44</v>
      </c>
      <c r="AB248" t="s">
        <v>44</v>
      </c>
      <c r="AC248" t="s">
        <v>117</v>
      </c>
      <c r="AD248" t="s">
        <v>443</v>
      </c>
      <c r="AE248" t="s">
        <v>37</v>
      </c>
      <c r="AF248" t="s">
        <v>37</v>
      </c>
      <c r="AG248" t="s">
        <v>37</v>
      </c>
      <c r="AH248" t="s">
        <v>37</v>
      </c>
      <c r="AI248" t="s">
        <v>37</v>
      </c>
    </row>
    <row r="249" spans="1:35" ht="16.850000000000001" customHeight="1">
      <c r="A249" s="65" t="str">
        <f>IF(L249="","",IF(COUNTIF(Wip!K:K,L249)=0,IF(W249="","KGB","KBB"),IF(AND(_xlfn.IFNA(VLOOKUP(L249,Wip!K:M,3,0),"")="Y",Q249="MTCAPPLYCONF"),"On Hold",IF(W249="","KGB","KBB"))))</f>
        <v>KGB</v>
      </c>
      <c r="B249" s="65" t="str">
        <f>IF(A249="on hold", "on hold",
 IF(A249="KGB", "Standard Shipment",
  IF(IFERROR(IFERROR(VLOOKUP(L249, List!D:J, 7, 0), VLOOKUP(L249&amp;"", List!D:J, 7, 0)), 0)=0,
   IF(IFERROR(IFERROR(VLOOKUP(L249, 'CND List'!$A:$C, 3, 0), VLOOKUP(L249&amp;"", 'CND List'!$A:$C, 3, 0)), 0)=0,
    IF(A249="KBB", "-", ""),
    IFERROR(VLOOKUP(L249, 'CND List'!$A:$C, 3, 0), VLOOKUP(L249&amp;"", 'CND List'!$A:$C, 3, 0))
   ),
   IFERROR(VLOOKUP(L249, List!D:J, 7, 0), VLOOKUP(L249&amp;"", List!D:J, 7, 0))
  )
 )
)</f>
        <v>Standard Shipment</v>
      </c>
      <c r="C249" s="66" t="str">
        <f t="shared" si="3"/>
        <v>Standard Shipment</v>
      </c>
      <c r="D249" s="67" t="str">
        <f ca="1">IF(C249="Local Scrap","Closed",IFERROR(IF(A249="kgb","Closed",IF(MID(C249,5,1)="Q","Closed",LOOKUP(TODAY()-W249, {0,31,91,181,366}, {"0-30天","31-90天","91-180天","181-365天","365天以上"}))), LOOKUP(TODAY()-Z249, {0,31,91,181,366}, {"0-30天","31-90天","91-180天","181-365天","365天以上"})))</f>
        <v>Closed</v>
      </c>
      <c r="E249" s="67" t="str" cm="1">
        <f t="array" ref="E249">IF(A249&lt;&gt;"kbb", "", IF(IFERROR(VALUE(V249), 0)=MAX(INDEX(($A$2:$A$4929="kbb")*($L$2:$L$4929=L249)*IFERROR(VALUE($V$2:$V$4929), 0), 0)), "最新", "歷史重複"))</f>
        <v/>
      </c>
      <c r="F249" t="s">
        <v>1130</v>
      </c>
      <c r="G249" t="s">
        <v>29</v>
      </c>
      <c r="H249" t="s">
        <v>30</v>
      </c>
      <c r="I249" t="s">
        <v>31</v>
      </c>
      <c r="J249" t="s">
        <v>1131</v>
      </c>
      <c r="K249" t="s">
        <v>1132</v>
      </c>
      <c r="L249" t="s">
        <v>1163</v>
      </c>
      <c r="M249" t="s">
        <v>68</v>
      </c>
      <c r="N249" t="s">
        <v>36</v>
      </c>
      <c r="O249" t="s">
        <v>37</v>
      </c>
      <c r="P249" t="s">
        <v>1164</v>
      </c>
      <c r="Q249" t="s">
        <v>38</v>
      </c>
      <c r="R249" t="s">
        <v>53</v>
      </c>
      <c r="S249" t="s">
        <v>1134</v>
      </c>
      <c r="T249" t="s">
        <v>1165</v>
      </c>
      <c r="U249" t="s">
        <v>1166</v>
      </c>
      <c r="V249" t="s">
        <v>1166</v>
      </c>
      <c r="W249" t="s">
        <v>37</v>
      </c>
      <c r="X249" t="s">
        <v>37</v>
      </c>
      <c r="Y249" t="s">
        <v>37</v>
      </c>
      <c r="Z249" t="s">
        <v>1167</v>
      </c>
      <c r="AA249" t="s">
        <v>44</v>
      </c>
      <c r="AB249" t="s">
        <v>44</v>
      </c>
      <c r="AC249" t="s">
        <v>45</v>
      </c>
      <c r="AD249" t="s">
        <v>46</v>
      </c>
      <c r="AE249" t="s">
        <v>1142</v>
      </c>
      <c r="AF249" t="s">
        <v>48</v>
      </c>
      <c r="AG249">
        <v>621049</v>
      </c>
      <c r="AH249">
        <v>1</v>
      </c>
      <c r="AI249">
        <v>1</v>
      </c>
    </row>
    <row r="250" spans="1:35" ht="16.850000000000001" customHeight="1">
      <c r="A250" s="65" t="str">
        <f>IF(L250="","",IF(COUNTIF(Wip!K:K,L250)=0,IF(W250="","KGB","KBB"),IF(AND(_xlfn.IFNA(VLOOKUP(L250,Wip!K:M,3,0),"")="Y",Q250="MTCAPPLYCONF"),"On Hold",IF(W250="","KGB","KBB"))))</f>
        <v>KGB</v>
      </c>
      <c r="B250" s="65" t="str">
        <f>IF(A250="on hold", "on hold",
 IF(A250="KGB", "Standard Shipment",
  IF(IFERROR(IFERROR(VLOOKUP(L250, List!D:J, 7, 0), VLOOKUP(L250&amp;"", List!D:J, 7, 0)), 0)=0,
   IF(IFERROR(IFERROR(VLOOKUP(L250, 'CND List'!$A:$C, 3, 0), VLOOKUP(L250&amp;"", 'CND List'!$A:$C, 3, 0)), 0)=0,
    IF(A250="KBB", "-", ""),
    IFERROR(VLOOKUP(L250, 'CND List'!$A:$C, 3, 0), VLOOKUP(L250&amp;"", 'CND List'!$A:$C, 3, 0))
   ),
   IFERROR(VLOOKUP(L250, List!D:J, 7, 0), VLOOKUP(L250&amp;"", List!D:J, 7, 0))
  )
 )
)</f>
        <v>Standard Shipment</v>
      </c>
      <c r="C250" s="66" t="str">
        <f t="shared" ref="C250:C313" si="4">IF(A250="on hold", "on hold", IF(B250="on hold", "wait for return customer", IF(B250="CND Sceond Pass", "Standard Shipment", IF(AND(A250="kgb", OR(B250="-", B250="", B250="#N/A")), "Standard Shipment", IF(AND(A250="kbb", OR(B250="-", B250="", B250="#N/A")), "wait for return customer", IF(OR(B250="Local Scrap", B250="SBF to be notified", B250="VRAM is pending RTV", B250="BU未結案"), B250, IF(OR(B250="scrap結案", B250="良品結案", LEFT(B250,2)="sc", LEFT(B250,2)="良品"), "CND結案", IF(ISNUMBER(B250), YEAR(B250) &amp; "Q" &amp; INT((MONTH(B250)+2)/3), IF(ISERROR(DATEVALUE(TEXT(B250,"yyyy/mm/dd"))), IF(ISNA(B250), "#N/A", B250), YEAR(DATEVALUE(TEXT(B250,"yyyy/mm/dd"))) &amp; "Q" &amp; INT((MONTH(DATEVALUE(TEXT(B250,"yyyy/mm/dd")))+2)/3))))))))))</f>
        <v>Standard Shipment</v>
      </c>
      <c r="D250" s="67" t="str">
        <f ca="1">IF(C250="Local Scrap","Closed",IFERROR(IF(A250="kgb","Closed",IF(MID(C250,5,1)="Q","Closed",LOOKUP(TODAY()-W250, {0,31,91,181,366}, {"0-30天","31-90天","91-180天","181-365天","365天以上"}))), LOOKUP(TODAY()-Z250, {0,31,91,181,366}, {"0-30天","31-90天","91-180天","181-365天","365天以上"})))</f>
        <v>Closed</v>
      </c>
      <c r="E250" s="67" t="str" cm="1">
        <f t="array" ref="E250">IF(A250&lt;&gt;"kbb", "", IF(IFERROR(VALUE(V250), 0)=MAX(INDEX(($A$2:$A$4929="kbb")*($L$2:$L$4929=L250)*IFERROR(VALUE($V$2:$V$4929), 0), 0)), "最新", "歷史重複"))</f>
        <v/>
      </c>
      <c r="F250" t="s">
        <v>1130</v>
      </c>
      <c r="G250" t="s">
        <v>29</v>
      </c>
      <c r="H250" t="s">
        <v>30</v>
      </c>
      <c r="I250" t="s">
        <v>31</v>
      </c>
      <c r="J250" t="s">
        <v>1131</v>
      </c>
      <c r="K250" t="s">
        <v>1132</v>
      </c>
      <c r="L250" t="s">
        <v>1168</v>
      </c>
      <c r="M250" t="s">
        <v>949</v>
      </c>
      <c r="N250" t="s">
        <v>456</v>
      </c>
      <c r="O250" t="s">
        <v>37</v>
      </c>
      <c r="P250" t="s">
        <v>1169</v>
      </c>
      <c r="Q250" t="s">
        <v>38</v>
      </c>
      <c r="R250" t="s">
        <v>53</v>
      </c>
      <c r="S250" t="s">
        <v>1134</v>
      </c>
      <c r="T250" t="s">
        <v>1170</v>
      </c>
      <c r="U250" t="s">
        <v>1140</v>
      </c>
      <c r="V250" t="s">
        <v>1140</v>
      </c>
      <c r="W250" t="s">
        <v>37</v>
      </c>
      <c r="X250" t="s">
        <v>37</v>
      </c>
      <c r="Y250" t="s">
        <v>37</v>
      </c>
      <c r="Z250" t="s">
        <v>1171</v>
      </c>
      <c r="AA250" t="s">
        <v>44</v>
      </c>
      <c r="AB250" t="s">
        <v>44</v>
      </c>
      <c r="AC250" t="s">
        <v>45</v>
      </c>
      <c r="AD250" t="s">
        <v>460</v>
      </c>
      <c r="AE250" t="s">
        <v>1147</v>
      </c>
      <c r="AF250" t="s">
        <v>48</v>
      </c>
      <c r="AG250">
        <v>621049</v>
      </c>
      <c r="AH250">
        <v>1</v>
      </c>
      <c r="AI250">
        <v>1</v>
      </c>
    </row>
    <row r="251" spans="1:35" ht="16.850000000000001" customHeight="1">
      <c r="A251" s="65" t="str">
        <f>IF(L251="","",IF(COUNTIF(Wip!K:K,L251)=0,IF(W251="","KGB","KBB"),IF(AND(_xlfn.IFNA(VLOOKUP(L251,Wip!K:M,3,0),"")="Y",Q251="MTCAPPLYCONF"),"On Hold",IF(W251="","KGB","KBB"))))</f>
        <v>KGB</v>
      </c>
      <c r="B251" s="65" t="str">
        <f>IF(A251="on hold", "on hold",
 IF(A251="KGB", "Standard Shipment",
  IF(IFERROR(IFERROR(VLOOKUP(L251, List!D:J, 7, 0), VLOOKUP(L251&amp;"", List!D:J, 7, 0)), 0)=0,
   IF(IFERROR(IFERROR(VLOOKUP(L251, 'CND List'!$A:$C, 3, 0), VLOOKUP(L251&amp;"", 'CND List'!$A:$C, 3, 0)), 0)=0,
    IF(A251="KBB", "-", ""),
    IFERROR(VLOOKUP(L251, 'CND List'!$A:$C, 3, 0), VLOOKUP(L251&amp;"", 'CND List'!$A:$C, 3, 0))
   ),
   IFERROR(VLOOKUP(L251, List!D:J, 7, 0), VLOOKUP(L251&amp;"", List!D:J, 7, 0))
  )
 )
)</f>
        <v>Standard Shipment</v>
      </c>
      <c r="C251" s="66" t="str">
        <f t="shared" si="4"/>
        <v>Standard Shipment</v>
      </c>
      <c r="D251" s="67" t="str">
        <f ca="1">IF(C251="Local Scrap","Closed",IFERROR(IF(A251="kgb","Closed",IF(MID(C251,5,1)="Q","Closed",LOOKUP(TODAY()-W251, {0,31,91,181,366}, {"0-30天","31-90天","91-180天","181-365天","365天以上"}))), LOOKUP(TODAY()-Z251, {0,31,91,181,366}, {"0-30天","31-90天","91-180天","181-365天","365天以上"})))</f>
        <v>Closed</v>
      </c>
      <c r="E251" s="67" t="str" cm="1">
        <f t="array" ref="E251">IF(A251&lt;&gt;"kbb", "", IF(IFERROR(VALUE(V251), 0)=MAX(INDEX(($A$2:$A$4929="kbb")*($L$2:$L$4929=L251)*IFERROR(VALUE($V$2:$V$4929), 0), 0)), "最新", "歷史重複"))</f>
        <v/>
      </c>
      <c r="F251" t="s">
        <v>1130</v>
      </c>
      <c r="G251" t="s">
        <v>29</v>
      </c>
      <c r="H251" t="s">
        <v>30</v>
      </c>
      <c r="I251" t="s">
        <v>31</v>
      </c>
      <c r="J251" t="s">
        <v>1131</v>
      </c>
      <c r="K251" t="s">
        <v>1132</v>
      </c>
      <c r="L251" t="s">
        <v>1172</v>
      </c>
      <c r="M251" t="s">
        <v>1173</v>
      </c>
      <c r="N251" t="s">
        <v>36</v>
      </c>
      <c r="O251" t="s">
        <v>37</v>
      </c>
      <c r="P251" t="s">
        <v>1174</v>
      </c>
      <c r="Q251" t="s">
        <v>38</v>
      </c>
      <c r="R251" t="s">
        <v>53</v>
      </c>
      <c r="S251" t="s">
        <v>1134</v>
      </c>
      <c r="T251" t="s">
        <v>1175</v>
      </c>
      <c r="U251" t="s">
        <v>1166</v>
      </c>
      <c r="V251" t="s">
        <v>1166</v>
      </c>
      <c r="W251" t="s">
        <v>37</v>
      </c>
      <c r="X251" t="s">
        <v>37</v>
      </c>
      <c r="Y251" t="s">
        <v>37</v>
      </c>
      <c r="Z251" t="s">
        <v>1176</v>
      </c>
      <c r="AA251" t="s">
        <v>44</v>
      </c>
      <c r="AB251" t="s">
        <v>44</v>
      </c>
      <c r="AC251" t="s">
        <v>45</v>
      </c>
      <c r="AD251" t="s">
        <v>46</v>
      </c>
      <c r="AE251" t="s">
        <v>1147</v>
      </c>
      <c r="AF251" t="s">
        <v>48</v>
      </c>
      <c r="AG251">
        <v>621049</v>
      </c>
      <c r="AH251">
        <v>1</v>
      </c>
      <c r="AI251">
        <v>1</v>
      </c>
    </row>
    <row r="252" spans="1:35" ht="16.850000000000001" customHeight="1">
      <c r="A252" s="65" t="str">
        <f>IF(L252="","",IF(COUNTIF(Wip!K:K,L252)=0,IF(W252="","KGB","KBB"),IF(AND(_xlfn.IFNA(VLOOKUP(L252,Wip!K:M,3,0),"")="Y",Q252="MTCAPPLYCONF"),"On Hold",IF(W252="","KGB","KBB"))))</f>
        <v>KGB</v>
      </c>
      <c r="B252" s="65" t="str">
        <f>IF(A252="on hold", "on hold",
 IF(A252="KGB", "Standard Shipment",
  IF(IFERROR(IFERROR(VLOOKUP(L252, List!D:J, 7, 0), VLOOKUP(L252&amp;"", List!D:J, 7, 0)), 0)=0,
   IF(IFERROR(IFERROR(VLOOKUP(L252, 'CND List'!$A:$C, 3, 0), VLOOKUP(L252&amp;"", 'CND List'!$A:$C, 3, 0)), 0)=0,
    IF(A252="KBB", "-", ""),
    IFERROR(VLOOKUP(L252, 'CND List'!$A:$C, 3, 0), VLOOKUP(L252&amp;"", 'CND List'!$A:$C, 3, 0))
   ),
   IFERROR(VLOOKUP(L252, List!D:J, 7, 0), VLOOKUP(L252&amp;"", List!D:J, 7, 0))
  )
 )
)</f>
        <v>Standard Shipment</v>
      </c>
      <c r="C252" s="66" t="str">
        <f t="shared" si="4"/>
        <v>Standard Shipment</v>
      </c>
      <c r="D252" s="67" t="str">
        <f ca="1">IF(C252="Local Scrap","Closed",IFERROR(IF(A252="kgb","Closed",IF(MID(C252,5,1)="Q","Closed",LOOKUP(TODAY()-W252, {0,31,91,181,366}, {"0-30天","31-90天","91-180天","181-365天","365天以上"}))), LOOKUP(TODAY()-Z252, {0,31,91,181,366}, {"0-30天","31-90天","91-180天","181-365天","365天以上"})))</f>
        <v>Closed</v>
      </c>
      <c r="E252" s="67" t="str" cm="1">
        <f t="array" ref="E252">IF(A252&lt;&gt;"kbb", "", IF(IFERROR(VALUE(V252), 0)=MAX(INDEX(($A$2:$A$4929="kbb")*($L$2:$L$4929=L252)*IFERROR(VALUE($V$2:$V$4929), 0), 0)), "最新", "歷史重複"))</f>
        <v/>
      </c>
      <c r="F252" t="s">
        <v>1130</v>
      </c>
      <c r="G252" t="s">
        <v>29</v>
      </c>
      <c r="H252" t="s">
        <v>30</v>
      </c>
      <c r="I252" t="s">
        <v>31</v>
      </c>
      <c r="J252" t="s">
        <v>1131</v>
      </c>
      <c r="K252" t="s">
        <v>1132</v>
      </c>
      <c r="L252" t="s">
        <v>1177</v>
      </c>
      <c r="M252" t="s">
        <v>226</v>
      </c>
      <c r="N252" t="s">
        <v>36</v>
      </c>
      <c r="O252" t="s">
        <v>37</v>
      </c>
      <c r="P252" t="s">
        <v>1178</v>
      </c>
      <c r="Q252" t="s">
        <v>38</v>
      </c>
      <c r="R252" t="s">
        <v>53</v>
      </c>
      <c r="S252" t="s">
        <v>1134</v>
      </c>
      <c r="T252" t="s">
        <v>1179</v>
      </c>
      <c r="U252" t="s">
        <v>1166</v>
      </c>
      <c r="V252" t="s">
        <v>1166</v>
      </c>
      <c r="W252" t="s">
        <v>37</v>
      </c>
      <c r="X252" t="s">
        <v>37</v>
      </c>
      <c r="Y252" t="s">
        <v>37</v>
      </c>
      <c r="Z252" t="s">
        <v>1180</v>
      </c>
      <c r="AA252" t="s">
        <v>44</v>
      </c>
      <c r="AB252" t="s">
        <v>44</v>
      </c>
      <c r="AC252" t="s">
        <v>45</v>
      </c>
      <c r="AD252" t="s">
        <v>46</v>
      </c>
      <c r="AE252" t="s">
        <v>1142</v>
      </c>
      <c r="AF252" t="s">
        <v>48</v>
      </c>
      <c r="AG252">
        <v>621049</v>
      </c>
      <c r="AH252">
        <v>1</v>
      </c>
      <c r="AI252">
        <v>1</v>
      </c>
    </row>
    <row r="253" spans="1:35" ht="16.850000000000001" customHeight="1">
      <c r="A253" s="65" t="str">
        <f>IF(L253="","",IF(COUNTIF(Wip!K:K,L253)=0,IF(W253="","KGB","KBB"),IF(AND(_xlfn.IFNA(VLOOKUP(L253,Wip!K:M,3,0),"")="Y",Q253="MTCAPPLYCONF"),"On Hold",IF(W253="","KGB","KBB"))))</f>
        <v>KGB</v>
      </c>
      <c r="B253" s="65" t="str">
        <f>IF(A253="on hold", "on hold",
 IF(A253="KGB", "Standard Shipment",
  IF(IFERROR(IFERROR(VLOOKUP(L253, List!D:J, 7, 0), VLOOKUP(L253&amp;"", List!D:J, 7, 0)), 0)=0,
   IF(IFERROR(IFERROR(VLOOKUP(L253, 'CND List'!$A:$C, 3, 0), VLOOKUP(L253&amp;"", 'CND List'!$A:$C, 3, 0)), 0)=0,
    IF(A253="KBB", "-", ""),
    IFERROR(VLOOKUP(L253, 'CND List'!$A:$C, 3, 0), VLOOKUP(L253&amp;"", 'CND List'!$A:$C, 3, 0))
   ),
   IFERROR(VLOOKUP(L253, List!D:J, 7, 0), VLOOKUP(L253&amp;"", List!D:J, 7, 0))
  )
 )
)</f>
        <v>Standard Shipment</v>
      </c>
      <c r="C253" s="66" t="str">
        <f t="shared" si="4"/>
        <v>Standard Shipment</v>
      </c>
      <c r="D253" s="67" t="str">
        <f ca="1">IF(C253="Local Scrap","Closed",IFERROR(IF(A253="kgb","Closed",IF(MID(C253,5,1)="Q","Closed",LOOKUP(TODAY()-W253, {0,31,91,181,366}, {"0-30天","31-90天","91-180天","181-365天","365天以上"}))), LOOKUP(TODAY()-Z253, {0,31,91,181,366}, {"0-30天","31-90天","91-180天","181-365天","365天以上"})))</f>
        <v>Closed</v>
      </c>
      <c r="E253" s="67" t="str" cm="1">
        <f t="array" ref="E253">IF(A253&lt;&gt;"kbb", "", IF(IFERROR(VALUE(V253), 0)=MAX(INDEX(($A$2:$A$4929="kbb")*($L$2:$L$4929=L253)*IFERROR(VALUE($V$2:$V$4929), 0), 0)), "最新", "歷史重複"))</f>
        <v/>
      </c>
      <c r="F253" t="s">
        <v>1130</v>
      </c>
      <c r="G253" t="s">
        <v>29</v>
      </c>
      <c r="H253" t="s">
        <v>30</v>
      </c>
      <c r="I253" t="s">
        <v>31</v>
      </c>
      <c r="J253" t="s">
        <v>1131</v>
      </c>
      <c r="K253" t="s">
        <v>1132</v>
      </c>
      <c r="L253" t="s">
        <v>1181</v>
      </c>
      <c r="M253" t="s">
        <v>1092</v>
      </c>
      <c r="N253" t="s">
        <v>385</v>
      </c>
      <c r="O253" t="s">
        <v>37</v>
      </c>
      <c r="P253" t="s">
        <v>1182</v>
      </c>
      <c r="Q253" t="s">
        <v>38</v>
      </c>
      <c r="R253" t="s">
        <v>53</v>
      </c>
      <c r="S253" t="s">
        <v>1134</v>
      </c>
      <c r="T253" t="s">
        <v>1183</v>
      </c>
      <c r="U253" t="s">
        <v>1166</v>
      </c>
      <c r="V253" t="s">
        <v>1166</v>
      </c>
      <c r="W253" t="s">
        <v>37</v>
      </c>
      <c r="X253" t="s">
        <v>37</v>
      </c>
      <c r="Y253" t="s">
        <v>37</v>
      </c>
      <c r="Z253" t="s">
        <v>1184</v>
      </c>
      <c r="AA253" t="s">
        <v>44</v>
      </c>
      <c r="AB253" t="s">
        <v>44</v>
      </c>
      <c r="AC253" t="s">
        <v>45</v>
      </c>
      <c r="AD253" t="s">
        <v>390</v>
      </c>
      <c r="AE253" t="s">
        <v>1142</v>
      </c>
      <c r="AF253" t="s">
        <v>48</v>
      </c>
      <c r="AG253">
        <v>621049</v>
      </c>
      <c r="AH253">
        <v>1</v>
      </c>
      <c r="AI253">
        <v>1</v>
      </c>
    </row>
    <row r="254" spans="1:35" ht="16.850000000000001" customHeight="1">
      <c r="A254" s="65" t="str">
        <f>IF(L254="","",IF(COUNTIF(Wip!K:K,L254)=0,IF(W254="","KGB","KBB"),IF(AND(_xlfn.IFNA(VLOOKUP(L254,Wip!K:M,3,0),"")="Y",Q254="MTCAPPLYCONF"),"On Hold",IF(W254="","KGB","KBB"))))</f>
        <v>KBB</v>
      </c>
      <c r="B254" s="65">
        <f>IF(A254="on hold", "on hold",
 IF(A254="KGB", "Standard Shipment",
  IF(IFERROR(IFERROR(VLOOKUP(L254, List!D:J, 7, 0), VLOOKUP(L254&amp;"", List!D:J, 7, 0)), 0)=0,
   IF(IFERROR(IFERROR(VLOOKUP(L254, 'CND List'!$A:$C, 3, 0), VLOOKUP(L254&amp;"", 'CND List'!$A:$C, 3, 0)), 0)=0,
    IF(A254="KBB", "-", ""),
    IFERROR(VLOOKUP(L254, 'CND List'!$A:$C, 3, 0), VLOOKUP(L254&amp;"", 'CND List'!$A:$C, 3, 0))
   ),
   IFERROR(VLOOKUP(L254, List!D:J, 7, 0), VLOOKUP(L254&amp;"", List!D:J, 7, 0))
  )
 )
)</f>
        <v>45840</v>
      </c>
      <c r="C254" s="66" t="str">
        <f t="shared" si="4"/>
        <v>2025Q3</v>
      </c>
      <c r="D254" s="67" t="str">
        <f ca="1">IF(C254="Local Scrap","Closed",IFERROR(IF(A254="kgb","Closed",IF(MID(C254,5,1)="Q","Closed",LOOKUP(TODAY()-W254, {0,31,91,181,366}, {"0-30天","31-90天","91-180天","181-365天","365天以上"}))), LOOKUP(TODAY()-Z254, {0,31,91,181,366}, {"0-30天","31-90天","91-180天","181-365天","365天以上"})))</f>
        <v>Closed</v>
      </c>
      <c r="E254" s="67" t="str" cm="1">
        <f t="array" ref="E254">IF(A254&lt;&gt;"kbb", "", IF(IFERROR(VALUE(V254), 0)=MAX(INDEX(($A$2:$A$4929="kbb")*($L$2:$L$4929=L254)*IFERROR(VALUE($V$2:$V$4929), 0), 0)), "最新", "歷史重複"))</f>
        <v>最新</v>
      </c>
      <c r="F254" t="s">
        <v>1130</v>
      </c>
      <c r="G254" t="s">
        <v>29</v>
      </c>
      <c r="H254" t="s">
        <v>30</v>
      </c>
      <c r="I254" t="s">
        <v>31</v>
      </c>
      <c r="J254" t="s">
        <v>1131</v>
      </c>
      <c r="K254" t="s">
        <v>1132</v>
      </c>
      <c r="L254" t="s">
        <v>1185</v>
      </c>
      <c r="M254" t="s">
        <v>701</v>
      </c>
      <c r="N254" t="s">
        <v>456</v>
      </c>
      <c r="O254" t="s">
        <v>37</v>
      </c>
      <c r="P254" t="s">
        <v>1185</v>
      </c>
      <c r="Q254" t="s">
        <v>38</v>
      </c>
      <c r="R254" t="s">
        <v>53</v>
      </c>
      <c r="S254" t="s">
        <v>1134</v>
      </c>
      <c r="T254" t="s">
        <v>37</v>
      </c>
      <c r="U254" t="s">
        <v>37</v>
      </c>
      <c r="V254" t="s">
        <v>1186</v>
      </c>
      <c r="W254" t="s">
        <v>1157</v>
      </c>
      <c r="X254" t="s">
        <v>114</v>
      </c>
      <c r="Y254" t="s">
        <v>1158</v>
      </c>
      <c r="Z254" t="s">
        <v>1187</v>
      </c>
      <c r="AA254" t="s">
        <v>44</v>
      </c>
      <c r="AB254" t="s">
        <v>44</v>
      </c>
      <c r="AC254" t="s">
        <v>117</v>
      </c>
      <c r="AD254" t="s">
        <v>460</v>
      </c>
      <c r="AE254" t="s">
        <v>37</v>
      </c>
      <c r="AF254" t="s">
        <v>37</v>
      </c>
      <c r="AG254" t="s">
        <v>37</v>
      </c>
      <c r="AH254" t="s">
        <v>37</v>
      </c>
      <c r="AI254" t="s">
        <v>37</v>
      </c>
    </row>
    <row r="255" spans="1:35" ht="16.850000000000001" customHeight="1">
      <c r="A255" s="65" t="str">
        <f>IF(L255="","",IF(COUNTIF(Wip!K:K,L255)=0,IF(W255="","KGB","KBB"),IF(AND(_xlfn.IFNA(VLOOKUP(L255,Wip!K:M,3,0),"")="Y",Q255="MTCAPPLYCONF"),"On Hold",IF(W255="","KGB","KBB"))))</f>
        <v>KBB</v>
      </c>
      <c r="B255" s="65" t="str">
        <f>IF(A255="on hold", "on hold",
 IF(A255="KGB", "Standard Shipment",
  IF(IFERROR(IFERROR(VLOOKUP(L255, List!D:J, 7, 0), VLOOKUP(L255&amp;"", List!D:J, 7, 0)), 0)=0,
   IF(IFERROR(IFERROR(VLOOKUP(L255, 'CND List'!$A:$C, 3, 0), VLOOKUP(L255&amp;"", 'CND List'!$A:$C, 3, 0)), 0)=0,
    IF(A255="KBB", "-", ""),
    IFERROR(VLOOKUP(L255, 'CND List'!$A:$C, 3, 0), VLOOKUP(L255&amp;"", 'CND List'!$A:$C, 3, 0))
   ),
   IFERROR(VLOOKUP(L255, List!D:J, 7, 0), VLOOKUP(L255&amp;"", List!D:J, 7, 0))
  )
 )
)</f>
        <v>-</v>
      </c>
      <c r="C255" s="66" t="str">
        <f t="shared" si="4"/>
        <v>wait for return customer</v>
      </c>
      <c r="D255" s="67" t="str">
        <f ca="1">IF(C255="Local Scrap","Closed",IFERROR(IF(A255="kgb","Closed",IF(MID(C255,5,1)="Q","Closed",LOOKUP(TODAY()-W255, {0,31,91,181,366}, {"0-30天","31-90天","91-180天","181-365天","365天以上"}))), LOOKUP(TODAY()-Z255, {0,31,91,181,366}, {"0-30天","31-90天","91-180天","181-365天","365天以上"})))</f>
        <v>365天以上</v>
      </c>
      <c r="E255" s="67" t="str" cm="1">
        <f t="array" ref="E255">IF(A255&lt;&gt;"kbb", "", IF(IFERROR(VALUE(V255), 0)=MAX(INDEX(($A$2:$A$4929="kbb")*($L$2:$L$4929=L255)*IFERROR(VALUE($V$2:$V$4929), 0), 0)), "最新", "歷史重複"))</f>
        <v>最新</v>
      </c>
      <c r="F255" t="s">
        <v>1130</v>
      </c>
      <c r="G255" t="s">
        <v>29</v>
      </c>
      <c r="H255" t="s">
        <v>30</v>
      </c>
      <c r="I255" t="s">
        <v>31</v>
      </c>
      <c r="J255" t="s">
        <v>1131</v>
      </c>
      <c r="K255" t="s">
        <v>1132</v>
      </c>
      <c r="L255" t="s">
        <v>1188</v>
      </c>
      <c r="M255" t="s">
        <v>205</v>
      </c>
      <c r="N255" t="s">
        <v>206</v>
      </c>
      <c r="O255" t="s">
        <v>37</v>
      </c>
      <c r="P255" t="s">
        <v>1188</v>
      </c>
      <c r="Q255" t="s">
        <v>38</v>
      </c>
      <c r="R255" t="s">
        <v>53</v>
      </c>
      <c r="S255" t="s">
        <v>1134</v>
      </c>
      <c r="T255" t="s">
        <v>37</v>
      </c>
      <c r="U255" t="s">
        <v>37</v>
      </c>
      <c r="V255" t="s">
        <v>1189</v>
      </c>
      <c r="W255" t="s">
        <v>692</v>
      </c>
      <c r="X255" t="s">
        <v>114</v>
      </c>
      <c r="Y255" t="s">
        <v>1005</v>
      </c>
      <c r="Z255" t="s">
        <v>1190</v>
      </c>
      <c r="AA255" t="s">
        <v>44</v>
      </c>
      <c r="AB255" t="s">
        <v>44</v>
      </c>
      <c r="AC255" t="s">
        <v>117</v>
      </c>
      <c r="AD255" t="s">
        <v>190</v>
      </c>
      <c r="AE255" t="s">
        <v>37</v>
      </c>
      <c r="AF255" t="s">
        <v>37</v>
      </c>
      <c r="AG255" t="s">
        <v>37</v>
      </c>
      <c r="AH255" t="s">
        <v>37</v>
      </c>
      <c r="AI255" t="s">
        <v>37</v>
      </c>
    </row>
    <row r="256" spans="1:35" ht="16.850000000000001" customHeight="1">
      <c r="A256" s="65" t="str">
        <f>IF(L256="","",IF(COUNTIF(Wip!K:K,L256)=0,IF(W256="","KGB","KBB"),IF(AND(_xlfn.IFNA(VLOOKUP(L256,Wip!K:M,3,0),"")="Y",Q256="MTCAPPLYCONF"),"On Hold",IF(W256="","KGB","KBB"))))</f>
        <v>KGB</v>
      </c>
      <c r="B256" s="65" t="str">
        <f>IF(A256="on hold", "on hold",
 IF(A256="KGB", "Standard Shipment",
  IF(IFERROR(IFERROR(VLOOKUP(L256, List!D:J, 7, 0), VLOOKUP(L256&amp;"", List!D:J, 7, 0)), 0)=0,
   IF(IFERROR(IFERROR(VLOOKUP(L256, 'CND List'!$A:$C, 3, 0), VLOOKUP(L256&amp;"", 'CND List'!$A:$C, 3, 0)), 0)=0,
    IF(A256="KBB", "-", ""),
    IFERROR(VLOOKUP(L256, 'CND List'!$A:$C, 3, 0), VLOOKUP(L256&amp;"", 'CND List'!$A:$C, 3, 0))
   ),
   IFERROR(VLOOKUP(L256, List!D:J, 7, 0), VLOOKUP(L256&amp;"", List!D:J, 7, 0))
  )
 )
)</f>
        <v>Standard Shipment</v>
      </c>
      <c r="C256" s="66" t="str">
        <f t="shared" si="4"/>
        <v>Standard Shipment</v>
      </c>
      <c r="D256" s="67" t="str">
        <f ca="1">IF(C256="Local Scrap","Closed",IFERROR(IF(A256="kgb","Closed",IF(MID(C256,5,1)="Q","Closed",LOOKUP(TODAY()-W256, {0,31,91,181,366}, {"0-30天","31-90天","91-180天","181-365天","365天以上"}))), LOOKUP(TODAY()-Z256, {0,31,91,181,366}, {"0-30天","31-90天","91-180天","181-365天","365天以上"})))</f>
        <v>Closed</v>
      </c>
      <c r="E256" s="67" t="str" cm="1">
        <f t="array" ref="E256">IF(A256&lt;&gt;"kbb", "", IF(IFERROR(VALUE(V256), 0)=MAX(INDEX(($A$2:$A$4929="kbb")*($L$2:$L$4929=L256)*IFERROR(VALUE($V$2:$V$4929), 0), 0)), "最新", "歷史重複"))</f>
        <v/>
      </c>
      <c r="F256" t="s">
        <v>1130</v>
      </c>
      <c r="G256" t="s">
        <v>29</v>
      </c>
      <c r="H256" t="s">
        <v>30</v>
      </c>
      <c r="I256" t="s">
        <v>31</v>
      </c>
      <c r="J256" t="s">
        <v>1131</v>
      </c>
      <c r="K256" t="s">
        <v>1132</v>
      </c>
      <c r="L256" t="s">
        <v>1191</v>
      </c>
      <c r="M256" t="s">
        <v>400</v>
      </c>
      <c r="N256" t="s">
        <v>36</v>
      </c>
      <c r="O256" t="s">
        <v>37</v>
      </c>
      <c r="P256" t="s">
        <v>1192</v>
      </c>
      <c r="Q256" t="s">
        <v>38</v>
      </c>
      <c r="R256" t="s">
        <v>53</v>
      </c>
      <c r="S256" t="s">
        <v>1193</v>
      </c>
      <c r="T256" t="s">
        <v>1194</v>
      </c>
      <c r="U256" t="s">
        <v>1166</v>
      </c>
      <c r="V256" t="s">
        <v>1166</v>
      </c>
      <c r="W256" t="s">
        <v>37</v>
      </c>
      <c r="X256" t="s">
        <v>37</v>
      </c>
      <c r="Y256" t="s">
        <v>37</v>
      </c>
      <c r="Z256" t="s">
        <v>1195</v>
      </c>
      <c r="AA256" t="s">
        <v>44</v>
      </c>
      <c r="AB256" t="s">
        <v>44</v>
      </c>
      <c r="AC256" t="s">
        <v>45</v>
      </c>
      <c r="AD256" t="s">
        <v>46</v>
      </c>
      <c r="AE256" t="s">
        <v>1142</v>
      </c>
      <c r="AF256" t="s">
        <v>48</v>
      </c>
      <c r="AG256">
        <v>621049</v>
      </c>
      <c r="AH256">
        <v>1</v>
      </c>
      <c r="AI256">
        <v>1</v>
      </c>
    </row>
    <row r="257" spans="1:35" ht="16.850000000000001" customHeight="1">
      <c r="A257" s="65" t="str">
        <f>IF(L257="","",IF(COUNTIF(Wip!K:K,L257)=0,IF(W257="","KGB","KBB"),IF(AND(_xlfn.IFNA(VLOOKUP(L257,Wip!K:M,3,0),"")="Y",Q257="MTCAPPLYCONF"),"On Hold",IF(W257="","KGB","KBB"))))</f>
        <v>KGB</v>
      </c>
      <c r="B257" s="65" t="str">
        <f>IF(A257="on hold", "on hold",
 IF(A257="KGB", "Standard Shipment",
  IF(IFERROR(IFERROR(VLOOKUP(L257, List!D:J, 7, 0), VLOOKUP(L257&amp;"", List!D:J, 7, 0)), 0)=0,
   IF(IFERROR(IFERROR(VLOOKUP(L257, 'CND List'!$A:$C, 3, 0), VLOOKUP(L257&amp;"", 'CND List'!$A:$C, 3, 0)), 0)=0,
    IF(A257="KBB", "-", ""),
    IFERROR(VLOOKUP(L257, 'CND List'!$A:$C, 3, 0), VLOOKUP(L257&amp;"", 'CND List'!$A:$C, 3, 0))
   ),
   IFERROR(VLOOKUP(L257, List!D:J, 7, 0), VLOOKUP(L257&amp;"", List!D:J, 7, 0))
  )
 )
)</f>
        <v>Standard Shipment</v>
      </c>
      <c r="C257" s="66" t="str">
        <f t="shared" si="4"/>
        <v>Standard Shipment</v>
      </c>
      <c r="D257" s="67" t="str">
        <f ca="1">IF(C257="Local Scrap","Closed",IFERROR(IF(A257="kgb","Closed",IF(MID(C257,5,1)="Q","Closed",LOOKUP(TODAY()-W257, {0,31,91,181,366}, {"0-30天","31-90天","91-180天","181-365天","365天以上"}))), LOOKUP(TODAY()-Z257, {0,31,91,181,366}, {"0-30天","31-90天","91-180天","181-365天","365天以上"})))</f>
        <v>Closed</v>
      </c>
      <c r="E257" s="67" t="str" cm="1">
        <f t="array" ref="E257">IF(A257&lt;&gt;"kbb", "", IF(IFERROR(VALUE(V257), 0)=MAX(INDEX(($A$2:$A$4929="kbb")*($L$2:$L$4929=L257)*IFERROR(VALUE($V$2:$V$4929), 0), 0)), "最新", "歷史重複"))</f>
        <v/>
      </c>
      <c r="F257" t="s">
        <v>1130</v>
      </c>
      <c r="G257" t="s">
        <v>29</v>
      </c>
      <c r="H257" t="s">
        <v>30</v>
      </c>
      <c r="I257" t="s">
        <v>31</v>
      </c>
      <c r="J257" t="s">
        <v>1131</v>
      </c>
      <c r="K257" t="s">
        <v>1132</v>
      </c>
      <c r="L257" t="s">
        <v>1196</v>
      </c>
      <c r="M257" t="s">
        <v>400</v>
      </c>
      <c r="N257" t="s">
        <v>36</v>
      </c>
      <c r="O257" t="s">
        <v>37</v>
      </c>
      <c r="P257" t="s">
        <v>1197</v>
      </c>
      <c r="Q257" t="s">
        <v>38</v>
      </c>
      <c r="R257" t="s">
        <v>53</v>
      </c>
      <c r="S257" t="s">
        <v>1134</v>
      </c>
      <c r="T257" t="s">
        <v>1198</v>
      </c>
      <c r="U257" t="s">
        <v>1166</v>
      </c>
      <c r="V257" t="s">
        <v>1166</v>
      </c>
      <c r="W257" t="s">
        <v>37</v>
      </c>
      <c r="X257" t="s">
        <v>37</v>
      </c>
      <c r="Y257" t="s">
        <v>37</v>
      </c>
      <c r="Z257" t="s">
        <v>1199</v>
      </c>
      <c r="AA257" t="s">
        <v>44</v>
      </c>
      <c r="AB257" t="s">
        <v>44</v>
      </c>
      <c r="AC257" t="s">
        <v>45</v>
      </c>
      <c r="AD257" t="s">
        <v>46</v>
      </c>
      <c r="AE257" t="s">
        <v>1142</v>
      </c>
      <c r="AF257" t="s">
        <v>48</v>
      </c>
      <c r="AG257">
        <v>621049</v>
      </c>
      <c r="AH257">
        <v>1</v>
      </c>
      <c r="AI257">
        <v>1</v>
      </c>
    </row>
    <row r="258" spans="1:35" ht="16.850000000000001" customHeight="1">
      <c r="A258" s="65" t="str">
        <f>IF(L258="","",IF(COUNTIF(Wip!K:K,L258)=0,IF(W258="","KGB","KBB"),IF(AND(_xlfn.IFNA(VLOOKUP(L258,Wip!K:M,3,0),"")="Y",Q258="MTCAPPLYCONF"),"On Hold",IF(W258="","KGB","KBB"))))</f>
        <v>KBB</v>
      </c>
      <c r="B258" s="65" t="str">
        <f>IF(A258="on hold", "on hold",
 IF(A258="KGB", "Standard Shipment",
  IF(IFERROR(IFERROR(VLOOKUP(L258, List!D:J, 7, 0), VLOOKUP(L258&amp;"", List!D:J, 7, 0)), 0)=0,
   IF(IFERROR(IFERROR(VLOOKUP(L258, 'CND List'!$A:$C, 3, 0), VLOOKUP(L258&amp;"", 'CND List'!$A:$C, 3, 0)), 0)=0,
    IF(A258="KBB", "-", ""),
    IFERROR(VLOOKUP(L258, 'CND List'!$A:$C, 3, 0), VLOOKUP(L258&amp;"", 'CND List'!$A:$C, 3, 0))
   ),
   IFERROR(VLOOKUP(L258, List!D:J, 7, 0), VLOOKUP(L258&amp;"", List!D:J, 7, 0))
  )
 )
)</f>
        <v>Local Scrap</v>
      </c>
      <c r="C258" s="66" t="str">
        <f t="shared" si="4"/>
        <v>Local Scrap</v>
      </c>
      <c r="D258" s="67" t="str">
        <f ca="1">IF(C258="Local Scrap","Closed",IFERROR(IF(A258="kgb","Closed",IF(MID(C258,5,1)="Q","Closed",LOOKUP(TODAY()-W258, {0,31,91,181,366}, {"0-30天","31-90天","91-180天","181-365天","365天以上"}))), LOOKUP(TODAY()-Z258, {0,31,91,181,366}, {"0-30天","31-90天","91-180天","181-365天","365天以上"})))</f>
        <v>Closed</v>
      </c>
      <c r="E258" s="67" t="str" cm="1">
        <f t="array" ref="E258">IF(A258&lt;&gt;"kbb", "", IF(IFERROR(VALUE(V258), 0)=MAX(INDEX(($A$2:$A$4929="kbb")*($L$2:$L$4929=L258)*IFERROR(VALUE($V$2:$V$4929), 0), 0)), "最新", "歷史重複"))</f>
        <v>最新</v>
      </c>
      <c r="F258" t="s">
        <v>1200</v>
      </c>
      <c r="G258" t="s">
        <v>29</v>
      </c>
      <c r="H258" t="s">
        <v>30</v>
      </c>
      <c r="I258" t="s">
        <v>31</v>
      </c>
      <c r="J258" t="s">
        <v>1201</v>
      </c>
      <c r="K258" t="s">
        <v>1202</v>
      </c>
      <c r="L258" t="s">
        <v>1203</v>
      </c>
      <c r="M258" t="s">
        <v>729</v>
      </c>
      <c r="N258" t="s">
        <v>730</v>
      </c>
      <c r="O258" t="s">
        <v>37</v>
      </c>
      <c r="P258" t="s">
        <v>1203</v>
      </c>
      <c r="Q258" t="s">
        <v>38</v>
      </c>
      <c r="R258" t="s">
        <v>53</v>
      </c>
      <c r="S258" t="s">
        <v>1204</v>
      </c>
      <c r="T258" t="s">
        <v>37</v>
      </c>
      <c r="U258" t="s">
        <v>37</v>
      </c>
      <c r="V258" t="s">
        <v>1205</v>
      </c>
      <c r="W258" t="s">
        <v>517</v>
      </c>
      <c r="X258" t="s">
        <v>114</v>
      </c>
      <c r="Y258" t="s">
        <v>816</v>
      </c>
      <c r="Z258" t="s">
        <v>1206</v>
      </c>
      <c r="AA258" t="s">
        <v>44</v>
      </c>
      <c r="AB258" t="s">
        <v>44</v>
      </c>
      <c r="AC258" t="s">
        <v>117</v>
      </c>
      <c r="AD258" t="s">
        <v>87</v>
      </c>
      <c r="AE258" t="s">
        <v>37</v>
      </c>
      <c r="AF258" t="s">
        <v>37</v>
      </c>
      <c r="AG258" t="s">
        <v>37</v>
      </c>
      <c r="AH258" t="s">
        <v>37</v>
      </c>
      <c r="AI258" t="s">
        <v>37</v>
      </c>
    </row>
    <row r="259" spans="1:35" ht="16.850000000000001" customHeight="1">
      <c r="A259" s="65" t="str">
        <f>IF(L259="","",IF(COUNTIF(Wip!K:K,L259)=0,IF(W259="","KGB","KBB"),IF(AND(_xlfn.IFNA(VLOOKUP(L259,Wip!K:M,3,0),"")="Y",Q259="MTCAPPLYCONF"),"On Hold",IF(W259="","KGB","KBB"))))</f>
        <v>KGB</v>
      </c>
      <c r="B259" s="65" t="str">
        <f>IF(A259="on hold", "on hold",
 IF(A259="KGB", "Standard Shipment",
  IF(IFERROR(IFERROR(VLOOKUP(L259, List!D:J, 7, 0), VLOOKUP(L259&amp;"", List!D:J, 7, 0)), 0)=0,
   IF(IFERROR(IFERROR(VLOOKUP(L259, 'CND List'!$A:$C, 3, 0), VLOOKUP(L259&amp;"", 'CND List'!$A:$C, 3, 0)), 0)=0,
    IF(A259="KBB", "-", ""),
    IFERROR(VLOOKUP(L259, 'CND List'!$A:$C, 3, 0), VLOOKUP(L259&amp;"", 'CND List'!$A:$C, 3, 0))
   ),
   IFERROR(VLOOKUP(L259, List!D:J, 7, 0), VLOOKUP(L259&amp;"", List!D:J, 7, 0))
  )
 )
)</f>
        <v>Standard Shipment</v>
      </c>
      <c r="C259" s="66" t="str">
        <f t="shared" si="4"/>
        <v>Standard Shipment</v>
      </c>
      <c r="D259" s="67" t="str">
        <f ca="1">IF(C259="Local Scrap","Closed",IFERROR(IF(A259="kgb","Closed",IF(MID(C259,5,1)="Q","Closed",LOOKUP(TODAY()-W259, {0,31,91,181,366}, {"0-30天","31-90天","91-180天","181-365天","365天以上"}))), LOOKUP(TODAY()-Z259, {0,31,91,181,366}, {"0-30天","31-90天","91-180天","181-365天","365天以上"})))</f>
        <v>Closed</v>
      </c>
      <c r="E259" s="67" t="str" cm="1">
        <f t="array" ref="E259">IF(A259&lt;&gt;"kbb", "", IF(IFERROR(VALUE(V259), 0)=MAX(INDEX(($A$2:$A$4929="kbb")*($L$2:$L$4929=L259)*IFERROR(VALUE($V$2:$V$4929), 0), 0)), "最新", "歷史重複"))</f>
        <v/>
      </c>
      <c r="F259" t="s">
        <v>1200</v>
      </c>
      <c r="G259" t="s">
        <v>29</v>
      </c>
      <c r="H259" t="s">
        <v>30</v>
      </c>
      <c r="I259" t="s">
        <v>31</v>
      </c>
      <c r="J259" t="s">
        <v>1201</v>
      </c>
      <c r="K259" t="s">
        <v>1202</v>
      </c>
      <c r="L259" t="s">
        <v>1207</v>
      </c>
      <c r="M259" t="s">
        <v>696</v>
      </c>
      <c r="N259" t="s">
        <v>206</v>
      </c>
      <c r="O259" t="s">
        <v>37</v>
      </c>
      <c r="P259" t="s">
        <v>1208</v>
      </c>
      <c r="Q259" t="s">
        <v>38</v>
      </c>
      <c r="R259" t="s">
        <v>743</v>
      </c>
      <c r="S259" t="s">
        <v>1204</v>
      </c>
      <c r="T259" t="s">
        <v>1209</v>
      </c>
      <c r="U259" t="s">
        <v>1210</v>
      </c>
      <c r="V259" t="s">
        <v>1210</v>
      </c>
      <c r="W259" t="s">
        <v>37</v>
      </c>
      <c r="X259" t="s">
        <v>37</v>
      </c>
      <c r="Y259" t="s">
        <v>37</v>
      </c>
      <c r="Z259" t="s">
        <v>1211</v>
      </c>
      <c r="AA259" t="s">
        <v>44</v>
      </c>
      <c r="AB259" t="s">
        <v>44</v>
      </c>
      <c r="AC259" t="s">
        <v>45</v>
      </c>
      <c r="AD259" t="s">
        <v>190</v>
      </c>
      <c r="AE259" t="s">
        <v>1212</v>
      </c>
      <c r="AF259" t="s">
        <v>48</v>
      </c>
      <c r="AG259">
        <v>621746</v>
      </c>
      <c r="AH259">
        <v>1</v>
      </c>
      <c r="AI259">
        <v>1</v>
      </c>
    </row>
    <row r="260" spans="1:35" ht="16.850000000000001" customHeight="1">
      <c r="A260" s="65" t="str">
        <f>IF(L260="","",IF(COUNTIF(Wip!K:K,L260)=0,IF(W260="","KGB","KBB"),IF(AND(_xlfn.IFNA(VLOOKUP(L260,Wip!K:M,3,0),"")="Y",Q260="MTCAPPLYCONF"),"On Hold",IF(W260="","KGB","KBB"))))</f>
        <v>KBB</v>
      </c>
      <c r="B260" s="65" t="str">
        <f>IF(A260="on hold", "on hold",
 IF(A260="KGB", "Standard Shipment",
  IF(IFERROR(IFERROR(VLOOKUP(L260, List!D:J, 7, 0), VLOOKUP(L260&amp;"", List!D:J, 7, 0)), 0)=0,
   IF(IFERROR(IFERROR(VLOOKUP(L260, 'CND List'!$A:$C, 3, 0), VLOOKUP(L260&amp;"", 'CND List'!$A:$C, 3, 0)), 0)=0,
    IF(A260="KBB", "-", ""),
    IFERROR(VLOOKUP(L260, 'CND List'!$A:$C, 3, 0), VLOOKUP(L260&amp;"", 'CND List'!$A:$C, 3, 0))
   ),
   IFERROR(VLOOKUP(L260, List!D:J, 7, 0), VLOOKUP(L260&amp;"", List!D:J, 7, 0))
  )
 )
)</f>
        <v>Local Scrap</v>
      </c>
      <c r="C260" s="66" t="str">
        <f t="shared" si="4"/>
        <v>Local Scrap</v>
      </c>
      <c r="D260" s="67" t="str">
        <f ca="1">IF(C260="Local Scrap","Closed",IFERROR(IF(A260="kgb","Closed",IF(MID(C260,5,1)="Q","Closed",LOOKUP(TODAY()-W260, {0,31,91,181,366}, {"0-30天","31-90天","91-180天","181-365天","365天以上"}))), LOOKUP(TODAY()-Z260, {0,31,91,181,366}, {"0-30天","31-90天","91-180天","181-365天","365天以上"})))</f>
        <v>Closed</v>
      </c>
      <c r="E260" s="67" t="str" cm="1">
        <f t="array" ref="E260">IF(A260&lt;&gt;"kbb", "", IF(IFERROR(VALUE(V260), 0)=MAX(INDEX(($A$2:$A$4929="kbb")*($L$2:$L$4929=L260)*IFERROR(VALUE($V$2:$V$4929), 0), 0)), "最新", "歷史重複"))</f>
        <v>最新</v>
      </c>
      <c r="F260" t="s">
        <v>1200</v>
      </c>
      <c r="G260" t="s">
        <v>29</v>
      </c>
      <c r="H260" t="s">
        <v>30</v>
      </c>
      <c r="I260" t="s">
        <v>31</v>
      </c>
      <c r="J260" t="s">
        <v>1201</v>
      </c>
      <c r="K260" t="s">
        <v>1202</v>
      </c>
      <c r="L260" t="s">
        <v>1213</v>
      </c>
      <c r="M260" t="s">
        <v>1214</v>
      </c>
      <c r="N260" t="s">
        <v>730</v>
      </c>
      <c r="O260" t="s">
        <v>37</v>
      </c>
      <c r="P260" t="s">
        <v>1213</v>
      </c>
      <c r="Q260" t="s">
        <v>38</v>
      </c>
      <c r="R260" t="s">
        <v>53</v>
      </c>
      <c r="S260" t="s">
        <v>1204</v>
      </c>
      <c r="T260" t="s">
        <v>37</v>
      </c>
      <c r="U260" t="s">
        <v>37</v>
      </c>
      <c r="V260" t="s">
        <v>1215</v>
      </c>
      <c r="W260" t="s">
        <v>517</v>
      </c>
      <c r="X260" t="s">
        <v>114</v>
      </c>
      <c r="Y260" t="s">
        <v>816</v>
      </c>
      <c r="Z260" t="s">
        <v>1216</v>
      </c>
      <c r="AA260" t="s">
        <v>44</v>
      </c>
      <c r="AB260" t="s">
        <v>44</v>
      </c>
      <c r="AC260" t="s">
        <v>117</v>
      </c>
      <c r="AD260" t="s">
        <v>87</v>
      </c>
      <c r="AE260" t="s">
        <v>37</v>
      </c>
      <c r="AF260" t="s">
        <v>37</v>
      </c>
      <c r="AG260" t="s">
        <v>37</v>
      </c>
      <c r="AH260" t="s">
        <v>37</v>
      </c>
      <c r="AI260" t="s">
        <v>37</v>
      </c>
    </row>
    <row r="261" spans="1:35" ht="16.850000000000001" customHeight="1">
      <c r="A261" s="65" t="str">
        <f>IF(L261="","",IF(COUNTIF(Wip!K:K,L261)=0,IF(W261="","KGB","KBB"),IF(AND(_xlfn.IFNA(VLOOKUP(L261,Wip!K:M,3,0),"")="Y",Q261="MTCAPPLYCONF"),"On Hold",IF(W261="","KGB","KBB"))))</f>
        <v>KGB</v>
      </c>
      <c r="B261" s="65" t="str">
        <f>IF(A261="on hold", "on hold",
 IF(A261="KGB", "Standard Shipment",
  IF(IFERROR(IFERROR(VLOOKUP(L261, List!D:J, 7, 0), VLOOKUP(L261&amp;"", List!D:J, 7, 0)), 0)=0,
   IF(IFERROR(IFERROR(VLOOKUP(L261, 'CND List'!$A:$C, 3, 0), VLOOKUP(L261&amp;"", 'CND List'!$A:$C, 3, 0)), 0)=0,
    IF(A261="KBB", "-", ""),
    IFERROR(VLOOKUP(L261, 'CND List'!$A:$C, 3, 0), VLOOKUP(L261&amp;"", 'CND List'!$A:$C, 3, 0))
   ),
   IFERROR(VLOOKUP(L261, List!D:J, 7, 0), VLOOKUP(L261&amp;"", List!D:J, 7, 0))
  )
 )
)</f>
        <v>Standard Shipment</v>
      </c>
      <c r="C261" s="66" t="str">
        <f t="shared" si="4"/>
        <v>Standard Shipment</v>
      </c>
      <c r="D261" s="67" t="str">
        <f ca="1">IF(C261="Local Scrap","Closed",IFERROR(IF(A261="kgb","Closed",IF(MID(C261,5,1)="Q","Closed",LOOKUP(TODAY()-W261, {0,31,91,181,366}, {"0-30天","31-90天","91-180天","181-365天","365天以上"}))), LOOKUP(TODAY()-Z261, {0,31,91,181,366}, {"0-30天","31-90天","91-180天","181-365天","365天以上"})))</f>
        <v>Closed</v>
      </c>
      <c r="E261" s="67" t="str" cm="1">
        <f t="array" ref="E261">IF(A261&lt;&gt;"kbb", "", IF(IFERROR(VALUE(V261), 0)=MAX(INDEX(($A$2:$A$4929="kbb")*($L$2:$L$4929=L261)*IFERROR(VALUE($V$2:$V$4929), 0), 0)), "最新", "歷史重複"))</f>
        <v/>
      </c>
      <c r="F261" t="s">
        <v>1200</v>
      </c>
      <c r="G261" t="s">
        <v>29</v>
      </c>
      <c r="H261" t="s">
        <v>30</v>
      </c>
      <c r="I261" t="s">
        <v>31</v>
      </c>
      <c r="J261" t="s">
        <v>1201</v>
      </c>
      <c r="K261" t="s">
        <v>1202</v>
      </c>
      <c r="L261" t="s">
        <v>1217</v>
      </c>
      <c r="M261" t="s">
        <v>1218</v>
      </c>
      <c r="N261" t="s">
        <v>206</v>
      </c>
      <c r="O261" t="s">
        <v>37</v>
      </c>
      <c r="P261" t="s">
        <v>1219</v>
      </c>
      <c r="Q261" t="s">
        <v>38</v>
      </c>
      <c r="R261" t="s">
        <v>743</v>
      </c>
      <c r="S261" t="s">
        <v>1204</v>
      </c>
      <c r="T261" t="s">
        <v>1220</v>
      </c>
      <c r="U261" t="s">
        <v>893</v>
      </c>
      <c r="V261" t="s">
        <v>1221</v>
      </c>
      <c r="W261" t="s">
        <v>37</v>
      </c>
      <c r="X261" t="s">
        <v>37</v>
      </c>
      <c r="Y261" t="s">
        <v>37</v>
      </c>
      <c r="Z261" t="s">
        <v>1222</v>
      </c>
      <c r="AA261" t="s">
        <v>44</v>
      </c>
      <c r="AB261" t="s">
        <v>44</v>
      </c>
      <c r="AC261" t="s">
        <v>45</v>
      </c>
      <c r="AD261" t="s">
        <v>190</v>
      </c>
      <c r="AE261" t="s">
        <v>895</v>
      </c>
      <c r="AF261" t="s">
        <v>48</v>
      </c>
      <c r="AG261">
        <v>621792</v>
      </c>
      <c r="AH261">
        <v>1</v>
      </c>
      <c r="AI261">
        <v>1</v>
      </c>
    </row>
    <row r="262" spans="1:35" ht="16.850000000000001" customHeight="1">
      <c r="A262" s="65" t="str">
        <f>IF(L262="","",IF(COUNTIF(Wip!K:K,L262)=0,IF(W262="","KGB","KBB"),IF(AND(_xlfn.IFNA(VLOOKUP(L262,Wip!K:M,3,0),"")="Y",Q262="MTCAPPLYCONF"),"On Hold",IF(W262="","KGB","KBB"))))</f>
        <v>KGB</v>
      </c>
      <c r="B262" s="65" t="str">
        <f>IF(A262="on hold", "on hold",
 IF(A262="KGB", "Standard Shipment",
  IF(IFERROR(IFERROR(VLOOKUP(L262, List!D:J, 7, 0), VLOOKUP(L262&amp;"", List!D:J, 7, 0)), 0)=0,
   IF(IFERROR(IFERROR(VLOOKUP(L262, 'CND List'!$A:$C, 3, 0), VLOOKUP(L262&amp;"", 'CND List'!$A:$C, 3, 0)), 0)=0,
    IF(A262="KBB", "-", ""),
    IFERROR(VLOOKUP(L262, 'CND List'!$A:$C, 3, 0), VLOOKUP(L262&amp;"", 'CND List'!$A:$C, 3, 0))
   ),
   IFERROR(VLOOKUP(L262, List!D:J, 7, 0), VLOOKUP(L262&amp;"", List!D:J, 7, 0))
  )
 )
)</f>
        <v>Standard Shipment</v>
      </c>
      <c r="C262" s="66" t="str">
        <f t="shared" si="4"/>
        <v>Standard Shipment</v>
      </c>
      <c r="D262" s="67" t="str">
        <f ca="1">IF(C262="Local Scrap","Closed",IFERROR(IF(A262="kgb","Closed",IF(MID(C262,5,1)="Q","Closed",LOOKUP(TODAY()-W262, {0,31,91,181,366}, {"0-30天","31-90天","91-180天","181-365天","365天以上"}))), LOOKUP(TODAY()-Z262, {0,31,91,181,366}, {"0-30天","31-90天","91-180天","181-365天","365天以上"})))</f>
        <v>Closed</v>
      </c>
      <c r="E262" s="67" t="str" cm="1">
        <f t="array" ref="E262">IF(A262&lt;&gt;"kbb", "", IF(IFERROR(VALUE(V262), 0)=MAX(INDEX(($A$2:$A$4929="kbb")*($L$2:$L$4929=L262)*IFERROR(VALUE($V$2:$V$4929), 0), 0)), "最新", "歷史重複"))</f>
        <v/>
      </c>
      <c r="F262" t="s">
        <v>1200</v>
      </c>
      <c r="G262" t="s">
        <v>29</v>
      </c>
      <c r="H262" t="s">
        <v>30</v>
      </c>
      <c r="I262" t="s">
        <v>31</v>
      </c>
      <c r="J262" t="s">
        <v>1201</v>
      </c>
      <c r="K262" t="s">
        <v>1202</v>
      </c>
      <c r="L262" t="s">
        <v>1223</v>
      </c>
      <c r="M262" t="s">
        <v>1092</v>
      </c>
      <c r="N262" t="s">
        <v>385</v>
      </c>
      <c r="O262" t="s">
        <v>37</v>
      </c>
      <c r="P262" t="s">
        <v>1224</v>
      </c>
      <c r="Q262" t="s">
        <v>38</v>
      </c>
      <c r="R262" t="s">
        <v>53</v>
      </c>
      <c r="S262" t="s">
        <v>1204</v>
      </c>
      <c r="T262" t="s">
        <v>1225</v>
      </c>
      <c r="U262" t="s">
        <v>1226</v>
      </c>
      <c r="V262" t="s">
        <v>1226</v>
      </c>
      <c r="W262" t="s">
        <v>37</v>
      </c>
      <c r="X262" t="s">
        <v>37</v>
      </c>
      <c r="Y262" t="s">
        <v>37</v>
      </c>
      <c r="Z262" t="s">
        <v>1227</v>
      </c>
      <c r="AA262" t="s">
        <v>44</v>
      </c>
      <c r="AB262" t="s">
        <v>44</v>
      </c>
      <c r="AC262" t="s">
        <v>45</v>
      </c>
      <c r="AD262" t="s">
        <v>390</v>
      </c>
      <c r="AE262" t="s">
        <v>1228</v>
      </c>
      <c r="AF262" t="s">
        <v>48</v>
      </c>
      <c r="AG262">
        <v>621345</v>
      </c>
      <c r="AH262">
        <v>1</v>
      </c>
      <c r="AI262">
        <v>1</v>
      </c>
    </row>
    <row r="263" spans="1:35" ht="16.850000000000001" customHeight="1">
      <c r="A263" s="65" t="str">
        <f>IF(L263="","",IF(COUNTIF(Wip!K:K,L263)=0,IF(W263="","KGB","KBB"),IF(AND(_xlfn.IFNA(VLOOKUP(L263,Wip!K:M,3,0),"")="Y",Q263="MTCAPPLYCONF"),"On Hold",IF(W263="","KGB","KBB"))))</f>
        <v>KBB</v>
      </c>
      <c r="B263" s="65" t="str">
        <f>IF(A263="on hold", "on hold",
 IF(A263="KGB", "Standard Shipment",
  IF(IFERROR(IFERROR(VLOOKUP(L263, List!D:J, 7, 0), VLOOKUP(L263&amp;"", List!D:J, 7, 0)), 0)=0,
   IF(IFERROR(IFERROR(VLOOKUP(L263, 'CND List'!$A:$C, 3, 0), VLOOKUP(L263&amp;"", 'CND List'!$A:$C, 3, 0)), 0)=0,
    IF(A263="KBB", "-", ""),
    IFERROR(VLOOKUP(L263, 'CND List'!$A:$C, 3, 0), VLOOKUP(L263&amp;"", 'CND List'!$A:$C, 3, 0))
   ),
   IFERROR(VLOOKUP(L263, List!D:J, 7, 0), VLOOKUP(L263&amp;"", List!D:J, 7, 0))
  )
 )
)</f>
        <v>Local Scrap</v>
      </c>
      <c r="C263" s="66" t="str">
        <f t="shared" si="4"/>
        <v>Local Scrap</v>
      </c>
      <c r="D263" s="67" t="str">
        <f ca="1">IF(C263="Local Scrap","Closed",IFERROR(IF(A263="kgb","Closed",IF(MID(C263,5,1)="Q","Closed",LOOKUP(TODAY()-W263, {0,31,91,181,366}, {"0-30天","31-90天","91-180天","181-365天","365天以上"}))), LOOKUP(TODAY()-Z263, {0,31,91,181,366}, {"0-30天","31-90天","91-180天","181-365天","365天以上"})))</f>
        <v>Closed</v>
      </c>
      <c r="E263" s="67" t="str" cm="1">
        <f t="array" ref="E263">IF(A263&lt;&gt;"kbb", "", IF(IFERROR(VALUE(V263), 0)=MAX(INDEX(($A$2:$A$4929="kbb")*($L$2:$L$4929=L263)*IFERROR(VALUE($V$2:$V$4929), 0), 0)), "最新", "歷史重複"))</f>
        <v>最新</v>
      </c>
      <c r="F263" t="s">
        <v>1200</v>
      </c>
      <c r="G263" t="s">
        <v>29</v>
      </c>
      <c r="H263" t="s">
        <v>30</v>
      </c>
      <c r="I263" t="s">
        <v>31</v>
      </c>
      <c r="J263" t="s">
        <v>1201</v>
      </c>
      <c r="K263" t="s">
        <v>1202</v>
      </c>
      <c r="L263" t="s">
        <v>1229</v>
      </c>
      <c r="M263" t="s">
        <v>1230</v>
      </c>
      <c r="N263" t="s">
        <v>337</v>
      </c>
      <c r="O263" t="s">
        <v>37</v>
      </c>
      <c r="P263" t="s">
        <v>1229</v>
      </c>
      <c r="Q263" t="s">
        <v>38</v>
      </c>
      <c r="R263" t="s">
        <v>53</v>
      </c>
      <c r="S263" t="s">
        <v>1204</v>
      </c>
      <c r="T263" t="s">
        <v>37</v>
      </c>
      <c r="U263" t="s">
        <v>37</v>
      </c>
      <c r="V263" t="s">
        <v>1231</v>
      </c>
      <c r="W263" t="s">
        <v>517</v>
      </c>
      <c r="X263" t="s">
        <v>114</v>
      </c>
      <c r="Y263" t="s">
        <v>816</v>
      </c>
      <c r="Z263" t="s">
        <v>1232</v>
      </c>
      <c r="AA263" t="s">
        <v>44</v>
      </c>
      <c r="AB263" t="s">
        <v>44</v>
      </c>
      <c r="AC263" t="s">
        <v>117</v>
      </c>
      <c r="AD263" t="s">
        <v>87</v>
      </c>
      <c r="AE263" t="s">
        <v>37</v>
      </c>
      <c r="AF263" t="s">
        <v>37</v>
      </c>
      <c r="AG263" t="s">
        <v>37</v>
      </c>
      <c r="AH263" t="s">
        <v>37</v>
      </c>
      <c r="AI263" t="s">
        <v>37</v>
      </c>
    </row>
    <row r="264" spans="1:35" ht="16.850000000000001" customHeight="1">
      <c r="A264" s="65" t="str">
        <f>IF(L264="","",IF(COUNTIF(Wip!K:K,L264)=0,IF(W264="","KGB","KBB"),IF(AND(_xlfn.IFNA(VLOOKUP(L264,Wip!K:M,3,0),"")="Y",Q264="MTCAPPLYCONF"),"On Hold",IF(W264="","KGB","KBB"))))</f>
        <v>KGB</v>
      </c>
      <c r="B264" s="65" t="str">
        <f>IF(A264="on hold", "on hold",
 IF(A264="KGB", "Standard Shipment",
  IF(IFERROR(IFERROR(VLOOKUP(L264, List!D:J, 7, 0), VLOOKUP(L264&amp;"", List!D:J, 7, 0)), 0)=0,
   IF(IFERROR(IFERROR(VLOOKUP(L264, 'CND List'!$A:$C, 3, 0), VLOOKUP(L264&amp;"", 'CND List'!$A:$C, 3, 0)), 0)=0,
    IF(A264="KBB", "-", ""),
    IFERROR(VLOOKUP(L264, 'CND List'!$A:$C, 3, 0), VLOOKUP(L264&amp;"", 'CND List'!$A:$C, 3, 0))
   ),
   IFERROR(VLOOKUP(L264, List!D:J, 7, 0), VLOOKUP(L264&amp;"", List!D:J, 7, 0))
  )
 )
)</f>
        <v>Standard Shipment</v>
      </c>
      <c r="C264" s="66" t="str">
        <f t="shared" si="4"/>
        <v>Standard Shipment</v>
      </c>
      <c r="D264" s="67" t="str">
        <f ca="1">IF(C264="Local Scrap","Closed",IFERROR(IF(A264="kgb","Closed",IF(MID(C264,5,1)="Q","Closed",LOOKUP(TODAY()-W264, {0,31,91,181,366}, {"0-30天","31-90天","91-180天","181-365天","365天以上"}))), LOOKUP(TODAY()-Z264, {0,31,91,181,366}, {"0-30天","31-90天","91-180天","181-365天","365天以上"})))</f>
        <v>Closed</v>
      </c>
      <c r="E264" s="67" t="str" cm="1">
        <f t="array" ref="E264">IF(A264&lt;&gt;"kbb", "", IF(IFERROR(VALUE(V264), 0)=MAX(INDEX(($A$2:$A$4929="kbb")*($L$2:$L$4929=L264)*IFERROR(VALUE($V$2:$V$4929), 0), 0)), "最新", "歷史重複"))</f>
        <v/>
      </c>
      <c r="F264" t="s">
        <v>1200</v>
      </c>
      <c r="G264" t="s">
        <v>29</v>
      </c>
      <c r="H264" t="s">
        <v>30</v>
      </c>
      <c r="I264" t="s">
        <v>31</v>
      </c>
      <c r="J264" t="s">
        <v>1201</v>
      </c>
      <c r="K264" t="s">
        <v>1202</v>
      </c>
      <c r="L264" t="s">
        <v>1233</v>
      </c>
      <c r="M264" t="s">
        <v>90</v>
      </c>
      <c r="N264" t="s">
        <v>36</v>
      </c>
      <c r="O264" t="s">
        <v>37</v>
      </c>
      <c r="P264" t="s">
        <v>1234</v>
      </c>
      <c r="Q264" t="s">
        <v>38</v>
      </c>
      <c r="R264" t="s">
        <v>53</v>
      </c>
      <c r="S264" t="s">
        <v>1204</v>
      </c>
      <c r="T264" t="s">
        <v>1235</v>
      </c>
      <c r="U264" t="s">
        <v>1226</v>
      </c>
      <c r="V264" t="s">
        <v>1226</v>
      </c>
      <c r="W264" t="s">
        <v>37</v>
      </c>
      <c r="X264" t="s">
        <v>37</v>
      </c>
      <c r="Y264" t="s">
        <v>37</v>
      </c>
      <c r="Z264" t="s">
        <v>1236</v>
      </c>
      <c r="AA264" t="s">
        <v>44</v>
      </c>
      <c r="AB264" t="s">
        <v>44</v>
      </c>
      <c r="AC264" t="s">
        <v>45</v>
      </c>
      <c r="AD264" t="s">
        <v>46</v>
      </c>
      <c r="AE264" t="s">
        <v>1228</v>
      </c>
      <c r="AF264" t="s">
        <v>48</v>
      </c>
      <c r="AG264">
        <v>621345</v>
      </c>
      <c r="AH264">
        <v>1</v>
      </c>
      <c r="AI264">
        <v>1</v>
      </c>
    </row>
    <row r="265" spans="1:35" ht="16.850000000000001" customHeight="1">
      <c r="A265" s="65" t="str">
        <f>IF(L265="","",IF(COUNTIF(Wip!K:K,L265)=0,IF(W265="","KGB","KBB"),IF(AND(_xlfn.IFNA(VLOOKUP(L265,Wip!K:M,3,0),"")="Y",Q265="MTCAPPLYCONF"),"On Hold",IF(W265="","KGB","KBB"))))</f>
        <v>KBB</v>
      </c>
      <c r="B265" s="65" t="str">
        <f>IF(A265="on hold", "on hold",
 IF(A265="KGB", "Standard Shipment",
  IF(IFERROR(IFERROR(VLOOKUP(L265, List!D:J, 7, 0), VLOOKUP(L265&amp;"", List!D:J, 7, 0)), 0)=0,
   IF(IFERROR(IFERROR(VLOOKUP(L265, 'CND List'!$A:$C, 3, 0), VLOOKUP(L265&amp;"", 'CND List'!$A:$C, 3, 0)), 0)=0,
    IF(A265="KBB", "-", ""),
    IFERROR(VLOOKUP(L265, 'CND List'!$A:$C, 3, 0), VLOOKUP(L265&amp;"", 'CND List'!$A:$C, 3, 0))
   ),
   IFERROR(VLOOKUP(L265, List!D:J, 7, 0), VLOOKUP(L265&amp;"", List!D:J, 7, 0))
  )
 )
)</f>
        <v>Local Scrap</v>
      </c>
      <c r="C265" s="66" t="str">
        <f t="shared" si="4"/>
        <v>Local Scrap</v>
      </c>
      <c r="D265" s="67" t="str">
        <f ca="1">IF(C265="Local Scrap","Closed",IFERROR(IF(A265="kgb","Closed",IF(MID(C265,5,1)="Q","Closed",LOOKUP(TODAY()-W265, {0,31,91,181,366}, {"0-30天","31-90天","91-180天","181-365天","365天以上"}))), LOOKUP(TODAY()-Z265, {0,31,91,181,366}, {"0-30天","31-90天","91-180天","181-365天","365天以上"})))</f>
        <v>Closed</v>
      </c>
      <c r="E265" s="67" t="str" cm="1">
        <f t="array" ref="E265">IF(A265&lt;&gt;"kbb", "", IF(IFERROR(VALUE(V265), 0)=MAX(INDEX(($A$2:$A$4929="kbb")*($L$2:$L$4929=L265)*IFERROR(VALUE($V$2:$V$4929), 0), 0)), "最新", "歷史重複"))</f>
        <v>最新</v>
      </c>
      <c r="F265" t="s">
        <v>1200</v>
      </c>
      <c r="G265" t="s">
        <v>29</v>
      </c>
      <c r="H265" t="s">
        <v>30</v>
      </c>
      <c r="I265" t="s">
        <v>31</v>
      </c>
      <c r="J265" t="s">
        <v>1201</v>
      </c>
      <c r="K265" t="s">
        <v>1202</v>
      </c>
      <c r="L265" t="s">
        <v>1237</v>
      </c>
      <c r="M265" t="s">
        <v>1119</v>
      </c>
      <c r="N265" t="s">
        <v>82</v>
      </c>
      <c r="O265" t="s">
        <v>37</v>
      </c>
      <c r="P265" t="s">
        <v>1237</v>
      </c>
      <c r="Q265" t="s">
        <v>38</v>
      </c>
      <c r="R265" t="s">
        <v>53</v>
      </c>
      <c r="S265" t="s">
        <v>1204</v>
      </c>
      <c r="T265" t="s">
        <v>37</v>
      </c>
      <c r="U265" t="s">
        <v>37</v>
      </c>
      <c r="V265" t="s">
        <v>1238</v>
      </c>
      <c r="W265" t="s">
        <v>517</v>
      </c>
      <c r="X265" t="s">
        <v>114</v>
      </c>
      <c r="Y265" t="s">
        <v>816</v>
      </c>
      <c r="Z265" t="s">
        <v>1239</v>
      </c>
      <c r="AA265" t="s">
        <v>44</v>
      </c>
      <c r="AB265" t="s">
        <v>44</v>
      </c>
      <c r="AC265" t="s">
        <v>117</v>
      </c>
      <c r="AD265" t="s">
        <v>87</v>
      </c>
      <c r="AE265" t="s">
        <v>37</v>
      </c>
      <c r="AF265" t="s">
        <v>37</v>
      </c>
      <c r="AG265" t="s">
        <v>37</v>
      </c>
      <c r="AH265" t="s">
        <v>37</v>
      </c>
      <c r="AI265" t="s">
        <v>37</v>
      </c>
    </row>
    <row r="266" spans="1:35" ht="16.850000000000001" customHeight="1">
      <c r="A266" s="65" t="str">
        <f>IF(L266="","",IF(COUNTIF(Wip!K:K,L266)=0,IF(W266="","KGB","KBB"),IF(AND(_xlfn.IFNA(VLOOKUP(L266,Wip!K:M,3,0),"")="Y",Q266="MTCAPPLYCONF"),"On Hold",IF(W266="","KGB","KBB"))))</f>
        <v>KGB</v>
      </c>
      <c r="B266" s="65" t="str">
        <f>IF(A266="on hold", "on hold",
 IF(A266="KGB", "Standard Shipment",
  IF(IFERROR(IFERROR(VLOOKUP(L266, List!D:J, 7, 0), VLOOKUP(L266&amp;"", List!D:J, 7, 0)), 0)=0,
   IF(IFERROR(IFERROR(VLOOKUP(L266, 'CND List'!$A:$C, 3, 0), VLOOKUP(L266&amp;"", 'CND List'!$A:$C, 3, 0)), 0)=0,
    IF(A266="KBB", "-", ""),
    IFERROR(VLOOKUP(L266, 'CND List'!$A:$C, 3, 0), VLOOKUP(L266&amp;"", 'CND List'!$A:$C, 3, 0))
   ),
   IFERROR(VLOOKUP(L266, List!D:J, 7, 0), VLOOKUP(L266&amp;"", List!D:J, 7, 0))
  )
 )
)</f>
        <v>Standard Shipment</v>
      </c>
      <c r="C266" s="66" t="str">
        <f t="shared" si="4"/>
        <v>Standard Shipment</v>
      </c>
      <c r="D266" s="67" t="str">
        <f ca="1">IF(C266="Local Scrap","Closed",IFERROR(IF(A266="kgb","Closed",IF(MID(C266,5,1)="Q","Closed",LOOKUP(TODAY()-W266, {0,31,91,181,366}, {"0-30天","31-90天","91-180天","181-365天","365天以上"}))), LOOKUP(TODAY()-Z266, {0,31,91,181,366}, {"0-30天","31-90天","91-180天","181-365天","365天以上"})))</f>
        <v>Closed</v>
      </c>
      <c r="E266" s="67" t="str" cm="1">
        <f t="array" ref="E266">IF(A266&lt;&gt;"kbb", "", IF(IFERROR(VALUE(V266), 0)=MAX(INDEX(($A$2:$A$4929="kbb")*($L$2:$L$4929=L266)*IFERROR(VALUE($V$2:$V$4929), 0), 0)), "最新", "歷史重複"))</f>
        <v/>
      </c>
      <c r="F266" t="s">
        <v>1200</v>
      </c>
      <c r="G266" t="s">
        <v>29</v>
      </c>
      <c r="H266" t="s">
        <v>30</v>
      </c>
      <c r="I266" t="s">
        <v>31</v>
      </c>
      <c r="J266" t="s">
        <v>1201</v>
      </c>
      <c r="K266" t="s">
        <v>1202</v>
      </c>
      <c r="L266" t="s">
        <v>1240</v>
      </c>
      <c r="M266" t="s">
        <v>90</v>
      </c>
      <c r="N266" t="s">
        <v>36</v>
      </c>
      <c r="O266" t="s">
        <v>37</v>
      </c>
      <c r="P266" t="s">
        <v>1241</v>
      </c>
      <c r="Q266" t="s">
        <v>38</v>
      </c>
      <c r="R266" t="s">
        <v>53</v>
      </c>
      <c r="S266" t="s">
        <v>1204</v>
      </c>
      <c r="T266" t="s">
        <v>1242</v>
      </c>
      <c r="U266" t="s">
        <v>1226</v>
      </c>
      <c r="V266" t="s">
        <v>1226</v>
      </c>
      <c r="W266" t="s">
        <v>37</v>
      </c>
      <c r="X266" t="s">
        <v>37</v>
      </c>
      <c r="Y266" t="s">
        <v>37</v>
      </c>
      <c r="Z266" t="s">
        <v>1243</v>
      </c>
      <c r="AA266" t="s">
        <v>44</v>
      </c>
      <c r="AB266" t="s">
        <v>44</v>
      </c>
      <c r="AC266" t="s">
        <v>45</v>
      </c>
      <c r="AD266" t="s">
        <v>46</v>
      </c>
      <c r="AE266" t="s">
        <v>1228</v>
      </c>
      <c r="AF266" t="s">
        <v>48</v>
      </c>
      <c r="AG266">
        <v>621345</v>
      </c>
      <c r="AH266">
        <v>1</v>
      </c>
      <c r="AI266">
        <v>1</v>
      </c>
    </row>
    <row r="267" spans="1:35" ht="16.850000000000001" customHeight="1">
      <c r="A267" s="65" t="str">
        <f>IF(L267="","",IF(COUNTIF(Wip!K:K,L267)=0,IF(W267="","KGB","KBB"),IF(AND(_xlfn.IFNA(VLOOKUP(L267,Wip!K:M,3,0),"")="Y",Q267="MTCAPPLYCONF"),"On Hold",IF(W267="","KGB","KBB"))))</f>
        <v>KBB</v>
      </c>
      <c r="B267" s="65" t="str">
        <f>IF(A267="on hold", "on hold",
 IF(A267="KGB", "Standard Shipment",
  IF(IFERROR(IFERROR(VLOOKUP(L267, List!D:J, 7, 0), VLOOKUP(L267&amp;"", List!D:J, 7, 0)), 0)=0,
   IF(IFERROR(IFERROR(VLOOKUP(L267, 'CND List'!$A:$C, 3, 0), VLOOKUP(L267&amp;"", 'CND List'!$A:$C, 3, 0)), 0)=0,
    IF(A267="KBB", "-", ""),
    IFERROR(VLOOKUP(L267, 'CND List'!$A:$C, 3, 0), VLOOKUP(L267&amp;"", 'CND List'!$A:$C, 3, 0))
   ),
   IFERROR(VLOOKUP(L267, List!D:J, 7, 0), VLOOKUP(L267&amp;"", List!D:J, 7, 0))
  )
 )
)</f>
        <v>-</v>
      </c>
      <c r="C267" s="66" t="str">
        <f t="shared" si="4"/>
        <v>wait for return customer</v>
      </c>
      <c r="D267" s="67" t="str">
        <f ca="1">IF(C267="Local Scrap","Closed",IFERROR(IF(A267="kgb","Closed",IF(MID(C267,5,1)="Q","Closed",LOOKUP(TODAY()-W267, {0,31,91,181,366}, {"0-30天","31-90天","91-180天","181-365天","365天以上"}))), LOOKUP(TODAY()-Z267, {0,31,91,181,366}, {"0-30天","31-90天","91-180天","181-365天","365天以上"})))</f>
        <v>365天以上</v>
      </c>
      <c r="E267" s="67" t="str" cm="1">
        <f t="array" ref="E267">IF(A267&lt;&gt;"kbb", "", IF(IFERROR(VALUE(V267), 0)=MAX(INDEX(($A$2:$A$4929="kbb")*($L$2:$L$4929=L267)*IFERROR(VALUE($V$2:$V$4929), 0), 0)), "最新", "歷史重複"))</f>
        <v>最新</v>
      </c>
      <c r="F267" t="s">
        <v>1244</v>
      </c>
      <c r="G267" t="s">
        <v>29</v>
      </c>
      <c r="H267" t="s">
        <v>30</v>
      </c>
      <c r="I267" t="s">
        <v>31</v>
      </c>
      <c r="J267" t="s">
        <v>1245</v>
      </c>
      <c r="K267" t="s">
        <v>1246</v>
      </c>
      <c r="L267" t="s">
        <v>1247</v>
      </c>
      <c r="M267" t="s">
        <v>1248</v>
      </c>
      <c r="N267" t="s">
        <v>1249</v>
      </c>
      <c r="O267" t="s">
        <v>37</v>
      </c>
      <c r="P267" t="s">
        <v>1247</v>
      </c>
      <c r="Q267" t="s">
        <v>38</v>
      </c>
      <c r="R267" t="s">
        <v>53</v>
      </c>
      <c r="S267" t="s">
        <v>1250</v>
      </c>
      <c r="T267" t="s">
        <v>37</v>
      </c>
      <c r="U267" t="s">
        <v>37</v>
      </c>
      <c r="V267" t="s">
        <v>1251</v>
      </c>
      <c r="W267" t="s">
        <v>1252</v>
      </c>
      <c r="X267" t="s">
        <v>1253</v>
      </c>
      <c r="Y267" t="s">
        <v>1254</v>
      </c>
      <c r="Z267" t="s">
        <v>1255</v>
      </c>
      <c r="AA267" t="s">
        <v>44</v>
      </c>
      <c r="AB267" t="s">
        <v>44</v>
      </c>
      <c r="AC267" t="s">
        <v>1256</v>
      </c>
      <c r="AD267" t="s">
        <v>1257</v>
      </c>
      <c r="AE267" t="s">
        <v>37</v>
      </c>
      <c r="AF267" t="s">
        <v>37</v>
      </c>
      <c r="AG267" t="s">
        <v>37</v>
      </c>
      <c r="AH267" t="s">
        <v>37</v>
      </c>
      <c r="AI267" t="s">
        <v>37</v>
      </c>
    </row>
    <row r="268" spans="1:35" ht="16.850000000000001" customHeight="1">
      <c r="A268" s="65" t="str">
        <f>IF(L268="","",IF(COUNTIF(Wip!K:K,L268)=0,IF(W268="","KGB","KBB"),IF(AND(_xlfn.IFNA(VLOOKUP(L268,Wip!K:M,3,0),"")="Y",Q268="MTCAPPLYCONF"),"On Hold",IF(W268="","KGB","KBB"))))</f>
        <v>KGB</v>
      </c>
      <c r="B268" s="65" t="str">
        <f>IF(A268="on hold", "on hold",
 IF(A268="KGB", "Standard Shipment",
  IF(IFERROR(IFERROR(VLOOKUP(L268, List!D:J, 7, 0), VLOOKUP(L268&amp;"", List!D:J, 7, 0)), 0)=0,
   IF(IFERROR(IFERROR(VLOOKUP(L268, 'CND List'!$A:$C, 3, 0), VLOOKUP(L268&amp;"", 'CND List'!$A:$C, 3, 0)), 0)=0,
    IF(A268="KBB", "-", ""),
    IFERROR(VLOOKUP(L268, 'CND List'!$A:$C, 3, 0), VLOOKUP(L268&amp;"", 'CND List'!$A:$C, 3, 0))
   ),
   IFERROR(VLOOKUP(L268, List!D:J, 7, 0), VLOOKUP(L268&amp;"", List!D:J, 7, 0))
  )
 )
)</f>
        <v>Standard Shipment</v>
      </c>
      <c r="C268" s="66" t="str">
        <f t="shared" si="4"/>
        <v>Standard Shipment</v>
      </c>
      <c r="D268" s="67" t="str">
        <f ca="1">IF(C268="Local Scrap","Closed",IFERROR(IF(A268="kgb","Closed",IF(MID(C268,5,1)="Q","Closed",LOOKUP(TODAY()-W268, {0,31,91,181,366}, {"0-30天","31-90天","91-180天","181-365天","365天以上"}))), LOOKUP(TODAY()-Z268, {0,31,91,181,366}, {"0-30天","31-90天","91-180天","181-365天","365天以上"})))</f>
        <v>Closed</v>
      </c>
      <c r="E268" s="67" t="str" cm="1">
        <f t="array" ref="E268">IF(A268&lt;&gt;"kbb", "", IF(IFERROR(VALUE(V268), 0)=MAX(INDEX(($A$2:$A$4929="kbb")*($L$2:$L$4929=L268)*IFERROR(VALUE($V$2:$V$4929), 0), 0)), "最新", "歷史重複"))</f>
        <v/>
      </c>
      <c r="F268" t="s">
        <v>1244</v>
      </c>
      <c r="G268" t="s">
        <v>29</v>
      </c>
      <c r="H268" t="s">
        <v>30</v>
      </c>
      <c r="I268" t="s">
        <v>31</v>
      </c>
      <c r="J268" t="s">
        <v>1245</v>
      </c>
      <c r="K268" t="s">
        <v>1246</v>
      </c>
      <c r="L268" t="s">
        <v>1258</v>
      </c>
      <c r="M268" t="s">
        <v>1259</v>
      </c>
      <c r="N268" t="s">
        <v>1260</v>
      </c>
      <c r="O268" t="s">
        <v>37</v>
      </c>
      <c r="P268" t="s">
        <v>1261</v>
      </c>
      <c r="Q268" t="s">
        <v>38</v>
      </c>
      <c r="R268" t="s">
        <v>743</v>
      </c>
      <c r="S268" t="s">
        <v>1250</v>
      </c>
      <c r="T268" t="s">
        <v>1262</v>
      </c>
      <c r="U268" t="s">
        <v>1210</v>
      </c>
      <c r="V268" t="s">
        <v>1210</v>
      </c>
      <c r="W268" t="s">
        <v>37</v>
      </c>
      <c r="X268" t="s">
        <v>37</v>
      </c>
      <c r="Y268" t="s">
        <v>37</v>
      </c>
      <c r="Z268" t="s">
        <v>1263</v>
      </c>
      <c r="AA268" t="s">
        <v>44</v>
      </c>
      <c r="AB268" t="s">
        <v>44</v>
      </c>
      <c r="AC268" t="s">
        <v>45</v>
      </c>
      <c r="AD268" t="s">
        <v>1257</v>
      </c>
      <c r="AE268" t="s">
        <v>1212</v>
      </c>
      <c r="AF268" t="s">
        <v>48</v>
      </c>
      <c r="AG268">
        <v>621746</v>
      </c>
      <c r="AH268">
        <v>1</v>
      </c>
      <c r="AI268">
        <v>1</v>
      </c>
    </row>
    <row r="269" spans="1:35" ht="16.850000000000001" customHeight="1">
      <c r="A269" s="65" t="str">
        <f>IF(L269="","",IF(COUNTIF(Wip!K:K,L269)=0,IF(W269="","KGB","KBB"),IF(AND(_xlfn.IFNA(VLOOKUP(L269,Wip!K:M,3,0),"")="Y",Q269="MTCAPPLYCONF"),"On Hold",IF(W269="","KGB","KBB"))))</f>
        <v>KGB</v>
      </c>
      <c r="B269" s="65" t="str">
        <f>IF(A269="on hold", "on hold",
 IF(A269="KGB", "Standard Shipment",
  IF(IFERROR(IFERROR(VLOOKUP(L269, List!D:J, 7, 0), VLOOKUP(L269&amp;"", List!D:J, 7, 0)), 0)=0,
   IF(IFERROR(IFERROR(VLOOKUP(L269, 'CND List'!$A:$C, 3, 0), VLOOKUP(L269&amp;"", 'CND List'!$A:$C, 3, 0)), 0)=0,
    IF(A269="KBB", "-", ""),
    IFERROR(VLOOKUP(L269, 'CND List'!$A:$C, 3, 0), VLOOKUP(L269&amp;"", 'CND List'!$A:$C, 3, 0))
   ),
   IFERROR(VLOOKUP(L269, List!D:J, 7, 0), VLOOKUP(L269&amp;"", List!D:J, 7, 0))
  )
 )
)</f>
        <v>Standard Shipment</v>
      </c>
      <c r="C269" s="66" t="str">
        <f t="shared" si="4"/>
        <v>Standard Shipment</v>
      </c>
      <c r="D269" s="67" t="str">
        <f ca="1">IF(C269="Local Scrap","Closed",IFERROR(IF(A269="kgb","Closed",IF(MID(C269,5,1)="Q","Closed",LOOKUP(TODAY()-W269, {0,31,91,181,366}, {"0-30天","31-90天","91-180天","181-365天","365天以上"}))), LOOKUP(TODAY()-Z269, {0,31,91,181,366}, {"0-30天","31-90天","91-180天","181-365天","365天以上"})))</f>
        <v>Closed</v>
      </c>
      <c r="E269" s="67" t="str" cm="1">
        <f t="array" ref="E269">IF(A269&lt;&gt;"kbb", "", IF(IFERROR(VALUE(V269), 0)=MAX(INDEX(($A$2:$A$4929="kbb")*($L$2:$L$4929=L269)*IFERROR(VALUE($V$2:$V$4929), 0), 0)), "最新", "歷史重複"))</f>
        <v/>
      </c>
      <c r="F269" t="s">
        <v>1244</v>
      </c>
      <c r="G269" t="s">
        <v>29</v>
      </c>
      <c r="H269" t="s">
        <v>30</v>
      </c>
      <c r="I269" t="s">
        <v>31</v>
      </c>
      <c r="J269" t="s">
        <v>1245</v>
      </c>
      <c r="K269" t="s">
        <v>1246</v>
      </c>
      <c r="L269" t="s">
        <v>1264</v>
      </c>
      <c r="M269" t="s">
        <v>1248</v>
      </c>
      <c r="N269" t="s">
        <v>1249</v>
      </c>
      <c r="O269" t="s">
        <v>37</v>
      </c>
      <c r="P269" t="s">
        <v>1265</v>
      </c>
      <c r="Q269" t="s">
        <v>38</v>
      </c>
      <c r="R269" t="s">
        <v>743</v>
      </c>
      <c r="S269" t="s">
        <v>1250</v>
      </c>
      <c r="T269" t="s">
        <v>1266</v>
      </c>
      <c r="U269" t="s">
        <v>1267</v>
      </c>
      <c r="V269" t="s">
        <v>1267</v>
      </c>
      <c r="W269" t="s">
        <v>37</v>
      </c>
      <c r="X269" t="s">
        <v>37</v>
      </c>
      <c r="Y269" t="s">
        <v>37</v>
      </c>
      <c r="Z269" t="s">
        <v>1268</v>
      </c>
      <c r="AA269" t="s">
        <v>44</v>
      </c>
      <c r="AB269" t="s">
        <v>44</v>
      </c>
      <c r="AC269" t="s">
        <v>45</v>
      </c>
      <c r="AD269" t="s">
        <v>1257</v>
      </c>
      <c r="AE269" t="s">
        <v>1269</v>
      </c>
      <c r="AF269" t="s">
        <v>48</v>
      </c>
      <c r="AG269">
        <v>621700</v>
      </c>
      <c r="AH269">
        <v>1</v>
      </c>
      <c r="AI269">
        <v>1</v>
      </c>
    </row>
    <row r="270" spans="1:35" ht="16.850000000000001" customHeight="1">
      <c r="A270" s="65" t="str">
        <f>IF(L270="","",IF(COUNTIF(Wip!K:K,L270)=0,IF(W270="","KGB","KBB"),IF(AND(_xlfn.IFNA(VLOOKUP(L270,Wip!K:M,3,0),"")="Y",Q270="MTCAPPLYCONF"),"On Hold",IF(W270="","KGB","KBB"))))</f>
        <v>KGB</v>
      </c>
      <c r="B270" s="65" t="str">
        <f>IF(A270="on hold", "on hold",
 IF(A270="KGB", "Standard Shipment",
  IF(IFERROR(IFERROR(VLOOKUP(L270, List!D:J, 7, 0), VLOOKUP(L270&amp;"", List!D:J, 7, 0)), 0)=0,
   IF(IFERROR(IFERROR(VLOOKUP(L270, 'CND List'!$A:$C, 3, 0), VLOOKUP(L270&amp;"", 'CND List'!$A:$C, 3, 0)), 0)=0,
    IF(A270="KBB", "-", ""),
    IFERROR(VLOOKUP(L270, 'CND List'!$A:$C, 3, 0), VLOOKUP(L270&amp;"", 'CND List'!$A:$C, 3, 0))
   ),
   IFERROR(VLOOKUP(L270, List!D:J, 7, 0), VLOOKUP(L270&amp;"", List!D:J, 7, 0))
  )
 )
)</f>
        <v>Standard Shipment</v>
      </c>
      <c r="C270" s="66" t="str">
        <f t="shared" si="4"/>
        <v>Standard Shipment</v>
      </c>
      <c r="D270" s="67" t="str">
        <f ca="1">IF(C270="Local Scrap","Closed",IFERROR(IF(A270="kgb","Closed",IF(MID(C270,5,1)="Q","Closed",LOOKUP(TODAY()-W270, {0,31,91,181,366}, {"0-30天","31-90天","91-180天","181-365天","365天以上"}))), LOOKUP(TODAY()-Z270, {0,31,91,181,366}, {"0-30天","31-90天","91-180天","181-365天","365天以上"})))</f>
        <v>Closed</v>
      </c>
      <c r="E270" s="67" t="str" cm="1">
        <f t="array" ref="E270">IF(A270&lt;&gt;"kbb", "", IF(IFERROR(VALUE(V270), 0)=MAX(INDEX(($A$2:$A$4929="kbb")*($L$2:$L$4929=L270)*IFERROR(VALUE($V$2:$V$4929), 0), 0)), "最新", "歷史重複"))</f>
        <v/>
      </c>
      <c r="F270" t="s">
        <v>1244</v>
      </c>
      <c r="G270" t="s">
        <v>29</v>
      </c>
      <c r="H270" t="s">
        <v>30</v>
      </c>
      <c r="I270" t="s">
        <v>31</v>
      </c>
      <c r="J270" t="s">
        <v>1245</v>
      </c>
      <c r="K270" t="s">
        <v>1246</v>
      </c>
      <c r="L270" t="s">
        <v>1270</v>
      </c>
      <c r="M270" t="s">
        <v>1259</v>
      </c>
      <c r="N270" t="s">
        <v>1260</v>
      </c>
      <c r="O270" t="s">
        <v>37</v>
      </c>
      <c r="P270" t="s">
        <v>1271</v>
      </c>
      <c r="Q270" t="s">
        <v>38</v>
      </c>
      <c r="R270" t="s">
        <v>743</v>
      </c>
      <c r="S270" t="s">
        <v>1250</v>
      </c>
      <c r="T270" t="s">
        <v>1272</v>
      </c>
      <c r="U270" t="s">
        <v>1210</v>
      </c>
      <c r="V270" t="s">
        <v>1210</v>
      </c>
      <c r="W270" t="s">
        <v>37</v>
      </c>
      <c r="X270" t="s">
        <v>37</v>
      </c>
      <c r="Y270" t="s">
        <v>37</v>
      </c>
      <c r="Z270" t="s">
        <v>1273</v>
      </c>
      <c r="AA270" t="s">
        <v>44</v>
      </c>
      <c r="AB270" t="s">
        <v>44</v>
      </c>
      <c r="AC270" t="s">
        <v>45</v>
      </c>
      <c r="AD270" t="s">
        <v>1257</v>
      </c>
      <c r="AE270" t="s">
        <v>1212</v>
      </c>
      <c r="AF270" t="s">
        <v>48</v>
      </c>
      <c r="AG270">
        <v>621746</v>
      </c>
      <c r="AH270">
        <v>1</v>
      </c>
      <c r="AI270">
        <v>1</v>
      </c>
    </row>
    <row r="271" spans="1:35" ht="16.850000000000001" customHeight="1">
      <c r="A271" s="65" t="str">
        <f>IF(L271="","",IF(COUNTIF(Wip!K:K,L271)=0,IF(W271="","KGB","KBB"),IF(AND(_xlfn.IFNA(VLOOKUP(L271,Wip!K:M,3,0),"")="Y",Q271="MTCAPPLYCONF"),"On Hold",IF(W271="","KGB","KBB"))))</f>
        <v>KGB</v>
      </c>
      <c r="B271" s="65" t="str">
        <f>IF(A271="on hold", "on hold",
 IF(A271="KGB", "Standard Shipment",
  IF(IFERROR(IFERROR(VLOOKUP(L271, List!D:J, 7, 0), VLOOKUP(L271&amp;"", List!D:J, 7, 0)), 0)=0,
   IF(IFERROR(IFERROR(VLOOKUP(L271, 'CND List'!$A:$C, 3, 0), VLOOKUP(L271&amp;"", 'CND List'!$A:$C, 3, 0)), 0)=0,
    IF(A271="KBB", "-", ""),
    IFERROR(VLOOKUP(L271, 'CND List'!$A:$C, 3, 0), VLOOKUP(L271&amp;"", 'CND List'!$A:$C, 3, 0))
   ),
   IFERROR(VLOOKUP(L271, List!D:J, 7, 0), VLOOKUP(L271&amp;"", List!D:J, 7, 0))
  )
 )
)</f>
        <v>Standard Shipment</v>
      </c>
      <c r="C271" s="66" t="str">
        <f t="shared" si="4"/>
        <v>Standard Shipment</v>
      </c>
      <c r="D271" s="67" t="str">
        <f ca="1">IF(C271="Local Scrap","Closed",IFERROR(IF(A271="kgb","Closed",IF(MID(C271,5,1)="Q","Closed",LOOKUP(TODAY()-W271, {0,31,91,181,366}, {"0-30天","31-90天","91-180天","181-365天","365天以上"}))), LOOKUP(TODAY()-Z271, {0,31,91,181,366}, {"0-30天","31-90天","91-180天","181-365天","365天以上"})))</f>
        <v>Closed</v>
      </c>
      <c r="E271" s="67" t="str" cm="1">
        <f t="array" ref="E271">IF(A271&lt;&gt;"kbb", "", IF(IFERROR(VALUE(V271), 0)=MAX(INDEX(($A$2:$A$4929="kbb")*($L$2:$L$4929=L271)*IFERROR(VALUE($V$2:$V$4929), 0), 0)), "最新", "歷史重複"))</f>
        <v/>
      </c>
      <c r="F271" t="s">
        <v>1244</v>
      </c>
      <c r="G271" t="s">
        <v>29</v>
      </c>
      <c r="H271" t="s">
        <v>30</v>
      </c>
      <c r="I271" t="s">
        <v>31</v>
      </c>
      <c r="J271" t="s">
        <v>1245</v>
      </c>
      <c r="K271" t="s">
        <v>1246</v>
      </c>
      <c r="L271" t="s">
        <v>1274</v>
      </c>
      <c r="M271" t="s">
        <v>1248</v>
      </c>
      <c r="N271" t="s">
        <v>1249</v>
      </c>
      <c r="O271" t="s">
        <v>37</v>
      </c>
      <c r="P271" t="s">
        <v>1275</v>
      </c>
      <c r="Q271" t="s">
        <v>38</v>
      </c>
      <c r="R271" t="s">
        <v>743</v>
      </c>
      <c r="S271" t="s">
        <v>1250</v>
      </c>
      <c r="T271" t="s">
        <v>1276</v>
      </c>
      <c r="U271" t="s">
        <v>1267</v>
      </c>
      <c r="V271" t="s">
        <v>1267</v>
      </c>
      <c r="W271" t="s">
        <v>37</v>
      </c>
      <c r="X271" t="s">
        <v>37</v>
      </c>
      <c r="Y271" t="s">
        <v>37</v>
      </c>
      <c r="Z271" t="s">
        <v>1277</v>
      </c>
      <c r="AA271" t="s">
        <v>44</v>
      </c>
      <c r="AB271" t="s">
        <v>44</v>
      </c>
      <c r="AC271" t="s">
        <v>45</v>
      </c>
      <c r="AD271" t="s">
        <v>1257</v>
      </c>
      <c r="AE271" t="s">
        <v>1269</v>
      </c>
      <c r="AF271" t="s">
        <v>48</v>
      </c>
      <c r="AG271">
        <v>621700</v>
      </c>
      <c r="AH271">
        <v>1</v>
      </c>
      <c r="AI271">
        <v>1</v>
      </c>
    </row>
    <row r="272" spans="1:35" ht="16.850000000000001" customHeight="1">
      <c r="A272" s="65" t="str">
        <f>IF(L272="","",IF(COUNTIF(Wip!K:K,L272)=0,IF(W272="","KGB","KBB"),IF(AND(_xlfn.IFNA(VLOOKUP(L272,Wip!K:M,3,0),"")="Y",Q272="MTCAPPLYCONF"),"On Hold",IF(W272="","KGB","KBB"))))</f>
        <v>KBB</v>
      </c>
      <c r="B272" s="65">
        <f>IF(A272="on hold", "on hold",
 IF(A272="KGB", "Standard Shipment",
  IF(IFERROR(IFERROR(VLOOKUP(L272, List!D:J, 7, 0), VLOOKUP(L272&amp;"", List!D:J, 7, 0)), 0)=0,
   IF(IFERROR(IFERROR(VLOOKUP(L272, 'CND List'!$A:$C, 3, 0), VLOOKUP(L272&amp;"", 'CND List'!$A:$C, 3, 0)), 0)=0,
    IF(A272="KBB", "-", ""),
    IFERROR(VLOOKUP(L272, 'CND List'!$A:$C, 3, 0), VLOOKUP(L272&amp;"", 'CND List'!$A:$C, 3, 0))
   ),
   IFERROR(VLOOKUP(L272, List!D:J, 7, 0), VLOOKUP(L272&amp;"", List!D:J, 7, 0))
  )
 )
)</f>
        <v>46150</v>
      </c>
      <c r="C272" s="66" t="str">
        <f t="shared" si="4"/>
        <v>2026Q2</v>
      </c>
      <c r="D272" s="67" t="str">
        <f ca="1">IF(C272="Local Scrap","Closed",IFERROR(IF(A272="kgb","Closed",IF(MID(C272,5,1)="Q","Closed",LOOKUP(TODAY()-W272, {0,31,91,181,366}, {"0-30天","31-90天","91-180天","181-365天","365天以上"}))), LOOKUP(TODAY()-Z272, {0,31,91,181,366}, {"0-30天","31-90天","91-180天","181-365天","365天以上"})))</f>
        <v>Closed</v>
      </c>
      <c r="E272" s="67" t="str" cm="1">
        <f t="array" ref="E272">IF(A272&lt;&gt;"kbb", "", IF(IFERROR(VALUE(V272), 0)=MAX(INDEX(($A$2:$A$4929="kbb")*($L$2:$L$4929=L272)*IFERROR(VALUE($V$2:$V$4929), 0), 0)), "最新", "歷史重複"))</f>
        <v>最新</v>
      </c>
      <c r="F272" t="s">
        <v>1278</v>
      </c>
      <c r="G272" t="s">
        <v>29</v>
      </c>
      <c r="H272" t="s">
        <v>30</v>
      </c>
      <c r="I272" t="s">
        <v>31</v>
      </c>
      <c r="J272" t="s">
        <v>1279</v>
      </c>
      <c r="K272" t="s">
        <v>1280</v>
      </c>
      <c r="L272" t="s">
        <v>1281</v>
      </c>
      <c r="M272" t="s">
        <v>1282</v>
      </c>
      <c r="N272" t="s">
        <v>1283</v>
      </c>
      <c r="O272" t="s">
        <v>37</v>
      </c>
      <c r="P272" t="s">
        <v>1281</v>
      </c>
      <c r="Q272" t="s">
        <v>38</v>
      </c>
      <c r="R272" t="s">
        <v>39</v>
      </c>
      <c r="S272" t="s">
        <v>1284</v>
      </c>
      <c r="T272" t="s">
        <v>37</v>
      </c>
      <c r="U272" t="s">
        <v>37</v>
      </c>
      <c r="V272" t="s">
        <v>1285</v>
      </c>
      <c r="W272" t="s">
        <v>692</v>
      </c>
      <c r="X272" t="s">
        <v>114</v>
      </c>
      <c r="Y272" t="s">
        <v>1286</v>
      </c>
      <c r="Z272" t="s">
        <v>1287</v>
      </c>
      <c r="AA272" t="s">
        <v>44</v>
      </c>
      <c r="AB272" t="s">
        <v>44</v>
      </c>
      <c r="AC272" t="s">
        <v>117</v>
      </c>
      <c r="AD272" t="s">
        <v>1288</v>
      </c>
      <c r="AE272" t="s">
        <v>37</v>
      </c>
      <c r="AF272" t="s">
        <v>37</v>
      </c>
      <c r="AG272" t="s">
        <v>37</v>
      </c>
      <c r="AH272" t="s">
        <v>37</v>
      </c>
      <c r="AI272" t="s">
        <v>37</v>
      </c>
    </row>
    <row r="273" spans="1:35" ht="16.850000000000001" customHeight="1">
      <c r="A273" s="65" t="str">
        <f>IF(L273="","",IF(COUNTIF(Wip!K:K,L273)=0,IF(W273="","KGB","KBB"),IF(AND(_xlfn.IFNA(VLOOKUP(L273,Wip!K:M,3,0),"")="Y",Q273="MTCAPPLYCONF"),"On Hold",IF(W273="","KGB","KBB"))))</f>
        <v>KGB</v>
      </c>
      <c r="B273" s="65" t="str">
        <f>IF(A273="on hold", "on hold",
 IF(A273="KGB", "Standard Shipment",
  IF(IFERROR(IFERROR(VLOOKUP(L273, List!D:J, 7, 0), VLOOKUP(L273&amp;"", List!D:J, 7, 0)), 0)=0,
   IF(IFERROR(IFERROR(VLOOKUP(L273, 'CND List'!$A:$C, 3, 0), VLOOKUP(L273&amp;"", 'CND List'!$A:$C, 3, 0)), 0)=0,
    IF(A273="KBB", "-", ""),
    IFERROR(VLOOKUP(L273, 'CND List'!$A:$C, 3, 0), VLOOKUP(L273&amp;"", 'CND List'!$A:$C, 3, 0))
   ),
   IFERROR(VLOOKUP(L273, List!D:J, 7, 0), VLOOKUP(L273&amp;"", List!D:J, 7, 0))
  )
 )
)</f>
        <v>Standard Shipment</v>
      </c>
      <c r="C273" s="66" t="str">
        <f t="shared" si="4"/>
        <v>Standard Shipment</v>
      </c>
      <c r="D273" s="67" t="str">
        <f ca="1">IF(C273="Local Scrap","Closed",IFERROR(IF(A273="kgb","Closed",IF(MID(C273,5,1)="Q","Closed",LOOKUP(TODAY()-W273, {0,31,91,181,366}, {"0-30天","31-90天","91-180天","181-365天","365天以上"}))), LOOKUP(TODAY()-Z273, {0,31,91,181,366}, {"0-30天","31-90天","91-180天","181-365天","365天以上"})))</f>
        <v>Closed</v>
      </c>
      <c r="E273" s="67" t="str" cm="1">
        <f t="array" ref="E273">IF(A273&lt;&gt;"kbb", "", IF(IFERROR(VALUE(V273), 0)=MAX(INDEX(($A$2:$A$4929="kbb")*($L$2:$L$4929=L273)*IFERROR(VALUE($V$2:$V$4929), 0), 0)), "最新", "歷史重複"))</f>
        <v/>
      </c>
      <c r="F273" t="s">
        <v>1278</v>
      </c>
      <c r="G273" t="s">
        <v>29</v>
      </c>
      <c r="H273" t="s">
        <v>30</v>
      </c>
      <c r="I273" t="s">
        <v>31</v>
      </c>
      <c r="J273" t="s">
        <v>1279</v>
      </c>
      <c r="K273" t="s">
        <v>1280</v>
      </c>
      <c r="L273" t="s">
        <v>1289</v>
      </c>
      <c r="M273" t="s">
        <v>930</v>
      </c>
      <c r="N273" t="s">
        <v>219</v>
      </c>
      <c r="O273" t="s">
        <v>37</v>
      </c>
      <c r="P273" t="s">
        <v>1290</v>
      </c>
      <c r="Q273" t="s">
        <v>38</v>
      </c>
      <c r="R273" t="s">
        <v>743</v>
      </c>
      <c r="S273" t="s">
        <v>1291</v>
      </c>
      <c r="T273" t="s">
        <v>1292</v>
      </c>
      <c r="U273" t="s">
        <v>1033</v>
      </c>
      <c r="V273" t="s">
        <v>1033</v>
      </c>
      <c r="W273" t="s">
        <v>37</v>
      </c>
      <c r="X273" t="s">
        <v>37</v>
      </c>
      <c r="Y273" t="s">
        <v>37</v>
      </c>
      <c r="Z273" t="s">
        <v>1293</v>
      </c>
      <c r="AA273" t="s">
        <v>44</v>
      </c>
      <c r="AB273" t="s">
        <v>44</v>
      </c>
      <c r="AC273" t="s">
        <v>45</v>
      </c>
      <c r="AD273" t="s">
        <v>179</v>
      </c>
      <c r="AE273" t="s">
        <v>1035</v>
      </c>
      <c r="AF273" t="s">
        <v>48</v>
      </c>
      <c r="AG273">
        <v>621432</v>
      </c>
      <c r="AH273">
        <v>1</v>
      </c>
      <c r="AI273">
        <v>1</v>
      </c>
    </row>
    <row r="274" spans="1:35" ht="16.850000000000001" customHeight="1">
      <c r="A274" s="65" t="str">
        <f>IF(L274="","",IF(COUNTIF(Wip!K:K,L274)=0,IF(W274="","KGB","KBB"),IF(AND(_xlfn.IFNA(VLOOKUP(L274,Wip!K:M,3,0),"")="Y",Q274="MTCAPPLYCONF"),"On Hold",IF(W274="","KGB","KBB"))))</f>
        <v>KGB</v>
      </c>
      <c r="B274" s="65" t="str">
        <f>IF(A274="on hold", "on hold",
 IF(A274="KGB", "Standard Shipment",
  IF(IFERROR(IFERROR(VLOOKUP(L274, List!D:J, 7, 0), VLOOKUP(L274&amp;"", List!D:J, 7, 0)), 0)=0,
   IF(IFERROR(IFERROR(VLOOKUP(L274, 'CND List'!$A:$C, 3, 0), VLOOKUP(L274&amp;"", 'CND List'!$A:$C, 3, 0)), 0)=0,
    IF(A274="KBB", "-", ""),
    IFERROR(VLOOKUP(L274, 'CND List'!$A:$C, 3, 0), VLOOKUP(L274&amp;"", 'CND List'!$A:$C, 3, 0))
   ),
   IFERROR(VLOOKUP(L274, List!D:J, 7, 0), VLOOKUP(L274&amp;"", List!D:J, 7, 0))
  )
 )
)</f>
        <v>Standard Shipment</v>
      </c>
      <c r="C274" s="66" t="str">
        <f t="shared" si="4"/>
        <v>Standard Shipment</v>
      </c>
      <c r="D274" s="67" t="str">
        <f ca="1">IF(C274="Local Scrap","Closed",IFERROR(IF(A274="kgb","Closed",IF(MID(C274,5,1)="Q","Closed",LOOKUP(TODAY()-W274, {0,31,91,181,366}, {"0-30天","31-90天","91-180天","181-365天","365天以上"}))), LOOKUP(TODAY()-Z274, {0,31,91,181,366}, {"0-30天","31-90天","91-180天","181-365天","365天以上"})))</f>
        <v>Closed</v>
      </c>
      <c r="E274" s="67" t="str" cm="1">
        <f t="array" ref="E274">IF(A274&lt;&gt;"kbb", "", IF(IFERROR(VALUE(V274), 0)=MAX(INDEX(($A$2:$A$4929="kbb")*($L$2:$L$4929=L274)*IFERROR(VALUE($V$2:$V$4929), 0), 0)), "最新", "歷史重複"))</f>
        <v/>
      </c>
      <c r="F274" t="s">
        <v>1278</v>
      </c>
      <c r="G274" t="s">
        <v>29</v>
      </c>
      <c r="H274" t="s">
        <v>30</v>
      </c>
      <c r="I274" t="s">
        <v>31</v>
      </c>
      <c r="J274" t="s">
        <v>1279</v>
      </c>
      <c r="K274" t="s">
        <v>1280</v>
      </c>
      <c r="L274" t="s">
        <v>1294</v>
      </c>
      <c r="M274" t="s">
        <v>1295</v>
      </c>
      <c r="N274" t="s">
        <v>1296</v>
      </c>
      <c r="O274" t="s">
        <v>37</v>
      </c>
      <c r="P274" t="s">
        <v>1297</v>
      </c>
      <c r="Q274" t="s">
        <v>38</v>
      </c>
      <c r="R274" t="s">
        <v>53</v>
      </c>
      <c r="S274" t="s">
        <v>1298</v>
      </c>
      <c r="T274" t="s">
        <v>1299</v>
      </c>
      <c r="U274" t="s">
        <v>1300</v>
      </c>
      <c r="V274" t="s">
        <v>1300</v>
      </c>
      <c r="W274" t="s">
        <v>37</v>
      </c>
      <c r="X274" t="s">
        <v>37</v>
      </c>
      <c r="Y274" t="s">
        <v>37</v>
      </c>
      <c r="Z274" t="s">
        <v>1301</v>
      </c>
      <c r="AA274" t="s">
        <v>44</v>
      </c>
      <c r="AB274" t="s">
        <v>44</v>
      </c>
      <c r="AC274" t="s">
        <v>863</v>
      </c>
      <c r="AD274" t="s">
        <v>1302</v>
      </c>
      <c r="AE274" t="s">
        <v>1303</v>
      </c>
      <c r="AF274" t="s">
        <v>48</v>
      </c>
      <c r="AG274">
        <v>621938</v>
      </c>
      <c r="AH274">
        <v>1</v>
      </c>
      <c r="AI274">
        <v>1</v>
      </c>
    </row>
    <row r="275" spans="1:35" ht="16.850000000000001" customHeight="1">
      <c r="A275" s="65" t="str">
        <f>IF(L275="","",IF(COUNTIF(Wip!K:K,L275)=0,IF(W275="","KGB","KBB"),IF(AND(_xlfn.IFNA(VLOOKUP(L275,Wip!K:M,3,0),"")="Y",Q275="MTCAPPLYCONF"),"On Hold",IF(W275="","KGB","KBB"))))</f>
        <v>KGB</v>
      </c>
      <c r="B275" s="65" t="str">
        <f>IF(A275="on hold", "on hold",
 IF(A275="KGB", "Standard Shipment",
  IF(IFERROR(IFERROR(VLOOKUP(L275, List!D:J, 7, 0), VLOOKUP(L275&amp;"", List!D:J, 7, 0)), 0)=0,
   IF(IFERROR(IFERROR(VLOOKUP(L275, 'CND List'!$A:$C, 3, 0), VLOOKUP(L275&amp;"", 'CND List'!$A:$C, 3, 0)), 0)=0,
    IF(A275="KBB", "-", ""),
    IFERROR(VLOOKUP(L275, 'CND List'!$A:$C, 3, 0), VLOOKUP(L275&amp;"", 'CND List'!$A:$C, 3, 0))
   ),
   IFERROR(VLOOKUP(L275, List!D:J, 7, 0), VLOOKUP(L275&amp;"", List!D:J, 7, 0))
  )
 )
)</f>
        <v>Standard Shipment</v>
      </c>
      <c r="C275" s="66" t="str">
        <f t="shared" si="4"/>
        <v>Standard Shipment</v>
      </c>
      <c r="D275" s="67" t="str">
        <f ca="1">IF(C275="Local Scrap","Closed",IFERROR(IF(A275="kgb","Closed",IF(MID(C275,5,1)="Q","Closed",LOOKUP(TODAY()-W275, {0,31,91,181,366}, {"0-30天","31-90天","91-180天","181-365天","365天以上"}))), LOOKUP(TODAY()-Z275, {0,31,91,181,366}, {"0-30天","31-90天","91-180天","181-365天","365天以上"})))</f>
        <v>Closed</v>
      </c>
      <c r="E275" s="67" t="str" cm="1">
        <f t="array" ref="E275">IF(A275&lt;&gt;"kbb", "", IF(IFERROR(VALUE(V275), 0)=MAX(INDEX(($A$2:$A$4929="kbb")*($L$2:$L$4929=L275)*IFERROR(VALUE($V$2:$V$4929), 0), 0)), "最新", "歷史重複"))</f>
        <v/>
      </c>
      <c r="F275" t="s">
        <v>1278</v>
      </c>
      <c r="G275" t="s">
        <v>29</v>
      </c>
      <c r="H275" t="s">
        <v>30</v>
      </c>
      <c r="I275" t="s">
        <v>31</v>
      </c>
      <c r="J275" t="s">
        <v>1279</v>
      </c>
      <c r="K275" t="s">
        <v>1280</v>
      </c>
      <c r="L275" t="s">
        <v>1304</v>
      </c>
      <c r="M275" t="s">
        <v>1092</v>
      </c>
      <c r="N275" t="s">
        <v>385</v>
      </c>
      <c r="O275" t="s">
        <v>37</v>
      </c>
      <c r="P275" t="s">
        <v>1305</v>
      </c>
      <c r="Q275" t="s">
        <v>38</v>
      </c>
      <c r="R275" t="s">
        <v>743</v>
      </c>
      <c r="S275" t="s">
        <v>1291</v>
      </c>
      <c r="T275" t="s">
        <v>1306</v>
      </c>
      <c r="U275" t="s">
        <v>1033</v>
      </c>
      <c r="V275" t="s">
        <v>1033</v>
      </c>
      <c r="W275" t="s">
        <v>37</v>
      </c>
      <c r="X275" t="s">
        <v>37</v>
      </c>
      <c r="Y275" t="s">
        <v>37</v>
      </c>
      <c r="Z275" t="s">
        <v>1307</v>
      </c>
      <c r="AA275" t="s">
        <v>44</v>
      </c>
      <c r="AB275" t="s">
        <v>44</v>
      </c>
      <c r="AC275" t="s">
        <v>45</v>
      </c>
      <c r="AD275" t="s">
        <v>390</v>
      </c>
      <c r="AE275" t="s">
        <v>1308</v>
      </c>
      <c r="AF275" t="s">
        <v>48</v>
      </c>
      <c r="AG275">
        <v>621432</v>
      </c>
      <c r="AH275">
        <v>1</v>
      </c>
      <c r="AI275">
        <v>1</v>
      </c>
    </row>
    <row r="276" spans="1:35" ht="16.850000000000001" customHeight="1">
      <c r="A276" s="65" t="str">
        <f>IF(L276="","",IF(COUNTIF(Wip!K:K,L276)=0,IF(W276="","KGB","KBB"),IF(AND(_xlfn.IFNA(VLOOKUP(L276,Wip!K:M,3,0),"")="Y",Q276="MTCAPPLYCONF"),"On Hold",IF(W276="","KGB","KBB"))))</f>
        <v>KGB</v>
      </c>
      <c r="B276" s="65" t="str">
        <f>IF(A276="on hold", "on hold",
 IF(A276="KGB", "Standard Shipment",
  IF(IFERROR(IFERROR(VLOOKUP(L276, List!D:J, 7, 0), VLOOKUP(L276&amp;"", List!D:J, 7, 0)), 0)=0,
   IF(IFERROR(IFERROR(VLOOKUP(L276, 'CND List'!$A:$C, 3, 0), VLOOKUP(L276&amp;"", 'CND List'!$A:$C, 3, 0)), 0)=0,
    IF(A276="KBB", "-", ""),
    IFERROR(VLOOKUP(L276, 'CND List'!$A:$C, 3, 0), VLOOKUP(L276&amp;"", 'CND List'!$A:$C, 3, 0))
   ),
   IFERROR(VLOOKUP(L276, List!D:J, 7, 0), VLOOKUP(L276&amp;"", List!D:J, 7, 0))
  )
 )
)</f>
        <v>Standard Shipment</v>
      </c>
      <c r="C276" s="66" t="str">
        <f t="shared" si="4"/>
        <v>Standard Shipment</v>
      </c>
      <c r="D276" s="67" t="str">
        <f ca="1">IF(C276="Local Scrap","Closed",IFERROR(IF(A276="kgb","Closed",IF(MID(C276,5,1)="Q","Closed",LOOKUP(TODAY()-W276, {0,31,91,181,366}, {"0-30天","31-90天","91-180天","181-365天","365天以上"}))), LOOKUP(TODAY()-Z276, {0,31,91,181,366}, {"0-30天","31-90天","91-180天","181-365天","365天以上"})))</f>
        <v>Closed</v>
      </c>
      <c r="E276" s="67" t="str" cm="1">
        <f t="array" ref="E276">IF(A276&lt;&gt;"kbb", "", IF(IFERROR(VALUE(V276), 0)=MAX(INDEX(($A$2:$A$4929="kbb")*($L$2:$L$4929=L276)*IFERROR(VALUE($V$2:$V$4929), 0), 0)), "最新", "歷史重複"))</f>
        <v/>
      </c>
      <c r="F276" t="s">
        <v>1278</v>
      </c>
      <c r="G276" t="s">
        <v>29</v>
      </c>
      <c r="H276" t="s">
        <v>30</v>
      </c>
      <c r="I276" t="s">
        <v>31</v>
      </c>
      <c r="J276" t="s">
        <v>1279</v>
      </c>
      <c r="K276" t="s">
        <v>1280</v>
      </c>
      <c r="L276" t="s">
        <v>1309</v>
      </c>
      <c r="M276" t="s">
        <v>448</v>
      </c>
      <c r="N276" t="s">
        <v>36</v>
      </c>
      <c r="O276" t="s">
        <v>37</v>
      </c>
      <c r="P276" t="s">
        <v>1310</v>
      </c>
      <c r="Q276" t="s">
        <v>38</v>
      </c>
      <c r="R276" t="s">
        <v>743</v>
      </c>
      <c r="S276" t="s">
        <v>1291</v>
      </c>
      <c r="T276" t="s">
        <v>1311</v>
      </c>
      <c r="U276" t="s">
        <v>1033</v>
      </c>
      <c r="V276" t="s">
        <v>1033</v>
      </c>
      <c r="W276" t="s">
        <v>37</v>
      </c>
      <c r="X276" t="s">
        <v>37</v>
      </c>
      <c r="Y276" t="s">
        <v>37</v>
      </c>
      <c r="Z276" t="s">
        <v>1312</v>
      </c>
      <c r="AA276" t="s">
        <v>44</v>
      </c>
      <c r="AB276" t="s">
        <v>44</v>
      </c>
      <c r="AC276" t="s">
        <v>45</v>
      </c>
      <c r="AD276" t="s">
        <v>46</v>
      </c>
      <c r="AE276" t="s">
        <v>1035</v>
      </c>
      <c r="AF276" t="s">
        <v>48</v>
      </c>
      <c r="AG276">
        <v>621432</v>
      </c>
      <c r="AH276">
        <v>1</v>
      </c>
      <c r="AI276">
        <v>1</v>
      </c>
    </row>
    <row r="277" spans="1:35" ht="16.850000000000001" customHeight="1">
      <c r="A277" s="65" t="str">
        <f>IF(L277="","",IF(COUNTIF(Wip!K:K,L277)=0,IF(W277="","KGB","KBB"),IF(AND(_xlfn.IFNA(VLOOKUP(L277,Wip!K:M,3,0),"")="Y",Q277="MTCAPPLYCONF"),"On Hold",IF(W277="","KGB","KBB"))))</f>
        <v>KGB</v>
      </c>
      <c r="B277" s="65" t="str">
        <f>IF(A277="on hold", "on hold",
 IF(A277="KGB", "Standard Shipment",
  IF(IFERROR(IFERROR(VLOOKUP(L277, List!D:J, 7, 0), VLOOKUP(L277&amp;"", List!D:J, 7, 0)), 0)=0,
   IF(IFERROR(IFERROR(VLOOKUP(L277, 'CND List'!$A:$C, 3, 0), VLOOKUP(L277&amp;"", 'CND List'!$A:$C, 3, 0)), 0)=0,
    IF(A277="KBB", "-", ""),
    IFERROR(VLOOKUP(L277, 'CND List'!$A:$C, 3, 0), VLOOKUP(L277&amp;"", 'CND List'!$A:$C, 3, 0))
   ),
   IFERROR(VLOOKUP(L277, List!D:J, 7, 0), VLOOKUP(L277&amp;"", List!D:J, 7, 0))
  )
 )
)</f>
        <v>Standard Shipment</v>
      </c>
      <c r="C277" s="66" t="str">
        <f t="shared" si="4"/>
        <v>Standard Shipment</v>
      </c>
      <c r="D277" s="67" t="str">
        <f ca="1">IF(C277="Local Scrap","Closed",IFERROR(IF(A277="kgb","Closed",IF(MID(C277,5,1)="Q","Closed",LOOKUP(TODAY()-W277, {0,31,91,181,366}, {"0-30天","31-90天","91-180天","181-365天","365天以上"}))), LOOKUP(TODAY()-Z277, {0,31,91,181,366}, {"0-30天","31-90天","91-180天","181-365天","365天以上"})))</f>
        <v>Closed</v>
      </c>
      <c r="E277" s="67" t="str" cm="1">
        <f t="array" ref="E277">IF(A277&lt;&gt;"kbb", "", IF(IFERROR(VALUE(V277), 0)=MAX(INDEX(($A$2:$A$4929="kbb")*($L$2:$L$4929=L277)*IFERROR(VALUE($V$2:$V$4929), 0), 0)), "最新", "歷史重複"))</f>
        <v/>
      </c>
      <c r="F277" t="s">
        <v>1278</v>
      </c>
      <c r="G277" t="s">
        <v>29</v>
      </c>
      <c r="H277" t="s">
        <v>30</v>
      </c>
      <c r="I277" t="s">
        <v>31</v>
      </c>
      <c r="J277" t="s">
        <v>1279</v>
      </c>
      <c r="K277" t="s">
        <v>1280</v>
      </c>
      <c r="L277" t="s">
        <v>1313</v>
      </c>
      <c r="M277" t="s">
        <v>1282</v>
      </c>
      <c r="N277" t="s">
        <v>1283</v>
      </c>
      <c r="O277" t="s">
        <v>37</v>
      </c>
      <c r="P277" t="s">
        <v>1314</v>
      </c>
      <c r="Q277" t="s">
        <v>38</v>
      </c>
      <c r="R277" t="s">
        <v>743</v>
      </c>
      <c r="S277" t="s">
        <v>1298</v>
      </c>
      <c r="T277" t="s">
        <v>1315</v>
      </c>
      <c r="U277" t="s">
        <v>1316</v>
      </c>
      <c r="V277" t="s">
        <v>1316</v>
      </c>
      <c r="W277" t="s">
        <v>37</v>
      </c>
      <c r="X277" t="s">
        <v>37</v>
      </c>
      <c r="Y277" t="s">
        <v>37</v>
      </c>
      <c r="Z277" t="s">
        <v>1317</v>
      </c>
      <c r="AA277" t="s">
        <v>44</v>
      </c>
      <c r="AB277" t="s">
        <v>44</v>
      </c>
      <c r="AC277" t="s">
        <v>45</v>
      </c>
      <c r="AD277" t="s">
        <v>1288</v>
      </c>
      <c r="AE277" t="s">
        <v>1318</v>
      </c>
      <c r="AF277" t="s">
        <v>48</v>
      </c>
      <c r="AG277">
        <v>621800</v>
      </c>
      <c r="AH277">
        <v>1</v>
      </c>
      <c r="AI277">
        <v>1</v>
      </c>
    </row>
    <row r="278" spans="1:35" ht="16.850000000000001" customHeight="1">
      <c r="A278" s="65" t="str">
        <f>IF(L278="","",IF(COUNTIF(Wip!K:K,L278)=0,IF(W278="","KGB","KBB"),IF(AND(_xlfn.IFNA(VLOOKUP(L278,Wip!K:M,3,0),"")="Y",Q278="MTCAPPLYCONF"),"On Hold",IF(W278="","KGB","KBB"))))</f>
        <v>KGB</v>
      </c>
      <c r="B278" s="65" t="str">
        <f>IF(A278="on hold", "on hold",
 IF(A278="KGB", "Standard Shipment",
  IF(IFERROR(IFERROR(VLOOKUP(L278, List!D:J, 7, 0), VLOOKUP(L278&amp;"", List!D:J, 7, 0)), 0)=0,
   IF(IFERROR(IFERROR(VLOOKUP(L278, 'CND List'!$A:$C, 3, 0), VLOOKUP(L278&amp;"", 'CND List'!$A:$C, 3, 0)), 0)=0,
    IF(A278="KBB", "-", ""),
    IFERROR(VLOOKUP(L278, 'CND List'!$A:$C, 3, 0), VLOOKUP(L278&amp;"", 'CND List'!$A:$C, 3, 0))
   ),
   IFERROR(VLOOKUP(L278, List!D:J, 7, 0), VLOOKUP(L278&amp;"", List!D:J, 7, 0))
  )
 )
)</f>
        <v>Standard Shipment</v>
      </c>
      <c r="C278" s="66" t="str">
        <f t="shared" si="4"/>
        <v>Standard Shipment</v>
      </c>
      <c r="D278" s="67" t="str">
        <f ca="1">IF(C278="Local Scrap","Closed",IFERROR(IF(A278="kgb","Closed",IF(MID(C278,5,1)="Q","Closed",LOOKUP(TODAY()-W278, {0,31,91,181,366}, {"0-30天","31-90天","91-180天","181-365天","365天以上"}))), LOOKUP(TODAY()-Z278, {0,31,91,181,366}, {"0-30天","31-90天","91-180天","181-365天","365天以上"})))</f>
        <v>Closed</v>
      </c>
      <c r="E278" s="67" t="str" cm="1">
        <f t="array" ref="E278">IF(A278&lt;&gt;"kbb", "", IF(IFERROR(VALUE(V278), 0)=MAX(INDEX(($A$2:$A$4929="kbb")*($L$2:$L$4929=L278)*IFERROR(VALUE($V$2:$V$4929), 0), 0)), "最新", "歷史重複"))</f>
        <v/>
      </c>
      <c r="F278" t="s">
        <v>1278</v>
      </c>
      <c r="G278" t="s">
        <v>29</v>
      </c>
      <c r="H278" t="s">
        <v>30</v>
      </c>
      <c r="I278" t="s">
        <v>31</v>
      </c>
      <c r="J278" t="s">
        <v>1279</v>
      </c>
      <c r="K278" t="s">
        <v>1280</v>
      </c>
      <c r="L278" t="s">
        <v>1319</v>
      </c>
      <c r="M278" t="s">
        <v>1320</v>
      </c>
      <c r="N278" t="s">
        <v>1321</v>
      </c>
      <c r="O278" t="s">
        <v>37</v>
      </c>
      <c r="P278" t="s">
        <v>1322</v>
      </c>
      <c r="Q278" t="s">
        <v>38</v>
      </c>
      <c r="R278" t="s">
        <v>743</v>
      </c>
      <c r="S278" t="s">
        <v>1298</v>
      </c>
      <c r="T278" t="s">
        <v>1323</v>
      </c>
      <c r="U278" t="s">
        <v>1316</v>
      </c>
      <c r="V278" t="s">
        <v>1316</v>
      </c>
      <c r="W278" t="s">
        <v>37</v>
      </c>
      <c r="X278" t="s">
        <v>37</v>
      </c>
      <c r="Y278" t="s">
        <v>37</v>
      </c>
      <c r="Z278" t="s">
        <v>1324</v>
      </c>
      <c r="AA278" t="s">
        <v>44</v>
      </c>
      <c r="AB278" t="s">
        <v>44</v>
      </c>
      <c r="AC278" t="s">
        <v>45</v>
      </c>
      <c r="AD278" t="s">
        <v>1288</v>
      </c>
      <c r="AE278" t="s">
        <v>1318</v>
      </c>
      <c r="AF278" t="s">
        <v>48</v>
      </c>
      <c r="AG278">
        <v>621800</v>
      </c>
      <c r="AH278">
        <v>1</v>
      </c>
      <c r="AI278">
        <v>1</v>
      </c>
    </row>
    <row r="279" spans="1:35" ht="16.850000000000001" customHeight="1">
      <c r="A279" s="65" t="str">
        <f>IF(L279="","",IF(COUNTIF(Wip!K:K,L279)=0,IF(W279="","KGB","KBB"),IF(AND(_xlfn.IFNA(VLOOKUP(L279,Wip!K:M,3,0),"")="Y",Q279="MTCAPPLYCONF"),"On Hold",IF(W279="","KGB","KBB"))))</f>
        <v>KGB</v>
      </c>
      <c r="B279" s="65" t="str">
        <f>IF(A279="on hold", "on hold",
 IF(A279="KGB", "Standard Shipment",
  IF(IFERROR(IFERROR(VLOOKUP(L279, List!D:J, 7, 0), VLOOKUP(L279&amp;"", List!D:J, 7, 0)), 0)=0,
   IF(IFERROR(IFERROR(VLOOKUP(L279, 'CND List'!$A:$C, 3, 0), VLOOKUP(L279&amp;"", 'CND List'!$A:$C, 3, 0)), 0)=0,
    IF(A279="KBB", "-", ""),
    IFERROR(VLOOKUP(L279, 'CND List'!$A:$C, 3, 0), VLOOKUP(L279&amp;"", 'CND List'!$A:$C, 3, 0))
   ),
   IFERROR(VLOOKUP(L279, List!D:J, 7, 0), VLOOKUP(L279&amp;"", List!D:J, 7, 0))
  )
 )
)</f>
        <v>Standard Shipment</v>
      </c>
      <c r="C279" s="66" t="str">
        <f t="shared" si="4"/>
        <v>Standard Shipment</v>
      </c>
      <c r="D279" s="67" t="str">
        <f ca="1">IF(C279="Local Scrap","Closed",IFERROR(IF(A279="kgb","Closed",IF(MID(C279,5,1)="Q","Closed",LOOKUP(TODAY()-W279, {0,31,91,181,366}, {"0-30天","31-90天","91-180天","181-365天","365天以上"}))), LOOKUP(TODAY()-Z279, {0,31,91,181,366}, {"0-30天","31-90天","91-180天","181-365天","365天以上"})))</f>
        <v>Closed</v>
      </c>
      <c r="E279" s="67" t="str" cm="1">
        <f t="array" ref="E279">IF(A279&lt;&gt;"kbb", "", IF(IFERROR(VALUE(V279), 0)=MAX(INDEX(($A$2:$A$4929="kbb")*($L$2:$L$4929=L279)*IFERROR(VALUE($V$2:$V$4929), 0), 0)), "最新", "歷史重複"))</f>
        <v/>
      </c>
      <c r="F279" t="s">
        <v>1278</v>
      </c>
      <c r="G279" t="s">
        <v>29</v>
      </c>
      <c r="H279" t="s">
        <v>30</v>
      </c>
      <c r="I279" t="s">
        <v>31</v>
      </c>
      <c r="J279" t="s">
        <v>1279</v>
      </c>
      <c r="K279" t="s">
        <v>1280</v>
      </c>
      <c r="L279" t="s">
        <v>1325</v>
      </c>
      <c r="M279" t="s">
        <v>949</v>
      </c>
      <c r="N279" t="s">
        <v>456</v>
      </c>
      <c r="O279" t="s">
        <v>37</v>
      </c>
      <c r="P279" t="s">
        <v>1326</v>
      </c>
      <c r="Q279" t="s">
        <v>38</v>
      </c>
      <c r="R279" t="s">
        <v>743</v>
      </c>
      <c r="S279" t="s">
        <v>1291</v>
      </c>
      <c r="T279" t="s">
        <v>1327</v>
      </c>
      <c r="U279" t="s">
        <v>1221</v>
      </c>
      <c r="V279" t="s">
        <v>1221</v>
      </c>
      <c r="W279" t="s">
        <v>37</v>
      </c>
      <c r="X279" t="s">
        <v>37</v>
      </c>
      <c r="Y279" t="s">
        <v>37</v>
      </c>
      <c r="Z279" t="s">
        <v>1328</v>
      </c>
      <c r="AA279" t="s">
        <v>44</v>
      </c>
      <c r="AB279" t="s">
        <v>44</v>
      </c>
      <c r="AC279" t="s">
        <v>45</v>
      </c>
      <c r="AD279" t="s">
        <v>460</v>
      </c>
      <c r="AE279" t="s">
        <v>895</v>
      </c>
      <c r="AF279" t="s">
        <v>48</v>
      </c>
      <c r="AG279">
        <v>621792</v>
      </c>
      <c r="AH279">
        <v>1</v>
      </c>
      <c r="AI279">
        <v>1</v>
      </c>
    </row>
    <row r="280" spans="1:35" ht="16.850000000000001" customHeight="1">
      <c r="A280" s="65" t="str">
        <f>IF(L280="","",IF(COUNTIF(Wip!K:K,L280)=0,IF(W280="","KGB","KBB"),IF(AND(_xlfn.IFNA(VLOOKUP(L280,Wip!K:M,3,0),"")="Y",Q280="MTCAPPLYCONF"),"On Hold",IF(W280="","KGB","KBB"))))</f>
        <v>KBB</v>
      </c>
      <c r="B280" s="65" t="str">
        <f>IF(A280="on hold", "on hold",
 IF(A280="KGB", "Standard Shipment",
  IF(IFERROR(IFERROR(VLOOKUP(L280, List!D:J, 7, 0), VLOOKUP(L280&amp;"", List!D:J, 7, 0)), 0)=0,
   IF(IFERROR(IFERROR(VLOOKUP(L280, 'CND List'!$A:$C, 3, 0), VLOOKUP(L280&amp;"", 'CND List'!$A:$C, 3, 0)), 0)=0,
    IF(A280="KBB", "-", ""),
    IFERROR(VLOOKUP(L280, 'CND List'!$A:$C, 3, 0), VLOOKUP(L280&amp;"", 'CND List'!$A:$C, 3, 0))
   ),
   IFERROR(VLOOKUP(L280, List!D:J, 7, 0), VLOOKUP(L280&amp;"", List!D:J, 7, 0))
  )
 )
)</f>
        <v>-</v>
      </c>
      <c r="C280" s="66" t="str">
        <f t="shared" si="4"/>
        <v>wait for return customer</v>
      </c>
      <c r="D280" s="67" t="str">
        <f ca="1">IF(C280="Local Scrap","Closed",IFERROR(IF(A280="kgb","Closed",IF(MID(C280,5,1)="Q","Closed",LOOKUP(TODAY()-W280, {0,31,91,181,366}, {"0-30天","31-90天","91-180天","181-365天","365天以上"}))), LOOKUP(TODAY()-Z280, {0,31,91,181,366}, {"0-30天","31-90天","91-180天","181-365天","365天以上"})))</f>
        <v>365天以上</v>
      </c>
      <c r="E280" s="67" t="str" cm="1">
        <f t="array" ref="E280">IF(A280&lt;&gt;"kbb", "", IF(IFERROR(VALUE(V280), 0)=MAX(INDEX(($A$2:$A$4929="kbb")*($L$2:$L$4929=L280)*IFERROR(VALUE($V$2:$V$4929), 0), 0)), "最新", "歷史重複"))</f>
        <v>最新</v>
      </c>
      <c r="F280" t="s">
        <v>1278</v>
      </c>
      <c r="G280" t="s">
        <v>29</v>
      </c>
      <c r="H280" t="s">
        <v>30</v>
      </c>
      <c r="I280" t="s">
        <v>31</v>
      </c>
      <c r="J280" t="s">
        <v>1279</v>
      </c>
      <c r="K280" t="s">
        <v>1280</v>
      </c>
      <c r="L280" t="s">
        <v>1329</v>
      </c>
      <c r="M280" t="s">
        <v>384</v>
      </c>
      <c r="N280" t="s">
        <v>385</v>
      </c>
      <c r="O280" t="s">
        <v>37</v>
      </c>
      <c r="P280" t="s">
        <v>1329</v>
      </c>
      <c r="Q280" t="s">
        <v>38</v>
      </c>
      <c r="R280" t="s">
        <v>743</v>
      </c>
      <c r="S280" t="s">
        <v>1291</v>
      </c>
      <c r="T280" t="s">
        <v>37</v>
      </c>
      <c r="U280" t="s">
        <v>37</v>
      </c>
      <c r="V280" t="s">
        <v>1330</v>
      </c>
      <c r="W280" t="s">
        <v>113</v>
      </c>
      <c r="X280" t="s">
        <v>114</v>
      </c>
      <c r="Y280" t="s">
        <v>1331</v>
      </c>
      <c r="Z280" t="s">
        <v>1332</v>
      </c>
      <c r="AA280" t="s">
        <v>44</v>
      </c>
      <c r="AB280" t="s">
        <v>44</v>
      </c>
      <c r="AC280" t="s">
        <v>117</v>
      </c>
      <c r="AD280" t="s">
        <v>390</v>
      </c>
      <c r="AE280" t="s">
        <v>37</v>
      </c>
      <c r="AF280" t="s">
        <v>37</v>
      </c>
      <c r="AG280" t="s">
        <v>37</v>
      </c>
      <c r="AH280" t="s">
        <v>37</v>
      </c>
      <c r="AI280" t="s">
        <v>37</v>
      </c>
    </row>
    <row r="281" spans="1:35" ht="16.850000000000001" customHeight="1">
      <c r="A281" s="65" t="str">
        <f>IF(L281="","",IF(COUNTIF(Wip!K:K,L281)=0,IF(W281="","KGB","KBB"),IF(AND(_xlfn.IFNA(VLOOKUP(L281,Wip!K:M,3,0),"")="Y",Q281="MTCAPPLYCONF"),"On Hold",IF(W281="","KGB","KBB"))))</f>
        <v>KBB</v>
      </c>
      <c r="B281" s="65" t="str">
        <f>IF(A281="on hold", "on hold",
 IF(A281="KGB", "Standard Shipment",
  IF(IFERROR(IFERROR(VLOOKUP(L281, List!D:J, 7, 0), VLOOKUP(L281&amp;"", List!D:J, 7, 0)), 0)=0,
   IF(IFERROR(IFERROR(VLOOKUP(L281, 'CND List'!$A:$C, 3, 0), VLOOKUP(L281&amp;"", 'CND List'!$A:$C, 3, 0)), 0)=0,
    IF(A281="KBB", "-", ""),
    IFERROR(VLOOKUP(L281, 'CND List'!$A:$C, 3, 0), VLOOKUP(L281&amp;"", 'CND List'!$A:$C, 3, 0))
   ),
   IFERROR(VLOOKUP(L281, List!D:J, 7, 0), VLOOKUP(L281&amp;"", List!D:J, 7, 0))
  )
 )
)</f>
        <v>-</v>
      </c>
      <c r="C281" s="66" t="str">
        <f t="shared" si="4"/>
        <v>wait for return customer</v>
      </c>
      <c r="D281" s="67" t="str">
        <f ca="1">IF(C281="Local Scrap","Closed",IFERROR(IF(A281="kgb","Closed",IF(MID(C281,5,1)="Q","Closed",LOOKUP(TODAY()-W281, {0,31,91,181,366}, {"0-30天","31-90天","91-180天","181-365天","365天以上"}))), LOOKUP(TODAY()-Z281, {0,31,91,181,366}, {"0-30天","31-90天","91-180天","181-365天","365天以上"})))</f>
        <v>365天以上</v>
      </c>
      <c r="E281" s="67" t="str" cm="1">
        <f t="array" ref="E281">IF(A281&lt;&gt;"kbb", "", IF(IFERROR(VALUE(V281), 0)=MAX(INDEX(($A$2:$A$4929="kbb")*($L$2:$L$4929=L281)*IFERROR(VALUE($V$2:$V$4929), 0), 0)), "最新", "歷史重複"))</f>
        <v>最新</v>
      </c>
      <c r="F281" t="s">
        <v>1278</v>
      </c>
      <c r="G281" t="s">
        <v>29</v>
      </c>
      <c r="H281" t="s">
        <v>30</v>
      </c>
      <c r="I281" t="s">
        <v>31</v>
      </c>
      <c r="J281" t="s">
        <v>1279</v>
      </c>
      <c r="K281" t="s">
        <v>1280</v>
      </c>
      <c r="L281" t="s">
        <v>1333</v>
      </c>
      <c r="M281" t="s">
        <v>384</v>
      </c>
      <c r="N281" t="s">
        <v>385</v>
      </c>
      <c r="O281" t="s">
        <v>37</v>
      </c>
      <c r="P281" t="s">
        <v>1333</v>
      </c>
      <c r="Q281" t="s">
        <v>38</v>
      </c>
      <c r="R281" t="s">
        <v>743</v>
      </c>
      <c r="S281" t="s">
        <v>1291</v>
      </c>
      <c r="T281" t="s">
        <v>37</v>
      </c>
      <c r="U281" t="s">
        <v>37</v>
      </c>
      <c r="V281" t="s">
        <v>1334</v>
      </c>
      <c r="W281" t="s">
        <v>1094</v>
      </c>
      <c r="X281" t="s">
        <v>114</v>
      </c>
      <c r="Y281" t="s">
        <v>1095</v>
      </c>
      <c r="Z281" t="s">
        <v>1335</v>
      </c>
      <c r="AA281" t="s">
        <v>44</v>
      </c>
      <c r="AB281" t="s">
        <v>44</v>
      </c>
      <c r="AC281" t="s">
        <v>117</v>
      </c>
      <c r="AD281" t="s">
        <v>390</v>
      </c>
      <c r="AE281" t="s">
        <v>37</v>
      </c>
      <c r="AF281" t="s">
        <v>37</v>
      </c>
      <c r="AG281" t="s">
        <v>37</v>
      </c>
      <c r="AH281" t="s">
        <v>37</v>
      </c>
      <c r="AI281" t="s">
        <v>37</v>
      </c>
    </row>
    <row r="282" spans="1:35" ht="16.850000000000001" customHeight="1">
      <c r="A282" s="65" t="str">
        <f>IF(L282="","",IF(COUNTIF(Wip!K:K,L282)=0,IF(W282="","KGB","KBB"),IF(AND(_xlfn.IFNA(VLOOKUP(L282,Wip!K:M,3,0),"")="Y",Q282="MTCAPPLYCONF"),"On Hold",IF(W282="","KGB","KBB"))))</f>
        <v>KGB</v>
      </c>
      <c r="B282" s="65" t="str">
        <f>IF(A282="on hold", "on hold",
 IF(A282="KGB", "Standard Shipment",
  IF(IFERROR(IFERROR(VLOOKUP(L282, List!D:J, 7, 0), VLOOKUP(L282&amp;"", List!D:J, 7, 0)), 0)=0,
   IF(IFERROR(IFERROR(VLOOKUP(L282, 'CND List'!$A:$C, 3, 0), VLOOKUP(L282&amp;"", 'CND List'!$A:$C, 3, 0)), 0)=0,
    IF(A282="KBB", "-", ""),
    IFERROR(VLOOKUP(L282, 'CND List'!$A:$C, 3, 0), VLOOKUP(L282&amp;"", 'CND List'!$A:$C, 3, 0))
   ),
   IFERROR(VLOOKUP(L282, List!D:J, 7, 0), VLOOKUP(L282&amp;"", List!D:J, 7, 0))
  )
 )
)</f>
        <v>Standard Shipment</v>
      </c>
      <c r="C282" s="66" t="str">
        <f t="shared" si="4"/>
        <v>Standard Shipment</v>
      </c>
      <c r="D282" s="67" t="str">
        <f ca="1">IF(C282="Local Scrap","Closed",IFERROR(IF(A282="kgb","Closed",IF(MID(C282,5,1)="Q","Closed",LOOKUP(TODAY()-W282, {0,31,91,181,366}, {"0-30天","31-90天","91-180天","181-365天","365天以上"}))), LOOKUP(TODAY()-Z282, {0,31,91,181,366}, {"0-30天","31-90天","91-180天","181-365天","365天以上"})))</f>
        <v>Closed</v>
      </c>
      <c r="E282" s="67" t="str" cm="1">
        <f t="array" ref="E282">IF(A282&lt;&gt;"kbb", "", IF(IFERROR(VALUE(V282), 0)=MAX(INDEX(($A$2:$A$4929="kbb")*($L$2:$L$4929=L282)*IFERROR(VALUE($V$2:$V$4929), 0), 0)), "最新", "歷史重複"))</f>
        <v/>
      </c>
      <c r="F282" t="s">
        <v>1278</v>
      </c>
      <c r="G282" t="s">
        <v>29</v>
      </c>
      <c r="H282" t="s">
        <v>30</v>
      </c>
      <c r="I282" t="s">
        <v>31</v>
      </c>
      <c r="J282" t="s">
        <v>1279</v>
      </c>
      <c r="K282" t="s">
        <v>1280</v>
      </c>
      <c r="L282" t="s">
        <v>1336</v>
      </c>
      <c r="M282" t="s">
        <v>205</v>
      </c>
      <c r="N282" t="s">
        <v>206</v>
      </c>
      <c r="O282" t="s">
        <v>37</v>
      </c>
      <c r="P282" t="s">
        <v>1337</v>
      </c>
      <c r="Q282" t="s">
        <v>38</v>
      </c>
      <c r="R282" t="s">
        <v>743</v>
      </c>
      <c r="S282" t="s">
        <v>1291</v>
      </c>
      <c r="T282" t="s">
        <v>1338</v>
      </c>
      <c r="U282" t="s">
        <v>1221</v>
      </c>
      <c r="V282" t="s">
        <v>1221</v>
      </c>
      <c r="W282" t="s">
        <v>37</v>
      </c>
      <c r="X282" t="s">
        <v>37</v>
      </c>
      <c r="Y282" t="s">
        <v>37</v>
      </c>
      <c r="Z282" t="s">
        <v>1339</v>
      </c>
      <c r="AA282" t="s">
        <v>44</v>
      </c>
      <c r="AB282" t="s">
        <v>44</v>
      </c>
      <c r="AC282" t="s">
        <v>45</v>
      </c>
      <c r="AD282" t="s">
        <v>190</v>
      </c>
      <c r="AE282" t="s">
        <v>895</v>
      </c>
      <c r="AF282" t="s">
        <v>48</v>
      </c>
      <c r="AG282">
        <v>621792</v>
      </c>
      <c r="AH282">
        <v>1</v>
      </c>
      <c r="AI282">
        <v>1</v>
      </c>
    </row>
    <row r="283" spans="1:35" ht="16.850000000000001" customHeight="1">
      <c r="A283" s="65" t="str">
        <f>IF(L283="","",IF(COUNTIF(Wip!K:K,L283)=0,IF(W283="","KGB","KBB"),IF(AND(_xlfn.IFNA(VLOOKUP(L283,Wip!K:M,3,0),"")="Y",Q283="MTCAPPLYCONF"),"On Hold",IF(W283="","KGB","KBB"))))</f>
        <v>KBB</v>
      </c>
      <c r="B283" s="65" t="str">
        <f>IF(A283="on hold", "on hold",
 IF(A283="KGB", "Standard Shipment",
  IF(IFERROR(IFERROR(VLOOKUP(L283, List!D:J, 7, 0), VLOOKUP(L283&amp;"", List!D:J, 7, 0)), 0)=0,
   IF(IFERROR(IFERROR(VLOOKUP(L283, 'CND List'!$A:$C, 3, 0), VLOOKUP(L283&amp;"", 'CND List'!$A:$C, 3, 0)), 0)=0,
    IF(A283="KBB", "-", ""),
    IFERROR(VLOOKUP(L283, 'CND List'!$A:$C, 3, 0), VLOOKUP(L283&amp;"", 'CND List'!$A:$C, 3, 0))
   ),
   IFERROR(VLOOKUP(L283, List!D:J, 7, 0), VLOOKUP(L283&amp;"", List!D:J, 7, 0))
  )
 )
)</f>
        <v>-</v>
      </c>
      <c r="C283" s="66" t="str">
        <f t="shared" si="4"/>
        <v>wait for return customer</v>
      </c>
      <c r="D283" s="67" t="str">
        <f ca="1">IF(C283="Local Scrap","Closed",IFERROR(IF(A283="kgb","Closed",IF(MID(C283,5,1)="Q","Closed",LOOKUP(TODAY()-W283, {0,31,91,181,366}, {"0-30天","31-90天","91-180天","181-365天","365天以上"}))), LOOKUP(TODAY()-Z283, {0,31,91,181,366}, {"0-30天","31-90天","91-180天","181-365天","365天以上"})))</f>
        <v>365天以上</v>
      </c>
      <c r="E283" s="67" t="str" cm="1">
        <f t="array" ref="E283">IF(A283&lt;&gt;"kbb", "", IF(IFERROR(VALUE(V283), 0)=MAX(INDEX(($A$2:$A$4929="kbb")*($L$2:$L$4929=L283)*IFERROR(VALUE($V$2:$V$4929), 0), 0)), "最新", "歷史重複"))</f>
        <v>最新</v>
      </c>
      <c r="F283" t="s">
        <v>1278</v>
      </c>
      <c r="G283" t="s">
        <v>29</v>
      </c>
      <c r="H283" t="s">
        <v>30</v>
      </c>
      <c r="I283" t="s">
        <v>31</v>
      </c>
      <c r="J283" t="s">
        <v>1279</v>
      </c>
      <c r="K283" t="s">
        <v>1280</v>
      </c>
      <c r="L283" t="s">
        <v>1340</v>
      </c>
      <c r="M283" t="s">
        <v>205</v>
      </c>
      <c r="N283" t="s">
        <v>206</v>
      </c>
      <c r="O283" t="s">
        <v>37</v>
      </c>
      <c r="P283" t="s">
        <v>1340</v>
      </c>
      <c r="Q283" t="s">
        <v>38</v>
      </c>
      <c r="R283" t="s">
        <v>743</v>
      </c>
      <c r="S283" t="s">
        <v>1291</v>
      </c>
      <c r="T283" t="s">
        <v>37</v>
      </c>
      <c r="U283" t="s">
        <v>37</v>
      </c>
      <c r="V283" t="s">
        <v>1341</v>
      </c>
      <c r="W283" t="s">
        <v>113</v>
      </c>
      <c r="X283" t="s">
        <v>114</v>
      </c>
      <c r="Y283" t="s">
        <v>1342</v>
      </c>
      <c r="Z283" t="s">
        <v>1343</v>
      </c>
      <c r="AA283" t="s">
        <v>44</v>
      </c>
      <c r="AB283" t="s">
        <v>44</v>
      </c>
      <c r="AC283" t="s">
        <v>117</v>
      </c>
      <c r="AD283" t="s">
        <v>190</v>
      </c>
      <c r="AE283" t="s">
        <v>37</v>
      </c>
      <c r="AF283" t="s">
        <v>37</v>
      </c>
      <c r="AG283" t="s">
        <v>37</v>
      </c>
      <c r="AH283" t="s">
        <v>37</v>
      </c>
      <c r="AI283" t="s">
        <v>37</v>
      </c>
    </row>
    <row r="284" spans="1:35" ht="16.850000000000001" customHeight="1">
      <c r="A284" s="65" t="str">
        <f>IF(L284="","",IF(COUNTIF(Wip!K:K,L284)=0,IF(W284="","KGB","KBB"),IF(AND(_xlfn.IFNA(VLOOKUP(L284,Wip!K:M,3,0),"")="Y",Q284="MTCAPPLYCONF"),"On Hold",IF(W284="","KGB","KBB"))))</f>
        <v>KGB</v>
      </c>
      <c r="B284" s="65" t="str">
        <f>IF(A284="on hold", "on hold",
 IF(A284="KGB", "Standard Shipment",
  IF(IFERROR(IFERROR(VLOOKUP(L284, List!D:J, 7, 0), VLOOKUP(L284&amp;"", List!D:J, 7, 0)), 0)=0,
   IF(IFERROR(IFERROR(VLOOKUP(L284, 'CND List'!$A:$C, 3, 0), VLOOKUP(L284&amp;"", 'CND List'!$A:$C, 3, 0)), 0)=0,
    IF(A284="KBB", "-", ""),
    IFERROR(VLOOKUP(L284, 'CND List'!$A:$C, 3, 0), VLOOKUP(L284&amp;"", 'CND List'!$A:$C, 3, 0))
   ),
   IFERROR(VLOOKUP(L284, List!D:J, 7, 0), VLOOKUP(L284&amp;"", List!D:J, 7, 0))
  )
 )
)</f>
        <v>Standard Shipment</v>
      </c>
      <c r="C284" s="66" t="str">
        <f t="shared" si="4"/>
        <v>Standard Shipment</v>
      </c>
      <c r="D284" s="67" t="str">
        <f ca="1">IF(C284="Local Scrap","Closed",IFERROR(IF(A284="kgb","Closed",IF(MID(C284,5,1)="Q","Closed",LOOKUP(TODAY()-W284, {0,31,91,181,366}, {"0-30天","31-90天","91-180天","181-365天","365天以上"}))), LOOKUP(TODAY()-Z284, {0,31,91,181,366}, {"0-30天","31-90天","91-180天","181-365天","365天以上"})))</f>
        <v>Closed</v>
      </c>
      <c r="E284" s="67" t="str" cm="1">
        <f t="array" ref="E284">IF(A284&lt;&gt;"kbb", "", IF(IFERROR(VALUE(V284), 0)=MAX(INDEX(($A$2:$A$4929="kbb")*($L$2:$L$4929=L284)*IFERROR(VALUE($V$2:$V$4929), 0), 0)), "最新", "歷史重複"))</f>
        <v/>
      </c>
      <c r="F284" t="s">
        <v>1278</v>
      </c>
      <c r="G284" t="s">
        <v>29</v>
      </c>
      <c r="H284" t="s">
        <v>30</v>
      </c>
      <c r="I284" t="s">
        <v>31</v>
      </c>
      <c r="J284" t="s">
        <v>1279</v>
      </c>
      <c r="K284" t="s">
        <v>1280</v>
      </c>
      <c r="L284" t="s">
        <v>1344</v>
      </c>
      <c r="M284" t="s">
        <v>438</v>
      </c>
      <c r="N284" t="s">
        <v>439</v>
      </c>
      <c r="O284" t="s">
        <v>37</v>
      </c>
      <c r="P284" t="s">
        <v>1345</v>
      </c>
      <c r="Q284" t="s">
        <v>38</v>
      </c>
      <c r="R284" t="s">
        <v>743</v>
      </c>
      <c r="S284" t="s">
        <v>1291</v>
      </c>
      <c r="T284" t="s">
        <v>1346</v>
      </c>
      <c r="U284" t="s">
        <v>1221</v>
      </c>
      <c r="V284" t="s">
        <v>1221</v>
      </c>
      <c r="W284" t="s">
        <v>37</v>
      </c>
      <c r="X284" t="s">
        <v>37</v>
      </c>
      <c r="Y284" t="s">
        <v>37</v>
      </c>
      <c r="Z284" t="s">
        <v>1347</v>
      </c>
      <c r="AA284" t="s">
        <v>44</v>
      </c>
      <c r="AB284" t="s">
        <v>44</v>
      </c>
      <c r="AC284" t="s">
        <v>45</v>
      </c>
      <c r="AD284" t="s">
        <v>443</v>
      </c>
      <c r="AE284" t="s">
        <v>895</v>
      </c>
      <c r="AF284" t="s">
        <v>48</v>
      </c>
      <c r="AG284">
        <v>621792</v>
      </c>
      <c r="AH284">
        <v>1</v>
      </c>
      <c r="AI284">
        <v>1</v>
      </c>
    </row>
    <row r="285" spans="1:35" ht="16.850000000000001" customHeight="1">
      <c r="A285" s="65" t="str">
        <f>IF(L285="","",IF(COUNTIF(Wip!K:K,L285)=0,IF(W285="","KGB","KBB"),IF(AND(_xlfn.IFNA(VLOOKUP(L285,Wip!K:M,3,0),"")="Y",Q285="MTCAPPLYCONF"),"On Hold",IF(W285="","KGB","KBB"))))</f>
        <v>KGB</v>
      </c>
      <c r="B285" s="65" t="str">
        <f>IF(A285="on hold", "on hold",
 IF(A285="KGB", "Standard Shipment",
  IF(IFERROR(IFERROR(VLOOKUP(L285, List!D:J, 7, 0), VLOOKUP(L285&amp;"", List!D:J, 7, 0)), 0)=0,
   IF(IFERROR(IFERROR(VLOOKUP(L285, 'CND List'!$A:$C, 3, 0), VLOOKUP(L285&amp;"", 'CND List'!$A:$C, 3, 0)), 0)=0,
    IF(A285="KBB", "-", ""),
    IFERROR(VLOOKUP(L285, 'CND List'!$A:$C, 3, 0), VLOOKUP(L285&amp;"", 'CND List'!$A:$C, 3, 0))
   ),
   IFERROR(VLOOKUP(L285, List!D:J, 7, 0), VLOOKUP(L285&amp;"", List!D:J, 7, 0))
  )
 )
)</f>
        <v>Standard Shipment</v>
      </c>
      <c r="C285" s="66" t="str">
        <f t="shared" si="4"/>
        <v>Standard Shipment</v>
      </c>
      <c r="D285" s="67" t="str">
        <f ca="1">IF(C285="Local Scrap","Closed",IFERROR(IF(A285="kgb","Closed",IF(MID(C285,5,1)="Q","Closed",LOOKUP(TODAY()-W285, {0,31,91,181,366}, {"0-30天","31-90天","91-180天","181-365天","365天以上"}))), LOOKUP(TODAY()-Z285, {0,31,91,181,366}, {"0-30天","31-90天","91-180天","181-365天","365天以上"})))</f>
        <v>Closed</v>
      </c>
      <c r="E285" s="67" t="str" cm="1">
        <f t="array" ref="E285">IF(A285&lt;&gt;"kbb", "", IF(IFERROR(VALUE(V285), 0)=MAX(INDEX(($A$2:$A$4929="kbb")*($L$2:$L$4929=L285)*IFERROR(VALUE($V$2:$V$4929), 0), 0)), "最新", "歷史重複"))</f>
        <v/>
      </c>
      <c r="F285" t="s">
        <v>1278</v>
      </c>
      <c r="G285" t="s">
        <v>29</v>
      </c>
      <c r="H285" t="s">
        <v>30</v>
      </c>
      <c r="I285" t="s">
        <v>31</v>
      </c>
      <c r="J285" t="s">
        <v>1279</v>
      </c>
      <c r="K285" t="s">
        <v>1280</v>
      </c>
      <c r="L285" t="s">
        <v>1348</v>
      </c>
      <c r="M285" t="s">
        <v>930</v>
      </c>
      <c r="N285" t="s">
        <v>219</v>
      </c>
      <c r="O285" t="s">
        <v>37</v>
      </c>
      <c r="P285" t="s">
        <v>1349</v>
      </c>
      <c r="Q285" t="s">
        <v>38</v>
      </c>
      <c r="R285" t="s">
        <v>743</v>
      </c>
      <c r="S285" t="s">
        <v>1291</v>
      </c>
      <c r="T285" t="s">
        <v>1350</v>
      </c>
      <c r="U285" t="s">
        <v>1210</v>
      </c>
      <c r="V285" t="s">
        <v>1210</v>
      </c>
      <c r="W285" t="s">
        <v>37</v>
      </c>
      <c r="X285" t="s">
        <v>37</v>
      </c>
      <c r="Y285" t="s">
        <v>37</v>
      </c>
      <c r="Z285" t="s">
        <v>1351</v>
      </c>
      <c r="AA285" t="s">
        <v>44</v>
      </c>
      <c r="AB285" t="s">
        <v>44</v>
      </c>
      <c r="AC285" t="s">
        <v>45</v>
      </c>
      <c r="AD285" t="s">
        <v>179</v>
      </c>
      <c r="AE285" t="s">
        <v>1212</v>
      </c>
      <c r="AF285" t="s">
        <v>48</v>
      </c>
      <c r="AG285">
        <v>621746</v>
      </c>
      <c r="AH285">
        <v>1</v>
      </c>
      <c r="AI285">
        <v>1</v>
      </c>
    </row>
    <row r="286" spans="1:35" ht="16.850000000000001" customHeight="1">
      <c r="A286" s="65" t="str">
        <f>IF(L286="","",IF(COUNTIF(Wip!K:K,L286)=0,IF(W286="","KGB","KBB"),IF(AND(_xlfn.IFNA(VLOOKUP(L286,Wip!K:M,3,0),"")="Y",Q286="MTCAPPLYCONF"),"On Hold",IF(W286="","KGB","KBB"))))</f>
        <v>KBB</v>
      </c>
      <c r="B286" s="65" t="str">
        <f>IF(A286="on hold", "on hold",
 IF(A286="KGB", "Standard Shipment",
  IF(IFERROR(IFERROR(VLOOKUP(L286, List!D:J, 7, 0), VLOOKUP(L286&amp;"", List!D:J, 7, 0)), 0)=0,
   IF(IFERROR(IFERROR(VLOOKUP(L286, 'CND List'!$A:$C, 3, 0), VLOOKUP(L286&amp;"", 'CND List'!$A:$C, 3, 0)), 0)=0,
    IF(A286="KBB", "-", ""),
    IFERROR(VLOOKUP(L286, 'CND List'!$A:$C, 3, 0), VLOOKUP(L286&amp;"", 'CND List'!$A:$C, 3, 0))
   ),
   IFERROR(VLOOKUP(L286, List!D:J, 7, 0), VLOOKUP(L286&amp;"", List!D:J, 7, 0))
  )
 )
)</f>
        <v>Local Scrap</v>
      </c>
      <c r="C286" s="66" t="str">
        <f t="shared" si="4"/>
        <v>Local Scrap</v>
      </c>
      <c r="D286" s="67" t="str">
        <f ca="1">IF(C286="Local Scrap","Closed",IFERROR(IF(A286="kgb","Closed",IF(MID(C286,5,1)="Q","Closed",LOOKUP(TODAY()-W286, {0,31,91,181,366}, {"0-30天","31-90天","91-180天","181-365天","365天以上"}))), LOOKUP(TODAY()-Z286, {0,31,91,181,366}, {"0-30天","31-90天","91-180天","181-365天","365天以上"})))</f>
        <v>Closed</v>
      </c>
      <c r="E286" s="67" t="str" cm="1">
        <f t="array" ref="E286">IF(A286&lt;&gt;"kbb", "", IF(IFERROR(VALUE(V286), 0)=MAX(INDEX(($A$2:$A$4929="kbb")*($L$2:$L$4929=L286)*IFERROR(VALUE($V$2:$V$4929), 0), 0)), "最新", "歷史重複"))</f>
        <v>最新</v>
      </c>
      <c r="F286" t="s">
        <v>1278</v>
      </c>
      <c r="G286" t="s">
        <v>29</v>
      </c>
      <c r="H286" t="s">
        <v>30</v>
      </c>
      <c r="I286" t="s">
        <v>31</v>
      </c>
      <c r="J286" t="s">
        <v>1279</v>
      </c>
      <c r="K286" t="s">
        <v>1280</v>
      </c>
      <c r="L286" t="s">
        <v>1352</v>
      </c>
      <c r="M286" t="s">
        <v>384</v>
      </c>
      <c r="N286" t="s">
        <v>385</v>
      </c>
      <c r="O286" t="s">
        <v>37</v>
      </c>
      <c r="P286" t="s">
        <v>1352</v>
      </c>
      <c r="Q286" t="s">
        <v>38</v>
      </c>
      <c r="R286" t="s">
        <v>743</v>
      </c>
      <c r="S286" t="s">
        <v>1291</v>
      </c>
      <c r="T286" t="s">
        <v>37</v>
      </c>
      <c r="U286" t="s">
        <v>37</v>
      </c>
      <c r="V286" t="s">
        <v>1353</v>
      </c>
      <c r="W286" t="s">
        <v>517</v>
      </c>
      <c r="X286" t="s">
        <v>114</v>
      </c>
      <c r="Y286" t="s">
        <v>816</v>
      </c>
      <c r="Z286" t="s">
        <v>1354</v>
      </c>
      <c r="AA286" t="s">
        <v>44</v>
      </c>
      <c r="AB286" t="s">
        <v>44</v>
      </c>
      <c r="AC286" t="s">
        <v>117</v>
      </c>
      <c r="AD286" t="s">
        <v>390</v>
      </c>
      <c r="AE286" t="s">
        <v>37</v>
      </c>
      <c r="AF286" t="s">
        <v>37</v>
      </c>
      <c r="AG286" t="s">
        <v>37</v>
      </c>
      <c r="AH286" t="s">
        <v>37</v>
      </c>
      <c r="AI286" t="s">
        <v>37</v>
      </c>
    </row>
    <row r="287" spans="1:35" ht="16.850000000000001" customHeight="1">
      <c r="A287" s="65" t="str">
        <f>IF(L287="","",IF(COUNTIF(Wip!K:K,L287)=0,IF(W287="","KGB","KBB"),IF(AND(_xlfn.IFNA(VLOOKUP(L287,Wip!K:M,3,0),"")="Y",Q287="MTCAPPLYCONF"),"On Hold",IF(W287="","KGB","KBB"))))</f>
        <v>KGB</v>
      </c>
      <c r="B287" s="65" t="str">
        <f>IF(A287="on hold", "on hold",
 IF(A287="KGB", "Standard Shipment",
  IF(IFERROR(IFERROR(VLOOKUP(L287, List!D:J, 7, 0), VLOOKUP(L287&amp;"", List!D:J, 7, 0)), 0)=0,
   IF(IFERROR(IFERROR(VLOOKUP(L287, 'CND List'!$A:$C, 3, 0), VLOOKUP(L287&amp;"", 'CND List'!$A:$C, 3, 0)), 0)=0,
    IF(A287="KBB", "-", ""),
    IFERROR(VLOOKUP(L287, 'CND List'!$A:$C, 3, 0), VLOOKUP(L287&amp;"", 'CND List'!$A:$C, 3, 0))
   ),
   IFERROR(VLOOKUP(L287, List!D:J, 7, 0), VLOOKUP(L287&amp;"", List!D:J, 7, 0))
  )
 )
)</f>
        <v>Standard Shipment</v>
      </c>
      <c r="C287" s="66" t="str">
        <f t="shared" si="4"/>
        <v>Standard Shipment</v>
      </c>
      <c r="D287" s="67" t="str">
        <f ca="1">IF(C287="Local Scrap","Closed",IFERROR(IF(A287="kgb","Closed",IF(MID(C287,5,1)="Q","Closed",LOOKUP(TODAY()-W287, {0,31,91,181,366}, {"0-30天","31-90天","91-180天","181-365天","365天以上"}))), LOOKUP(TODAY()-Z287, {0,31,91,181,366}, {"0-30天","31-90天","91-180天","181-365天","365天以上"})))</f>
        <v>Closed</v>
      </c>
      <c r="E287" s="67" t="str" cm="1">
        <f t="array" ref="E287">IF(A287&lt;&gt;"kbb", "", IF(IFERROR(VALUE(V287), 0)=MAX(INDEX(($A$2:$A$4929="kbb")*($L$2:$L$4929=L287)*IFERROR(VALUE($V$2:$V$4929), 0), 0)), "最新", "歷史重複"))</f>
        <v/>
      </c>
      <c r="F287" t="s">
        <v>1355</v>
      </c>
      <c r="G287" t="s">
        <v>29</v>
      </c>
      <c r="H287" t="s">
        <v>30</v>
      </c>
      <c r="I287" t="s">
        <v>31</v>
      </c>
      <c r="J287" t="s">
        <v>1356</v>
      </c>
      <c r="K287" t="s">
        <v>1357</v>
      </c>
      <c r="L287" t="s">
        <v>1358</v>
      </c>
      <c r="M287" t="s">
        <v>1248</v>
      </c>
      <c r="N287" t="s">
        <v>1249</v>
      </c>
      <c r="O287" t="s">
        <v>37</v>
      </c>
      <c r="P287" t="s">
        <v>1359</v>
      </c>
      <c r="Q287" t="s">
        <v>38</v>
      </c>
      <c r="R287" t="s">
        <v>53</v>
      </c>
      <c r="S287" t="s">
        <v>1360</v>
      </c>
      <c r="T287" t="s">
        <v>1361</v>
      </c>
      <c r="U287" t="s">
        <v>1362</v>
      </c>
      <c r="V287" t="s">
        <v>1362</v>
      </c>
      <c r="W287" t="s">
        <v>37</v>
      </c>
      <c r="X287" t="s">
        <v>37</v>
      </c>
      <c r="Y287" t="s">
        <v>37</v>
      </c>
      <c r="Z287" t="s">
        <v>1363</v>
      </c>
      <c r="AA287" t="s">
        <v>44</v>
      </c>
      <c r="AB287" t="s">
        <v>44</v>
      </c>
      <c r="AC287" t="s">
        <v>45</v>
      </c>
      <c r="AD287" t="s">
        <v>1257</v>
      </c>
      <c r="AE287" t="s">
        <v>1364</v>
      </c>
      <c r="AF287" t="s">
        <v>48</v>
      </c>
      <c r="AG287">
        <v>621920</v>
      </c>
      <c r="AH287">
        <v>1</v>
      </c>
      <c r="AI287">
        <v>1</v>
      </c>
    </row>
    <row r="288" spans="1:35" ht="16.850000000000001" customHeight="1">
      <c r="A288" s="65" t="str">
        <f>IF(L288="","",IF(COUNTIF(Wip!K:K,L288)=0,IF(W288="","KGB","KBB"),IF(AND(_xlfn.IFNA(VLOOKUP(L288,Wip!K:M,3,0),"")="Y",Q288="MTCAPPLYCONF"),"On Hold",IF(W288="","KGB","KBB"))))</f>
        <v>KGB</v>
      </c>
      <c r="B288" s="65" t="str">
        <f>IF(A288="on hold", "on hold",
 IF(A288="KGB", "Standard Shipment",
  IF(IFERROR(IFERROR(VLOOKUP(L288, List!D:J, 7, 0), VLOOKUP(L288&amp;"", List!D:J, 7, 0)), 0)=0,
   IF(IFERROR(IFERROR(VLOOKUP(L288, 'CND List'!$A:$C, 3, 0), VLOOKUP(L288&amp;"", 'CND List'!$A:$C, 3, 0)), 0)=0,
    IF(A288="KBB", "-", ""),
    IFERROR(VLOOKUP(L288, 'CND List'!$A:$C, 3, 0), VLOOKUP(L288&amp;"", 'CND List'!$A:$C, 3, 0))
   ),
   IFERROR(VLOOKUP(L288, List!D:J, 7, 0), VLOOKUP(L288&amp;"", List!D:J, 7, 0))
  )
 )
)</f>
        <v>Standard Shipment</v>
      </c>
      <c r="C288" s="66" t="str">
        <f t="shared" si="4"/>
        <v>Standard Shipment</v>
      </c>
      <c r="D288" s="67" t="str">
        <f ca="1">IF(C288="Local Scrap","Closed",IFERROR(IF(A288="kgb","Closed",IF(MID(C288,5,1)="Q","Closed",LOOKUP(TODAY()-W288, {0,31,91,181,366}, {"0-30天","31-90天","91-180天","181-365天","365天以上"}))), LOOKUP(TODAY()-Z288, {0,31,91,181,366}, {"0-30天","31-90天","91-180天","181-365天","365天以上"})))</f>
        <v>Closed</v>
      </c>
      <c r="E288" s="67" t="str" cm="1">
        <f t="array" ref="E288">IF(A288&lt;&gt;"kbb", "", IF(IFERROR(VALUE(V288), 0)=MAX(INDEX(($A$2:$A$4929="kbb")*($L$2:$L$4929=L288)*IFERROR(VALUE($V$2:$V$4929), 0), 0)), "最新", "歷史重複"))</f>
        <v/>
      </c>
      <c r="F288" t="s">
        <v>1355</v>
      </c>
      <c r="G288" t="s">
        <v>29</v>
      </c>
      <c r="H288" t="s">
        <v>30</v>
      </c>
      <c r="I288" t="s">
        <v>31</v>
      </c>
      <c r="J288" t="s">
        <v>1356</v>
      </c>
      <c r="K288" t="s">
        <v>1357</v>
      </c>
      <c r="L288" t="s">
        <v>1365</v>
      </c>
      <c r="M288" t="s">
        <v>930</v>
      </c>
      <c r="N288" t="s">
        <v>219</v>
      </c>
      <c r="O288" t="s">
        <v>37</v>
      </c>
      <c r="P288" t="s">
        <v>1366</v>
      </c>
      <c r="Q288" t="s">
        <v>38</v>
      </c>
      <c r="R288" t="s">
        <v>743</v>
      </c>
      <c r="S288" t="s">
        <v>1367</v>
      </c>
      <c r="T288" t="s">
        <v>1368</v>
      </c>
      <c r="U288" t="s">
        <v>1210</v>
      </c>
      <c r="V288" t="s">
        <v>1210</v>
      </c>
      <c r="W288" t="s">
        <v>37</v>
      </c>
      <c r="X288" t="s">
        <v>37</v>
      </c>
      <c r="Y288" t="s">
        <v>37</v>
      </c>
      <c r="Z288" t="s">
        <v>1369</v>
      </c>
      <c r="AA288" t="s">
        <v>44</v>
      </c>
      <c r="AB288" t="s">
        <v>44</v>
      </c>
      <c r="AC288" t="s">
        <v>45</v>
      </c>
      <c r="AD288" t="s">
        <v>179</v>
      </c>
      <c r="AE288" t="s">
        <v>1212</v>
      </c>
      <c r="AF288" t="s">
        <v>48</v>
      </c>
      <c r="AG288">
        <v>621746</v>
      </c>
      <c r="AH288">
        <v>1</v>
      </c>
      <c r="AI288">
        <v>1</v>
      </c>
    </row>
    <row r="289" spans="1:35" ht="16.850000000000001" customHeight="1">
      <c r="A289" s="65" t="str">
        <f>IF(L289="","",IF(COUNTIF(Wip!K:K,L289)=0,IF(W289="","KGB","KBB"),IF(AND(_xlfn.IFNA(VLOOKUP(L289,Wip!K:M,3,0),"")="Y",Q289="MTCAPPLYCONF"),"On Hold",IF(W289="","KGB","KBB"))))</f>
        <v>KGB</v>
      </c>
      <c r="B289" s="65" t="str">
        <f>IF(A289="on hold", "on hold",
 IF(A289="KGB", "Standard Shipment",
  IF(IFERROR(IFERROR(VLOOKUP(L289, List!D:J, 7, 0), VLOOKUP(L289&amp;"", List!D:J, 7, 0)), 0)=0,
   IF(IFERROR(IFERROR(VLOOKUP(L289, 'CND List'!$A:$C, 3, 0), VLOOKUP(L289&amp;"", 'CND List'!$A:$C, 3, 0)), 0)=0,
    IF(A289="KBB", "-", ""),
    IFERROR(VLOOKUP(L289, 'CND List'!$A:$C, 3, 0), VLOOKUP(L289&amp;"", 'CND List'!$A:$C, 3, 0))
   ),
   IFERROR(VLOOKUP(L289, List!D:J, 7, 0), VLOOKUP(L289&amp;"", List!D:J, 7, 0))
  )
 )
)</f>
        <v>Standard Shipment</v>
      </c>
      <c r="C289" s="66" t="str">
        <f t="shared" si="4"/>
        <v>Standard Shipment</v>
      </c>
      <c r="D289" s="67" t="str">
        <f ca="1">IF(C289="Local Scrap","Closed",IFERROR(IF(A289="kgb","Closed",IF(MID(C289,5,1)="Q","Closed",LOOKUP(TODAY()-W289, {0,31,91,181,366}, {"0-30天","31-90天","91-180天","181-365天","365天以上"}))), LOOKUP(TODAY()-Z289, {0,31,91,181,366}, {"0-30天","31-90天","91-180天","181-365天","365天以上"})))</f>
        <v>Closed</v>
      </c>
      <c r="E289" s="67" t="str" cm="1">
        <f t="array" ref="E289">IF(A289&lt;&gt;"kbb", "", IF(IFERROR(VALUE(V289), 0)=MAX(INDEX(($A$2:$A$4929="kbb")*($L$2:$L$4929=L289)*IFERROR(VALUE($V$2:$V$4929), 0), 0)), "最新", "歷史重複"))</f>
        <v/>
      </c>
      <c r="F289" t="s">
        <v>1355</v>
      </c>
      <c r="G289" t="s">
        <v>29</v>
      </c>
      <c r="H289" t="s">
        <v>30</v>
      </c>
      <c r="I289" t="s">
        <v>31</v>
      </c>
      <c r="J289" t="s">
        <v>1356</v>
      </c>
      <c r="K289" t="s">
        <v>1357</v>
      </c>
      <c r="L289" t="s">
        <v>1370</v>
      </c>
      <c r="M289" t="s">
        <v>1371</v>
      </c>
      <c r="N289" t="s">
        <v>385</v>
      </c>
      <c r="O289" t="s">
        <v>37</v>
      </c>
      <c r="P289" t="s">
        <v>1372</v>
      </c>
      <c r="Q289" t="s">
        <v>38</v>
      </c>
      <c r="R289" t="s">
        <v>743</v>
      </c>
      <c r="S289" t="s">
        <v>1367</v>
      </c>
      <c r="T289" t="s">
        <v>1373</v>
      </c>
      <c r="U289" t="s">
        <v>1267</v>
      </c>
      <c r="V289" t="s">
        <v>1267</v>
      </c>
      <c r="W289" t="s">
        <v>37</v>
      </c>
      <c r="X289" t="s">
        <v>37</v>
      </c>
      <c r="Y289" t="s">
        <v>37</v>
      </c>
      <c r="Z289" t="s">
        <v>1374</v>
      </c>
      <c r="AA289" t="s">
        <v>44</v>
      </c>
      <c r="AB289" t="s">
        <v>44</v>
      </c>
      <c r="AC289" t="s">
        <v>45</v>
      </c>
      <c r="AD289" t="s">
        <v>390</v>
      </c>
      <c r="AE289" t="s">
        <v>1269</v>
      </c>
      <c r="AF289" t="s">
        <v>48</v>
      </c>
      <c r="AG289">
        <v>621700</v>
      </c>
      <c r="AH289">
        <v>1</v>
      </c>
      <c r="AI289">
        <v>1</v>
      </c>
    </row>
    <row r="290" spans="1:35" ht="16.850000000000001" customHeight="1">
      <c r="A290" s="65" t="str">
        <f>IF(L290="","",IF(COUNTIF(Wip!K:K,L290)=0,IF(W290="","KGB","KBB"),IF(AND(_xlfn.IFNA(VLOOKUP(L290,Wip!K:M,3,0),"")="Y",Q290="MTCAPPLYCONF"),"On Hold",IF(W290="","KGB","KBB"))))</f>
        <v>KGB</v>
      </c>
      <c r="B290" s="65" t="str">
        <f>IF(A290="on hold", "on hold",
 IF(A290="KGB", "Standard Shipment",
  IF(IFERROR(IFERROR(VLOOKUP(L290, List!D:J, 7, 0), VLOOKUP(L290&amp;"", List!D:J, 7, 0)), 0)=0,
   IF(IFERROR(IFERROR(VLOOKUP(L290, 'CND List'!$A:$C, 3, 0), VLOOKUP(L290&amp;"", 'CND List'!$A:$C, 3, 0)), 0)=0,
    IF(A290="KBB", "-", ""),
    IFERROR(VLOOKUP(L290, 'CND List'!$A:$C, 3, 0), VLOOKUP(L290&amp;"", 'CND List'!$A:$C, 3, 0))
   ),
   IFERROR(VLOOKUP(L290, List!D:J, 7, 0), VLOOKUP(L290&amp;"", List!D:J, 7, 0))
  )
 )
)</f>
        <v>Standard Shipment</v>
      </c>
      <c r="C290" s="66" t="str">
        <f t="shared" si="4"/>
        <v>Standard Shipment</v>
      </c>
      <c r="D290" s="67" t="str">
        <f ca="1">IF(C290="Local Scrap","Closed",IFERROR(IF(A290="kgb","Closed",IF(MID(C290,5,1)="Q","Closed",LOOKUP(TODAY()-W290, {0,31,91,181,366}, {"0-30天","31-90天","91-180天","181-365天","365天以上"}))), LOOKUP(TODAY()-Z290, {0,31,91,181,366}, {"0-30天","31-90天","91-180天","181-365天","365天以上"})))</f>
        <v>Closed</v>
      </c>
      <c r="E290" s="67" t="str" cm="1">
        <f t="array" ref="E290">IF(A290&lt;&gt;"kbb", "", IF(IFERROR(VALUE(V290), 0)=MAX(INDEX(($A$2:$A$4929="kbb")*($L$2:$L$4929=L290)*IFERROR(VALUE($V$2:$V$4929), 0), 0)), "最新", "歷史重複"))</f>
        <v/>
      </c>
      <c r="F290" t="s">
        <v>1355</v>
      </c>
      <c r="G290" t="s">
        <v>29</v>
      </c>
      <c r="H290" t="s">
        <v>30</v>
      </c>
      <c r="I290" t="s">
        <v>31</v>
      </c>
      <c r="J290" t="s">
        <v>1356</v>
      </c>
      <c r="K290" t="s">
        <v>1357</v>
      </c>
      <c r="L290" t="s">
        <v>1375</v>
      </c>
      <c r="M290" t="s">
        <v>1376</v>
      </c>
      <c r="N290" t="s">
        <v>1283</v>
      </c>
      <c r="O290" t="s">
        <v>37</v>
      </c>
      <c r="P290" t="s">
        <v>1377</v>
      </c>
      <c r="Q290" t="s">
        <v>38</v>
      </c>
      <c r="R290" t="s">
        <v>743</v>
      </c>
      <c r="S290" t="s">
        <v>1360</v>
      </c>
      <c r="T290" t="s">
        <v>1378</v>
      </c>
      <c r="U290" t="s">
        <v>1316</v>
      </c>
      <c r="V290" t="s">
        <v>1316</v>
      </c>
      <c r="W290" t="s">
        <v>37</v>
      </c>
      <c r="X290" t="s">
        <v>37</v>
      </c>
      <c r="Y290" t="s">
        <v>37</v>
      </c>
      <c r="Z290" t="s">
        <v>1379</v>
      </c>
      <c r="AA290" t="s">
        <v>44</v>
      </c>
      <c r="AB290" t="s">
        <v>44</v>
      </c>
      <c r="AC290" t="s">
        <v>45</v>
      </c>
      <c r="AD290" t="s">
        <v>1288</v>
      </c>
      <c r="AE290" t="s">
        <v>1318</v>
      </c>
      <c r="AF290" t="s">
        <v>48</v>
      </c>
      <c r="AG290">
        <v>621800</v>
      </c>
      <c r="AH290">
        <v>1</v>
      </c>
      <c r="AI290">
        <v>1</v>
      </c>
    </row>
    <row r="291" spans="1:35" ht="16.850000000000001" customHeight="1">
      <c r="A291" s="65" t="str">
        <f>IF(L291="","",IF(COUNTIF(Wip!K:K,L291)=0,IF(W291="","KGB","KBB"),IF(AND(_xlfn.IFNA(VLOOKUP(L291,Wip!K:M,3,0),"")="Y",Q291="MTCAPPLYCONF"),"On Hold",IF(W291="","KGB","KBB"))))</f>
        <v>KGB</v>
      </c>
      <c r="B291" s="65" t="str">
        <f>IF(A291="on hold", "on hold",
 IF(A291="KGB", "Standard Shipment",
  IF(IFERROR(IFERROR(VLOOKUP(L291, List!D:J, 7, 0), VLOOKUP(L291&amp;"", List!D:J, 7, 0)), 0)=0,
   IF(IFERROR(IFERROR(VLOOKUP(L291, 'CND List'!$A:$C, 3, 0), VLOOKUP(L291&amp;"", 'CND List'!$A:$C, 3, 0)), 0)=0,
    IF(A291="KBB", "-", ""),
    IFERROR(VLOOKUP(L291, 'CND List'!$A:$C, 3, 0), VLOOKUP(L291&amp;"", 'CND List'!$A:$C, 3, 0))
   ),
   IFERROR(VLOOKUP(L291, List!D:J, 7, 0), VLOOKUP(L291&amp;"", List!D:J, 7, 0))
  )
 )
)</f>
        <v>Standard Shipment</v>
      </c>
      <c r="C291" s="66" t="str">
        <f t="shared" si="4"/>
        <v>Standard Shipment</v>
      </c>
      <c r="D291" s="67" t="str">
        <f ca="1">IF(C291="Local Scrap","Closed",IFERROR(IF(A291="kgb","Closed",IF(MID(C291,5,1)="Q","Closed",LOOKUP(TODAY()-W291, {0,31,91,181,366}, {"0-30天","31-90天","91-180天","181-365天","365天以上"}))), LOOKUP(TODAY()-Z291, {0,31,91,181,366}, {"0-30天","31-90天","91-180天","181-365天","365天以上"})))</f>
        <v>Closed</v>
      </c>
      <c r="E291" s="67" t="str" cm="1">
        <f t="array" ref="E291">IF(A291&lt;&gt;"kbb", "", IF(IFERROR(VALUE(V291), 0)=MAX(INDEX(($A$2:$A$4929="kbb")*($L$2:$L$4929=L291)*IFERROR(VALUE($V$2:$V$4929), 0), 0)), "最新", "歷史重複"))</f>
        <v/>
      </c>
      <c r="F291" t="s">
        <v>1355</v>
      </c>
      <c r="G291" t="s">
        <v>29</v>
      </c>
      <c r="H291" t="s">
        <v>30</v>
      </c>
      <c r="I291" t="s">
        <v>31</v>
      </c>
      <c r="J291" t="s">
        <v>1356</v>
      </c>
      <c r="K291" t="s">
        <v>1357</v>
      </c>
      <c r="L291" t="s">
        <v>1380</v>
      </c>
      <c r="M291" t="s">
        <v>68</v>
      </c>
      <c r="N291" t="s">
        <v>36</v>
      </c>
      <c r="O291" t="s">
        <v>37</v>
      </c>
      <c r="P291" t="s">
        <v>1381</v>
      </c>
      <c r="Q291" t="s">
        <v>38</v>
      </c>
      <c r="R291" t="s">
        <v>743</v>
      </c>
      <c r="S291" t="s">
        <v>1367</v>
      </c>
      <c r="T291" t="s">
        <v>1382</v>
      </c>
      <c r="U291" t="s">
        <v>1267</v>
      </c>
      <c r="V291" t="s">
        <v>1267</v>
      </c>
      <c r="W291" t="s">
        <v>37</v>
      </c>
      <c r="X291" t="s">
        <v>37</v>
      </c>
      <c r="Y291" t="s">
        <v>37</v>
      </c>
      <c r="Z291" t="s">
        <v>1383</v>
      </c>
      <c r="AA291" t="s">
        <v>44</v>
      </c>
      <c r="AB291" t="s">
        <v>44</v>
      </c>
      <c r="AC291" t="s">
        <v>45</v>
      </c>
      <c r="AD291" t="s">
        <v>46</v>
      </c>
      <c r="AE291" t="s">
        <v>1269</v>
      </c>
      <c r="AF291" t="s">
        <v>48</v>
      </c>
      <c r="AG291">
        <v>621700</v>
      </c>
      <c r="AH291">
        <v>1</v>
      </c>
      <c r="AI291">
        <v>1</v>
      </c>
    </row>
    <row r="292" spans="1:35" ht="16.850000000000001" customHeight="1">
      <c r="A292" s="65" t="str">
        <f>IF(L292="","",IF(COUNTIF(Wip!K:K,L292)=0,IF(W292="","KGB","KBB"),IF(AND(_xlfn.IFNA(VLOOKUP(L292,Wip!K:M,3,0),"")="Y",Q292="MTCAPPLYCONF"),"On Hold",IF(W292="","KGB","KBB"))))</f>
        <v>KGB</v>
      </c>
      <c r="B292" s="65" t="str">
        <f>IF(A292="on hold", "on hold",
 IF(A292="KGB", "Standard Shipment",
  IF(IFERROR(IFERROR(VLOOKUP(L292, List!D:J, 7, 0), VLOOKUP(L292&amp;"", List!D:J, 7, 0)), 0)=0,
   IF(IFERROR(IFERROR(VLOOKUP(L292, 'CND List'!$A:$C, 3, 0), VLOOKUP(L292&amp;"", 'CND List'!$A:$C, 3, 0)), 0)=0,
    IF(A292="KBB", "-", ""),
    IFERROR(VLOOKUP(L292, 'CND List'!$A:$C, 3, 0), VLOOKUP(L292&amp;"", 'CND List'!$A:$C, 3, 0))
   ),
   IFERROR(VLOOKUP(L292, List!D:J, 7, 0), VLOOKUP(L292&amp;"", List!D:J, 7, 0))
  )
 )
)</f>
        <v>Standard Shipment</v>
      </c>
      <c r="C292" s="66" t="str">
        <f t="shared" si="4"/>
        <v>Standard Shipment</v>
      </c>
      <c r="D292" s="67" t="str">
        <f ca="1">IF(C292="Local Scrap","Closed",IFERROR(IF(A292="kgb","Closed",IF(MID(C292,5,1)="Q","Closed",LOOKUP(TODAY()-W292, {0,31,91,181,366}, {"0-30天","31-90天","91-180天","181-365天","365天以上"}))), LOOKUP(TODAY()-Z292, {0,31,91,181,366}, {"0-30天","31-90天","91-180天","181-365天","365天以上"})))</f>
        <v>Closed</v>
      </c>
      <c r="E292" s="67" t="str" cm="1">
        <f t="array" ref="E292">IF(A292&lt;&gt;"kbb", "", IF(IFERROR(VALUE(V292), 0)=MAX(INDEX(($A$2:$A$4929="kbb")*($L$2:$L$4929=L292)*IFERROR(VALUE($V$2:$V$4929), 0), 0)), "最新", "歷史重複"))</f>
        <v/>
      </c>
      <c r="F292" t="s">
        <v>1355</v>
      </c>
      <c r="G292" t="s">
        <v>29</v>
      </c>
      <c r="H292" t="s">
        <v>30</v>
      </c>
      <c r="I292" t="s">
        <v>31</v>
      </c>
      <c r="J292" t="s">
        <v>1356</v>
      </c>
      <c r="K292" t="s">
        <v>1357</v>
      </c>
      <c r="L292" t="s">
        <v>1384</v>
      </c>
      <c r="M292" t="s">
        <v>1385</v>
      </c>
      <c r="N292" t="s">
        <v>439</v>
      </c>
      <c r="O292" t="s">
        <v>37</v>
      </c>
      <c r="P292" t="s">
        <v>1386</v>
      </c>
      <c r="Q292" t="s">
        <v>38</v>
      </c>
      <c r="R292" t="s">
        <v>743</v>
      </c>
      <c r="S292" t="s">
        <v>1367</v>
      </c>
      <c r="T292" t="s">
        <v>1387</v>
      </c>
      <c r="U292" t="s">
        <v>1221</v>
      </c>
      <c r="V292" t="s">
        <v>1221</v>
      </c>
      <c r="W292" t="s">
        <v>37</v>
      </c>
      <c r="X292" t="s">
        <v>37</v>
      </c>
      <c r="Y292" t="s">
        <v>37</v>
      </c>
      <c r="Z292" t="s">
        <v>1388</v>
      </c>
      <c r="AA292" t="s">
        <v>44</v>
      </c>
      <c r="AB292" t="s">
        <v>44</v>
      </c>
      <c r="AC292" t="s">
        <v>45</v>
      </c>
      <c r="AD292" t="s">
        <v>443</v>
      </c>
      <c r="AE292" t="s">
        <v>895</v>
      </c>
      <c r="AF292" t="s">
        <v>48</v>
      </c>
      <c r="AG292">
        <v>621792</v>
      </c>
      <c r="AH292">
        <v>1</v>
      </c>
      <c r="AI292">
        <v>1</v>
      </c>
    </row>
    <row r="293" spans="1:35" ht="16.850000000000001" customHeight="1">
      <c r="A293" s="65" t="str">
        <f>IF(L293="","",IF(COUNTIF(Wip!K:K,L293)=0,IF(W293="","KGB","KBB"),IF(AND(_xlfn.IFNA(VLOOKUP(L293,Wip!K:M,3,0),"")="Y",Q293="MTCAPPLYCONF"),"On Hold",IF(W293="","KGB","KBB"))))</f>
        <v>KGB</v>
      </c>
      <c r="B293" s="65" t="str">
        <f>IF(A293="on hold", "on hold",
 IF(A293="KGB", "Standard Shipment",
  IF(IFERROR(IFERROR(VLOOKUP(L293, List!D:J, 7, 0), VLOOKUP(L293&amp;"", List!D:J, 7, 0)), 0)=0,
   IF(IFERROR(IFERROR(VLOOKUP(L293, 'CND List'!$A:$C, 3, 0), VLOOKUP(L293&amp;"", 'CND List'!$A:$C, 3, 0)), 0)=0,
    IF(A293="KBB", "-", ""),
    IFERROR(VLOOKUP(L293, 'CND List'!$A:$C, 3, 0), VLOOKUP(L293&amp;"", 'CND List'!$A:$C, 3, 0))
   ),
   IFERROR(VLOOKUP(L293, List!D:J, 7, 0), VLOOKUP(L293&amp;"", List!D:J, 7, 0))
  )
 )
)</f>
        <v>Standard Shipment</v>
      </c>
      <c r="C293" s="66" t="str">
        <f t="shared" si="4"/>
        <v>Standard Shipment</v>
      </c>
      <c r="D293" s="67" t="str">
        <f ca="1">IF(C293="Local Scrap","Closed",IFERROR(IF(A293="kgb","Closed",IF(MID(C293,5,1)="Q","Closed",LOOKUP(TODAY()-W293, {0,31,91,181,366}, {"0-30天","31-90天","91-180天","181-365天","365天以上"}))), LOOKUP(TODAY()-Z293, {0,31,91,181,366}, {"0-30天","31-90天","91-180天","181-365天","365天以上"})))</f>
        <v>Closed</v>
      </c>
      <c r="E293" s="67" t="str" cm="1">
        <f t="array" ref="E293">IF(A293&lt;&gt;"kbb", "", IF(IFERROR(VALUE(V293), 0)=MAX(INDEX(($A$2:$A$4929="kbb")*($L$2:$L$4929=L293)*IFERROR(VALUE($V$2:$V$4929), 0), 0)), "最新", "歷史重複"))</f>
        <v/>
      </c>
      <c r="F293" t="s">
        <v>1355</v>
      </c>
      <c r="G293" t="s">
        <v>29</v>
      </c>
      <c r="H293" t="s">
        <v>30</v>
      </c>
      <c r="I293" t="s">
        <v>31</v>
      </c>
      <c r="J293" t="s">
        <v>1356</v>
      </c>
      <c r="K293" t="s">
        <v>1357</v>
      </c>
      <c r="L293" t="s">
        <v>1389</v>
      </c>
      <c r="M293" t="s">
        <v>1390</v>
      </c>
      <c r="N293" t="s">
        <v>1391</v>
      </c>
      <c r="O293" t="s">
        <v>37</v>
      </c>
      <c r="P293" t="s">
        <v>1392</v>
      </c>
      <c r="Q293" t="s">
        <v>38</v>
      </c>
      <c r="R293" t="s">
        <v>743</v>
      </c>
      <c r="S293" t="s">
        <v>1393</v>
      </c>
      <c r="T293" t="s">
        <v>1394</v>
      </c>
      <c r="U293" t="s">
        <v>1316</v>
      </c>
      <c r="V293" t="s">
        <v>1316</v>
      </c>
      <c r="W293" t="s">
        <v>37</v>
      </c>
      <c r="X293" t="s">
        <v>37</v>
      </c>
      <c r="Y293" t="s">
        <v>37</v>
      </c>
      <c r="Z293" t="s">
        <v>1395</v>
      </c>
      <c r="AA293" t="s">
        <v>44</v>
      </c>
      <c r="AB293" t="s">
        <v>44</v>
      </c>
      <c r="AC293" t="s">
        <v>45</v>
      </c>
      <c r="AD293" t="s">
        <v>1302</v>
      </c>
      <c r="AE293" t="s">
        <v>1318</v>
      </c>
      <c r="AF293" t="s">
        <v>48</v>
      </c>
      <c r="AG293">
        <v>621800</v>
      </c>
      <c r="AH293">
        <v>1</v>
      </c>
      <c r="AI293">
        <v>1</v>
      </c>
    </row>
    <row r="294" spans="1:35" ht="16.850000000000001" customHeight="1">
      <c r="A294" s="65" t="str">
        <f>IF(L294="","",IF(COUNTIF(Wip!K:K,L294)=0,IF(W294="","KGB","KBB"),IF(AND(_xlfn.IFNA(VLOOKUP(L294,Wip!K:M,3,0),"")="Y",Q294="MTCAPPLYCONF"),"On Hold",IF(W294="","KGB","KBB"))))</f>
        <v>KGB</v>
      </c>
      <c r="B294" s="65" t="str">
        <f>IF(A294="on hold", "on hold",
 IF(A294="KGB", "Standard Shipment",
  IF(IFERROR(IFERROR(VLOOKUP(L294, List!D:J, 7, 0), VLOOKUP(L294&amp;"", List!D:J, 7, 0)), 0)=0,
   IF(IFERROR(IFERROR(VLOOKUP(L294, 'CND List'!$A:$C, 3, 0), VLOOKUP(L294&amp;"", 'CND List'!$A:$C, 3, 0)), 0)=0,
    IF(A294="KBB", "-", ""),
    IFERROR(VLOOKUP(L294, 'CND List'!$A:$C, 3, 0), VLOOKUP(L294&amp;"", 'CND List'!$A:$C, 3, 0))
   ),
   IFERROR(VLOOKUP(L294, List!D:J, 7, 0), VLOOKUP(L294&amp;"", List!D:J, 7, 0))
  )
 )
)</f>
        <v>Standard Shipment</v>
      </c>
      <c r="C294" s="66" t="str">
        <f t="shared" si="4"/>
        <v>Standard Shipment</v>
      </c>
      <c r="D294" s="67" t="str">
        <f ca="1">IF(C294="Local Scrap","Closed",IFERROR(IF(A294="kgb","Closed",IF(MID(C294,5,1)="Q","Closed",LOOKUP(TODAY()-W294, {0,31,91,181,366}, {"0-30天","31-90天","91-180天","181-365天","365天以上"}))), LOOKUP(TODAY()-Z294, {0,31,91,181,366}, {"0-30天","31-90天","91-180天","181-365天","365天以上"})))</f>
        <v>Closed</v>
      </c>
      <c r="E294" s="67" t="str" cm="1">
        <f t="array" ref="E294">IF(A294&lt;&gt;"kbb", "", IF(IFERROR(VALUE(V294), 0)=MAX(INDEX(($A$2:$A$4929="kbb")*($L$2:$L$4929=L294)*IFERROR(VALUE($V$2:$V$4929), 0), 0)), "最新", "歷史重複"))</f>
        <v/>
      </c>
      <c r="F294" t="s">
        <v>1396</v>
      </c>
      <c r="G294" t="s">
        <v>29</v>
      </c>
      <c r="H294" t="s">
        <v>30</v>
      </c>
      <c r="I294" t="s">
        <v>31</v>
      </c>
      <c r="J294" t="s">
        <v>1397</v>
      </c>
      <c r="K294" t="s">
        <v>1398</v>
      </c>
      <c r="L294" t="s">
        <v>1399</v>
      </c>
      <c r="M294" t="s">
        <v>1092</v>
      </c>
      <c r="N294" t="s">
        <v>385</v>
      </c>
      <c r="O294" t="s">
        <v>37</v>
      </c>
      <c r="P294" t="s">
        <v>1400</v>
      </c>
      <c r="Q294" t="s">
        <v>38</v>
      </c>
      <c r="R294" t="s">
        <v>743</v>
      </c>
      <c r="S294" t="s">
        <v>1401</v>
      </c>
      <c r="T294" t="s">
        <v>1402</v>
      </c>
      <c r="U294" t="s">
        <v>1267</v>
      </c>
      <c r="V294" t="s">
        <v>1267</v>
      </c>
      <c r="W294" t="s">
        <v>37</v>
      </c>
      <c r="X294" t="s">
        <v>37</v>
      </c>
      <c r="Y294" t="s">
        <v>37</v>
      </c>
      <c r="Z294" t="s">
        <v>1403</v>
      </c>
      <c r="AA294" t="s">
        <v>44</v>
      </c>
      <c r="AB294" t="s">
        <v>44</v>
      </c>
      <c r="AC294" t="s">
        <v>45</v>
      </c>
      <c r="AD294" t="s">
        <v>390</v>
      </c>
      <c r="AE294" t="s">
        <v>1269</v>
      </c>
      <c r="AF294" t="s">
        <v>48</v>
      </c>
      <c r="AG294">
        <v>621700</v>
      </c>
      <c r="AH294">
        <v>1</v>
      </c>
      <c r="AI294">
        <v>1</v>
      </c>
    </row>
    <row r="295" spans="1:35" ht="16.850000000000001" customHeight="1">
      <c r="A295" s="65" t="str">
        <f>IF(L295="","",IF(COUNTIF(Wip!K:K,L295)=0,IF(W295="","KGB","KBB"),IF(AND(_xlfn.IFNA(VLOOKUP(L295,Wip!K:M,3,0),"")="Y",Q295="MTCAPPLYCONF"),"On Hold",IF(W295="","KGB","KBB"))))</f>
        <v>KGB</v>
      </c>
      <c r="B295" s="65" t="str">
        <f>IF(A295="on hold", "on hold",
 IF(A295="KGB", "Standard Shipment",
  IF(IFERROR(IFERROR(VLOOKUP(L295, List!D:J, 7, 0), VLOOKUP(L295&amp;"", List!D:J, 7, 0)), 0)=0,
   IF(IFERROR(IFERROR(VLOOKUP(L295, 'CND List'!$A:$C, 3, 0), VLOOKUP(L295&amp;"", 'CND List'!$A:$C, 3, 0)), 0)=0,
    IF(A295="KBB", "-", ""),
    IFERROR(VLOOKUP(L295, 'CND List'!$A:$C, 3, 0), VLOOKUP(L295&amp;"", 'CND List'!$A:$C, 3, 0))
   ),
   IFERROR(VLOOKUP(L295, List!D:J, 7, 0), VLOOKUP(L295&amp;"", List!D:J, 7, 0))
  )
 )
)</f>
        <v>Standard Shipment</v>
      </c>
      <c r="C295" s="66" t="str">
        <f t="shared" si="4"/>
        <v>Standard Shipment</v>
      </c>
      <c r="D295" s="67" t="str">
        <f ca="1">IF(C295="Local Scrap","Closed",IFERROR(IF(A295="kgb","Closed",IF(MID(C295,5,1)="Q","Closed",LOOKUP(TODAY()-W295, {0,31,91,181,366}, {"0-30天","31-90天","91-180天","181-365天","365天以上"}))), LOOKUP(TODAY()-Z295, {0,31,91,181,366}, {"0-30天","31-90天","91-180天","181-365天","365天以上"})))</f>
        <v>Closed</v>
      </c>
      <c r="E295" s="67" t="str" cm="1">
        <f t="array" ref="E295">IF(A295&lt;&gt;"kbb", "", IF(IFERROR(VALUE(V295), 0)=MAX(INDEX(($A$2:$A$4929="kbb")*($L$2:$L$4929=L295)*IFERROR(VALUE($V$2:$V$4929), 0), 0)), "最新", "歷史重複"))</f>
        <v/>
      </c>
      <c r="F295" t="s">
        <v>1396</v>
      </c>
      <c r="G295" t="s">
        <v>29</v>
      </c>
      <c r="H295" t="s">
        <v>30</v>
      </c>
      <c r="I295" t="s">
        <v>31</v>
      </c>
      <c r="J295" t="s">
        <v>1397</v>
      </c>
      <c r="K295" t="s">
        <v>1398</v>
      </c>
      <c r="L295" t="s">
        <v>1404</v>
      </c>
      <c r="M295" t="s">
        <v>486</v>
      </c>
      <c r="N295" t="s">
        <v>219</v>
      </c>
      <c r="O295" t="s">
        <v>37</v>
      </c>
      <c r="P295" t="s">
        <v>1405</v>
      </c>
      <c r="Q295" t="s">
        <v>38</v>
      </c>
      <c r="R295" t="s">
        <v>743</v>
      </c>
      <c r="S295" t="s">
        <v>1401</v>
      </c>
      <c r="T295" t="s">
        <v>1406</v>
      </c>
      <c r="U295" t="s">
        <v>1407</v>
      </c>
      <c r="V295" t="s">
        <v>1407</v>
      </c>
      <c r="W295" t="s">
        <v>37</v>
      </c>
      <c r="X295" t="s">
        <v>37</v>
      </c>
      <c r="Y295" t="s">
        <v>37</v>
      </c>
      <c r="Z295" t="s">
        <v>1408</v>
      </c>
      <c r="AA295" t="s">
        <v>44</v>
      </c>
      <c r="AB295" t="s">
        <v>44</v>
      </c>
      <c r="AC295" t="s">
        <v>45</v>
      </c>
      <c r="AD295" t="s">
        <v>179</v>
      </c>
      <c r="AE295" t="s">
        <v>1318</v>
      </c>
      <c r="AF295" t="s">
        <v>48</v>
      </c>
      <c r="AG295">
        <v>621800</v>
      </c>
      <c r="AH295">
        <v>1</v>
      </c>
      <c r="AI295">
        <v>1</v>
      </c>
    </row>
    <row r="296" spans="1:35" ht="16.850000000000001" customHeight="1">
      <c r="A296" s="65" t="str">
        <f>IF(L296="","",IF(COUNTIF(Wip!K:K,L296)=0,IF(W296="","KGB","KBB"),IF(AND(_xlfn.IFNA(VLOOKUP(L296,Wip!K:M,3,0),"")="Y",Q296="MTCAPPLYCONF"),"On Hold",IF(W296="","KGB","KBB"))))</f>
        <v>KGB</v>
      </c>
      <c r="B296" s="65" t="str">
        <f>IF(A296="on hold", "on hold",
 IF(A296="KGB", "Standard Shipment",
  IF(IFERROR(IFERROR(VLOOKUP(L296, List!D:J, 7, 0), VLOOKUP(L296&amp;"", List!D:J, 7, 0)), 0)=0,
   IF(IFERROR(IFERROR(VLOOKUP(L296, 'CND List'!$A:$C, 3, 0), VLOOKUP(L296&amp;"", 'CND List'!$A:$C, 3, 0)), 0)=0,
    IF(A296="KBB", "-", ""),
    IFERROR(VLOOKUP(L296, 'CND List'!$A:$C, 3, 0), VLOOKUP(L296&amp;"", 'CND List'!$A:$C, 3, 0))
   ),
   IFERROR(VLOOKUP(L296, List!D:J, 7, 0), VLOOKUP(L296&amp;"", List!D:J, 7, 0))
  )
 )
)</f>
        <v>Standard Shipment</v>
      </c>
      <c r="C296" s="66" t="str">
        <f t="shared" si="4"/>
        <v>Standard Shipment</v>
      </c>
      <c r="D296" s="67" t="str">
        <f ca="1">IF(C296="Local Scrap","Closed",IFERROR(IF(A296="kgb","Closed",IF(MID(C296,5,1)="Q","Closed",LOOKUP(TODAY()-W296, {0,31,91,181,366}, {"0-30天","31-90天","91-180天","181-365天","365天以上"}))), LOOKUP(TODAY()-Z296, {0,31,91,181,366}, {"0-30天","31-90天","91-180天","181-365天","365天以上"})))</f>
        <v>Closed</v>
      </c>
      <c r="E296" s="67" t="str" cm="1">
        <f t="array" ref="E296">IF(A296&lt;&gt;"kbb", "", IF(IFERROR(VALUE(V296), 0)=MAX(INDEX(($A$2:$A$4929="kbb")*($L$2:$L$4929=L296)*IFERROR(VALUE($V$2:$V$4929), 0), 0)), "最新", "歷史重複"))</f>
        <v/>
      </c>
      <c r="F296" t="s">
        <v>1396</v>
      </c>
      <c r="G296" t="s">
        <v>29</v>
      </c>
      <c r="H296" t="s">
        <v>30</v>
      </c>
      <c r="I296" t="s">
        <v>31</v>
      </c>
      <c r="J296" t="s">
        <v>1397</v>
      </c>
      <c r="K296" t="s">
        <v>1398</v>
      </c>
      <c r="L296" t="s">
        <v>1409</v>
      </c>
      <c r="M296" t="s">
        <v>1410</v>
      </c>
      <c r="N296" t="s">
        <v>1411</v>
      </c>
      <c r="O296" t="s">
        <v>37</v>
      </c>
      <c r="P296" t="s">
        <v>1412</v>
      </c>
      <c r="Q296" t="s">
        <v>38</v>
      </c>
      <c r="R296" t="s">
        <v>743</v>
      </c>
      <c r="S296" t="s">
        <v>1413</v>
      </c>
      <c r="T296" t="s">
        <v>1414</v>
      </c>
      <c r="U296" t="s">
        <v>1210</v>
      </c>
      <c r="V296" t="s">
        <v>1210</v>
      </c>
      <c r="W296" t="s">
        <v>37</v>
      </c>
      <c r="X296" t="s">
        <v>37</v>
      </c>
      <c r="Y296" t="s">
        <v>37</v>
      </c>
      <c r="Z296" t="s">
        <v>1415</v>
      </c>
      <c r="AA296" t="s">
        <v>44</v>
      </c>
      <c r="AB296" t="s">
        <v>44</v>
      </c>
      <c r="AC296" t="s">
        <v>45</v>
      </c>
      <c r="AD296" t="s">
        <v>1257</v>
      </c>
      <c r="AE296" t="s">
        <v>1212</v>
      </c>
      <c r="AF296" t="s">
        <v>48</v>
      </c>
      <c r="AG296">
        <v>621746</v>
      </c>
      <c r="AH296">
        <v>1</v>
      </c>
      <c r="AI296">
        <v>1</v>
      </c>
    </row>
    <row r="297" spans="1:35" ht="16.850000000000001" customHeight="1">
      <c r="A297" s="65" t="str">
        <f>IF(L297="","",IF(COUNTIF(Wip!K:K,L297)=0,IF(W297="","KGB","KBB"),IF(AND(_xlfn.IFNA(VLOOKUP(L297,Wip!K:M,3,0),"")="Y",Q297="MTCAPPLYCONF"),"On Hold",IF(W297="","KGB","KBB"))))</f>
        <v>KGB</v>
      </c>
      <c r="B297" s="65" t="str">
        <f>IF(A297="on hold", "on hold",
 IF(A297="KGB", "Standard Shipment",
  IF(IFERROR(IFERROR(VLOOKUP(L297, List!D:J, 7, 0), VLOOKUP(L297&amp;"", List!D:J, 7, 0)), 0)=0,
   IF(IFERROR(IFERROR(VLOOKUP(L297, 'CND List'!$A:$C, 3, 0), VLOOKUP(L297&amp;"", 'CND List'!$A:$C, 3, 0)), 0)=0,
    IF(A297="KBB", "-", ""),
    IFERROR(VLOOKUP(L297, 'CND List'!$A:$C, 3, 0), VLOOKUP(L297&amp;"", 'CND List'!$A:$C, 3, 0))
   ),
   IFERROR(VLOOKUP(L297, List!D:J, 7, 0), VLOOKUP(L297&amp;"", List!D:J, 7, 0))
  )
 )
)</f>
        <v>Standard Shipment</v>
      </c>
      <c r="C297" s="66" t="str">
        <f t="shared" si="4"/>
        <v>Standard Shipment</v>
      </c>
      <c r="D297" s="67" t="str">
        <f ca="1">IF(C297="Local Scrap","Closed",IFERROR(IF(A297="kgb","Closed",IF(MID(C297,5,1)="Q","Closed",LOOKUP(TODAY()-W297, {0,31,91,181,366}, {"0-30天","31-90天","91-180天","181-365天","365天以上"}))), LOOKUP(TODAY()-Z297, {0,31,91,181,366}, {"0-30天","31-90天","91-180天","181-365天","365天以上"})))</f>
        <v>Closed</v>
      </c>
      <c r="E297" s="67" t="str" cm="1">
        <f t="array" ref="E297">IF(A297&lt;&gt;"kbb", "", IF(IFERROR(VALUE(V297), 0)=MAX(INDEX(($A$2:$A$4929="kbb")*($L$2:$L$4929=L297)*IFERROR(VALUE($V$2:$V$4929), 0), 0)), "最新", "歷史重複"))</f>
        <v/>
      </c>
      <c r="F297" t="s">
        <v>1396</v>
      </c>
      <c r="G297" t="s">
        <v>29</v>
      </c>
      <c r="H297" t="s">
        <v>30</v>
      </c>
      <c r="I297" t="s">
        <v>31</v>
      </c>
      <c r="J297" t="s">
        <v>1397</v>
      </c>
      <c r="K297" t="s">
        <v>1398</v>
      </c>
      <c r="L297" t="s">
        <v>1416</v>
      </c>
      <c r="M297" t="s">
        <v>701</v>
      </c>
      <c r="N297" t="s">
        <v>456</v>
      </c>
      <c r="O297" t="s">
        <v>37</v>
      </c>
      <c r="P297" t="s">
        <v>1417</v>
      </c>
      <c r="Q297" t="s">
        <v>38</v>
      </c>
      <c r="R297" t="s">
        <v>743</v>
      </c>
      <c r="S297" t="s">
        <v>1401</v>
      </c>
      <c r="T297" t="s">
        <v>1418</v>
      </c>
      <c r="U297" t="s">
        <v>1210</v>
      </c>
      <c r="V297" t="s">
        <v>1210</v>
      </c>
      <c r="W297" t="s">
        <v>37</v>
      </c>
      <c r="X297" t="s">
        <v>37</v>
      </c>
      <c r="Y297" t="s">
        <v>37</v>
      </c>
      <c r="Z297" t="s">
        <v>1419</v>
      </c>
      <c r="AA297" t="s">
        <v>44</v>
      </c>
      <c r="AB297" t="s">
        <v>44</v>
      </c>
      <c r="AC297" t="s">
        <v>45</v>
      </c>
      <c r="AD297" t="s">
        <v>460</v>
      </c>
      <c r="AE297" t="s">
        <v>1212</v>
      </c>
      <c r="AF297" t="s">
        <v>48</v>
      </c>
      <c r="AG297">
        <v>621746</v>
      </c>
      <c r="AH297">
        <v>1</v>
      </c>
      <c r="AI297">
        <v>1</v>
      </c>
    </row>
    <row r="298" spans="1:35" ht="16.850000000000001" customHeight="1">
      <c r="A298" s="65" t="str">
        <f>IF(L298="","",IF(COUNTIF(Wip!K:K,L298)=0,IF(W298="","KGB","KBB"),IF(AND(_xlfn.IFNA(VLOOKUP(L298,Wip!K:M,3,0),"")="Y",Q298="MTCAPPLYCONF"),"On Hold",IF(W298="","KGB","KBB"))))</f>
        <v>KGB</v>
      </c>
      <c r="B298" s="65" t="str">
        <f>IF(A298="on hold", "on hold",
 IF(A298="KGB", "Standard Shipment",
  IF(IFERROR(IFERROR(VLOOKUP(L298, List!D:J, 7, 0), VLOOKUP(L298&amp;"", List!D:J, 7, 0)), 0)=0,
   IF(IFERROR(IFERROR(VLOOKUP(L298, 'CND List'!$A:$C, 3, 0), VLOOKUP(L298&amp;"", 'CND List'!$A:$C, 3, 0)), 0)=0,
    IF(A298="KBB", "-", ""),
    IFERROR(VLOOKUP(L298, 'CND List'!$A:$C, 3, 0), VLOOKUP(L298&amp;"", 'CND List'!$A:$C, 3, 0))
   ),
   IFERROR(VLOOKUP(L298, List!D:J, 7, 0), VLOOKUP(L298&amp;"", List!D:J, 7, 0))
  )
 )
)</f>
        <v>Standard Shipment</v>
      </c>
      <c r="C298" s="66" t="str">
        <f t="shared" si="4"/>
        <v>Standard Shipment</v>
      </c>
      <c r="D298" s="67" t="str">
        <f ca="1">IF(C298="Local Scrap","Closed",IFERROR(IF(A298="kgb","Closed",IF(MID(C298,5,1)="Q","Closed",LOOKUP(TODAY()-W298, {0,31,91,181,366}, {"0-30天","31-90天","91-180天","181-365天","365天以上"}))), LOOKUP(TODAY()-Z298, {0,31,91,181,366}, {"0-30天","31-90天","91-180天","181-365天","365天以上"})))</f>
        <v>Closed</v>
      </c>
      <c r="E298" s="67" t="str" cm="1">
        <f t="array" ref="E298">IF(A298&lt;&gt;"kbb", "", IF(IFERROR(VALUE(V298), 0)=MAX(INDEX(($A$2:$A$4929="kbb")*($L$2:$L$4929=L298)*IFERROR(VALUE($V$2:$V$4929), 0), 0)), "最新", "歷史重複"))</f>
        <v/>
      </c>
      <c r="F298" t="s">
        <v>1396</v>
      </c>
      <c r="G298" t="s">
        <v>29</v>
      </c>
      <c r="H298" t="s">
        <v>30</v>
      </c>
      <c r="I298" t="s">
        <v>31</v>
      </c>
      <c r="J298" t="s">
        <v>1397</v>
      </c>
      <c r="K298" t="s">
        <v>1398</v>
      </c>
      <c r="L298" t="s">
        <v>1420</v>
      </c>
      <c r="M298" t="s">
        <v>455</v>
      </c>
      <c r="N298" t="s">
        <v>456</v>
      </c>
      <c r="O298" t="s">
        <v>37</v>
      </c>
      <c r="P298" t="s">
        <v>1421</v>
      </c>
      <c r="Q298" t="s">
        <v>38</v>
      </c>
      <c r="R298" t="s">
        <v>743</v>
      </c>
      <c r="S298" t="s">
        <v>1401</v>
      </c>
      <c r="T298" t="s">
        <v>1422</v>
      </c>
      <c r="U298" t="s">
        <v>1221</v>
      </c>
      <c r="V298" t="s">
        <v>1221</v>
      </c>
      <c r="W298" t="s">
        <v>37</v>
      </c>
      <c r="X298" t="s">
        <v>37</v>
      </c>
      <c r="Y298" t="s">
        <v>37</v>
      </c>
      <c r="Z298" t="s">
        <v>1423</v>
      </c>
      <c r="AA298" t="s">
        <v>44</v>
      </c>
      <c r="AB298" t="s">
        <v>44</v>
      </c>
      <c r="AC298" t="s">
        <v>45</v>
      </c>
      <c r="AD298" t="s">
        <v>460</v>
      </c>
      <c r="AE298" t="s">
        <v>895</v>
      </c>
      <c r="AF298" t="s">
        <v>48</v>
      </c>
      <c r="AG298">
        <v>621792</v>
      </c>
      <c r="AH298">
        <v>1</v>
      </c>
      <c r="AI298">
        <v>1</v>
      </c>
    </row>
    <row r="299" spans="1:35" ht="16.850000000000001" customHeight="1">
      <c r="A299" s="65" t="str">
        <f>IF(L299="","",IF(COUNTIF(Wip!K:K,L299)=0,IF(W299="","KGB","KBB"),IF(AND(_xlfn.IFNA(VLOOKUP(L299,Wip!K:M,3,0),"")="Y",Q299="MTCAPPLYCONF"),"On Hold",IF(W299="","KGB","KBB"))))</f>
        <v>KBB</v>
      </c>
      <c r="B299" s="65" t="str">
        <f>IF(A299="on hold", "on hold",
 IF(A299="KGB", "Standard Shipment",
  IF(IFERROR(IFERROR(VLOOKUP(L299, List!D:J, 7, 0), VLOOKUP(L299&amp;"", List!D:J, 7, 0)), 0)=0,
   IF(IFERROR(IFERROR(VLOOKUP(L299, 'CND List'!$A:$C, 3, 0), VLOOKUP(L299&amp;"", 'CND List'!$A:$C, 3, 0)), 0)=0,
    IF(A299="KBB", "-", ""),
    IFERROR(VLOOKUP(L299, 'CND List'!$A:$C, 3, 0), VLOOKUP(L299&amp;"", 'CND List'!$A:$C, 3, 0))
   ),
   IFERROR(VLOOKUP(L299, List!D:J, 7, 0), VLOOKUP(L299&amp;"", List!D:J, 7, 0))
  )
 )
)</f>
        <v>Local Scrap</v>
      </c>
      <c r="C299" s="66" t="str">
        <f t="shared" si="4"/>
        <v>Local Scrap</v>
      </c>
      <c r="D299" s="67" t="str">
        <f ca="1">IF(C299="Local Scrap","Closed",IFERROR(IF(A299="kgb","Closed",IF(MID(C299,5,1)="Q","Closed",LOOKUP(TODAY()-W299, {0,31,91,181,366}, {"0-30天","31-90天","91-180天","181-365天","365天以上"}))), LOOKUP(TODAY()-Z299, {0,31,91,181,366}, {"0-30天","31-90天","91-180天","181-365天","365天以上"})))</f>
        <v>Closed</v>
      </c>
      <c r="E299" s="67" t="str" cm="1">
        <f t="array" ref="E299">IF(A299&lt;&gt;"kbb", "", IF(IFERROR(VALUE(V299), 0)=MAX(INDEX(($A$2:$A$4929="kbb")*($L$2:$L$4929=L299)*IFERROR(VALUE($V$2:$V$4929), 0), 0)), "最新", "歷史重複"))</f>
        <v>最新</v>
      </c>
      <c r="F299" t="s">
        <v>1396</v>
      </c>
      <c r="G299" t="s">
        <v>29</v>
      </c>
      <c r="H299" t="s">
        <v>30</v>
      </c>
      <c r="I299" t="s">
        <v>31</v>
      </c>
      <c r="J299" t="s">
        <v>1397</v>
      </c>
      <c r="K299" t="s">
        <v>1398</v>
      </c>
      <c r="L299" t="s">
        <v>1424</v>
      </c>
      <c r="M299" t="s">
        <v>941</v>
      </c>
      <c r="N299" t="s">
        <v>36</v>
      </c>
      <c r="O299" t="s">
        <v>37</v>
      </c>
      <c r="P299" t="s">
        <v>1424</v>
      </c>
      <c r="Q299" t="s">
        <v>38</v>
      </c>
      <c r="R299" t="s">
        <v>53</v>
      </c>
      <c r="S299" t="s">
        <v>1401</v>
      </c>
      <c r="T299" t="s">
        <v>37</v>
      </c>
      <c r="U299" t="s">
        <v>37</v>
      </c>
      <c r="V299" t="s">
        <v>1425</v>
      </c>
      <c r="W299" t="s">
        <v>517</v>
      </c>
      <c r="X299" t="s">
        <v>114</v>
      </c>
      <c r="Y299" t="s">
        <v>816</v>
      </c>
      <c r="Z299" t="s">
        <v>1426</v>
      </c>
      <c r="AA299" t="s">
        <v>44</v>
      </c>
      <c r="AB299" t="s">
        <v>44</v>
      </c>
      <c r="AC299" t="s">
        <v>117</v>
      </c>
      <c r="AD299" t="s">
        <v>46</v>
      </c>
      <c r="AE299" t="s">
        <v>37</v>
      </c>
      <c r="AF299" t="s">
        <v>37</v>
      </c>
      <c r="AG299" t="s">
        <v>37</v>
      </c>
      <c r="AH299" t="s">
        <v>37</v>
      </c>
      <c r="AI299" t="s">
        <v>37</v>
      </c>
    </row>
    <row r="300" spans="1:35" ht="16.850000000000001" customHeight="1">
      <c r="A300" s="65" t="str">
        <f>IF(L300="","",IF(COUNTIF(Wip!K:K,L300)=0,IF(W300="","KGB","KBB"),IF(AND(_xlfn.IFNA(VLOOKUP(L300,Wip!K:M,3,0),"")="Y",Q300="MTCAPPLYCONF"),"On Hold",IF(W300="","KGB","KBB"))))</f>
        <v>KGB</v>
      </c>
      <c r="B300" s="65" t="str">
        <f>IF(A300="on hold", "on hold",
 IF(A300="KGB", "Standard Shipment",
  IF(IFERROR(IFERROR(VLOOKUP(L300, List!D:J, 7, 0), VLOOKUP(L300&amp;"", List!D:J, 7, 0)), 0)=0,
   IF(IFERROR(IFERROR(VLOOKUP(L300, 'CND List'!$A:$C, 3, 0), VLOOKUP(L300&amp;"", 'CND List'!$A:$C, 3, 0)), 0)=0,
    IF(A300="KBB", "-", ""),
    IFERROR(VLOOKUP(L300, 'CND List'!$A:$C, 3, 0), VLOOKUP(L300&amp;"", 'CND List'!$A:$C, 3, 0))
   ),
   IFERROR(VLOOKUP(L300, List!D:J, 7, 0), VLOOKUP(L300&amp;"", List!D:J, 7, 0))
  )
 )
)</f>
        <v>Standard Shipment</v>
      </c>
      <c r="C300" s="66" t="str">
        <f t="shared" si="4"/>
        <v>Standard Shipment</v>
      </c>
      <c r="D300" s="67" t="str">
        <f ca="1">IF(C300="Local Scrap","Closed",IFERROR(IF(A300="kgb","Closed",IF(MID(C300,5,1)="Q","Closed",LOOKUP(TODAY()-W300, {0,31,91,181,366}, {"0-30天","31-90天","91-180天","181-365天","365天以上"}))), LOOKUP(TODAY()-Z300, {0,31,91,181,366}, {"0-30天","31-90天","91-180天","181-365天","365天以上"})))</f>
        <v>Closed</v>
      </c>
      <c r="E300" s="67" t="str" cm="1">
        <f t="array" ref="E300">IF(A300&lt;&gt;"kbb", "", IF(IFERROR(VALUE(V300), 0)=MAX(INDEX(($A$2:$A$4929="kbb")*($L$2:$L$4929=L300)*IFERROR(VALUE($V$2:$V$4929), 0), 0)), "最新", "歷史重複"))</f>
        <v/>
      </c>
      <c r="F300" t="s">
        <v>1396</v>
      </c>
      <c r="G300" t="s">
        <v>29</v>
      </c>
      <c r="H300" t="s">
        <v>30</v>
      </c>
      <c r="I300" t="s">
        <v>31</v>
      </c>
      <c r="J300" t="s">
        <v>1397</v>
      </c>
      <c r="K300" t="s">
        <v>1398</v>
      </c>
      <c r="L300" t="s">
        <v>1427</v>
      </c>
      <c r="M300" t="s">
        <v>1428</v>
      </c>
      <c r="N300" t="s">
        <v>1411</v>
      </c>
      <c r="O300" t="s">
        <v>37</v>
      </c>
      <c r="P300" t="s">
        <v>1429</v>
      </c>
      <c r="Q300" t="s">
        <v>38</v>
      </c>
      <c r="R300" t="s">
        <v>743</v>
      </c>
      <c r="S300" t="s">
        <v>1413</v>
      </c>
      <c r="T300" t="s">
        <v>1430</v>
      </c>
      <c r="U300" t="s">
        <v>1210</v>
      </c>
      <c r="V300" t="s">
        <v>1210</v>
      </c>
      <c r="W300" t="s">
        <v>37</v>
      </c>
      <c r="X300" t="s">
        <v>37</v>
      </c>
      <c r="Y300" t="s">
        <v>37</v>
      </c>
      <c r="Z300" t="s">
        <v>1431</v>
      </c>
      <c r="AA300" t="s">
        <v>44</v>
      </c>
      <c r="AB300" t="s">
        <v>44</v>
      </c>
      <c r="AC300" t="s">
        <v>45</v>
      </c>
      <c r="AD300" t="s">
        <v>1257</v>
      </c>
      <c r="AE300" t="s">
        <v>1212</v>
      </c>
      <c r="AF300" t="s">
        <v>48</v>
      </c>
      <c r="AG300">
        <v>621746</v>
      </c>
      <c r="AH300">
        <v>1</v>
      </c>
      <c r="AI300">
        <v>1</v>
      </c>
    </row>
    <row r="301" spans="1:35" ht="16.850000000000001" customHeight="1">
      <c r="A301" s="65" t="str">
        <f>IF(L301="","",IF(COUNTIF(Wip!K:K,L301)=0,IF(W301="","KGB","KBB"),IF(AND(_xlfn.IFNA(VLOOKUP(L301,Wip!K:M,3,0),"")="Y",Q301="MTCAPPLYCONF"),"On Hold",IF(W301="","KGB","KBB"))))</f>
        <v>KGB</v>
      </c>
      <c r="B301" s="65" t="str">
        <f>IF(A301="on hold", "on hold",
 IF(A301="KGB", "Standard Shipment",
  IF(IFERROR(IFERROR(VLOOKUP(L301, List!D:J, 7, 0), VLOOKUP(L301&amp;"", List!D:J, 7, 0)), 0)=0,
   IF(IFERROR(IFERROR(VLOOKUP(L301, 'CND List'!$A:$C, 3, 0), VLOOKUP(L301&amp;"", 'CND List'!$A:$C, 3, 0)), 0)=0,
    IF(A301="KBB", "-", ""),
    IFERROR(VLOOKUP(L301, 'CND List'!$A:$C, 3, 0), VLOOKUP(L301&amp;"", 'CND List'!$A:$C, 3, 0))
   ),
   IFERROR(VLOOKUP(L301, List!D:J, 7, 0), VLOOKUP(L301&amp;"", List!D:J, 7, 0))
  )
 )
)</f>
        <v>Standard Shipment</v>
      </c>
      <c r="C301" s="66" t="str">
        <f t="shared" si="4"/>
        <v>Standard Shipment</v>
      </c>
      <c r="D301" s="67" t="str">
        <f ca="1">IF(C301="Local Scrap","Closed",IFERROR(IF(A301="kgb","Closed",IF(MID(C301,5,1)="Q","Closed",LOOKUP(TODAY()-W301, {0,31,91,181,366}, {"0-30天","31-90天","91-180天","181-365天","365天以上"}))), LOOKUP(TODAY()-Z301, {0,31,91,181,366}, {"0-30天","31-90天","91-180天","181-365天","365天以上"})))</f>
        <v>Closed</v>
      </c>
      <c r="E301" s="67" t="str" cm="1">
        <f t="array" ref="E301">IF(A301&lt;&gt;"kbb", "", IF(IFERROR(VALUE(V301), 0)=MAX(INDEX(($A$2:$A$4929="kbb")*($L$2:$L$4929=L301)*IFERROR(VALUE($V$2:$V$4929), 0), 0)), "最新", "歷史重複"))</f>
        <v/>
      </c>
      <c r="F301" t="s">
        <v>1396</v>
      </c>
      <c r="G301" t="s">
        <v>29</v>
      </c>
      <c r="H301" t="s">
        <v>30</v>
      </c>
      <c r="I301" t="s">
        <v>31</v>
      </c>
      <c r="J301" t="s">
        <v>1397</v>
      </c>
      <c r="K301" t="s">
        <v>1398</v>
      </c>
      <c r="L301" t="s">
        <v>1432</v>
      </c>
      <c r="M301" t="s">
        <v>90</v>
      </c>
      <c r="N301" t="s">
        <v>36</v>
      </c>
      <c r="O301" t="s">
        <v>37</v>
      </c>
      <c r="P301" t="s">
        <v>1433</v>
      </c>
      <c r="Q301" t="s">
        <v>38</v>
      </c>
      <c r="R301" t="s">
        <v>743</v>
      </c>
      <c r="S301" t="s">
        <v>1401</v>
      </c>
      <c r="T301" t="s">
        <v>1434</v>
      </c>
      <c r="U301" t="s">
        <v>1267</v>
      </c>
      <c r="V301" t="s">
        <v>1267</v>
      </c>
      <c r="W301" t="s">
        <v>37</v>
      </c>
      <c r="X301" t="s">
        <v>37</v>
      </c>
      <c r="Y301" t="s">
        <v>37</v>
      </c>
      <c r="Z301" t="s">
        <v>1435</v>
      </c>
      <c r="AA301" t="s">
        <v>44</v>
      </c>
      <c r="AB301" t="s">
        <v>44</v>
      </c>
      <c r="AC301" t="s">
        <v>45</v>
      </c>
      <c r="AD301" t="s">
        <v>46</v>
      </c>
      <c r="AE301" t="s">
        <v>1269</v>
      </c>
      <c r="AF301" t="s">
        <v>48</v>
      </c>
      <c r="AG301">
        <v>621700</v>
      </c>
      <c r="AH301">
        <v>1</v>
      </c>
      <c r="AI301">
        <v>1</v>
      </c>
    </row>
    <row r="302" spans="1:35" ht="16.850000000000001" customHeight="1">
      <c r="A302" s="65" t="str">
        <f>IF(L302="","",IF(COUNTIF(Wip!K:K,L302)=0,IF(W302="","KGB","KBB"),IF(AND(_xlfn.IFNA(VLOOKUP(L302,Wip!K:M,3,0),"")="Y",Q302="MTCAPPLYCONF"),"On Hold",IF(W302="","KGB","KBB"))))</f>
        <v>KGB</v>
      </c>
      <c r="B302" s="65" t="str">
        <f>IF(A302="on hold", "on hold",
 IF(A302="KGB", "Standard Shipment",
  IF(IFERROR(IFERROR(VLOOKUP(L302, List!D:J, 7, 0), VLOOKUP(L302&amp;"", List!D:J, 7, 0)), 0)=0,
   IF(IFERROR(IFERROR(VLOOKUP(L302, 'CND List'!$A:$C, 3, 0), VLOOKUP(L302&amp;"", 'CND List'!$A:$C, 3, 0)), 0)=0,
    IF(A302="KBB", "-", ""),
    IFERROR(VLOOKUP(L302, 'CND List'!$A:$C, 3, 0), VLOOKUP(L302&amp;"", 'CND List'!$A:$C, 3, 0))
   ),
   IFERROR(VLOOKUP(L302, List!D:J, 7, 0), VLOOKUP(L302&amp;"", List!D:J, 7, 0))
  )
 )
)</f>
        <v>Standard Shipment</v>
      </c>
      <c r="C302" s="66" t="str">
        <f t="shared" si="4"/>
        <v>Standard Shipment</v>
      </c>
      <c r="D302" s="67" t="str">
        <f ca="1">IF(C302="Local Scrap","Closed",IFERROR(IF(A302="kgb","Closed",IF(MID(C302,5,1)="Q","Closed",LOOKUP(TODAY()-W302, {0,31,91,181,366}, {"0-30天","31-90天","91-180天","181-365天","365天以上"}))), LOOKUP(TODAY()-Z302, {0,31,91,181,366}, {"0-30天","31-90天","91-180天","181-365天","365天以上"})))</f>
        <v>Closed</v>
      </c>
      <c r="E302" s="67" t="str" cm="1">
        <f t="array" ref="E302">IF(A302&lt;&gt;"kbb", "", IF(IFERROR(VALUE(V302), 0)=MAX(INDEX(($A$2:$A$4929="kbb")*($L$2:$L$4929=L302)*IFERROR(VALUE($V$2:$V$4929), 0), 0)), "最新", "歷史重複"))</f>
        <v/>
      </c>
      <c r="F302" t="s">
        <v>1396</v>
      </c>
      <c r="G302" t="s">
        <v>29</v>
      </c>
      <c r="H302" t="s">
        <v>30</v>
      </c>
      <c r="I302" t="s">
        <v>31</v>
      </c>
      <c r="J302" t="s">
        <v>1397</v>
      </c>
      <c r="K302" t="s">
        <v>1398</v>
      </c>
      <c r="L302" t="s">
        <v>1436</v>
      </c>
      <c r="M302" t="s">
        <v>1428</v>
      </c>
      <c r="N302" t="s">
        <v>1411</v>
      </c>
      <c r="O302" t="s">
        <v>37</v>
      </c>
      <c r="P302" t="s">
        <v>1437</v>
      </c>
      <c r="Q302" t="s">
        <v>38</v>
      </c>
      <c r="R302" t="s">
        <v>53</v>
      </c>
      <c r="S302" t="s">
        <v>1413</v>
      </c>
      <c r="T302" t="s">
        <v>1438</v>
      </c>
      <c r="U302" t="s">
        <v>1362</v>
      </c>
      <c r="V302" t="s">
        <v>1362</v>
      </c>
      <c r="W302" t="s">
        <v>37</v>
      </c>
      <c r="X302" t="s">
        <v>37</v>
      </c>
      <c r="Y302" t="s">
        <v>37</v>
      </c>
      <c r="Z302" t="s">
        <v>1439</v>
      </c>
      <c r="AA302" t="s">
        <v>44</v>
      </c>
      <c r="AB302" t="s">
        <v>44</v>
      </c>
      <c r="AC302" t="s">
        <v>45</v>
      </c>
      <c r="AD302" t="s">
        <v>1257</v>
      </c>
      <c r="AE302" t="s">
        <v>1364</v>
      </c>
      <c r="AF302" t="s">
        <v>48</v>
      </c>
      <c r="AG302">
        <v>621920</v>
      </c>
      <c r="AH302">
        <v>1</v>
      </c>
      <c r="AI302">
        <v>1</v>
      </c>
    </row>
    <row r="303" spans="1:35" ht="16.850000000000001" customHeight="1">
      <c r="A303" s="65" t="str">
        <f>IF(L303="","",IF(COUNTIF(Wip!K:K,L303)=0,IF(W303="","KGB","KBB"),IF(AND(_xlfn.IFNA(VLOOKUP(L303,Wip!K:M,3,0),"")="Y",Q303="MTCAPPLYCONF"),"On Hold",IF(W303="","KGB","KBB"))))</f>
        <v>KGB</v>
      </c>
      <c r="B303" s="65" t="str">
        <f>IF(A303="on hold", "on hold",
 IF(A303="KGB", "Standard Shipment",
  IF(IFERROR(IFERROR(VLOOKUP(L303, List!D:J, 7, 0), VLOOKUP(L303&amp;"", List!D:J, 7, 0)), 0)=0,
   IF(IFERROR(IFERROR(VLOOKUP(L303, 'CND List'!$A:$C, 3, 0), VLOOKUP(L303&amp;"", 'CND List'!$A:$C, 3, 0)), 0)=0,
    IF(A303="KBB", "-", ""),
    IFERROR(VLOOKUP(L303, 'CND List'!$A:$C, 3, 0), VLOOKUP(L303&amp;"", 'CND List'!$A:$C, 3, 0))
   ),
   IFERROR(VLOOKUP(L303, List!D:J, 7, 0), VLOOKUP(L303&amp;"", List!D:J, 7, 0))
  )
 )
)</f>
        <v>Standard Shipment</v>
      </c>
      <c r="C303" s="66" t="str">
        <f t="shared" si="4"/>
        <v>Standard Shipment</v>
      </c>
      <c r="D303" s="67" t="str">
        <f ca="1">IF(C303="Local Scrap","Closed",IFERROR(IF(A303="kgb","Closed",IF(MID(C303,5,1)="Q","Closed",LOOKUP(TODAY()-W303, {0,31,91,181,366}, {"0-30天","31-90天","91-180天","181-365天","365天以上"}))), LOOKUP(TODAY()-Z303, {0,31,91,181,366}, {"0-30天","31-90天","91-180天","181-365天","365天以上"})))</f>
        <v>Closed</v>
      </c>
      <c r="E303" s="67" t="str" cm="1">
        <f t="array" ref="E303">IF(A303&lt;&gt;"kbb", "", IF(IFERROR(VALUE(V303), 0)=MAX(INDEX(($A$2:$A$4929="kbb")*($L$2:$L$4929=L303)*IFERROR(VALUE($V$2:$V$4929), 0), 0)), "最新", "歷史重複"))</f>
        <v/>
      </c>
      <c r="F303" t="s">
        <v>1440</v>
      </c>
      <c r="G303" t="s">
        <v>29</v>
      </c>
      <c r="H303" t="s">
        <v>30</v>
      </c>
      <c r="I303" t="s">
        <v>31</v>
      </c>
      <c r="J303" t="s">
        <v>1441</v>
      </c>
      <c r="K303" t="s">
        <v>1442</v>
      </c>
      <c r="L303" t="s">
        <v>1443</v>
      </c>
      <c r="M303" t="s">
        <v>1248</v>
      </c>
      <c r="N303" t="s">
        <v>1249</v>
      </c>
      <c r="O303" t="s">
        <v>1444</v>
      </c>
      <c r="P303" t="s">
        <v>1445</v>
      </c>
      <c r="Q303" t="s">
        <v>38</v>
      </c>
      <c r="R303" t="s">
        <v>743</v>
      </c>
      <c r="S303" t="s">
        <v>1446</v>
      </c>
      <c r="T303" t="s">
        <v>1447</v>
      </c>
      <c r="U303" t="s">
        <v>1448</v>
      </c>
      <c r="V303" t="s">
        <v>1448</v>
      </c>
      <c r="W303" t="s">
        <v>37</v>
      </c>
      <c r="X303" t="s">
        <v>37</v>
      </c>
      <c r="Y303" t="s">
        <v>37</v>
      </c>
      <c r="Z303" t="s">
        <v>1449</v>
      </c>
      <c r="AA303" t="s">
        <v>44</v>
      </c>
      <c r="AB303" t="s">
        <v>44</v>
      </c>
      <c r="AC303" t="s">
        <v>45</v>
      </c>
      <c r="AD303" t="s">
        <v>1257</v>
      </c>
      <c r="AE303" t="s">
        <v>1450</v>
      </c>
      <c r="AF303" t="s">
        <v>48</v>
      </c>
      <c r="AG303">
        <v>621843</v>
      </c>
      <c r="AH303">
        <v>1</v>
      </c>
      <c r="AI303">
        <v>1</v>
      </c>
    </row>
    <row r="304" spans="1:35" ht="16.850000000000001" customHeight="1">
      <c r="A304" s="65" t="str">
        <f>IF(L304="","",IF(COUNTIF(Wip!K:K,L304)=0,IF(W304="","KGB","KBB"),IF(AND(_xlfn.IFNA(VLOOKUP(L304,Wip!K:M,3,0),"")="Y",Q304="MTCAPPLYCONF"),"On Hold",IF(W304="","KGB","KBB"))))</f>
        <v>KGB</v>
      </c>
      <c r="B304" s="65" t="str">
        <f>IF(A304="on hold", "on hold",
 IF(A304="KGB", "Standard Shipment",
  IF(IFERROR(IFERROR(VLOOKUP(L304, List!D:J, 7, 0), VLOOKUP(L304&amp;"", List!D:J, 7, 0)), 0)=0,
   IF(IFERROR(IFERROR(VLOOKUP(L304, 'CND List'!$A:$C, 3, 0), VLOOKUP(L304&amp;"", 'CND List'!$A:$C, 3, 0)), 0)=0,
    IF(A304="KBB", "-", ""),
    IFERROR(VLOOKUP(L304, 'CND List'!$A:$C, 3, 0), VLOOKUP(L304&amp;"", 'CND List'!$A:$C, 3, 0))
   ),
   IFERROR(VLOOKUP(L304, List!D:J, 7, 0), VLOOKUP(L304&amp;"", List!D:J, 7, 0))
  )
 )
)</f>
        <v>Standard Shipment</v>
      </c>
      <c r="C304" s="66" t="str">
        <f t="shared" si="4"/>
        <v>Standard Shipment</v>
      </c>
      <c r="D304" s="67" t="str">
        <f ca="1">IF(C304="Local Scrap","Closed",IFERROR(IF(A304="kgb","Closed",IF(MID(C304,5,1)="Q","Closed",LOOKUP(TODAY()-W304, {0,31,91,181,366}, {"0-30天","31-90天","91-180天","181-365天","365天以上"}))), LOOKUP(TODAY()-Z304, {0,31,91,181,366}, {"0-30天","31-90天","91-180天","181-365天","365天以上"})))</f>
        <v>Closed</v>
      </c>
      <c r="E304" s="67" t="str" cm="1">
        <f t="array" ref="E304">IF(A304&lt;&gt;"kbb", "", IF(IFERROR(VALUE(V304), 0)=MAX(INDEX(($A$2:$A$4929="kbb")*($L$2:$L$4929=L304)*IFERROR(VALUE($V$2:$V$4929), 0), 0)), "最新", "歷史重複"))</f>
        <v/>
      </c>
      <c r="F304" t="s">
        <v>1440</v>
      </c>
      <c r="G304" t="s">
        <v>29</v>
      </c>
      <c r="H304" t="s">
        <v>30</v>
      </c>
      <c r="I304" t="s">
        <v>31</v>
      </c>
      <c r="J304" t="s">
        <v>1441</v>
      </c>
      <c r="K304" t="s">
        <v>1442</v>
      </c>
      <c r="L304" t="s">
        <v>1451</v>
      </c>
      <c r="M304" t="s">
        <v>1282</v>
      </c>
      <c r="N304" t="s">
        <v>1283</v>
      </c>
      <c r="O304" t="s">
        <v>37</v>
      </c>
      <c r="P304" t="s">
        <v>1452</v>
      </c>
      <c r="Q304" t="s">
        <v>38</v>
      </c>
      <c r="R304" t="s">
        <v>743</v>
      </c>
      <c r="S304" t="s">
        <v>1446</v>
      </c>
      <c r="T304" t="s">
        <v>1453</v>
      </c>
      <c r="U304" t="s">
        <v>1448</v>
      </c>
      <c r="V304" t="s">
        <v>1448</v>
      </c>
      <c r="W304" t="s">
        <v>37</v>
      </c>
      <c r="X304" t="s">
        <v>37</v>
      </c>
      <c r="Y304" t="s">
        <v>37</v>
      </c>
      <c r="Z304" t="s">
        <v>1454</v>
      </c>
      <c r="AA304" t="s">
        <v>44</v>
      </c>
      <c r="AB304" t="s">
        <v>44</v>
      </c>
      <c r="AC304" t="s">
        <v>45</v>
      </c>
      <c r="AD304" t="s">
        <v>1288</v>
      </c>
      <c r="AE304" t="s">
        <v>1450</v>
      </c>
      <c r="AF304" t="s">
        <v>48</v>
      </c>
      <c r="AG304">
        <v>621843</v>
      </c>
      <c r="AH304">
        <v>1</v>
      </c>
      <c r="AI304">
        <v>1</v>
      </c>
    </row>
    <row r="305" spans="1:35" ht="16.850000000000001" customHeight="1">
      <c r="A305" s="65" t="str">
        <f>IF(L305="","",IF(COUNTIF(Wip!K:K,L305)=0,IF(W305="","KGB","KBB"),IF(AND(_xlfn.IFNA(VLOOKUP(L305,Wip!K:M,3,0),"")="Y",Q305="MTCAPPLYCONF"),"On Hold",IF(W305="","KGB","KBB"))))</f>
        <v>KGB</v>
      </c>
      <c r="B305" s="65" t="str">
        <f>IF(A305="on hold", "on hold",
 IF(A305="KGB", "Standard Shipment",
  IF(IFERROR(IFERROR(VLOOKUP(L305, List!D:J, 7, 0), VLOOKUP(L305&amp;"", List!D:J, 7, 0)), 0)=0,
   IF(IFERROR(IFERROR(VLOOKUP(L305, 'CND List'!$A:$C, 3, 0), VLOOKUP(L305&amp;"", 'CND List'!$A:$C, 3, 0)), 0)=0,
    IF(A305="KBB", "-", ""),
    IFERROR(VLOOKUP(L305, 'CND List'!$A:$C, 3, 0), VLOOKUP(L305&amp;"", 'CND List'!$A:$C, 3, 0))
   ),
   IFERROR(VLOOKUP(L305, List!D:J, 7, 0), VLOOKUP(L305&amp;"", List!D:J, 7, 0))
  )
 )
)</f>
        <v>Standard Shipment</v>
      </c>
      <c r="C305" s="66" t="str">
        <f t="shared" si="4"/>
        <v>Standard Shipment</v>
      </c>
      <c r="D305" s="67" t="str">
        <f ca="1">IF(C305="Local Scrap","Closed",IFERROR(IF(A305="kgb","Closed",IF(MID(C305,5,1)="Q","Closed",LOOKUP(TODAY()-W305, {0,31,91,181,366}, {"0-30天","31-90天","91-180天","181-365天","365天以上"}))), LOOKUP(TODAY()-Z305, {0,31,91,181,366}, {"0-30天","31-90天","91-180天","181-365天","365天以上"})))</f>
        <v>Closed</v>
      </c>
      <c r="E305" s="67" t="str" cm="1">
        <f t="array" ref="E305">IF(A305&lt;&gt;"kbb", "", IF(IFERROR(VALUE(V305), 0)=MAX(INDEX(($A$2:$A$4929="kbb")*($L$2:$L$4929=L305)*IFERROR(VALUE($V$2:$V$4929), 0), 0)), "最新", "歷史重複"))</f>
        <v/>
      </c>
      <c r="F305" t="s">
        <v>1440</v>
      </c>
      <c r="G305" t="s">
        <v>29</v>
      </c>
      <c r="H305" t="s">
        <v>30</v>
      </c>
      <c r="I305" t="s">
        <v>31</v>
      </c>
      <c r="J305" t="s">
        <v>1441</v>
      </c>
      <c r="K305" t="s">
        <v>1442</v>
      </c>
      <c r="L305" t="s">
        <v>1455</v>
      </c>
      <c r="M305" t="s">
        <v>1248</v>
      </c>
      <c r="N305" t="s">
        <v>1249</v>
      </c>
      <c r="O305" t="s">
        <v>1444</v>
      </c>
      <c r="P305" t="s">
        <v>1456</v>
      </c>
      <c r="Q305" t="s">
        <v>38</v>
      </c>
      <c r="R305" t="s">
        <v>743</v>
      </c>
      <c r="S305" t="s">
        <v>1446</v>
      </c>
      <c r="T305" t="s">
        <v>1457</v>
      </c>
      <c r="U305" t="s">
        <v>1448</v>
      </c>
      <c r="V305" t="s">
        <v>1448</v>
      </c>
      <c r="W305" t="s">
        <v>37</v>
      </c>
      <c r="X305" t="s">
        <v>37</v>
      </c>
      <c r="Y305" t="s">
        <v>37</v>
      </c>
      <c r="Z305" t="s">
        <v>1458</v>
      </c>
      <c r="AA305" t="s">
        <v>44</v>
      </c>
      <c r="AB305" t="s">
        <v>44</v>
      </c>
      <c r="AC305" t="s">
        <v>45</v>
      </c>
      <c r="AD305" t="s">
        <v>1257</v>
      </c>
      <c r="AE305" t="s">
        <v>1450</v>
      </c>
      <c r="AF305" t="s">
        <v>48</v>
      </c>
      <c r="AG305">
        <v>621843</v>
      </c>
      <c r="AH305">
        <v>1</v>
      </c>
      <c r="AI305">
        <v>1</v>
      </c>
    </row>
    <row r="306" spans="1:35" ht="16.850000000000001" customHeight="1">
      <c r="A306" s="65" t="str">
        <f>IF(L306="","",IF(COUNTIF(Wip!K:K,L306)=0,IF(W306="","KGB","KBB"),IF(AND(_xlfn.IFNA(VLOOKUP(L306,Wip!K:M,3,0),"")="Y",Q306="MTCAPPLYCONF"),"On Hold",IF(W306="","KGB","KBB"))))</f>
        <v>KGB</v>
      </c>
      <c r="B306" s="65" t="str">
        <f>IF(A306="on hold", "on hold",
 IF(A306="KGB", "Standard Shipment",
  IF(IFERROR(IFERROR(VLOOKUP(L306, List!D:J, 7, 0), VLOOKUP(L306&amp;"", List!D:J, 7, 0)), 0)=0,
   IF(IFERROR(IFERROR(VLOOKUP(L306, 'CND List'!$A:$C, 3, 0), VLOOKUP(L306&amp;"", 'CND List'!$A:$C, 3, 0)), 0)=0,
    IF(A306="KBB", "-", ""),
    IFERROR(VLOOKUP(L306, 'CND List'!$A:$C, 3, 0), VLOOKUP(L306&amp;"", 'CND List'!$A:$C, 3, 0))
   ),
   IFERROR(VLOOKUP(L306, List!D:J, 7, 0), VLOOKUP(L306&amp;"", List!D:J, 7, 0))
  )
 )
)</f>
        <v>Standard Shipment</v>
      </c>
      <c r="C306" s="66" t="str">
        <f t="shared" si="4"/>
        <v>Standard Shipment</v>
      </c>
      <c r="D306" s="67" t="str">
        <f ca="1">IF(C306="Local Scrap","Closed",IFERROR(IF(A306="kgb","Closed",IF(MID(C306,5,1)="Q","Closed",LOOKUP(TODAY()-W306, {0,31,91,181,366}, {"0-30天","31-90天","91-180天","181-365天","365天以上"}))), LOOKUP(TODAY()-Z306, {0,31,91,181,366}, {"0-30天","31-90天","91-180天","181-365天","365天以上"})))</f>
        <v>Closed</v>
      </c>
      <c r="E306" s="67" t="str" cm="1">
        <f t="array" ref="E306">IF(A306&lt;&gt;"kbb", "", IF(IFERROR(VALUE(V306), 0)=MAX(INDEX(($A$2:$A$4929="kbb")*($L$2:$L$4929=L306)*IFERROR(VALUE($V$2:$V$4929), 0), 0)), "最新", "歷史重複"))</f>
        <v/>
      </c>
      <c r="F306" t="s">
        <v>1440</v>
      </c>
      <c r="G306" t="s">
        <v>29</v>
      </c>
      <c r="H306" t="s">
        <v>30</v>
      </c>
      <c r="I306" t="s">
        <v>31</v>
      </c>
      <c r="J306" t="s">
        <v>1441</v>
      </c>
      <c r="K306" t="s">
        <v>1442</v>
      </c>
      <c r="L306" t="s">
        <v>1459</v>
      </c>
      <c r="M306" t="s">
        <v>1295</v>
      </c>
      <c r="N306" t="s">
        <v>1296</v>
      </c>
      <c r="O306" t="s">
        <v>37</v>
      </c>
      <c r="P306" t="s">
        <v>1460</v>
      </c>
      <c r="Q306" t="s">
        <v>38</v>
      </c>
      <c r="R306" t="s">
        <v>743</v>
      </c>
      <c r="S306" t="s">
        <v>1446</v>
      </c>
      <c r="T306" t="s">
        <v>1461</v>
      </c>
      <c r="U306" t="s">
        <v>1462</v>
      </c>
      <c r="V306" t="s">
        <v>1462</v>
      </c>
      <c r="W306" t="s">
        <v>37</v>
      </c>
      <c r="X306" t="s">
        <v>37</v>
      </c>
      <c r="Y306" t="s">
        <v>37</v>
      </c>
      <c r="Z306" t="s">
        <v>1463</v>
      </c>
      <c r="AA306" t="s">
        <v>44</v>
      </c>
      <c r="AB306" t="s">
        <v>44</v>
      </c>
      <c r="AC306" t="s">
        <v>45</v>
      </c>
      <c r="AD306" t="s">
        <v>1302</v>
      </c>
      <c r="AE306" t="s">
        <v>1464</v>
      </c>
      <c r="AF306" t="s">
        <v>48</v>
      </c>
      <c r="AG306">
        <v>622063</v>
      </c>
      <c r="AH306">
        <v>1</v>
      </c>
      <c r="AI306">
        <v>1</v>
      </c>
    </row>
    <row r="307" spans="1:35" ht="16.850000000000001" customHeight="1">
      <c r="A307" s="65" t="str">
        <f>IF(L307="","",IF(COUNTIF(Wip!K:K,L307)=0,IF(W307="","KGB","KBB"),IF(AND(_xlfn.IFNA(VLOOKUP(L307,Wip!K:M,3,0),"")="Y",Q307="MTCAPPLYCONF"),"On Hold",IF(W307="","KGB","KBB"))))</f>
        <v>KGB</v>
      </c>
      <c r="B307" s="65" t="str">
        <f>IF(A307="on hold", "on hold",
 IF(A307="KGB", "Standard Shipment",
  IF(IFERROR(IFERROR(VLOOKUP(L307, List!D:J, 7, 0), VLOOKUP(L307&amp;"", List!D:J, 7, 0)), 0)=0,
   IF(IFERROR(IFERROR(VLOOKUP(L307, 'CND List'!$A:$C, 3, 0), VLOOKUP(L307&amp;"", 'CND List'!$A:$C, 3, 0)), 0)=0,
    IF(A307="KBB", "-", ""),
    IFERROR(VLOOKUP(L307, 'CND List'!$A:$C, 3, 0), VLOOKUP(L307&amp;"", 'CND List'!$A:$C, 3, 0))
   ),
   IFERROR(VLOOKUP(L307, List!D:J, 7, 0), VLOOKUP(L307&amp;"", List!D:J, 7, 0))
  )
 )
)</f>
        <v>Standard Shipment</v>
      </c>
      <c r="C307" s="66" t="str">
        <f t="shared" si="4"/>
        <v>Standard Shipment</v>
      </c>
      <c r="D307" s="67" t="str">
        <f ca="1">IF(C307="Local Scrap","Closed",IFERROR(IF(A307="kgb","Closed",IF(MID(C307,5,1)="Q","Closed",LOOKUP(TODAY()-W307, {0,31,91,181,366}, {"0-30天","31-90天","91-180天","181-365天","365天以上"}))), LOOKUP(TODAY()-Z307, {0,31,91,181,366}, {"0-30天","31-90天","91-180天","181-365天","365天以上"})))</f>
        <v>Closed</v>
      </c>
      <c r="E307" s="67" t="str" cm="1">
        <f t="array" ref="E307">IF(A307&lt;&gt;"kbb", "", IF(IFERROR(VALUE(V307), 0)=MAX(INDEX(($A$2:$A$4929="kbb")*($L$2:$L$4929=L307)*IFERROR(VALUE($V$2:$V$4929), 0), 0)), "最新", "歷史重複"))</f>
        <v/>
      </c>
      <c r="F307" t="s">
        <v>1440</v>
      </c>
      <c r="G307" t="s">
        <v>29</v>
      </c>
      <c r="H307" t="s">
        <v>30</v>
      </c>
      <c r="I307" t="s">
        <v>31</v>
      </c>
      <c r="J307" t="s">
        <v>1441</v>
      </c>
      <c r="K307" t="s">
        <v>1442</v>
      </c>
      <c r="L307" t="s">
        <v>1465</v>
      </c>
      <c r="M307" t="s">
        <v>1248</v>
      </c>
      <c r="N307" t="s">
        <v>1249</v>
      </c>
      <c r="O307" t="s">
        <v>1444</v>
      </c>
      <c r="P307" t="s">
        <v>1466</v>
      </c>
      <c r="Q307" t="s">
        <v>38</v>
      </c>
      <c r="R307" t="s">
        <v>743</v>
      </c>
      <c r="S307" t="s">
        <v>1467</v>
      </c>
      <c r="T307" t="s">
        <v>1468</v>
      </c>
      <c r="U307" t="s">
        <v>1448</v>
      </c>
      <c r="V307" t="s">
        <v>1448</v>
      </c>
      <c r="W307" t="s">
        <v>37</v>
      </c>
      <c r="X307" t="s">
        <v>37</v>
      </c>
      <c r="Y307" t="s">
        <v>37</v>
      </c>
      <c r="Z307" t="s">
        <v>1469</v>
      </c>
      <c r="AA307" t="s">
        <v>44</v>
      </c>
      <c r="AB307" t="s">
        <v>44</v>
      </c>
      <c r="AC307" t="s">
        <v>45</v>
      </c>
      <c r="AD307" t="s">
        <v>1257</v>
      </c>
      <c r="AE307" t="s">
        <v>1450</v>
      </c>
      <c r="AF307" t="s">
        <v>48</v>
      </c>
      <c r="AG307">
        <v>621843</v>
      </c>
      <c r="AH307">
        <v>1</v>
      </c>
      <c r="AI307">
        <v>1</v>
      </c>
    </row>
    <row r="308" spans="1:35" ht="16.850000000000001" customHeight="1">
      <c r="A308" s="65" t="str">
        <f>IF(L308="","",IF(COUNTIF(Wip!K:K,L308)=0,IF(W308="","KGB","KBB"),IF(AND(_xlfn.IFNA(VLOOKUP(L308,Wip!K:M,3,0),"")="Y",Q308="MTCAPPLYCONF"),"On Hold",IF(W308="","KGB","KBB"))))</f>
        <v>KGB</v>
      </c>
      <c r="B308" s="65" t="str">
        <f>IF(A308="on hold", "on hold",
 IF(A308="KGB", "Standard Shipment",
  IF(IFERROR(IFERROR(VLOOKUP(L308, List!D:J, 7, 0), VLOOKUP(L308&amp;"", List!D:J, 7, 0)), 0)=0,
   IF(IFERROR(IFERROR(VLOOKUP(L308, 'CND List'!$A:$C, 3, 0), VLOOKUP(L308&amp;"", 'CND List'!$A:$C, 3, 0)), 0)=0,
    IF(A308="KBB", "-", ""),
    IFERROR(VLOOKUP(L308, 'CND List'!$A:$C, 3, 0), VLOOKUP(L308&amp;"", 'CND List'!$A:$C, 3, 0))
   ),
   IFERROR(VLOOKUP(L308, List!D:J, 7, 0), VLOOKUP(L308&amp;"", List!D:J, 7, 0))
  )
 )
)</f>
        <v>Standard Shipment</v>
      </c>
      <c r="C308" s="66" t="str">
        <f t="shared" si="4"/>
        <v>Standard Shipment</v>
      </c>
      <c r="D308" s="67" t="str">
        <f ca="1">IF(C308="Local Scrap","Closed",IFERROR(IF(A308="kgb","Closed",IF(MID(C308,5,1)="Q","Closed",LOOKUP(TODAY()-W308, {0,31,91,181,366}, {"0-30天","31-90天","91-180天","181-365天","365天以上"}))), LOOKUP(TODAY()-Z308, {0,31,91,181,366}, {"0-30天","31-90天","91-180天","181-365天","365天以上"})))</f>
        <v>Closed</v>
      </c>
      <c r="E308" s="67" t="str" cm="1">
        <f t="array" ref="E308">IF(A308&lt;&gt;"kbb", "", IF(IFERROR(VALUE(V308), 0)=MAX(INDEX(($A$2:$A$4929="kbb")*($L$2:$L$4929=L308)*IFERROR(VALUE($V$2:$V$4929), 0), 0)), "最新", "歷史重複"))</f>
        <v/>
      </c>
      <c r="F308" t="s">
        <v>1440</v>
      </c>
      <c r="G308" t="s">
        <v>29</v>
      </c>
      <c r="H308" t="s">
        <v>30</v>
      </c>
      <c r="I308" t="s">
        <v>31</v>
      </c>
      <c r="J308" t="s">
        <v>1441</v>
      </c>
      <c r="K308" t="s">
        <v>1442</v>
      </c>
      <c r="L308" t="s">
        <v>1470</v>
      </c>
      <c r="M308" t="s">
        <v>701</v>
      </c>
      <c r="N308" t="s">
        <v>456</v>
      </c>
      <c r="O308" t="s">
        <v>1471</v>
      </c>
      <c r="P308" t="s">
        <v>1472</v>
      </c>
      <c r="Q308" t="s">
        <v>38</v>
      </c>
      <c r="R308" t="s">
        <v>743</v>
      </c>
      <c r="S308" t="s">
        <v>1446</v>
      </c>
      <c r="T308" t="s">
        <v>1473</v>
      </c>
      <c r="U308" t="s">
        <v>1316</v>
      </c>
      <c r="V308" t="s">
        <v>1316</v>
      </c>
      <c r="W308" t="s">
        <v>37</v>
      </c>
      <c r="X308" t="s">
        <v>37</v>
      </c>
      <c r="Y308" t="s">
        <v>37</v>
      </c>
      <c r="Z308" t="s">
        <v>1474</v>
      </c>
      <c r="AA308" t="s">
        <v>44</v>
      </c>
      <c r="AB308" t="s">
        <v>44</v>
      </c>
      <c r="AC308" t="s">
        <v>45</v>
      </c>
      <c r="AD308" t="s">
        <v>460</v>
      </c>
      <c r="AE308" t="s">
        <v>1475</v>
      </c>
      <c r="AF308" t="s">
        <v>48</v>
      </c>
      <c r="AG308">
        <v>621800</v>
      </c>
      <c r="AH308">
        <v>1</v>
      </c>
      <c r="AI308">
        <v>1</v>
      </c>
    </row>
    <row r="309" spans="1:35" ht="16.850000000000001" customHeight="1">
      <c r="A309" s="65" t="str">
        <f>IF(L309="","",IF(COUNTIF(Wip!K:K,L309)=0,IF(W309="","KGB","KBB"),IF(AND(_xlfn.IFNA(VLOOKUP(L309,Wip!K:M,3,0),"")="Y",Q309="MTCAPPLYCONF"),"On Hold",IF(W309="","KGB","KBB"))))</f>
        <v>KGB</v>
      </c>
      <c r="B309" s="65" t="str">
        <f>IF(A309="on hold", "on hold",
 IF(A309="KGB", "Standard Shipment",
  IF(IFERROR(IFERROR(VLOOKUP(L309, List!D:J, 7, 0), VLOOKUP(L309&amp;"", List!D:J, 7, 0)), 0)=0,
   IF(IFERROR(IFERROR(VLOOKUP(L309, 'CND List'!$A:$C, 3, 0), VLOOKUP(L309&amp;"", 'CND List'!$A:$C, 3, 0)), 0)=0,
    IF(A309="KBB", "-", ""),
    IFERROR(VLOOKUP(L309, 'CND List'!$A:$C, 3, 0), VLOOKUP(L309&amp;"", 'CND List'!$A:$C, 3, 0))
   ),
   IFERROR(VLOOKUP(L309, List!D:J, 7, 0), VLOOKUP(L309&amp;"", List!D:J, 7, 0))
  )
 )
)</f>
        <v>Standard Shipment</v>
      </c>
      <c r="C309" s="66" t="str">
        <f t="shared" si="4"/>
        <v>Standard Shipment</v>
      </c>
      <c r="D309" s="67" t="str">
        <f ca="1">IF(C309="Local Scrap","Closed",IFERROR(IF(A309="kgb","Closed",IF(MID(C309,5,1)="Q","Closed",LOOKUP(TODAY()-W309, {0,31,91,181,366}, {"0-30天","31-90天","91-180天","181-365天","365天以上"}))), LOOKUP(TODAY()-Z309, {0,31,91,181,366}, {"0-30天","31-90天","91-180天","181-365天","365天以上"})))</f>
        <v>Closed</v>
      </c>
      <c r="E309" s="67" t="str" cm="1">
        <f t="array" ref="E309">IF(A309&lt;&gt;"kbb", "", IF(IFERROR(VALUE(V309), 0)=MAX(INDEX(($A$2:$A$4929="kbb")*($L$2:$L$4929=L309)*IFERROR(VALUE($V$2:$V$4929), 0), 0)), "最新", "歷史重複"))</f>
        <v/>
      </c>
      <c r="F309" t="s">
        <v>1440</v>
      </c>
      <c r="G309" t="s">
        <v>29</v>
      </c>
      <c r="H309" t="s">
        <v>30</v>
      </c>
      <c r="I309" t="s">
        <v>31</v>
      </c>
      <c r="J309" t="s">
        <v>1441</v>
      </c>
      <c r="K309" t="s">
        <v>1442</v>
      </c>
      <c r="L309" t="s">
        <v>1476</v>
      </c>
      <c r="M309" t="s">
        <v>455</v>
      </c>
      <c r="N309" t="s">
        <v>456</v>
      </c>
      <c r="O309" t="s">
        <v>37</v>
      </c>
      <c r="P309" t="s">
        <v>1477</v>
      </c>
      <c r="Q309" t="s">
        <v>38</v>
      </c>
      <c r="R309" t="s">
        <v>743</v>
      </c>
      <c r="S309" t="s">
        <v>1446</v>
      </c>
      <c r="T309" t="s">
        <v>1478</v>
      </c>
      <c r="U309" t="s">
        <v>1479</v>
      </c>
      <c r="V309" t="s">
        <v>1479</v>
      </c>
      <c r="W309" t="s">
        <v>37</v>
      </c>
      <c r="X309" t="s">
        <v>37</v>
      </c>
      <c r="Y309" t="s">
        <v>37</v>
      </c>
      <c r="Z309" t="s">
        <v>1480</v>
      </c>
      <c r="AA309" t="s">
        <v>44</v>
      </c>
      <c r="AB309" t="s">
        <v>44</v>
      </c>
      <c r="AC309" t="s">
        <v>45</v>
      </c>
      <c r="AD309" t="s">
        <v>460</v>
      </c>
      <c r="AE309" t="s">
        <v>1481</v>
      </c>
      <c r="AF309" t="s">
        <v>48</v>
      </c>
      <c r="AG309">
        <v>621805</v>
      </c>
      <c r="AH309">
        <v>1</v>
      </c>
      <c r="AI309">
        <v>1</v>
      </c>
    </row>
    <row r="310" spans="1:35" ht="16.850000000000001" customHeight="1">
      <c r="A310" s="65" t="str">
        <f>IF(L310="","",IF(COUNTIF(Wip!K:K,L310)=0,IF(W310="","KGB","KBB"),IF(AND(_xlfn.IFNA(VLOOKUP(L310,Wip!K:M,3,0),"")="Y",Q310="MTCAPPLYCONF"),"On Hold",IF(W310="","KGB","KBB"))))</f>
        <v>KBB</v>
      </c>
      <c r="B310" s="65" t="str">
        <f>IF(A310="on hold", "on hold",
 IF(A310="KGB", "Standard Shipment",
  IF(IFERROR(IFERROR(VLOOKUP(L310, List!D:J, 7, 0), VLOOKUP(L310&amp;"", List!D:J, 7, 0)), 0)=0,
   IF(IFERROR(IFERROR(VLOOKUP(L310, 'CND List'!$A:$C, 3, 0), VLOOKUP(L310&amp;"", 'CND List'!$A:$C, 3, 0)), 0)=0,
    IF(A310="KBB", "-", ""),
    IFERROR(VLOOKUP(L310, 'CND List'!$A:$C, 3, 0), VLOOKUP(L310&amp;"", 'CND List'!$A:$C, 3, 0))
   ),
   IFERROR(VLOOKUP(L310, List!D:J, 7, 0), VLOOKUP(L310&amp;"", List!D:J, 7, 0))
  )
 )
)</f>
        <v>-</v>
      </c>
      <c r="C310" s="66" t="str">
        <f t="shared" si="4"/>
        <v>wait for return customer</v>
      </c>
      <c r="D310" s="67" t="str">
        <f ca="1">IF(C310="Local Scrap","Closed",IFERROR(IF(A310="kgb","Closed",IF(MID(C310,5,1)="Q","Closed",LOOKUP(TODAY()-W310, {0,31,91,181,366}, {"0-30天","31-90天","91-180天","181-365天","365天以上"}))), LOOKUP(TODAY()-Z310, {0,31,91,181,366}, {"0-30天","31-90天","91-180天","181-365天","365天以上"})))</f>
        <v>365天以上</v>
      </c>
      <c r="E310" s="67" t="str" cm="1">
        <f t="array" ref="E310">IF(A310&lt;&gt;"kbb", "", IF(IFERROR(VALUE(V310), 0)=MAX(INDEX(($A$2:$A$4929="kbb")*($L$2:$L$4929=L310)*IFERROR(VALUE($V$2:$V$4929), 0), 0)), "最新", "歷史重複"))</f>
        <v>最新</v>
      </c>
      <c r="F310" t="s">
        <v>1440</v>
      </c>
      <c r="G310" t="s">
        <v>29</v>
      </c>
      <c r="H310" t="s">
        <v>30</v>
      </c>
      <c r="I310" t="s">
        <v>31</v>
      </c>
      <c r="J310" t="s">
        <v>1441</v>
      </c>
      <c r="K310" t="s">
        <v>1442</v>
      </c>
      <c r="L310" t="s">
        <v>1482</v>
      </c>
      <c r="M310" t="s">
        <v>400</v>
      </c>
      <c r="N310" t="s">
        <v>36</v>
      </c>
      <c r="O310" t="s">
        <v>37</v>
      </c>
      <c r="P310" t="s">
        <v>1482</v>
      </c>
      <c r="Q310" t="s">
        <v>38</v>
      </c>
      <c r="R310" t="s">
        <v>39</v>
      </c>
      <c r="S310" t="s">
        <v>1446</v>
      </c>
      <c r="T310" t="s">
        <v>37</v>
      </c>
      <c r="U310" t="s">
        <v>37</v>
      </c>
      <c r="V310" t="s">
        <v>1483</v>
      </c>
      <c r="W310" t="s">
        <v>517</v>
      </c>
      <c r="X310" t="s">
        <v>114</v>
      </c>
      <c r="Y310" t="s">
        <v>518</v>
      </c>
      <c r="Z310" t="s">
        <v>1484</v>
      </c>
      <c r="AA310" t="s">
        <v>44</v>
      </c>
      <c r="AB310" t="s">
        <v>44</v>
      </c>
      <c r="AC310" t="s">
        <v>117</v>
      </c>
      <c r="AD310" t="s">
        <v>46</v>
      </c>
      <c r="AE310" t="s">
        <v>37</v>
      </c>
      <c r="AF310" t="s">
        <v>37</v>
      </c>
      <c r="AG310" t="s">
        <v>37</v>
      </c>
      <c r="AH310" t="s">
        <v>37</v>
      </c>
      <c r="AI310" t="s">
        <v>37</v>
      </c>
    </row>
    <row r="311" spans="1:35" ht="16.850000000000001" customHeight="1">
      <c r="A311" s="65" t="str">
        <f>IF(L311="","",IF(COUNTIF(Wip!K:K,L311)=0,IF(W311="","KGB","KBB"),IF(AND(_xlfn.IFNA(VLOOKUP(L311,Wip!K:M,3,0),"")="Y",Q311="MTCAPPLYCONF"),"On Hold",IF(W311="","KGB","KBB"))))</f>
        <v>KGB</v>
      </c>
      <c r="B311" s="65" t="str">
        <f>IF(A311="on hold", "on hold",
 IF(A311="KGB", "Standard Shipment",
  IF(IFERROR(IFERROR(VLOOKUP(L311, List!D:J, 7, 0), VLOOKUP(L311&amp;"", List!D:J, 7, 0)), 0)=0,
   IF(IFERROR(IFERROR(VLOOKUP(L311, 'CND List'!$A:$C, 3, 0), VLOOKUP(L311&amp;"", 'CND List'!$A:$C, 3, 0)), 0)=0,
    IF(A311="KBB", "-", ""),
    IFERROR(VLOOKUP(L311, 'CND List'!$A:$C, 3, 0), VLOOKUP(L311&amp;"", 'CND List'!$A:$C, 3, 0))
   ),
   IFERROR(VLOOKUP(L311, List!D:J, 7, 0), VLOOKUP(L311&amp;"", List!D:J, 7, 0))
  )
 )
)</f>
        <v>Standard Shipment</v>
      </c>
      <c r="C311" s="66" t="str">
        <f t="shared" si="4"/>
        <v>Standard Shipment</v>
      </c>
      <c r="D311" s="67" t="str">
        <f ca="1">IF(C311="Local Scrap","Closed",IFERROR(IF(A311="kgb","Closed",IF(MID(C311,5,1)="Q","Closed",LOOKUP(TODAY()-W311, {0,31,91,181,366}, {"0-30天","31-90天","91-180天","181-365天","365天以上"}))), LOOKUP(TODAY()-Z311, {0,31,91,181,366}, {"0-30天","31-90天","91-180天","181-365天","365天以上"})))</f>
        <v>Closed</v>
      </c>
      <c r="E311" s="67" t="str" cm="1">
        <f t="array" ref="E311">IF(A311&lt;&gt;"kbb", "", IF(IFERROR(VALUE(V311), 0)=MAX(INDEX(($A$2:$A$4929="kbb")*($L$2:$L$4929=L311)*IFERROR(VALUE($V$2:$V$4929), 0), 0)), "最新", "歷史重複"))</f>
        <v/>
      </c>
      <c r="F311" t="s">
        <v>1440</v>
      </c>
      <c r="G311" t="s">
        <v>29</v>
      </c>
      <c r="H311" t="s">
        <v>30</v>
      </c>
      <c r="I311" t="s">
        <v>31</v>
      </c>
      <c r="J311" t="s">
        <v>1441</v>
      </c>
      <c r="K311" t="s">
        <v>1442</v>
      </c>
      <c r="L311" t="s">
        <v>1485</v>
      </c>
      <c r="M311" t="s">
        <v>1259</v>
      </c>
      <c r="N311" t="s">
        <v>1260</v>
      </c>
      <c r="O311" t="s">
        <v>1486</v>
      </c>
      <c r="P311" t="s">
        <v>1487</v>
      </c>
      <c r="Q311" t="s">
        <v>38</v>
      </c>
      <c r="R311" t="s">
        <v>743</v>
      </c>
      <c r="S311" t="s">
        <v>1446</v>
      </c>
      <c r="T311" t="s">
        <v>1488</v>
      </c>
      <c r="U311" t="s">
        <v>1448</v>
      </c>
      <c r="V311" t="s">
        <v>1448</v>
      </c>
      <c r="W311" t="s">
        <v>37</v>
      </c>
      <c r="X311" t="s">
        <v>37</v>
      </c>
      <c r="Y311" t="s">
        <v>37</v>
      </c>
      <c r="Z311" t="s">
        <v>1489</v>
      </c>
      <c r="AA311" t="s">
        <v>44</v>
      </c>
      <c r="AB311" t="s">
        <v>44</v>
      </c>
      <c r="AC311" t="s">
        <v>45</v>
      </c>
      <c r="AD311" t="s">
        <v>1257</v>
      </c>
      <c r="AE311" t="s">
        <v>1450</v>
      </c>
      <c r="AF311" t="s">
        <v>48</v>
      </c>
      <c r="AG311">
        <v>621843</v>
      </c>
      <c r="AH311">
        <v>1</v>
      </c>
      <c r="AI311">
        <v>1</v>
      </c>
    </row>
    <row r="312" spans="1:35" ht="16.850000000000001" customHeight="1">
      <c r="A312" s="65" t="str">
        <f>IF(L312="","",IF(COUNTIF(Wip!K:K,L312)=0,IF(W312="","KGB","KBB"),IF(AND(_xlfn.IFNA(VLOOKUP(L312,Wip!K:M,3,0),"")="Y",Q312="MTCAPPLYCONF"),"On Hold",IF(W312="","KGB","KBB"))))</f>
        <v>KGB</v>
      </c>
      <c r="B312" s="65" t="str">
        <f>IF(A312="on hold", "on hold",
 IF(A312="KGB", "Standard Shipment",
  IF(IFERROR(IFERROR(VLOOKUP(L312, List!D:J, 7, 0), VLOOKUP(L312&amp;"", List!D:J, 7, 0)), 0)=0,
   IF(IFERROR(IFERROR(VLOOKUP(L312, 'CND List'!$A:$C, 3, 0), VLOOKUP(L312&amp;"", 'CND List'!$A:$C, 3, 0)), 0)=0,
    IF(A312="KBB", "-", ""),
    IFERROR(VLOOKUP(L312, 'CND List'!$A:$C, 3, 0), VLOOKUP(L312&amp;"", 'CND List'!$A:$C, 3, 0))
   ),
   IFERROR(VLOOKUP(L312, List!D:J, 7, 0), VLOOKUP(L312&amp;"", List!D:J, 7, 0))
  )
 )
)</f>
        <v>Standard Shipment</v>
      </c>
      <c r="C312" s="66" t="str">
        <f t="shared" si="4"/>
        <v>Standard Shipment</v>
      </c>
      <c r="D312" s="67" t="str">
        <f ca="1">IF(C312="Local Scrap","Closed",IFERROR(IF(A312="kgb","Closed",IF(MID(C312,5,1)="Q","Closed",LOOKUP(TODAY()-W312, {0,31,91,181,366}, {"0-30天","31-90天","91-180天","181-365天","365天以上"}))), LOOKUP(TODAY()-Z312, {0,31,91,181,366}, {"0-30天","31-90天","91-180天","181-365天","365天以上"})))</f>
        <v>Closed</v>
      </c>
      <c r="E312" s="67" t="str" cm="1">
        <f t="array" ref="E312">IF(A312&lt;&gt;"kbb", "", IF(IFERROR(VALUE(V312), 0)=MAX(INDEX(($A$2:$A$4929="kbb")*($L$2:$L$4929=L312)*IFERROR(VALUE($V$2:$V$4929), 0), 0)), "最新", "歷史重複"))</f>
        <v/>
      </c>
      <c r="F312" t="s">
        <v>1440</v>
      </c>
      <c r="G312" t="s">
        <v>29</v>
      </c>
      <c r="H312" t="s">
        <v>30</v>
      </c>
      <c r="I312" t="s">
        <v>31</v>
      </c>
      <c r="J312" t="s">
        <v>1441</v>
      </c>
      <c r="K312" t="s">
        <v>1442</v>
      </c>
      <c r="L312" t="s">
        <v>1490</v>
      </c>
      <c r="M312" t="s">
        <v>1491</v>
      </c>
      <c r="N312" t="s">
        <v>1283</v>
      </c>
      <c r="O312" t="s">
        <v>37</v>
      </c>
      <c r="P312" t="s">
        <v>1492</v>
      </c>
      <c r="Q312" t="s">
        <v>38</v>
      </c>
      <c r="R312" t="s">
        <v>743</v>
      </c>
      <c r="S312" t="s">
        <v>1446</v>
      </c>
      <c r="T312" t="s">
        <v>1493</v>
      </c>
      <c r="U312" t="s">
        <v>1448</v>
      </c>
      <c r="V312" t="s">
        <v>1448</v>
      </c>
      <c r="W312" t="s">
        <v>37</v>
      </c>
      <c r="X312" t="s">
        <v>37</v>
      </c>
      <c r="Y312" t="s">
        <v>37</v>
      </c>
      <c r="Z312" t="s">
        <v>1494</v>
      </c>
      <c r="AA312" t="s">
        <v>44</v>
      </c>
      <c r="AB312" t="s">
        <v>44</v>
      </c>
      <c r="AC312" t="s">
        <v>45</v>
      </c>
      <c r="AD312" t="s">
        <v>1288</v>
      </c>
      <c r="AE312" t="s">
        <v>1450</v>
      </c>
      <c r="AF312" t="s">
        <v>48</v>
      </c>
      <c r="AG312">
        <v>621843</v>
      </c>
      <c r="AH312">
        <v>1</v>
      </c>
      <c r="AI312">
        <v>1</v>
      </c>
    </row>
    <row r="313" spans="1:35" ht="16.850000000000001" customHeight="1">
      <c r="A313" s="65" t="str">
        <f>IF(L313="","",IF(COUNTIF(Wip!K:K,L313)=0,IF(W313="","KGB","KBB"),IF(AND(_xlfn.IFNA(VLOOKUP(L313,Wip!K:M,3,0),"")="Y",Q313="MTCAPPLYCONF"),"On Hold",IF(W313="","KGB","KBB"))))</f>
        <v>KGB</v>
      </c>
      <c r="B313" s="65" t="str">
        <f>IF(A313="on hold", "on hold",
 IF(A313="KGB", "Standard Shipment",
  IF(IFERROR(IFERROR(VLOOKUP(L313, List!D:J, 7, 0), VLOOKUP(L313&amp;"", List!D:J, 7, 0)), 0)=0,
   IF(IFERROR(IFERROR(VLOOKUP(L313, 'CND List'!$A:$C, 3, 0), VLOOKUP(L313&amp;"", 'CND List'!$A:$C, 3, 0)), 0)=0,
    IF(A313="KBB", "-", ""),
    IFERROR(VLOOKUP(L313, 'CND List'!$A:$C, 3, 0), VLOOKUP(L313&amp;"", 'CND List'!$A:$C, 3, 0))
   ),
   IFERROR(VLOOKUP(L313, List!D:J, 7, 0), VLOOKUP(L313&amp;"", List!D:J, 7, 0))
  )
 )
)</f>
        <v>Standard Shipment</v>
      </c>
      <c r="C313" s="66" t="str">
        <f t="shared" si="4"/>
        <v>Standard Shipment</v>
      </c>
      <c r="D313" s="67" t="str">
        <f ca="1">IF(C313="Local Scrap","Closed",IFERROR(IF(A313="kgb","Closed",IF(MID(C313,5,1)="Q","Closed",LOOKUP(TODAY()-W313, {0,31,91,181,366}, {"0-30天","31-90天","91-180天","181-365天","365天以上"}))), LOOKUP(TODAY()-Z313, {0,31,91,181,366}, {"0-30天","31-90天","91-180天","181-365天","365天以上"})))</f>
        <v>Closed</v>
      </c>
      <c r="E313" s="67" t="str" cm="1">
        <f t="array" ref="E313">IF(A313&lt;&gt;"kbb", "", IF(IFERROR(VALUE(V313), 0)=MAX(INDEX(($A$2:$A$4929="kbb")*($L$2:$L$4929=L313)*IFERROR(VALUE($V$2:$V$4929), 0), 0)), "最新", "歷史重複"))</f>
        <v/>
      </c>
      <c r="F313" t="s">
        <v>1495</v>
      </c>
      <c r="G313" t="s">
        <v>29</v>
      </c>
      <c r="H313" t="s">
        <v>30</v>
      </c>
      <c r="I313" t="s">
        <v>31</v>
      </c>
      <c r="J313" t="s">
        <v>1496</v>
      </c>
      <c r="K313" t="s">
        <v>1497</v>
      </c>
      <c r="L313" t="s">
        <v>1498</v>
      </c>
      <c r="M313" t="s">
        <v>930</v>
      </c>
      <c r="N313" t="s">
        <v>219</v>
      </c>
      <c r="O313" t="s">
        <v>37</v>
      </c>
      <c r="P313" t="s">
        <v>929</v>
      </c>
      <c r="Q313" t="s">
        <v>38</v>
      </c>
      <c r="R313" t="s">
        <v>53</v>
      </c>
      <c r="S313" t="s">
        <v>1499</v>
      </c>
      <c r="T313" t="s">
        <v>1500</v>
      </c>
      <c r="U313" t="s">
        <v>1448</v>
      </c>
      <c r="V313" t="s">
        <v>1448</v>
      </c>
      <c r="W313" t="s">
        <v>37</v>
      </c>
      <c r="X313" t="s">
        <v>37</v>
      </c>
      <c r="Y313" t="s">
        <v>37</v>
      </c>
      <c r="Z313" t="s">
        <v>1501</v>
      </c>
      <c r="AA313" t="s">
        <v>44</v>
      </c>
      <c r="AB313" t="s">
        <v>44</v>
      </c>
      <c r="AC313" t="s">
        <v>45</v>
      </c>
      <c r="AD313" t="s">
        <v>179</v>
      </c>
      <c r="AE313" t="s">
        <v>1502</v>
      </c>
      <c r="AF313" t="s">
        <v>48</v>
      </c>
      <c r="AG313">
        <v>621843</v>
      </c>
      <c r="AH313">
        <v>1</v>
      </c>
      <c r="AI313">
        <v>1</v>
      </c>
    </row>
    <row r="314" spans="1:35" ht="16.850000000000001" customHeight="1">
      <c r="A314" s="65" t="str">
        <f>IF(L314="","",IF(COUNTIF(Wip!K:K,L314)=0,IF(W314="","KGB","KBB"),IF(AND(_xlfn.IFNA(VLOOKUP(L314,Wip!K:M,3,0),"")="Y",Q314="MTCAPPLYCONF"),"On Hold",IF(W314="","KGB","KBB"))))</f>
        <v>KGB</v>
      </c>
      <c r="B314" s="65" t="str">
        <f>IF(A314="on hold", "on hold",
 IF(A314="KGB", "Standard Shipment",
  IF(IFERROR(IFERROR(VLOOKUP(L314, List!D:J, 7, 0), VLOOKUP(L314&amp;"", List!D:J, 7, 0)), 0)=0,
   IF(IFERROR(IFERROR(VLOOKUP(L314, 'CND List'!$A:$C, 3, 0), VLOOKUP(L314&amp;"", 'CND List'!$A:$C, 3, 0)), 0)=0,
    IF(A314="KBB", "-", ""),
    IFERROR(VLOOKUP(L314, 'CND List'!$A:$C, 3, 0), VLOOKUP(L314&amp;"", 'CND List'!$A:$C, 3, 0))
   ),
   IFERROR(VLOOKUP(L314, List!D:J, 7, 0), VLOOKUP(L314&amp;"", List!D:J, 7, 0))
  )
 )
)</f>
        <v>Standard Shipment</v>
      </c>
      <c r="C314" s="66" t="str">
        <f t="shared" ref="C314:C377" si="5">IF(A314="on hold", "on hold", IF(B314="on hold", "wait for return customer", IF(B314="CND Sceond Pass", "Standard Shipment", IF(AND(A314="kgb", OR(B314="-", B314="", B314="#N/A")), "Standard Shipment", IF(AND(A314="kbb", OR(B314="-", B314="", B314="#N/A")), "wait for return customer", IF(OR(B314="Local Scrap", B314="SBF to be notified", B314="VRAM is pending RTV", B314="BU未結案"), B314, IF(OR(B314="scrap結案", B314="良品結案", LEFT(B314,2)="sc", LEFT(B314,2)="良品"), "CND結案", IF(ISNUMBER(B314), YEAR(B314) &amp; "Q" &amp; INT((MONTH(B314)+2)/3), IF(ISERROR(DATEVALUE(TEXT(B314,"yyyy/mm/dd"))), IF(ISNA(B314), "#N/A", B314), YEAR(DATEVALUE(TEXT(B314,"yyyy/mm/dd"))) &amp; "Q" &amp; INT((MONTH(DATEVALUE(TEXT(B314,"yyyy/mm/dd")))+2)/3))))))))))</f>
        <v>Standard Shipment</v>
      </c>
      <c r="D314" s="67" t="str">
        <f ca="1">IF(C314="Local Scrap","Closed",IFERROR(IF(A314="kgb","Closed",IF(MID(C314,5,1)="Q","Closed",LOOKUP(TODAY()-W314, {0,31,91,181,366}, {"0-30天","31-90天","91-180天","181-365天","365天以上"}))), LOOKUP(TODAY()-Z314, {0,31,91,181,366}, {"0-30天","31-90天","91-180天","181-365天","365天以上"})))</f>
        <v>Closed</v>
      </c>
      <c r="E314" s="67" t="str" cm="1">
        <f t="array" ref="E314">IF(A314&lt;&gt;"kbb", "", IF(IFERROR(VALUE(V314), 0)=MAX(INDEX(($A$2:$A$4929="kbb")*($L$2:$L$4929=L314)*IFERROR(VALUE($V$2:$V$4929), 0), 0)), "最新", "歷史重複"))</f>
        <v/>
      </c>
      <c r="F314" t="s">
        <v>1495</v>
      </c>
      <c r="G314" t="s">
        <v>29</v>
      </c>
      <c r="H314" t="s">
        <v>30</v>
      </c>
      <c r="I314" t="s">
        <v>31</v>
      </c>
      <c r="J314" t="s">
        <v>1496</v>
      </c>
      <c r="K314" t="s">
        <v>1497</v>
      </c>
      <c r="L314" t="s">
        <v>1503</v>
      </c>
      <c r="M314" t="s">
        <v>35</v>
      </c>
      <c r="N314" t="s">
        <v>36</v>
      </c>
      <c r="O314" t="s">
        <v>37</v>
      </c>
      <c r="P314" t="s">
        <v>1504</v>
      </c>
      <c r="Q314" t="s">
        <v>38</v>
      </c>
      <c r="R314" t="s">
        <v>53</v>
      </c>
      <c r="S314" t="s">
        <v>1499</v>
      </c>
      <c r="T314" t="s">
        <v>1505</v>
      </c>
      <c r="U314" t="s">
        <v>1506</v>
      </c>
      <c r="V314" t="s">
        <v>1506</v>
      </c>
      <c r="W314" t="s">
        <v>37</v>
      </c>
      <c r="X314" t="s">
        <v>37</v>
      </c>
      <c r="Y314" t="s">
        <v>37</v>
      </c>
      <c r="Z314" t="s">
        <v>1507</v>
      </c>
      <c r="AA314" t="s">
        <v>44</v>
      </c>
      <c r="AB314" t="s">
        <v>44</v>
      </c>
      <c r="AC314" t="s">
        <v>45</v>
      </c>
      <c r="AD314" t="s">
        <v>46</v>
      </c>
      <c r="AE314" t="s">
        <v>1364</v>
      </c>
      <c r="AF314" t="s">
        <v>48</v>
      </c>
      <c r="AG314">
        <v>621920</v>
      </c>
      <c r="AH314">
        <v>1</v>
      </c>
      <c r="AI314">
        <v>1</v>
      </c>
    </row>
    <row r="315" spans="1:35" ht="16.850000000000001" customHeight="1">
      <c r="A315" s="65" t="str">
        <f>IF(L315="","",IF(COUNTIF(Wip!K:K,L315)=0,IF(W315="","KGB","KBB"),IF(AND(_xlfn.IFNA(VLOOKUP(L315,Wip!K:M,3,0),"")="Y",Q315="MTCAPPLYCONF"),"On Hold",IF(W315="","KGB","KBB"))))</f>
        <v>KGB</v>
      </c>
      <c r="B315" s="65" t="str">
        <f>IF(A315="on hold", "on hold",
 IF(A315="KGB", "Standard Shipment",
  IF(IFERROR(IFERROR(VLOOKUP(L315, List!D:J, 7, 0), VLOOKUP(L315&amp;"", List!D:J, 7, 0)), 0)=0,
   IF(IFERROR(IFERROR(VLOOKUP(L315, 'CND List'!$A:$C, 3, 0), VLOOKUP(L315&amp;"", 'CND List'!$A:$C, 3, 0)), 0)=0,
    IF(A315="KBB", "-", ""),
    IFERROR(VLOOKUP(L315, 'CND List'!$A:$C, 3, 0), VLOOKUP(L315&amp;"", 'CND List'!$A:$C, 3, 0))
   ),
   IFERROR(VLOOKUP(L315, List!D:J, 7, 0), VLOOKUP(L315&amp;"", List!D:J, 7, 0))
  )
 )
)</f>
        <v>Standard Shipment</v>
      </c>
      <c r="C315" s="66" t="str">
        <f t="shared" si="5"/>
        <v>Standard Shipment</v>
      </c>
      <c r="D315" s="67" t="str">
        <f ca="1">IF(C315="Local Scrap","Closed",IFERROR(IF(A315="kgb","Closed",IF(MID(C315,5,1)="Q","Closed",LOOKUP(TODAY()-W315, {0,31,91,181,366}, {"0-30天","31-90天","91-180天","181-365天","365天以上"}))), LOOKUP(TODAY()-Z315, {0,31,91,181,366}, {"0-30天","31-90天","91-180天","181-365天","365天以上"})))</f>
        <v>Closed</v>
      </c>
      <c r="E315" s="67" t="str" cm="1">
        <f t="array" ref="E315">IF(A315&lt;&gt;"kbb", "", IF(IFERROR(VALUE(V315), 0)=MAX(INDEX(($A$2:$A$4929="kbb")*($L$2:$L$4929=L315)*IFERROR(VALUE($V$2:$V$4929), 0), 0)), "最新", "歷史重複"))</f>
        <v/>
      </c>
      <c r="F315" t="s">
        <v>1495</v>
      </c>
      <c r="G315" t="s">
        <v>29</v>
      </c>
      <c r="H315" t="s">
        <v>30</v>
      </c>
      <c r="I315" t="s">
        <v>31</v>
      </c>
      <c r="J315" t="s">
        <v>1496</v>
      </c>
      <c r="K315" t="s">
        <v>1497</v>
      </c>
      <c r="L315" t="s">
        <v>1508</v>
      </c>
      <c r="M315" t="s">
        <v>1509</v>
      </c>
      <c r="N315" t="s">
        <v>206</v>
      </c>
      <c r="O315" t="s">
        <v>37</v>
      </c>
      <c r="P315" t="s">
        <v>1510</v>
      </c>
      <c r="Q315" t="s">
        <v>38</v>
      </c>
      <c r="R315" t="s">
        <v>743</v>
      </c>
      <c r="S315" t="s">
        <v>1511</v>
      </c>
      <c r="T315" t="s">
        <v>1512</v>
      </c>
      <c r="U315" t="s">
        <v>1448</v>
      </c>
      <c r="V315" t="s">
        <v>1448</v>
      </c>
      <c r="W315" t="s">
        <v>37</v>
      </c>
      <c r="X315" t="s">
        <v>37</v>
      </c>
      <c r="Y315" t="s">
        <v>37</v>
      </c>
      <c r="Z315" t="s">
        <v>1513</v>
      </c>
      <c r="AA315" t="s">
        <v>44</v>
      </c>
      <c r="AB315" t="s">
        <v>44</v>
      </c>
      <c r="AC315" t="s">
        <v>45</v>
      </c>
      <c r="AD315" t="s">
        <v>190</v>
      </c>
      <c r="AE315" t="s">
        <v>1450</v>
      </c>
      <c r="AF315" t="s">
        <v>48</v>
      </c>
      <c r="AG315">
        <v>621843</v>
      </c>
      <c r="AH315">
        <v>1</v>
      </c>
      <c r="AI315">
        <v>1</v>
      </c>
    </row>
    <row r="316" spans="1:35" ht="16.850000000000001" customHeight="1">
      <c r="A316" s="65" t="str">
        <f>IF(L316="","",IF(COUNTIF(Wip!K:K,L316)=0,IF(W316="","KGB","KBB"),IF(AND(_xlfn.IFNA(VLOOKUP(L316,Wip!K:M,3,0),"")="Y",Q316="MTCAPPLYCONF"),"On Hold",IF(W316="","KGB","KBB"))))</f>
        <v>KGB</v>
      </c>
      <c r="B316" s="65" t="str">
        <f>IF(A316="on hold", "on hold",
 IF(A316="KGB", "Standard Shipment",
  IF(IFERROR(IFERROR(VLOOKUP(L316, List!D:J, 7, 0), VLOOKUP(L316&amp;"", List!D:J, 7, 0)), 0)=0,
   IF(IFERROR(IFERROR(VLOOKUP(L316, 'CND List'!$A:$C, 3, 0), VLOOKUP(L316&amp;"", 'CND List'!$A:$C, 3, 0)), 0)=0,
    IF(A316="KBB", "-", ""),
    IFERROR(VLOOKUP(L316, 'CND List'!$A:$C, 3, 0), VLOOKUP(L316&amp;"", 'CND List'!$A:$C, 3, 0))
   ),
   IFERROR(VLOOKUP(L316, List!D:J, 7, 0), VLOOKUP(L316&amp;"", List!D:J, 7, 0))
  )
 )
)</f>
        <v>Standard Shipment</v>
      </c>
      <c r="C316" s="66" t="str">
        <f t="shared" si="5"/>
        <v>Standard Shipment</v>
      </c>
      <c r="D316" s="67" t="str">
        <f ca="1">IF(C316="Local Scrap","Closed",IFERROR(IF(A316="kgb","Closed",IF(MID(C316,5,1)="Q","Closed",LOOKUP(TODAY()-W316, {0,31,91,181,366}, {"0-30天","31-90天","91-180天","181-365天","365天以上"}))), LOOKUP(TODAY()-Z316, {0,31,91,181,366}, {"0-30天","31-90天","91-180天","181-365天","365天以上"})))</f>
        <v>Closed</v>
      </c>
      <c r="E316" s="67" t="str" cm="1">
        <f t="array" ref="E316">IF(A316&lt;&gt;"kbb", "", IF(IFERROR(VALUE(V316), 0)=MAX(INDEX(($A$2:$A$4929="kbb")*($L$2:$L$4929=L316)*IFERROR(VALUE($V$2:$V$4929), 0), 0)), "最新", "歷史重複"))</f>
        <v/>
      </c>
      <c r="F316" t="s">
        <v>1495</v>
      </c>
      <c r="G316" t="s">
        <v>29</v>
      </c>
      <c r="H316" t="s">
        <v>30</v>
      </c>
      <c r="I316" t="s">
        <v>31</v>
      </c>
      <c r="J316" t="s">
        <v>1496</v>
      </c>
      <c r="K316" t="s">
        <v>1497</v>
      </c>
      <c r="L316" t="s">
        <v>1514</v>
      </c>
      <c r="M316" t="s">
        <v>1248</v>
      </c>
      <c r="N316" t="s">
        <v>1249</v>
      </c>
      <c r="O316" t="s">
        <v>1444</v>
      </c>
      <c r="P316" t="s">
        <v>1515</v>
      </c>
      <c r="Q316" t="s">
        <v>38</v>
      </c>
      <c r="R316" t="s">
        <v>743</v>
      </c>
      <c r="S316" t="s">
        <v>1511</v>
      </c>
      <c r="T316" t="s">
        <v>1516</v>
      </c>
      <c r="U316" t="s">
        <v>1316</v>
      </c>
      <c r="V316" t="s">
        <v>1316</v>
      </c>
      <c r="W316" t="s">
        <v>37</v>
      </c>
      <c r="X316" t="s">
        <v>37</v>
      </c>
      <c r="Y316" t="s">
        <v>37</v>
      </c>
      <c r="Z316" t="s">
        <v>1517</v>
      </c>
      <c r="AA316" t="s">
        <v>44</v>
      </c>
      <c r="AB316" t="s">
        <v>44</v>
      </c>
      <c r="AC316" t="s">
        <v>45</v>
      </c>
      <c r="AD316" t="s">
        <v>1257</v>
      </c>
      <c r="AE316" t="s">
        <v>1475</v>
      </c>
      <c r="AF316" t="s">
        <v>48</v>
      </c>
      <c r="AG316">
        <v>621800</v>
      </c>
      <c r="AH316">
        <v>1</v>
      </c>
      <c r="AI316">
        <v>1</v>
      </c>
    </row>
    <row r="317" spans="1:35" ht="16.850000000000001" customHeight="1">
      <c r="A317" s="65" t="str">
        <f>IF(L317="","",IF(COUNTIF(Wip!K:K,L317)=0,IF(W317="","KGB","KBB"),IF(AND(_xlfn.IFNA(VLOOKUP(L317,Wip!K:M,3,0),"")="Y",Q317="MTCAPPLYCONF"),"On Hold",IF(W317="","KGB","KBB"))))</f>
        <v>KGB</v>
      </c>
      <c r="B317" s="65" t="str">
        <f>IF(A317="on hold", "on hold",
 IF(A317="KGB", "Standard Shipment",
  IF(IFERROR(IFERROR(VLOOKUP(L317, List!D:J, 7, 0), VLOOKUP(L317&amp;"", List!D:J, 7, 0)), 0)=0,
   IF(IFERROR(IFERROR(VLOOKUP(L317, 'CND List'!$A:$C, 3, 0), VLOOKUP(L317&amp;"", 'CND List'!$A:$C, 3, 0)), 0)=0,
    IF(A317="KBB", "-", ""),
    IFERROR(VLOOKUP(L317, 'CND List'!$A:$C, 3, 0), VLOOKUP(L317&amp;"", 'CND List'!$A:$C, 3, 0))
   ),
   IFERROR(VLOOKUP(L317, List!D:J, 7, 0), VLOOKUP(L317&amp;"", List!D:J, 7, 0))
  )
 )
)</f>
        <v>Standard Shipment</v>
      </c>
      <c r="C317" s="66" t="str">
        <f t="shared" si="5"/>
        <v>Standard Shipment</v>
      </c>
      <c r="D317" s="67" t="str">
        <f ca="1">IF(C317="Local Scrap","Closed",IFERROR(IF(A317="kgb","Closed",IF(MID(C317,5,1)="Q","Closed",LOOKUP(TODAY()-W317, {0,31,91,181,366}, {"0-30天","31-90天","91-180天","181-365天","365天以上"}))), LOOKUP(TODAY()-Z317, {0,31,91,181,366}, {"0-30天","31-90天","91-180天","181-365天","365天以上"})))</f>
        <v>Closed</v>
      </c>
      <c r="E317" s="67" t="str" cm="1">
        <f t="array" ref="E317">IF(A317&lt;&gt;"kbb", "", IF(IFERROR(VALUE(V317), 0)=MAX(INDEX(($A$2:$A$4929="kbb")*($L$2:$L$4929=L317)*IFERROR(VALUE($V$2:$V$4929), 0), 0)), "最新", "歷史重複"))</f>
        <v/>
      </c>
      <c r="F317" t="s">
        <v>1495</v>
      </c>
      <c r="G317" t="s">
        <v>29</v>
      </c>
      <c r="H317" t="s">
        <v>30</v>
      </c>
      <c r="I317" t="s">
        <v>31</v>
      </c>
      <c r="J317" t="s">
        <v>1496</v>
      </c>
      <c r="K317" t="s">
        <v>1497</v>
      </c>
      <c r="L317" t="s">
        <v>1518</v>
      </c>
      <c r="M317" t="s">
        <v>1390</v>
      </c>
      <c r="N317" t="s">
        <v>1391</v>
      </c>
      <c r="O317" t="s">
        <v>37</v>
      </c>
      <c r="P317" t="s">
        <v>1519</v>
      </c>
      <c r="Q317" t="s">
        <v>38</v>
      </c>
      <c r="R317" t="s">
        <v>743</v>
      </c>
      <c r="S317" t="s">
        <v>1511</v>
      </c>
      <c r="T317" t="s">
        <v>1520</v>
      </c>
      <c r="U317" t="s">
        <v>1316</v>
      </c>
      <c r="V317" t="s">
        <v>1316</v>
      </c>
      <c r="W317" t="s">
        <v>37</v>
      </c>
      <c r="X317" t="s">
        <v>37</v>
      </c>
      <c r="Y317" t="s">
        <v>37</v>
      </c>
      <c r="Z317" t="s">
        <v>1521</v>
      </c>
      <c r="AA317" t="s">
        <v>44</v>
      </c>
      <c r="AB317" t="s">
        <v>44</v>
      </c>
      <c r="AC317" t="s">
        <v>45</v>
      </c>
      <c r="AD317" t="s">
        <v>1302</v>
      </c>
      <c r="AE317" t="s">
        <v>1475</v>
      </c>
      <c r="AF317" t="s">
        <v>48</v>
      </c>
      <c r="AG317">
        <v>621800</v>
      </c>
      <c r="AH317">
        <v>1</v>
      </c>
      <c r="AI317">
        <v>1</v>
      </c>
    </row>
    <row r="318" spans="1:35" ht="16.850000000000001" customHeight="1">
      <c r="A318" s="65" t="str">
        <f>IF(L318="","",IF(COUNTIF(Wip!K:K,L318)=0,IF(W318="","KGB","KBB"),IF(AND(_xlfn.IFNA(VLOOKUP(L318,Wip!K:M,3,0),"")="Y",Q318="MTCAPPLYCONF"),"On Hold",IF(W318="","KGB","KBB"))))</f>
        <v>KGB</v>
      </c>
      <c r="B318" s="65" t="str">
        <f>IF(A318="on hold", "on hold",
 IF(A318="KGB", "Standard Shipment",
  IF(IFERROR(IFERROR(VLOOKUP(L318, List!D:J, 7, 0), VLOOKUP(L318&amp;"", List!D:J, 7, 0)), 0)=0,
   IF(IFERROR(IFERROR(VLOOKUP(L318, 'CND List'!$A:$C, 3, 0), VLOOKUP(L318&amp;"", 'CND List'!$A:$C, 3, 0)), 0)=0,
    IF(A318="KBB", "-", ""),
    IFERROR(VLOOKUP(L318, 'CND List'!$A:$C, 3, 0), VLOOKUP(L318&amp;"", 'CND List'!$A:$C, 3, 0))
   ),
   IFERROR(VLOOKUP(L318, List!D:J, 7, 0), VLOOKUP(L318&amp;"", List!D:J, 7, 0))
  )
 )
)</f>
        <v>Standard Shipment</v>
      </c>
      <c r="C318" s="66" t="str">
        <f t="shared" si="5"/>
        <v>Standard Shipment</v>
      </c>
      <c r="D318" s="67" t="str">
        <f ca="1">IF(C318="Local Scrap","Closed",IFERROR(IF(A318="kgb","Closed",IF(MID(C318,5,1)="Q","Closed",LOOKUP(TODAY()-W318, {0,31,91,181,366}, {"0-30天","31-90天","91-180天","181-365天","365天以上"}))), LOOKUP(TODAY()-Z318, {0,31,91,181,366}, {"0-30天","31-90天","91-180天","181-365天","365天以上"})))</f>
        <v>Closed</v>
      </c>
      <c r="E318" s="67" t="str" cm="1">
        <f t="array" ref="E318">IF(A318&lt;&gt;"kbb", "", IF(IFERROR(VALUE(V318), 0)=MAX(INDEX(($A$2:$A$4929="kbb")*($L$2:$L$4929=L318)*IFERROR(VALUE($V$2:$V$4929), 0), 0)), "最新", "歷史重複"))</f>
        <v/>
      </c>
      <c r="F318" t="s">
        <v>1495</v>
      </c>
      <c r="G318" t="s">
        <v>29</v>
      </c>
      <c r="H318" t="s">
        <v>30</v>
      </c>
      <c r="I318" t="s">
        <v>31</v>
      </c>
      <c r="J318" t="s">
        <v>1496</v>
      </c>
      <c r="K318" t="s">
        <v>1497</v>
      </c>
      <c r="L318" t="s">
        <v>1522</v>
      </c>
      <c r="M318" t="s">
        <v>1390</v>
      </c>
      <c r="N318" t="s">
        <v>1391</v>
      </c>
      <c r="O318" t="s">
        <v>37</v>
      </c>
      <c r="P318" t="s">
        <v>1523</v>
      </c>
      <c r="Q318" t="s">
        <v>38</v>
      </c>
      <c r="R318" t="s">
        <v>743</v>
      </c>
      <c r="S318" t="s">
        <v>1511</v>
      </c>
      <c r="T318" t="s">
        <v>1524</v>
      </c>
      <c r="U318" t="s">
        <v>1316</v>
      </c>
      <c r="V318" t="s">
        <v>1316</v>
      </c>
      <c r="W318" t="s">
        <v>37</v>
      </c>
      <c r="X318" t="s">
        <v>37</v>
      </c>
      <c r="Y318" t="s">
        <v>37</v>
      </c>
      <c r="Z318" t="s">
        <v>1525</v>
      </c>
      <c r="AA318" t="s">
        <v>44</v>
      </c>
      <c r="AB318" t="s">
        <v>44</v>
      </c>
      <c r="AC318" t="s">
        <v>45</v>
      </c>
      <c r="AD318" t="s">
        <v>1302</v>
      </c>
      <c r="AE318" t="s">
        <v>1475</v>
      </c>
      <c r="AF318" t="s">
        <v>48</v>
      </c>
      <c r="AG318">
        <v>621800</v>
      </c>
      <c r="AH318">
        <v>1</v>
      </c>
      <c r="AI318">
        <v>1</v>
      </c>
    </row>
    <row r="319" spans="1:35" ht="16.850000000000001" customHeight="1">
      <c r="A319" s="65" t="str">
        <f>IF(L319="","",IF(COUNTIF(Wip!K:K,L319)=0,IF(W319="","KGB","KBB"),IF(AND(_xlfn.IFNA(VLOOKUP(L319,Wip!K:M,3,0),"")="Y",Q319="MTCAPPLYCONF"),"On Hold",IF(W319="","KGB","KBB"))))</f>
        <v>KGB</v>
      </c>
      <c r="B319" s="65" t="str">
        <f>IF(A319="on hold", "on hold",
 IF(A319="KGB", "Standard Shipment",
  IF(IFERROR(IFERROR(VLOOKUP(L319, List!D:J, 7, 0), VLOOKUP(L319&amp;"", List!D:J, 7, 0)), 0)=0,
   IF(IFERROR(IFERROR(VLOOKUP(L319, 'CND List'!$A:$C, 3, 0), VLOOKUP(L319&amp;"", 'CND List'!$A:$C, 3, 0)), 0)=0,
    IF(A319="KBB", "-", ""),
    IFERROR(VLOOKUP(L319, 'CND List'!$A:$C, 3, 0), VLOOKUP(L319&amp;"", 'CND List'!$A:$C, 3, 0))
   ),
   IFERROR(VLOOKUP(L319, List!D:J, 7, 0), VLOOKUP(L319&amp;"", List!D:J, 7, 0))
  )
 )
)</f>
        <v>Standard Shipment</v>
      </c>
      <c r="C319" s="66" t="str">
        <f t="shared" si="5"/>
        <v>Standard Shipment</v>
      </c>
      <c r="D319" s="67" t="str">
        <f ca="1">IF(C319="Local Scrap","Closed",IFERROR(IF(A319="kgb","Closed",IF(MID(C319,5,1)="Q","Closed",LOOKUP(TODAY()-W319, {0,31,91,181,366}, {"0-30天","31-90天","91-180天","181-365天","365天以上"}))), LOOKUP(TODAY()-Z319, {0,31,91,181,366}, {"0-30天","31-90天","91-180天","181-365天","365天以上"})))</f>
        <v>Closed</v>
      </c>
      <c r="E319" s="67" t="str" cm="1">
        <f t="array" ref="E319">IF(A319&lt;&gt;"kbb", "", IF(IFERROR(VALUE(V319), 0)=MAX(INDEX(($A$2:$A$4929="kbb")*($L$2:$L$4929=L319)*IFERROR(VALUE($V$2:$V$4929), 0), 0)), "最新", "歷史重複"))</f>
        <v/>
      </c>
      <c r="F319" t="s">
        <v>1495</v>
      </c>
      <c r="G319" t="s">
        <v>29</v>
      </c>
      <c r="H319" t="s">
        <v>30</v>
      </c>
      <c r="I319" t="s">
        <v>31</v>
      </c>
      <c r="J319" t="s">
        <v>1496</v>
      </c>
      <c r="K319" t="s">
        <v>1497</v>
      </c>
      <c r="L319" t="s">
        <v>1526</v>
      </c>
      <c r="M319" t="s">
        <v>1527</v>
      </c>
      <c r="N319" t="s">
        <v>1528</v>
      </c>
      <c r="O319" t="s">
        <v>37</v>
      </c>
      <c r="P319" t="s">
        <v>1529</v>
      </c>
      <c r="Q319" t="s">
        <v>38</v>
      </c>
      <c r="R319" t="s">
        <v>743</v>
      </c>
      <c r="S319" t="s">
        <v>1511</v>
      </c>
      <c r="T319" t="s">
        <v>1530</v>
      </c>
      <c r="U319" t="s">
        <v>1316</v>
      </c>
      <c r="V319" t="s">
        <v>1316</v>
      </c>
      <c r="W319" t="s">
        <v>37</v>
      </c>
      <c r="X319" t="s">
        <v>37</v>
      </c>
      <c r="Y319" t="s">
        <v>37</v>
      </c>
      <c r="Z319" t="s">
        <v>1531</v>
      </c>
      <c r="AA319" t="s">
        <v>44</v>
      </c>
      <c r="AB319" t="s">
        <v>44</v>
      </c>
      <c r="AC319" t="s">
        <v>45</v>
      </c>
      <c r="AD319" t="s">
        <v>1532</v>
      </c>
      <c r="AE319" t="s">
        <v>1475</v>
      </c>
      <c r="AF319" t="s">
        <v>48</v>
      </c>
      <c r="AG319">
        <v>621800</v>
      </c>
      <c r="AH319">
        <v>1</v>
      </c>
      <c r="AI319">
        <v>1</v>
      </c>
    </row>
    <row r="320" spans="1:35" ht="16.850000000000001" customHeight="1">
      <c r="A320" s="65" t="str">
        <f>IF(L320="","",IF(COUNTIF(Wip!K:K,L320)=0,IF(W320="","KGB","KBB"),IF(AND(_xlfn.IFNA(VLOOKUP(L320,Wip!K:M,3,0),"")="Y",Q320="MTCAPPLYCONF"),"On Hold",IF(W320="","KGB","KBB"))))</f>
        <v>KGB</v>
      </c>
      <c r="B320" s="65" t="str">
        <f>IF(A320="on hold", "on hold",
 IF(A320="KGB", "Standard Shipment",
  IF(IFERROR(IFERROR(VLOOKUP(L320, List!D:J, 7, 0), VLOOKUP(L320&amp;"", List!D:J, 7, 0)), 0)=0,
   IF(IFERROR(IFERROR(VLOOKUP(L320, 'CND List'!$A:$C, 3, 0), VLOOKUP(L320&amp;"", 'CND List'!$A:$C, 3, 0)), 0)=0,
    IF(A320="KBB", "-", ""),
    IFERROR(VLOOKUP(L320, 'CND List'!$A:$C, 3, 0), VLOOKUP(L320&amp;"", 'CND List'!$A:$C, 3, 0))
   ),
   IFERROR(VLOOKUP(L320, List!D:J, 7, 0), VLOOKUP(L320&amp;"", List!D:J, 7, 0))
  )
 )
)</f>
        <v>Standard Shipment</v>
      </c>
      <c r="C320" s="66" t="str">
        <f t="shared" si="5"/>
        <v>Standard Shipment</v>
      </c>
      <c r="D320" s="67" t="str">
        <f ca="1">IF(C320="Local Scrap","Closed",IFERROR(IF(A320="kgb","Closed",IF(MID(C320,5,1)="Q","Closed",LOOKUP(TODAY()-W320, {0,31,91,181,366}, {"0-30天","31-90天","91-180天","181-365天","365天以上"}))), LOOKUP(TODAY()-Z320, {0,31,91,181,366}, {"0-30天","31-90天","91-180天","181-365天","365天以上"})))</f>
        <v>Closed</v>
      </c>
      <c r="E320" s="67" t="str" cm="1">
        <f t="array" ref="E320">IF(A320&lt;&gt;"kbb", "", IF(IFERROR(VALUE(V320), 0)=MAX(INDEX(($A$2:$A$4929="kbb")*($L$2:$L$4929=L320)*IFERROR(VALUE($V$2:$V$4929), 0), 0)), "最新", "歷史重複"))</f>
        <v/>
      </c>
      <c r="F320" t="s">
        <v>1495</v>
      </c>
      <c r="G320" t="s">
        <v>29</v>
      </c>
      <c r="H320" t="s">
        <v>30</v>
      </c>
      <c r="I320" t="s">
        <v>31</v>
      </c>
      <c r="J320" t="s">
        <v>1496</v>
      </c>
      <c r="K320" t="s">
        <v>1497</v>
      </c>
      <c r="L320" t="s">
        <v>1533</v>
      </c>
      <c r="M320" t="s">
        <v>1534</v>
      </c>
      <c r="N320" t="s">
        <v>1535</v>
      </c>
      <c r="O320" t="s">
        <v>37</v>
      </c>
      <c r="P320" t="s">
        <v>1536</v>
      </c>
      <c r="Q320" t="s">
        <v>38</v>
      </c>
      <c r="R320" t="s">
        <v>743</v>
      </c>
      <c r="S320" t="s">
        <v>1511</v>
      </c>
      <c r="T320" t="s">
        <v>1537</v>
      </c>
      <c r="U320" t="s">
        <v>1462</v>
      </c>
      <c r="V320" t="s">
        <v>1462</v>
      </c>
      <c r="W320" t="s">
        <v>37</v>
      </c>
      <c r="X320" t="s">
        <v>37</v>
      </c>
      <c r="Y320" t="s">
        <v>37</v>
      </c>
      <c r="Z320" t="s">
        <v>1538</v>
      </c>
      <c r="AA320" t="s">
        <v>44</v>
      </c>
      <c r="AB320" t="s">
        <v>44</v>
      </c>
      <c r="AC320" t="s">
        <v>45</v>
      </c>
      <c r="AD320" t="s">
        <v>1539</v>
      </c>
      <c r="AE320" t="s">
        <v>1464</v>
      </c>
      <c r="AF320" t="s">
        <v>48</v>
      </c>
      <c r="AG320">
        <v>622063</v>
      </c>
      <c r="AH320">
        <v>1</v>
      </c>
      <c r="AI320">
        <v>1</v>
      </c>
    </row>
    <row r="321" spans="1:35" ht="16.850000000000001" customHeight="1">
      <c r="A321" s="65" t="str">
        <f>IF(L321="","",IF(COUNTIF(Wip!K:K,L321)=0,IF(W321="","KGB","KBB"),IF(AND(_xlfn.IFNA(VLOOKUP(L321,Wip!K:M,3,0),"")="Y",Q321="MTCAPPLYCONF"),"On Hold",IF(W321="","KGB","KBB"))))</f>
        <v>KGB</v>
      </c>
      <c r="B321" s="65" t="str">
        <f>IF(A321="on hold", "on hold",
 IF(A321="KGB", "Standard Shipment",
  IF(IFERROR(IFERROR(VLOOKUP(L321, List!D:J, 7, 0), VLOOKUP(L321&amp;"", List!D:J, 7, 0)), 0)=0,
   IF(IFERROR(IFERROR(VLOOKUP(L321, 'CND List'!$A:$C, 3, 0), VLOOKUP(L321&amp;"", 'CND List'!$A:$C, 3, 0)), 0)=0,
    IF(A321="KBB", "-", ""),
    IFERROR(VLOOKUP(L321, 'CND List'!$A:$C, 3, 0), VLOOKUP(L321&amp;"", 'CND List'!$A:$C, 3, 0))
   ),
   IFERROR(VLOOKUP(L321, List!D:J, 7, 0), VLOOKUP(L321&amp;"", List!D:J, 7, 0))
  )
 )
)</f>
        <v>Standard Shipment</v>
      </c>
      <c r="C321" s="66" t="str">
        <f t="shared" si="5"/>
        <v>Standard Shipment</v>
      </c>
      <c r="D321" s="67" t="str">
        <f ca="1">IF(C321="Local Scrap","Closed",IFERROR(IF(A321="kgb","Closed",IF(MID(C321,5,1)="Q","Closed",LOOKUP(TODAY()-W321, {0,31,91,181,366}, {"0-30天","31-90天","91-180天","181-365天","365天以上"}))), LOOKUP(TODAY()-Z321, {0,31,91,181,366}, {"0-30天","31-90天","91-180天","181-365天","365天以上"})))</f>
        <v>Closed</v>
      </c>
      <c r="E321" s="67" t="str" cm="1">
        <f t="array" ref="E321">IF(A321&lt;&gt;"kbb", "", IF(IFERROR(VALUE(V321), 0)=MAX(INDEX(($A$2:$A$4929="kbb")*($L$2:$L$4929=L321)*IFERROR(VALUE($V$2:$V$4929), 0), 0)), "最新", "歷史重複"))</f>
        <v/>
      </c>
      <c r="F321" t="s">
        <v>1495</v>
      </c>
      <c r="G321" t="s">
        <v>29</v>
      </c>
      <c r="H321" t="s">
        <v>30</v>
      </c>
      <c r="I321" t="s">
        <v>31</v>
      </c>
      <c r="J321" t="s">
        <v>1496</v>
      </c>
      <c r="K321" t="s">
        <v>1497</v>
      </c>
      <c r="L321" t="s">
        <v>1540</v>
      </c>
      <c r="M321" t="s">
        <v>875</v>
      </c>
      <c r="N321" t="s">
        <v>206</v>
      </c>
      <c r="O321" t="s">
        <v>37</v>
      </c>
      <c r="P321" t="s">
        <v>1541</v>
      </c>
      <c r="Q321" t="s">
        <v>38</v>
      </c>
      <c r="R321" t="s">
        <v>53</v>
      </c>
      <c r="S321" t="s">
        <v>1542</v>
      </c>
      <c r="T321" t="s">
        <v>1543</v>
      </c>
      <c r="U321" t="s">
        <v>1544</v>
      </c>
      <c r="V321" t="s">
        <v>1544</v>
      </c>
      <c r="W321" t="s">
        <v>37</v>
      </c>
      <c r="X321" t="s">
        <v>37</v>
      </c>
      <c r="Y321" t="s">
        <v>37</v>
      </c>
      <c r="Z321" t="s">
        <v>1545</v>
      </c>
      <c r="AA321" t="s">
        <v>44</v>
      </c>
      <c r="AB321" t="s">
        <v>44</v>
      </c>
      <c r="AC321" t="s">
        <v>45</v>
      </c>
      <c r="AD321" t="s">
        <v>190</v>
      </c>
      <c r="AE321" t="s">
        <v>1546</v>
      </c>
      <c r="AF321" t="s">
        <v>48</v>
      </c>
      <c r="AG321">
        <v>622126</v>
      </c>
      <c r="AH321">
        <v>8.1999999999999993</v>
      </c>
      <c r="AI321">
        <v>8.1999999999999993</v>
      </c>
    </row>
    <row r="322" spans="1:35" ht="16.850000000000001" customHeight="1">
      <c r="A322" s="65" t="str">
        <f>IF(L322="","",IF(COUNTIF(Wip!K:K,L322)=0,IF(W322="","KGB","KBB"),IF(AND(_xlfn.IFNA(VLOOKUP(L322,Wip!K:M,3,0),"")="Y",Q322="MTCAPPLYCONF"),"On Hold",IF(W322="","KGB","KBB"))))</f>
        <v>KGB</v>
      </c>
      <c r="B322" s="65" t="str">
        <f>IF(A322="on hold", "on hold",
 IF(A322="KGB", "Standard Shipment",
  IF(IFERROR(IFERROR(VLOOKUP(L322, List!D:J, 7, 0), VLOOKUP(L322&amp;"", List!D:J, 7, 0)), 0)=0,
   IF(IFERROR(IFERROR(VLOOKUP(L322, 'CND List'!$A:$C, 3, 0), VLOOKUP(L322&amp;"", 'CND List'!$A:$C, 3, 0)), 0)=0,
    IF(A322="KBB", "-", ""),
    IFERROR(VLOOKUP(L322, 'CND List'!$A:$C, 3, 0), VLOOKUP(L322&amp;"", 'CND List'!$A:$C, 3, 0))
   ),
   IFERROR(VLOOKUP(L322, List!D:J, 7, 0), VLOOKUP(L322&amp;"", List!D:J, 7, 0))
  )
 )
)</f>
        <v>Standard Shipment</v>
      </c>
      <c r="C322" s="66" t="str">
        <f t="shared" si="5"/>
        <v>Standard Shipment</v>
      </c>
      <c r="D322" s="67" t="str">
        <f ca="1">IF(C322="Local Scrap","Closed",IFERROR(IF(A322="kgb","Closed",IF(MID(C322,5,1)="Q","Closed",LOOKUP(TODAY()-W322, {0,31,91,181,366}, {"0-30天","31-90天","91-180天","181-365天","365天以上"}))), LOOKUP(TODAY()-Z322, {0,31,91,181,366}, {"0-30天","31-90天","91-180天","181-365天","365天以上"})))</f>
        <v>Closed</v>
      </c>
      <c r="E322" s="67" t="str" cm="1">
        <f t="array" ref="E322">IF(A322&lt;&gt;"kbb", "", IF(IFERROR(VALUE(V322), 0)=MAX(INDEX(($A$2:$A$4929="kbb")*($L$2:$L$4929=L322)*IFERROR(VALUE($V$2:$V$4929), 0), 0)), "最新", "歷史重複"))</f>
        <v/>
      </c>
      <c r="F322" t="s">
        <v>1547</v>
      </c>
      <c r="G322" t="s">
        <v>29</v>
      </c>
      <c r="H322" t="s">
        <v>30</v>
      </c>
      <c r="I322" t="s">
        <v>31</v>
      </c>
      <c r="J322" t="s">
        <v>1548</v>
      </c>
      <c r="K322" t="s">
        <v>1549</v>
      </c>
      <c r="L322" t="s">
        <v>1550</v>
      </c>
      <c r="M322" t="s">
        <v>1248</v>
      </c>
      <c r="N322" t="s">
        <v>1249</v>
      </c>
      <c r="O322" t="s">
        <v>37</v>
      </c>
      <c r="P322" t="s">
        <v>1551</v>
      </c>
      <c r="Q322" t="s">
        <v>38</v>
      </c>
      <c r="R322" t="s">
        <v>53</v>
      </c>
      <c r="S322" t="s">
        <v>1552</v>
      </c>
      <c r="T322" t="s">
        <v>1553</v>
      </c>
      <c r="U322" t="s">
        <v>1362</v>
      </c>
      <c r="V322" t="s">
        <v>1362</v>
      </c>
      <c r="W322" t="s">
        <v>37</v>
      </c>
      <c r="X322" t="s">
        <v>37</v>
      </c>
      <c r="Y322" t="s">
        <v>37</v>
      </c>
      <c r="Z322" t="s">
        <v>1554</v>
      </c>
      <c r="AA322" t="s">
        <v>44</v>
      </c>
      <c r="AB322" t="s">
        <v>44</v>
      </c>
      <c r="AC322" t="s">
        <v>45</v>
      </c>
      <c r="AD322" t="s">
        <v>1257</v>
      </c>
      <c r="AE322" t="s">
        <v>1364</v>
      </c>
      <c r="AF322" t="s">
        <v>48</v>
      </c>
      <c r="AG322">
        <v>621920</v>
      </c>
      <c r="AH322">
        <v>1</v>
      </c>
      <c r="AI322">
        <v>1</v>
      </c>
    </row>
    <row r="323" spans="1:35" ht="16.850000000000001" customHeight="1">
      <c r="A323" s="65" t="str">
        <f>IF(L323="","",IF(COUNTIF(Wip!K:K,L323)=0,IF(W323="","KGB","KBB"),IF(AND(_xlfn.IFNA(VLOOKUP(L323,Wip!K:M,3,0),"")="Y",Q323="MTCAPPLYCONF"),"On Hold",IF(W323="","KGB","KBB"))))</f>
        <v>KGB</v>
      </c>
      <c r="B323" s="65" t="str">
        <f>IF(A323="on hold", "on hold",
 IF(A323="KGB", "Standard Shipment",
  IF(IFERROR(IFERROR(VLOOKUP(L323, List!D:J, 7, 0), VLOOKUP(L323&amp;"", List!D:J, 7, 0)), 0)=0,
   IF(IFERROR(IFERROR(VLOOKUP(L323, 'CND List'!$A:$C, 3, 0), VLOOKUP(L323&amp;"", 'CND List'!$A:$C, 3, 0)), 0)=0,
    IF(A323="KBB", "-", ""),
    IFERROR(VLOOKUP(L323, 'CND List'!$A:$C, 3, 0), VLOOKUP(L323&amp;"", 'CND List'!$A:$C, 3, 0))
   ),
   IFERROR(VLOOKUP(L323, List!D:J, 7, 0), VLOOKUP(L323&amp;"", List!D:J, 7, 0))
  )
 )
)</f>
        <v>Standard Shipment</v>
      </c>
      <c r="C323" s="66" t="str">
        <f t="shared" si="5"/>
        <v>Standard Shipment</v>
      </c>
      <c r="D323" s="67" t="str">
        <f ca="1">IF(C323="Local Scrap","Closed",IFERROR(IF(A323="kgb","Closed",IF(MID(C323,5,1)="Q","Closed",LOOKUP(TODAY()-W323, {0,31,91,181,366}, {"0-30天","31-90天","91-180天","181-365天","365天以上"}))), LOOKUP(TODAY()-Z323, {0,31,91,181,366}, {"0-30天","31-90天","91-180天","181-365天","365天以上"})))</f>
        <v>Closed</v>
      </c>
      <c r="E323" s="67" t="str" cm="1">
        <f t="array" ref="E323">IF(A323&lt;&gt;"kbb", "", IF(IFERROR(VALUE(V323), 0)=MAX(INDEX(($A$2:$A$4929="kbb")*($L$2:$L$4929=L323)*IFERROR(VALUE($V$2:$V$4929), 0), 0)), "最新", "歷史重複"))</f>
        <v/>
      </c>
      <c r="F323" t="s">
        <v>1547</v>
      </c>
      <c r="G323" t="s">
        <v>29</v>
      </c>
      <c r="H323" t="s">
        <v>30</v>
      </c>
      <c r="I323" t="s">
        <v>31</v>
      </c>
      <c r="J323" t="s">
        <v>1548</v>
      </c>
      <c r="K323" t="s">
        <v>1549</v>
      </c>
      <c r="L323" t="s">
        <v>1555</v>
      </c>
      <c r="M323" t="s">
        <v>1556</v>
      </c>
      <c r="N323" t="s">
        <v>1296</v>
      </c>
      <c r="O323" t="s">
        <v>37</v>
      </c>
      <c r="P323" t="s">
        <v>1557</v>
      </c>
      <c r="Q323" t="s">
        <v>38</v>
      </c>
      <c r="R323" t="s">
        <v>743</v>
      </c>
      <c r="S323" t="s">
        <v>1552</v>
      </c>
      <c r="T323" t="s">
        <v>1558</v>
      </c>
      <c r="U323" t="s">
        <v>1316</v>
      </c>
      <c r="V323" t="s">
        <v>1316</v>
      </c>
      <c r="W323" t="s">
        <v>37</v>
      </c>
      <c r="X323" t="s">
        <v>37</v>
      </c>
      <c r="Y323" t="s">
        <v>37</v>
      </c>
      <c r="Z323" t="s">
        <v>1559</v>
      </c>
      <c r="AA323" t="s">
        <v>44</v>
      </c>
      <c r="AB323" t="s">
        <v>44</v>
      </c>
      <c r="AC323" t="s">
        <v>45</v>
      </c>
      <c r="AD323" t="s">
        <v>1302</v>
      </c>
      <c r="AE323" t="s">
        <v>1318</v>
      </c>
      <c r="AF323" t="s">
        <v>48</v>
      </c>
      <c r="AG323">
        <v>621800</v>
      </c>
      <c r="AH323">
        <v>1</v>
      </c>
      <c r="AI323">
        <v>1</v>
      </c>
    </row>
    <row r="324" spans="1:35" ht="16.850000000000001" customHeight="1">
      <c r="A324" s="65" t="str">
        <f>IF(L324="","",IF(COUNTIF(Wip!K:K,L324)=0,IF(W324="","KGB","KBB"),IF(AND(_xlfn.IFNA(VLOOKUP(L324,Wip!K:M,3,0),"")="Y",Q324="MTCAPPLYCONF"),"On Hold",IF(W324="","KGB","KBB"))))</f>
        <v>KGB</v>
      </c>
      <c r="B324" s="65" t="str">
        <f>IF(A324="on hold", "on hold",
 IF(A324="KGB", "Standard Shipment",
  IF(IFERROR(IFERROR(VLOOKUP(L324, List!D:J, 7, 0), VLOOKUP(L324&amp;"", List!D:J, 7, 0)), 0)=0,
   IF(IFERROR(IFERROR(VLOOKUP(L324, 'CND List'!$A:$C, 3, 0), VLOOKUP(L324&amp;"", 'CND List'!$A:$C, 3, 0)), 0)=0,
    IF(A324="KBB", "-", ""),
    IFERROR(VLOOKUP(L324, 'CND List'!$A:$C, 3, 0), VLOOKUP(L324&amp;"", 'CND List'!$A:$C, 3, 0))
   ),
   IFERROR(VLOOKUP(L324, List!D:J, 7, 0), VLOOKUP(L324&amp;"", List!D:J, 7, 0))
  )
 )
)</f>
        <v>Standard Shipment</v>
      </c>
      <c r="C324" s="66" t="str">
        <f t="shared" si="5"/>
        <v>Standard Shipment</v>
      </c>
      <c r="D324" s="67" t="str">
        <f ca="1">IF(C324="Local Scrap","Closed",IFERROR(IF(A324="kgb","Closed",IF(MID(C324,5,1)="Q","Closed",LOOKUP(TODAY()-W324, {0,31,91,181,366}, {"0-30天","31-90天","91-180天","181-365天","365天以上"}))), LOOKUP(TODAY()-Z324, {0,31,91,181,366}, {"0-30天","31-90天","91-180天","181-365天","365天以上"})))</f>
        <v>Closed</v>
      </c>
      <c r="E324" s="67" t="str" cm="1">
        <f t="array" ref="E324">IF(A324&lt;&gt;"kbb", "", IF(IFERROR(VALUE(V324), 0)=MAX(INDEX(($A$2:$A$4929="kbb")*($L$2:$L$4929=L324)*IFERROR(VALUE($V$2:$V$4929), 0), 0)), "最新", "歷史重複"))</f>
        <v/>
      </c>
      <c r="F324" t="s">
        <v>1547</v>
      </c>
      <c r="G324" t="s">
        <v>29</v>
      </c>
      <c r="H324" t="s">
        <v>30</v>
      </c>
      <c r="I324" t="s">
        <v>31</v>
      </c>
      <c r="J324" t="s">
        <v>1548</v>
      </c>
      <c r="K324" t="s">
        <v>1549</v>
      </c>
      <c r="L324" t="s">
        <v>1560</v>
      </c>
      <c r="M324" t="s">
        <v>1376</v>
      </c>
      <c r="N324" t="s">
        <v>1283</v>
      </c>
      <c r="O324" t="s">
        <v>37</v>
      </c>
      <c r="P324" t="s">
        <v>1561</v>
      </c>
      <c r="Q324" t="s">
        <v>38</v>
      </c>
      <c r="R324" t="s">
        <v>743</v>
      </c>
      <c r="S324" t="s">
        <v>1552</v>
      </c>
      <c r="T324" t="s">
        <v>1562</v>
      </c>
      <c r="U324" t="s">
        <v>1316</v>
      </c>
      <c r="V324" t="s">
        <v>1316</v>
      </c>
      <c r="W324" t="s">
        <v>37</v>
      </c>
      <c r="X324" t="s">
        <v>37</v>
      </c>
      <c r="Y324" t="s">
        <v>37</v>
      </c>
      <c r="Z324" t="s">
        <v>1563</v>
      </c>
      <c r="AA324" t="s">
        <v>44</v>
      </c>
      <c r="AB324" t="s">
        <v>44</v>
      </c>
      <c r="AC324" t="s">
        <v>45</v>
      </c>
      <c r="AD324" t="s">
        <v>1288</v>
      </c>
      <c r="AE324" t="s">
        <v>1318</v>
      </c>
      <c r="AF324" t="s">
        <v>48</v>
      </c>
      <c r="AG324">
        <v>621800</v>
      </c>
      <c r="AH324">
        <v>1</v>
      </c>
      <c r="AI324">
        <v>1</v>
      </c>
    </row>
    <row r="325" spans="1:35" ht="16.850000000000001" customHeight="1">
      <c r="A325" s="65" t="str">
        <f>IF(L325="","",IF(COUNTIF(Wip!K:K,L325)=0,IF(W325="","KGB","KBB"),IF(AND(_xlfn.IFNA(VLOOKUP(L325,Wip!K:M,3,0),"")="Y",Q325="MTCAPPLYCONF"),"On Hold",IF(W325="","KGB","KBB"))))</f>
        <v>KGB</v>
      </c>
      <c r="B325" s="65" t="str">
        <f>IF(A325="on hold", "on hold",
 IF(A325="KGB", "Standard Shipment",
  IF(IFERROR(IFERROR(VLOOKUP(L325, List!D:J, 7, 0), VLOOKUP(L325&amp;"", List!D:J, 7, 0)), 0)=0,
   IF(IFERROR(IFERROR(VLOOKUP(L325, 'CND List'!$A:$C, 3, 0), VLOOKUP(L325&amp;"", 'CND List'!$A:$C, 3, 0)), 0)=0,
    IF(A325="KBB", "-", ""),
    IFERROR(VLOOKUP(L325, 'CND List'!$A:$C, 3, 0), VLOOKUP(L325&amp;"", 'CND List'!$A:$C, 3, 0))
   ),
   IFERROR(VLOOKUP(L325, List!D:J, 7, 0), VLOOKUP(L325&amp;"", List!D:J, 7, 0))
  )
 )
)</f>
        <v>Standard Shipment</v>
      </c>
      <c r="C325" s="66" t="str">
        <f t="shared" si="5"/>
        <v>Standard Shipment</v>
      </c>
      <c r="D325" s="67" t="str">
        <f ca="1">IF(C325="Local Scrap","Closed",IFERROR(IF(A325="kgb","Closed",IF(MID(C325,5,1)="Q","Closed",LOOKUP(TODAY()-W325, {0,31,91,181,366}, {"0-30天","31-90天","91-180天","181-365天","365天以上"}))), LOOKUP(TODAY()-Z325, {0,31,91,181,366}, {"0-30天","31-90天","91-180天","181-365天","365天以上"})))</f>
        <v>Closed</v>
      </c>
      <c r="E325" s="67" t="str" cm="1">
        <f t="array" ref="E325">IF(A325&lt;&gt;"kbb", "", IF(IFERROR(VALUE(V325), 0)=MAX(INDEX(($A$2:$A$4929="kbb")*($L$2:$L$4929=L325)*IFERROR(VALUE($V$2:$V$4929), 0), 0)), "最新", "歷史重複"))</f>
        <v/>
      </c>
      <c r="F325" t="s">
        <v>1547</v>
      </c>
      <c r="G325" t="s">
        <v>29</v>
      </c>
      <c r="H325" t="s">
        <v>30</v>
      </c>
      <c r="I325" t="s">
        <v>31</v>
      </c>
      <c r="J325" t="s">
        <v>1548</v>
      </c>
      <c r="K325" t="s">
        <v>1549</v>
      </c>
      <c r="L325" t="s">
        <v>1564</v>
      </c>
      <c r="M325" t="s">
        <v>701</v>
      </c>
      <c r="N325" t="s">
        <v>456</v>
      </c>
      <c r="O325" t="s">
        <v>37</v>
      </c>
      <c r="P325" t="s">
        <v>1565</v>
      </c>
      <c r="Q325" t="s">
        <v>38</v>
      </c>
      <c r="R325" t="s">
        <v>743</v>
      </c>
      <c r="S325" t="s">
        <v>1552</v>
      </c>
      <c r="T325" t="s">
        <v>1566</v>
      </c>
      <c r="U325" t="s">
        <v>1316</v>
      </c>
      <c r="V325" t="s">
        <v>1316</v>
      </c>
      <c r="W325" t="s">
        <v>37</v>
      </c>
      <c r="X325" t="s">
        <v>37</v>
      </c>
      <c r="Y325" t="s">
        <v>37</v>
      </c>
      <c r="Z325" t="s">
        <v>1567</v>
      </c>
      <c r="AA325" t="s">
        <v>44</v>
      </c>
      <c r="AB325" t="s">
        <v>44</v>
      </c>
      <c r="AC325" t="s">
        <v>45</v>
      </c>
      <c r="AD325" t="s">
        <v>460</v>
      </c>
      <c r="AE325" t="s">
        <v>1475</v>
      </c>
      <c r="AF325" t="s">
        <v>48</v>
      </c>
      <c r="AG325">
        <v>621800</v>
      </c>
      <c r="AH325">
        <v>1</v>
      </c>
      <c r="AI325">
        <v>1</v>
      </c>
    </row>
    <row r="326" spans="1:35" ht="16.850000000000001" customHeight="1">
      <c r="A326" s="65" t="str">
        <f>IF(L326="","",IF(COUNTIF(Wip!K:K,L326)=0,IF(W326="","KGB","KBB"),IF(AND(_xlfn.IFNA(VLOOKUP(L326,Wip!K:M,3,0),"")="Y",Q326="MTCAPPLYCONF"),"On Hold",IF(W326="","KGB","KBB"))))</f>
        <v>KGB</v>
      </c>
      <c r="B326" s="65" t="str">
        <f>IF(A326="on hold", "on hold",
 IF(A326="KGB", "Standard Shipment",
  IF(IFERROR(IFERROR(VLOOKUP(L326, List!D:J, 7, 0), VLOOKUP(L326&amp;"", List!D:J, 7, 0)), 0)=0,
   IF(IFERROR(IFERROR(VLOOKUP(L326, 'CND List'!$A:$C, 3, 0), VLOOKUP(L326&amp;"", 'CND List'!$A:$C, 3, 0)), 0)=0,
    IF(A326="KBB", "-", ""),
    IFERROR(VLOOKUP(L326, 'CND List'!$A:$C, 3, 0), VLOOKUP(L326&amp;"", 'CND List'!$A:$C, 3, 0))
   ),
   IFERROR(VLOOKUP(L326, List!D:J, 7, 0), VLOOKUP(L326&amp;"", List!D:J, 7, 0))
  )
 )
)</f>
        <v>Standard Shipment</v>
      </c>
      <c r="C326" s="66" t="str">
        <f t="shared" si="5"/>
        <v>Standard Shipment</v>
      </c>
      <c r="D326" s="67" t="str">
        <f ca="1">IF(C326="Local Scrap","Closed",IFERROR(IF(A326="kgb","Closed",IF(MID(C326,5,1)="Q","Closed",LOOKUP(TODAY()-W326, {0,31,91,181,366}, {"0-30天","31-90天","91-180天","181-365天","365天以上"}))), LOOKUP(TODAY()-Z326, {0,31,91,181,366}, {"0-30天","31-90天","91-180天","181-365天","365天以上"})))</f>
        <v>Closed</v>
      </c>
      <c r="E326" s="67" t="str" cm="1">
        <f t="array" ref="E326">IF(A326&lt;&gt;"kbb", "", IF(IFERROR(VALUE(V326), 0)=MAX(INDEX(($A$2:$A$4929="kbb")*($L$2:$L$4929=L326)*IFERROR(VALUE($V$2:$V$4929), 0), 0)), "最新", "歷史重複"))</f>
        <v/>
      </c>
      <c r="F326" t="s">
        <v>1547</v>
      </c>
      <c r="G326" t="s">
        <v>29</v>
      </c>
      <c r="H326" t="s">
        <v>30</v>
      </c>
      <c r="I326" t="s">
        <v>31</v>
      </c>
      <c r="J326" t="s">
        <v>1548</v>
      </c>
      <c r="K326" t="s">
        <v>1549</v>
      </c>
      <c r="L326" t="s">
        <v>1568</v>
      </c>
      <c r="M326" t="s">
        <v>1569</v>
      </c>
      <c r="N326" t="s">
        <v>1570</v>
      </c>
      <c r="O326" t="s">
        <v>37</v>
      </c>
      <c r="P326" t="s">
        <v>1571</v>
      </c>
      <c r="Q326" t="s">
        <v>38</v>
      </c>
      <c r="R326" t="s">
        <v>743</v>
      </c>
      <c r="S326" t="s">
        <v>1552</v>
      </c>
      <c r="T326" t="s">
        <v>1572</v>
      </c>
      <c r="U326" t="s">
        <v>1362</v>
      </c>
      <c r="V326" t="s">
        <v>1506</v>
      </c>
      <c r="W326" t="s">
        <v>37</v>
      </c>
      <c r="X326" t="s">
        <v>37</v>
      </c>
      <c r="Y326" t="s">
        <v>37</v>
      </c>
      <c r="Z326" t="s">
        <v>1573</v>
      </c>
      <c r="AA326" t="s">
        <v>44</v>
      </c>
      <c r="AB326" t="s">
        <v>44</v>
      </c>
      <c r="AC326" t="s">
        <v>45</v>
      </c>
      <c r="AD326" t="s">
        <v>1532</v>
      </c>
      <c r="AE326" t="s">
        <v>1364</v>
      </c>
      <c r="AF326" t="s">
        <v>48</v>
      </c>
      <c r="AG326">
        <v>621920</v>
      </c>
      <c r="AH326">
        <v>1</v>
      </c>
      <c r="AI326">
        <v>1</v>
      </c>
    </row>
    <row r="327" spans="1:35" ht="16.850000000000001" customHeight="1">
      <c r="A327" s="65" t="str">
        <f>IF(L327="","",IF(COUNTIF(Wip!K:K,L327)=0,IF(W327="","KGB","KBB"),IF(AND(_xlfn.IFNA(VLOOKUP(L327,Wip!K:M,3,0),"")="Y",Q327="MTCAPPLYCONF"),"On Hold",IF(W327="","KGB","KBB"))))</f>
        <v>KGB</v>
      </c>
      <c r="B327" s="65" t="str">
        <f>IF(A327="on hold", "on hold",
 IF(A327="KGB", "Standard Shipment",
  IF(IFERROR(IFERROR(VLOOKUP(L327, List!D:J, 7, 0), VLOOKUP(L327&amp;"", List!D:J, 7, 0)), 0)=0,
   IF(IFERROR(IFERROR(VLOOKUP(L327, 'CND List'!$A:$C, 3, 0), VLOOKUP(L327&amp;"", 'CND List'!$A:$C, 3, 0)), 0)=0,
    IF(A327="KBB", "-", ""),
    IFERROR(VLOOKUP(L327, 'CND List'!$A:$C, 3, 0), VLOOKUP(L327&amp;"", 'CND List'!$A:$C, 3, 0))
   ),
   IFERROR(VLOOKUP(L327, List!D:J, 7, 0), VLOOKUP(L327&amp;"", List!D:J, 7, 0))
  )
 )
)</f>
        <v>Standard Shipment</v>
      </c>
      <c r="C327" s="66" t="str">
        <f t="shared" si="5"/>
        <v>Standard Shipment</v>
      </c>
      <c r="D327" s="67" t="str">
        <f ca="1">IF(C327="Local Scrap","Closed",IFERROR(IF(A327="kgb","Closed",IF(MID(C327,5,1)="Q","Closed",LOOKUP(TODAY()-W327, {0,31,91,181,366}, {"0-30天","31-90天","91-180天","181-365天","365天以上"}))), LOOKUP(TODAY()-Z327, {0,31,91,181,366}, {"0-30天","31-90天","91-180天","181-365天","365天以上"})))</f>
        <v>Closed</v>
      </c>
      <c r="E327" s="67" t="str" cm="1">
        <f t="array" ref="E327">IF(A327&lt;&gt;"kbb", "", IF(IFERROR(VALUE(V327), 0)=MAX(INDEX(($A$2:$A$4929="kbb")*($L$2:$L$4929=L327)*IFERROR(VALUE($V$2:$V$4929), 0), 0)), "最新", "歷史重複"))</f>
        <v/>
      </c>
      <c r="F327" t="s">
        <v>1547</v>
      </c>
      <c r="G327" t="s">
        <v>29</v>
      </c>
      <c r="H327" t="s">
        <v>30</v>
      </c>
      <c r="I327" t="s">
        <v>31</v>
      </c>
      <c r="J327" t="s">
        <v>1548</v>
      </c>
      <c r="K327" t="s">
        <v>1549</v>
      </c>
      <c r="L327" t="s">
        <v>1574</v>
      </c>
      <c r="M327" t="s">
        <v>1575</v>
      </c>
      <c r="N327" t="s">
        <v>1576</v>
      </c>
      <c r="O327" t="s">
        <v>37</v>
      </c>
      <c r="P327" t="s">
        <v>1577</v>
      </c>
      <c r="Q327" t="s">
        <v>38</v>
      </c>
      <c r="R327" t="s">
        <v>743</v>
      </c>
      <c r="S327" t="s">
        <v>1552</v>
      </c>
      <c r="T327" t="s">
        <v>1578</v>
      </c>
      <c r="U327" t="s">
        <v>1506</v>
      </c>
      <c r="V327" t="s">
        <v>1506</v>
      </c>
      <c r="W327" t="s">
        <v>37</v>
      </c>
      <c r="X327" t="s">
        <v>37</v>
      </c>
      <c r="Y327" t="s">
        <v>37</v>
      </c>
      <c r="Z327" t="s">
        <v>1579</v>
      </c>
      <c r="AA327" t="s">
        <v>44</v>
      </c>
      <c r="AB327" t="s">
        <v>44</v>
      </c>
      <c r="AC327" t="s">
        <v>45</v>
      </c>
      <c r="AD327" t="s">
        <v>1532</v>
      </c>
      <c r="AE327" t="s">
        <v>1364</v>
      </c>
      <c r="AF327" t="s">
        <v>48</v>
      </c>
      <c r="AG327">
        <v>621920</v>
      </c>
      <c r="AH327">
        <v>1</v>
      </c>
      <c r="AI327">
        <v>1</v>
      </c>
    </row>
    <row r="328" spans="1:35" ht="16.850000000000001" customHeight="1">
      <c r="A328" s="65" t="str">
        <f>IF(L328="","",IF(COUNTIF(Wip!K:K,L328)=0,IF(W328="","KGB","KBB"),IF(AND(_xlfn.IFNA(VLOOKUP(L328,Wip!K:M,3,0),"")="Y",Q328="MTCAPPLYCONF"),"On Hold",IF(W328="","KGB","KBB"))))</f>
        <v>KGB</v>
      </c>
      <c r="B328" s="65" t="str">
        <f>IF(A328="on hold", "on hold",
 IF(A328="KGB", "Standard Shipment",
  IF(IFERROR(IFERROR(VLOOKUP(L328, List!D:J, 7, 0), VLOOKUP(L328&amp;"", List!D:J, 7, 0)), 0)=0,
   IF(IFERROR(IFERROR(VLOOKUP(L328, 'CND List'!$A:$C, 3, 0), VLOOKUP(L328&amp;"", 'CND List'!$A:$C, 3, 0)), 0)=0,
    IF(A328="KBB", "-", ""),
    IFERROR(VLOOKUP(L328, 'CND List'!$A:$C, 3, 0), VLOOKUP(L328&amp;"", 'CND List'!$A:$C, 3, 0))
   ),
   IFERROR(VLOOKUP(L328, List!D:J, 7, 0), VLOOKUP(L328&amp;"", List!D:J, 7, 0))
  )
 )
)</f>
        <v>Standard Shipment</v>
      </c>
      <c r="C328" s="66" t="str">
        <f t="shared" si="5"/>
        <v>Standard Shipment</v>
      </c>
      <c r="D328" s="67" t="str">
        <f ca="1">IF(C328="Local Scrap","Closed",IFERROR(IF(A328="kgb","Closed",IF(MID(C328,5,1)="Q","Closed",LOOKUP(TODAY()-W328, {0,31,91,181,366}, {"0-30天","31-90天","91-180天","181-365天","365天以上"}))), LOOKUP(TODAY()-Z328, {0,31,91,181,366}, {"0-30天","31-90天","91-180天","181-365天","365天以上"})))</f>
        <v>Closed</v>
      </c>
      <c r="E328" s="67" t="str" cm="1">
        <f t="array" ref="E328">IF(A328&lt;&gt;"kbb", "", IF(IFERROR(VALUE(V328), 0)=MAX(INDEX(($A$2:$A$4929="kbb")*($L$2:$L$4929=L328)*IFERROR(VALUE($V$2:$V$4929), 0), 0)), "最新", "歷史重複"))</f>
        <v/>
      </c>
      <c r="F328" t="s">
        <v>1580</v>
      </c>
      <c r="G328" t="s">
        <v>29</v>
      </c>
      <c r="H328" t="s">
        <v>30</v>
      </c>
      <c r="I328" t="s">
        <v>31</v>
      </c>
      <c r="J328" t="s">
        <v>1581</v>
      </c>
      <c r="K328" t="s">
        <v>1582</v>
      </c>
      <c r="L328" t="s">
        <v>1583</v>
      </c>
      <c r="M328" t="s">
        <v>1428</v>
      </c>
      <c r="N328" t="s">
        <v>1411</v>
      </c>
      <c r="O328" t="s">
        <v>37</v>
      </c>
      <c r="P328" t="s">
        <v>1583</v>
      </c>
      <c r="Q328" t="s">
        <v>38</v>
      </c>
      <c r="R328" t="s">
        <v>743</v>
      </c>
      <c r="S328" t="s">
        <v>1584</v>
      </c>
      <c r="T328" t="s">
        <v>1585</v>
      </c>
      <c r="U328" t="s">
        <v>1586</v>
      </c>
      <c r="V328" t="s">
        <v>1586</v>
      </c>
      <c r="W328" t="s">
        <v>37</v>
      </c>
      <c r="X328" t="s">
        <v>37</v>
      </c>
      <c r="Y328" t="s">
        <v>37</v>
      </c>
      <c r="Z328" t="s">
        <v>1587</v>
      </c>
      <c r="AA328" t="s">
        <v>44</v>
      </c>
      <c r="AB328" t="s">
        <v>44</v>
      </c>
      <c r="AC328" t="s">
        <v>863</v>
      </c>
      <c r="AD328" t="s">
        <v>1257</v>
      </c>
      <c r="AE328" t="s">
        <v>1588</v>
      </c>
      <c r="AF328" t="s">
        <v>48</v>
      </c>
      <c r="AG328">
        <v>621690</v>
      </c>
      <c r="AH328">
        <v>1</v>
      </c>
      <c r="AI328">
        <v>1</v>
      </c>
    </row>
    <row r="329" spans="1:35" ht="16.850000000000001" customHeight="1">
      <c r="A329" s="65" t="str">
        <f>IF(L329="","",IF(COUNTIF(Wip!K:K,L329)=0,IF(W329="","KGB","KBB"),IF(AND(_xlfn.IFNA(VLOOKUP(L329,Wip!K:M,3,0),"")="Y",Q329="MTCAPPLYCONF"),"On Hold",IF(W329="","KGB","KBB"))))</f>
        <v>KGB</v>
      </c>
      <c r="B329" s="65" t="str">
        <f>IF(A329="on hold", "on hold",
 IF(A329="KGB", "Standard Shipment",
  IF(IFERROR(IFERROR(VLOOKUP(L329, List!D:J, 7, 0), VLOOKUP(L329&amp;"", List!D:J, 7, 0)), 0)=0,
   IF(IFERROR(IFERROR(VLOOKUP(L329, 'CND List'!$A:$C, 3, 0), VLOOKUP(L329&amp;"", 'CND List'!$A:$C, 3, 0)), 0)=0,
    IF(A329="KBB", "-", ""),
    IFERROR(VLOOKUP(L329, 'CND List'!$A:$C, 3, 0), VLOOKUP(L329&amp;"", 'CND List'!$A:$C, 3, 0))
   ),
   IFERROR(VLOOKUP(L329, List!D:J, 7, 0), VLOOKUP(L329&amp;"", List!D:J, 7, 0))
  )
 )
)</f>
        <v>Standard Shipment</v>
      </c>
      <c r="C329" s="66" t="str">
        <f t="shared" si="5"/>
        <v>Standard Shipment</v>
      </c>
      <c r="D329" s="67" t="str">
        <f ca="1">IF(C329="Local Scrap","Closed",IFERROR(IF(A329="kgb","Closed",IF(MID(C329,5,1)="Q","Closed",LOOKUP(TODAY()-W329, {0,31,91,181,366}, {"0-30天","31-90天","91-180天","181-365天","365天以上"}))), LOOKUP(TODAY()-Z329, {0,31,91,181,366}, {"0-30天","31-90天","91-180天","181-365天","365天以上"})))</f>
        <v>Closed</v>
      </c>
      <c r="E329" s="67" t="str" cm="1">
        <f t="array" ref="E329">IF(A329&lt;&gt;"kbb", "", IF(IFERROR(VALUE(V329), 0)=MAX(INDEX(($A$2:$A$4929="kbb")*($L$2:$L$4929=L329)*IFERROR(VALUE($V$2:$V$4929), 0), 0)), "最新", "歷史重複"))</f>
        <v/>
      </c>
      <c r="F329" t="s">
        <v>1580</v>
      </c>
      <c r="G329" t="s">
        <v>29</v>
      </c>
      <c r="H329" t="s">
        <v>30</v>
      </c>
      <c r="I329" t="s">
        <v>31</v>
      </c>
      <c r="J329" t="s">
        <v>1581</v>
      </c>
      <c r="K329" t="s">
        <v>1582</v>
      </c>
      <c r="L329" t="s">
        <v>1589</v>
      </c>
      <c r="M329" t="s">
        <v>1428</v>
      </c>
      <c r="N329" t="s">
        <v>1411</v>
      </c>
      <c r="O329" t="s">
        <v>37</v>
      </c>
      <c r="P329" t="s">
        <v>1590</v>
      </c>
      <c r="Q329" t="s">
        <v>38</v>
      </c>
      <c r="R329" t="s">
        <v>53</v>
      </c>
      <c r="S329" t="s">
        <v>1591</v>
      </c>
      <c r="T329" t="s">
        <v>1592</v>
      </c>
      <c r="U329" t="s">
        <v>1448</v>
      </c>
      <c r="V329" t="s">
        <v>1448</v>
      </c>
      <c r="W329" t="s">
        <v>37</v>
      </c>
      <c r="X329" t="s">
        <v>37</v>
      </c>
      <c r="Y329" t="s">
        <v>37</v>
      </c>
      <c r="Z329" t="s">
        <v>1593</v>
      </c>
      <c r="AA329" t="s">
        <v>44</v>
      </c>
      <c r="AB329" t="s">
        <v>44</v>
      </c>
      <c r="AC329" t="s">
        <v>45</v>
      </c>
      <c r="AD329" t="s">
        <v>1257</v>
      </c>
      <c r="AE329" t="s">
        <v>1502</v>
      </c>
      <c r="AF329" t="s">
        <v>48</v>
      </c>
      <c r="AG329">
        <v>621843</v>
      </c>
      <c r="AH329">
        <v>1</v>
      </c>
      <c r="AI329">
        <v>1</v>
      </c>
    </row>
    <row r="330" spans="1:35" ht="16.850000000000001" customHeight="1">
      <c r="A330" s="65" t="str">
        <f>IF(L330="","",IF(COUNTIF(Wip!K:K,L330)=0,IF(W330="","KGB","KBB"),IF(AND(_xlfn.IFNA(VLOOKUP(L330,Wip!K:M,3,0),"")="Y",Q330="MTCAPPLYCONF"),"On Hold",IF(W330="","KGB","KBB"))))</f>
        <v>KGB</v>
      </c>
      <c r="B330" s="65" t="str">
        <f>IF(A330="on hold", "on hold",
 IF(A330="KGB", "Standard Shipment",
  IF(IFERROR(IFERROR(VLOOKUP(L330, List!D:J, 7, 0), VLOOKUP(L330&amp;"", List!D:J, 7, 0)), 0)=0,
   IF(IFERROR(IFERROR(VLOOKUP(L330, 'CND List'!$A:$C, 3, 0), VLOOKUP(L330&amp;"", 'CND List'!$A:$C, 3, 0)), 0)=0,
    IF(A330="KBB", "-", ""),
    IFERROR(VLOOKUP(L330, 'CND List'!$A:$C, 3, 0), VLOOKUP(L330&amp;"", 'CND List'!$A:$C, 3, 0))
   ),
   IFERROR(VLOOKUP(L330, List!D:J, 7, 0), VLOOKUP(L330&amp;"", List!D:J, 7, 0))
  )
 )
)</f>
        <v>Standard Shipment</v>
      </c>
      <c r="C330" s="66" t="str">
        <f t="shared" si="5"/>
        <v>Standard Shipment</v>
      </c>
      <c r="D330" s="67" t="str">
        <f ca="1">IF(C330="Local Scrap","Closed",IFERROR(IF(A330="kgb","Closed",IF(MID(C330,5,1)="Q","Closed",LOOKUP(TODAY()-W330, {0,31,91,181,366}, {"0-30天","31-90天","91-180天","181-365天","365天以上"}))), LOOKUP(TODAY()-Z330, {0,31,91,181,366}, {"0-30天","31-90天","91-180天","181-365天","365天以上"})))</f>
        <v>Closed</v>
      </c>
      <c r="E330" s="67" t="str" cm="1">
        <f t="array" ref="E330">IF(A330&lt;&gt;"kbb", "", IF(IFERROR(VALUE(V330), 0)=MAX(INDEX(($A$2:$A$4929="kbb")*($L$2:$L$4929=L330)*IFERROR(VALUE($V$2:$V$4929), 0), 0)), "最新", "歷史重複"))</f>
        <v/>
      </c>
      <c r="F330" t="s">
        <v>1580</v>
      </c>
      <c r="G330" t="s">
        <v>29</v>
      </c>
      <c r="H330" t="s">
        <v>30</v>
      </c>
      <c r="I330" t="s">
        <v>31</v>
      </c>
      <c r="J330" t="s">
        <v>1581</v>
      </c>
      <c r="K330" t="s">
        <v>1582</v>
      </c>
      <c r="L330" t="s">
        <v>1594</v>
      </c>
      <c r="M330" t="s">
        <v>226</v>
      </c>
      <c r="N330" t="s">
        <v>36</v>
      </c>
      <c r="O330" t="s">
        <v>37</v>
      </c>
      <c r="P330" t="s">
        <v>1595</v>
      </c>
      <c r="Q330" t="s">
        <v>38</v>
      </c>
      <c r="R330" t="s">
        <v>743</v>
      </c>
      <c r="S330" t="s">
        <v>1591</v>
      </c>
      <c r="T330" t="s">
        <v>1596</v>
      </c>
      <c r="U330" t="s">
        <v>1316</v>
      </c>
      <c r="V330" t="s">
        <v>1316</v>
      </c>
      <c r="W330" t="s">
        <v>37</v>
      </c>
      <c r="X330" t="s">
        <v>37</v>
      </c>
      <c r="Y330" t="s">
        <v>37</v>
      </c>
      <c r="Z330" t="s">
        <v>1597</v>
      </c>
      <c r="AA330" t="s">
        <v>44</v>
      </c>
      <c r="AB330" t="s">
        <v>44</v>
      </c>
      <c r="AC330" t="s">
        <v>45</v>
      </c>
      <c r="AD330" t="s">
        <v>46</v>
      </c>
      <c r="AE330" t="s">
        <v>1318</v>
      </c>
      <c r="AF330" t="s">
        <v>48</v>
      </c>
      <c r="AG330">
        <v>621800</v>
      </c>
      <c r="AH330">
        <v>1</v>
      </c>
      <c r="AI330">
        <v>1</v>
      </c>
    </row>
    <row r="331" spans="1:35" ht="16.850000000000001" customHeight="1">
      <c r="A331" s="65" t="str">
        <f>IF(L331="","",IF(COUNTIF(Wip!K:K,L331)=0,IF(W331="","KGB","KBB"),IF(AND(_xlfn.IFNA(VLOOKUP(L331,Wip!K:M,3,0),"")="Y",Q331="MTCAPPLYCONF"),"On Hold",IF(W331="","KGB","KBB"))))</f>
        <v>KGB</v>
      </c>
      <c r="B331" s="65" t="str">
        <f>IF(A331="on hold", "on hold",
 IF(A331="KGB", "Standard Shipment",
  IF(IFERROR(IFERROR(VLOOKUP(L331, List!D:J, 7, 0), VLOOKUP(L331&amp;"", List!D:J, 7, 0)), 0)=0,
   IF(IFERROR(IFERROR(VLOOKUP(L331, 'CND List'!$A:$C, 3, 0), VLOOKUP(L331&amp;"", 'CND List'!$A:$C, 3, 0)), 0)=0,
    IF(A331="KBB", "-", ""),
    IFERROR(VLOOKUP(L331, 'CND List'!$A:$C, 3, 0), VLOOKUP(L331&amp;"", 'CND List'!$A:$C, 3, 0))
   ),
   IFERROR(VLOOKUP(L331, List!D:J, 7, 0), VLOOKUP(L331&amp;"", List!D:J, 7, 0))
  )
 )
)</f>
        <v>Standard Shipment</v>
      </c>
      <c r="C331" s="66" t="str">
        <f t="shared" si="5"/>
        <v>Standard Shipment</v>
      </c>
      <c r="D331" s="67" t="str">
        <f ca="1">IF(C331="Local Scrap","Closed",IFERROR(IF(A331="kgb","Closed",IF(MID(C331,5,1)="Q","Closed",LOOKUP(TODAY()-W331, {0,31,91,181,366}, {"0-30天","31-90天","91-180天","181-365天","365天以上"}))), LOOKUP(TODAY()-Z331, {0,31,91,181,366}, {"0-30天","31-90天","91-180天","181-365天","365天以上"})))</f>
        <v>Closed</v>
      </c>
      <c r="E331" s="67" t="str" cm="1">
        <f t="array" ref="E331">IF(A331&lt;&gt;"kbb", "", IF(IFERROR(VALUE(V331), 0)=MAX(INDEX(($A$2:$A$4929="kbb")*($L$2:$L$4929=L331)*IFERROR(VALUE($V$2:$V$4929), 0), 0)), "最新", "歷史重複"))</f>
        <v/>
      </c>
      <c r="F331" t="s">
        <v>1598</v>
      </c>
      <c r="G331" t="s">
        <v>29</v>
      </c>
      <c r="H331" t="s">
        <v>30</v>
      </c>
      <c r="I331" t="s">
        <v>31</v>
      </c>
      <c r="J331" t="s">
        <v>1599</v>
      </c>
      <c r="K331" t="s">
        <v>1600</v>
      </c>
      <c r="L331" t="s">
        <v>1601</v>
      </c>
      <c r="M331" t="s">
        <v>1248</v>
      </c>
      <c r="N331" t="s">
        <v>1249</v>
      </c>
      <c r="O331" t="s">
        <v>37</v>
      </c>
      <c r="P331" t="s">
        <v>1602</v>
      </c>
      <c r="Q331" t="s">
        <v>38</v>
      </c>
      <c r="R331" t="s">
        <v>743</v>
      </c>
      <c r="S331" t="s">
        <v>1603</v>
      </c>
      <c r="T331" t="s">
        <v>1604</v>
      </c>
      <c r="U331" t="s">
        <v>1316</v>
      </c>
      <c r="V331" t="s">
        <v>1316</v>
      </c>
      <c r="W331" t="s">
        <v>37</v>
      </c>
      <c r="X331" t="s">
        <v>37</v>
      </c>
      <c r="Y331" t="s">
        <v>37</v>
      </c>
      <c r="Z331" t="s">
        <v>1605</v>
      </c>
      <c r="AA331" t="s">
        <v>44</v>
      </c>
      <c r="AB331" t="s">
        <v>44</v>
      </c>
      <c r="AC331" t="s">
        <v>45</v>
      </c>
      <c r="AD331" t="s">
        <v>1257</v>
      </c>
      <c r="AE331" t="s">
        <v>1475</v>
      </c>
      <c r="AF331" t="s">
        <v>48</v>
      </c>
      <c r="AG331">
        <v>621800</v>
      </c>
      <c r="AH331">
        <v>1</v>
      </c>
      <c r="AI331">
        <v>1</v>
      </c>
    </row>
    <row r="332" spans="1:35" ht="16.850000000000001" customHeight="1">
      <c r="A332" s="65" t="str">
        <f>IF(L332="","",IF(COUNTIF(Wip!K:K,L332)=0,IF(W332="","KGB","KBB"),IF(AND(_xlfn.IFNA(VLOOKUP(L332,Wip!K:M,3,0),"")="Y",Q332="MTCAPPLYCONF"),"On Hold",IF(W332="","KGB","KBB"))))</f>
        <v>KGB</v>
      </c>
      <c r="B332" s="65" t="str">
        <f>IF(A332="on hold", "on hold",
 IF(A332="KGB", "Standard Shipment",
  IF(IFERROR(IFERROR(VLOOKUP(L332, List!D:J, 7, 0), VLOOKUP(L332&amp;"", List!D:J, 7, 0)), 0)=0,
   IF(IFERROR(IFERROR(VLOOKUP(L332, 'CND List'!$A:$C, 3, 0), VLOOKUP(L332&amp;"", 'CND List'!$A:$C, 3, 0)), 0)=0,
    IF(A332="KBB", "-", ""),
    IFERROR(VLOOKUP(L332, 'CND List'!$A:$C, 3, 0), VLOOKUP(L332&amp;"", 'CND List'!$A:$C, 3, 0))
   ),
   IFERROR(VLOOKUP(L332, List!D:J, 7, 0), VLOOKUP(L332&amp;"", List!D:J, 7, 0))
  )
 )
)</f>
        <v>Standard Shipment</v>
      </c>
      <c r="C332" s="66" t="str">
        <f t="shared" si="5"/>
        <v>Standard Shipment</v>
      </c>
      <c r="D332" s="67" t="str">
        <f ca="1">IF(C332="Local Scrap","Closed",IFERROR(IF(A332="kgb","Closed",IF(MID(C332,5,1)="Q","Closed",LOOKUP(TODAY()-W332, {0,31,91,181,366}, {"0-30天","31-90天","91-180天","181-365天","365天以上"}))), LOOKUP(TODAY()-Z332, {0,31,91,181,366}, {"0-30天","31-90天","91-180天","181-365天","365天以上"})))</f>
        <v>Closed</v>
      </c>
      <c r="E332" s="67" t="str" cm="1">
        <f t="array" ref="E332">IF(A332&lt;&gt;"kbb", "", IF(IFERROR(VALUE(V332), 0)=MAX(INDEX(($A$2:$A$4929="kbb")*($L$2:$L$4929=L332)*IFERROR(VALUE($V$2:$V$4929), 0), 0)), "最新", "歷史重複"))</f>
        <v/>
      </c>
      <c r="F332" t="s">
        <v>1606</v>
      </c>
      <c r="G332" t="s">
        <v>29</v>
      </c>
      <c r="H332" t="s">
        <v>30</v>
      </c>
      <c r="I332" t="s">
        <v>31</v>
      </c>
      <c r="J332" t="s">
        <v>1607</v>
      </c>
      <c r="K332" t="s">
        <v>1608</v>
      </c>
      <c r="L332" t="s">
        <v>1609</v>
      </c>
      <c r="M332" t="s">
        <v>1610</v>
      </c>
      <c r="N332" t="s">
        <v>1391</v>
      </c>
      <c r="O332" t="s">
        <v>1611</v>
      </c>
      <c r="P332" t="s">
        <v>1612</v>
      </c>
      <c r="Q332" t="s">
        <v>38</v>
      </c>
      <c r="R332" t="s">
        <v>743</v>
      </c>
      <c r="S332" t="s">
        <v>1613</v>
      </c>
      <c r="T332" t="s">
        <v>1614</v>
      </c>
      <c r="U332" t="s">
        <v>1316</v>
      </c>
      <c r="V332" t="s">
        <v>1316</v>
      </c>
      <c r="W332" t="s">
        <v>37</v>
      </c>
      <c r="X332" t="s">
        <v>37</v>
      </c>
      <c r="Y332" t="s">
        <v>37</v>
      </c>
      <c r="Z332" t="s">
        <v>1615</v>
      </c>
      <c r="AA332" t="s">
        <v>44</v>
      </c>
      <c r="AB332" t="s">
        <v>44</v>
      </c>
      <c r="AC332" t="s">
        <v>45</v>
      </c>
      <c r="AD332" t="s">
        <v>1302</v>
      </c>
      <c r="AE332" t="s">
        <v>1475</v>
      </c>
      <c r="AF332" t="s">
        <v>48</v>
      </c>
      <c r="AG332">
        <v>621800</v>
      </c>
      <c r="AH332">
        <v>1</v>
      </c>
      <c r="AI332">
        <v>1</v>
      </c>
    </row>
    <row r="333" spans="1:35" ht="16.850000000000001" customHeight="1">
      <c r="A333" s="65" t="str">
        <f>IF(L333="","",IF(COUNTIF(Wip!K:K,L333)=0,IF(W333="","KGB","KBB"),IF(AND(_xlfn.IFNA(VLOOKUP(L333,Wip!K:M,3,0),"")="Y",Q333="MTCAPPLYCONF"),"On Hold",IF(W333="","KGB","KBB"))))</f>
        <v>KBB</v>
      </c>
      <c r="B333" s="65" t="str">
        <f>IF(A333="on hold", "on hold",
 IF(A333="KGB", "Standard Shipment",
  IF(IFERROR(IFERROR(VLOOKUP(L333, List!D:J, 7, 0), VLOOKUP(L333&amp;"", List!D:J, 7, 0)), 0)=0,
   IF(IFERROR(IFERROR(VLOOKUP(L333, 'CND List'!$A:$C, 3, 0), VLOOKUP(L333&amp;"", 'CND List'!$A:$C, 3, 0)), 0)=0,
    IF(A333="KBB", "-", ""),
    IFERROR(VLOOKUP(L333, 'CND List'!$A:$C, 3, 0), VLOOKUP(L333&amp;"", 'CND List'!$A:$C, 3, 0))
   ),
   IFERROR(VLOOKUP(L333, List!D:J, 7, 0), VLOOKUP(L333&amp;"", List!D:J, 7, 0))
  )
 )
)</f>
        <v>-</v>
      </c>
      <c r="C333" s="66" t="str">
        <f t="shared" si="5"/>
        <v>wait for return customer</v>
      </c>
      <c r="D333" s="67" t="str">
        <f ca="1">IF(C333="Local Scrap","Closed",IFERROR(IF(A333="kgb","Closed",IF(MID(C333,5,1)="Q","Closed",LOOKUP(TODAY()-W333, {0,31,91,181,366}, {"0-30天","31-90天","91-180天","181-365天","365天以上"}))), LOOKUP(TODAY()-Z333, {0,31,91,181,366}, {"0-30天","31-90天","91-180天","181-365天","365天以上"})))</f>
        <v>365天以上</v>
      </c>
      <c r="E333" s="67" t="str" cm="1">
        <f t="array" ref="E333">IF(A333&lt;&gt;"kbb", "", IF(IFERROR(VALUE(V333), 0)=MAX(INDEX(($A$2:$A$4929="kbb")*($L$2:$L$4929=L333)*IFERROR(VALUE($V$2:$V$4929), 0), 0)), "最新", "歷史重複"))</f>
        <v>最新</v>
      </c>
      <c r="F333" t="s">
        <v>1606</v>
      </c>
      <c r="G333" t="s">
        <v>29</v>
      </c>
      <c r="H333" t="s">
        <v>30</v>
      </c>
      <c r="I333" t="s">
        <v>31</v>
      </c>
      <c r="J333" t="s">
        <v>1607</v>
      </c>
      <c r="K333" t="s">
        <v>1608</v>
      </c>
      <c r="L333" t="s">
        <v>1616</v>
      </c>
      <c r="M333" t="s">
        <v>384</v>
      </c>
      <c r="N333" t="s">
        <v>385</v>
      </c>
      <c r="O333" t="s">
        <v>37</v>
      </c>
      <c r="P333" t="s">
        <v>1616</v>
      </c>
      <c r="Q333" t="s">
        <v>38</v>
      </c>
      <c r="R333" t="s">
        <v>53</v>
      </c>
      <c r="S333" t="s">
        <v>1617</v>
      </c>
      <c r="T333" t="s">
        <v>37</v>
      </c>
      <c r="U333" t="s">
        <v>37</v>
      </c>
      <c r="V333" t="s">
        <v>1618</v>
      </c>
      <c r="W333" t="s">
        <v>113</v>
      </c>
      <c r="X333" t="s">
        <v>114</v>
      </c>
      <c r="Y333" t="s">
        <v>1619</v>
      </c>
      <c r="Z333" t="s">
        <v>1620</v>
      </c>
      <c r="AA333" t="s">
        <v>44</v>
      </c>
      <c r="AB333" t="s">
        <v>44</v>
      </c>
      <c r="AC333" t="s">
        <v>117</v>
      </c>
      <c r="AD333" t="s">
        <v>390</v>
      </c>
      <c r="AE333" t="s">
        <v>37</v>
      </c>
      <c r="AF333" t="s">
        <v>37</v>
      </c>
      <c r="AG333" t="s">
        <v>37</v>
      </c>
      <c r="AH333" t="s">
        <v>37</v>
      </c>
      <c r="AI333" t="s">
        <v>37</v>
      </c>
    </row>
    <row r="334" spans="1:35" ht="16.850000000000001" customHeight="1">
      <c r="A334" s="65" t="str">
        <f>IF(L334="","",IF(COUNTIF(Wip!K:K,L334)=0,IF(W334="","KGB","KBB"),IF(AND(_xlfn.IFNA(VLOOKUP(L334,Wip!K:M,3,0),"")="Y",Q334="MTCAPPLYCONF"),"On Hold",IF(W334="","KGB","KBB"))))</f>
        <v>KGB</v>
      </c>
      <c r="B334" s="65" t="str">
        <f>IF(A334="on hold", "on hold",
 IF(A334="KGB", "Standard Shipment",
  IF(IFERROR(IFERROR(VLOOKUP(L334, List!D:J, 7, 0), VLOOKUP(L334&amp;"", List!D:J, 7, 0)), 0)=0,
   IF(IFERROR(IFERROR(VLOOKUP(L334, 'CND List'!$A:$C, 3, 0), VLOOKUP(L334&amp;"", 'CND List'!$A:$C, 3, 0)), 0)=0,
    IF(A334="KBB", "-", ""),
    IFERROR(VLOOKUP(L334, 'CND List'!$A:$C, 3, 0), VLOOKUP(L334&amp;"", 'CND List'!$A:$C, 3, 0))
   ),
   IFERROR(VLOOKUP(L334, List!D:J, 7, 0), VLOOKUP(L334&amp;"", List!D:J, 7, 0))
  )
 )
)</f>
        <v>Standard Shipment</v>
      </c>
      <c r="C334" s="66" t="str">
        <f t="shared" si="5"/>
        <v>Standard Shipment</v>
      </c>
      <c r="D334" s="67" t="str">
        <f ca="1">IF(C334="Local Scrap","Closed",IFERROR(IF(A334="kgb","Closed",IF(MID(C334,5,1)="Q","Closed",LOOKUP(TODAY()-W334, {0,31,91,181,366}, {"0-30天","31-90天","91-180天","181-365天","365天以上"}))), LOOKUP(TODAY()-Z334, {0,31,91,181,366}, {"0-30天","31-90天","91-180天","181-365天","365天以上"})))</f>
        <v>Closed</v>
      </c>
      <c r="E334" s="67" t="str" cm="1">
        <f t="array" ref="E334">IF(A334&lt;&gt;"kbb", "", IF(IFERROR(VALUE(V334), 0)=MAX(INDEX(($A$2:$A$4929="kbb")*($L$2:$L$4929=L334)*IFERROR(VALUE($V$2:$V$4929), 0), 0)), "最新", "歷史重複"))</f>
        <v/>
      </c>
      <c r="F334" t="s">
        <v>1606</v>
      </c>
      <c r="G334" t="s">
        <v>29</v>
      </c>
      <c r="H334" t="s">
        <v>30</v>
      </c>
      <c r="I334" t="s">
        <v>31</v>
      </c>
      <c r="J334" t="s">
        <v>1607</v>
      </c>
      <c r="K334" t="s">
        <v>1608</v>
      </c>
      <c r="L334" t="s">
        <v>1621</v>
      </c>
      <c r="M334" t="s">
        <v>1527</v>
      </c>
      <c r="N334" t="s">
        <v>1528</v>
      </c>
      <c r="O334" t="s">
        <v>37</v>
      </c>
      <c r="P334" t="s">
        <v>1622</v>
      </c>
      <c r="Q334" t="s">
        <v>38</v>
      </c>
      <c r="R334" t="s">
        <v>743</v>
      </c>
      <c r="S334" t="s">
        <v>1613</v>
      </c>
      <c r="T334" t="s">
        <v>1623</v>
      </c>
      <c r="U334" t="s">
        <v>1316</v>
      </c>
      <c r="V334" t="s">
        <v>1316</v>
      </c>
      <c r="W334" t="s">
        <v>37</v>
      </c>
      <c r="X334" t="s">
        <v>37</v>
      </c>
      <c r="Y334" t="s">
        <v>37</v>
      </c>
      <c r="Z334" t="s">
        <v>1624</v>
      </c>
      <c r="AA334" t="s">
        <v>44</v>
      </c>
      <c r="AB334" t="s">
        <v>44</v>
      </c>
      <c r="AC334" t="s">
        <v>45</v>
      </c>
      <c r="AD334" t="s">
        <v>1532</v>
      </c>
      <c r="AE334" t="s">
        <v>1475</v>
      </c>
      <c r="AF334" t="s">
        <v>48</v>
      </c>
      <c r="AG334">
        <v>621800</v>
      </c>
      <c r="AH334">
        <v>1</v>
      </c>
      <c r="AI334">
        <v>1</v>
      </c>
    </row>
    <row r="335" spans="1:35" ht="16.850000000000001" customHeight="1">
      <c r="A335" s="65" t="str">
        <f>IF(L335="","",IF(COUNTIF(Wip!K:K,L335)=0,IF(W335="","KGB","KBB"),IF(AND(_xlfn.IFNA(VLOOKUP(L335,Wip!K:M,3,0),"")="Y",Q335="MTCAPPLYCONF"),"On Hold",IF(W335="","KGB","KBB"))))</f>
        <v>KGB</v>
      </c>
      <c r="B335" s="65" t="str">
        <f>IF(A335="on hold", "on hold",
 IF(A335="KGB", "Standard Shipment",
  IF(IFERROR(IFERROR(VLOOKUP(L335, List!D:J, 7, 0), VLOOKUP(L335&amp;"", List!D:J, 7, 0)), 0)=0,
   IF(IFERROR(IFERROR(VLOOKUP(L335, 'CND List'!$A:$C, 3, 0), VLOOKUP(L335&amp;"", 'CND List'!$A:$C, 3, 0)), 0)=0,
    IF(A335="KBB", "-", ""),
    IFERROR(VLOOKUP(L335, 'CND List'!$A:$C, 3, 0), VLOOKUP(L335&amp;"", 'CND List'!$A:$C, 3, 0))
   ),
   IFERROR(VLOOKUP(L335, List!D:J, 7, 0), VLOOKUP(L335&amp;"", List!D:J, 7, 0))
  )
 )
)</f>
        <v>Standard Shipment</v>
      </c>
      <c r="C335" s="66" t="str">
        <f t="shared" si="5"/>
        <v>Standard Shipment</v>
      </c>
      <c r="D335" s="67" t="str">
        <f ca="1">IF(C335="Local Scrap","Closed",IFERROR(IF(A335="kgb","Closed",IF(MID(C335,5,1)="Q","Closed",LOOKUP(TODAY()-W335, {0,31,91,181,366}, {"0-30天","31-90天","91-180天","181-365天","365天以上"}))), LOOKUP(TODAY()-Z335, {0,31,91,181,366}, {"0-30天","31-90天","91-180天","181-365天","365天以上"})))</f>
        <v>Closed</v>
      </c>
      <c r="E335" s="67" t="str" cm="1">
        <f t="array" ref="E335">IF(A335&lt;&gt;"kbb", "", IF(IFERROR(VALUE(V335), 0)=MAX(INDEX(($A$2:$A$4929="kbb")*($L$2:$L$4929=L335)*IFERROR(VALUE($V$2:$V$4929), 0), 0)), "最新", "歷史重複"))</f>
        <v/>
      </c>
      <c r="F335" t="s">
        <v>1606</v>
      </c>
      <c r="G335" t="s">
        <v>29</v>
      </c>
      <c r="H335" t="s">
        <v>30</v>
      </c>
      <c r="I335" t="s">
        <v>31</v>
      </c>
      <c r="J335" t="s">
        <v>1607</v>
      </c>
      <c r="K335" t="s">
        <v>1608</v>
      </c>
      <c r="L335" t="s">
        <v>1625</v>
      </c>
      <c r="M335" t="s">
        <v>455</v>
      </c>
      <c r="N335" t="s">
        <v>456</v>
      </c>
      <c r="O335" t="s">
        <v>37</v>
      </c>
      <c r="P335" t="s">
        <v>1626</v>
      </c>
      <c r="Q335" t="s">
        <v>38</v>
      </c>
      <c r="R335" t="s">
        <v>743</v>
      </c>
      <c r="S335" t="s">
        <v>1627</v>
      </c>
      <c r="T335" t="s">
        <v>1628</v>
      </c>
      <c r="U335" t="s">
        <v>1479</v>
      </c>
      <c r="V335" t="s">
        <v>1479</v>
      </c>
      <c r="W335" t="s">
        <v>37</v>
      </c>
      <c r="X335" t="s">
        <v>37</v>
      </c>
      <c r="Y335" t="s">
        <v>37</v>
      </c>
      <c r="Z335" t="s">
        <v>1629</v>
      </c>
      <c r="AA335" t="s">
        <v>44</v>
      </c>
      <c r="AB335" t="s">
        <v>44</v>
      </c>
      <c r="AC335" t="s">
        <v>45</v>
      </c>
      <c r="AD335" t="s">
        <v>460</v>
      </c>
      <c r="AE335" t="s">
        <v>1481</v>
      </c>
      <c r="AF335" t="s">
        <v>48</v>
      </c>
      <c r="AG335">
        <v>621805</v>
      </c>
      <c r="AH335">
        <v>1</v>
      </c>
      <c r="AI335">
        <v>1</v>
      </c>
    </row>
    <row r="336" spans="1:35" ht="16.850000000000001" customHeight="1">
      <c r="A336" s="65" t="str">
        <f>IF(L336="","",IF(COUNTIF(Wip!K:K,L336)=0,IF(W336="","KGB","KBB"),IF(AND(_xlfn.IFNA(VLOOKUP(L336,Wip!K:M,3,0),"")="Y",Q336="MTCAPPLYCONF"),"On Hold",IF(W336="","KGB","KBB"))))</f>
        <v>KGB</v>
      </c>
      <c r="B336" s="65" t="str">
        <f>IF(A336="on hold", "on hold",
 IF(A336="KGB", "Standard Shipment",
  IF(IFERROR(IFERROR(VLOOKUP(L336, List!D:J, 7, 0), VLOOKUP(L336&amp;"", List!D:J, 7, 0)), 0)=0,
   IF(IFERROR(IFERROR(VLOOKUP(L336, 'CND List'!$A:$C, 3, 0), VLOOKUP(L336&amp;"", 'CND List'!$A:$C, 3, 0)), 0)=0,
    IF(A336="KBB", "-", ""),
    IFERROR(VLOOKUP(L336, 'CND List'!$A:$C, 3, 0), VLOOKUP(L336&amp;"", 'CND List'!$A:$C, 3, 0))
   ),
   IFERROR(VLOOKUP(L336, List!D:J, 7, 0), VLOOKUP(L336&amp;"", List!D:J, 7, 0))
  )
 )
)</f>
        <v>Standard Shipment</v>
      </c>
      <c r="C336" s="66" t="str">
        <f t="shared" si="5"/>
        <v>Standard Shipment</v>
      </c>
      <c r="D336" s="67" t="str">
        <f ca="1">IF(C336="Local Scrap","Closed",IFERROR(IF(A336="kgb","Closed",IF(MID(C336,5,1)="Q","Closed",LOOKUP(TODAY()-W336, {0,31,91,181,366}, {"0-30天","31-90天","91-180天","181-365天","365天以上"}))), LOOKUP(TODAY()-Z336, {0,31,91,181,366}, {"0-30天","31-90天","91-180天","181-365天","365天以上"})))</f>
        <v>Closed</v>
      </c>
      <c r="E336" s="67" t="str" cm="1">
        <f t="array" ref="E336">IF(A336&lt;&gt;"kbb", "", IF(IFERROR(VALUE(V336), 0)=MAX(INDEX(($A$2:$A$4929="kbb")*($L$2:$L$4929=L336)*IFERROR(VALUE($V$2:$V$4929), 0), 0)), "最新", "歷史重複"))</f>
        <v/>
      </c>
      <c r="F336" t="s">
        <v>1606</v>
      </c>
      <c r="G336" t="s">
        <v>29</v>
      </c>
      <c r="H336" t="s">
        <v>30</v>
      </c>
      <c r="I336" t="s">
        <v>31</v>
      </c>
      <c r="J336" t="s">
        <v>1607</v>
      </c>
      <c r="K336" t="s">
        <v>1608</v>
      </c>
      <c r="L336" t="s">
        <v>1630</v>
      </c>
      <c r="M336" t="s">
        <v>1556</v>
      </c>
      <c r="N336" t="s">
        <v>1296</v>
      </c>
      <c r="O336" t="s">
        <v>37</v>
      </c>
      <c r="P336" t="s">
        <v>1631</v>
      </c>
      <c r="Q336" t="s">
        <v>38</v>
      </c>
      <c r="R336" t="s">
        <v>53</v>
      </c>
      <c r="S336" t="s">
        <v>1617</v>
      </c>
      <c r="T336" t="s">
        <v>1632</v>
      </c>
      <c r="U336" t="s">
        <v>1633</v>
      </c>
      <c r="V336" t="s">
        <v>1633</v>
      </c>
      <c r="W336" t="s">
        <v>37</v>
      </c>
      <c r="X336" t="s">
        <v>37</v>
      </c>
      <c r="Y336" t="s">
        <v>37</v>
      </c>
      <c r="Z336" t="s">
        <v>1634</v>
      </c>
      <c r="AA336" t="s">
        <v>44</v>
      </c>
      <c r="AB336" t="s">
        <v>44</v>
      </c>
      <c r="AC336" t="s">
        <v>45</v>
      </c>
      <c r="AD336" t="s">
        <v>1302</v>
      </c>
      <c r="AE336" t="s">
        <v>1635</v>
      </c>
      <c r="AF336" t="s">
        <v>48</v>
      </c>
      <c r="AG336">
        <v>621993</v>
      </c>
      <c r="AH336">
        <v>1</v>
      </c>
      <c r="AI336">
        <v>1</v>
      </c>
    </row>
    <row r="337" spans="1:35" ht="16.850000000000001" customHeight="1">
      <c r="A337" s="65" t="str">
        <f>IF(L337="","",IF(COUNTIF(Wip!K:K,L337)=0,IF(W337="","KGB","KBB"),IF(AND(_xlfn.IFNA(VLOOKUP(L337,Wip!K:M,3,0),"")="Y",Q337="MTCAPPLYCONF"),"On Hold",IF(W337="","KGB","KBB"))))</f>
        <v>KBB</v>
      </c>
      <c r="B337" s="65" t="str">
        <f>IF(A337="on hold", "on hold",
 IF(A337="KGB", "Standard Shipment",
  IF(IFERROR(IFERROR(VLOOKUP(L337, List!D:J, 7, 0), VLOOKUP(L337&amp;"", List!D:J, 7, 0)), 0)=0,
   IF(IFERROR(IFERROR(VLOOKUP(L337, 'CND List'!$A:$C, 3, 0), VLOOKUP(L337&amp;"", 'CND List'!$A:$C, 3, 0)), 0)=0,
    IF(A337="KBB", "-", ""),
    IFERROR(VLOOKUP(L337, 'CND List'!$A:$C, 3, 0), VLOOKUP(L337&amp;"", 'CND List'!$A:$C, 3, 0))
   ),
   IFERROR(VLOOKUP(L337, List!D:J, 7, 0), VLOOKUP(L337&amp;"", List!D:J, 7, 0))
  )
 )
)</f>
        <v>-</v>
      </c>
      <c r="C337" s="66" t="str">
        <f t="shared" si="5"/>
        <v>wait for return customer</v>
      </c>
      <c r="D337" s="67" t="str">
        <f ca="1">IF(C337="Local Scrap","Closed",IFERROR(IF(A337="kgb","Closed",IF(MID(C337,5,1)="Q","Closed",LOOKUP(TODAY()-W337, {0,31,91,181,366}, {"0-30天","31-90天","91-180天","181-365天","365天以上"}))), LOOKUP(TODAY()-Z337, {0,31,91,181,366}, {"0-30天","31-90天","91-180天","181-365天","365天以上"})))</f>
        <v>365天以上</v>
      </c>
      <c r="E337" s="67" t="str" cm="1">
        <f t="array" ref="E337">IF(A337&lt;&gt;"kbb", "", IF(IFERROR(VALUE(V337), 0)=MAX(INDEX(($A$2:$A$4929="kbb")*($L$2:$L$4929=L337)*IFERROR(VALUE($V$2:$V$4929), 0), 0)), "最新", "歷史重複"))</f>
        <v>最新</v>
      </c>
      <c r="F337" t="s">
        <v>1606</v>
      </c>
      <c r="G337" t="s">
        <v>29</v>
      </c>
      <c r="H337" t="s">
        <v>30</v>
      </c>
      <c r="I337" t="s">
        <v>31</v>
      </c>
      <c r="J337" t="s">
        <v>1607</v>
      </c>
      <c r="K337" t="s">
        <v>1608</v>
      </c>
      <c r="L337" t="s">
        <v>1636</v>
      </c>
      <c r="M337" t="s">
        <v>949</v>
      </c>
      <c r="N337" t="s">
        <v>456</v>
      </c>
      <c r="O337" t="s">
        <v>37</v>
      </c>
      <c r="P337" t="s">
        <v>1636</v>
      </c>
      <c r="Q337" t="s">
        <v>38</v>
      </c>
      <c r="R337" t="s">
        <v>53</v>
      </c>
      <c r="S337" t="s">
        <v>1617</v>
      </c>
      <c r="T337" t="s">
        <v>37</v>
      </c>
      <c r="U337" t="s">
        <v>37</v>
      </c>
      <c r="V337" t="s">
        <v>1637</v>
      </c>
      <c r="W337" t="s">
        <v>113</v>
      </c>
      <c r="X337" t="s">
        <v>114</v>
      </c>
      <c r="Y337" t="s">
        <v>1342</v>
      </c>
      <c r="Z337" t="s">
        <v>1638</v>
      </c>
      <c r="AA337" t="s">
        <v>44</v>
      </c>
      <c r="AB337" t="s">
        <v>44</v>
      </c>
      <c r="AC337" t="s">
        <v>117</v>
      </c>
      <c r="AD337" t="s">
        <v>460</v>
      </c>
      <c r="AE337" t="s">
        <v>37</v>
      </c>
      <c r="AF337" t="s">
        <v>37</v>
      </c>
      <c r="AG337" t="s">
        <v>37</v>
      </c>
      <c r="AH337" t="s">
        <v>37</v>
      </c>
      <c r="AI337" t="s">
        <v>37</v>
      </c>
    </row>
    <row r="338" spans="1:35" ht="16.850000000000001" customHeight="1">
      <c r="A338" s="65" t="str">
        <f>IF(L338="","",IF(COUNTIF(Wip!K:K,L338)=0,IF(W338="","KGB","KBB"),IF(AND(_xlfn.IFNA(VLOOKUP(L338,Wip!K:M,3,0),"")="Y",Q338="MTCAPPLYCONF"),"On Hold",IF(W338="","KGB","KBB"))))</f>
        <v>KGB</v>
      </c>
      <c r="B338" s="65" t="str">
        <f>IF(A338="on hold", "on hold",
 IF(A338="KGB", "Standard Shipment",
  IF(IFERROR(IFERROR(VLOOKUP(L338, List!D:J, 7, 0), VLOOKUP(L338&amp;"", List!D:J, 7, 0)), 0)=0,
   IF(IFERROR(IFERROR(VLOOKUP(L338, 'CND List'!$A:$C, 3, 0), VLOOKUP(L338&amp;"", 'CND List'!$A:$C, 3, 0)), 0)=0,
    IF(A338="KBB", "-", ""),
    IFERROR(VLOOKUP(L338, 'CND List'!$A:$C, 3, 0), VLOOKUP(L338&amp;"", 'CND List'!$A:$C, 3, 0))
   ),
   IFERROR(VLOOKUP(L338, List!D:J, 7, 0), VLOOKUP(L338&amp;"", List!D:J, 7, 0))
  )
 )
)</f>
        <v>Standard Shipment</v>
      </c>
      <c r="C338" s="66" t="str">
        <f t="shared" si="5"/>
        <v>Standard Shipment</v>
      </c>
      <c r="D338" s="67" t="str">
        <f ca="1">IF(C338="Local Scrap","Closed",IFERROR(IF(A338="kgb","Closed",IF(MID(C338,5,1)="Q","Closed",LOOKUP(TODAY()-W338, {0,31,91,181,366}, {"0-30天","31-90天","91-180天","181-365天","365天以上"}))), LOOKUP(TODAY()-Z338, {0,31,91,181,366}, {"0-30天","31-90天","91-180天","181-365天","365天以上"})))</f>
        <v>Closed</v>
      </c>
      <c r="E338" s="67" t="str" cm="1">
        <f t="array" ref="E338">IF(A338&lt;&gt;"kbb", "", IF(IFERROR(VALUE(V338), 0)=MAX(INDEX(($A$2:$A$4929="kbb")*($L$2:$L$4929=L338)*IFERROR(VALUE($V$2:$V$4929), 0), 0)), "最新", "歷史重複"))</f>
        <v/>
      </c>
      <c r="F338" t="s">
        <v>1606</v>
      </c>
      <c r="G338" t="s">
        <v>29</v>
      </c>
      <c r="H338" t="s">
        <v>30</v>
      </c>
      <c r="I338" t="s">
        <v>31</v>
      </c>
      <c r="J338" t="s">
        <v>1607</v>
      </c>
      <c r="K338" t="s">
        <v>1608</v>
      </c>
      <c r="L338" t="s">
        <v>1639</v>
      </c>
      <c r="M338" t="s">
        <v>1092</v>
      </c>
      <c r="N338" t="s">
        <v>385</v>
      </c>
      <c r="O338" t="s">
        <v>37</v>
      </c>
      <c r="P338" t="s">
        <v>1640</v>
      </c>
      <c r="Q338" t="s">
        <v>38</v>
      </c>
      <c r="R338" t="s">
        <v>53</v>
      </c>
      <c r="S338" t="s">
        <v>1617</v>
      </c>
      <c r="T338" t="s">
        <v>1641</v>
      </c>
      <c r="U338" t="s">
        <v>1506</v>
      </c>
      <c r="V338" t="s">
        <v>1506</v>
      </c>
      <c r="W338" t="s">
        <v>37</v>
      </c>
      <c r="X338" t="s">
        <v>37</v>
      </c>
      <c r="Y338" t="s">
        <v>37</v>
      </c>
      <c r="Z338" t="s">
        <v>1642</v>
      </c>
      <c r="AA338" t="s">
        <v>44</v>
      </c>
      <c r="AB338" t="s">
        <v>44</v>
      </c>
      <c r="AC338" t="s">
        <v>45</v>
      </c>
      <c r="AD338" t="s">
        <v>390</v>
      </c>
      <c r="AE338" t="s">
        <v>1364</v>
      </c>
      <c r="AF338" t="s">
        <v>48</v>
      </c>
      <c r="AG338">
        <v>621920</v>
      </c>
      <c r="AH338">
        <v>1</v>
      </c>
      <c r="AI338">
        <v>1</v>
      </c>
    </row>
    <row r="339" spans="1:35" ht="16.850000000000001" customHeight="1">
      <c r="A339" s="65" t="str">
        <f>IF(L339="","",IF(COUNTIF(Wip!K:K,L339)=0,IF(W339="","KGB","KBB"),IF(AND(_xlfn.IFNA(VLOOKUP(L339,Wip!K:M,3,0),"")="Y",Q339="MTCAPPLYCONF"),"On Hold",IF(W339="","KGB","KBB"))))</f>
        <v>KGB</v>
      </c>
      <c r="B339" s="65" t="str">
        <f>IF(A339="on hold", "on hold",
 IF(A339="KGB", "Standard Shipment",
  IF(IFERROR(IFERROR(VLOOKUP(L339, List!D:J, 7, 0), VLOOKUP(L339&amp;"", List!D:J, 7, 0)), 0)=0,
   IF(IFERROR(IFERROR(VLOOKUP(L339, 'CND List'!$A:$C, 3, 0), VLOOKUP(L339&amp;"", 'CND List'!$A:$C, 3, 0)), 0)=0,
    IF(A339="KBB", "-", ""),
    IFERROR(VLOOKUP(L339, 'CND List'!$A:$C, 3, 0), VLOOKUP(L339&amp;"", 'CND List'!$A:$C, 3, 0))
   ),
   IFERROR(VLOOKUP(L339, List!D:J, 7, 0), VLOOKUP(L339&amp;"", List!D:J, 7, 0))
  )
 )
)</f>
        <v>Standard Shipment</v>
      </c>
      <c r="C339" s="66" t="str">
        <f t="shared" si="5"/>
        <v>Standard Shipment</v>
      </c>
      <c r="D339" s="67" t="str">
        <f ca="1">IF(C339="Local Scrap","Closed",IFERROR(IF(A339="kgb","Closed",IF(MID(C339,5,1)="Q","Closed",LOOKUP(TODAY()-W339, {0,31,91,181,366}, {"0-30天","31-90天","91-180天","181-365天","365天以上"}))), LOOKUP(TODAY()-Z339, {0,31,91,181,366}, {"0-30天","31-90天","91-180天","181-365天","365天以上"})))</f>
        <v>Closed</v>
      </c>
      <c r="E339" s="67" t="str" cm="1">
        <f t="array" ref="E339">IF(A339&lt;&gt;"kbb", "", IF(IFERROR(VALUE(V339), 0)=MAX(INDEX(($A$2:$A$4929="kbb")*($L$2:$L$4929=L339)*IFERROR(VALUE($V$2:$V$4929), 0), 0)), "最新", "歷史重複"))</f>
        <v/>
      </c>
      <c r="F339" t="s">
        <v>1643</v>
      </c>
      <c r="G339" t="s">
        <v>29</v>
      </c>
      <c r="H339" t="s">
        <v>30</v>
      </c>
      <c r="I339" t="s">
        <v>31</v>
      </c>
      <c r="J339" t="s">
        <v>1644</v>
      </c>
      <c r="K339" t="s">
        <v>1645</v>
      </c>
      <c r="L339" t="s">
        <v>1646</v>
      </c>
      <c r="M339" t="s">
        <v>1647</v>
      </c>
      <c r="N339" t="s">
        <v>730</v>
      </c>
      <c r="O339" t="s">
        <v>37</v>
      </c>
      <c r="P339" t="s">
        <v>1648</v>
      </c>
      <c r="Q339" t="s">
        <v>38</v>
      </c>
      <c r="R339" t="s">
        <v>743</v>
      </c>
      <c r="S339" t="s">
        <v>1649</v>
      </c>
      <c r="T339" t="s">
        <v>1650</v>
      </c>
      <c r="U339" t="s">
        <v>1316</v>
      </c>
      <c r="V339" t="s">
        <v>1316</v>
      </c>
      <c r="W339" t="s">
        <v>37</v>
      </c>
      <c r="X339" t="s">
        <v>37</v>
      </c>
      <c r="Y339" t="s">
        <v>37</v>
      </c>
      <c r="Z339" t="s">
        <v>1651</v>
      </c>
      <c r="AA339" t="s">
        <v>44</v>
      </c>
      <c r="AB339" t="s">
        <v>44</v>
      </c>
      <c r="AC339" t="s">
        <v>45</v>
      </c>
      <c r="AD339" t="s">
        <v>87</v>
      </c>
      <c r="AE339" t="s">
        <v>1475</v>
      </c>
      <c r="AF339" t="s">
        <v>48</v>
      </c>
      <c r="AG339">
        <v>621800</v>
      </c>
      <c r="AH339">
        <v>1</v>
      </c>
      <c r="AI339">
        <v>1</v>
      </c>
    </row>
    <row r="340" spans="1:35" ht="16.850000000000001" customHeight="1">
      <c r="A340" s="65" t="str">
        <f>IF(L340="","",IF(COUNTIF(Wip!K:K,L340)=0,IF(W340="","KGB","KBB"),IF(AND(_xlfn.IFNA(VLOOKUP(L340,Wip!K:M,3,0),"")="Y",Q340="MTCAPPLYCONF"),"On Hold",IF(W340="","KGB","KBB"))))</f>
        <v>KGB</v>
      </c>
      <c r="B340" s="65" t="str">
        <f>IF(A340="on hold", "on hold",
 IF(A340="KGB", "Standard Shipment",
  IF(IFERROR(IFERROR(VLOOKUP(L340, List!D:J, 7, 0), VLOOKUP(L340&amp;"", List!D:J, 7, 0)), 0)=0,
   IF(IFERROR(IFERROR(VLOOKUP(L340, 'CND List'!$A:$C, 3, 0), VLOOKUP(L340&amp;"", 'CND List'!$A:$C, 3, 0)), 0)=0,
    IF(A340="KBB", "-", ""),
    IFERROR(VLOOKUP(L340, 'CND List'!$A:$C, 3, 0), VLOOKUP(L340&amp;"", 'CND List'!$A:$C, 3, 0))
   ),
   IFERROR(VLOOKUP(L340, List!D:J, 7, 0), VLOOKUP(L340&amp;"", List!D:J, 7, 0))
  )
 )
)</f>
        <v>Standard Shipment</v>
      </c>
      <c r="C340" s="66" t="str">
        <f t="shared" si="5"/>
        <v>Standard Shipment</v>
      </c>
      <c r="D340" s="67" t="str">
        <f ca="1">IF(C340="Local Scrap","Closed",IFERROR(IF(A340="kgb","Closed",IF(MID(C340,5,1)="Q","Closed",LOOKUP(TODAY()-W340, {0,31,91,181,366}, {"0-30天","31-90天","91-180天","181-365天","365天以上"}))), LOOKUP(TODAY()-Z340, {0,31,91,181,366}, {"0-30天","31-90天","91-180天","181-365天","365天以上"})))</f>
        <v>Closed</v>
      </c>
      <c r="E340" s="67" t="str" cm="1">
        <f t="array" ref="E340">IF(A340&lt;&gt;"kbb", "", IF(IFERROR(VALUE(V340), 0)=MAX(INDEX(($A$2:$A$4929="kbb")*($L$2:$L$4929=L340)*IFERROR(VALUE($V$2:$V$4929), 0), 0)), "最新", "歷史重複"))</f>
        <v/>
      </c>
      <c r="F340" t="s">
        <v>1643</v>
      </c>
      <c r="G340" t="s">
        <v>29</v>
      </c>
      <c r="H340" t="s">
        <v>30</v>
      </c>
      <c r="I340" t="s">
        <v>31</v>
      </c>
      <c r="J340" t="s">
        <v>1644</v>
      </c>
      <c r="K340" t="s">
        <v>1645</v>
      </c>
      <c r="L340" t="s">
        <v>1652</v>
      </c>
      <c r="M340" t="s">
        <v>68</v>
      </c>
      <c r="N340" t="s">
        <v>36</v>
      </c>
      <c r="O340" t="s">
        <v>1653</v>
      </c>
      <c r="P340" t="s">
        <v>1654</v>
      </c>
      <c r="Q340" t="s">
        <v>38</v>
      </c>
      <c r="R340" t="s">
        <v>53</v>
      </c>
      <c r="S340" t="s">
        <v>1649</v>
      </c>
      <c r="T340" t="s">
        <v>1655</v>
      </c>
      <c r="U340" t="s">
        <v>1506</v>
      </c>
      <c r="V340" t="s">
        <v>1506</v>
      </c>
      <c r="W340" t="s">
        <v>37</v>
      </c>
      <c r="X340" t="s">
        <v>37</v>
      </c>
      <c r="Y340" t="s">
        <v>37</v>
      </c>
      <c r="Z340" t="s">
        <v>1656</v>
      </c>
      <c r="AA340" t="s">
        <v>44</v>
      </c>
      <c r="AB340" t="s">
        <v>44</v>
      </c>
      <c r="AC340" t="s">
        <v>45</v>
      </c>
      <c r="AD340" t="s">
        <v>46</v>
      </c>
      <c r="AE340" t="s">
        <v>1364</v>
      </c>
      <c r="AF340" t="s">
        <v>48</v>
      </c>
      <c r="AG340">
        <v>621920</v>
      </c>
      <c r="AH340">
        <v>1</v>
      </c>
      <c r="AI340">
        <v>1</v>
      </c>
    </row>
    <row r="341" spans="1:35" ht="16.850000000000001" customHeight="1">
      <c r="A341" s="65" t="str">
        <f>IF(L341="","",IF(COUNTIF(Wip!K:K,L341)=0,IF(W341="","KGB","KBB"),IF(AND(_xlfn.IFNA(VLOOKUP(L341,Wip!K:M,3,0),"")="Y",Q341="MTCAPPLYCONF"),"On Hold",IF(W341="","KGB","KBB"))))</f>
        <v>KGB</v>
      </c>
      <c r="B341" s="65" t="str">
        <f>IF(A341="on hold", "on hold",
 IF(A341="KGB", "Standard Shipment",
  IF(IFERROR(IFERROR(VLOOKUP(L341, List!D:J, 7, 0), VLOOKUP(L341&amp;"", List!D:J, 7, 0)), 0)=0,
   IF(IFERROR(IFERROR(VLOOKUP(L341, 'CND List'!$A:$C, 3, 0), VLOOKUP(L341&amp;"", 'CND List'!$A:$C, 3, 0)), 0)=0,
    IF(A341="KBB", "-", ""),
    IFERROR(VLOOKUP(L341, 'CND List'!$A:$C, 3, 0), VLOOKUP(L341&amp;"", 'CND List'!$A:$C, 3, 0))
   ),
   IFERROR(VLOOKUP(L341, List!D:J, 7, 0), VLOOKUP(L341&amp;"", List!D:J, 7, 0))
  )
 )
)</f>
        <v>Standard Shipment</v>
      </c>
      <c r="C341" s="66" t="str">
        <f t="shared" si="5"/>
        <v>Standard Shipment</v>
      </c>
      <c r="D341" s="67" t="str">
        <f ca="1">IF(C341="Local Scrap","Closed",IFERROR(IF(A341="kgb","Closed",IF(MID(C341,5,1)="Q","Closed",LOOKUP(TODAY()-W341, {0,31,91,181,366}, {"0-30天","31-90天","91-180天","181-365天","365天以上"}))), LOOKUP(TODAY()-Z341, {0,31,91,181,366}, {"0-30天","31-90天","91-180天","181-365天","365天以上"})))</f>
        <v>Closed</v>
      </c>
      <c r="E341" s="67" t="str" cm="1">
        <f t="array" ref="E341">IF(A341&lt;&gt;"kbb", "", IF(IFERROR(VALUE(V341), 0)=MAX(INDEX(($A$2:$A$4929="kbb")*($L$2:$L$4929=L341)*IFERROR(VALUE($V$2:$V$4929), 0), 0)), "最新", "歷史重複"))</f>
        <v/>
      </c>
      <c r="F341" t="s">
        <v>1643</v>
      </c>
      <c r="G341" t="s">
        <v>29</v>
      </c>
      <c r="H341" t="s">
        <v>30</v>
      </c>
      <c r="I341" t="s">
        <v>31</v>
      </c>
      <c r="J341" t="s">
        <v>1644</v>
      </c>
      <c r="K341" t="s">
        <v>1645</v>
      </c>
      <c r="L341" t="s">
        <v>1657</v>
      </c>
      <c r="M341" t="s">
        <v>205</v>
      </c>
      <c r="N341" t="s">
        <v>206</v>
      </c>
      <c r="O341" t="s">
        <v>37</v>
      </c>
      <c r="P341" t="s">
        <v>1658</v>
      </c>
      <c r="Q341" t="s">
        <v>38</v>
      </c>
      <c r="R341" t="s">
        <v>743</v>
      </c>
      <c r="S341" t="s">
        <v>1649</v>
      </c>
      <c r="T341" t="s">
        <v>1659</v>
      </c>
      <c r="U341" t="s">
        <v>1448</v>
      </c>
      <c r="V341" t="s">
        <v>1448</v>
      </c>
      <c r="W341" t="s">
        <v>37</v>
      </c>
      <c r="X341" t="s">
        <v>37</v>
      </c>
      <c r="Y341" t="s">
        <v>37</v>
      </c>
      <c r="Z341" t="s">
        <v>1660</v>
      </c>
      <c r="AA341" t="s">
        <v>44</v>
      </c>
      <c r="AB341" t="s">
        <v>44</v>
      </c>
      <c r="AC341" t="s">
        <v>45</v>
      </c>
      <c r="AD341" t="s">
        <v>190</v>
      </c>
      <c r="AE341" t="s">
        <v>1502</v>
      </c>
      <c r="AF341" t="s">
        <v>48</v>
      </c>
      <c r="AG341">
        <v>621843</v>
      </c>
      <c r="AH341">
        <v>1</v>
      </c>
      <c r="AI341">
        <v>1</v>
      </c>
    </row>
    <row r="342" spans="1:35" ht="16.850000000000001" customHeight="1">
      <c r="A342" s="65" t="str">
        <f>IF(L342="","",IF(COUNTIF(Wip!K:K,L342)=0,IF(W342="","KGB","KBB"),IF(AND(_xlfn.IFNA(VLOOKUP(L342,Wip!K:M,3,0),"")="Y",Q342="MTCAPPLYCONF"),"On Hold",IF(W342="","KGB","KBB"))))</f>
        <v>KGB</v>
      </c>
      <c r="B342" s="65" t="str">
        <f>IF(A342="on hold", "on hold",
 IF(A342="KGB", "Standard Shipment",
  IF(IFERROR(IFERROR(VLOOKUP(L342, List!D:J, 7, 0), VLOOKUP(L342&amp;"", List!D:J, 7, 0)), 0)=0,
   IF(IFERROR(IFERROR(VLOOKUP(L342, 'CND List'!$A:$C, 3, 0), VLOOKUP(L342&amp;"", 'CND List'!$A:$C, 3, 0)), 0)=0,
    IF(A342="KBB", "-", ""),
    IFERROR(VLOOKUP(L342, 'CND List'!$A:$C, 3, 0), VLOOKUP(L342&amp;"", 'CND List'!$A:$C, 3, 0))
   ),
   IFERROR(VLOOKUP(L342, List!D:J, 7, 0), VLOOKUP(L342&amp;"", List!D:J, 7, 0))
  )
 )
)</f>
        <v>Standard Shipment</v>
      </c>
      <c r="C342" s="66" t="str">
        <f t="shared" si="5"/>
        <v>Standard Shipment</v>
      </c>
      <c r="D342" s="67" t="str">
        <f ca="1">IF(C342="Local Scrap","Closed",IFERROR(IF(A342="kgb","Closed",IF(MID(C342,5,1)="Q","Closed",LOOKUP(TODAY()-W342, {0,31,91,181,366}, {"0-30天","31-90天","91-180天","181-365天","365天以上"}))), LOOKUP(TODAY()-Z342, {0,31,91,181,366}, {"0-30天","31-90天","91-180天","181-365天","365天以上"})))</f>
        <v>Closed</v>
      </c>
      <c r="E342" s="67" t="str" cm="1">
        <f t="array" ref="E342">IF(A342&lt;&gt;"kbb", "", IF(IFERROR(VALUE(V342), 0)=MAX(INDEX(($A$2:$A$4929="kbb")*($L$2:$L$4929=L342)*IFERROR(VALUE($V$2:$V$4929), 0), 0)), "最新", "歷史重複"))</f>
        <v/>
      </c>
      <c r="F342" t="s">
        <v>1661</v>
      </c>
      <c r="G342" t="s">
        <v>29</v>
      </c>
      <c r="H342" t="s">
        <v>30</v>
      </c>
      <c r="I342" t="s">
        <v>31</v>
      </c>
      <c r="J342" t="s">
        <v>1662</v>
      </c>
      <c r="K342" t="s">
        <v>1663</v>
      </c>
      <c r="L342" t="s">
        <v>1664</v>
      </c>
      <c r="M342" t="s">
        <v>1092</v>
      </c>
      <c r="N342" t="s">
        <v>385</v>
      </c>
      <c r="O342" t="s">
        <v>37</v>
      </c>
      <c r="P342" t="s">
        <v>1665</v>
      </c>
      <c r="Q342" t="s">
        <v>38</v>
      </c>
      <c r="R342" t="s">
        <v>743</v>
      </c>
      <c r="S342" t="s">
        <v>1666</v>
      </c>
      <c r="T342" t="s">
        <v>1667</v>
      </c>
      <c r="U342" t="s">
        <v>1316</v>
      </c>
      <c r="V342" t="s">
        <v>1316</v>
      </c>
      <c r="W342" t="s">
        <v>37</v>
      </c>
      <c r="X342" t="s">
        <v>37</v>
      </c>
      <c r="Y342" t="s">
        <v>37</v>
      </c>
      <c r="Z342" t="s">
        <v>1668</v>
      </c>
      <c r="AA342" t="s">
        <v>44</v>
      </c>
      <c r="AB342" t="s">
        <v>44</v>
      </c>
      <c r="AC342" t="s">
        <v>45</v>
      </c>
      <c r="AD342" t="s">
        <v>390</v>
      </c>
      <c r="AE342" t="s">
        <v>1475</v>
      </c>
      <c r="AF342" t="s">
        <v>48</v>
      </c>
      <c r="AG342">
        <v>621800</v>
      </c>
      <c r="AH342">
        <v>1</v>
      </c>
      <c r="AI342">
        <v>1</v>
      </c>
    </row>
    <row r="343" spans="1:35" ht="16.850000000000001" customHeight="1">
      <c r="A343" s="65" t="str">
        <f>IF(L343="","",IF(COUNTIF(Wip!K:K,L343)=0,IF(W343="","KGB","KBB"),IF(AND(_xlfn.IFNA(VLOOKUP(L343,Wip!K:M,3,0),"")="Y",Q343="MTCAPPLYCONF"),"On Hold",IF(W343="","KGB","KBB"))))</f>
        <v>KGB</v>
      </c>
      <c r="B343" s="65" t="str">
        <f>IF(A343="on hold", "on hold",
 IF(A343="KGB", "Standard Shipment",
  IF(IFERROR(IFERROR(VLOOKUP(L343, List!D:J, 7, 0), VLOOKUP(L343&amp;"", List!D:J, 7, 0)), 0)=0,
   IF(IFERROR(IFERROR(VLOOKUP(L343, 'CND List'!$A:$C, 3, 0), VLOOKUP(L343&amp;"", 'CND List'!$A:$C, 3, 0)), 0)=0,
    IF(A343="KBB", "-", ""),
    IFERROR(VLOOKUP(L343, 'CND List'!$A:$C, 3, 0), VLOOKUP(L343&amp;"", 'CND List'!$A:$C, 3, 0))
   ),
   IFERROR(VLOOKUP(L343, List!D:J, 7, 0), VLOOKUP(L343&amp;"", List!D:J, 7, 0))
  )
 )
)</f>
        <v>Standard Shipment</v>
      </c>
      <c r="C343" s="66" t="str">
        <f t="shared" si="5"/>
        <v>Standard Shipment</v>
      </c>
      <c r="D343" s="67" t="str">
        <f ca="1">IF(C343="Local Scrap","Closed",IFERROR(IF(A343="kgb","Closed",IF(MID(C343,5,1)="Q","Closed",LOOKUP(TODAY()-W343, {0,31,91,181,366}, {"0-30天","31-90天","91-180天","181-365天","365天以上"}))), LOOKUP(TODAY()-Z343, {0,31,91,181,366}, {"0-30天","31-90天","91-180天","181-365天","365天以上"})))</f>
        <v>Closed</v>
      </c>
      <c r="E343" s="67" t="str" cm="1">
        <f t="array" ref="E343">IF(A343&lt;&gt;"kbb", "", IF(IFERROR(VALUE(V343), 0)=MAX(INDEX(($A$2:$A$4929="kbb")*($L$2:$L$4929=L343)*IFERROR(VALUE($V$2:$V$4929), 0), 0)), "最新", "歷史重複"))</f>
        <v/>
      </c>
      <c r="F343" t="s">
        <v>1661</v>
      </c>
      <c r="G343" t="s">
        <v>29</v>
      </c>
      <c r="H343" t="s">
        <v>30</v>
      </c>
      <c r="I343" t="s">
        <v>31</v>
      </c>
      <c r="J343" t="s">
        <v>1662</v>
      </c>
      <c r="K343" t="s">
        <v>1663</v>
      </c>
      <c r="L343" t="s">
        <v>1669</v>
      </c>
      <c r="M343" t="s">
        <v>1670</v>
      </c>
      <c r="N343" t="s">
        <v>1671</v>
      </c>
      <c r="O343" t="s">
        <v>37</v>
      </c>
      <c r="P343" t="s">
        <v>1672</v>
      </c>
      <c r="Q343" t="s">
        <v>38</v>
      </c>
      <c r="R343" t="s">
        <v>53</v>
      </c>
      <c r="S343" t="s">
        <v>1666</v>
      </c>
      <c r="T343" t="s">
        <v>1673</v>
      </c>
      <c r="U343" t="s">
        <v>1462</v>
      </c>
      <c r="V343" t="s">
        <v>1462</v>
      </c>
      <c r="W343" t="s">
        <v>37</v>
      </c>
      <c r="X343" t="s">
        <v>37</v>
      </c>
      <c r="Y343" t="s">
        <v>37</v>
      </c>
      <c r="Z343" t="s">
        <v>1674</v>
      </c>
      <c r="AA343" t="s">
        <v>44</v>
      </c>
      <c r="AB343" t="s">
        <v>44</v>
      </c>
      <c r="AC343" t="s">
        <v>45</v>
      </c>
      <c r="AD343" t="s">
        <v>1539</v>
      </c>
      <c r="AE343" t="s">
        <v>1464</v>
      </c>
      <c r="AF343" t="s">
        <v>48</v>
      </c>
      <c r="AG343">
        <v>622063</v>
      </c>
      <c r="AH343">
        <v>1</v>
      </c>
      <c r="AI343">
        <v>1</v>
      </c>
    </row>
    <row r="344" spans="1:35" ht="16.850000000000001" customHeight="1">
      <c r="A344" s="65" t="str">
        <f>IF(L344="","",IF(COUNTIF(Wip!K:K,L344)=0,IF(W344="","KGB","KBB"),IF(AND(_xlfn.IFNA(VLOOKUP(L344,Wip!K:M,3,0),"")="Y",Q344="MTCAPPLYCONF"),"On Hold",IF(W344="","KGB","KBB"))))</f>
        <v>KGB</v>
      </c>
      <c r="B344" s="65" t="str">
        <f>IF(A344="on hold", "on hold",
 IF(A344="KGB", "Standard Shipment",
  IF(IFERROR(IFERROR(VLOOKUP(L344, List!D:J, 7, 0), VLOOKUP(L344&amp;"", List!D:J, 7, 0)), 0)=0,
   IF(IFERROR(IFERROR(VLOOKUP(L344, 'CND List'!$A:$C, 3, 0), VLOOKUP(L344&amp;"", 'CND List'!$A:$C, 3, 0)), 0)=0,
    IF(A344="KBB", "-", ""),
    IFERROR(VLOOKUP(L344, 'CND List'!$A:$C, 3, 0), VLOOKUP(L344&amp;"", 'CND List'!$A:$C, 3, 0))
   ),
   IFERROR(VLOOKUP(L344, List!D:J, 7, 0), VLOOKUP(L344&amp;"", List!D:J, 7, 0))
  )
 )
)</f>
        <v>Standard Shipment</v>
      </c>
      <c r="C344" s="66" t="str">
        <f t="shared" si="5"/>
        <v>Standard Shipment</v>
      </c>
      <c r="D344" s="67" t="str">
        <f ca="1">IF(C344="Local Scrap","Closed",IFERROR(IF(A344="kgb","Closed",IF(MID(C344,5,1)="Q","Closed",LOOKUP(TODAY()-W344, {0,31,91,181,366}, {"0-30天","31-90天","91-180天","181-365天","365天以上"}))), LOOKUP(TODAY()-Z344, {0,31,91,181,366}, {"0-30天","31-90天","91-180天","181-365天","365天以上"})))</f>
        <v>Closed</v>
      </c>
      <c r="E344" s="67" t="str" cm="1">
        <f t="array" ref="E344">IF(A344&lt;&gt;"kbb", "", IF(IFERROR(VALUE(V344), 0)=MAX(INDEX(($A$2:$A$4929="kbb")*($L$2:$L$4929=L344)*IFERROR(VALUE($V$2:$V$4929), 0), 0)), "最新", "歷史重複"))</f>
        <v/>
      </c>
      <c r="F344" t="s">
        <v>1661</v>
      </c>
      <c r="G344" t="s">
        <v>29</v>
      </c>
      <c r="H344" t="s">
        <v>30</v>
      </c>
      <c r="I344" t="s">
        <v>31</v>
      </c>
      <c r="J344" t="s">
        <v>1662</v>
      </c>
      <c r="K344" t="s">
        <v>1663</v>
      </c>
      <c r="L344" t="s">
        <v>1675</v>
      </c>
      <c r="M344" t="s">
        <v>1390</v>
      </c>
      <c r="N344" t="s">
        <v>1391</v>
      </c>
      <c r="O344" t="s">
        <v>37</v>
      </c>
      <c r="P344" t="s">
        <v>1676</v>
      </c>
      <c r="Q344" t="s">
        <v>38</v>
      </c>
      <c r="R344" t="s">
        <v>743</v>
      </c>
      <c r="S344" t="s">
        <v>1666</v>
      </c>
      <c r="T344" t="s">
        <v>1677</v>
      </c>
      <c r="U344" t="s">
        <v>1316</v>
      </c>
      <c r="V344" t="s">
        <v>1316</v>
      </c>
      <c r="W344" t="s">
        <v>37</v>
      </c>
      <c r="X344" t="s">
        <v>37</v>
      </c>
      <c r="Y344" t="s">
        <v>37</v>
      </c>
      <c r="Z344" t="s">
        <v>1678</v>
      </c>
      <c r="AA344" t="s">
        <v>44</v>
      </c>
      <c r="AB344" t="s">
        <v>44</v>
      </c>
      <c r="AC344" t="s">
        <v>45</v>
      </c>
      <c r="AD344" t="s">
        <v>1302</v>
      </c>
      <c r="AE344" t="s">
        <v>1475</v>
      </c>
      <c r="AF344" t="s">
        <v>48</v>
      </c>
      <c r="AG344">
        <v>621800</v>
      </c>
      <c r="AH344">
        <v>1</v>
      </c>
      <c r="AI344">
        <v>1</v>
      </c>
    </row>
    <row r="345" spans="1:35" ht="16.850000000000001" customHeight="1">
      <c r="A345" s="65" t="str">
        <f>IF(L345="","",IF(COUNTIF(Wip!K:K,L345)=0,IF(W345="","KGB","KBB"),IF(AND(_xlfn.IFNA(VLOOKUP(L345,Wip!K:M,3,0),"")="Y",Q345="MTCAPPLYCONF"),"On Hold",IF(W345="","KGB","KBB"))))</f>
        <v>KGB</v>
      </c>
      <c r="B345" s="65" t="str">
        <f>IF(A345="on hold", "on hold",
 IF(A345="KGB", "Standard Shipment",
  IF(IFERROR(IFERROR(VLOOKUP(L345, List!D:J, 7, 0), VLOOKUP(L345&amp;"", List!D:J, 7, 0)), 0)=0,
   IF(IFERROR(IFERROR(VLOOKUP(L345, 'CND List'!$A:$C, 3, 0), VLOOKUP(L345&amp;"", 'CND List'!$A:$C, 3, 0)), 0)=0,
    IF(A345="KBB", "-", ""),
    IFERROR(VLOOKUP(L345, 'CND List'!$A:$C, 3, 0), VLOOKUP(L345&amp;"", 'CND List'!$A:$C, 3, 0))
   ),
   IFERROR(VLOOKUP(L345, List!D:J, 7, 0), VLOOKUP(L345&amp;"", List!D:J, 7, 0))
  )
 )
)</f>
        <v>Standard Shipment</v>
      </c>
      <c r="C345" s="66" t="str">
        <f t="shared" si="5"/>
        <v>Standard Shipment</v>
      </c>
      <c r="D345" s="67" t="str">
        <f ca="1">IF(C345="Local Scrap","Closed",IFERROR(IF(A345="kgb","Closed",IF(MID(C345,5,1)="Q","Closed",LOOKUP(TODAY()-W345, {0,31,91,181,366}, {"0-30天","31-90天","91-180天","181-365天","365天以上"}))), LOOKUP(TODAY()-Z345, {0,31,91,181,366}, {"0-30天","31-90天","91-180天","181-365天","365天以上"})))</f>
        <v>Closed</v>
      </c>
      <c r="E345" s="67" t="str" cm="1">
        <f t="array" ref="E345">IF(A345&lt;&gt;"kbb", "", IF(IFERROR(VALUE(V345), 0)=MAX(INDEX(($A$2:$A$4929="kbb")*($L$2:$L$4929=L345)*IFERROR(VALUE($V$2:$V$4929), 0), 0)), "最新", "歷史重複"))</f>
        <v/>
      </c>
      <c r="F345" t="s">
        <v>1679</v>
      </c>
      <c r="G345" t="s">
        <v>29</v>
      </c>
      <c r="H345" t="s">
        <v>30</v>
      </c>
      <c r="I345" t="s">
        <v>31</v>
      </c>
      <c r="J345" t="s">
        <v>1680</v>
      </c>
      <c r="K345" t="s">
        <v>1681</v>
      </c>
      <c r="L345" t="s">
        <v>1682</v>
      </c>
      <c r="M345" t="s">
        <v>1248</v>
      </c>
      <c r="N345" t="s">
        <v>1249</v>
      </c>
      <c r="O345" t="s">
        <v>37</v>
      </c>
      <c r="P345" t="s">
        <v>1683</v>
      </c>
      <c r="Q345" t="s">
        <v>38</v>
      </c>
      <c r="R345" t="s">
        <v>743</v>
      </c>
      <c r="S345" t="s">
        <v>1684</v>
      </c>
      <c r="T345" t="s">
        <v>1685</v>
      </c>
      <c r="U345" t="s">
        <v>1506</v>
      </c>
      <c r="V345" t="s">
        <v>1506</v>
      </c>
      <c r="W345" t="s">
        <v>37</v>
      </c>
      <c r="X345" t="s">
        <v>37</v>
      </c>
      <c r="Y345" t="s">
        <v>37</v>
      </c>
      <c r="Z345" t="s">
        <v>1686</v>
      </c>
      <c r="AA345" t="s">
        <v>44</v>
      </c>
      <c r="AB345" t="s">
        <v>44</v>
      </c>
      <c r="AC345" t="s">
        <v>45</v>
      </c>
      <c r="AD345" t="s">
        <v>1257</v>
      </c>
      <c r="AE345" t="s">
        <v>1364</v>
      </c>
      <c r="AF345" t="s">
        <v>48</v>
      </c>
      <c r="AG345">
        <v>621920</v>
      </c>
      <c r="AH345">
        <v>1</v>
      </c>
      <c r="AI345">
        <v>1</v>
      </c>
    </row>
    <row r="346" spans="1:35" ht="16.850000000000001" customHeight="1">
      <c r="A346" s="65" t="str">
        <f>IF(L346="","",IF(COUNTIF(Wip!K:K,L346)=0,IF(W346="","KGB","KBB"),IF(AND(_xlfn.IFNA(VLOOKUP(L346,Wip!K:M,3,0),"")="Y",Q346="MTCAPPLYCONF"),"On Hold",IF(W346="","KGB","KBB"))))</f>
        <v>KGB</v>
      </c>
      <c r="B346" s="65" t="str">
        <f>IF(A346="on hold", "on hold",
 IF(A346="KGB", "Standard Shipment",
  IF(IFERROR(IFERROR(VLOOKUP(L346, List!D:J, 7, 0), VLOOKUP(L346&amp;"", List!D:J, 7, 0)), 0)=0,
   IF(IFERROR(IFERROR(VLOOKUP(L346, 'CND List'!$A:$C, 3, 0), VLOOKUP(L346&amp;"", 'CND List'!$A:$C, 3, 0)), 0)=0,
    IF(A346="KBB", "-", ""),
    IFERROR(VLOOKUP(L346, 'CND List'!$A:$C, 3, 0), VLOOKUP(L346&amp;"", 'CND List'!$A:$C, 3, 0))
   ),
   IFERROR(VLOOKUP(L346, List!D:J, 7, 0), VLOOKUP(L346&amp;"", List!D:J, 7, 0))
  )
 )
)</f>
        <v>Standard Shipment</v>
      </c>
      <c r="C346" s="66" t="str">
        <f t="shared" si="5"/>
        <v>Standard Shipment</v>
      </c>
      <c r="D346" s="67" t="str">
        <f ca="1">IF(C346="Local Scrap","Closed",IFERROR(IF(A346="kgb","Closed",IF(MID(C346,5,1)="Q","Closed",LOOKUP(TODAY()-W346, {0,31,91,181,366}, {"0-30天","31-90天","91-180天","181-365天","365天以上"}))), LOOKUP(TODAY()-Z346, {0,31,91,181,366}, {"0-30天","31-90天","91-180天","181-365天","365天以上"})))</f>
        <v>Closed</v>
      </c>
      <c r="E346" s="67" t="str" cm="1">
        <f t="array" ref="E346">IF(A346&lt;&gt;"kbb", "", IF(IFERROR(VALUE(V346), 0)=MAX(INDEX(($A$2:$A$4929="kbb")*($L$2:$L$4929=L346)*IFERROR(VALUE($V$2:$V$4929), 0), 0)), "最新", "歷史重複"))</f>
        <v/>
      </c>
      <c r="F346" t="s">
        <v>1679</v>
      </c>
      <c r="G346" t="s">
        <v>29</v>
      </c>
      <c r="H346" t="s">
        <v>30</v>
      </c>
      <c r="I346" t="s">
        <v>31</v>
      </c>
      <c r="J346" t="s">
        <v>1680</v>
      </c>
      <c r="K346" t="s">
        <v>1681</v>
      </c>
      <c r="L346" t="s">
        <v>1687</v>
      </c>
      <c r="M346" t="s">
        <v>1428</v>
      </c>
      <c r="N346" t="s">
        <v>1411</v>
      </c>
      <c r="O346" t="s">
        <v>37</v>
      </c>
      <c r="P346" t="s">
        <v>1688</v>
      </c>
      <c r="Q346" t="s">
        <v>38</v>
      </c>
      <c r="R346" t="s">
        <v>743</v>
      </c>
      <c r="S346" t="s">
        <v>1684</v>
      </c>
      <c r="T346" t="s">
        <v>1689</v>
      </c>
      <c r="U346" t="s">
        <v>1448</v>
      </c>
      <c r="V346" t="s">
        <v>1448</v>
      </c>
      <c r="W346" t="s">
        <v>37</v>
      </c>
      <c r="X346" t="s">
        <v>37</v>
      </c>
      <c r="Y346" t="s">
        <v>37</v>
      </c>
      <c r="Z346" t="s">
        <v>1690</v>
      </c>
      <c r="AA346" t="s">
        <v>44</v>
      </c>
      <c r="AB346" t="s">
        <v>44</v>
      </c>
      <c r="AC346" t="s">
        <v>45</v>
      </c>
      <c r="AD346" t="s">
        <v>1257</v>
      </c>
      <c r="AE346" t="s">
        <v>1450</v>
      </c>
      <c r="AF346" t="s">
        <v>48</v>
      </c>
      <c r="AG346">
        <v>621843</v>
      </c>
      <c r="AH346">
        <v>1</v>
      </c>
      <c r="AI346">
        <v>1</v>
      </c>
    </row>
    <row r="347" spans="1:35" ht="16.850000000000001" customHeight="1">
      <c r="A347" s="65" t="str">
        <f>IF(L347="","",IF(COUNTIF(Wip!K:K,L347)=0,IF(W347="","KGB","KBB"),IF(AND(_xlfn.IFNA(VLOOKUP(L347,Wip!K:M,3,0),"")="Y",Q347="MTCAPPLYCONF"),"On Hold",IF(W347="","KGB","KBB"))))</f>
        <v>KGB</v>
      </c>
      <c r="B347" s="65" t="str">
        <f>IF(A347="on hold", "on hold",
 IF(A347="KGB", "Standard Shipment",
  IF(IFERROR(IFERROR(VLOOKUP(L347, List!D:J, 7, 0), VLOOKUP(L347&amp;"", List!D:J, 7, 0)), 0)=0,
   IF(IFERROR(IFERROR(VLOOKUP(L347, 'CND List'!$A:$C, 3, 0), VLOOKUP(L347&amp;"", 'CND List'!$A:$C, 3, 0)), 0)=0,
    IF(A347="KBB", "-", ""),
    IFERROR(VLOOKUP(L347, 'CND List'!$A:$C, 3, 0), VLOOKUP(L347&amp;"", 'CND List'!$A:$C, 3, 0))
   ),
   IFERROR(VLOOKUP(L347, List!D:J, 7, 0), VLOOKUP(L347&amp;"", List!D:J, 7, 0))
  )
 )
)</f>
        <v>Standard Shipment</v>
      </c>
      <c r="C347" s="66" t="str">
        <f t="shared" si="5"/>
        <v>Standard Shipment</v>
      </c>
      <c r="D347" s="67" t="str">
        <f ca="1">IF(C347="Local Scrap","Closed",IFERROR(IF(A347="kgb","Closed",IF(MID(C347,5,1)="Q","Closed",LOOKUP(TODAY()-W347, {0,31,91,181,366}, {"0-30天","31-90天","91-180天","181-365天","365天以上"}))), LOOKUP(TODAY()-Z347, {0,31,91,181,366}, {"0-30天","31-90天","91-180天","181-365天","365天以上"})))</f>
        <v>Closed</v>
      </c>
      <c r="E347" s="67" t="str" cm="1">
        <f t="array" ref="E347">IF(A347&lt;&gt;"kbb", "", IF(IFERROR(VALUE(V347), 0)=MAX(INDEX(($A$2:$A$4929="kbb")*($L$2:$L$4929=L347)*IFERROR(VALUE($V$2:$V$4929), 0), 0)), "最新", "歷史重複"))</f>
        <v/>
      </c>
      <c r="F347" t="s">
        <v>1679</v>
      </c>
      <c r="G347" t="s">
        <v>29</v>
      </c>
      <c r="H347" t="s">
        <v>30</v>
      </c>
      <c r="I347" t="s">
        <v>31</v>
      </c>
      <c r="J347" t="s">
        <v>1680</v>
      </c>
      <c r="K347" t="s">
        <v>1681</v>
      </c>
      <c r="L347" t="s">
        <v>1691</v>
      </c>
      <c r="M347" t="s">
        <v>1428</v>
      </c>
      <c r="N347" t="s">
        <v>1411</v>
      </c>
      <c r="O347" t="s">
        <v>37</v>
      </c>
      <c r="P347" t="s">
        <v>1692</v>
      </c>
      <c r="Q347" t="s">
        <v>38</v>
      </c>
      <c r="R347" t="s">
        <v>743</v>
      </c>
      <c r="S347" t="s">
        <v>1684</v>
      </c>
      <c r="T347" t="s">
        <v>1693</v>
      </c>
      <c r="U347" t="s">
        <v>1448</v>
      </c>
      <c r="V347" t="s">
        <v>1448</v>
      </c>
      <c r="W347" t="s">
        <v>37</v>
      </c>
      <c r="X347" t="s">
        <v>37</v>
      </c>
      <c r="Y347" t="s">
        <v>37</v>
      </c>
      <c r="Z347" t="s">
        <v>1694</v>
      </c>
      <c r="AA347" t="s">
        <v>44</v>
      </c>
      <c r="AB347" t="s">
        <v>44</v>
      </c>
      <c r="AC347" t="s">
        <v>45</v>
      </c>
      <c r="AD347" t="s">
        <v>1257</v>
      </c>
      <c r="AE347" t="s">
        <v>1450</v>
      </c>
      <c r="AF347" t="s">
        <v>48</v>
      </c>
      <c r="AG347">
        <v>621843</v>
      </c>
      <c r="AH347">
        <v>1</v>
      </c>
      <c r="AI347">
        <v>1</v>
      </c>
    </row>
    <row r="348" spans="1:35" ht="16.850000000000001" customHeight="1">
      <c r="A348" s="65" t="str">
        <f>IF(L348="","",IF(COUNTIF(Wip!K:K,L348)=0,IF(W348="","KGB","KBB"),IF(AND(_xlfn.IFNA(VLOOKUP(L348,Wip!K:M,3,0),"")="Y",Q348="MTCAPPLYCONF"),"On Hold",IF(W348="","KGB","KBB"))))</f>
        <v>KBB</v>
      </c>
      <c r="B348" s="65" t="str">
        <f>IF(A348="on hold", "on hold",
 IF(A348="KGB", "Standard Shipment",
  IF(IFERROR(IFERROR(VLOOKUP(L348, List!D:J, 7, 0), VLOOKUP(L348&amp;"", List!D:J, 7, 0)), 0)=0,
   IF(IFERROR(IFERROR(VLOOKUP(L348, 'CND List'!$A:$C, 3, 0), VLOOKUP(L348&amp;"", 'CND List'!$A:$C, 3, 0)), 0)=0,
    IF(A348="KBB", "-", ""),
    IFERROR(VLOOKUP(L348, 'CND List'!$A:$C, 3, 0), VLOOKUP(L348&amp;"", 'CND List'!$A:$C, 3, 0))
   ),
   IFERROR(VLOOKUP(L348, List!D:J, 7, 0), VLOOKUP(L348&amp;"", List!D:J, 7, 0))
  )
 )
)</f>
        <v>-</v>
      </c>
      <c r="C348" s="66" t="str">
        <f t="shared" si="5"/>
        <v>wait for return customer</v>
      </c>
      <c r="D348" s="67" t="str">
        <f ca="1">IF(C348="Local Scrap","Closed",IFERROR(IF(A348="kgb","Closed",IF(MID(C348,5,1)="Q","Closed",LOOKUP(TODAY()-W348, {0,31,91,181,366}, {"0-30天","31-90天","91-180天","181-365天","365天以上"}))), LOOKUP(TODAY()-Z348, {0,31,91,181,366}, {"0-30天","31-90天","91-180天","181-365天","365天以上"})))</f>
        <v>365天以上</v>
      </c>
      <c r="E348" s="67" t="str" cm="1">
        <f t="array" ref="E348">IF(A348&lt;&gt;"kbb", "", IF(IFERROR(VALUE(V348), 0)=MAX(INDEX(($A$2:$A$4929="kbb")*($L$2:$L$4929=L348)*IFERROR(VALUE($V$2:$V$4929), 0), 0)), "最新", "歷史重複"))</f>
        <v>最新</v>
      </c>
      <c r="F348" t="s">
        <v>1679</v>
      </c>
      <c r="G348" t="s">
        <v>29</v>
      </c>
      <c r="H348" t="s">
        <v>30</v>
      </c>
      <c r="I348" t="s">
        <v>31</v>
      </c>
      <c r="J348" t="s">
        <v>1680</v>
      </c>
      <c r="K348" t="s">
        <v>1681</v>
      </c>
      <c r="L348" t="s">
        <v>1143</v>
      </c>
      <c r="M348" t="s">
        <v>424</v>
      </c>
      <c r="N348" t="s">
        <v>219</v>
      </c>
      <c r="O348" t="s">
        <v>37</v>
      </c>
      <c r="P348" t="s">
        <v>1143</v>
      </c>
      <c r="Q348" t="s">
        <v>38</v>
      </c>
      <c r="R348" t="s">
        <v>39</v>
      </c>
      <c r="S348" t="s">
        <v>1684</v>
      </c>
      <c r="T348" t="s">
        <v>37</v>
      </c>
      <c r="U348" t="s">
        <v>37</v>
      </c>
      <c r="V348" t="s">
        <v>1695</v>
      </c>
      <c r="W348" t="s">
        <v>517</v>
      </c>
      <c r="X348" t="s">
        <v>114</v>
      </c>
      <c r="Y348" t="s">
        <v>518</v>
      </c>
      <c r="Z348" t="s">
        <v>1696</v>
      </c>
      <c r="AA348" t="s">
        <v>44</v>
      </c>
      <c r="AB348" t="s">
        <v>44</v>
      </c>
      <c r="AC348" t="s">
        <v>117</v>
      </c>
      <c r="AD348" t="s">
        <v>179</v>
      </c>
      <c r="AE348" t="s">
        <v>37</v>
      </c>
      <c r="AF348" t="s">
        <v>37</v>
      </c>
      <c r="AG348" t="s">
        <v>37</v>
      </c>
      <c r="AH348" t="s">
        <v>37</v>
      </c>
      <c r="AI348" t="s">
        <v>37</v>
      </c>
    </row>
    <row r="349" spans="1:35" ht="16.850000000000001" customHeight="1">
      <c r="A349" s="65" t="str">
        <f>IF(L349="","",IF(COUNTIF(Wip!K:K,L349)=0,IF(W349="","KGB","KBB"),IF(AND(_xlfn.IFNA(VLOOKUP(L349,Wip!K:M,3,0),"")="Y",Q349="MTCAPPLYCONF"),"On Hold",IF(W349="","KGB","KBB"))))</f>
        <v>KGB</v>
      </c>
      <c r="B349" s="65" t="str">
        <f>IF(A349="on hold", "on hold",
 IF(A349="KGB", "Standard Shipment",
  IF(IFERROR(IFERROR(VLOOKUP(L349, List!D:J, 7, 0), VLOOKUP(L349&amp;"", List!D:J, 7, 0)), 0)=0,
   IF(IFERROR(IFERROR(VLOOKUP(L349, 'CND List'!$A:$C, 3, 0), VLOOKUP(L349&amp;"", 'CND List'!$A:$C, 3, 0)), 0)=0,
    IF(A349="KBB", "-", ""),
    IFERROR(VLOOKUP(L349, 'CND List'!$A:$C, 3, 0), VLOOKUP(L349&amp;"", 'CND List'!$A:$C, 3, 0))
   ),
   IFERROR(VLOOKUP(L349, List!D:J, 7, 0), VLOOKUP(L349&amp;"", List!D:J, 7, 0))
  )
 )
)</f>
        <v>Standard Shipment</v>
      </c>
      <c r="C349" s="66" t="str">
        <f t="shared" si="5"/>
        <v>Standard Shipment</v>
      </c>
      <c r="D349" s="67" t="str">
        <f ca="1">IF(C349="Local Scrap","Closed",IFERROR(IF(A349="kgb","Closed",IF(MID(C349,5,1)="Q","Closed",LOOKUP(TODAY()-W349, {0,31,91,181,366}, {"0-30天","31-90天","91-180天","181-365天","365天以上"}))), LOOKUP(TODAY()-Z349, {0,31,91,181,366}, {"0-30天","31-90天","91-180天","181-365天","365天以上"})))</f>
        <v>Closed</v>
      </c>
      <c r="E349" s="67" t="str" cm="1">
        <f t="array" ref="E349">IF(A349&lt;&gt;"kbb", "", IF(IFERROR(VALUE(V349), 0)=MAX(INDEX(($A$2:$A$4929="kbb")*($L$2:$L$4929=L349)*IFERROR(VALUE($V$2:$V$4929), 0), 0)), "最新", "歷史重複"))</f>
        <v/>
      </c>
      <c r="F349" t="s">
        <v>1697</v>
      </c>
      <c r="G349" t="s">
        <v>29</v>
      </c>
      <c r="H349" t="s">
        <v>30</v>
      </c>
      <c r="I349" t="s">
        <v>31</v>
      </c>
      <c r="J349" t="s">
        <v>1698</v>
      </c>
      <c r="K349" t="s">
        <v>1699</v>
      </c>
      <c r="L349" t="s">
        <v>1700</v>
      </c>
      <c r="M349" t="s">
        <v>1259</v>
      </c>
      <c r="N349" t="s">
        <v>1260</v>
      </c>
      <c r="O349" t="s">
        <v>37</v>
      </c>
      <c r="P349" t="s">
        <v>1701</v>
      </c>
      <c r="Q349" t="s">
        <v>38</v>
      </c>
      <c r="R349" t="s">
        <v>53</v>
      </c>
      <c r="S349" t="s">
        <v>1702</v>
      </c>
      <c r="T349" t="s">
        <v>1703</v>
      </c>
      <c r="U349" t="s">
        <v>1448</v>
      </c>
      <c r="V349" t="s">
        <v>1448</v>
      </c>
      <c r="W349" t="s">
        <v>37</v>
      </c>
      <c r="X349" t="s">
        <v>37</v>
      </c>
      <c r="Y349" t="s">
        <v>37</v>
      </c>
      <c r="Z349" t="s">
        <v>1704</v>
      </c>
      <c r="AA349" t="s">
        <v>44</v>
      </c>
      <c r="AB349" t="s">
        <v>44</v>
      </c>
      <c r="AC349" t="s">
        <v>45</v>
      </c>
      <c r="AD349" t="s">
        <v>1257</v>
      </c>
      <c r="AE349" t="s">
        <v>1502</v>
      </c>
      <c r="AF349" t="s">
        <v>48</v>
      </c>
      <c r="AG349">
        <v>621843</v>
      </c>
      <c r="AH349">
        <v>1</v>
      </c>
      <c r="AI349">
        <v>1</v>
      </c>
    </row>
    <row r="350" spans="1:35" ht="16.850000000000001" customHeight="1">
      <c r="A350" s="65" t="str">
        <f>IF(L350="","",IF(COUNTIF(Wip!K:K,L350)=0,IF(W350="","KGB","KBB"),IF(AND(_xlfn.IFNA(VLOOKUP(L350,Wip!K:M,3,0),"")="Y",Q350="MTCAPPLYCONF"),"On Hold",IF(W350="","KGB","KBB"))))</f>
        <v>KGB</v>
      </c>
      <c r="B350" s="65" t="str">
        <f>IF(A350="on hold", "on hold",
 IF(A350="KGB", "Standard Shipment",
  IF(IFERROR(IFERROR(VLOOKUP(L350, List!D:J, 7, 0), VLOOKUP(L350&amp;"", List!D:J, 7, 0)), 0)=0,
   IF(IFERROR(IFERROR(VLOOKUP(L350, 'CND List'!$A:$C, 3, 0), VLOOKUP(L350&amp;"", 'CND List'!$A:$C, 3, 0)), 0)=0,
    IF(A350="KBB", "-", ""),
    IFERROR(VLOOKUP(L350, 'CND List'!$A:$C, 3, 0), VLOOKUP(L350&amp;"", 'CND List'!$A:$C, 3, 0))
   ),
   IFERROR(VLOOKUP(L350, List!D:J, 7, 0), VLOOKUP(L350&amp;"", List!D:J, 7, 0))
  )
 )
)</f>
        <v>Standard Shipment</v>
      </c>
      <c r="C350" s="66" t="str">
        <f t="shared" si="5"/>
        <v>Standard Shipment</v>
      </c>
      <c r="D350" s="67" t="str">
        <f ca="1">IF(C350="Local Scrap","Closed",IFERROR(IF(A350="kgb","Closed",IF(MID(C350,5,1)="Q","Closed",LOOKUP(TODAY()-W350, {0,31,91,181,366}, {"0-30天","31-90天","91-180天","181-365天","365天以上"}))), LOOKUP(TODAY()-Z350, {0,31,91,181,366}, {"0-30天","31-90天","91-180天","181-365天","365天以上"})))</f>
        <v>Closed</v>
      </c>
      <c r="E350" s="67" t="str" cm="1">
        <f t="array" ref="E350">IF(A350&lt;&gt;"kbb", "", IF(IFERROR(VALUE(V350), 0)=MAX(INDEX(($A$2:$A$4929="kbb")*($L$2:$L$4929=L350)*IFERROR(VALUE($V$2:$V$4929), 0), 0)), "最新", "歷史重複"))</f>
        <v/>
      </c>
      <c r="F350" t="s">
        <v>1697</v>
      </c>
      <c r="G350" t="s">
        <v>29</v>
      </c>
      <c r="H350" t="s">
        <v>30</v>
      </c>
      <c r="I350" t="s">
        <v>31</v>
      </c>
      <c r="J350" t="s">
        <v>1698</v>
      </c>
      <c r="K350" t="s">
        <v>1699</v>
      </c>
      <c r="L350" t="s">
        <v>1705</v>
      </c>
      <c r="M350" t="s">
        <v>949</v>
      </c>
      <c r="N350" t="s">
        <v>456</v>
      </c>
      <c r="O350" t="s">
        <v>37</v>
      </c>
      <c r="P350" t="s">
        <v>1706</v>
      </c>
      <c r="Q350" t="s">
        <v>38</v>
      </c>
      <c r="R350" t="s">
        <v>53</v>
      </c>
      <c r="S350" t="s">
        <v>1702</v>
      </c>
      <c r="T350" t="s">
        <v>1707</v>
      </c>
      <c r="U350" t="s">
        <v>1448</v>
      </c>
      <c r="V350" t="s">
        <v>1448</v>
      </c>
      <c r="W350" t="s">
        <v>37</v>
      </c>
      <c r="X350" t="s">
        <v>37</v>
      </c>
      <c r="Y350" t="s">
        <v>37</v>
      </c>
      <c r="Z350" t="s">
        <v>1708</v>
      </c>
      <c r="AA350" t="s">
        <v>44</v>
      </c>
      <c r="AB350" t="s">
        <v>44</v>
      </c>
      <c r="AC350" t="s">
        <v>45</v>
      </c>
      <c r="AD350" t="s">
        <v>460</v>
      </c>
      <c r="AE350" t="s">
        <v>1502</v>
      </c>
      <c r="AF350" t="s">
        <v>48</v>
      </c>
      <c r="AG350">
        <v>621843</v>
      </c>
      <c r="AH350">
        <v>1</v>
      </c>
      <c r="AI350">
        <v>1</v>
      </c>
    </row>
    <row r="351" spans="1:35" ht="16.850000000000001" customHeight="1">
      <c r="A351" s="65" t="str">
        <f>IF(L351="","",IF(COUNTIF(Wip!K:K,L351)=0,IF(W351="","KGB","KBB"),IF(AND(_xlfn.IFNA(VLOOKUP(L351,Wip!K:M,3,0),"")="Y",Q351="MTCAPPLYCONF"),"On Hold",IF(W351="","KGB","KBB"))))</f>
        <v>KGB</v>
      </c>
      <c r="B351" s="65" t="str">
        <f>IF(A351="on hold", "on hold",
 IF(A351="KGB", "Standard Shipment",
  IF(IFERROR(IFERROR(VLOOKUP(L351, List!D:J, 7, 0), VLOOKUP(L351&amp;"", List!D:J, 7, 0)), 0)=0,
   IF(IFERROR(IFERROR(VLOOKUP(L351, 'CND List'!$A:$C, 3, 0), VLOOKUP(L351&amp;"", 'CND List'!$A:$C, 3, 0)), 0)=0,
    IF(A351="KBB", "-", ""),
    IFERROR(VLOOKUP(L351, 'CND List'!$A:$C, 3, 0), VLOOKUP(L351&amp;"", 'CND List'!$A:$C, 3, 0))
   ),
   IFERROR(VLOOKUP(L351, List!D:J, 7, 0), VLOOKUP(L351&amp;"", List!D:J, 7, 0))
  )
 )
)</f>
        <v>Standard Shipment</v>
      </c>
      <c r="C351" s="66" t="str">
        <f t="shared" si="5"/>
        <v>Standard Shipment</v>
      </c>
      <c r="D351" s="67" t="str">
        <f ca="1">IF(C351="Local Scrap","Closed",IFERROR(IF(A351="kgb","Closed",IF(MID(C351,5,1)="Q","Closed",LOOKUP(TODAY()-W351, {0,31,91,181,366}, {"0-30天","31-90天","91-180天","181-365天","365天以上"}))), LOOKUP(TODAY()-Z351, {0,31,91,181,366}, {"0-30天","31-90天","91-180天","181-365天","365天以上"})))</f>
        <v>Closed</v>
      </c>
      <c r="E351" s="67" t="str" cm="1">
        <f t="array" ref="E351">IF(A351&lt;&gt;"kbb", "", IF(IFERROR(VALUE(V351), 0)=MAX(INDEX(($A$2:$A$4929="kbb")*($L$2:$L$4929=L351)*IFERROR(VALUE($V$2:$V$4929), 0), 0)), "最新", "歷史重複"))</f>
        <v/>
      </c>
      <c r="F351" t="s">
        <v>1709</v>
      </c>
      <c r="G351" t="s">
        <v>29</v>
      </c>
      <c r="H351" t="s">
        <v>30</v>
      </c>
      <c r="I351" t="s">
        <v>31</v>
      </c>
      <c r="J351" t="s">
        <v>1710</v>
      </c>
      <c r="K351" t="s">
        <v>1711</v>
      </c>
      <c r="L351" t="s">
        <v>1712</v>
      </c>
      <c r="M351" t="s">
        <v>1428</v>
      </c>
      <c r="N351" t="s">
        <v>1411</v>
      </c>
      <c r="O351" t="s">
        <v>37</v>
      </c>
      <c r="P351" t="s">
        <v>1713</v>
      </c>
      <c r="Q351" t="s">
        <v>38</v>
      </c>
      <c r="R351" t="s">
        <v>743</v>
      </c>
      <c r="S351" t="s">
        <v>1714</v>
      </c>
      <c r="T351" t="s">
        <v>1715</v>
      </c>
      <c r="U351" t="s">
        <v>1506</v>
      </c>
      <c r="V351" t="s">
        <v>1506</v>
      </c>
      <c r="W351" t="s">
        <v>37</v>
      </c>
      <c r="X351" t="s">
        <v>37</v>
      </c>
      <c r="Y351" t="s">
        <v>37</v>
      </c>
      <c r="Z351" t="s">
        <v>1716</v>
      </c>
      <c r="AA351" t="s">
        <v>44</v>
      </c>
      <c r="AB351" t="s">
        <v>44</v>
      </c>
      <c r="AC351" t="s">
        <v>45</v>
      </c>
      <c r="AD351" t="s">
        <v>1257</v>
      </c>
      <c r="AE351" t="s">
        <v>1364</v>
      </c>
      <c r="AF351" t="s">
        <v>48</v>
      </c>
      <c r="AG351">
        <v>621920</v>
      </c>
      <c r="AH351">
        <v>1</v>
      </c>
      <c r="AI351">
        <v>1</v>
      </c>
    </row>
    <row r="352" spans="1:35" ht="16.850000000000001" customHeight="1">
      <c r="A352" s="65" t="str">
        <f>IF(L352="","",IF(COUNTIF(Wip!K:K,L352)=0,IF(W352="","KGB","KBB"),IF(AND(_xlfn.IFNA(VLOOKUP(L352,Wip!K:M,3,0),"")="Y",Q352="MTCAPPLYCONF"),"On Hold",IF(W352="","KGB","KBB"))))</f>
        <v>KGB</v>
      </c>
      <c r="B352" s="65" t="str">
        <f>IF(A352="on hold", "on hold",
 IF(A352="KGB", "Standard Shipment",
  IF(IFERROR(IFERROR(VLOOKUP(L352, List!D:J, 7, 0), VLOOKUP(L352&amp;"", List!D:J, 7, 0)), 0)=0,
   IF(IFERROR(IFERROR(VLOOKUP(L352, 'CND List'!$A:$C, 3, 0), VLOOKUP(L352&amp;"", 'CND List'!$A:$C, 3, 0)), 0)=0,
    IF(A352="KBB", "-", ""),
    IFERROR(VLOOKUP(L352, 'CND List'!$A:$C, 3, 0), VLOOKUP(L352&amp;"", 'CND List'!$A:$C, 3, 0))
   ),
   IFERROR(VLOOKUP(L352, List!D:J, 7, 0), VLOOKUP(L352&amp;"", List!D:J, 7, 0))
  )
 )
)</f>
        <v>Standard Shipment</v>
      </c>
      <c r="C352" s="66" t="str">
        <f t="shared" si="5"/>
        <v>Standard Shipment</v>
      </c>
      <c r="D352" s="67" t="str">
        <f ca="1">IF(C352="Local Scrap","Closed",IFERROR(IF(A352="kgb","Closed",IF(MID(C352,5,1)="Q","Closed",LOOKUP(TODAY()-W352, {0,31,91,181,366}, {"0-30天","31-90天","91-180天","181-365天","365天以上"}))), LOOKUP(TODAY()-Z352, {0,31,91,181,366}, {"0-30天","31-90天","91-180天","181-365天","365天以上"})))</f>
        <v>Closed</v>
      </c>
      <c r="E352" s="67" t="str" cm="1">
        <f t="array" ref="E352">IF(A352&lt;&gt;"kbb", "", IF(IFERROR(VALUE(V352), 0)=MAX(INDEX(($A$2:$A$4929="kbb")*($L$2:$L$4929=L352)*IFERROR(VALUE($V$2:$V$4929), 0), 0)), "最新", "歷史重複"))</f>
        <v/>
      </c>
      <c r="F352" t="s">
        <v>1709</v>
      </c>
      <c r="G352" t="s">
        <v>29</v>
      </c>
      <c r="H352" t="s">
        <v>30</v>
      </c>
      <c r="I352" t="s">
        <v>31</v>
      </c>
      <c r="J352" t="s">
        <v>1710</v>
      </c>
      <c r="K352" t="s">
        <v>1711</v>
      </c>
      <c r="L352" t="s">
        <v>1717</v>
      </c>
      <c r="M352" t="s">
        <v>949</v>
      </c>
      <c r="N352" t="s">
        <v>456</v>
      </c>
      <c r="O352" t="s">
        <v>37</v>
      </c>
      <c r="P352" t="s">
        <v>1718</v>
      </c>
      <c r="Q352" t="s">
        <v>38</v>
      </c>
      <c r="R352" t="s">
        <v>743</v>
      </c>
      <c r="S352" t="s">
        <v>1719</v>
      </c>
      <c r="T352" t="s">
        <v>1720</v>
      </c>
      <c r="U352" t="s">
        <v>1721</v>
      </c>
      <c r="V352" t="s">
        <v>1721</v>
      </c>
      <c r="W352" t="s">
        <v>37</v>
      </c>
      <c r="X352" t="s">
        <v>37</v>
      </c>
      <c r="Y352" t="s">
        <v>37</v>
      </c>
      <c r="Z352" t="s">
        <v>1722</v>
      </c>
      <c r="AA352" t="s">
        <v>44</v>
      </c>
      <c r="AB352" t="s">
        <v>44</v>
      </c>
      <c r="AC352" t="s">
        <v>45</v>
      </c>
      <c r="AD352" t="s">
        <v>460</v>
      </c>
      <c r="AE352" t="s">
        <v>1723</v>
      </c>
      <c r="AF352" t="s">
        <v>48</v>
      </c>
      <c r="AG352">
        <v>622117</v>
      </c>
      <c r="AH352">
        <v>1</v>
      </c>
      <c r="AI352">
        <v>1</v>
      </c>
    </row>
    <row r="353" spans="1:35" ht="16.850000000000001" customHeight="1">
      <c r="A353" s="65" t="str">
        <f>IF(L353="","",IF(COUNTIF(Wip!K:K,L353)=0,IF(W353="","KGB","KBB"),IF(AND(_xlfn.IFNA(VLOOKUP(L353,Wip!K:M,3,0),"")="Y",Q353="MTCAPPLYCONF"),"On Hold",IF(W353="","KGB","KBB"))))</f>
        <v>KGB</v>
      </c>
      <c r="B353" s="65" t="str">
        <f>IF(A353="on hold", "on hold",
 IF(A353="KGB", "Standard Shipment",
  IF(IFERROR(IFERROR(VLOOKUP(L353, List!D:J, 7, 0), VLOOKUP(L353&amp;"", List!D:J, 7, 0)), 0)=0,
   IF(IFERROR(IFERROR(VLOOKUP(L353, 'CND List'!$A:$C, 3, 0), VLOOKUP(L353&amp;"", 'CND List'!$A:$C, 3, 0)), 0)=0,
    IF(A353="KBB", "-", ""),
    IFERROR(VLOOKUP(L353, 'CND List'!$A:$C, 3, 0), VLOOKUP(L353&amp;"", 'CND List'!$A:$C, 3, 0))
   ),
   IFERROR(VLOOKUP(L353, List!D:J, 7, 0), VLOOKUP(L353&amp;"", List!D:J, 7, 0))
  )
 )
)</f>
        <v>Standard Shipment</v>
      </c>
      <c r="C353" s="66" t="str">
        <f t="shared" si="5"/>
        <v>Standard Shipment</v>
      </c>
      <c r="D353" s="67" t="str">
        <f ca="1">IF(C353="Local Scrap","Closed",IFERROR(IF(A353="kgb","Closed",IF(MID(C353,5,1)="Q","Closed",LOOKUP(TODAY()-W353, {0,31,91,181,366}, {"0-30天","31-90天","91-180天","181-365天","365天以上"}))), LOOKUP(TODAY()-Z353, {0,31,91,181,366}, {"0-30天","31-90天","91-180天","181-365天","365天以上"})))</f>
        <v>Closed</v>
      </c>
      <c r="E353" s="67" t="str" cm="1">
        <f t="array" ref="E353">IF(A353&lt;&gt;"kbb", "", IF(IFERROR(VALUE(V353), 0)=MAX(INDEX(($A$2:$A$4929="kbb")*($L$2:$L$4929=L353)*IFERROR(VALUE($V$2:$V$4929), 0), 0)), "最新", "歷史重複"))</f>
        <v/>
      </c>
      <c r="F353" t="s">
        <v>1709</v>
      </c>
      <c r="G353" t="s">
        <v>29</v>
      </c>
      <c r="H353" t="s">
        <v>30</v>
      </c>
      <c r="I353" t="s">
        <v>31</v>
      </c>
      <c r="J353" t="s">
        <v>1710</v>
      </c>
      <c r="K353" t="s">
        <v>1711</v>
      </c>
      <c r="L353" t="s">
        <v>1724</v>
      </c>
      <c r="M353" t="s">
        <v>1725</v>
      </c>
      <c r="N353" t="s">
        <v>1391</v>
      </c>
      <c r="O353" t="s">
        <v>37</v>
      </c>
      <c r="P353" t="s">
        <v>1726</v>
      </c>
      <c r="Q353" t="s">
        <v>38</v>
      </c>
      <c r="R353" t="s">
        <v>743</v>
      </c>
      <c r="S353" t="s">
        <v>1719</v>
      </c>
      <c r="T353" t="s">
        <v>1727</v>
      </c>
      <c r="U353" t="s">
        <v>1544</v>
      </c>
      <c r="V353" t="s">
        <v>1544</v>
      </c>
      <c r="W353" t="s">
        <v>37</v>
      </c>
      <c r="X353" t="s">
        <v>37</v>
      </c>
      <c r="Y353" t="s">
        <v>37</v>
      </c>
      <c r="Z353" t="s">
        <v>1728</v>
      </c>
      <c r="AA353" t="s">
        <v>44</v>
      </c>
      <c r="AB353" t="s">
        <v>44</v>
      </c>
      <c r="AC353" t="s">
        <v>45</v>
      </c>
      <c r="AD353" t="s">
        <v>1302</v>
      </c>
      <c r="AE353" t="s">
        <v>1729</v>
      </c>
      <c r="AF353" t="s">
        <v>1730</v>
      </c>
      <c r="AG353">
        <v>622126</v>
      </c>
      <c r="AH353">
        <v>4.5999999999999996</v>
      </c>
      <c r="AI353">
        <v>4.5999999999999996</v>
      </c>
    </row>
    <row r="354" spans="1:35" ht="16.850000000000001" customHeight="1">
      <c r="A354" s="65" t="str">
        <f>IF(L354="","",IF(COUNTIF(Wip!K:K,L354)=0,IF(W354="","KGB","KBB"),IF(AND(_xlfn.IFNA(VLOOKUP(L354,Wip!K:M,3,0),"")="Y",Q354="MTCAPPLYCONF"),"On Hold",IF(W354="","KGB","KBB"))))</f>
        <v>KGB</v>
      </c>
      <c r="B354" s="65" t="str">
        <f>IF(A354="on hold", "on hold",
 IF(A354="KGB", "Standard Shipment",
  IF(IFERROR(IFERROR(VLOOKUP(L354, List!D:J, 7, 0), VLOOKUP(L354&amp;"", List!D:J, 7, 0)), 0)=0,
   IF(IFERROR(IFERROR(VLOOKUP(L354, 'CND List'!$A:$C, 3, 0), VLOOKUP(L354&amp;"", 'CND List'!$A:$C, 3, 0)), 0)=0,
    IF(A354="KBB", "-", ""),
    IFERROR(VLOOKUP(L354, 'CND List'!$A:$C, 3, 0), VLOOKUP(L354&amp;"", 'CND List'!$A:$C, 3, 0))
   ),
   IFERROR(VLOOKUP(L354, List!D:J, 7, 0), VLOOKUP(L354&amp;"", List!D:J, 7, 0))
  )
 )
)</f>
        <v>Standard Shipment</v>
      </c>
      <c r="C354" s="66" t="str">
        <f t="shared" si="5"/>
        <v>Standard Shipment</v>
      </c>
      <c r="D354" s="67" t="str">
        <f ca="1">IF(C354="Local Scrap","Closed",IFERROR(IF(A354="kgb","Closed",IF(MID(C354,5,1)="Q","Closed",LOOKUP(TODAY()-W354, {0,31,91,181,366}, {"0-30天","31-90天","91-180天","181-365天","365天以上"}))), LOOKUP(TODAY()-Z354, {0,31,91,181,366}, {"0-30天","31-90天","91-180天","181-365天","365天以上"})))</f>
        <v>Closed</v>
      </c>
      <c r="E354" s="67" t="str" cm="1">
        <f t="array" ref="E354">IF(A354&lt;&gt;"kbb", "", IF(IFERROR(VALUE(V354), 0)=MAX(INDEX(($A$2:$A$4929="kbb")*($L$2:$L$4929=L354)*IFERROR(VALUE($V$2:$V$4929), 0), 0)), "最新", "歷史重複"))</f>
        <v/>
      </c>
      <c r="F354" t="s">
        <v>1709</v>
      </c>
      <c r="G354" t="s">
        <v>29</v>
      </c>
      <c r="H354" t="s">
        <v>30</v>
      </c>
      <c r="I354" t="s">
        <v>31</v>
      </c>
      <c r="J354" t="s">
        <v>1710</v>
      </c>
      <c r="K354" t="s">
        <v>1711</v>
      </c>
      <c r="L354" t="s">
        <v>1731</v>
      </c>
      <c r="M354" t="s">
        <v>1248</v>
      </c>
      <c r="N354" t="s">
        <v>1249</v>
      </c>
      <c r="O354" t="s">
        <v>37</v>
      </c>
      <c r="P354" t="s">
        <v>1732</v>
      </c>
      <c r="Q354" t="s">
        <v>38</v>
      </c>
      <c r="R354" t="s">
        <v>743</v>
      </c>
      <c r="S354" t="s">
        <v>1719</v>
      </c>
      <c r="T354" t="s">
        <v>1733</v>
      </c>
      <c r="U354" t="s">
        <v>1506</v>
      </c>
      <c r="V354" t="s">
        <v>1506</v>
      </c>
      <c r="W354" t="s">
        <v>37</v>
      </c>
      <c r="X354" t="s">
        <v>37</v>
      </c>
      <c r="Y354" t="s">
        <v>37</v>
      </c>
      <c r="Z354" t="s">
        <v>1734</v>
      </c>
      <c r="AA354" t="s">
        <v>44</v>
      </c>
      <c r="AB354" t="s">
        <v>44</v>
      </c>
      <c r="AC354" t="s">
        <v>45</v>
      </c>
      <c r="AD354" t="s">
        <v>1257</v>
      </c>
      <c r="AE354" t="s">
        <v>1364</v>
      </c>
      <c r="AF354" t="s">
        <v>48</v>
      </c>
      <c r="AG354">
        <v>621920</v>
      </c>
      <c r="AH354">
        <v>1</v>
      </c>
      <c r="AI354">
        <v>1</v>
      </c>
    </row>
    <row r="355" spans="1:35" ht="16.850000000000001" customHeight="1">
      <c r="A355" s="65" t="str">
        <f>IF(L355="","",IF(COUNTIF(Wip!K:K,L355)=0,IF(W355="","KGB","KBB"),IF(AND(_xlfn.IFNA(VLOOKUP(L355,Wip!K:M,3,0),"")="Y",Q355="MTCAPPLYCONF"),"On Hold",IF(W355="","KGB","KBB"))))</f>
        <v>KGB</v>
      </c>
      <c r="B355" s="65" t="str">
        <f>IF(A355="on hold", "on hold",
 IF(A355="KGB", "Standard Shipment",
  IF(IFERROR(IFERROR(VLOOKUP(L355, List!D:J, 7, 0), VLOOKUP(L355&amp;"", List!D:J, 7, 0)), 0)=0,
   IF(IFERROR(IFERROR(VLOOKUP(L355, 'CND List'!$A:$C, 3, 0), VLOOKUP(L355&amp;"", 'CND List'!$A:$C, 3, 0)), 0)=0,
    IF(A355="KBB", "-", ""),
    IFERROR(VLOOKUP(L355, 'CND List'!$A:$C, 3, 0), VLOOKUP(L355&amp;"", 'CND List'!$A:$C, 3, 0))
   ),
   IFERROR(VLOOKUP(L355, List!D:J, 7, 0), VLOOKUP(L355&amp;"", List!D:J, 7, 0))
  )
 )
)</f>
        <v>Standard Shipment</v>
      </c>
      <c r="C355" s="66" t="str">
        <f t="shared" si="5"/>
        <v>Standard Shipment</v>
      </c>
      <c r="D355" s="67" t="str">
        <f ca="1">IF(C355="Local Scrap","Closed",IFERROR(IF(A355="kgb","Closed",IF(MID(C355,5,1)="Q","Closed",LOOKUP(TODAY()-W355, {0,31,91,181,366}, {"0-30天","31-90天","91-180天","181-365天","365天以上"}))), LOOKUP(TODAY()-Z355, {0,31,91,181,366}, {"0-30天","31-90天","91-180天","181-365天","365天以上"})))</f>
        <v>Closed</v>
      </c>
      <c r="E355" s="67" t="str" cm="1">
        <f t="array" ref="E355">IF(A355&lt;&gt;"kbb", "", IF(IFERROR(VALUE(V355), 0)=MAX(INDEX(($A$2:$A$4929="kbb")*($L$2:$L$4929=L355)*IFERROR(VALUE($V$2:$V$4929), 0), 0)), "最新", "歷史重複"))</f>
        <v/>
      </c>
      <c r="F355" t="s">
        <v>1709</v>
      </c>
      <c r="G355" t="s">
        <v>29</v>
      </c>
      <c r="H355" t="s">
        <v>30</v>
      </c>
      <c r="I355" t="s">
        <v>31</v>
      </c>
      <c r="J355" t="s">
        <v>1710</v>
      </c>
      <c r="K355" t="s">
        <v>1711</v>
      </c>
      <c r="L355" t="s">
        <v>1735</v>
      </c>
      <c r="M355" t="s">
        <v>384</v>
      </c>
      <c r="N355" t="s">
        <v>385</v>
      </c>
      <c r="O355" t="s">
        <v>37</v>
      </c>
      <c r="P355" t="s">
        <v>1736</v>
      </c>
      <c r="Q355" t="s">
        <v>38</v>
      </c>
      <c r="R355" t="s">
        <v>743</v>
      </c>
      <c r="S355" t="s">
        <v>1719</v>
      </c>
      <c r="T355" t="s">
        <v>1737</v>
      </c>
      <c r="U355" t="s">
        <v>1738</v>
      </c>
      <c r="V355" t="s">
        <v>1738</v>
      </c>
      <c r="W355" t="s">
        <v>37</v>
      </c>
      <c r="X355" t="s">
        <v>37</v>
      </c>
      <c r="Y355" t="s">
        <v>37</v>
      </c>
      <c r="Z355" t="s">
        <v>1739</v>
      </c>
      <c r="AA355" t="s">
        <v>44</v>
      </c>
      <c r="AB355" t="s">
        <v>44</v>
      </c>
      <c r="AC355" t="s">
        <v>45</v>
      </c>
      <c r="AD355" t="s">
        <v>390</v>
      </c>
      <c r="AE355" t="s">
        <v>1740</v>
      </c>
      <c r="AF355" t="s">
        <v>48</v>
      </c>
      <c r="AG355">
        <v>622102</v>
      </c>
      <c r="AH355">
        <v>1</v>
      </c>
      <c r="AI355">
        <v>1</v>
      </c>
    </row>
    <row r="356" spans="1:35" ht="16.850000000000001" customHeight="1">
      <c r="A356" s="65" t="str">
        <f>IF(L356="","",IF(COUNTIF(Wip!K:K,L356)=0,IF(W356="","KGB","KBB"),IF(AND(_xlfn.IFNA(VLOOKUP(L356,Wip!K:M,3,0),"")="Y",Q356="MTCAPPLYCONF"),"On Hold",IF(W356="","KGB","KBB"))))</f>
        <v>KGB</v>
      </c>
      <c r="B356" s="65" t="str">
        <f>IF(A356="on hold", "on hold",
 IF(A356="KGB", "Standard Shipment",
  IF(IFERROR(IFERROR(VLOOKUP(L356, List!D:J, 7, 0), VLOOKUP(L356&amp;"", List!D:J, 7, 0)), 0)=0,
   IF(IFERROR(IFERROR(VLOOKUP(L356, 'CND List'!$A:$C, 3, 0), VLOOKUP(L356&amp;"", 'CND List'!$A:$C, 3, 0)), 0)=0,
    IF(A356="KBB", "-", ""),
    IFERROR(VLOOKUP(L356, 'CND List'!$A:$C, 3, 0), VLOOKUP(L356&amp;"", 'CND List'!$A:$C, 3, 0))
   ),
   IFERROR(VLOOKUP(L356, List!D:J, 7, 0), VLOOKUP(L356&amp;"", List!D:J, 7, 0))
  )
 )
)</f>
        <v>Standard Shipment</v>
      </c>
      <c r="C356" s="66" t="str">
        <f t="shared" si="5"/>
        <v>Standard Shipment</v>
      </c>
      <c r="D356" s="67" t="str">
        <f ca="1">IF(C356="Local Scrap","Closed",IFERROR(IF(A356="kgb","Closed",IF(MID(C356,5,1)="Q","Closed",LOOKUP(TODAY()-W356, {0,31,91,181,366}, {"0-30天","31-90天","91-180天","181-365天","365天以上"}))), LOOKUP(TODAY()-Z356, {0,31,91,181,366}, {"0-30天","31-90天","91-180天","181-365天","365天以上"})))</f>
        <v>Closed</v>
      </c>
      <c r="E356" s="67" t="str" cm="1">
        <f t="array" ref="E356">IF(A356&lt;&gt;"kbb", "", IF(IFERROR(VALUE(V356), 0)=MAX(INDEX(($A$2:$A$4929="kbb")*($L$2:$L$4929=L356)*IFERROR(VALUE($V$2:$V$4929), 0), 0)), "最新", "歷史重複"))</f>
        <v/>
      </c>
      <c r="F356" t="s">
        <v>1709</v>
      </c>
      <c r="G356" t="s">
        <v>29</v>
      </c>
      <c r="H356" t="s">
        <v>30</v>
      </c>
      <c r="I356" t="s">
        <v>31</v>
      </c>
      <c r="J356" t="s">
        <v>1710</v>
      </c>
      <c r="K356" t="s">
        <v>1711</v>
      </c>
      <c r="L356" t="s">
        <v>1741</v>
      </c>
      <c r="M356" t="s">
        <v>949</v>
      </c>
      <c r="N356" t="s">
        <v>456</v>
      </c>
      <c r="O356" t="s">
        <v>37</v>
      </c>
      <c r="P356" t="s">
        <v>1742</v>
      </c>
      <c r="Q356" t="s">
        <v>38</v>
      </c>
      <c r="R356" t="s">
        <v>743</v>
      </c>
      <c r="S356" t="s">
        <v>1719</v>
      </c>
      <c r="T356" t="s">
        <v>1743</v>
      </c>
      <c r="U356" t="s">
        <v>1721</v>
      </c>
      <c r="V356" t="s">
        <v>1721</v>
      </c>
      <c r="W356" t="s">
        <v>37</v>
      </c>
      <c r="X356" t="s">
        <v>37</v>
      </c>
      <c r="Y356" t="s">
        <v>37</v>
      </c>
      <c r="Z356" t="s">
        <v>1744</v>
      </c>
      <c r="AA356" t="s">
        <v>44</v>
      </c>
      <c r="AB356" t="s">
        <v>44</v>
      </c>
      <c r="AC356" t="s">
        <v>45</v>
      </c>
      <c r="AD356" t="s">
        <v>460</v>
      </c>
      <c r="AE356" t="s">
        <v>1723</v>
      </c>
      <c r="AF356" t="s">
        <v>48</v>
      </c>
      <c r="AG356">
        <v>622117</v>
      </c>
      <c r="AH356">
        <v>1</v>
      </c>
      <c r="AI356">
        <v>1</v>
      </c>
    </row>
    <row r="357" spans="1:35" ht="16.850000000000001" customHeight="1">
      <c r="A357" s="65" t="str">
        <f>IF(L357="","",IF(COUNTIF(Wip!K:K,L357)=0,IF(W357="","KGB","KBB"),IF(AND(_xlfn.IFNA(VLOOKUP(L357,Wip!K:M,3,0),"")="Y",Q357="MTCAPPLYCONF"),"On Hold",IF(W357="","KGB","KBB"))))</f>
        <v>KGB</v>
      </c>
      <c r="B357" s="65" t="str">
        <f>IF(A357="on hold", "on hold",
 IF(A357="KGB", "Standard Shipment",
  IF(IFERROR(IFERROR(VLOOKUP(L357, List!D:J, 7, 0), VLOOKUP(L357&amp;"", List!D:J, 7, 0)), 0)=0,
   IF(IFERROR(IFERROR(VLOOKUP(L357, 'CND List'!$A:$C, 3, 0), VLOOKUP(L357&amp;"", 'CND List'!$A:$C, 3, 0)), 0)=0,
    IF(A357="KBB", "-", ""),
    IFERROR(VLOOKUP(L357, 'CND List'!$A:$C, 3, 0), VLOOKUP(L357&amp;"", 'CND List'!$A:$C, 3, 0))
   ),
   IFERROR(VLOOKUP(L357, List!D:J, 7, 0), VLOOKUP(L357&amp;"", List!D:J, 7, 0))
  )
 )
)</f>
        <v>Standard Shipment</v>
      </c>
      <c r="C357" s="66" t="str">
        <f t="shared" si="5"/>
        <v>Standard Shipment</v>
      </c>
      <c r="D357" s="67" t="str">
        <f ca="1">IF(C357="Local Scrap","Closed",IFERROR(IF(A357="kgb","Closed",IF(MID(C357,5,1)="Q","Closed",LOOKUP(TODAY()-W357, {0,31,91,181,366}, {"0-30天","31-90天","91-180天","181-365天","365天以上"}))), LOOKUP(TODAY()-Z357, {0,31,91,181,366}, {"0-30天","31-90天","91-180天","181-365天","365天以上"})))</f>
        <v>Closed</v>
      </c>
      <c r="E357" s="67" t="str" cm="1">
        <f t="array" ref="E357">IF(A357&lt;&gt;"kbb", "", IF(IFERROR(VALUE(V357), 0)=MAX(INDEX(($A$2:$A$4929="kbb")*($L$2:$L$4929=L357)*IFERROR(VALUE($V$2:$V$4929), 0), 0)), "最新", "歷史重複"))</f>
        <v/>
      </c>
      <c r="F357" t="s">
        <v>1709</v>
      </c>
      <c r="G357" t="s">
        <v>29</v>
      </c>
      <c r="H357" t="s">
        <v>30</v>
      </c>
      <c r="I357" t="s">
        <v>31</v>
      </c>
      <c r="J357" t="s">
        <v>1710</v>
      </c>
      <c r="K357" t="s">
        <v>1711</v>
      </c>
      <c r="L357" t="s">
        <v>1745</v>
      </c>
      <c r="M357" t="s">
        <v>1746</v>
      </c>
      <c r="N357" t="s">
        <v>1747</v>
      </c>
      <c r="O357" t="s">
        <v>37</v>
      </c>
      <c r="P357" t="s">
        <v>1748</v>
      </c>
      <c r="Q357" t="s">
        <v>38</v>
      </c>
      <c r="R357" t="s">
        <v>53</v>
      </c>
      <c r="S357" t="s">
        <v>1719</v>
      </c>
      <c r="T357" t="s">
        <v>1749</v>
      </c>
      <c r="U357" t="s">
        <v>1506</v>
      </c>
      <c r="V357" t="s">
        <v>1506</v>
      </c>
      <c r="W357" t="s">
        <v>37</v>
      </c>
      <c r="X357" t="s">
        <v>37</v>
      </c>
      <c r="Y357" t="s">
        <v>37</v>
      </c>
      <c r="Z357" t="s">
        <v>1750</v>
      </c>
      <c r="AA357" t="s">
        <v>44</v>
      </c>
      <c r="AB357" t="s">
        <v>44</v>
      </c>
      <c r="AC357" t="s">
        <v>45</v>
      </c>
      <c r="AD357" t="s">
        <v>1532</v>
      </c>
      <c r="AE357" t="s">
        <v>1364</v>
      </c>
      <c r="AF357" t="s">
        <v>48</v>
      </c>
      <c r="AG357">
        <v>621920</v>
      </c>
      <c r="AH357">
        <v>1</v>
      </c>
      <c r="AI357">
        <v>1</v>
      </c>
    </row>
    <row r="358" spans="1:35" ht="16.850000000000001" customHeight="1">
      <c r="A358" s="65" t="str">
        <f>IF(L358="","",IF(COUNTIF(Wip!K:K,L358)=0,IF(W358="","KGB","KBB"),IF(AND(_xlfn.IFNA(VLOOKUP(L358,Wip!K:M,3,0),"")="Y",Q358="MTCAPPLYCONF"),"On Hold",IF(W358="","KGB","KBB"))))</f>
        <v>KGB</v>
      </c>
      <c r="B358" s="65" t="str">
        <f>IF(A358="on hold", "on hold",
 IF(A358="KGB", "Standard Shipment",
  IF(IFERROR(IFERROR(VLOOKUP(L358, List!D:J, 7, 0), VLOOKUP(L358&amp;"", List!D:J, 7, 0)), 0)=0,
   IF(IFERROR(IFERROR(VLOOKUP(L358, 'CND List'!$A:$C, 3, 0), VLOOKUP(L358&amp;"", 'CND List'!$A:$C, 3, 0)), 0)=0,
    IF(A358="KBB", "-", ""),
    IFERROR(VLOOKUP(L358, 'CND List'!$A:$C, 3, 0), VLOOKUP(L358&amp;"", 'CND List'!$A:$C, 3, 0))
   ),
   IFERROR(VLOOKUP(L358, List!D:J, 7, 0), VLOOKUP(L358&amp;"", List!D:J, 7, 0))
  )
 )
)</f>
        <v>Standard Shipment</v>
      </c>
      <c r="C358" s="66" t="str">
        <f t="shared" si="5"/>
        <v>Standard Shipment</v>
      </c>
      <c r="D358" s="67" t="str">
        <f ca="1">IF(C358="Local Scrap","Closed",IFERROR(IF(A358="kgb","Closed",IF(MID(C358,5,1)="Q","Closed",LOOKUP(TODAY()-W358, {0,31,91,181,366}, {"0-30天","31-90天","91-180天","181-365天","365天以上"}))), LOOKUP(TODAY()-Z358, {0,31,91,181,366}, {"0-30天","31-90天","91-180天","181-365天","365天以上"})))</f>
        <v>Closed</v>
      </c>
      <c r="E358" s="67" t="str" cm="1">
        <f t="array" ref="E358">IF(A358&lt;&gt;"kbb", "", IF(IFERROR(VALUE(V358), 0)=MAX(INDEX(($A$2:$A$4929="kbb")*($L$2:$L$4929=L358)*IFERROR(VALUE($V$2:$V$4929), 0), 0)), "最新", "歷史重複"))</f>
        <v/>
      </c>
      <c r="F358" t="s">
        <v>1709</v>
      </c>
      <c r="G358" t="s">
        <v>29</v>
      </c>
      <c r="H358" t="s">
        <v>30</v>
      </c>
      <c r="I358" t="s">
        <v>31</v>
      </c>
      <c r="J358" t="s">
        <v>1710</v>
      </c>
      <c r="K358" t="s">
        <v>1711</v>
      </c>
      <c r="L358" t="s">
        <v>1751</v>
      </c>
      <c r="M358" t="s">
        <v>218</v>
      </c>
      <c r="N358" t="s">
        <v>219</v>
      </c>
      <c r="O358" t="s">
        <v>37</v>
      </c>
      <c r="P358" t="s">
        <v>1752</v>
      </c>
      <c r="Q358" t="s">
        <v>38</v>
      </c>
      <c r="R358" t="s">
        <v>743</v>
      </c>
      <c r="S358" t="s">
        <v>1714</v>
      </c>
      <c r="T358" t="s">
        <v>1753</v>
      </c>
      <c r="U358" t="s">
        <v>1633</v>
      </c>
      <c r="V358" t="s">
        <v>1633</v>
      </c>
      <c r="W358" t="s">
        <v>37</v>
      </c>
      <c r="X358" t="s">
        <v>37</v>
      </c>
      <c r="Y358" t="s">
        <v>37</v>
      </c>
      <c r="Z358" t="s">
        <v>1754</v>
      </c>
      <c r="AA358" t="s">
        <v>44</v>
      </c>
      <c r="AB358" t="s">
        <v>44</v>
      </c>
      <c r="AC358" t="s">
        <v>45</v>
      </c>
      <c r="AD358" t="s">
        <v>179</v>
      </c>
      <c r="AE358" t="s">
        <v>1635</v>
      </c>
      <c r="AF358" t="s">
        <v>48</v>
      </c>
      <c r="AG358">
        <v>621993</v>
      </c>
      <c r="AH358">
        <v>1</v>
      </c>
      <c r="AI358">
        <v>1</v>
      </c>
    </row>
    <row r="359" spans="1:35" ht="16.850000000000001" customHeight="1">
      <c r="A359" s="65" t="str">
        <f>IF(L359="","",IF(COUNTIF(Wip!K:K,L359)=0,IF(W359="","KGB","KBB"),IF(AND(_xlfn.IFNA(VLOOKUP(L359,Wip!K:M,3,0),"")="Y",Q359="MTCAPPLYCONF"),"On Hold",IF(W359="","KGB","KBB"))))</f>
        <v>KGB</v>
      </c>
      <c r="B359" s="65" t="str">
        <f>IF(A359="on hold", "on hold",
 IF(A359="KGB", "Standard Shipment",
  IF(IFERROR(IFERROR(VLOOKUP(L359, List!D:J, 7, 0), VLOOKUP(L359&amp;"", List!D:J, 7, 0)), 0)=0,
   IF(IFERROR(IFERROR(VLOOKUP(L359, 'CND List'!$A:$C, 3, 0), VLOOKUP(L359&amp;"", 'CND List'!$A:$C, 3, 0)), 0)=0,
    IF(A359="KBB", "-", ""),
    IFERROR(VLOOKUP(L359, 'CND List'!$A:$C, 3, 0), VLOOKUP(L359&amp;"", 'CND List'!$A:$C, 3, 0))
   ),
   IFERROR(VLOOKUP(L359, List!D:J, 7, 0), VLOOKUP(L359&amp;"", List!D:J, 7, 0))
  )
 )
)</f>
        <v>Standard Shipment</v>
      </c>
      <c r="C359" s="66" t="str">
        <f t="shared" si="5"/>
        <v>Standard Shipment</v>
      </c>
      <c r="D359" s="67" t="str">
        <f ca="1">IF(C359="Local Scrap","Closed",IFERROR(IF(A359="kgb","Closed",IF(MID(C359,5,1)="Q","Closed",LOOKUP(TODAY()-W359, {0,31,91,181,366}, {"0-30天","31-90天","91-180天","181-365天","365天以上"}))), LOOKUP(TODAY()-Z359, {0,31,91,181,366}, {"0-30天","31-90天","91-180天","181-365天","365天以上"})))</f>
        <v>Closed</v>
      </c>
      <c r="E359" s="67" t="str" cm="1">
        <f t="array" ref="E359">IF(A359&lt;&gt;"kbb", "", IF(IFERROR(VALUE(V359), 0)=MAX(INDEX(($A$2:$A$4929="kbb")*($L$2:$L$4929=L359)*IFERROR(VALUE($V$2:$V$4929), 0), 0)), "最新", "歷史重複"))</f>
        <v/>
      </c>
      <c r="F359" t="s">
        <v>1709</v>
      </c>
      <c r="G359" t="s">
        <v>29</v>
      </c>
      <c r="H359" t="s">
        <v>30</v>
      </c>
      <c r="I359" t="s">
        <v>31</v>
      </c>
      <c r="J359" t="s">
        <v>1710</v>
      </c>
      <c r="K359" t="s">
        <v>1711</v>
      </c>
      <c r="L359" t="s">
        <v>1755</v>
      </c>
      <c r="M359" t="s">
        <v>1556</v>
      </c>
      <c r="N359" t="s">
        <v>1296</v>
      </c>
      <c r="O359" t="s">
        <v>37</v>
      </c>
      <c r="P359" t="s">
        <v>1756</v>
      </c>
      <c r="Q359" t="s">
        <v>38</v>
      </c>
      <c r="R359" t="s">
        <v>53</v>
      </c>
      <c r="S359" t="s">
        <v>1714</v>
      </c>
      <c r="T359" t="s">
        <v>1757</v>
      </c>
      <c r="U359" t="s">
        <v>1633</v>
      </c>
      <c r="V359" t="s">
        <v>1633</v>
      </c>
      <c r="W359" t="s">
        <v>37</v>
      </c>
      <c r="X359" t="s">
        <v>37</v>
      </c>
      <c r="Y359" t="s">
        <v>37</v>
      </c>
      <c r="Z359" t="s">
        <v>1758</v>
      </c>
      <c r="AA359" t="s">
        <v>44</v>
      </c>
      <c r="AB359" t="s">
        <v>44</v>
      </c>
      <c r="AC359" t="s">
        <v>45</v>
      </c>
      <c r="AD359" t="s">
        <v>1302</v>
      </c>
      <c r="AE359" t="s">
        <v>1635</v>
      </c>
      <c r="AF359" t="s">
        <v>48</v>
      </c>
      <c r="AG359">
        <v>621993</v>
      </c>
      <c r="AH359">
        <v>1</v>
      </c>
      <c r="AI359">
        <v>1</v>
      </c>
    </row>
    <row r="360" spans="1:35" ht="16.850000000000001" customHeight="1">
      <c r="A360" s="65" t="str">
        <f>IF(L360="","",IF(COUNTIF(Wip!K:K,L360)=0,IF(W360="","KGB","KBB"),IF(AND(_xlfn.IFNA(VLOOKUP(L360,Wip!K:M,3,0),"")="Y",Q360="MTCAPPLYCONF"),"On Hold",IF(W360="","KGB","KBB"))))</f>
        <v>KGB</v>
      </c>
      <c r="B360" s="65" t="str">
        <f>IF(A360="on hold", "on hold",
 IF(A360="KGB", "Standard Shipment",
  IF(IFERROR(IFERROR(VLOOKUP(L360, List!D:J, 7, 0), VLOOKUP(L360&amp;"", List!D:J, 7, 0)), 0)=0,
   IF(IFERROR(IFERROR(VLOOKUP(L360, 'CND List'!$A:$C, 3, 0), VLOOKUP(L360&amp;"", 'CND List'!$A:$C, 3, 0)), 0)=0,
    IF(A360="KBB", "-", ""),
    IFERROR(VLOOKUP(L360, 'CND List'!$A:$C, 3, 0), VLOOKUP(L360&amp;"", 'CND List'!$A:$C, 3, 0))
   ),
   IFERROR(VLOOKUP(L360, List!D:J, 7, 0), VLOOKUP(L360&amp;"", List!D:J, 7, 0))
  )
 )
)</f>
        <v>Standard Shipment</v>
      </c>
      <c r="C360" s="66" t="str">
        <f t="shared" si="5"/>
        <v>Standard Shipment</v>
      </c>
      <c r="D360" s="67" t="str">
        <f ca="1">IF(C360="Local Scrap","Closed",IFERROR(IF(A360="kgb","Closed",IF(MID(C360,5,1)="Q","Closed",LOOKUP(TODAY()-W360, {0,31,91,181,366}, {"0-30天","31-90天","91-180天","181-365天","365天以上"}))), LOOKUP(TODAY()-Z360, {0,31,91,181,366}, {"0-30天","31-90天","91-180天","181-365天","365天以上"})))</f>
        <v>Closed</v>
      </c>
      <c r="E360" s="67" t="str" cm="1">
        <f t="array" ref="E360">IF(A360&lt;&gt;"kbb", "", IF(IFERROR(VALUE(V360), 0)=MAX(INDEX(($A$2:$A$4929="kbb")*($L$2:$L$4929=L360)*IFERROR(VALUE($V$2:$V$4929), 0), 0)), "最新", "歷史重複"))</f>
        <v/>
      </c>
      <c r="F360" t="s">
        <v>1709</v>
      </c>
      <c r="G360" t="s">
        <v>29</v>
      </c>
      <c r="H360" t="s">
        <v>30</v>
      </c>
      <c r="I360" t="s">
        <v>31</v>
      </c>
      <c r="J360" t="s">
        <v>1710</v>
      </c>
      <c r="K360" t="s">
        <v>1711</v>
      </c>
      <c r="L360" t="s">
        <v>1759</v>
      </c>
      <c r="M360" t="s">
        <v>455</v>
      </c>
      <c r="N360" t="s">
        <v>456</v>
      </c>
      <c r="O360" t="s">
        <v>37</v>
      </c>
      <c r="P360" t="s">
        <v>1760</v>
      </c>
      <c r="Q360" t="s">
        <v>38</v>
      </c>
      <c r="R360" t="s">
        <v>743</v>
      </c>
      <c r="S360" t="s">
        <v>1714</v>
      </c>
      <c r="T360" t="s">
        <v>1761</v>
      </c>
      <c r="U360" t="s">
        <v>1721</v>
      </c>
      <c r="V360" t="s">
        <v>1721</v>
      </c>
      <c r="W360" t="s">
        <v>37</v>
      </c>
      <c r="X360" t="s">
        <v>37</v>
      </c>
      <c r="Y360" t="s">
        <v>37</v>
      </c>
      <c r="Z360" t="s">
        <v>1762</v>
      </c>
      <c r="AA360" t="s">
        <v>44</v>
      </c>
      <c r="AB360" t="s">
        <v>44</v>
      </c>
      <c r="AC360" t="s">
        <v>45</v>
      </c>
      <c r="AD360" t="s">
        <v>460</v>
      </c>
      <c r="AE360" t="s">
        <v>1723</v>
      </c>
      <c r="AF360" t="s">
        <v>48</v>
      </c>
      <c r="AG360">
        <v>622117</v>
      </c>
      <c r="AH360">
        <v>1</v>
      </c>
      <c r="AI360">
        <v>1</v>
      </c>
    </row>
    <row r="361" spans="1:35" ht="16.850000000000001" customHeight="1">
      <c r="A361" s="65" t="str">
        <f>IF(L361="","",IF(COUNTIF(Wip!K:K,L361)=0,IF(W361="","KGB","KBB"),IF(AND(_xlfn.IFNA(VLOOKUP(L361,Wip!K:M,3,0),"")="Y",Q361="MTCAPPLYCONF"),"On Hold",IF(W361="","KGB","KBB"))))</f>
        <v>KGB</v>
      </c>
      <c r="B361" s="65" t="str">
        <f>IF(A361="on hold", "on hold",
 IF(A361="KGB", "Standard Shipment",
  IF(IFERROR(IFERROR(VLOOKUP(L361, List!D:J, 7, 0), VLOOKUP(L361&amp;"", List!D:J, 7, 0)), 0)=0,
   IF(IFERROR(IFERROR(VLOOKUP(L361, 'CND List'!$A:$C, 3, 0), VLOOKUP(L361&amp;"", 'CND List'!$A:$C, 3, 0)), 0)=0,
    IF(A361="KBB", "-", ""),
    IFERROR(VLOOKUP(L361, 'CND List'!$A:$C, 3, 0), VLOOKUP(L361&amp;"", 'CND List'!$A:$C, 3, 0))
   ),
   IFERROR(VLOOKUP(L361, List!D:J, 7, 0), VLOOKUP(L361&amp;"", List!D:J, 7, 0))
  )
 )
)</f>
        <v>Standard Shipment</v>
      </c>
      <c r="C361" s="66" t="str">
        <f t="shared" si="5"/>
        <v>Standard Shipment</v>
      </c>
      <c r="D361" s="67" t="str">
        <f ca="1">IF(C361="Local Scrap","Closed",IFERROR(IF(A361="kgb","Closed",IF(MID(C361,5,1)="Q","Closed",LOOKUP(TODAY()-W361, {0,31,91,181,366}, {"0-30天","31-90天","91-180天","181-365天","365天以上"}))), LOOKUP(TODAY()-Z361, {0,31,91,181,366}, {"0-30天","31-90天","91-180天","181-365天","365天以上"})))</f>
        <v>Closed</v>
      </c>
      <c r="E361" s="67" t="str" cm="1">
        <f t="array" ref="E361">IF(A361&lt;&gt;"kbb", "", IF(IFERROR(VALUE(V361), 0)=MAX(INDEX(($A$2:$A$4929="kbb")*($L$2:$L$4929=L361)*IFERROR(VALUE($V$2:$V$4929), 0), 0)), "最新", "歷史重複"))</f>
        <v/>
      </c>
      <c r="F361" t="s">
        <v>1709</v>
      </c>
      <c r="G361" t="s">
        <v>29</v>
      </c>
      <c r="H361" t="s">
        <v>30</v>
      </c>
      <c r="I361" t="s">
        <v>31</v>
      </c>
      <c r="J361" t="s">
        <v>1710</v>
      </c>
      <c r="K361" t="s">
        <v>1711</v>
      </c>
      <c r="L361" t="s">
        <v>1763</v>
      </c>
      <c r="M361" t="s">
        <v>930</v>
      </c>
      <c r="N361" t="s">
        <v>219</v>
      </c>
      <c r="O361" t="s">
        <v>37</v>
      </c>
      <c r="P361" t="s">
        <v>1764</v>
      </c>
      <c r="Q361" t="s">
        <v>38</v>
      </c>
      <c r="R361" t="s">
        <v>743</v>
      </c>
      <c r="S361" t="s">
        <v>1714</v>
      </c>
      <c r="T361" t="s">
        <v>1765</v>
      </c>
      <c r="U361" t="s">
        <v>1633</v>
      </c>
      <c r="V361" t="s">
        <v>1633</v>
      </c>
      <c r="W361" t="s">
        <v>37</v>
      </c>
      <c r="X361" t="s">
        <v>37</v>
      </c>
      <c r="Y361" t="s">
        <v>37</v>
      </c>
      <c r="Z361" t="s">
        <v>1766</v>
      </c>
      <c r="AA361" t="s">
        <v>44</v>
      </c>
      <c r="AB361" t="s">
        <v>44</v>
      </c>
      <c r="AC361" t="s">
        <v>45</v>
      </c>
      <c r="AD361" t="s">
        <v>179</v>
      </c>
      <c r="AE361" t="s">
        <v>1635</v>
      </c>
      <c r="AF361" t="s">
        <v>48</v>
      </c>
      <c r="AG361">
        <v>621993</v>
      </c>
      <c r="AH361">
        <v>1</v>
      </c>
      <c r="AI361">
        <v>1</v>
      </c>
    </row>
    <row r="362" spans="1:35" ht="16.850000000000001" customHeight="1">
      <c r="A362" s="65" t="str">
        <f>IF(L362="","",IF(COUNTIF(Wip!K:K,L362)=0,IF(W362="","KGB","KBB"),IF(AND(_xlfn.IFNA(VLOOKUP(L362,Wip!K:M,3,0),"")="Y",Q362="MTCAPPLYCONF"),"On Hold",IF(W362="","KGB","KBB"))))</f>
        <v>KGB</v>
      </c>
      <c r="B362" s="65" t="str">
        <f>IF(A362="on hold", "on hold",
 IF(A362="KGB", "Standard Shipment",
  IF(IFERROR(IFERROR(VLOOKUP(L362, List!D:J, 7, 0), VLOOKUP(L362&amp;"", List!D:J, 7, 0)), 0)=0,
   IF(IFERROR(IFERROR(VLOOKUP(L362, 'CND List'!$A:$C, 3, 0), VLOOKUP(L362&amp;"", 'CND List'!$A:$C, 3, 0)), 0)=0,
    IF(A362="KBB", "-", ""),
    IFERROR(VLOOKUP(L362, 'CND List'!$A:$C, 3, 0), VLOOKUP(L362&amp;"", 'CND List'!$A:$C, 3, 0))
   ),
   IFERROR(VLOOKUP(L362, List!D:J, 7, 0), VLOOKUP(L362&amp;"", List!D:J, 7, 0))
  )
 )
)</f>
        <v>Standard Shipment</v>
      </c>
      <c r="C362" s="66" t="str">
        <f t="shared" si="5"/>
        <v>Standard Shipment</v>
      </c>
      <c r="D362" s="67" t="str">
        <f ca="1">IF(C362="Local Scrap","Closed",IFERROR(IF(A362="kgb","Closed",IF(MID(C362,5,1)="Q","Closed",LOOKUP(TODAY()-W362, {0,31,91,181,366}, {"0-30天","31-90天","91-180天","181-365天","365天以上"}))), LOOKUP(TODAY()-Z362, {0,31,91,181,366}, {"0-30天","31-90天","91-180天","181-365天","365天以上"})))</f>
        <v>Closed</v>
      </c>
      <c r="E362" s="67" t="str" cm="1">
        <f t="array" ref="E362">IF(A362&lt;&gt;"kbb", "", IF(IFERROR(VALUE(V362), 0)=MAX(INDEX(($A$2:$A$4929="kbb")*($L$2:$L$4929=L362)*IFERROR(VALUE($V$2:$V$4929), 0), 0)), "最新", "歷史重複"))</f>
        <v/>
      </c>
      <c r="F362" t="s">
        <v>1709</v>
      </c>
      <c r="G362" t="s">
        <v>29</v>
      </c>
      <c r="H362" t="s">
        <v>30</v>
      </c>
      <c r="I362" t="s">
        <v>31</v>
      </c>
      <c r="J362" t="s">
        <v>1710</v>
      </c>
      <c r="K362" t="s">
        <v>1711</v>
      </c>
      <c r="L362" t="s">
        <v>1767</v>
      </c>
      <c r="M362" t="s">
        <v>81</v>
      </c>
      <c r="N362" t="s">
        <v>82</v>
      </c>
      <c r="O362" t="s">
        <v>37</v>
      </c>
      <c r="P362" t="s">
        <v>1768</v>
      </c>
      <c r="Q362" t="s">
        <v>38</v>
      </c>
      <c r="R362" t="s">
        <v>53</v>
      </c>
      <c r="S362" t="s">
        <v>1714</v>
      </c>
      <c r="T362" t="s">
        <v>1769</v>
      </c>
      <c r="U362" t="s">
        <v>1506</v>
      </c>
      <c r="V362" t="s">
        <v>1506</v>
      </c>
      <c r="W362" t="s">
        <v>37</v>
      </c>
      <c r="X362" t="s">
        <v>37</v>
      </c>
      <c r="Y362" t="s">
        <v>37</v>
      </c>
      <c r="Z362" t="s">
        <v>1770</v>
      </c>
      <c r="AA362" t="s">
        <v>44</v>
      </c>
      <c r="AB362" t="s">
        <v>44</v>
      </c>
      <c r="AC362" t="s">
        <v>45</v>
      </c>
      <c r="AD362" t="s">
        <v>87</v>
      </c>
      <c r="AE362" t="s">
        <v>1364</v>
      </c>
      <c r="AF362" t="s">
        <v>48</v>
      </c>
      <c r="AG362">
        <v>621920</v>
      </c>
      <c r="AH362">
        <v>1</v>
      </c>
      <c r="AI362">
        <v>1</v>
      </c>
    </row>
    <row r="363" spans="1:35" ht="16.850000000000001" customHeight="1">
      <c r="A363" s="65" t="str">
        <f>IF(L363="","",IF(COUNTIF(Wip!K:K,L363)=0,IF(W363="","KGB","KBB"),IF(AND(_xlfn.IFNA(VLOOKUP(L363,Wip!K:M,3,0),"")="Y",Q363="MTCAPPLYCONF"),"On Hold",IF(W363="","KGB","KBB"))))</f>
        <v>KBB</v>
      </c>
      <c r="B363" s="65" t="str">
        <f>IF(A363="on hold", "on hold",
 IF(A363="KGB", "Standard Shipment",
  IF(IFERROR(IFERROR(VLOOKUP(L363, List!D:J, 7, 0), VLOOKUP(L363&amp;"", List!D:J, 7, 0)), 0)=0,
   IF(IFERROR(IFERROR(VLOOKUP(L363, 'CND List'!$A:$C, 3, 0), VLOOKUP(L363&amp;"", 'CND List'!$A:$C, 3, 0)), 0)=0,
    IF(A363="KBB", "-", ""),
    IFERROR(VLOOKUP(L363, 'CND List'!$A:$C, 3, 0), VLOOKUP(L363&amp;"", 'CND List'!$A:$C, 3, 0))
   ),
   IFERROR(VLOOKUP(L363, List!D:J, 7, 0), VLOOKUP(L363&amp;"", List!D:J, 7, 0))
  )
 )
)</f>
        <v>-</v>
      </c>
      <c r="C363" s="66" t="str">
        <f t="shared" si="5"/>
        <v>wait for return customer</v>
      </c>
      <c r="D363" s="67" t="str">
        <f ca="1">IF(C363="Local Scrap","Closed",IFERROR(IF(A363="kgb","Closed",IF(MID(C363,5,1)="Q","Closed",LOOKUP(TODAY()-W363, {0,31,91,181,366}, {"0-30天","31-90天","91-180天","181-365天","365天以上"}))), LOOKUP(TODAY()-Z363, {0,31,91,181,366}, {"0-30天","31-90天","91-180天","181-365天","365天以上"})))</f>
        <v>181-365天</v>
      </c>
      <c r="E363" s="67" t="str" cm="1">
        <f t="array" ref="E363">IF(A363&lt;&gt;"kbb", "", IF(IFERROR(VALUE(V363), 0)=MAX(INDEX(($A$2:$A$4929="kbb")*($L$2:$L$4929=L363)*IFERROR(VALUE($V$2:$V$4929), 0), 0)), "最新", "歷史重複"))</f>
        <v>最新</v>
      </c>
      <c r="F363" t="s">
        <v>1709</v>
      </c>
      <c r="G363" t="s">
        <v>29</v>
      </c>
      <c r="H363" t="s">
        <v>30</v>
      </c>
      <c r="I363" t="s">
        <v>31</v>
      </c>
      <c r="J363" t="s">
        <v>1710</v>
      </c>
      <c r="K363" t="s">
        <v>1711</v>
      </c>
      <c r="L363" t="s">
        <v>1771</v>
      </c>
      <c r="M363" t="s">
        <v>400</v>
      </c>
      <c r="N363" t="s">
        <v>36</v>
      </c>
      <c r="O363" t="s">
        <v>37</v>
      </c>
      <c r="P363" t="s">
        <v>1771</v>
      </c>
      <c r="Q363" t="s">
        <v>38</v>
      </c>
      <c r="R363" t="s">
        <v>53</v>
      </c>
      <c r="S363" t="s">
        <v>1719</v>
      </c>
      <c r="T363" t="s">
        <v>37</v>
      </c>
      <c r="U363" t="s">
        <v>37</v>
      </c>
      <c r="V363" t="s">
        <v>1772</v>
      </c>
      <c r="W363" t="s">
        <v>1094</v>
      </c>
      <c r="X363" t="s">
        <v>114</v>
      </c>
      <c r="Y363" t="s">
        <v>1095</v>
      </c>
      <c r="Z363" t="s">
        <v>1773</v>
      </c>
      <c r="AA363" t="s">
        <v>44</v>
      </c>
      <c r="AB363" t="s">
        <v>44</v>
      </c>
      <c r="AC363" t="s">
        <v>117</v>
      </c>
      <c r="AD363" t="s">
        <v>46</v>
      </c>
      <c r="AE363" t="s">
        <v>37</v>
      </c>
      <c r="AF363" t="s">
        <v>37</v>
      </c>
      <c r="AG363" t="s">
        <v>37</v>
      </c>
      <c r="AH363" t="s">
        <v>37</v>
      </c>
      <c r="AI363" t="s">
        <v>37</v>
      </c>
    </row>
    <row r="364" spans="1:35" ht="16.850000000000001" customHeight="1">
      <c r="A364" s="65" t="str">
        <f>IF(L364="","",IF(COUNTIF(Wip!K:K,L364)=0,IF(W364="","KGB","KBB"),IF(AND(_xlfn.IFNA(VLOOKUP(L364,Wip!K:M,3,0),"")="Y",Q364="MTCAPPLYCONF"),"On Hold",IF(W364="","KGB","KBB"))))</f>
        <v>KGB</v>
      </c>
      <c r="B364" s="65" t="str">
        <f>IF(A364="on hold", "on hold",
 IF(A364="KGB", "Standard Shipment",
  IF(IFERROR(IFERROR(VLOOKUP(L364, List!D:J, 7, 0), VLOOKUP(L364&amp;"", List!D:J, 7, 0)), 0)=0,
   IF(IFERROR(IFERROR(VLOOKUP(L364, 'CND List'!$A:$C, 3, 0), VLOOKUP(L364&amp;"", 'CND List'!$A:$C, 3, 0)), 0)=0,
    IF(A364="KBB", "-", ""),
    IFERROR(VLOOKUP(L364, 'CND List'!$A:$C, 3, 0), VLOOKUP(L364&amp;"", 'CND List'!$A:$C, 3, 0))
   ),
   IFERROR(VLOOKUP(L364, List!D:J, 7, 0), VLOOKUP(L364&amp;"", List!D:J, 7, 0))
  )
 )
)</f>
        <v>Standard Shipment</v>
      </c>
      <c r="C364" s="66" t="str">
        <f t="shared" si="5"/>
        <v>Standard Shipment</v>
      </c>
      <c r="D364" s="67" t="str">
        <f ca="1">IF(C364="Local Scrap","Closed",IFERROR(IF(A364="kgb","Closed",IF(MID(C364,5,1)="Q","Closed",LOOKUP(TODAY()-W364, {0,31,91,181,366}, {"0-30天","31-90天","91-180天","181-365天","365天以上"}))), LOOKUP(TODAY()-Z364, {0,31,91,181,366}, {"0-30天","31-90天","91-180天","181-365天","365天以上"})))</f>
        <v>Closed</v>
      </c>
      <c r="E364" s="67" t="str" cm="1">
        <f t="array" ref="E364">IF(A364&lt;&gt;"kbb", "", IF(IFERROR(VALUE(V364), 0)=MAX(INDEX(($A$2:$A$4929="kbb")*($L$2:$L$4929=L364)*IFERROR(VALUE($V$2:$V$4929), 0), 0)), "最新", "歷史重複"))</f>
        <v/>
      </c>
      <c r="F364" t="s">
        <v>1709</v>
      </c>
      <c r="G364" t="s">
        <v>29</v>
      </c>
      <c r="H364" t="s">
        <v>30</v>
      </c>
      <c r="I364" t="s">
        <v>31</v>
      </c>
      <c r="J364" t="s">
        <v>1710</v>
      </c>
      <c r="K364" t="s">
        <v>1711</v>
      </c>
      <c r="L364" t="s">
        <v>1774</v>
      </c>
      <c r="M364" t="s">
        <v>205</v>
      </c>
      <c r="N364" t="s">
        <v>206</v>
      </c>
      <c r="O364" t="s">
        <v>37</v>
      </c>
      <c r="P364" t="s">
        <v>1775</v>
      </c>
      <c r="Q364" t="s">
        <v>38</v>
      </c>
      <c r="R364" t="s">
        <v>743</v>
      </c>
      <c r="S364" t="s">
        <v>1714</v>
      </c>
      <c r="T364" t="s">
        <v>1776</v>
      </c>
      <c r="U364" t="s">
        <v>1544</v>
      </c>
      <c r="V364" t="s">
        <v>1544</v>
      </c>
      <c r="W364" t="s">
        <v>37</v>
      </c>
      <c r="X364" t="s">
        <v>37</v>
      </c>
      <c r="Y364" t="s">
        <v>37</v>
      </c>
      <c r="Z364" t="s">
        <v>1777</v>
      </c>
      <c r="AA364" t="s">
        <v>44</v>
      </c>
      <c r="AB364" t="s">
        <v>44</v>
      </c>
      <c r="AC364" t="s">
        <v>45</v>
      </c>
      <c r="AD364" t="s">
        <v>190</v>
      </c>
      <c r="AE364" t="s">
        <v>1729</v>
      </c>
      <c r="AF364" t="s">
        <v>48</v>
      </c>
      <c r="AG364">
        <v>622126</v>
      </c>
      <c r="AH364">
        <v>8.1999999999999993</v>
      </c>
      <c r="AI364">
        <v>8.1999999999999993</v>
      </c>
    </row>
    <row r="365" spans="1:35" ht="16.850000000000001" customHeight="1">
      <c r="A365" s="65" t="str">
        <f>IF(L365="","",IF(COUNTIF(Wip!K:K,L365)=0,IF(W365="","KGB","KBB"),IF(AND(_xlfn.IFNA(VLOOKUP(L365,Wip!K:M,3,0),"")="Y",Q365="MTCAPPLYCONF"),"On Hold",IF(W365="","KGB","KBB"))))</f>
        <v>KGB</v>
      </c>
      <c r="B365" s="65" t="str">
        <f>IF(A365="on hold", "on hold",
 IF(A365="KGB", "Standard Shipment",
  IF(IFERROR(IFERROR(VLOOKUP(L365, List!D:J, 7, 0), VLOOKUP(L365&amp;"", List!D:J, 7, 0)), 0)=0,
   IF(IFERROR(IFERROR(VLOOKUP(L365, 'CND List'!$A:$C, 3, 0), VLOOKUP(L365&amp;"", 'CND List'!$A:$C, 3, 0)), 0)=0,
    IF(A365="KBB", "-", ""),
    IFERROR(VLOOKUP(L365, 'CND List'!$A:$C, 3, 0), VLOOKUP(L365&amp;"", 'CND List'!$A:$C, 3, 0))
   ),
   IFERROR(VLOOKUP(L365, List!D:J, 7, 0), VLOOKUP(L365&amp;"", List!D:J, 7, 0))
  )
 )
)</f>
        <v>Standard Shipment</v>
      </c>
      <c r="C365" s="66" t="str">
        <f t="shared" si="5"/>
        <v>Standard Shipment</v>
      </c>
      <c r="D365" s="67" t="str">
        <f ca="1">IF(C365="Local Scrap","Closed",IFERROR(IF(A365="kgb","Closed",IF(MID(C365,5,1)="Q","Closed",LOOKUP(TODAY()-W365, {0,31,91,181,366}, {"0-30天","31-90天","91-180天","181-365天","365天以上"}))), LOOKUP(TODAY()-Z365, {0,31,91,181,366}, {"0-30天","31-90天","91-180天","181-365天","365天以上"})))</f>
        <v>Closed</v>
      </c>
      <c r="E365" s="67" t="str" cm="1">
        <f t="array" ref="E365">IF(A365&lt;&gt;"kbb", "", IF(IFERROR(VALUE(V365), 0)=MAX(INDEX(($A$2:$A$4929="kbb")*($L$2:$L$4929=L365)*IFERROR(VALUE($V$2:$V$4929), 0), 0)), "最新", "歷史重複"))</f>
        <v/>
      </c>
      <c r="F365" t="s">
        <v>1778</v>
      </c>
      <c r="G365" t="s">
        <v>29</v>
      </c>
      <c r="H365" t="s">
        <v>30</v>
      </c>
      <c r="I365" t="s">
        <v>31</v>
      </c>
      <c r="J365" t="s">
        <v>1779</v>
      </c>
      <c r="K365" t="s">
        <v>1780</v>
      </c>
      <c r="L365" t="s">
        <v>1781</v>
      </c>
      <c r="M365" t="s">
        <v>949</v>
      </c>
      <c r="N365" t="s">
        <v>456</v>
      </c>
      <c r="O365" t="s">
        <v>37</v>
      </c>
      <c r="P365" t="s">
        <v>1782</v>
      </c>
      <c r="Q365" t="s">
        <v>38</v>
      </c>
      <c r="R365" t="s">
        <v>743</v>
      </c>
      <c r="S365" t="s">
        <v>1783</v>
      </c>
      <c r="T365" t="s">
        <v>1784</v>
      </c>
      <c r="U365" t="s">
        <v>1721</v>
      </c>
      <c r="V365" t="s">
        <v>1721</v>
      </c>
      <c r="W365" t="s">
        <v>37</v>
      </c>
      <c r="X365" t="s">
        <v>37</v>
      </c>
      <c r="Y365" t="s">
        <v>37</v>
      </c>
      <c r="Z365" t="s">
        <v>1785</v>
      </c>
      <c r="AA365" t="s">
        <v>44</v>
      </c>
      <c r="AB365" t="s">
        <v>44</v>
      </c>
      <c r="AC365" t="s">
        <v>45</v>
      </c>
      <c r="AD365" t="s">
        <v>460</v>
      </c>
      <c r="AE365" t="s">
        <v>1723</v>
      </c>
      <c r="AF365" t="s">
        <v>48</v>
      </c>
      <c r="AG365">
        <v>622117</v>
      </c>
      <c r="AH365">
        <v>1</v>
      </c>
      <c r="AI365">
        <v>1</v>
      </c>
    </row>
    <row r="366" spans="1:35" ht="16.850000000000001" customHeight="1">
      <c r="A366" s="65" t="str">
        <f>IF(L366="","",IF(COUNTIF(Wip!K:K,L366)=0,IF(W366="","KGB","KBB"),IF(AND(_xlfn.IFNA(VLOOKUP(L366,Wip!K:M,3,0),"")="Y",Q366="MTCAPPLYCONF"),"On Hold",IF(W366="","KGB","KBB"))))</f>
        <v>KGB</v>
      </c>
      <c r="B366" s="65" t="str">
        <f>IF(A366="on hold", "on hold",
 IF(A366="KGB", "Standard Shipment",
  IF(IFERROR(IFERROR(VLOOKUP(L366, List!D:J, 7, 0), VLOOKUP(L366&amp;"", List!D:J, 7, 0)), 0)=0,
   IF(IFERROR(IFERROR(VLOOKUP(L366, 'CND List'!$A:$C, 3, 0), VLOOKUP(L366&amp;"", 'CND List'!$A:$C, 3, 0)), 0)=0,
    IF(A366="KBB", "-", ""),
    IFERROR(VLOOKUP(L366, 'CND List'!$A:$C, 3, 0), VLOOKUP(L366&amp;"", 'CND List'!$A:$C, 3, 0))
   ),
   IFERROR(VLOOKUP(L366, List!D:J, 7, 0), VLOOKUP(L366&amp;"", List!D:J, 7, 0))
  )
 )
)</f>
        <v>Standard Shipment</v>
      </c>
      <c r="C366" s="66" t="str">
        <f t="shared" si="5"/>
        <v>Standard Shipment</v>
      </c>
      <c r="D366" s="67" t="str">
        <f ca="1">IF(C366="Local Scrap","Closed",IFERROR(IF(A366="kgb","Closed",IF(MID(C366,5,1)="Q","Closed",LOOKUP(TODAY()-W366, {0,31,91,181,366}, {"0-30天","31-90天","91-180天","181-365天","365天以上"}))), LOOKUP(TODAY()-Z366, {0,31,91,181,366}, {"0-30天","31-90天","91-180天","181-365天","365天以上"})))</f>
        <v>Closed</v>
      </c>
      <c r="E366" s="67" t="str" cm="1">
        <f t="array" ref="E366">IF(A366&lt;&gt;"kbb", "", IF(IFERROR(VALUE(V366), 0)=MAX(INDEX(($A$2:$A$4929="kbb")*($L$2:$L$4929=L366)*IFERROR(VALUE($V$2:$V$4929), 0), 0)), "最新", "歷史重複"))</f>
        <v/>
      </c>
      <c r="F366" t="s">
        <v>1778</v>
      </c>
      <c r="G366" t="s">
        <v>29</v>
      </c>
      <c r="H366" t="s">
        <v>30</v>
      </c>
      <c r="I366" t="s">
        <v>31</v>
      </c>
      <c r="J366" t="s">
        <v>1779</v>
      </c>
      <c r="K366" t="s">
        <v>1780</v>
      </c>
      <c r="L366" t="s">
        <v>1786</v>
      </c>
      <c r="M366" t="s">
        <v>1610</v>
      </c>
      <c r="N366" t="s">
        <v>1391</v>
      </c>
      <c r="O366" t="s">
        <v>37</v>
      </c>
      <c r="P366" t="s">
        <v>1787</v>
      </c>
      <c r="Q366" t="s">
        <v>38</v>
      </c>
      <c r="R366" t="s">
        <v>743</v>
      </c>
      <c r="S366" t="s">
        <v>1783</v>
      </c>
      <c r="T366" t="s">
        <v>1788</v>
      </c>
      <c r="U366" t="s">
        <v>1506</v>
      </c>
      <c r="V366" t="s">
        <v>1506</v>
      </c>
      <c r="W366" t="s">
        <v>37</v>
      </c>
      <c r="X366" t="s">
        <v>37</v>
      </c>
      <c r="Y366" t="s">
        <v>37</v>
      </c>
      <c r="Z366" t="s">
        <v>1789</v>
      </c>
      <c r="AA366" t="s">
        <v>44</v>
      </c>
      <c r="AB366" t="s">
        <v>44</v>
      </c>
      <c r="AC366" t="s">
        <v>45</v>
      </c>
      <c r="AD366" t="s">
        <v>1302</v>
      </c>
      <c r="AE366" t="s">
        <v>1364</v>
      </c>
      <c r="AF366" t="s">
        <v>48</v>
      </c>
      <c r="AG366">
        <v>621920</v>
      </c>
      <c r="AH366">
        <v>1</v>
      </c>
      <c r="AI366">
        <v>1</v>
      </c>
    </row>
    <row r="367" spans="1:35" ht="16.850000000000001" customHeight="1">
      <c r="A367" s="65" t="str">
        <f>IF(L367="","",IF(COUNTIF(Wip!K:K,L367)=0,IF(W367="","KGB","KBB"),IF(AND(_xlfn.IFNA(VLOOKUP(L367,Wip!K:M,3,0),"")="Y",Q367="MTCAPPLYCONF"),"On Hold",IF(W367="","KGB","KBB"))))</f>
        <v>KGB</v>
      </c>
      <c r="B367" s="65" t="str">
        <f>IF(A367="on hold", "on hold",
 IF(A367="KGB", "Standard Shipment",
  IF(IFERROR(IFERROR(VLOOKUP(L367, List!D:J, 7, 0), VLOOKUP(L367&amp;"", List!D:J, 7, 0)), 0)=0,
   IF(IFERROR(IFERROR(VLOOKUP(L367, 'CND List'!$A:$C, 3, 0), VLOOKUP(L367&amp;"", 'CND List'!$A:$C, 3, 0)), 0)=0,
    IF(A367="KBB", "-", ""),
    IFERROR(VLOOKUP(L367, 'CND List'!$A:$C, 3, 0), VLOOKUP(L367&amp;"", 'CND List'!$A:$C, 3, 0))
   ),
   IFERROR(VLOOKUP(L367, List!D:J, 7, 0), VLOOKUP(L367&amp;"", List!D:J, 7, 0))
  )
 )
)</f>
        <v>Standard Shipment</v>
      </c>
      <c r="C367" s="66" t="str">
        <f t="shared" si="5"/>
        <v>Standard Shipment</v>
      </c>
      <c r="D367" s="67" t="str">
        <f ca="1">IF(C367="Local Scrap","Closed",IFERROR(IF(A367="kgb","Closed",IF(MID(C367,5,1)="Q","Closed",LOOKUP(TODAY()-W367, {0,31,91,181,366}, {"0-30天","31-90天","91-180天","181-365天","365天以上"}))), LOOKUP(TODAY()-Z367, {0,31,91,181,366}, {"0-30天","31-90天","91-180天","181-365天","365天以上"})))</f>
        <v>Closed</v>
      </c>
      <c r="E367" s="67" t="str" cm="1">
        <f t="array" ref="E367">IF(A367&lt;&gt;"kbb", "", IF(IFERROR(VALUE(V367), 0)=MAX(INDEX(($A$2:$A$4929="kbb")*($L$2:$L$4929=L367)*IFERROR(VALUE($V$2:$V$4929), 0), 0)), "最新", "歷史重複"))</f>
        <v/>
      </c>
      <c r="F367" t="s">
        <v>1778</v>
      </c>
      <c r="G367" t="s">
        <v>29</v>
      </c>
      <c r="H367" t="s">
        <v>30</v>
      </c>
      <c r="I367" t="s">
        <v>31</v>
      </c>
      <c r="J367" t="s">
        <v>1779</v>
      </c>
      <c r="K367" t="s">
        <v>1780</v>
      </c>
      <c r="L367" t="s">
        <v>1790</v>
      </c>
      <c r="M367" t="s">
        <v>384</v>
      </c>
      <c r="N367" t="s">
        <v>385</v>
      </c>
      <c r="O367" t="s">
        <v>37</v>
      </c>
      <c r="P367" t="s">
        <v>1791</v>
      </c>
      <c r="Q367" t="s">
        <v>38</v>
      </c>
      <c r="R367" t="s">
        <v>743</v>
      </c>
      <c r="S367" t="s">
        <v>1783</v>
      </c>
      <c r="T367" t="s">
        <v>1792</v>
      </c>
      <c r="U367" t="s">
        <v>1738</v>
      </c>
      <c r="V367" t="s">
        <v>1738</v>
      </c>
      <c r="W367" t="s">
        <v>37</v>
      </c>
      <c r="X367" t="s">
        <v>37</v>
      </c>
      <c r="Y367" t="s">
        <v>37</v>
      </c>
      <c r="Z367" t="s">
        <v>1793</v>
      </c>
      <c r="AA367" t="s">
        <v>44</v>
      </c>
      <c r="AB367" t="s">
        <v>44</v>
      </c>
      <c r="AC367" t="s">
        <v>45</v>
      </c>
      <c r="AD367" t="s">
        <v>390</v>
      </c>
      <c r="AE367" t="s">
        <v>1740</v>
      </c>
      <c r="AF367" t="s">
        <v>48</v>
      </c>
      <c r="AG367">
        <v>622102</v>
      </c>
      <c r="AH367">
        <v>1</v>
      </c>
      <c r="AI367">
        <v>1</v>
      </c>
    </row>
    <row r="368" spans="1:35" ht="16.850000000000001" customHeight="1">
      <c r="A368" s="65" t="str">
        <f>IF(L368="","",IF(COUNTIF(Wip!K:K,L368)=0,IF(W368="","KGB","KBB"),IF(AND(_xlfn.IFNA(VLOOKUP(L368,Wip!K:M,3,0),"")="Y",Q368="MTCAPPLYCONF"),"On Hold",IF(W368="","KGB","KBB"))))</f>
        <v>KGB</v>
      </c>
      <c r="B368" s="65" t="str">
        <f>IF(A368="on hold", "on hold",
 IF(A368="KGB", "Standard Shipment",
  IF(IFERROR(IFERROR(VLOOKUP(L368, List!D:J, 7, 0), VLOOKUP(L368&amp;"", List!D:J, 7, 0)), 0)=0,
   IF(IFERROR(IFERROR(VLOOKUP(L368, 'CND List'!$A:$C, 3, 0), VLOOKUP(L368&amp;"", 'CND List'!$A:$C, 3, 0)), 0)=0,
    IF(A368="KBB", "-", ""),
    IFERROR(VLOOKUP(L368, 'CND List'!$A:$C, 3, 0), VLOOKUP(L368&amp;"", 'CND List'!$A:$C, 3, 0))
   ),
   IFERROR(VLOOKUP(L368, List!D:J, 7, 0), VLOOKUP(L368&amp;"", List!D:J, 7, 0))
  )
 )
)</f>
        <v>Standard Shipment</v>
      </c>
      <c r="C368" s="66" t="str">
        <f t="shared" si="5"/>
        <v>Standard Shipment</v>
      </c>
      <c r="D368" s="67" t="str">
        <f ca="1">IF(C368="Local Scrap","Closed",IFERROR(IF(A368="kgb","Closed",IF(MID(C368,5,1)="Q","Closed",LOOKUP(TODAY()-W368, {0,31,91,181,366}, {"0-30天","31-90天","91-180天","181-365天","365天以上"}))), LOOKUP(TODAY()-Z368, {0,31,91,181,366}, {"0-30天","31-90天","91-180天","181-365天","365天以上"})))</f>
        <v>Closed</v>
      </c>
      <c r="E368" s="67" t="str" cm="1">
        <f t="array" ref="E368">IF(A368&lt;&gt;"kbb", "", IF(IFERROR(VALUE(V368), 0)=MAX(INDEX(($A$2:$A$4929="kbb")*($L$2:$L$4929=L368)*IFERROR(VALUE($V$2:$V$4929), 0), 0)), "最新", "歷史重複"))</f>
        <v/>
      </c>
      <c r="F368" t="s">
        <v>1778</v>
      </c>
      <c r="G368" t="s">
        <v>29</v>
      </c>
      <c r="H368" t="s">
        <v>30</v>
      </c>
      <c r="I368" t="s">
        <v>31</v>
      </c>
      <c r="J368" t="s">
        <v>1779</v>
      </c>
      <c r="K368" t="s">
        <v>1780</v>
      </c>
      <c r="L368" t="s">
        <v>1794</v>
      </c>
      <c r="M368" t="s">
        <v>930</v>
      </c>
      <c r="N368" t="s">
        <v>219</v>
      </c>
      <c r="O368" t="s">
        <v>37</v>
      </c>
      <c r="P368" t="s">
        <v>1795</v>
      </c>
      <c r="Q368" t="s">
        <v>38</v>
      </c>
      <c r="R368" t="s">
        <v>743</v>
      </c>
      <c r="S368" t="s">
        <v>1783</v>
      </c>
      <c r="T368" t="s">
        <v>1796</v>
      </c>
      <c r="U368" t="s">
        <v>1797</v>
      </c>
      <c r="V368" t="s">
        <v>1797</v>
      </c>
      <c r="W368" t="s">
        <v>37</v>
      </c>
      <c r="X368" t="s">
        <v>37</v>
      </c>
      <c r="Y368" t="s">
        <v>37</v>
      </c>
      <c r="Z368" t="s">
        <v>1798</v>
      </c>
      <c r="AA368" t="s">
        <v>44</v>
      </c>
      <c r="AB368" t="s">
        <v>44</v>
      </c>
      <c r="AC368" t="s">
        <v>45</v>
      </c>
      <c r="AD368" t="s">
        <v>179</v>
      </c>
      <c r="AE368" t="s">
        <v>1799</v>
      </c>
      <c r="AF368" t="s">
        <v>1730</v>
      </c>
      <c r="AG368">
        <v>622179</v>
      </c>
      <c r="AH368">
        <v>6</v>
      </c>
      <c r="AI368">
        <v>6</v>
      </c>
    </row>
    <row r="369" spans="1:35" ht="16.850000000000001" customHeight="1">
      <c r="A369" s="65" t="str">
        <f>IF(L369="","",IF(COUNTIF(Wip!K:K,L369)=0,IF(W369="","KGB","KBB"),IF(AND(_xlfn.IFNA(VLOOKUP(L369,Wip!K:M,3,0),"")="Y",Q369="MTCAPPLYCONF"),"On Hold",IF(W369="","KGB","KBB"))))</f>
        <v>KGB</v>
      </c>
      <c r="B369" s="65" t="str">
        <f>IF(A369="on hold", "on hold",
 IF(A369="KGB", "Standard Shipment",
  IF(IFERROR(IFERROR(VLOOKUP(L369, List!D:J, 7, 0), VLOOKUP(L369&amp;"", List!D:J, 7, 0)), 0)=0,
   IF(IFERROR(IFERROR(VLOOKUP(L369, 'CND List'!$A:$C, 3, 0), VLOOKUP(L369&amp;"", 'CND List'!$A:$C, 3, 0)), 0)=0,
    IF(A369="KBB", "-", ""),
    IFERROR(VLOOKUP(L369, 'CND List'!$A:$C, 3, 0), VLOOKUP(L369&amp;"", 'CND List'!$A:$C, 3, 0))
   ),
   IFERROR(VLOOKUP(L369, List!D:J, 7, 0), VLOOKUP(L369&amp;"", List!D:J, 7, 0))
  )
 )
)</f>
        <v>Standard Shipment</v>
      </c>
      <c r="C369" s="66" t="str">
        <f t="shared" si="5"/>
        <v>Standard Shipment</v>
      </c>
      <c r="D369" s="67" t="str">
        <f ca="1">IF(C369="Local Scrap","Closed",IFERROR(IF(A369="kgb","Closed",IF(MID(C369,5,1)="Q","Closed",LOOKUP(TODAY()-W369, {0,31,91,181,366}, {"0-30天","31-90天","91-180天","181-365天","365天以上"}))), LOOKUP(TODAY()-Z369, {0,31,91,181,366}, {"0-30天","31-90天","91-180天","181-365天","365天以上"})))</f>
        <v>Closed</v>
      </c>
      <c r="E369" s="67" t="str" cm="1">
        <f t="array" ref="E369">IF(A369&lt;&gt;"kbb", "", IF(IFERROR(VALUE(V369), 0)=MAX(INDEX(($A$2:$A$4929="kbb")*($L$2:$L$4929=L369)*IFERROR(VALUE($V$2:$V$4929), 0), 0)), "最新", "歷史重複"))</f>
        <v/>
      </c>
      <c r="F369" t="s">
        <v>1778</v>
      </c>
      <c r="G369" t="s">
        <v>29</v>
      </c>
      <c r="H369" t="s">
        <v>30</v>
      </c>
      <c r="I369" t="s">
        <v>31</v>
      </c>
      <c r="J369" t="s">
        <v>1779</v>
      </c>
      <c r="K369" t="s">
        <v>1780</v>
      </c>
      <c r="L369" t="s">
        <v>1800</v>
      </c>
      <c r="M369" t="s">
        <v>1610</v>
      </c>
      <c r="N369" t="s">
        <v>1391</v>
      </c>
      <c r="O369" t="s">
        <v>37</v>
      </c>
      <c r="P369" t="s">
        <v>1801</v>
      </c>
      <c r="Q369" t="s">
        <v>38</v>
      </c>
      <c r="R369" t="s">
        <v>743</v>
      </c>
      <c r="S369" t="s">
        <v>1783</v>
      </c>
      <c r="T369" t="s">
        <v>1802</v>
      </c>
      <c r="U369" t="s">
        <v>1506</v>
      </c>
      <c r="V369" t="s">
        <v>1506</v>
      </c>
      <c r="W369" t="s">
        <v>37</v>
      </c>
      <c r="X369" t="s">
        <v>37</v>
      </c>
      <c r="Y369" t="s">
        <v>37</v>
      </c>
      <c r="Z369" t="s">
        <v>1803</v>
      </c>
      <c r="AA369" t="s">
        <v>44</v>
      </c>
      <c r="AB369" t="s">
        <v>44</v>
      </c>
      <c r="AC369" t="s">
        <v>45</v>
      </c>
      <c r="AD369" t="s">
        <v>1302</v>
      </c>
      <c r="AE369" t="s">
        <v>1364</v>
      </c>
      <c r="AF369" t="s">
        <v>48</v>
      </c>
      <c r="AG369">
        <v>621920</v>
      </c>
      <c r="AH369">
        <v>1</v>
      </c>
      <c r="AI369">
        <v>1</v>
      </c>
    </row>
    <row r="370" spans="1:35" ht="16.850000000000001" customHeight="1">
      <c r="A370" s="65" t="str">
        <f>IF(L370="","",IF(COUNTIF(Wip!K:K,L370)=0,IF(W370="","KGB","KBB"),IF(AND(_xlfn.IFNA(VLOOKUP(L370,Wip!K:M,3,0),"")="Y",Q370="MTCAPPLYCONF"),"On Hold",IF(W370="","KGB","KBB"))))</f>
        <v>KGB</v>
      </c>
      <c r="B370" s="65" t="str">
        <f>IF(A370="on hold", "on hold",
 IF(A370="KGB", "Standard Shipment",
  IF(IFERROR(IFERROR(VLOOKUP(L370, List!D:J, 7, 0), VLOOKUP(L370&amp;"", List!D:J, 7, 0)), 0)=0,
   IF(IFERROR(IFERROR(VLOOKUP(L370, 'CND List'!$A:$C, 3, 0), VLOOKUP(L370&amp;"", 'CND List'!$A:$C, 3, 0)), 0)=0,
    IF(A370="KBB", "-", ""),
    IFERROR(VLOOKUP(L370, 'CND List'!$A:$C, 3, 0), VLOOKUP(L370&amp;"", 'CND List'!$A:$C, 3, 0))
   ),
   IFERROR(VLOOKUP(L370, List!D:J, 7, 0), VLOOKUP(L370&amp;"", List!D:J, 7, 0))
  )
 )
)</f>
        <v>Standard Shipment</v>
      </c>
      <c r="C370" s="66" t="str">
        <f t="shared" si="5"/>
        <v>Standard Shipment</v>
      </c>
      <c r="D370" s="67" t="str">
        <f ca="1">IF(C370="Local Scrap","Closed",IFERROR(IF(A370="kgb","Closed",IF(MID(C370,5,1)="Q","Closed",LOOKUP(TODAY()-W370, {0,31,91,181,366}, {"0-30天","31-90天","91-180天","181-365天","365天以上"}))), LOOKUP(TODAY()-Z370, {0,31,91,181,366}, {"0-30天","31-90天","91-180天","181-365天","365天以上"})))</f>
        <v>Closed</v>
      </c>
      <c r="E370" s="67" t="str" cm="1">
        <f t="array" ref="E370">IF(A370&lt;&gt;"kbb", "", IF(IFERROR(VALUE(V370), 0)=MAX(INDEX(($A$2:$A$4929="kbb")*($L$2:$L$4929=L370)*IFERROR(VALUE($V$2:$V$4929), 0), 0)), "最新", "歷史重複"))</f>
        <v/>
      </c>
      <c r="F370" t="s">
        <v>1778</v>
      </c>
      <c r="G370" t="s">
        <v>29</v>
      </c>
      <c r="H370" t="s">
        <v>30</v>
      </c>
      <c r="I370" t="s">
        <v>31</v>
      </c>
      <c r="J370" t="s">
        <v>1779</v>
      </c>
      <c r="K370" t="s">
        <v>1780</v>
      </c>
      <c r="L370" t="s">
        <v>1804</v>
      </c>
      <c r="M370" t="s">
        <v>1259</v>
      </c>
      <c r="N370" t="s">
        <v>1260</v>
      </c>
      <c r="O370" t="s">
        <v>37</v>
      </c>
      <c r="P370" t="s">
        <v>1805</v>
      </c>
      <c r="Q370" t="s">
        <v>38</v>
      </c>
      <c r="R370" t="s">
        <v>743</v>
      </c>
      <c r="S370" t="s">
        <v>1783</v>
      </c>
      <c r="T370" t="s">
        <v>1806</v>
      </c>
      <c r="U370" t="s">
        <v>1506</v>
      </c>
      <c r="V370" t="s">
        <v>1506</v>
      </c>
      <c r="W370" t="s">
        <v>37</v>
      </c>
      <c r="X370" t="s">
        <v>37</v>
      </c>
      <c r="Y370" t="s">
        <v>37</v>
      </c>
      <c r="Z370" t="s">
        <v>1807</v>
      </c>
      <c r="AA370" t="s">
        <v>44</v>
      </c>
      <c r="AB370" t="s">
        <v>44</v>
      </c>
      <c r="AC370" t="s">
        <v>45</v>
      </c>
      <c r="AD370" t="s">
        <v>1257</v>
      </c>
      <c r="AE370" t="s">
        <v>1364</v>
      </c>
      <c r="AF370" t="s">
        <v>48</v>
      </c>
      <c r="AG370">
        <v>621920</v>
      </c>
      <c r="AH370">
        <v>1</v>
      </c>
      <c r="AI370">
        <v>1</v>
      </c>
    </row>
    <row r="371" spans="1:35" ht="16.850000000000001" customHeight="1">
      <c r="A371" s="65" t="str">
        <f>IF(L371="","",IF(COUNTIF(Wip!K:K,L371)=0,IF(W371="","KGB","KBB"),IF(AND(_xlfn.IFNA(VLOOKUP(L371,Wip!K:M,3,0),"")="Y",Q371="MTCAPPLYCONF"),"On Hold",IF(W371="","KGB","KBB"))))</f>
        <v>KGB</v>
      </c>
      <c r="B371" s="65" t="str">
        <f>IF(A371="on hold", "on hold",
 IF(A371="KGB", "Standard Shipment",
  IF(IFERROR(IFERROR(VLOOKUP(L371, List!D:J, 7, 0), VLOOKUP(L371&amp;"", List!D:J, 7, 0)), 0)=0,
   IF(IFERROR(IFERROR(VLOOKUP(L371, 'CND List'!$A:$C, 3, 0), VLOOKUP(L371&amp;"", 'CND List'!$A:$C, 3, 0)), 0)=0,
    IF(A371="KBB", "-", ""),
    IFERROR(VLOOKUP(L371, 'CND List'!$A:$C, 3, 0), VLOOKUP(L371&amp;"", 'CND List'!$A:$C, 3, 0))
   ),
   IFERROR(VLOOKUP(L371, List!D:J, 7, 0), VLOOKUP(L371&amp;"", List!D:J, 7, 0))
  )
 )
)</f>
        <v>Standard Shipment</v>
      </c>
      <c r="C371" s="66" t="str">
        <f t="shared" si="5"/>
        <v>Standard Shipment</v>
      </c>
      <c r="D371" s="67" t="str">
        <f ca="1">IF(C371="Local Scrap","Closed",IFERROR(IF(A371="kgb","Closed",IF(MID(C371,5,1)="Q","Closed",LOOKUP(TODAY()-W371, {0,31,91,181,366}, {"0-30天","31-90天","91-180天","181-365天","365天以上"}))), LOOKUP(TODAY()-Z371, {0,31,91,181,366}, {"0-30天","31-90天","91-180天","181-365天","365天以上"})))</f>
        <v>Closed</v>
      </c>
      <c r="E371" s="67" t="str" cm="1">
        <f t="array" ref="E371">IF(A371&lt;&gt;"kbb", "", IF(IFERROR(VALUE(V371), 0)=MAX(INDEX(($A$2:$A$4929="kbb")*($L$2:$L$4929=L371)*IFERROR(VALUE($V$2:$V$4929), 0), 0)), "最新", "歷史重複"))</f>
        <v/>
      </c>
      <c r="F371" t="s">
        <v>1778</v>
      </c>
      <c r="G371" t="s">
        <v>29</v>
      </c>
      <c r="H371" t="s">
        <v>30</v>
      </c>
      <c r="I371" t="s">
        <v>31</v>
      </c>
      <c r="J371" t="s">
        <v>1779</v>
      </c>
      <c r="K371" t="s">
        <v>1780</v>
      </c>
      <c r="L371" t="s">
        <v>1808</v>
      </c>
      <c r="M371" t="s">
        <v>1610</v>
      </c>
      <c r="N371" t="s">
        <v>1391</v>
      </c>
      <c r="O371" t="s">
        <v>37</v>
      </c>
      <c r="P371" t="s">
        <v>1809</v>
      </c>
      <c r="Q371" t="s">
        <v>38</v>
      </c>
      <c r="R371" t="s">
        <v>743</v>
      </c>
      <c r="S371" t="s">
        <v>1783</v>
      </c>
      <c r="T371" t="s">
        <v>1810</v>
      </c>
      <c r="U371" t="s">
        <v>1506</v>
      </c>
      <c r="V371" t="s">
        <v>1506</v>
      </c>
      <c r="W371" t="s">
        <v>37</v>
      </c>
      <c r="X371" t="s">
        <v>37</v>
      </c>
      <c r="Y371" t="s">
        <v>37</v>
      </c>
      <c r="Z371" t="s">
        <v>1811</v>
      </c>
      <c r="AA371" t="s">
        <v>44</v>
      </c>
      <c r="AB371" t="s">
        <v>44</v>
      </c>
      <c r="AC371" t="s">
        <v>45</v>
      </c>
      <c r="AD371" t="s">
        <v>1302</v>
      </c>
      <c r="AE371" t="s">
        <v>1364</v>
      </c>
      <c r="AF371" t="s">
        <v>48</v>
      </c>
      <c r="AG371">
        <v>621920</v>
      </c>
      <c r="AH371">
        <v>1</v>
      </c>
      <c r="AI371">
        <v>1</v>
      </c>
    </row>
    <row r="372" spans="1:35" ht="16.850000000000001" customHeight="1">
      <c r="A372" s="65" t="str">
        <f>IF(L372="","",IF(COUNTIF(Wip!K:K,L372)=0,IF(W372="","KGB","KBB"),IF(AND(_xlfn.IFNA(VLOOKUP(L372,Wip!K:M,3,0),"")="Y",Q372="MTCAPPLYCONF"),"On Hold",IF(W372="","KGB","KBB"))))</f>
        <v>KGB</v>
      </c>
      <c r="B372" s="65" t="str">
        <f>IF(A372="on hold", "on hold",
 IF(A372="KGB", "Standard Shipment",
  IF(IFERROR(IFERROR(VLOOKUP(L372, List!D:J, 7, 0), VLOOKUP(L372&amp;"", List!D:J, 7, 0)), 0)=0,
   IF(IFERROR(IFERROR(VLOOKUP(L372, 'CND List'!$A:$C, 3, 0), VLOOKUP(L372&amp;"", 'CND List'!$A:$C, 3, 0)), 0)=0,
    IF(A372="KBB", "-", ""),
    IFERROR(VLOOKUP(L372, 'CND List'!$A:$C, 3, 0), VLOOKUP(L372&amp;"", 'CND List'!$A:$C, 3, 0))
   ),
   IFERROR(VLOOKUP(L372, List!D:J, 7, 0), VLOOKUP(L372&amp;"", List!D:J, 7, 0))
  )
 )
)</f>
        <v>Standard Shipment</v>
      </c>
      <c r="C372" s="66" t="str">
        <f t="shared" si="5"/>
        <v>Standard Shipment</v>
      </c>
      <c r="D372" s="67" t="str">
        <f ca="1">IF(C372="Local Scrap","Closed",IFERROR(IF(A372="kgb","Closed",IF(MID(C372,5,1)="Q","Closed",LOOKUP(TODAY()-W372, {0,31,91,181,366}, {"0-30天","31-90天","91-180天","181-365天","365天以上"}))), LOOKUP(TODAY()-Z372, {0,31,91,181,366}, {"0-30天","31-90天","91-180天","181-365天","365天以上"})))</f>
        <v>Closed</v>
      </c>
      <c r="E372" s="67" t="str" cm="1">
        <f t="array" ref="E372">IF(A372&lt;&gt;"kbb", "", IF(IFERROR(VALUE(V372), 0)=MAX(INDEX(($A$2:$A$4929="kbb")*($L$2:$L$4929=L372)*IFERROR(VALUE($V$2:$V$4929), 0), 0)), "最新", "歷史重複"))</f>
        <v/>
      </c>
      <c r="F372" t="s">
        <v>1778</v>
      </c>
      <c r="G372" t="s">
        <v>29</v>
      </c>
      <c r="H372" t="s">
        <v>30</v>
      </c>
      <c r="I372" t="s">
        <v>31</v>
      </c>
      <c r="J372" t="s">
        <v>1779</v>
      </c>
      <c r="K372" t="s">
        <v>1780</v>
      </c>
      <c r="L372" t="s">
        <v>1812</v>
      </c>
      <c r="M372" t="s">
        <v>930</v>
      </c>
      <c r="N372" t="s">
        <v>219</v>
      </c>
      <c r="O372" t="s">
        <v>37</v>
      </c>
      <c r="P372" t="s">
        <v>1813</v>
      </c>
      <c r="Q372" t="s">
        <v>38</v>
      </c>
      <c r="R372" t="s">
        <v>743</v>
      </c>
      <c r="S372" t="s">
        <v>1783</v>
      </c>
      <c r="T372" t="s">
        <v>1814</v>
      </c>
      <c r="U372" t="s">
        <v>1797</v>
      </c>
      <c r="V372" t="s">
        <v>1797</v>
      </c>
      <c r="W372" t="s">
        <v>37</v>
      </c>
      <c r="X372" t="s">
        <v>37</v>
      </c>
      <c r="Y372" t="s">
        <v>37</v>
      </c>
      <c r="Z372" t="s">
        <v>1815</v>
      </c>
      <c r="AA372" t="s">
        <v>44</v>
      </c>
      <c r="AB372" t="s">
        <v>44</v>
      </c>
      <c r="AC372" t="s">
        <v>45</v>
      </c>
      <c r="AD372" t="s">
        <v>179</v>
      </c>
      <c r="AE372" t="s">
        <v>1799</v>
      </c>
      <c r="AF372" t="s">
        <v>1730</v>
      </c>
      <c r="AG372">
        <v>622179</v>
      </c>
      <c r="AH372">
        <v>6</v>
      </c>
      <c r="AI372">
        <v>6</v>
      </c>
    </row>
    <row r="373" spans="1:35" ht="16.850000000000001" customHeight="1">
      <c r="A373" s="65" t="str">
        <f>IF(L373="","",IF(COUNTIF(Wip!K:K,L373)=0,IF(W373="","KGB","KBB"),IF(AND(_xlfn.IFNA(VLOOKUP(L373,Wip!K:M,3,0),"")="Y",Q373="MTCAPPLYCONF"),"On Hold",IF(W373="","KGB","KBB"))))</f>
        <v>KGB</v>
      </c>
      <c r="B373" s="65" t="str">
        <f>IF(A373="on hold", "on hold",
 IF(A373="KGB", "Standard Shipment",
  IF(IFERROR(IFERROR(VLOOKUP(L373, List!D:J, 7, 0), VLOOKUP(L373&amp;"", List!D:J, 7, 0)), 0)=0,
   IF(IFERROR(IFERROR(VLOOKUP(L373, 'CND List'!$A:$C, 3, 0), VLOOKUP(L373&amp;"", 'CND List'!$A:$C, 3, 0)), 0)=0,
    IF(A373="KBB", "-", ""),
    IFERROR(VLOOKUP(L373, 'CND List'!$A:$C, 3, 0), VLOOKUP(L373&amp;"", 'CND List'!$A:$C, 3, 0))
   ),
   IFERROR(VLOOKUP(L373, List!D:J, 7, 0), VLOOKUP(L373&amp;"", List!D:J, 7, 0))
  )
 )
)</f>
        <v>Standard Shipment</v>
      </c>
      <c r="C373" s="66" t="str">
        <f t="shared" si="5"/>
        <v>Standard Shipment</v>
      </c>
      <c r="D373" s="67" t="str">
        <f ca="1">IF(C373="Local Scrap","Closed",IFERROR(IF(A373="kgb","Closed",IF(MID(C373,5,1)="Q","Closed",LOOKUP(TODAY()-W373, {0,31,91,181,366}, {"0-30天","31-90天","91-180天","181-365天","365天以上"}))), LOOKUP(TODAY()-Z373, {0,31,91,181,366}, {"0-30天","31-90天","91-180天","181-365天","365天以上"})))</f>
        <v>Closed</v>
      </c>
      <c r="E373" s="67" t="str" cm="1">
        <f t="array" ref="E373">IF(A373&lt;&gt;"kbb", "", IF(IFERROR(VALUE(V373), 0)=MAX(INDEX(($A$2:$A$4929="kbb")*($L$2:$L$4929=L373)*IFERROR(VALUE($V$2:$V$4929), 0), 0)), "最新", "歷史重複"))</f>
        <v/>
      </c>
      <c r="F373" t="s">
        <v>1778</v>
      </c>
      <c r="G373" t="s">
        <v>29</v>
      </c>
      <c r="H373" t="s">
        <v>30</v>
      </c>
      <c r="I373" t="s">
        <v>31</v>
      </c>
      <c r="J373" t="s">
        <v>1779</v>
      </c>
      <c r="K373" t="s">
        <v>1780</v>
      </c>
      <c r="L373" t="s">
        <v>1816</v>
      </c>
      <c r="M373" t="s">
        <v>930</v>
      </c>
      <c r="N373" t="s">
        <v>219</v>
      </c>
      <c r="O373" t="s">
        <v>37</v>
      </c>
      <c r="P373" t="s">
        <v>1817</v>
      </c>
      <c r="Q373" t="s">
        <v>38</v>
      </c>
      <c r="R373" t="s">
        <v>743</v>
      </c>
      <c r="S373" t="s">
        <v>1783</v>
      </c>
      <c r="T373" t="s">
        <v>1818</v>
      </c>
      <c r="U373" t="s">
        <v>1797</v>
      </c>
      <c r="V373" t="s">
        <v>1797</v>
      </c>
      <c r="W373" t="s">
        <v>37</v>
      </c>
      <c r="X373" t="s">
        <v>37</v>
      </c>
      <c r="Y373" t="s">
        <v>37</v>
      </c>
      <c r="Z373" t="s">
        <v>1819</v>
      </c>
      <c r="AA373" t="s">
        <v>44</v>
      </c>
      <c r="AB373" t="s">
        <v>44</v>
      </c>
      <c r="AC373" t="s">
        <v>45</v>
      </c>
      <c r="AD373" t="s">
        <v>179</v>
      </c>
      <c r="AE373" t="s">
        <v>1799</v>
      </c>
      <c r="AF373" t="s">
        <v>1730</v>
      </c>
      <c r="AG373">
        <v>622179</v>
      </c>
      <c r="AH373">
        <v>6</v>
      </c>
      <c r="AI373">
        <v>6</v>
      </c>
    </row>
    <row r="374" spans="1:35" ht="16.850000000000001" customHeight="1">
      <c r="A374" s="65" t="str">
        <f>IF(L374="","",IF(COUNTIF(Wip!K:K,L374)=0,IF(W374="","KGB","KBB"),IF(AND(_xlfn.IFNA(VLOOKUP(L374,Wip!K:M,3,0),"")="Y",Q374="MTCAPPLYCONF"),"On Hold",IF(W374="","KGB","KBB"))))</f>
        <v>KGB</v>
      </c>
      <c r="B374" s="65" t="str">
        <f>IF(A374="on hold", "on hold",
 IF(A374="KGB", "Standard Shipment",
  IF(IFERROR(IFERROR(VLOOKUP(L374, List!D:J, 7, 0), VLOOKUP(L374&amp;"", List!D:J, 7, 0)), 0)=0,
   IF(IFERROR(IFERROR(VLOOKUP(L374, 'CND List'!$A:$C, 3, 0), VLOOKUP(L374&amp;"", 'CND List'!$A:$C, 3, 0)), 0)=0,
    IF(A374="KBB", "-", ""),
    IFERROR(VLOOKUP(L374, 'CND List'!$A:$C, 3, 0), VLOOKUP(L374&amp;"", 'CND List'!$A:$C, 3, 0))
   ),
   IFERROR(VLOOKUP(L374, List!D:J, 7, 0), VLOOKUP(L374&amp;"", List!D:J, 7, 0))
  )
 )
)</f>
        <v>Standard Shipment</v>
      </c>
      <c r="C374" s="66" t="str">
        <f t="shared" si="5"/>
        <v>Standard Shipment</v>
      </c>
      <c r="D374" s="67" t="str">
        <f ca="1">IF(C374="Local Scrap","Closed",IFERROR(IF(A374="kgb","Closed",IF(MID(C374,5,1)="Q","Closed",LOOKUP(TODAY()-W374, {0,31,91,181,366}, {"0-30天","31-90天","91-180天","181-365天","365天以上"}))), LOOKUP(TODAY()-Z374, {0,31,91,181,366}, {"0-30天","31-90天","91-180天","181-365天","365天以上"})))</f>
        <v>Closed</v>
      </c>
      <c r="E374" s="67" t="str" cm="1">
        <f t="array" ref="E374">IF(A374&lt;&gt;"kbb", "", IF(IFERROR(VALUE(V374), 0)=MAX(INDEX(($A$2:$A$4929="kbb")*($L$2:$L$4929=L374)*IFERROR(VALUE($V$2:$V$4929), 0), 0)), "最新", "歷史重複"))</f>
        <v/>
      </c>
      <c r="F374" t="s">
        <v>1778</v>
      </c>
      <c r="G374" t="s">
        <v>29</v>
      </c>
      <c r="H374" t="s">
        <v>30</v>
      </c>
      <c r="I374" t="s">
        <v>31</v>
      </c>
      <c r="J374" t="s">
        <v>1779</v>
      </c>
      <c r="K374" t="s">
        <v>1780</v>
      </c>
      <c r="L374" t="s">
        <v>1820</v>
      </c>
      <c r="M374" t="s">
        <v>930</v>
      </c>
      <c r="N374" t="s">
        <v>219</v>
      </c>
      <c r="O374" t="s">
        <v>37</v>
      </c>
      <c r="P374" t="s">
        <v>1821</v>
      </c>
      <c r="Q374" t="s">
        <v>38</v>
      </c>
      <c r="R374" t="s">
        <v>743</v>
      </c>
      <c r="S374" t="s">
        <v>1783</v>
      </c>
      <c r="T374" t="s">
        <v>1822</v>
      </c>
      <c r="U374" t="s">
        <v>1797</v>
      </c>
      <c r="V374" t="s">
        <v>1797</v>
      </c>
      <c r="W374" t="s">
        <v>37</v>
      </c>
      <c r="X374" t="s">
        <v>37</v>
      </c>
      <c r="Y374" t="s">
        <v>37</v>
      </c>
      <c r="Z374" t="s">
        <v>1823</v>
      </c>
      <c r="AA374" t="s">
        <v>44</v>
      </c>
      <c r="AB374" t="s">
        <v>44</v>
      </c>
      <c r="AC374" t="s">
        <v>45</v>
      </c>
      <c r="AD374" t="s">
        <v>179</v>
      </c>
      <c r="AE374" t="s">
        <v>1799</v>
      </c>
      <c r="AF374" t="s">
        <v>1730</v>
      </c>
      <c r="AG374">
        <v>622179</v>
      </c>
      <c r="AH374">
        <v>6</v>
      </c>
      <c r="AI374">
        <v>6</v>
      </c>
    </row>
    <row r="375" spans="1:35" ht="16.850000000000001" customHeight="1">
      <c r="A375" s="65" t="str">
        <f>IF(L375="","",IF(COUNTIF(Wip!K:K,L375)=0,IF(W375="","KGB","KBB"),IF(AND(_xlfn.IFNA(VLOOKUP(L375,Wip!K:M,3,0),"")="Y",Q375="MTCAPPLYCONF"),"On Hold",IF(W375="","KGB","KBB"))))</f>
        <v>KGB</v>
      </c>
      <c r="B375" s="65" t="str">
        <f>IF(A375="on hold", "on hold",
 IF(A375="KGB", "Standard Shipment",
  IF(IFERROR(IFERROR(VLOOKUP(L375, List!D:J, 7, 0), VLOOKUP(L375&amp;"", List!D:J, 7, 0)), 0)=0,
   IF(IFERROR(IFERROR(VLOOKUP(L375, 'CND List'!$A:$C, 3, 0), VLOOKUP(L375&amp;"", 'CND List'!$A:$C, 3, 0)), 0)=0,
    IF(A375="KBB", "-", ""),
    IFERROR(VLOOKUP(L375, 'CND List'!$A:$C, 3, 0), VLOOKUP(L375&amp;"", 'CND List'!$A:$C, 3, 0))
   ),
   IFERROR(VLOOKUP(L375, List!D:J, 7, 0), VLOOKUP(L375&amp;"", List!D:J, 7, 0))
  )
 )
)</f>
        <v>Standard Shipment</v>
      </c>
      <c r="C375" s="66" t="str">
        <f t="shared" si="5"/>
        <v>Standard Shipment</v>
      </c>
      <c r="D375" s="67" t="str">
        <f ca="1">IF(C375="Local Scrap","Closed",IFERROR(IF(A375="kgb","Closed",IF(MID(C375,5,1)="Q","Closed",LOOKUP(TODAY()-W375, {0,31,91,181,366}, {"0-30天","31-90天","91-180天","181-365天","365天以上"}))), LOOKUP(TODAY()-Z375, {0,31,91,181,366}, {"0-30天","31-90天","91-180天","181-365天","365天以上"})))</f>
        <v>Closed</v>
      </c>
      <c r="E375" s="67" t="str" cm="1">
        <f t="array" ref="E375">IF(A375&lt;&gt;"kbb", "", IF(IFERROR(VALUE(V375), 0)=MAX(INDEX(($A$2:$A$4929="kbb")*($L$2:$L$4929=L375)*IFERROR(VALUE($V$2:$V$4929), 0), 0)), "最新", "歷史重複"))</f>
        <v/>
      </c>
      <c r="F375" t="s">
        <v>1778</v>
      </c>
      <c r="G375" t="s">
        <v>29</v>
      </c>
      <c r="H375" t="s">
        <v>30</v>
      </c>
      <c r="I375" t="s">
        <v>31</v>
      </c>
      <c r="J375" t="s">
        <v>1779</v>
      </c>
      <c r="K375" t="s">
        <v>1780</v>
      </c>
      <c r="L375" t="s">
        <v>1824</v>
      </c>
      <c r="M375" t="s">
        <v>1610</v>
      </c>
      <c r="N375" t="s">
        <v>1391</v>
      </c>
      <c r="O375" t="s">
        <v>37</v>
      </c>
      <c r="P375" t="s">
        <v>1825</v>
      </c>
      <c r="Q375" t="s">
        <v>38</v>
      </c>
      <c r="R375" t="s">
        <v>53</v>
      </c>
      <c r="S375" t="s">
        <v>1783</v>
      </c>
      <c r="T375" t="s">
        <v>1826</v>
      </c>
      <c r="U375" t="s">
        <v>1506</v>
      </c>
      <c r="V375" t="s">
        <v>1506</v>
      </c>
      <c r="W375" t="s">
        <v>37</v>
      </c>
      <c r="X375" t="s">
        <v>37</v>
      </c>
      <c r="Y375" t="s">
        <v>37</v>
      </c>
      <c r="Z375" t="s">
        <v>1827</v>
      </c>
      <c r="AA375" t="s">
        <v>44</v>
      </c>
      <c r="AB375" t="s">
        <v>44</v>
      </c>
      <c r="AC375" t="s">
        <v>45</v>
      </c>
      <c r="AD375" t="s">
        <v>1302</v>
      </c>
      <c r="AE375" t="s">
        <v>1364</v>
      </c>
      <c r="AF375" t="s">
        <v>48</v>
      </c>
      <c r="AG375">
        <v>621920</v>
      </c>
      <c r="AH375">
        <v>1</v>
      </c>
      <c r="AI375">
        <v>1</v>
      </c>
    </row>
    <row r="376" spans="1:35" ht="16.850000000000001" customHeight="1">
      <c r="A376" s="65" t="str">
        <f>IF(L376="","",IF(COUNTIF(Wip!K:K,L376)=0,IF(W376="","KGB","KBB"),IF(AND(_xlfn.IFNA(VLOOKUP(L376,Wip!K:M,3,0),"")="Y",Q376="MTCAPPLYCONF"),"On Hold",IF(W376="","KGB","KBB"))))</f>
        <v>KGB</v>
      </c>
      <c r="B376" s="65" t="str">
        <f>IF(A376="on hold", "on hold",
 IF(A376="KGB", "Standard Shipment",
  IF(IFERROR(IFERROR(VLOOKUP(L376, List!D:J, 7, 0), VLOOKUP(L376&amp;"", List!D:J, 7, 0)), 0)=0,
   IF(IFERROR(IFERROR(VLOOKUP(L376, 'CND List'!$A:$C, 3, 0), VLOOKUP(L376&amp;"", 'CND List'!$A:$C, 3, 0)), 0)=0,
    IF(A376="KBB", "-", ""),
    IFERROR(VLOOKUP(L376, 'CND List'!$A:$C, 3, 0), VLOOKUP(L376&amp;"", 'CND List'!$A:$C, 3, 0))
   ),
   IFERROR(VLOOKUP(L376, List!D:J, 7, 0), VLOOKUP(L376&amp;"", List!D:J, 7, 0))
  )
 )
)</f>
        <v>Standard Shipment</v>
      </c>
      <c r="C376" s="66" t="str">
        <f t="shared" si="5"/>
        <v>Standard Shipment</v>
      </c>
      <c r="D376" s="67" t="str">
        <f ca="1">IF(C376="Local Scrap","Closed",IFERROR(IF(A376="kgb","Closed",IF(MID(C376,5,1)="Q","Closed",LOOKUP(TODAY()-W376, {0,31,91,181,366}, {"0-30天","31-90天","91-180天","181-365天","365天以上"}))), LOOKUP(TODAY()-Z376, {0,31,91,181,366}, {"0-30天","31-90天","91-180天","181-365天","365天以上"})))</f>
        <v>Closed</v>
      </c>
      <c r="E376" s="67" t="str" cm="1">
        <f t="array" ref="E376">IF(A376&lt;&gt;"kbb", "", IF(IFERROR(VALUE(V376), 0)=MAX(INDEX(($A$2:$A$4929="kbb")*($L$2:$L$4929=L376)*IFERROR(VALUE($V$2:$V$4929), 0), 0)), "最新", "歷史重複"))</f>
        <v/>
      </c>
      <c r="F376" t="s">
        <v>1778</v>
      </c>
      <c r="G376" t="s">
        <v>29</v>
      </c>
      <c r="H376" t="s">
        <v>30</v>
      </c>
      <c r="I376" t="s">
        <v>31</v>
      </c>
      <c r="J376" t="s">
        <v>1779</v>
      </c>
      <c r="K376" t="s">
        <v>1780</v>
      </c>
      <c r="L376" t="s">
        <v>1828</v>
      </c>
      <c r="M376" t="s">
        <v>1092</v>
      </c>
      <c r="N376" t="s">
        <v>385</v>
      </c>
      <c r="O376" t="s">
        <v>37</v>
      </c>
      <c r="P376" t="s">
        <v>1829</v>
      </c>
      <c r="Q376" t="s">
        <v>38</v>
      </c>
      <c r="R376" t="s">
        <v>53</v>
      </c>
      <c r="S376" t="s">
        <v>1830</v>
      </c>
      <c r="T376" t="s">
        <v>1831</v>
      </c>
      <c r="U376" t="s">
        <v>1506</v>
      </c>
      <c r="V376" t="s">
        <v>1506</v>
      </c>
      <c r="W376" t="s">
        <v>37</v>
      </c>
      <c r="X376" t="s">
        <v>37</v>
      </c>
      <c r="Y376" t="s">
        <v>37</v>
      </c>
      <c r="Z376" t="s">
        <v>1832</v>
      </c>
      <c r="AA376" t="s">
        <v>44</v>
      </c>
      <c r="AB376" t="s">
        <v>44</v>
      </c>
      <c r="AC376" t="s">
        <v>45</v>
      </c>
      <c r="AD376" t="s">
        <v>390</v>
      </c>
      <c r="AE376" t="s">
        <v>1364</v>
      </c>
      <c r="AF376" t="s">
        <v>48</v>
      </c>
      <c r="AG376">
        <v>621920</v>
      </c>
      <c r="AH376">
        <v>1</v>
      </c>
      <c r="AI376">
        <v>1</v>
      </c>
    </row>
    <row r="377" spans="1:35" ht="16.850000000000001" customHeight="1">
      <c r="A377" s="65" t="str">
        <f>IF(L377="","",IF(COUNTIF(Wip!K:K,L377)=0,IF(W377="","KGB","KBB"),IF(AND(_xlfn.IFNA(VLOOKUP(L377,Wip!K:M,3,0),"")="Y",Q377="MTCAPPLYCONF"),"On Hold",IF(W377="","KGB","KBB"))))</f>
        <v>KBB</v>
      </c>
      <c r="B377" s="65" t="str">
        <f>IF(A377="on hold", "on hold",
 IF(A377="KGB", "Standard Shipment",
  IF(IFERROR(IFERROR(VLOOKUP(L377, List!D:J, 7, 0), VLOOKUP(L377&amp;"", List!D:J, 7, 0)), 0)=0,
   IF(IFERROR(IFERROR(VLOOKUP(L377, 'CND List'!$A:$C, 3, 0), VLOOKUP(L377&amp;"", 'CND List'!$A:$C, 3, 0)), 0)=0,
    IF(A377="KBB", "-", ""),
    IFERROR(VLOOKUP(L377, 'CND List'!$A:$C, 3, 0), VLOOKUP(L377&amp;"", 'CND List'!$A:$C, 3, 0))
   ),
   IFERROR(VLOOKUP(L377, List!D:J, 7, 0), VLOOKUP(L377&amp;"", List!D:J, 7, 0))
  )
 )
)</f>
        <v>-</v>
      </c>
      <c r="C377" s="66" t="str">
        <f t="shared" si="5"/>
        <v>wait for return customer</v>
      </c>
      <c r="D377" s="67" t="str">
        <f ca="1">IF(C377="Local Scrap","Closed",IFERROR(IF(A377="kgb","Closed",IF(MID(C377,5,1)="Q","Closed",LOOKUP(TODAY()-W377, {0,31,91,181,366}, {"0-30天","31-90天","91-180天","181-365天","365天以上"}))), LOOKUP(TODAY()-Z377, {0,31,91,181,366}, {"0-30天","31-90天","91-180天","181-365天","365天以上"})))</f>
        <v>181-365天</v>
      </c>
      <c r="E377" s="67" t="str" cm="1">
        <f t="array" ref="E377">IF(A377&lt;&gt;"kbb", "", IF(IFERROR(VALUE(V377), 0)=MAX(INDEX(($A$2:$A$4929="kbb")*($L$2:$L$4929=L377)*IFERROR(VALUE($V$2:$V$4929), 0), 0)), "最新", "歷史重複"))</f>
        <v>最新</v>
      </c>
      <c r="F377" t="s">
        <v>1778</v>
      </c>
      <c r="G377" t="s">
        <v>29</v>
      </c>
      <c r="H377" t="s">
        <v>30</v>
      </c>
      <c r="I377" t="s">
        <v>31</v>
      </c>
      <c r="J377" t="s">
        <v>1779</v>
      </c>
      <c r="K377" t="s">
        <v>1780</v>
      </c>
      <c r="L377" t="s">
        <v>1833</v>
      </c>
      <c r="M377" t="s">
        <v>1371</v>
      </c>
      <c r="N377" t="s">
        <v>385</v>
      </c>
      <c r="O377" t="s">
        <v>37</v>
      </c>
      <c r="P377" t="s">
        <v>1833</v>
      </c>
      <c r="Q377" t="s">
        <v>38</v>
      </c>
      <c r="R377" t="s">
        <v>53</v>
      </c>
      <c r="S377" t="s">
        <v>1783</v>
      </c>
      <c r="T377" t="s">
        <v>37</v>
      </c>
      <c r="U377" t="s">
        <v>37</v>
      </c>
      <c r="V377" t="s">
        <v>1834</v>
      </c>
      <c r="W377" t="s">
        <v>113</v>
      </c>
      <c r="X377" t="s">
        <v>114</v>
      </c>
      <c r="Y377" t="s">
        <v>1835</v>
      </c>
      <c r="Z377" t="s">
        <v>1836</v>
      </c>
      <c r="AA377" t="s">
        <v>44</v>
      </c>
      <c r="AB377" t="s">
        <v>44</v>
      </c>
      <c r="AC377" t="s">
        <v>117</v>
      </c>
      <c r="AD377" t="s">
        <v>390</v>
      </c>
      <c r="AE377" t="s">
        <v>37</v>
      </c>
      <c r="AF377" t="s">
        <v>37</v>
      </c>
      <c r="AG377" t="s">
        <v>37</v>
      </c>
      <c r="AH377" t="s">
        <v>37</v>
      </c>
      <c r="AI377" t="s">
        <v>37</v>
      </c>
    </row>
    <row r="378" spans="1:35" ht="16.850000000000001" customHeight="1">
      <c r="A378" s="65" t="str">
        <f>IF(L378="","",IF(COUNTIF(Wip!K:K,L378)=0,IF(W378="","KGB","KBB"),IF(AND(_xlfn.IFNA(VLOOKUP(L378,Wip!K:M,3,0),"")="Y",Q378="MTCAPPLYCONF"),"On Hold",IF(W378="","KGB","KBB"))))</f>
        <v>KGB</v>
      </c>
      <c r="B378" s="65" t="str">
        <f>IF(A378="on hold", "on hold",
 IF(A378="KGB", "Standard Shipment",
  IF(IFERROR(IFERROR(VLOOKUP(L378, List!D:J, 7, 0), VLOOKUP(L378&amp;"", List!D:J, 7, 0)), 0)=0,
   IF(IFERROR(IFERROR(VLOOKUP(L378, 'CND List'!$A:$C, 3, 0), VLOOKUP(L378&amp;"", 'CND List'!$A:$C, 3, 0)), 0)=0,
    IF(A378="KBB", "-", ""),
    IFERROR(VLOOKUP(L378, 'CND List'!$A:$C, 3, 0), VLOOKUP(L378&amp;"", 'CND List'!$A:$C, 3, 0))
   ),
   IFERROR(VLOOKUP(L378, List!D:J, 7, 0), VLOOKUP(L378&amp;"", List!D:J, 7, 0))
  )
 )
)</f>
        <v>Standard Shipment</v>
      </c>
      <c r="C378" s="66" t="str">
        <f t="shared" ref="C378:C418" si="6">IF(A378="on hold", "on hold", IF(B378="on hold", "wait for return customer", IF(B378="CND Sceond Pass", "Standard Shipment", IF(AND(A378="kgb", OR(B378="-", B378="", B378="#N/A")), "Standard Shipment", IF(AND(A378="kbb", OR(B378="-", B378="", B378="#N/A")), "wait for return customer", IF(OR(B378="Local Scrap", B378="SBF to be notified", B378="VRAM is pending RTV", B378="BU未結案"), B378, IF(OR(B378="scrap結案", B378="良品結案", LEFT(B378,2)="sc", LEFT(B378,2)="良品"), "CND結案", IF(ISNUMBER(B378), YEAR(B378) &amp; "Q" &amp; INT((MONTH(B378)+2)/3), IF(ISERROR(DATEVALUE(TEXT(B378,"yyyy/mm/dd"))), IF(ISNA(B378), "#N/A", B378), YEAR(DATEVALUE(TEXT(B378,"yyyy/mm/dd"))) &amp; "Q" &amp; INT((MONTH(DATEVALUE(TEXT(B378,"yyyy/mm/dd")))+2)/3))))))))))</f>
        <v>Standard Shipment</v>
      </c>
      <c r="D378" s="67" t="str">
        <f ca="1">IF(C378="Local Scrap","Closed",IFERROR(IF(A378="kgb","Closed",IF(MID(C378,5,1)="Q","Closed",LOOKUP(TODAY()-W378, {0,31,91,181,366}, {"0-30天","31-90天","91-180天","181-365天","365天以上"}))), LOOKUP(TODAY()-Z378, {0,31,91,181,366}, {"0-30天","31-90天","91-180天","181-365天","365天以上"})))</f>
        <v>Closed</v>
      </c>
      <c r="E378" s="67" t="str" cm="1">
        <f t="array" ref="E378">IF(A378&lt;&gt;"kbb", "", IF(IFERROR(VALUE(V378), 0)=MAX(INDEX(($A$2:$A$4929="kbb")*($L$2:$L$4929=L378)*IFERROR(VALUE($V$2:$V$4929), 0), 0)), "最新", "歷史重複"))</f>
        <v/>
      </c>
      <c r="F378" t="s">
        <v>1778</v>
      </c>
      <c r="G378" t="s">
        <v>29</v>
      </c>
      <c r="H378" t="s">
        <v>30</v>
      </c>
      <c r="I378" t="s">
        <v>31</v>
      </c>
      <c r="J378" t="s">
        <v>1779</v>
      </c>
      <c r="K378" t="s">
        <v>1780</v>
      </c>
      <c r="L378" t="s">
        <v>1837</v>
      </c>
      <c r="M378" t="s">
        <v>1092</v>
      </c>
      <c r="N378" t="s">
        <v>385</v>
      </c>
      <c r="O378" t="s">
        <v>37</v>
      </c>
      <c r="P378" t="s">
        <v>1838</v>
      </c>
      <c r="Q378" t="s">
        <v>38</v>
      </c>
      <c r="R378" t="s">
        <v>53</v>
      </c>
      <c r="S378" t="s">
        <v>1783</v>
      </c>
      <c r="T378" t="s">
        <v>1839</v>
      </c>
      <c r="U378" t="s">
        <v>1506</v>
      </c>
      <c r="V378" t="s">
        <v>1506</v>
      </c>
      <c r="W378" t="s">
        <v>37</v>
      </c>
      <c r="X378" t="s">
        <v>37</v>
      </c>
      <c r="Y378" t="s">
        <v>37</v>
      </c>
      <c r="Z378" t="s">
        <v>1840</v>
      </c>
      <c r="AA378" t="s">
        <v>44</v>
      </c>
      <c r="AB378" t="s">
        <v>44</v>
      </c>
      <c r="AC378" t="s">
        <v>45</v>
      </c>
      <c r="AD378" t="s">
        <v>390</v>
      </c>
      <c r="AE378" t="s">
        <v>1364</v>
      </c>
      <c r="AF378" t="s">
        <v>48</v>
      </c>
      <c r="AG378">
        <v>621920</v>
      </c>
      <c r="AH378">
        <v>1</v>
      </c>
      <c r="AI378">
        <v>1</v>
      </c>
    </row>
    <row r="379" spans="1:35" ht="16.850000000000001" customHeight="1">
      <c r="A379" s="65" t="str">
        <f>IF(L379="","",IF(COUNTIF(Wip!K:K,L379)=0,IF(W379="","KGB","KBB"),IF(AND(_xlfn.IFNA(VLOOKUP(L379,Wip!K:M,3,0),"")="Y",Q379="MTCAPPLYCONF"),"On Hold",IF(W379="","KGB","KBB"))))</f>
        <v>KGB</v>
      </c>
      <c r="B379" s="65" t="str">
        <f>IF(A379="on hold", "on hold",
 IF(A379="KGB", "Standard Shipment",
  IF(IFERROR(IFERROR(VLOOKUP(L379, List!D:J, 7, 0), VLOOKUP(L379&amp;"", List!D:J, 7, 0)), 0)=0,
   IF(IFERROR(IFERROR(VLOOKUP(L379, 'CND List'!$A:$C, 3, 0), VLOOKUP(L379&amp;"", 'CND List'!$A:$C, 3, 0)), 0)=0,
    IF(A379="KBB", "-", ""),
    IFERROR(VLOOKUP(L379, 'CND List'!$A:$C, 3, 0), VLOOKUP(L379&amp;"", 'CND List'!$A:$C, 3, 0))
   ),
   IFERROR(VLOOKUP(L379, List!D:J, 7, 0), VLOOKUP(L379&amp;"", List!D:J, 7, 0))
  )
 )
)</f>
        <v>Standard Shipment</v>
      </c>
      <c r="C379" s="66" t="str">
        <f t="shared" si="6"/>
        <v>Standard Shipment</v>
      </c>
      <c r="D379" s="67" t="str">
        <f ca="1">IF(C379="Local Scrap","Closed",IFERROR(IF(A379="kgb","Closed",IF(MID(C379,5,1)="Q","Closed",LOOKUP(TODAY()-W379, {0,31,91,181,366}, {"0-30天","31-90天","91-180天","181-365天","365天以上"}))), LOOKUP(TODAY()-Z379, {0,31,91,181,366}, {"0-30天","31-90天","91-180天","181-365天","365天以上"})))</f>
        <v>Closed</v>
      </c>
      <c r="E379" s="67" t="str" cm="1">
        <f t="array" ref="E379">IF(A379&lt;&gt;"kbb", "", IF(IFERROR(VALUE(V379), 0)=MAX(INDEX(($A$2:$A$4929="kbb")*($L$2:$L$4929=L379)*IFERROR(VALUE($V$2:$V$4929), 0), 0)), "最新", "歷史重複"))</f>
        <v/>
      </c>
      <c r="F379" t="s">
        <v>1778</v>
      </c>
      <c r="G379" t="s">
        <v>29</v>
      </c>
      <c r="H379" t="s">
        <v>30</v>
      </c>
      <c r="I379" t="s">
        <v>31</v>
      </c>
      <c r="J379" t="s">
        <v>1779</v>
      </c>
      <c r="K379" t="s">
        <v>1780</v>
      </c>
      <c r="L379" t="s">
        <v>1841</v>
      </c>
      <c r="M379" t="s">
        <v>1842</v>
      </c>
      <c r="N379" t="s">
        <v>1843</v>
      </c>
      <c r="O379" t="s">
        <v>37</v>
      </c>
      <c r="P379" t="s">
        <v>1844</v>
      </c>
      <c r="Q379" t="s">
        <v>38</v>
      </c>
      <c r="R379" t="s">
        <v>743</v>
      </c>
      <c r="S379" t="s">
        <v>1783</v>
      </c>
      <c r="T379" t="s">
        <v>1845</v>
      </c>
      <c r="U379" t="s">
        <v>1506</v>
      </c>
      <c r="V379" t="s">
        <v>1506</v>
      </c>
      <c r="W379" t="s">
        <v>37</v>
      </c>
      <c r="X379" t="s">
        <v>37</v>
      </c>
      <c r="Y379" t="s">
        <v>37</v>
      </c>
      <c r="Z379" t="s">
        <v>1846</v>
      </c>
      <c r="AA379" t="s">
        <v>44</v>
      </c>
      <c r="AB379" t="s">
        <v>44</v>
      </c>
      <c r="AC379" t="s">
        <v>45</v>
      </c>
      <c r="AD379" t="s">
        <v>1847</v>
      </c>
      <c r="AE379" t="s">
        <v>1364</v>
      </c>
      <c r="AF379" t="s">
        <v>48</v>
      </c>
      <c r="AG379">
        <v>621920</v>
      </c>
      <c r="AH379">
        <v>1</v>
      </c>
      <c r="AI379">
        <v>1</v>
      </c>
    </row>
    <row r="380" spans="1:35" ht="16.850000000000001" customHeight="1">
      <c r="A380" s="65" t="str">
        <f>IF(L380="","",IF(COUNTIF(Wip!K:K,L380)=0,IF(W380="","KGB","KBB"),IF(AND(_xlfn.IFNA(VLOOKUP(L380,Wip!K:M,3,0),"")="Y",Q380="MTCAPPLYCONF"),"On Hold",IF(W380="","KGB","KBB"))))</f>
        <v>KGB</v>
      </c>
      <c r="B380" s="65" t="str">
        <f>IF(A380="on hold", "on hold",
 IF(A380="KGB", "Standard Shipment",
  IF(IFERROR(IFERROR(VLOOKUP(L380, List!D:J, 7, 0), VLOOKUP(L380&amp;"", List!D:J, 7, 0)), 0)=0,
   IF(IFERROR(IFERROR(VLOOKUP(L380, 'CND List'!$A:$C, 3, 0), VLOOKUP(L380&amp;"", 'CND List'!$A:$C, 3, 0)), 0)=0,
    IF(A380="KBB", "-", ""),
    IFERROR(VLOOKUP(L380, 'CND List'!$A:$C, 3, 0), VLOOKUP(L380&amp;"", 'CND List'!$A:$C, 3, 0))
   ),
   IFERROR(VLOOKUP(L380, List!D:J, 7, 0), VLOOKUP(L380&amp;"", List!D:J, 7, 0))
  )
 )
)</f>
        <v>Standard Shipment</v>
      </c>
      <c r="C380" s="66" t="str">
        <f t="shared" si="6"/>
        <v>Standard Shipment</v>
      </c>
      <c r="D380" s="67" t="str">
        <f ca="1">IF(C380="Local Scrap","Closed",IFERROR(IF(A380="kgb","Closed",IF(MID(C380,5,1)="Q","Closed",LOOKUP(TODAY()-W380, {0,31,91,181,366}, {"0-30天","31-90天","91-180天","181-365天","365天以上"}))), LOOKUP(TODAY()-Z380, {0,31,91,181,366}, {"0-30天","31-90天","91-180天","181-365天","365天以上"})))</f>
        <v>Closed</v>
      </c>
      <c r="E380" s="67" t="str" cm="1">
        <f t="array" ref="E380">IF(A380&lt;&gt;"kbb", "", IF(IFERROR(VALUE(V380), 0)=MAX(INDEX(($A$2:$A$4929="kbb")*($L$2:$L$4929=L380)*IFERROR(VALUE($V$2:$V$4929), 0), 0)), "最新", "歷史重複"))</f>
        <v/>
      </c>
      <c r="F380" t="s">
        <v>1778</v>
      </c>
      <c r="G380" t="s">
        <v>29</v>
      </c>
      <c r="H380" t="s">
        <v>30</v>
      </c>
      <c r="I380" t="s">
        <v>31</v>
      </c>
      <c r="J380" t="s">
        <v>1779</v>
      </c>
      <c r="K380" t="s">
        <v>1780</v>
      </c>
      <c r="L380" t="s">
        <v>1848</v>
      </c>
      <c r="M380" t="s">
        <v>1842</v>
      </c>
      <c r="N380" t="s">
        <v>1843</v>
      </c>
      <c r="O380" t="s">
        <v>37</v>
      </c>
      <c r="P380" t="s">
        <v>1849</v>
      </c>
      <c r="Q380" t="s">
        <v>38</v>
      </c>
      <c r="R380" t="s">
        <v>743</v>
      </c>
      <c r="S380" t="s">
        <v>1783</v>
      </c>
      <c r="T380" t="s">
        <v>1850</v>
      </c>
      <c r="U380" t="s">
        <v>1506</v>
      </c>
      <c r="V380" t="s">
        <v>1506</v>
      </c>
      <c r="W380" t="s">
        <v>37</v>
      </c>
      <c r="X380" t="s">
        <v>37</v>
      </c>
      <c r="Y380" t="s">
        <v>37</v>
      </c>
      <c r="Z380" t="s">
        <v>1851</v>
      </c>
      <c r="AA380" t="s">
        <v>44</v>
      </c>
      <c r="AB380" t="s">
        <v>44</v>
      </c>
      <c r="AC380" t="s">
        <v>45</v>
      </c>
      <c r="AD380" t="s">
        <v>1847</v>
      </c>
      <c r="AE380" t="s">
        <v>1364</v>
      </c>
      <c r="AF380" t="s">
        <v>48</v>
      </c>
      <c r="AG380">
        <v>621920</v>
      </c>
      <c r="AH380">
        <v>1</v>
      </c>
      <c r="AI380">
        <v>1</v>
      </c>
    </row>
    <row r="381" spans="1:35" ht="16.850000000000001" customHeight="1">
      <c r="A381" s="65" t="str">
        <f>IF(L381="","",IF(COUNTIF(Wip!K:K,L381)=0,IF(W381="","KGB","KBB"),IF(AND(_xlfn.IFNA(VLOOKUP(L381,Wip!K:M,3,0),"")="Y",Q381="MTCAPPLYCONF"),"On Hold",IF(W381="","KGB","KBB"))))</f>
        <v>KGB</v>
      </c>
      <c r="B381" s="65" t="str">
        <f>IF(A381="on hold", "on hold",
 IF(A381="KGB", "Standard Shipment",
  IF(IFERROR(IFERROR(VLOOKUP(L381, List!D:J, 7, 0), VLOOKUP(L381&amp;"", List!D:J, 7, 0)), 0)=0,
   IF(IFERROR(IFERROR(VLOOKUP(L381, 'CND List'!$A:$C, 3, 0), VLOOKUP(L381&amp;"", 'CND List'!$A:$C, 3, 0)), 0)=0,
    IF(A381="KBB", "-", ""),
    IFERROR(VLOOKUP(L381, 'CND List'!$A:$C, 3, 0), VLOOKUP(L381&amp;"", 'CND List'!$A:$C, 3, 0))
   ),
   IFERROR(VLOOKUP(L381, List!D:J, 7, 0), VLOOKUP(L381&amp;"", List!D:J, 7, 0))
  )
 )
)</f>
        <v>Standard Shipment</v>
      </c>
      <c r="C381" s="66" t="str">
        <f t="shared" si="6"/>
        <v>Standard Shipment</v>
      </c>
      <c r="D381" s="67" t="str">
        <f ca="1">IF(C381="Local Scrap","Closed",IFERROR(IF(A381="kgb","Closed",IF(MID(C381,5,1)="Q","Closed",LOOKUP(TODAY()-W381, {0,31,91,181,366}, {"0-30天","31-90天","91-180天","181-365天","365天以上"}))), LOOKUP(TODAY()-Z381, {0,31,91,181,366}, {"0-30天","31-90天","91-180天","181-365天","365天以上"})))</f>
        <v>Closed</v>
      </c>
      <c r="E381" s="67" t="str" cm="1">
        <f t="array" ref="E381">IF(A381&lt;&gt;"kbb", "", IF(IFERROR(VALUE(V381), 0)=MAX(INDEX(($A$2:$A$4929="kbb")*($L$2:$L$4929=L381)*IFERROR(VALUE($V$2:$V$4929), 0), 0)), "最新", "歷史重複"))</f>
        <v/>
      </c>
      <c r="F381" t="s">
        <v>1778</v>
      </c>
      <c r="G381" t="s">
        <v>29</v>
      </c>
      <c r="H381" t="s">
        <v>30</v>
      </c>
      <c r="I381" t="s">
        <v>31</v>
      </c>
      <c r="J381" t="s">
        <v>1779</v>
      </c>
      <c r="K381" t="s">
        <v>1780</v>
      </c>
      <c r="L381" t="s">
        <v>1852</v>
      </c>
      <c r="M381" t="s">
        <v>1371</v>
      </c>
      <c r="N381" t="s">
        <v>385</v>
      </c>
      <c r="O381" t="s">
        <v>37</v>
      </c>
      <c r="P381" t="s">
        <v>1853</v>
      </c>
      <c r="Q381" t="s">
        <v>38</v>
      </c>
      <c r="R381" t="s">
        <v>743</v>
      </c>
      <c r="S381" t="s">
        <v>1783</v>
      </c>
      <c r="T381" t="s">
        <v>1854</v>
      </c>
      <c r="U381" t="s">
        <v>1633</v>
      </c>
      <c r="V381" t="s">
        <v>1633</v>
      </c>
      <c r="W381" t="s">
        <v>37</v>
      </c>
      <c r="X381" t="s">
        <v>37</v>
      </c>
      <c r="Y381" t="s">
        <v>37</v>
      </c>
      <c r="Z381" t="s">
        <v>1855</v>
      </c>
      <c r="AA381" t="s">
        <v>44</v>
      </c>
      <c r="AB381" t="s">
        <v>44</v>
      </c>
      <c r="AC381" t="s">
        <v>45</v>
      </c>
      <c r="AD381" t="s">
        <v>390</v>
      </c>
      <c r="AE381" t="s">
        <v>1635</v>
      </c>
      <c r="AF381" t="s">
        <v>48</v>
      </c>
      <c r="AG381">
        <v>621993</v>
      </c>
      <c r="AH381">
        <v>1</v>
      </c>
      <c r="AI381">
        <v>1</v>
      </c>
    </row>
    <row r="382" spans="1:35" ht="16.850000000000001" customHeight="1">
      <c r="A382" s="65" t="str">
        <f>IF(L382="","",IF(COUNTIF(Wip!K:K,L382)=0,IF(W382="","KGB","KBB"),IF(AND(_xlfn.IFNA(VLOOKUP(L382,Wip!K:M,3,0),"")="Y",Q382="MTCAPPLYCONF"),"On Hold",IF(W382="","KGB","KBB"))))</f>
        <v>KGB</v>
      </c>
      <c r="B382" s="65" t="str">
        <f>IF(A382="on hold", "on hold",
 IF(A382="KGB", "Standard Shipment",
  IF(IFERROR(IFERROR(VLOOKUP(L382, List!D:J, 7, 0), VLOOKUP(L382&amp;"", List!D:J, 7, 0)), 0)=0,
   IF(IFERROR(IFERROR(VLOOKUP(L382, 'CND List'!$A:$C, 3, 0), VLOOKUP(L382&amp;"", 'CND List'!$A:$C, 3, 0)), 0)=0,
    IF(A382="KBB", "-", ""),
    IFERROR(VLOOKUP(L382, 'CND List'!$A:$C, 3, 0), VLOOKUP(L382&amp;"", 'CND List'!$A:$C, 3, 0))
   ),
   IFERROR(VLOOKUP(L382, List!D:J, 7, 0), VLOOKUP(L382&amp;"", List!D:J, 7, 0))
  )
 )
)</f>
        <v>Standard Shipment</v>
      </c>
      <c r="C382" s="66" t="str">
        <f t="shared" si="6"/>
        <v>Standard Shipment</v>
      </c>
      <c r="D382" s="67" t="str">
        <f ca="1">IF(C382="Local Scrap","Closed",IFERROR(IF(A382="kgb","Closed",IF(MID(C382,5,1)="Q","Closed",LOOKUP(TODAY()-W382, {0,31,91,181,366}, {"0-30天","31-90天","91-180天","181-365天","365天以上"}))), LOOKUP(TODAY()-Z382, {0,31,91,181,366}, {"0-30天","31-90天","91-180天","181-365天","365天以上"})))</f>
        <v>Closed</v>
      </c>
      <c r="E382" s="67" t="str" cm="1">
        <f t="array" ref="E382">IF(A382&lt;&gt;"kbb", "", IF(IFERROR(VALUE(V382), 0)=MAX(INDEX(($A$2:$A$4929="kbb")*($L$2:$L$4929=L382)*IFERROR(VALUE($V$2:$V$4929), 0), 0)), "最新", "歷史重複"))</f>
        <v/>
      </c>
      <c r="F382" t="s">
        <v>1778</v>
      </c>
      <c r="G382" t="s">
        <v>29</v>
      </c>
      <c r="H382" t="s">
        <v>30</v>
      </c>
      <c r="I382" t="s">
        <v>31</v>
      </c>
      <c r="J382" t="s">
        <v>1779</v>
      </c>
      <c r="K382" t="s">
        <v>1780</v>
      </c>
      <c r="L382" t="s">
        <v>1856</v>
      </c>
      <c r="M382" t="s">
        <v>1857</v>
      </c>
      <c r="N382" t="s">
        <v>1858</v>
      </c>
      <c r="O382" t="s">
        <v>37</v>
      </c>
      <c r="P382" t="s">
        <v>1859</v>
      </c>
      <c r="Q382" t="s">
        <v>38</v>
      </c>
      <c r="R382" t="s">
        <v>743</v>
      </c>
      <c r="S382" t="s">
        <v>1783</v>
      </c>
      <c r="T382" t="s">
        <v>1860</v>
      </c>
      <c r="U382" t="s">
        <v>1633</v>
      </c>
      <c r="V382" t="s">
        <v>1633</v>
      </c>
      <c r="W382" t="s">
        <v>37</v>
      </c>
      <c r="X382" t="s">
        <v>37</v>
      </c>
      <c r="Y382" t="s">
        <v>37</v>
      </c>
      <c r="Z382" t="s">
        <v>1861</v>
      </c>
      <c r="AA382" t="s">
        <v>44</v>
      </c>
      <c r="AB382" t="s">
        <v>44</v>
      </c>
      <c r="AC382" t="s">
        <v>45</v>
      </c>
      <c r="AD382" t="s">
        <v>1302</v>
      </c>
      <c r="AE382" t="s">
        <v>1635</v>
      </c>
      <c r="AF382" t="s">
        <v>48</v>
      </c>
      <c r="AG382">
        <v>621993</v>
      </c>
      <c r="AH382">
        <v>1</v>
      </c>
      <c r="AI382">
        <v>1</v>
      </c>
    </row>
    <row r="383" spans="1:35" ht="16.850000000000001" customHeight="1">
      <c r="A383" s="65" t="str">
        <f>IF(L383="","",IF(COUNTIF(Wip!K:K,L383)=0,IF(W383="","KGB","KBB"),IF(AND(_xlfn.IFNA(VLOOKUP(L383,Wip!K:M,3,0),"")="Y",Q383="MTCAPPLYCONF"),"On Hold",IF(W383="","KGB","KBB"))))</f>
        <v>KGB</v>
      </c>
      <c r="B383" s="65" t="str">
        <f>IF(A383="on hold", "on hold",
 IF(A383="KGB", "Standard Shipment",
  IF(IFERROR(IFERROR(VLOOKUP(L383, List!D:J, 7, 0), VLOOKUP(L383&amp;"", List!D:J, 7, 0)), 0)=0,
   IF(IFERROR(IFERROR(VLOOKUP(L383, 'CND List'!$A:$C, 3, 0), VLOOKUP(L383&amp;"", 'CND List'!$A:$C, 3, 0)), 0)=0,
    IF(A383="KBB", "-", ""),
    IFERROR(VLOOKUP(L383, 'CND List'!$A:$C, 3, 0), VLOOKUP(L383&amp;"", 'CND List'!$A:$C, 3, 0))
   ),
   IFERROR(VLOOKUP(L383, List!D:J, 7, 0), VLOOKUP(L383&amp;"", List!D:J, 7, 0))
  )
 )
)</f>
        <v>Standard Shipment</v>
      </c>
      <c r="C383" s="66" t="str">
        <f t="shared" si="6"/>
        <v>Standard Shipment</v>
      </c>
      <c r="D383" s="67" t="str">
        <f ca="1">IF(C383="Local Scrap","Closed",IFERROR(IF(A383="kgb","Closed",IF(MID(C383,5,1)="Q","Closed",LOOKUP(TODAY()-W383, {0,31,91,181,366}, {"0-30天","31-90天","91-180天","181-365天","365天以上"}))), LOOKUP(TODAY()-Z383, {0,31,91,181,366}, {"0-30天","31-90天","91-180天","181-365天","365天以上"})))</f>
        <v>Closed</v>
      </c>
      <c r="E383" s="67" t="str" cm="1">
        <f t="array" ref="E383">IF(A383&lt;&gt;"kbb", "", IF(IFERROR(VALUE(V383), 0)=MAX(INDEX(($A$2:$A$4929="kbb")*($L$2:$L$4929=L383)*IFERROR(VALUE($V$2:$V$4929), 0), 0)), "最新", "歷史重複"))</f>
        <v/>
      </c>
      <c r="F383" t="s">
        <v>1862</v>
      </c>
      <c r="G383" t="s">
        <v>29</v>
      </c>
      <c r="H383" t="s">
        <v>30</v>
      </c>
      <c r="I383" t="s">
        <v>31</v>
      </c>
      <c r="J383" t="s">
        <v>1863</v>
      </c>
      <c r="K383" t="s">
        <v>1864</v>
      </c>
      <c r="L383" t="s">
        <v>1865</v>
      </c>
      <c r="M383" t="s">
        <v>1428</v>
      </c>
      <c r="N383" t="s">
        <v>1411</v>
      </c>
      <c r="O383" t="s">
        <v>37</v>
      </c>
      <c r="P383" t="s">
        <v>1866</v>
      </c>
      <c r="Q383" t="s">
        <v>38</v>
      </c>
      <c r="R383" t="s">
        <v>743</v>
      </c>
      <c r="S383" t="s">
        <v>1867</v>
      </c>
      <c r="T383" t="s">
        <v>1868</v>
      </c>
      <c r="U383" t="s">
        <v>1506</v>
      </c>
      <c r="V383" t="s">
        <v>1506</v>
      </c>
      <c r="W383" t="s">
        <v>37</v>
      </c>
      <c r="X383" t="s">
        <v>37</v>
      </c>
      <c r="Y383" t="s">
        <v>37</v>
      </c>
      <c r="Z383" t="s">
        <v>1869</v>
      </c>
      <c r="AA383" t="s">
        <v>44</v>
      </c>
      <c r="AB383" t="s">
        <v>44</v>
      </c>
      <c r="AC383" t="s">
        <v>45</v>
      </c>
      <c r="AD383" t="s">
        <v>1257</v>
      </c>
      <c r="AE383" t="s">
        <v>1364</v>
      </c>
      <c r="AF383" t="s">
        <v>48</v>
      </c>
      <c r="AG383">
        <v>621920</v>
      </c>
      <c r="AH383">
        <v>1</v>
      </c>
      <c r="AI383">
        <v>1</v>
      </c>
    </row>
    <row r="384" spans="1:35" ht="16.850000000000001" customHeight="1">
      <c r="A384" s="65" t="str">
        <f>IF(L384="","",IF(COUNTIF(Wip!K:K,L384)=0,IF(W384="","KGB","KBB"),IF(AND(_xlfn.IFNA(VLOOKUP(L384,Wip!K:M,3,0),"")="Y",Q384="MTCAPPLYCONF"),"On Hold",IF(W384="","KGB","KBB"))))</f>
        <v>KGB</v>
      </c>
      <c r="B384" s="65" t="str">
        <f>IF(A384="on hold", "on hold",
 IF(A384="KGB", "Standard Shipment",
  IF(IFERROR(IFERROR(VLOOKUP(L384, List!D:J, 7, 0), VLOOKUP(L384&amp;"", List!D:J, 7, 0)), 0)=0,
   IF(IFERROR(IFERROR(VLOOKUP(L384, 'CND List'!$A:$C, 3, 0), VLOOKUP(L384&amp;"", 'CND List'!$A:$C, 3, 0)), 0)=0,
    IF(A384="KBB", "-", ""),
    IFERROR(VLOOKUP(L384, 'CND List'!$A:$C, 3, 0), VLOOKUP(L384&amp;"", 'CND List'!$A:$C, 3, 0))
   ),
   IFERROR(VLOOKUP(L384, List!D:J, 7, 0), VLOOKUP(L384&amp;"", List!D:J, 7, 0))
  )
 )
)</f>
        <v>Standard Shipment</v>
      </c>
      <c r="C384" s="66" t="str">
        <f t="shared" si="6"/>
        <v>Standard Shipment</v>
      </c>
      <c r="D384" s="67" t="str">
        <f ca="1">IF(C384="Local Scrap","Closed",IFERROR(IF(A384="kgb","Closed",IF(MID(C384,5,1)="Q","Closed",LOOKUP(TODAY()-W384, {0,31,91,181,366}, {"0-30天","31-90天","91-180天","181-365天","365天以上"}))), LOOKUP(TODAY()-Z384, {0,31,91,181,366}, {"0-30天","31-90天","91-180天","181-365天","365天以上"})))</f>
        <v>Closed</v>
      </c>
      <c r="E384" s="67" t="str" cm="1">
        <f t="array" ref="E384">IF(A384&lt;&gt;"kbb", "", IF(IFERROR(VALUE(V384), 0)=MAX(INDEX(($A$2:$A$4929="kbb")*($L$2:$L$4929=L384)*IFERROR(VALUE($V$2:$V$4929), 0), 0)), "最新", "歷史重複"))</f>
        <v/>
      </c>
      <c r="F384" t="s">
        <v>1862</v>
      </c>
      <c r="G384" t="s">
        <v>29</v>
      </c>
      <c r="H384" t="s">
        <v>30</v>
      </c>
      <c r="I384" t="s">
        <v>31</v>
      </c>
      <c r="J384" t="s">
        <v>1863</v>
      </c>
      <c r="K384" t="s">
        <v>1864</v>
      </c>
      <c r="L384" t="s">
        <v>1870</v>
      </c>
      <c r="M384" t="s">
        <v>384</v>
      </c>
      <c r="N384" t="s">
        <v>385</v>
      </c>
      <c r="O384" t="s">
        <v>37</v>
      </c>
      <c r="P384" t="s">
        <v>1871</v>
      </c>
      <c r="Q384" t="s">
        <v>38</v>
      </c>
      <c r="R384" t="s">
        <v>743</v>
      </c>
      <c r="S384" t="s">
        <v>1867</v>
      </c>
      <c r="T384" t="s">
        <v>1872</v>
      </c>
      <c r="U384" t="s">
        <v>1633</v>
      </c>
      <c r="V384" t="s">
        <v>1633</v>
      </c>
      <c r="W384" t="s">
        <v>37</v>
      </c>
      <c r="X384" t="s">
        <v>37</v>
      </c>
      <c r="Y384" t="s">
        <v>37</v>
      </c>
      <c r="Z384" t="s">
        <v>1873</v>
      </c>
      <c r="AA384" t="s">
        <v>44</v>
      </c>
      <c r="AB384" t="s">
        <v>44</v>
      </c>
      <c r="AC384" t="s">
        <v>45</v>
      </c>
      <c r="AD384" t="s">
        <v>390</v>
      </c>
      <c r="AE384" t="s">
        <v>1635</v>
      </c>
      <c r="AF384" t="s">
        <v>48</v>
      </c>
      <c r="AG384">
        <v>621993</v>
      </c>
      <c r="AH384">
        <v>1</v>
      </c>
      <c r="AI384">
        <v>1</v>
      </c>
    </row>
    <row r="385" spans="1:35" ht="16.850000000000001" customHeight="1">
      <c r="A385" s="65" t="str">
        <f>IF(L385="","",IF(COUNTIF(Wip!K:K,L385)=0,IF(W385="","KGB","KBB"),IF(AND(_xlfn.IFNA(VLOOKUP(L385,Wip!K:M,3,0),"")="Y",Q385="MTCAPPLYCONF"),"On Hold",IF(W385="","KGB","KBB"))))</f>
        <v>KBB</v>
      </c>
      <c r="B385" s="65" t="str">
        <f>IF(A385="on hold", "on hold",
 IF(A385="KGB", "Standard Shipment",
  IF(IFERROR(IFERROR(VLOOKUP(L385, List!D:J, 7, 0), VLOOKUP(L385&amp;"", List!D:J, 7, 0)), 0)=0,
   IF(IFERROR(IFERROR(VLOOKUP(L385, 'CND List'!$A:$C, 3, 0), VLOOKUP(L385&amp;"", 'CND List'!$A:$C, 3, 0)), 0)=0,
    IF(A385="KBB", "-", ""),
    IFERROR(VLOOKUP(L385, 'CND List'!$A:$C, 3, 0), VLOOKUP(L385&amp;"", 'CND List'!$A:$C, 3, 0))
   ),
   IFERROR(VLOOKUP(L385, List!D:J, 7, 0), VLOOKUP(L385&amp;"", List!D:J, 7, 0))
  )
 )
)</f>
        <v>-</v>
      </c>
      <c r="C385" s="66" t="str">
        <f t="shared" si="6"/>
        <v>wait for return customer</v>
      </c>
      <c r="D385" s="67" t="str">
        <f ca="1">IF(C385="Local Scrap","Closed",IFERROR(IF(A385="kgb","Closed",IF(MID(C385,5,1)="Q","Closed",LOOKUP(TODAY()-W385, {0,31,91,181,366}, {"0-30天","31-90天","91-180天","181-365天","365天以上"}))), LOOKUP(TODAY()-Z385, {0,31,91,181,366}, {"0-30天","31-90天","91-180天","181-365天","365天以上"})))</f>
        <v>181-365天</v>
      </c>
      <c r="E385" s="67" t="str" cm="1">
        <f t="array" ref="E385">IF(A385&lt;&gt;"kbb", "", IF(IFERROR(VALUE(V385), 0)=MAX(INDEX(($A$2:$A$4929="kbb")*($L$2:$L$4929=L385)*IFERROR(VALUE($V$2:$V$4929), 0), 0)), "最新", "歷史重複"))</f>
        <v>最新</v>
      </c>
      <c r="F385" t="s">
        <v>1862</v>
      </c>
      <c r="G385" t="s">
        <v>29</v>
      </c>
      <c r="H385" t="s">
        <v>30</v>
      </c>
      <c r="I385" t="s">
        <v>31</v>
      </c>
      <c r="J385" t="s">
        <v>1863</v>
      </c>
      <c r="K385" t="s">
        <v>1864</v>
      </c>
      <c r="L385" t="s">
        <v>1240</v>
      </c>
      <c r="M385" t="s">
        <v>90</v>
      </c>
      <c r="N385" t="s">
        <v>36</v>
      </c>
      <c r="O385" t="s">
        <v>37</v>
      </c>
      <c r="P385" t="s">
        <v>1240</v>
      </c>
      <c r="Q385" t="s">
        <v>38</v>
      </c>
      <c r="R385" t="s">
        <v>39</v>
      </c>
      <c r="S385" t="s">
        <v>1867</v>
      </c>
      <c r="T385" t="s">
        <v>37</v>
      </c>
      <c r="U385" t="s">
        <v>37</v>
      </c>
      <c r="V385" t="s">
        <v>1874</v>
      </c>
      <c r="W385" t="s">
        <v>517</v>
      </c>
      <c r="X385" t="s">
        <v>114</v>
      </c>
      <c r="Y385" t="s">
        <v>518</v>
      </c>
      <c r="Z385" t="s">
        <v>1875</v>
      </c>
      <c r="AA385" t="s">
        <v>44</v>
      </c>
      <c r="AB385" t="s">
        <v>44</v>
      </c>
      <c r="AC385" t="s">
        <v>117</v>
      </c>
      <c r="AD385" t="s">
        <v>46</v>
      </c>
      <c r="AE385" t="s">
        <v>37</v>
      </c>
      <c r="AF385" t="s">
        <v>37</v>
      </c>
      <c r="AG385" t="s">
        <v>37</v>
      </c>
      <c r="AH385" t="s">
        <v>37</v>
      </c>
      <c r="AI385" t="s">
        <v>37</v>
      </c>
    </row>
    <row r="386" spans="1:35" ht="16.850000000000001" customHeight="1">
      <c r="A386" s="65" t="str">
        <f>IF(L386="","",IF(COUNTIF(Wip!K:K,L386)=0,IF(W386="","KGB","KBB"),IF(AND(_xlfn.IFNA(VLOOKUP(L386,Wip!K:M,3,0),"")="Y",Q386="MTCAPPLYCONF"),"On Hold",IF(W386="","KGB","KBB"))))</f>
        <v>KGB</v>
      </c>
      <c r="B386" s="65" t="str">
        <f>IF(A386="on hold", "on hold",
 IF(A386="KGB", "Standard Shipment",
  IF(IFERROR(IFERROR(VLOOKUP(L386, List!D:J, 7, 0), VLOOKUP(L386&amp;"", List!D:J, 7, 0)), 0)=0,
   IF(IFERROR(IFERROR(VLOOKUP(L386, 'CND List'!$A:$C, 3, 0), VLOOKUP(L386&amp;"", 'CND List'!$A:$C, 3, 0)), 0)=0,
    IF(A386="KBB", "-", ""),
    IFERROR(VLOOKUP(L386, 'CND List'!$A:$C, 3, 0), VLOOKUP(L386&amp;"", 'CND List'!$A:$C, 3, 0))
   ),
   IFERROR(VLOOKUP(L386, List!D:J, 7, 0), VLOOKUP(L386&amp;"", List!D:J, 7, 0))
  )
 )
)</f>
        <v>Standard Shipment</v>
      </c>
      <c r="C386" s="66" t="str">
        <f t="shared" si="6"/>
        <v>Standard Shipment</v>
      </c>
      <c r="D386" s="67" t="str">
        <f ca="1">IF(C386="Local Scrap","Closed",IFERROR(IF(A386="kgb","Closed",IF(MID(C386,5,1)="Q","Closed",LOOKUP(TODAY()-W386, {0,31,91,181,366}, {"0-30天","31-90天","91-180天","181-365天","365天以上"}))), LOOKUP(TODAY()-Z386, {0,31,91,181,366}, {"0-30天","31-90天","91-180天","181-365天","365天以上"})))</f>
        <v>Closed</v>
      </c>
      <c r="E386" s="67" t="str" cm="1">
        <f t="array" ref="E386">IF(A386&lt;&gt;"kbb", "", IF(IFERROR(VALUE(V386), 0)=MAX(INDEX(($A$2:$A$4929="kbb")*($L$2:$L$4929=L386)*IFERROR(VALUE($V$2:$V$4929), 0), 0)), "最新", "歷史重複"))</f>
        <v/>
      </c>
      <c r="F386" t="s">
        <v>1876</v>
      </c>
      <c r="G386" t="s">
        <v>29</v>
      </c>
      <c r="H386" t="s">
        <v>30</v>
      </c>
      <c r="I386" t="s">
        <v>31</v>
      </c>
      <c r="J386" t="s">
        <v>1877</v>
      </c>
      <c r="K386" t="s">
        <v>1878</v>
      </c>
      <c r="L386" t="s">
        <v>1879</v>
      </c>
      <c r="M386" t="s">
        <v>941</v>
      </c>
      <c r="N386" t="s">
        <v>36</v>
      </c>
      <c r="O386" t="s">
        <v>37</v>
      </c>
      <c r="P386" t="s">
        <v>1880</v>
      </c>
      <c r="Q386" t="s">
        <v>38</v>
      </c>
      <c r="R386" t="s">
        <v>1881</v>
      </c>
      <c r="S386" t="s">
        <v>1882</v>
      </c>
      <c r="T386" t="s">
        <v>1883</v>
      </c>
      <c r="U386" t="s">
        <v>1738</v>
      </c>
      <c r="V386" t="s">
        <v>1738</v>
      </c>
      <c r="W386" t="s">
        <v>37</v>
      </c>
      <c r="X386" t="s">
        <v>37</v>
      </c>
      <c r="Y386" t="s">
        <v>37</v>
      </c>
      <c r="Z386" t="s">
        <v>1884</v>
      </c>
      <c r="AA386" t="s">
        <v>44</v>
      </c>
      <c r="AB386" t="s">
        <v>44</v>
      </c>
      <c r="AC386" t="s">
        <v>45</v>
      </c>
      <c r="AD386" t="s">
        <v>46</v>
      </c>
      <c r="AE386" t="s">
        <v>1740</v>
      </c>
      <c r="AF386" t="s">
        <v>48</v>
      </c>
      <c r="AG386">
        <v>622102</v>
      </c>
      <c r="AH386">
        <v>1</v>
      </c>
      <c r="AI386">
        <v>1</v>
      </c>
    </row>
    <row r="387" spans="1:35" ht="16.850000000000001" customHeight="1">
      <c r="A387" s="65" t="str">
        <f>IF(L387="","",IF(COUNTIF(Wip!K:K,L387)=0,IF(W387="","KGB","KBB"),IF(AND(_xlfn.IFNA(VLOOKUP(L387,Wip!K:M,3,0),"")="Y",Q387="MTCAPPLYCONF"),"On Hold",IF(W387="","KGB","KBB"))))</f>
        <v>KGB</v>
      </c>
      <c r="B387" s="65" t="str">
        <f>IF(A387="on hold", "on hold",
 IF(A387="KGB", "Standard Shipment",
  IF(IFERROR(IFERROR(VLOOKUP(L387, List!D:J, 7, 0), VLOOKUP(L387&amp;"", List!D:J, 7, 0)), 0)=0,
   IF(IFERROR(IFERROR(VLOOKUP(L387, 'CND List'!$A:$C, 3, 0), VLOOKUP(L387&amp;"", 'CND List'!$A:$C, 3, 0)), 0)=0,
    IF(A387="KBB", "-", ""),
    IFERROR(VLOOKUP(L387, 'CND List'!$A:$C, 3, 0), VLOOKUP(L387&amp;"", 'CND List'!$A:$C, 3, 0))
   ),
   IFERROR(VLOOKUP(L387, List!D:J, 7, 0), VLOOKUP(L387&amp;"", List!D:J, 7, 0))
  )
 )
)</f>
        <v>Standard Shipment</v>
      </c>
      <c r="C387" s="66" t="str">
        <f t="shared" si="6"/>
        <v>Standard Shipment</v>
      </c>
      <c r="D387" s="67" t="str">
        <f ca="1">IF(C387="Local Scrap","Closed",IFERROR(IF(A387="kgb","Closed",IF(MID(C387,5,1)="Q","Closed",LOOKUP(TODAY()-W387, {0,31,91,181,366}, {"0-30天","31-90天","91-180天","181-365天","365天以上"}))), LOOKUP(TODAY()-Z387, {0,31,91,181,366}, {"0-30天","31-90天","91-180天","181-365天","365天以上"})))</f>
        <v>Closed</v>
      </c>
      <c r="E387" s="67" t="str" cm="1">
        <f t="array" ref="E387">IF(A387&lt;&gt;"kbb", "", IF(IFERROR(VALUE(V387), 0)=MAX(INDEX(($A$2:$A$4929="kbb")*($L$2:$L$4929=L387)*IFERROR(VALUE($V$2:$V$4929), 0), 0)), "最新", "歷史重複"))</f>
        <v/>
      </c>
      <c r="F387" t="s">
        <v>1885</v>
      </c>
      <c r="G387" t="s">
        <v>29</v>
      </c>
      <c r="H387" t="s">
        <v>30</v>
      </c>
      <c r="I387" t="s">
        <v>31</v>
      </c>
      <c r="J387" t="s">
        <v>1886</v>
      </c>
      <c r="K387" t="s">
        <v>1887</v>
      </c>
      <c r="L387" t="s">
        <v>1888</v>
      </c>
      <c r="M387" t="s">
        <v>384</v>
      </c>
      <c r="N387" t="s">
        <v>385</v>
      </c>
      <c r="O387" t="s">
        <v>37</v>
      </c>
      <c r="P387" t="s">
        <v>1889</v>
      </c>
      <c r="Q387" t="s">
        <v>38</v>
      </c>
      <c r="R387" t="s">
        <v>53</v>
      </c>
      <c r="S387" t="s">
        <v>1890</v>
      </c>
      <c r="T387" t="s">
        <v>1891</v>
      </c>
      <c r="U387" t="s">
        <v>1506</v>
      </c>
      <c r="V387" t="s">
        <v>1506</v>
      </c>
      <c r="W387" t="s">
        <v>37</v>
      </c>
      <c r="X387" t="s">
        <v>37</v>
      </c>
      <c r="Y387" t="s">
        <v>37</v>
      </c>
      <c r="Z387" t="s">
        <v>1892</v>
      </c>
      <c r="AA387" t="s">
        <v>44</v>
      </c>
      <c r="AB387" t="s">
        <v>44</v>
      </c>
      <c r="AC387" t="s">
        <v>45</v>
      </c>
      <c r="AD387" t="s">
        <v>390</v>
      </c>
      <c r="AE387" t="s">
        <v>1364</v>
      </c>
      <c r="AF387" t="s">
        <v>48</v>
      </c>
      <c r="AG387">
        <v>621920</v>
      </c>
      <c r="AH387">
        <v>1</v>
      </c>
      <c r="AI387">
        <v>1</v>
      </c>
    </row>
    <row r="388" spans="1:35" ht="16.850000000000001" customHeight="1">
      <c r="A388" s="65" t="str">
        <f>IF(L388="","",IF(COUNTIF(Wip!K:K,L388)=0,IF(W388="","KGB","KBB"),IF(AND(_xlfn.IFNA(VLOOKUP(L388,Wip!K:M,3,0),"")="Y",Q388="MTCAPPLYCONF"),"On Hold",IF(W388="","KGB","KBB"))))</f>
        <v>KGB</v>
      </c>
      <c r="B388" s="65" t="str">
        <f>IF(A388="on hold", "on hold",
 IF(A388="KGB", "Standard Shipment",
  IF(IFERROR(IFERROR(VLOOKUP(L388, List!D:J, 7, 0), VLOOKUP(L388&amp;"", List!D:J, 7, 0)), 0)=0,
   IF(IFERROR(IFERROR(VLOOKUP(L388, 'CND List'!$A:$C, 3, 0), VLOOKUP(L388&amp;"", 'CND List'!$A:$C, 3, 0)), 0)=0,
    IF(A388="KBB", "-", ""),
    IFERROR(VLOOKUP(L388, 'CND List'!$A:$C, 3, 0), VLOOKUP(L388&amp;"", 'CND List'!$A:$C, 3, 0))
   ),
   IFERROR(VLOOKUP(L388, List!D:J, 7, 0), VLOOKUP(L388&amp;"", List!D:J, 7, 0))
  )
 )
)</f>
        <v>Standard Shipment</v>
      </c>
      <c r="C388" s="66" t="str">
        <f t="shared" si="6"/>
        <v>Standard Shipment</v>
      </c>
      <c r="D388" s="67" t="str">
        <f ca="1">IF(C388="Local Scrap","Closed",IFERROR(IF(A388="kgb","Closed",IF(MID(C388,5,1)="Q","Closed",LOOKUP(TODAY()-W388, {0,31,91,181,366}, {"0-30天","31-90天","91-180天","181-365天","365天以上"}))), LOOKUP(TODAY()-Z388, {0,31,91,181,366}, {"0-30天","31-90天","91-180天","181-365天","365天以上"})))</f>
        <v>Closed</v>
      </c>
      <c r="E388" s="67" t="str" cm="1">
        <f t="array" ref="E388">IF(A388&lt;&gt;"kbb", "", IF(IFERROR(VALUE(V388), 0)=MAX(INDEX(($A$2:$A$4929="kbb")*($L$2:$L$4929=L388)*IFERROR(VALUE($V$2:$V$4929), 0), 0)), "最新", "歷史重複"))</f>
        <v/>
      </c>
      <c r="F388" t="s">
        <v>1885</v>
      </c>
      <c r="G388" t="s">
        <v>29</v>
      </c>
      <c r="H388" t="s">
        <v>30</v>
      </c>
      <c r="I388" t="s">
        <v>31</v>
      </c>
      <c r="J388" t="s">
        <v>1886</v>
      </c>
      <c r="K388" t="s">
        <v>1887</v>
      </c>
      <c r="L388" t="s">
        <v>1893</v>
      </c>
      <c r="M388" t="s">
        <v>1248</v>
      </c>
      <c r="N388" t="s">
        <v>1249</v>
      </c>
      <c r="O388" t="s">
        <v>37</v>
      </c>
      <c r="P388" t="s">
        <v>1894</v>
      </c>
      <c r="Q388" t="s">
        <v>38</v>
      </c>
      <c r="R388" t="s">
        <v>53</v>
      </c>
      <c r="S388" t="s">
        <v>1890</v>
      </c>
      <c r="T388" t="s">
        <v>1895</v>
      </c>
      <c r="U388" t="s">
        <v>1633</v>
      </c>
      <c r="V388" t="s">
        <v>1633</v>
      </c>
      <c r="W388" t="s">
        <v>37</v>
      </c>
      <c r="X388" t="s">
        <v>37</v>
      </c>
      <c r="Y388" t="s">
        <v>37</v>
      </c>
      <c r="Z388" t="s">
        <v>1896</v>
      </c>
      <c r="AA388" t="s">
        <v>44</v>
      </c>
      <c r="AB388" t="s">
        <v>44</v>
      </c>
      <c r="AC388" t="s">
        <v>45</v>
      </c>
      <c r="AD388" t="s">
        <v>1257</v>
      </c>
      <c r="AE388" t="s">
        <v>1635</v>
      </c>
      <c r="AF388" t="s">
        <v>48</v>
      </c>
      <c r="AG388">
        <v>621993</v>
      </c>
      <c r="AH388">
        <v>1</v>
      </c>
      <c r="AI388">
        <v>1</v>
      </c>
    </row>
    <row r="389" spans="1:35" ht="16.850000000000001" customHeight="1">
      <c r="A389" s="65" t="str">
        <f>IF(L389="","",IF(COUNTIF(Wip!K:K,L389)=0,IF(W389="","KGB","KBB"),IF(AND(_xlfn.IFNA(VLOOKUP(L389,Wip!K:M,3,0),"")="Y",Q389="MTCAPPLYCONF"),"On Hold",IF(W389="","KGB","KBB"))))</f>
        <v>KBB</v>
      </c>
      <c r="B389" s="65" t="str">
        <f>IF(A389="on hold", "on hold",
 IF(A389="KGB", "Standard Shipment",
  IF(IFERROR(IFERROR(VLOOKUP(L389, List!D:J, 7, 0), VLOOKUP(L389&amp;"", List!D:J, 7, 0)), 0)=0,
   IF(IFERROR(IFERROR(VLOOKUP(L389, 'CND List'!$A:$C, 3, 0), VLOOKUP(L389&amp;"", 'CND List'!$A:$C, 3, 0)), 0)=0,
    IF(A389="KBB", "-", ""),
    IFERROR(VLOOKUP(L389, 'CND List'!$A:$C, 3, 0), VLOOKUP(L389&amp;"", 'CND List'!$A:$C, 3, 0))
   ),
   IFERROR(VLOOKUP(L389, List!D:J, 7, 0), VLOOKUP(L389&amp;"", List!D:J, 7, 0))
  )
 )
)</f>
        <v>-</v>
      </c>
      <c r="C389" s="66" t="str">
        <f t="shared" si="6"/>
        <v>wait for return customer</v>
      </c>
      <c r="D389" s="67" t="str">
        <f ca="1">IF(C389="Local Scrap","Closed",IFERROR(IF(A389="kgb","Closed",IF(MID(C389,5,1)="Q","Closed",LOOKUP(TODAY()-W389, {0,31,91,181,366}, {"0-30天","31-90天","91-180天","181-365天","365天以上"}))), LOOKUP(TODAY()-Z389, {0,31,91,181,366}, {"0-30天","31-90天","91-180天","181-365天","365天以上"})))</f>
        <v>181-365天</v>
      </c>
      <c r="E389" s="67" t="str" cm="1">
        <f t="array" ref="E389">IF(A389&lt;&gt;"kbb", "", IF(IFERROR(VALUE(V389), 0)=MAX(INDEX(($A$2:$A$4929="kbb")*($L$2:$L$4929=L389)*IFERROR(VALUE($V$2:$V$4929), 0), 0)), "最新", "歷史重複"))</f>
        <v>最新</v>
      </c>
      <c r="F389" t="s">
        <v>1885</v>
      </c>
      <c r="G389" t="s">
        <v>29</v>
      </c>
      <c r="H389" t="s">
        <v>30</v>
      </c>
      <c r="I389" t="s">
        <v>31</v>
      </c>
      <c r="J389" t="s">
        <v>1886</v>
      </c>
      <c r="K389" t="s">
        <v>1887</v>
      </c>
      <c r="L389" t="s">
        <v>1897</v>
      </c>
      <c r="M389" t="s">
        <v>384</v>
      </c>
      <c r="N389" t="s">
        <v>385</v>
      </c>
      <c r="O389" t="s">
        <v>37</v>
      </c>
      <c r="P389" t="s">
        <v>1897</v>
      </c>
      <c r="Q389" t="s">
        <v>38</v>
      </c>
      <c r="R389" t="s">
        <v>39</v>
      </c>
      <c r="S389" t="s">
        <v>1890</v>
      </c>
      <c r="T389" t="s">
        <v>37</v>
      </c>
      <c r="U389" t="s">
        <v>37</v>
      </c>
      <c r="V389" t="s">
        <v>1898</v>
      </c>
      <c r="W389" t="s">
        <v>517</v>
      </c>
      <c r="X389" t="s">
        <v>114</v>
      </c>
      <c r="Y389" t="s">
        <v>518</v>
      </c>
      <c r="Z389" t="s">
        <v>1899</v>
      </c>
      <c r="AA389" t="s">
        <v>44</v>
      </c>
      <c r="AB389" t="s">
        <v>44</v>
      </c>
      <c r="AC389" t="s">
        <v>117</v>
      </c>
      <c r="AD389" t="s">
        <v>390</v>
      </c>
      <c r="AE389" t="s">
        <v>37</v>
      </c>
      <c r="AF389" t="s">
        <v>37</v>
      </c>
      <c r="AG389" t="s">
        <v>37</v>
      </c>
      <c r="AH389" t="s">
        <v>37</v>
      </c>
      <c r="AI389" t="s">
        <v>37</v>
      </c>
    </row>
    <row r="390" spans="1:35" ht="16.850000000000001" customHeight="1">
      <c r="A390" s="65" t="str">
        <f>IF(L390="","",IF(COUNTIF(Wip!K:K,L390)=0,IF(W390="","KGB","KBB"),IF(AND(_xlfn.IFNA(VLOOKUP(L390,Wip!K:M,3,0),"")="Y",Q390="MTCAPPLYCONF"),"On Hold",IF(W390="","KGB","KBB"))))</f>
        <v>KGB</v>
      </c>
      <c r="B390" s="65" t="str">
        <f>IF(A390="on hold", "on hold",
 IF(A390="KGB", "Standard Shipment",
  IF(IFERROR(IFERROR(VLOOKUP(L390, List!D:J, 7, 0), VLOOKUP(L390&amp;"", List!D:J, 7, 0)), 0)=0,
   IF(IFERROR(IFERROR(VLOOKUP(L390, 'CND List'!$A:$C, 3, 0), VLOOKUP(L390&amp;"", 'CND List'!$A:$C, 3, 0)), 0)=0,
    IF(A390="KBB", "-", ""),
    IFERROR(VLOOKUP(L390, 'CND List'!$A:$C, 3, 0), VLOOKUP(L390&amp;"", 'CND List'!$A:$C, 3, 0))
   ),
   IFERROR(VLOOKUP(L390, List!D:J, 7, 0), VLOOKUP(L390&amp;"", List!D:J, 7, 0))
  )
 )
)</f>
        <v>Standard Shipment</v>
      </c>
      <c r="C390" s="66" t="str">
        <f t="shared" si="6"/>
        <v>Standard Shipment</v>
      </c>
      <c r="D390" s="67" t="str">
        <f ca="1">IF(C390="Local Scrap","Closed",IFERROR(IF(A390="kgb","Closed",IF(MID(C390,5,1)="Q","Closed",LOOKUP(TODAY()-W390, {0,31,91,181,366}, {"0-30天","31-90天","91-180天","181-365天","365天以上"}))), LOOKUP(TODAY()-Z390, {0,31,91,181,366}, {"0-30天","31-90天","91-180天","181-365天","365天以上"})))</f>
        <v>Closed</v>
      </c>
      <c r="E390" s="67" t="str" cm="1">
        <f t="array" ref="E390">IF(A390&lt;&gt;"kbb", "", IF(IFERROR(VALUE(V390), 0)=MAX(INDEX(($A$2:$A$4929="kbb")*($L$2:$L$4929=L390)*IFERROR(VALUE($V$2:$V$4929), 0), 0)), "最新", "歷史重複"))</f>
        <v/>
      </c>
      <c r="F390" t="s">
        <v>1885</v>
      </c>
      <c r="G390" t="s">
        <v>29</v>
      </c>
      <c r="H390" t="s">
        <v>30</v>
      </c>
      <c r="I390" t="s">
        <v>31</v>
      </c>
      <c r="J390" t="s">
        <v>1886</v>
      </c>
      <c r="K390" t="s">
        <v>1887</v>
      </c>
      <c r="L390" t="s">
        <v>1900</v>
      </c>
      <c r="M390" t="s">
        <v>949</v>
      </c>
      <c r="N390" t="s">
        <v>456</v>
      </c>
      <c r="O390" t="s">
        <v>37</v>
      </c>
      <c r="P390" t="s">
        <v>1901</v>
      </c>
      <c r="Q390" t="s">
        <v>38</v>
      </c>
      <c r="R390" t="s">
        <v>53</v>
      </c>
      <c r="S390" t="s">
        <v>1902</v>
      </c>
      <c r="T390" t="s">
        <v>1903</v>
      </c>
      <c r="U390" t="s">
        <v>1721</v>
      </c>
      <c r="V390" t="s">
        <v>1721</v>
      </c>
      <c r="W390" t="s">
        <v>37</v>
      </c>
      <c r="X390" t="s">
        <v>37</v>
      </c>
      <c r="Y390" t="s">
        <v>37</v>
      </c>
      <c r="Z390" t="s">
        <v>1904</v>
      </c>
      <c r="AA390" t="s">
        <v>44</v>
      </c>
      <c r="AB390" t="s">
        <v>44</v>
      </c>
      <c r="AC390" t="s">
        <v>45</v>
      </c>
      <c r="AD390" t="s">
        <v>460</v>
      </c>
      <c r="AE390" t="s">
        <v>1723</v>
      </c>
      <c r="AF390" t="s">
        <v>48</v>
      </c>
      <c r="AG390">
        <v>622117</v>
      </c>
      <c r="AH390">
        <v>1</v>
      </c>
      <c r="AI390">
        <v>1</v>
      </c>
    </row>
    <row r="391" spans="1:35" ht="16.850000000000001" customHeight="1">
      <c r="A391" s="65" t="str">
        <f>IF(L391="","",IF(COUNTIF(Wip!K:K,L391)=0,IF(W391="","KGB","KBB"),IF(AND(_xlfn.IFNA(VLOOKUP(L391,Wip!K:M,3,0),"")="Y",Q391="MTCAPPLYCONF"),"On Hold",IF(W391="","KGB","KBB"))))</f>
        <v>KBB</v>
      </c>
      <c r="B391" s="65" t="str">
        <f>IF(A391="on hold", "on hold",
 IF(A391="KGB", "Standard Shipment",
  IF(IFERROR(IFERROR(VLOOKUP(L391, List!D:J, 7, 0), VLOOKUP(L391&amp;"", List!D:J, 7, 0)), 0)=0,
   IF(IFERROR(IFERROR(VLOOKUP(L391, 'CND List'!$A:$C, 3, 0), VLOOKUP(L391&amp;"", 'CND List'!$A:$C, 3, 0)), 0)=0,
    IF(A391="KBB", "-", ""),
    IFERROR(VLOOKUP(L391, 'CND List'!$A:$C, 3, 0), VLOOKUP(L391&amp;"", 'CND List'!$A:$C, 3, 0))
   ),
   IFERROR(VLOOKUP(L391, List!D:J, 7, 0), VLOOKUP(L391&amp;"", List!D:J, 7, 0))
  )
 )
)</f>
        <v>-</v>
      </c>
      <c r="C391" s="66" t="str">
        <f t="shared" si="6"/>
        <v>wait for return customer</v>
      </c>
      <c r="D391" s="67" t="str">
        <f ca="1">IF(C391="Local Scrap","Closed",IFERROR(IF(A391="kgb","Closed",IF(MID(C391,5,1)="Q","Closed",LOOKUP(TODAY()-W391, {0,31,91,181,366}, {"0-30天","31-90天","91-180天","181-365天","365天以上"}))), LOOKUP(TODAY()-Z391, {0,31,91,181,366}, {"0-30天","31-90天","91-180天","181-365天","365天以上"})))</f>
        <v>181-365天</v>
      </c>
      <c r="E391" s="67" t="str" cm="1">
        <f t="array" ref="E391">IF(A391&lt;&gt;"kbb", "", IF(IFERROR(VALUE(V391), 0)=MAX(INDEX(($A$2:$A$4929="kbb")*($L$2:$L$4929=L391)*IFERROR(VALUE($V$2:$V$4929), 0), 0)), "最新", "歷史重複"))</f>
        <v>最新</v>
      </c>
      <c r="F391" t="s">
        <v>1885</v>
      </c>
      <c r="G391" t="s">
        <v>29</v>
      </c>
      <c r="H391" t="s">
        <v>30</v>
      </c>
      <c r="I391" t="s">
        <v>31</v>
      </c>
      <c r="J391" t="s">
        <v>1886</v>
      </c>
      <c r="K391" t="s">
        <v>1887</v>
      </c>
      <c r="L391" t="s">
        <v>1905</v>
      </c>
      <c r="M391" t="s">
        <v>1295</v>
      </c>
      <c r="N391" t="s">
        <v>1296</v>
      </c>
      <c r="O391" t="s">
        <v>37</v>
      </c>
      <c r="P391" t="s">
        <v>1905</v>
      </c>
      <c r="Q391" t="s">
        <v>38</v>
      </c>
      <c r="R391" t="s">
        <v>39</v>
      </c>
      <c r="S391" t="s">
        <v>1902</v>
      </c>
      <c r="T391" t="s">
        <v>37</v>
      </c>
      <c r="U391" t="s">
        <v>37</v>
      </c>
      <c r="V391" t="s">
        <v>1906</v>
      </c>
      <c r="W391" t="s">
        <v>517</v>
      </c>
      <c r="X391" t="s">
        <v>114</v>
      </c>
      <c r="Y391" t="s">
        <v>518</v>
      </c>
      <c r="Z391" t="s">
        <v>1907</v>
      </c>
      <c r="AA391" t="s">
        <v>44</v>
      </c>
      <c r="AB391" t="s">
        <v>44</v>
      </c>
      <c r="AC391" t="s">
        <v>117</v>
      </c>
      <c r="AD391" t="s">
        <v>1302</v>
      </c>
      <c r="AE391" t="s">
        <v>37</v>
      </c>
      <c r="AF391" t="s">
        <v>37</v>
      </c>
      <c r="AG391" t="s">
        <v>37</v>
      </c>
      <c r="AH391" t="s">
        <v>37</v>
      </c>
      <c r="AI391" t="s">
        <v>37</v>
      </c>
    </row>
    <row r="392" spans="1:35" ht="16.850000000000001" customHeight="1">
      <c r="A392" s="65" t="str">
        <f>IF(L392="","",IF(COUNTIF(Wip!K:K,L392)=0,IF(W392="","KGB","KBB"),IF(AND(_xlfn.IFNA(VLOOKUP(L392,Wip!K:M,3,0),"")="Y",Q392="MTCAPPLYCONF"),"On Hold",IF(W392="","KGB","KBB"))))</f>
        <v>KGB</v>
      </c>
      <c r="B392" s="65" t="str">
        <f>IF(A392="on hold", "on hold",
 IF(A392="KGB", "Standard Shipment",
  IF(IFERROR(IFERROR(VLOOKUP(L392, List!D:J, 7, 0), VLOOKUP(L392&amp;"", List!D:J, 7, 0)), 0)=0,
   IF(IFERROR(IFERROR(VLOOKUP(L392, 'CND List'!$A:$C, 3, 0), VLOOKUP(L392&amp;"", 'CND List'!$A:$C, 3, 0)), 0)=0,
    IF(A392="KBB", "-", ""),
    IFERROR(VLOOKUP(L392, 'CND List'!$A:$C, 3, 0), VLOOKUP(L392&amp;"", 'CND List'!$A:$C, 3, 0))
   ),
   IFERROR(VLOOKUP(L392, List!D:J, 7, 0), VLOOKUP(L392&amp;"", List!D:J, 7, 0))
  )
 )
)</f>
        <v>Standard Shipment</v>
      </c>
      <c r="C392" s="66" t="str">
        <f t="shared" si="6"/>
        <v>Standard Shipment</v>
      </c>
      <c r="D392" s="67" t="str">
        <f ca="1">IF(C392="Local Scrap","Closed",IFERROR(IF(A392="kgb","Closed",IF(MID(C392,5,1)="Q","Closed",LOOKUP(TODAY()-W392, {0,31,91,181,366}, {"0-30天","31-90天","91-180天","181-365天","365天以上"}))), LOOKUP(TODAY()-Z392, {0,31,91,181,366}, {"0-30天","31-90天","91-180天","181-365天","365天以上"})))</f>
        <v>Closed</v>
      </c>
      <c r="E392" s="67" t="str" cm="1">
        <f t="array" ref="E392">IF(A392&lt;&gt;"kbb", "", IF(IFERROR(VALUE(V392), 0)=MAX(INDEX(($A$2:$A$4929="kbb")*($L$2:$L$4929=L392)*IFERROR(VALUE($V$2:$V$4929), 0), 0)), "最新", "歷史重複"))</f>
        <v/>
      </c>
      <c r="F392" t="s">
        <v>1908</v>
      </c>
      <c r="G392" t="s">
        <v>29</v>
      </c>
      <c r="H392" t="s">
        <v>30</v>
      </c>
      <c r="I392" t="s">
        <v>31</v>
      </c>
      <c r="J392" t="s">
        <v>1909</v>
      </c>
      <c r="K392" t="s">
        <v>1910</v>
      </c>
      <c r="L392" t="s">
        <v>1911</v>
      </c>
      <c r="M392" t="s">
        <v>486</v>
      </c>
      <c r="N392" t="s">
        <v>219</v>
      </c>
      <c r="O392" t="s">
        <v>37</v>
      </c>
      <c r="P392" t="s">
        <v>1912</v>
      </c>
      <c r="Q392" t="s">
        <v>38</v>
      </c>
      <c r="R392" t="s">
        <v>1881</v>
      </c>
      <c r="S392" t="s">
        <v>1913</v>
      </c>
      <c r="T392" t="s">
        <v>1914</v>
      </c>
      <c r="U392" t="s">
        <v>1915</v>
      </c>
      <c r="V392" t="s">
        <v>1915</v>
      </c>
      <c r="W392" t="s">
        <v>37</v>
      </c>
      <c r="X392" t="s">
        <v>37</v>
      </c>
      <c r="Y392" t="s">
        <v>37</v>
      </c>
      <c r="Z392" t="s">
        <v>1916</v>
      </c>
      <c r="AA392" t="s">
        <v>44</v>
      </c>
      <c r="AB392" t="s">
        <v>44</v>
      </c>
      <c r="AC392" t="s">
        <v>45</v>
      </c>
      <c r="AD392" t="s">
        <v>179</v>
      </c>
      <c r="AE392" t="s">
        <v>1917</v>
      </c>
      <c r="AF392" t="s">
        <v>1918</v>
      </c>
      <c r="AG392">
        <v>622397</v>
      </c>
      <c r="AH392">
        <v>4.7</v>
      </c>
      <c r="AI392">
        <v>4.7</v>
      </c>
    </row>
    <row r="393" spans="1:35" ht="16.850000000000001" customHeight="1">
      <c r="A393" s="65" t="str">
        <f>IF(L393="","",IF(COUNTIF(Wip!K:K,L393)=0,IF(W393="","KGB","KBB"),IF(AND(_xlfn.IFNA(VLOOKUP(L393,Wip!K:M,3,0),"")="Y",Q393="MTCAPPLYCONF"),"On Hold",IF(W393="","KGB","KBB"))))</f>
        <v>KBB</v>
      </c>
      <c r="B393" s="65" t="str">
        <f>IF(A393="on hold", "on hold",
 IF(A393="KGB", "Standard Shipment",
  IF(IFERROR(IFERROR(VLOOKUP(L393, List!D:J, 7, 0), VLOOKUP(L393&amp;"", List!D:J, 7, 0)), 0)=0,
   IF(IFERROR(IFERROR(VLOOKUP(L393, 'CND List'!$A:$C, 3, 0), VLOOKUP(L393&amp;"", 'CND List'!$A:$C, 3, 0)), 0)=0,
    IF(A393="KBB", "-", ""),
    IFERROR(VLOOKUP(L393, 'CND List'!$A:$C, 3, 0), VLOOKUP(L393&amp;"", 'CND List'!$A:$C, 3, 0))
   ),
   IFERROR(VLOOKUP(L393, List!D:J, 7, 0), VLOOKUP(L393&amp;"", List!D:J, 7, 0))
  )
 )
)</f>
        <v>-</v>
      </c>
      <c r="C393" s="66" t="str">
        <f t="shared" si="6"/>
        <v>wait for return customer</v>
      </c>
      <c r="D393" s="67" t="str">
        <f ca="1">IF(C393="Local Scrap","Closed",IFERROR(IF(A393="kgb","Closed",IF(MID(C393,5,1)="Q","Closed",LOOKUP(TODAY()-W393, {0,31,91,181,366}, {"0-30天","31-90天","91-180天","181-365天","365天以上"}))), LOOKUP(TODAY()-Z393, {0,31,91,181,366}, {"0-30天","31-90天","91-180天","181-365天","365天以上"})))</f>
        <v>181-365天</v>
      </c>
      <c r="E393" s="67" t="str" cm="1">
        <f t="array" ref="E393">IF(A393&lt;&gt;"kbb", "", IF(IFERROR(VALUE(V393), 0)=MAX(INDEX(($A$2:$A$4929="kbb")*($L$2:$L$4929=L393)*IFERROR(VALUE($V$2:$V$4929), 0), 0)), "最新", "歷史重複"))</f>
        <v>最新</v>
      </c>
      <c r="F393" t="s">
        <v>1908</v>
      </c>
      <c r="G393" t="s">
        <v>29</v>
      </c>
      <c r="H393" t="s">
        <v>30</v>
      </c>
      <c r="I393" t="s">
        <v>31</v>
      </c>
      <c r="J393" t="s">
        <v>1909</v>
      </c>
      <c r="K393" t="s">
        <v>1910</v>
      </c>
      <c r="L393" t="s">
        <v>1919</v>
      </c>
      <c r="M393" t="s">
        <v>448</v>
      </c>
      <c r="N393" t="s">
        <v>36</v>
      </c>
      <c r="O393" t="s">
        <v>37</v>
      </c>
      <c r="P393" t="s">
        <v>1919</v>
      </c>
      <c r="Q393" t="s">
        <v>38</v>
      </c>
      <c r="R393" t="s">
        <v>53</v>
      </c>
      <c r="S393" t="s">
        <v>1920</v>
      </c>
      <c r="T393" t="s">
        <v>37</v>
      </c>
      <c r="U393" t="s">
        <v>37</v>
      </c>
      <c r="V393" t="s">
        <v>1921</v>
      </c>
      <c r="W393" t="s">
        <v>113</v>
      </c>
      <c r="X393" t="s">
        <v>114</v>
      </c>
      <c r="Y393" t="s">
        <v>1922</v>
      </c>
      <c r="Z393" t="s">
        <v>1923</v>
      </c>
      <c r="AA393" t="s">
        <v>44</v>
      </c>
      <c r="AB393" t="s">
        <v>44</v>
      </c>
      <c r="AC393" t="s">
        <v>117</v>
      </c>
      <c r="AD393" t="s">
        <v>46</v>
      </c>
      <c r="AE393" t="s">
        <v>37</v>
      </c>
      <c r="AF393" t="s">
        <v>37</v>
      </c>
      <c r="AG393" t="s">
        <v>37</v>
      </c>
      <c r="AH393" t="s">
        <v>37</v>
      </c>
      <c r="AI393" t="s">
        <v>37</v>
      </c>
    </row>
    <row r="394" spans="1:35" ht="16.850000000000001" customHeight="1">
      <c r="A394" s="65" t="str">
        <f>IF(L394="","",IF(COUNTIF(Wip!K:K,L394)=0,IF(W394="","KGB","KBB"),IF(AND(_xlfn.IFNA(VLOOKUP(L394,Wip!K:M,3,0),"")="Y",Q394="MTCAPPLYCONF"),"On Hold",IF(W394="","KGB","KBB"))))</f>
        <v>KGB</v>
      </c>
      <c r="B394" s="65" t="str">
        <f>IF(A394="on hold", "on hold",
 IF(A394="KGB", "Standard Shipment",
  IF(IFERROR(IFERROR(VLOOKUP(L394, List!D:J, 7, 0), VLOOKUP(L394&amp;"", List!D:J, 7, 0)), 0)=0,
   IF(IFERROR(IFERROR(VLOOKUP(L394, 'CND List'!$A:$C, 3, 0), VLOOKUP(L394&amp;"", 'CND List'!$A:$C, 3, 0)), 0)=0,
    IF(A394="KBB", "-", ""),
    IFERROR(VLOOKUP(L394, 'CND List'!$A:$C, 3, 0), VLOOKUP(L394&amp;"", 'CND List'!$A:$C, 3, 0))
   ),
   IFERROR(VLOOKUP(L394, List!D:J, 7, 0), VLOOKUP(L394&amp;"", List!D:J, 7, 0))
  )
 )
)</f>
        <v>Standard Shipment</v>
      </c>
      <c r="C394" s="66" t="str">
        <f t="shared" si="6"/>
        <v>Standard Shipment</v>
      </c>
      <c r="D394" s="67" t="str">
        <f ca="1">IF(C394="Local Scrap","Closed",IFERROR(IF(A394="kgb","Closed",IF(MID(C394,5,1)="Q","Closed",LOOKUP(TODAY()-W394, {0,31,91,181,366}, {"0-30天","31-90天","91-180天","181-365天","365天以上"}))), LOOKUP(TODAY()-Z394, {0,31,91,181,366}, {"0-30天","31-90天","91-180天","181-365天","365天以上"})))</f>
        <v>Closed</v>
      </c>
      <c r="E394" s="67" t="str" cm="1">
        <f t="array" ref="E394">IF(A394&lt;&gt;"kbb", "", IF(IFERROR(VALUE(V394), 0)=MAX(INDEX(($A$2:$A$4929="kbb")*($L$2:$L$4929=L394)*IFERROR(VALUE($V$2:$V$4929), 0), 0)), "最新", "歷史重複"))</f>
        <v/>
      </c>
      <c r="F394" t="s">
        <v>1908</v>
      </c>
      <c r="G394" t="s">
        <v>29</v>
      </c>
      <c r="H394" t="s">
        <v>30</v>
      </c>
      <c r="I394" t="s">
        <v>31</v>
      </c>
      <c r="J394" t="s">
        <v>1909</v>
      </c>
      <c r="K394" t="s">
        <v>1910</v>
      </c>
      <c r="L394" t="s">
        <v>1924</v>
      </c>
      <c r="M394" t="s">
        <v>1610</v>
      </c>
      <c r="N394" t="s">
        <v>1391</v>
      </c>
      <c r="O394" t="s">
        <v>37</v>
      </c>
      <c r="P394" t="s">
        <v>1925</v>
      </c>
      <c r="Q394" t="s">
        <v>38</v>
      </c>
      <c r="R394" t="s">
        <v>1881</v>
      </c>
      <c r="S394" t="s">
        <v>1920</v>
      </c>
      <c r="T394" t="s">
        <v>1926</v>
      </c>
      <c r="U394" t="s">
        <v>1633</v>
      </c>
      <c r="V394" t="s">
        <v>1633</v>
      </c>
      <c r="W394" t="s">
        <v>37</v>
      </c>
      <c r="X394" t="s">
        <v>37</v>
      </c>
      <c r="Y394" t="s">
        <v>37</v>
      </c>
      <c r="Z394" t="s">
        <v>1927</v>
      </c>
      <c r="AA394" t="s">
        <v>44</v>
      </c>
      <c r="AB394" t="s">
        <v>44</v>
      </c>
      <c r="AC394" t="s">
        <v>45</v>
      </c>
      <c r="AD394" t="s">
        <v>1302</v>
      </c>
      <c r="AE394" t="s">
        <v>1635</v>
      </c>
      <c r="AF394" t="s">
        <v>48</v>
      </c>
      <c r="AG394">
        <v>621993</v>
      </c>
      <c r="AH394">
        <v>1</v>
      </c>
      <c r="AI394">
        <v>1</v>
      </c>
    </row>
    <row r="395" spans="1:35" ht="16.850000000000001" customHeight="1">
      <c r="A395" s="65" t="str">
        <f>IF(L395="","",IF(COUNTIF(Wip!K:K,L395)=0,IF(W395="","KGB","KBB"),IF(AND(_xlfn.IFNA(VLOOKUP(L395,Wip!K:M,3,0),"")="Y",Q395="MTCAPPLYCONF"),"On Hold",IF(W395="","KGB","KBB"))))</f>
        <v>KGB</v>
      </c>
      <c r="B395" s="65" t="str">
        <f>IF(A395="on hold", "on hold",
 IF(A395="KGB", "Standard Shipment",
  IF(IFERROR(IFERROR(VLOOKUP(L395, List!D:J, 7, 0), VLOOKUP(L395&amp;"", List!D:J, 7, 0)), 0)=0,
   IF(IFERROR(IFERROR(VLOOKUP(L395, 'CND List'!$A:$C, 3, 0), VLOOKUP(L395&amp;"", 'CND List'!$A:$C, 3, 0)), 0)=0,
    IF(A395="KBB", "-", ""),
    IFERROR(VLOOKUP(L395, 'CND List'!$A:$C, 3, 0), VLOOKUP(L395&amp;"", 'CND List'!$A:$C, 3, 0))
   ),
   IFERROR(VLOOKUP(L395, List!D:J, 7, 0), VLOOKUP(L395&amp;"", List!D:J, 7, 0))
  )
 )
)</f>
        <v>Standard Shipment</v>
      </c>
      <c r="C395" s="66" t="str">
        <f t="shared" si="6"/>
        <v>Standard Shipment</v>
      </c>
      <c r="D395" s="67" t="str">
        <f ca="1">IF(C395="Local Scrap","Closed",IFERROR(IF(A395="kgb","Closed",IF(MID(C395,5,1)="Q","Closed",LOOKUP(TODAY()-W395, {0,31,91,181,366}, {"0-30天","31-90天","91-180天","181-365天","365天以上"}))), LOOKUP(TODAY()-Z395, {0,31,91,181,366}, {"0-30天","31-90天","91-180天","181-365天","365天以上"})))</f>
        <v>Closed</v>
      </c>
      <c r="E395" s="67" t="str" cm="1">
        <f t="array" ref="E395">IF(A395&lt;&gt;"kbb", "", IF(IFERROR(VALUE(V395), 0)=MAX(INDEX(($A$2:$A$4929="kbb")*($L$2:$L$4929=L395)*IFERROR(VALUE($V$2:$V$4929), 0), 0)), "最新", "歷史重複"))</f>
        <v/>
      </c>
      <c r="F395" t="s">
        <v>1928</v>
      </c>
      <c r="G395" t="s">
        <v>29</v>
      </c>
      <c r="H395" t="s">
        <v>30</v>
      </c>
      <c r="I395" t="s">
        <v>31</v>
      </c>
      <c r="J395" t="s">
        <v>1929</v>
      </c>
      <c r="K395" t="s">
        <v>1930</v>
      </c>
      <c r="L395" t="s">
        <v>1931</v>
      </c>
      <c r="M395" t="s">
        <v>1556</v>
      </c>
      <c r="N395" t="s">
        <v>1296</v>
      </c>
      <c r="O395" t="s">
        <v>37</v>
      </c>
      <c r="P395" t="s">
        <v>1932</v>
      </c>
      <c r="Q395" t="s">
        <v>38</v>
      </c>
      <c r="R395" t="s">
        <v>1881</v>
      </c>
      <c r="S395" t="s">
        <v>1933</v>
      </c>
      <c r="T395" t="s">
        <v>1934</v>
      </c>
      <c r="U395" t="s">
        <v>1935</v>
      </c>
      <c r="V395" t="s">
        <v>1935</v>
      </c>
      <c r="W395" t="s">
        <v>37</v>
      </c>
      <c r="X395" t="s">
        <v>37</v>
      </c>
      <c r="Y395" t="s">
        <v>37</v>
      </c>
      <c r="Z395" t="s">
        <v>1936</v>
      </c>
      <c r="AA395" t="s">
        <v>44</v>
      </c>
      <c r="AB395" t="s">
        <v>44</v>
      </c>
      <c r="AC395" t="s">
        <v>45</v>
      </c>
      <c r="AD395" t="s">
        <v>1302</v>
      </c>
      <c r="AE395" t="s">
        <v>1740</v>
      </c>
      <c r="AF395" t="s">
        <v>48</v>
      </c>
      <c r="AG395">
        <v>622102</v>
      </c>
      <c r="AH395">
        <v>1</v>
      </c>
      <c r="AI395">
        <v>1</v>
      </c>
    </row>
    <row r="396" spans="1:35" ht="16.850000000000001" customHeight="1">
      <c r="A396" s="65" t="str">
        <f>IF(L396="","",IF(COUNTIF(Wip!K:K,L396)=0,IF(W396="","KGB","KBB"),IF(AND(_xlfn.IFNA(VLOOKUP(L396,Wip!K:M,3,0),"")="Y",Q396="MTCAPPLYCONF"),"On Hold",IF(W396="","KGB","KBB"))))</f>
        <v>KGB</v>
      </c>
      <c r="B396" s="65" t="str">
        <f>IF(A396="on hold", "on hold",
 IF(A396="KGB", "Standard Shipment",
  IF(IFERROR(IFERROR(VLOOKUP(L396, List!D:J, 7, 0), VLOOKUP(L396&amp;"", List!D:J, 7, 0)), 0)=0,
   IF(IFERROR(IFERROR(VLOOKUP(L396, 'CND List'!$A:$C, 3, 0), VLOOKUP(L396&amp;"", 'CND List'!$A:$C, 3, 0)), 0)=0,
    IF(A396="KBB", "-", ""),
    IFERROR(VLOOKUP(L396, 'CND List'!$A:$C, 3, 0), VLOOKUP(L396&amp;"", 'CND List'!$A:$C, 3, 0))
   ),
   IFERROR(VLOOKUP(L396, List!D:J, 7, 0), VLOOKUP(L396&amp;"", List!D:J, 7, 0))
  )
 )
)</f>
        <v>Standard Shipment</v>
      </c>
      <c r="C396" s="66" t="str">
        <f t="shared" si="6"/>
        <v>Standard Shipment</v>
      </c>
      <c r="D396" s="67" t="str">
        <f ca="1">IF(C396="Local Scrap","Closed",IFERROR(IF(A396="kgb","Closed",IF(MID(C396,5,1)="Q","Closed",LOOKUP(TODAY()-W396, {0,31,91,181,366}, {"0-30天","31-90天","91-180天","181-365天","365天以上"}))), LOOKUP(TODAY()-Z396, {0,31,91,181,366}, {"0-30天","31-90天","91-180天","181-365天","365天以上"})))</f>
        <v>Closed</v>
      </c>
      <c r="E396" s="67" t="str" cm="1">
        <f t="array" ref="E396">IF(A396&lt;&gt;"kbb", "", IF(IFERROR(VALUE(V396), 0)=MAX(INDEX(($A$2:$A$4929="kbb")*($L$2:$L$4929=L396)*IFERROR(VALUE($V$2:$V$4929), 0), 0)), "最新", "歷史重複"))</f>
        <v/>
      </c>
      <c r="F396" t="s">
        <v>1928</v>
      </c>
      <c r="G396" t="s">
        <v>29</v>
      </c>
      <c r="H396" t="s">
        <v>30</v>
      </c>
      <c r="I396" t="s">
        <v>31</v>
      </c>
      <c r="J396" t="s">
        <v>1929</v>
      </c>
      <c r="K396" t="s">
        <v>1930</v>
      </c>
      <c r="L396" t="s">
        <v>1937</v>
      </c>
      <c r="M396" t="s">
        <v>1556</v>
      </c>
      <c r="N396" t="s">
        <v>1296</v>
      </c>
      <c r="O396" t="s">
        <v>37</v>
      </c>
      <c r="P396" t="s">
        <v>1938</v>
      </c>
      <c r="Q396" t="s">
        <v>38</v>
      </c>
      <c r="R396" t="s">
        <v>1881</v>
      </c>
      <c r="S396" t="s">
        <v>1933</v>
      </c>
      <c r="T396" t="s">
        <v>1939</v>
      </c>
      <c r="U396" t="s">
        <v>1633</v>
      </c>
      <c r="V396" t="s">
        <v>1633</v>
      </c>
      <c r="W396" t="s">
        <v>37</v>
      </c>
      <c r="X396" t="s">
        <v>37</v>
      </c>
      <c r="Y396" t="s">
        <v>37</v>
      </c>
      <c r="Z396" t="s">
        <v>1940</v>
      </c>
      <c r="AA396" t="s">
        <v>44</v>
      </c>
      <c r="AB396" t="s">
        <v>44</v>
      </c>
      <c r="AC396" t="s">
        <v>45</v>
      </c>
      <c r="AD396" t="s">
        <v>1302</v>
      </c>
      <c r="AE396" t="s">
        <v>1635</v>
      </c>
      <c r="AF396" t="s">
        <v>48</v>
      </c>
      <c r="AG396">
        <v>621993</v>
      </c>
      <c r="AH396">
        <v>1</v>
      </c>
      <c r="AI396">
        <v>1</v>
      </c>
    </row>
    <row r="397" spans="1:35" ht="16.850000000000001" customHeight="1">
      <c r="A397" s="65" t="str">
        <f>IF(L397="","",IF(COUNTIF(Wip!K:K,L397)=0,IF(W397="","KGB","KBB"),IF(AND(_xlfn.IFNA(VLOOKUP(L397,Wip!K:M,3,0),"")="Y",Q397="MTCAPPLYCONF"),"On Hold",IF(W397="","KGB","KBB"))))</f>
        <v>KGB</v>
      </c>
      <c r="B397" s="65" t="str">
        <f>IF(A397="on hold", "on hold",
 IF(A397="KGB", "Standard Shipment",
  IF(IFERROR(IFERROR(VLOOKUP(L397, List!D:J, 7, 0), VLOOKUP(L397&amp;"", List!D:J, 7, 0)), 0)=0,
   IF(IFERROR(IFERROR(VLOOKUP(L397, 'CND List'!$A:$C, 3, 0), VLOOKUP(L397&amp;"", 'CND List'!$A:$C, 3, 0)), 0)=0,
    IF(A397="KBB", "-", ""),
    IFERROR(VLOOKUP(L397, 'CND List'!$A:$C, 3, 0), VLOOKUP(L397&amp;"", 'CND List'!$A:$C, 3, 0))
   ),
   IFERROR(VLOOKUP(L397, List!D:J, 7, 0), VLOOKUP(L397&amp;"", List!D:J, 7, 0))
  )
 )
)</f>
        <v>Standard Shipment</v>
      </c>
      <c r="C397" s="66" t="str">
        <f t="shared" si="6"/>
        <v>Standard Shipment</v>
      </c>
      <c r="D397" s="67" t="str">
        <f ca="1">IF(C397="Local Scrap","Closed",IFERROR(IF(A397="kgb","Closed",IF(MID(C397,5,1)="Q","Closed",LOOKUP(TODAY()-W397, {0,31,91,181,366}, {"0-30天","31-90天","91-180天","181-365天","365天以上"}))), LOOKUP(TODAY()-Z397, {0,31,91,181,366}, {"0-30天","31-90天","91-180天","181-365天","365天以上"})))</f>
        <v>Closed</v>
      </c>
      <c r="E397" s="67" t="str" cm="1">
        <f t="array" ref="E397">IF(A397&lt;&gt;"kbb", "", IF(IFERROR(VALUE(V397), 0)=MAX(INDEX(($A$2:$A$4929="kbb")*($L$2:$L$4929=L397)*IFERROR(VALUE($V$2:$V$4929), 0), 0)), "最新", "歷史重複"))</f>
        <v/>
      </c>
      <c r="F397" t="s">
        <v>1928</v>
      </c>
      <c r="G397" t="s">
        <v>29</v>
      </c>
      <c r="H397" t="s">
        <v>30</v>
      </c>
      <c r="I397" t="s">
        <v>31</v>
      </c>
      <c r="J397" t="s">
        <v>1929</v>
      </c>
      <c r="K397" t="s">
        <v>1930</v>
      </c>
      <c r="L397" t="s">
        <v>1941</v>
      </c>
      <c r="M397" t="s">
        <v>68</v>
      </c>
      <c r="N397" t="s">
        <v>36</v>
      </c>
      <c r="O397" t="s">
        <v>37</v>
      </c>
      <c r="P397" t="s">
        <v>1942</v>
      </c>
      <c r="Q397" t="s">
        <v>38</v>
      </c>
      <c r="R397" t="s">
        <v>1881</v>
      </c>
      <c r="S397" t="s">
        <v>1933</v>
      </c>
      <c r="T397" t="s">
        <v>1943</v>
      </c>
      <c r="U397" t="s">
        <v>1544</v>
      </c>
      <c r="V397" t="s">
        <v>1544</v>
      </c>
      <c r="W397" t="s">
        <v>37</v>
      </c>
      <c r="X397" t="s">
        <v>37</v>
      </c>
      <c r="Y397" t="s">
        <v>37</v>
      </c>
      <c r="Z397" t="s">
        <v>1944</v>
      </c>
      <c r="AA397" t="s">
        <v>44</v>
      </c>
      <c r="AB397" t="s">
        <v>44</v>
      </c>
      <c r="AC397" t="s">
        <v>45</v>
      </c>
      <c r="AD397" t="s">
        <v>46</v>
      </c>
      <c r="AE397" t="s">
        <v>1729</v>
      </c>
      <c r="AF397" t="s">
        <v>1730</v>
      </c>
      <c r="AG397">
        <v>622126</v>
      </c>
      <c r="AH397">
        <v>4.5999999999999996</v>
      </c>
      <c r="AI397">
        <v>4.5999999999999996</v>
      </c>
    </row>
    <row r="398" spans="1:35" ht="16.850000000000001" customHeight="1">
      <c r="A398" s="65" t="str">
        <f>IF(L398="","",IF(COUNTIF(Wip!K:K,L398)=0,IF(W398="","KGB","KBB"),IF(AND(_xlfn.IFNA(VLOOKUP(L398,Wip!K:M,3,0),"")="Y",Q398="MTCAPPLYCONF"),"On Hold",IF(W398="","KGB","KBB"))))</f>
        <v>KGB</v>
      </c>
      <c r="B398" s="65" t="str">
        <f>IF(A398="on hold", "on hold",
 IF(A398="KGB", "Standard Shipment",
  IF(IFERROR(IFERROR(VLOOKUP(L398, List!D:J, 7, 0), VLOOKUP(L398&amp;"", List!D:J, 7, 0)), 0)=0,
   IF(IFERROR(IFERROR(VLOOKUP(L398, 'CND List'!$A:$C, 3, 0), VLOOKUP(L398&amp;"", 'CND List'!$A:$C, 3, 0)), 0)=0,
    IF(A398="KBB", "-", ""),
    IFERROR(VLOOKUP(L398, 'CND List'!$A:$C, 3, 0), VLOOKUP(L398&amp;"", 'CND List'!$A:$C, 3, 0))
   ),
   IFERROR(VLOOKUP(L398, List!D:J, 7, 0), VLOOKUP(L398&amp;"", List!D:J, 7, 0))
  )
 )
)</f>
        <v>Standard Shipment</v>
      </c>
      <c r="C398" s="66" t="str">
        <f t="shared" si="6"/>
        <v>Standard Shipment</v>
      </c>
      <c r="D398" s="67" t="str">
        <f ca="1">IF(C398="Local Scrap","Closed",IFERROR(IF(A398="kgb","Closed",IF(MID(C398,5,1)="Q","Closed",LOOKUP(TODAY()-W398, {0,31,91,181,366}, {"0-30天","31-90天","91-180天","181-365天","365天以上"}))), LOOKUP(TODAY()-Z398, {0,31,91,181,366}, {"0-30天","31-90天","91-180天","181-365天","365天以上"})))</f>
        <v>Closed</v>
      </c>
      <c r="E398" s="67" t="str" cm="1">
        <f t="array" ref="E398">IF(A398&lt;&gt;"kbb", "", IF(IFERROR(VALUE(V398), 0)=MAX(INDEX(($A$2:$A$4929="kbb")*($L$2:$L$4929=L398)*IFERROR(VALUE($V$2:$V$4929), 0), 0)), "最新", "歷史重複"))</f>
        <v/>
      </c>
      <c r="F398" t="s">
        <v>1928</v>
      </c>
      <c r="G398" t="s">
        <v>29</v>
      </c>
      <c r="H398" t="s">
        <v>30</v>
      </c>
      <c r="I398" t="s">
        <v>31</v>
      </c>
      <c r="J398" t="s">
        <v>1929</v>
      </c>
      <c r="K398" t="s">
        <v>1930</v>
      </c>
      <c r="L398" t="s">
        <v>1945</v>
      </c>
      <c r="M398" t="s">
        <v>400</v>
      </c>
      <c r="N398" t="s">
        <v>36</v>
      </c>
      <c r="O398" t="s">
        <v>37</v>
      </c>
      <c r="P398" t="s">
        <v>1946</v>
      </c>
      <c r="Q398" t="s">
        <v>38</v>
      </c>
      <c r="R398" t="s">
        <v>1881</v>
      </c>
      <c r="S398" t="s">
        <v>1933</v>
      </c>
      <c r="T398" t="s">
        <v>1947</v>
      </c>
      <c r="U398" t="s">
        <v>1738</v>
      </c>
      <c r="V398" t="s">
        <v>1738</v>
      </c>
      <c r="W398" t="s">
        <v>37</v>
      </c>
      <c r="X398" t="s">
        <v>37</v>
      </c>
      <c r="Y398" t="s">
        <v>37</v>
      </c>
      <c r="Z398" t="s">
        <v>1948</v>
      </c>
      <c r="AA398" t="s">
        <v>44</v>
      </c>
      <c r="AB398" t="s">
        <v>44</v>
      </c>
      <c r="AC398" t="s">
        <v>45</v>
      </c>
      <c r="AD398" t="s">
        <v>46</v>
      </c>
      <c r="AE398" t="s">
        <v>1740</v>
      </c>
      <c r="AF398" t="s">
        <v>48</v>
      </c>
      <c r="AG398">
        <v>622102</v>
      </c>
      <c r="AH398">
        <v>1</v>
      </c>
      <c r="AI398">
        <v>1</v>
      </c>
    </row>
    <row r="399" spans="1:35" ht="16.850000000000001" customHeight="1">
      <c r="A399" s="65" t="str">
        <f>IF(L399="","",IF(COUNTIF(Wip!K:K,L399)=0,IF(W399="","KGB","KBB"),IF(AND(_xlfn.IFNA(VLOOKUP(L399,Wip!K:M,3,0),"")="Y",Q399="MTCAPPLYCONF"),"On Hold",IF(W399="","KGB","KBB"))))</f>
        <v>KGB</v>
      </c>
      <c r="B399" s="65" t="str">
        <f>IF(A399="on hold", "on hold",
 IF(A399="KGB", "Standard Shipment",
  IF(IFERROR(IFERROR(VLOOKUP(L399, List!D:J, 7, 0), VLOOKUP(L399&amp;"", List!D:J, 7, 0)), 0)=0,
   IF(IFERROR(IFERROR(VLOOKUP(L399, 'CND List'!$A:$C, 3, 0), VLOOKUP(L399&amp;"", 'CND List'!$A:$C, 3, 0)), 0)=0,
    IF(A399="KBB", "-", ""),
    IFERROR(VLOOKUP(L399, 'CND List'!$A:$C, 3, 0), VLOOKUP(L399&amp;"", 'CND List'!$A:$C, 3, 0))
   ),
   IFERROR(VLOOKUP(L399, List!D:J, 7, 0), VLOOKUP(L399&amp;"", List!D:J, 7, 0))
  )
 )
)</f>
        <v>Standard Shipment</v>
      </c>
      <c r="C399" s="66" t="str">
        <f t="shared" si="6"/>
        <v>Standard Shipment</v>
      </c>
      <c r="D399" s="67" t="str">
        <f ca="1">IF(C399="Local Scrap","Closed",IFERROR(IF(A399="kgb","Closed",IF(MID(C399,5,1)="Q","Closed",LOOKUP(TODAY()-W399, {0,31,91,181,366}, {"0-30天","31-90天","91-180天","181-365天","365天以上"}))), LOOKUP(TODAY()-Z399, {0,31,91,181,366}, {"0-30天","31-90天","91-180天","181-365天","365天以上"})))</f>
        <v>Closed</v>
      </c>
      <c r="E399" s="67" t="str" cm="1">
        <f t="array" ref="E399">IF(A399&lt;&gt;"kbb", "", IF(IFERROR(VALUE(V399), 0)=MAX(INDEX(($A$2:$A$4929="kbb")*($L$2:$L$4929=L399)*IFERROR(VALUE($V$2:$V$4929), 0), 0)), "最新", "歷史重複"))</f>
        <v/>
      </c>
      <c r="F399" t="s">
        <v>1928</v>
      </c>
      <c r="G399" t="s">
        <v>29</v>
      </c>
      <c r="H399" t="s">
        <v>30</v>
      </c>
      <c r="I399" t="s">
        <v>31</v>
      </c>
      <c r="J399" t="s">
        <v>1929</v>
      </c>
      <c r="K399" t="s">
        <v>1930</v>
      </c>
      <c r="L399" t="s">
        <v>1949</v>
      </c>
      <c r="M399" t="s">
        <v>1556</v>
      </c>
      <c r="N399" t="s">
        <v>1296</v>
      </c>
      <c r="O399" t="s">
        <v>37</v>
      </c>
      <c r="P399" t="s">
        <v>1949</v>
      </c>
      <c r="Q399" t="s">
        <v>38</v>
      </c>
      <c r="R399" t="s">
        <v>1881</v>
      </c>
      <c r="S399" t="s">
        <v>1933</v>
      </c>
      <c r="T399" t="s">
        <v>1950</v>
      </c>
      <c r="U399" t="s">
        <v>1633</v>
      </c>
      <c r="V399" t="s">
        <v>1633</v>
      </c>
      <c r="W399" t="s">
        <v>37</v>
      </c>
      <c r="X399" t="s">
        <v>37</v>
      </c>
      <c r="Y399" t="s">
        <v>37</v>
      </c>
      <c r="Z399" t="s">
        <v>1951</v>
      </c>
      <c r="AA399" t="s">
        <v>44</v>
      </c>
      <c r="AB399" t="s">
        <v>44</v>
      </c>
      <c r="AC399" t="s">
        <v>45</v>
      </c>
      <c r="AD399" t="s">
        <v>1302</v>
      </c>
      <c r="AE399" t="s">
        <v>1635</v>
      </c>
      <c r="AF399" t="s">
        <v>48</v>
      </c>
      <c r="AG399">
        <v>621993</v>
      </c>
      <c r="AH399">
        <v>1</v>
      </c>
      <c r="AI399">
        <v>1</v>
      </c>
    </row>
    <row r="400" spans="1:35" ht="16.850000000000001" customHeight="1">
      <c r="A400" s="65" t="str">
        <f>IF(L400="","",IF(COUNTIF(Wip!K:K,L400)=0,IF(W400="","KGB","KBB"),IF(AND(_xlfn.IFNA(VLOOKUP(L400,Wip!K:M,3,0),"")="Y",Q400="MTCAPPLYCONF"),"On Hold",IF(W400="","KGB","KBB"))))</f>
        <v>KGB</v>
      </c>
      <c r="B400" s="65" t="str">
        <f>IF(A400="on hold", "on hold",
 IF(A400="KGB", "Standard Shipment",
  IF(IFERROR(IFERROR(VLOOKUP(L400, List!D:J, 7, 0), VLOOKUP(L400&amp;"", List!D:J, 7, 0)), 0)=0,
   IF(IFERROR(IFERROR(VLOOKUP(L400, 'CND List'!$A:$C, 3, 0), VLOOKUP(L400&amp;"", 'CND List'!$A:$C, 3, 0)), 0)=0,
    IF(A400="KBB", "-", ""),
    IFERROR(VLOOKUP(L400, 'CND List'!$A:$C, 3, 0), VLOOKUP(L400&amp;"", 'CND List'!$A:$C, 3, 0))
   ),
   IFERROR(VLOOKUP(L400, List!D:J, 7, 0), VLOOKUP(L400&amp;"", List!D:J, 7, 0))
  )
 )
)</f>
        <v>Standard Shipment</v>
      </c>
      <c r="C400" s="66" t="str">
        <f t="shared" si="6"/>
        <v>Standard Shipment</v>
      </c>
      <c r="D400" s="67" t="str">
        <f ca="1">IF(C400="Local Scrap","Closed",IFERROR(IF(A400="kgb","Closed",IF(MID(C400,5,1)="Q","Closed",LOOKUP(TODAY()-W400, {0,31,91,181,366}, {"0-30天","31-90天","91-180天","181-365天","365天以上"}))), LOOKUP(TODAY()-Z400, {0,31,91,181,366}, {"0-30天","31-90天","91-180天","181-365天","365天以上"})))</f>
        <v>Closed</v>
      </c>
      <c r="E400" s="67" t="str" cm="1">
        <f t="array" ref="E400">IF(A400&lt;&gt;"kbb", "", IF(IFERROR(VALUE(V400), 0)=MAX(INDEX(($A$2:$A$4929="kbb")*($L$2:$L$4929=L400)*IFERROR(VALUE($V$2:$V$4929), 0), 0)), "最新", "歷史重複"))</f>
        <v/>
      </c>
      <c r="F400" t="s">
        <v>1928</v>
      </c>
      <c r="G400" t="s">
        <v>29</v>
      </c>
      <c r="H400" t="s">
        <v>30</v>
      </c>
      <c r="I400" t="s">
        <v>31</v>
      </c>
      <c r="J400" t="s">
        <v>1929</v>
      </c>
      <c r="K400" t="s">
        <v>1930</v>
      </c>
      <c r="L400" t="s">
        <v>1952</v>
      </c>
      <c r="M400" t="s">
        <v>1610</v>
      </c>
      <c r="N400" t="s">
        <v>1391</v>
      </c>
      <c r="O400" t="s">
        <v>37</v>
      </c>
      <c r="P400" t="s">
        <v>1953</v>
      </c>
      <c r="Q400" t="s">
        <v>38</v>
      </c>
      <c r="R400" t="s">
        <v>1881</v>
      </c>
      <c r="S400" t="s">
        <v>1933</v>
      </c>
      <c r="T400" t="s">
        <v>1954</v>
      </c>
      <c r="U400" t="s">
        <v>1633</v>
      </c>
      <c r="V400" t="s">
        <v>1633</v>
      </c>
      <c r="W400" t="s">
        <v>37</v>
      </c>
      <c r="X400" t="s">
        <v>37</v>
      </c>
      <c r="Y400" t="s">
        <v>37</v>
      </c>
      <c r="Z400" t="s">
        <v>1955</v>
      </c>
      <c r="AA400" t="s">
        <v>44</v>
      </c>
      <c r="AB400" t="s">
        <v>44</v>
      </c>
      <c r="AC400" t="s">
        <v>45</v>
      </c>
      <c r="AD400" t="s">
        <v>1302</v>
      </c>
      <c r="AE400" t="s">
        <v>1635</v>
      </c>
      <c r="AF400" t="s">
        <v>48</v>
      </c>
      <c r="AG400">
        <v>621993</v>
      </c>
      <c r="AH400">
        <v>1</v>
      </c>
      <c r="AI400">
        <v>1</v>
      </c>
    </row>
    <row r="401" spans="1:35" ht="16.850000000000001" customHeight="1">
      <c r="A401" s="65" t="str">
        <f>IF(L401="","",IF(COUNTIF(Wip!K:K,L401)=0,IF(W401="","KGB","KBB"),IF(AND(_xlfn.IFNA(VLOOKUP(L401,Wip!K:M,3,0),"")="Y",Q401="MTCAPPLYCONF"),"On Hold",IF(W401="","KGB","KBB"))))</f>
        <v>KGB</v>
      </c>
      <c r="B401" s="65" t="str">
        <f>IF(A401="on hold", "on hold",
 IF(A401="KGB", "Standard Shipment",
  IF(IFERROR(IFERROR(VLOOKUP(L401, List!D:J, 7, 0), VLOOKUP(L401&amp;"", List!D:J, 7, 0)), 0)=0,
   IF(IFERROR(IFERROR(VLOOKUP(L401, 'CND List'!$A:$C, 3, 0), VLOOKUP(L401&amp;"", 'CND List'!$A:$C, 3, 0)), 0)=0,
    IF(A401="KBB", "-", ""),
    IFERROR(VLOOKUP(L401, 'CND List'!$A:$C, 3, 0), VLOOKUP(L401&amp;"", 'CND List'!$A:$C, 3, 0))
   ),
   IFERROR(VLOOKUP(L401, List!D:J, 7, 0), VLOOKUP(L401&amp;"", List!D:J, 7, 0))
  )
 )
)</f>
        <v>Standard Shipment</v>
      </c>
      <c r="C401" s="66" t="str">
        <f t="shared" si="6"/>
        <v>Standard Shipment</v>
      </c>
      <c r="D401" s="67" t="str">
        <f ca="1">IF(C401="Local Scrap","Closed",IFERROR(IF(A401="kgb","Closed",IF(MID(C401,5,1)="Q","Closed",LOOKUP(TODAY()-W401, {0,31,91,181,366}, {"0-30天","31-90天","91-180天","181-365天","365天以上"}))), LOOKUP(TODAY()-Z401, {0,31,91,181,366}, {"0-30天","31-90天","91-180天","181-365天","365天以上"})))</f>
        <v>Closed</v>
      </c>
      <c r="E401" s="67" t="str" cm="1">
        <f t="array" ref="E401">IF(A401&lt;&gt;"kbb", "", IF(IFERROR(VALUE(V401), 0)=MAX(INDEX(($A$2:$A$4929="kbb")*($L$2:$L$4929=L401)*IFERROR(VALUE($V$2:$V$4929), 0), 0)), "最新", "歷史重複"))</f>
        <v/>
      </c>
      <c r="F401" t="s">
        <v>1928</v>
      </c>
      <c r="G401" t="s">
        <v>29</v>
      </c>
      <c r="H401" t="s">
        <v>30</v>
      </c>
      <c r="I401" t="s">
        <v>31</v>
      </c>
      <c r="J401" t="s">
        <v>1929</v>
      </c>
      <c r="K401" t="s">
        <v>1930</v>
      </c>
      <c r="L401" t="s">
        <v>1956</v>
      </c>
      <c r="M401" t="s">
        <v>969</v>
      </c>
      <c r="N401" t="s">
        <v>36</v>
      </c>
      <c r="O401" t="s">
        <v>37</v>
      </c>
      <c r="P401" t="s">
        <v>1957</v>
      </c>
      <c r="Q401" t="s">
        <v>38</v>
      </c>
      <c r="R401" t="s">
        <v>1881</v>
      </c>
      <c r="S401" t="s">
        <v>1933</v>
      </c>
      <c r="T401" t="s">
        <v>1958</v>
      </c>
      <c r="U401" t="s">
        <v>1935</v>
      </c>
      <c r="V401" t="s">
        <v>1935</v>
      </c>
      <c r="W401" t="s">
        <v>37</v>
      </c>
      <c r="X401" t="s">
        <v>37</v>
      </c>
      <c r="Y401" t="s">
        <v>37</v>
      </c>
      <c r="Z401" t="s">
        <v>1959</v>
      </c>
      <c r="AA401" t="s">
        <v>44</v>
      </c>
      <c r="AB401" t="s">
        <v>44</v>
      </c>
      <c r="AC401" t="s">
        <v>45</v>
      </c>
      <c r="AD401" t="s">
        <v>46</v>
      </c>
      <c r="AE401" t="s">
        <v>1740</v>
      </c>
      <c r="AF401" t="s">
        <v>48</v>
      </c>
      <c r="AG401">
        <v>622102</v>
      </c>
      <c r="AH401">
        <v>1</v>
      </c>
      <c r="AI401">
        <v>1</v>
      </c>
    </row>
    <row r="402" spans="1:35" ht="16.850000000000001" customHeight="1">
      <c r="A402" s="65" t="str">
        <f>IF(L402="","",IF(COUNTIF(Wip!K:K,L402)=0,IF(W402="","KGB","KBB"),IF(AND(_xlfn.IFNA(VLOOKUP(L402,Wip!K:M,3,0),"")="Y",Q402="MTCAPPLYCONF"),"On Hold",IF(W402="","KGB","KBB"))))</f>
        <v>KGB</v>
      </c>
      <c r="B402" s="65" t="str">
        <f>IF(A402="on hold", "on hold",
 IF(A402="KGB", "Standard Shipment",
  IF(IFERROR(IFERROR(VLOOKUP(L402, List!D:J, 7, 0), VLOOKUP(L402&amp;"", List!D:J, 7, 0)), 0)=0,
   IF(IFERROR(IFERROR(VLOOKUP(L402, 'CND List'!$A:$C, 3, 0), VLOOKUP(L402&amp;"", 'CND List'!$A:$C, 3, 0)), 0)=0,
    IF(A402="KBB", "-", ""),
    IFERROR(VLOOKUP(L402, 'CND List'!$A:$C, 3, 0), VLOOKUP(L402&amp;"", 'CND List'!$A:$C, 3, 0))
   ),
   IFERROR(VLOOKUP(L402, List!D:J, 7, 0), VLOOKUP(L402&amp;"", List!D:J, 7, 0))
  )
 )
)</f>
        <v>Standard Shipment</v>
      </c>
      <c r="C402" s="66" t="str">
        <f t="shared" si="6"/>
        <v>Standard Shipment</v>
      </c>
      <c r="D402" s="67" t="str">
        <f ca="1">IF(C402="Local Scrap","Closed",IFERROR(IF(A402="kgb","Closed",IF(MID(C402,5,1)="Q","Closed",LOOKUP(TODAY()-W402, {0,31,91,181,366}, {"0-30天","31-90天","91-180天","181-365天","365天以上"}))), LOOKUP(TODAY()-Z402, {0,31,91,181,366}, {"0-30天","31-90天","91-180天","181-365天","365天以上"})))</f>
        <v>Closed</v>
      </c>
      <c r="E402" s="67" t="str" cm="1">
        <f t="array" ref="E402">IF(A402&lt;&gt;"kbb", "", IF(IFERROR(VALUE(V402), 0)=MAX(INDEX(($A$2:$A$4929="kbb")*($L$2:$L$4929=L402)*IFERROR(VALUE($V$2:$V$4929), 0), 0)), "最新", "歷史重複"))</f>
        <v/>
      </c>
      <c r="F402" t="s">
        <v>1928</v>
      </c>
      <c r="G402" t="s">
        <v>29</v>
      </c>
      <c r="H402" t="s">
        <v>30</v>
      </c>
      <c r="I402" t="s">
        <v>31</v>
      </c>
      <c r="J402" t="s">
        <v>1929</v>
      </c>
      <c r="K402" t="s">
        <v>1930</v>
      </c>
      <c r="L402" t="s">
        <v>1960</v>
      </c>
      <c r="M402" t="s">
        <v>400</v>
      </c>
      <c r="N402" t="s">
        <v>36</v>
      </c>
      <c r="O402" t="s">
        <v>37</v>
      </c>
      <c r="P402" t="s">
        <v>1961</v>
      </c>
      <c r="Q402" t="s">
        <v>38</v>
      </c>
      <c r="R402" t="s">
        <v>1881</v>
      </c>
      <c r="S402" t="s">
        <v>1933</v>
      </c>
      <c r="T402" t="s">
        <v>1962</v>
      </c>
      <c r="U402" t="s">
        <v>1935</v>
      </c>
      <c r="V402" t="s">
        <v>1935</v>
      </c>
      <c r="W402" t="s">
        <v>37</v>
      </c>
      <c r="X402" t="s">
        <v>37</v>
      </c>
      <c r="Y402" t="s">
        <v>37</v>
      </c>
      <c r="Z402" t="s">
        <v>1963</v>
      </c>
      <c r="AA402" t="s">
        <v>44</v>
      </c>
      <c r="AB402" t="s">
        <v>44</v>
      </c>
      <c r="AC402" t="s">
        <v>45</v>
      </c>
      <c r="AD402" t="s">
        <v>46</v>
      </c>
      <c r="AE402" t="s">
        <v>1740</v>
      </c>
      <c r="AF402" t="s">
        <v>48</v>
      </c>
      <c r="AG402">
        <v>622102</v>
      </c>
      <c r="AH402">
        <v>1</v>
      </c>
      <c r="AI402">
        <v>1</v>
      </c>
    </row>
    <row r="403" spans="1:35" ht="16.850000000000001" customHeight="1">
      <c r="A403" s="65" t="str">
        <f>IF(L403="","",IF(COUNTIF(Wip!K:K,L403)=0,IF(W403="","KGB","KBB"),IF(AND(_xlfn.IFNA(VLOOKUP(L403,Wip!K:M,3,0),"")="Y",Q403="MTCAPPLYCONF"),"On Hold",IF(W403="","KGB","KBB"))))</f>
        <v>KGB</v>
      </c>
      <c r="B403" s="65" t="str">
        <f>IF(A403="on hold", "on hold",
 IF(A403="KGB", "Standard Shipment",
  IF(IFERROR(IFERROR(VLOOKUP(L403, List!D:J, 7, 0), VLOOKUP(L403&amp;"", List!D:J, 7, 0)), 0)=0,
   IF(IFERROR(IFERROR(VLOOKUP(L403, 'CND List'!$A:$C, 3, 0), VLOOKUP(L403&amp;"", 'CND List'!$A:$C, 3, 0)), 0)=0,
    IF(A403="KBB", "-", ""),
    IFERROR(VLOOKUP(L403, 'CND List'!$A:$C, 3, 0), VLOOKUP(L403&amp;"", 'CND List'!$A:$C, 3, 0))
   ),
   IFERROR(VLOOKUP(L403, List!D:J, 7, 0), VLOOKUP(L403&amp;"", List!D:J, 7, 0))
  )
 )
)</f>
        <v>Standard Shipment</v>
      </c>
      <c r="C403" s="66" t="str">
        <f t="shared" si="6"/>
        <v>Standard Shipment</v>
      </c>
      <c r="D403" s="67" t="str">
        <f ca="1">IF(C403="Local Scrap","Closed",IFERROR(IF(A403="kgb","Closed",IF(MID(C403,5,1)="Q","Closed",LOOKUP(TODAY()-W403, {0,31,91,181,366}, {"0-30天","31-90天","91-180天","181-365天","365天以上"}))), LOOKUP(TODAY()-Z403, {0,31,91,181,366}, {"0-30天","31-90天","91-180天","181-365天","365天以上"})))</f>
        <v>Closed</v>
      </c>
      <c r="E403" s="67" t="str" cm="1">
        <f t="array" ref="E403">IF(A403&lt;&gt;"kbb", "", IF(IFERROR(VALUE(V403), 0)=MAX(INDEX(($A$2:$A$4929="kbb")*($L$2:$L$4929=L403)*IFERROR(VALUE($V$2:$V$4929), 0), 0)), "最新", "歷史重複"))</f>
        <v/>
      </c>
      <c r="F403" t="s">
        <v>1964</v>
      </c>
      <c r="G403" t="s">
        <v>29</v>
      </c>
      <c r="H403" t="s">
        <v>30</v>
      </c>
      <c r="I403" t="s">
        <v>31</v>
      </c>
      <c r="J403" t="s">
        <v>1965</v>
      </c>
      <c r="K403" t="s">
        <v>1966</v>
      </c>
      <c r="L403" t="s">
        <v>1967</v>
      </c>
      <c r="M403" t="s">
        <v>1428</v>
      </c>
      <c r="N403" t="s">
        <v>1411</v>
      </c>
      <c r="O403" t="s">
        <v>37</v>
      </c>
      <c r="P403" t="s">
        <v>1968</v>
      </c>
      <c r="Q403" t="s">
        <v>38</v>
      </c>
      <c r="R403" t="s">
        <v>1881</v>
      </c>
      <c r="S403" t="s">
        <v>1969</v>
      </c>
      <c r="T403" t="s">
        <v>1970</v>
      </c>
      <c r="U403" t="s">
        <v>1462</v>
      </c>
      <c r="V403" t="s">
        <v>1462</v>
      </c>
      <c r="W403" t="s">
        <v>37</v>
      </c>
      <c r="X403" t="s">
        <v>37</v>
      </c>
      <c r="Y403" t="s">
        <v>37</v>
      </c>
      <c r="Z403" t="s">
        <v>1971</v>
      </c>
      <c r="AA403" t="s">
        <v>44</v>
      </c>
      <c r="AB403" t="s">
        <v>44</v>
      </c>
      <c r="AC403" t="s">
        <v>45</v>
      </c>
      <c r="AD403" t="s">
        <v>1257</v>
      </c>
      <c r="AE403" t="s">
        <v>1464</v>
      </c>
      <c r="AF403" t="s">
        <v>48</v>
      </c>
      <c r="AG403">
        <v>622063</v>
      </c>
      <c r="AH403">
        <v>1</v>
      </c>
      <c r="AI403">
        <v>1</v>
      </c>
    </row>
    <row r="404" spans="1:35" ht="16.850000000000001" customHeight="1">
      <c r="A404" s="65" t="str">
        <f>IF(L404="","",IF(COUNTIF(Wip!K:K,L404)=0,IF(W404="","KGB","KBB"),IF(AND(_xlfn.IFNA(VLOOKUP(L404,Wip!K:M,3,0),"")="Y",Q404="MTCAPPLYCONF"),"On Hold",IF(W404="","KGB","KBB"))))</f>
        <v>KGB</v>
      </c>
      <c r="B404" s="65" t="str">
        <f>IF(A404="on hold", "on hold",
 IF(A404="KGB", "Standard Shipment",
  IF(IFERROR(IFERROR(VLOOKUP(L404, List!D:J, 7, 0), VLOOKUP(L404&amp;"", List!D:J, 7, 0)), 0)=0,
   IF(IFERROR(IFERROR(VLOOKUP(L404, 'CND List'!$A:$C, 3, 0), VLOOKUP(L404&amp;"", 'CND List'!$A:$C, 3, 0)), 0)=0,
    IF(A404="KBB", "-", ""),
    IFERROR(VLOOKUP(L404, 'CND List'!$A:$C, 3, 0), VLOOKUP(L404&amp;"", 'CND List'!$A:$C, 3, 0))
   ),
   IFERROR(VLOOKUP(L404, List!D:J, 7, 0), VLOOKUP(L404&amp;"", List!D:J, 7, 0))
  )
 )
)</f>
        <v>Standard Shipment</v>
      </c>
      <c r="C404" s="66" t="str">
        <f t="shared" si="6"/>
        <v>Standard Shipment</v>
      </c>
      <c r="D404" s="67" t="str">
        <f ca="1">IF(C404="Local Scrap","Closed",IFERROR(IF(A404="kgb","Closed",IF(MID(C404,5,1)="Q","Closed",LOOKUP(TODAY()-W404, {0,31,91,181,366}, {"0-30天","31-90天","91-180天","181-365天","365天以上"}))), LOOKUP(TODAY()-Z404, {0,31,91,181,366}, {"0-30天","31-90天","91-180天","181-365天","365天以上"})))</f>
        <v>Closed</v>
      </c>
      <c r="E404" s="67" t="str" cm="1">
        <f t="array" ref="E404">IF(A404&lt;&gt;"kbb", "", IF(IFERROR(VALUE(V404), 0)=MAX(INDEX(($A$2:$A$4929="kbb")*($L$2:$L$4929=L404)*IFERROR(VALUE($V$2:$V$4929), 0), 0)), "最新", "歷史重複"))</f>
        <v/>
      </c>
      <c r="F404" t="s">
        <v>1964</v>
      </c>
      <c r="G404" t="s">
        <v>29</v>
      </c>
      <c r="H404" t="s">
        <v>30</v>
      </c>
      <c r="I404" t="s">
        <v>31</v>
      </c>
      <c r="J404" t="s">
        <v>1965</v>
      </c>
      <c r="K404" t="s">
        <v>1966</v>
      </c>
      <c r="L404" t="s">
        <v>1972</v>
      </c>
      <c r="M404" t="s">
        <v>226</v>
      </c>
      <c r="N404" t="s">
        <v>36</v>
      </c>
      <c r="O404" t="s">
        <v>37</v>
      </c>
      <c r="P404" t="s">
        <v>1973</v>
      </c>
      <c r="Q404" t="s">
        <v>38</v>
      </c>
      <c r="R404" t="s">
        <v>1881</v>
      </c>
      <c r="S404" t="s">
        <v>1969</v>
      </c>
      <c r="T404" t="s">
        <v>1974</v>
      </c>
      <c r="U404" t="s">
        <v>1544</v>
      </c>
      <c r="V404" t="s">
        <v>1544</v>
      </c>
      <c r="W404" t="s">
        <v>37</v>
      </c>
      <c r="X404" t="s">
        <v>37</v>
      </c>
      <c r="Y404" t="s">
        <v>37</v>
      </c>
      <c r="Z404" t="s">
        <v>1975</v>
      </c>
      <c r="AA404" t="s">
        <v>44</v>
      </c>
      <c r="AB404" t="s">
        <v>44</v>
      </c>
      <c r="AC404" t="s">
        <v>45</v>
      </c>
      <c r="AD404" t="s">
        <v>46</v>
      </c>
      <c r="AE404" t="s">
        <v>1729</v>
      </c>
      <c r="AF404" t="s">
        <v>1730</v>
      </c>
      <c r="AG404">
        <v>622126</v>
      </c>
      <c r="AH404">
        <v>4.5999999999999996</v>
      </c>
      <c r="AI404">
        <v>4.5999999999999996</v>
      </c>
    </row>
    <row r="405" spans="1:35" ht="16.850000000000001" customHeight="1">
      <c r="A405" s="65" t="str">
        <f>IF(L405="","",IF(COUNTIF(Wip!K:K,L405)=0,IF(W405="","KGB","KBB"),IF(AND(_xlfn.IFNA(VLOOKUP(L405,Wip!K:M,3,0),"")="Y",Q405="MTCAPPLYCONF"),"On Hold",IF(W405="","KGB","KBB"))))</f>
        <v>KGB</v>
      </c>
      <c r="B405" s="65" t="str">
        <f>IF(A405="on hold", "on hold",
 IF(A405="KGB", "Standard Shipment",
  IF(IFERROR(IFERROR(VLOOKUP(L405, List!D:J, 7, 0), VLOOKUP(L405&amp;"", List!D:J, 7, 0)), 0)=0,
   IF(IFERROR(IFERROR(VLOOKUP(L405, 'CND List'!$A:$C, 3, 0), VLOOKUP(L405&amp;"", 'CND List'!$A:$C, 3, 0)), 0)=0,
    IF(A405="KBB", "-", ""),
    IFERROR(VLOOKUP(L405, 'CND List'!$A:$C, 3, 0), VLOOKUP(L405&amp;"", 'CND List'!$A:$C, 3, 0))
   ),
   IFERROR(VLOOKUP(L405, List!D:J, 7, 0), VLOOKUP(L405&amp;"", List!D:J, 7, 0))
  )
 )
)</f>
        <v>Standard Shipment</v>
      </c>
      <c r="C405" s="66" t="str">
        <f t="shared" si="6"/>
        <v>Standard Shipment</v>
      </c>
      <c r="D405" s="67" t="str">
        <f ca="1">IF(C405="Local Scrap","Closed",IFERROR(IF(A405="kgb","Closed",IF(MID(C405,5,1)="Q","Closed",LOOKUP(TODAY()-W405, {0,31,91,181,366}, {"0-30天","31-90天","91-180天","181-365天","365天以上"}))), LOOKUP(TODAY()-Z405, {0,31,91,181,366}, {"0-30天","31-90天","91-180天","181-365天","365天以上"})))</f>
        <v>Closed</v>
      </c>
      <c r="E405" s="67" t="str" cm="1">
        <f t="array" ref="E405">IF(A405&lt;&gt;"kbb", "", IF(IFERROR(VALUE(V405), 0)=MAX(INDEX(($A$2:$A$4929="kbb")*($L$2:$L$4929=L405)*IFERROR(VALUE($V$2:$V$4929), 0), 0)), "最新", "歷史重複"))</f>
        <v/>
      </c>
      <c r="F405" t="s">
        <v>1964</v>
      </c>
      <c r="G405" t="s">
        <v>29</v>
      </c>
      <c r="H405" t="s">
        <v>30</v>
      </c>
      <c r="I405" t="s">
        <v>31</v>
      </c>
      <c r="J405" t="s">
        <v>1965</v>
      </c>
      <c r="K405" t="s">
        <v>1966</v>
      </c>
      <c r="L405" t="s">
        <v>1976</v>
      </c>
      <c r="M405" t="s">
        <v>400</v>
      </c>
      <c r="N405" t="s">
        <v>36</v>
      </c>
      <c r="O405" t="s">
        <v>37</v>
      </c>
      <c r="P405" t="s">
        <v>1977</v>
      </c>
      <c r="Q405" t="s">
        <v>38</v>
      </c>
      <c r="R405" t="s">
        <v>1881</v>
      </c>
      <c r="S405" t="s">
        <v>1969</v>
      </c>
      <c r="T405" t="s">
        <v>1978</v>
      </c>
      <c r="U405" t="s">
        <v>1935</v>
      </c>
      <c r="V405" t="s">
        <v>1935</v>
      </c>
      <c r="W405" t="s">
        <v>37</v>
      </c>
      <c r="X405" t="s">
        <v>37</v>
      </c>
      <c r="Y405" t="s">
        <v>37</v>
      </c>
      <c r="Z405" t="s">
        <v>1979</v>
      </c>
      <c r="AA405" t="s">
        <v>44</v>
      </c>
      <c r="AB405" t="s">
        <v>44</v>
      </c>
      <c r="AC405" t="s">
        <v>45</v>
      </c>
      <c r="AD405" t="s">
        <v>46</v>
      </c>
      <c r="AE405" t="s">
        <v>1740</v>
      </c>
      <c r="AF405" t="s">
        <v>48</v>
      </c>
      <c r="AG405">
        <v>622102</v>
      </c>
      <c r="AH405">
        <v>1</v>
      </c>
      <c r="AI405">
        <v>1</v>
      </c>
    </row>
    <row r="406" spans="1:35" ht="16.850000000000001" customHeight="1">
      <c r="A406" s="65" t="str">
        <f>IF(L406="","",IF(COUNTIF(Wip!K:K,L406)=0,IF(W406="","KGB","KBB"),IF(AND(_xlfn.IFNA(VLOOKUP(L406,Wip!K:M,3,0),"")="Y",Q406="MTCAPPLYCONF"),"On Hold",IF(W406="","KGB","KBB"))))</f>
        <v>KGB</v>
      </c>
      <c r="B406" s="65" t="str">
        <f>IF(A406="on hold", "on hold",
 IF(A406="KGB", "Standard Shipment",
  IF(IFERROR(IFERROR(VLOOKUP(L406, List!D:J, 7, 0), VLOOKUP(L406&amp;"", List!D:J, 7, 0)), 0)=0,
   IF(IFERROR(IFERROR(VLOOKUP(L406, 'CND List'!$A:$C, 3, 0), VLOOKUP(L406&amp;"", 'CND List'!$A:$C, 3, 0)), 0)=0,
    IF(A406="KBB", "-", ""),
    IFERROR(VLOOKUP(L406, 'CND List'!$A:$C, 3, 0), VLOOKUP(L406&amp;"", 'CND List'!$A:$C, 3, 0))
   ),
   IFERROR(VLOOKUP(L406, List!D:J, 7, 0), VLOOKUP(L406&amp;"", List!D:J, 7, 0))
  )
 )
)</f>
        <v>Standard Shipment</v>
      </c>
      <c r="C406" s="66" t="str">
        <f t="shared" si="6"/>
        <v>Standard Shipment</v>
      </c>
      <c r="D406" s="67" t="str">
        <f ca="1">IF(C406="Local Scrap","Closed",IFERROR(IF(A406="kgb","Closed",IF(MID(C406,5,1)="Q","Closed",LOOKUP(TODAY()-W406, {0,31,91,181,366}, {"0-30天","31-90天","91-180天","181-365天","365天以上"}))), LOOKUP(TODAY()-Z406, {0,31,91,181,366}, {"0-30天","31-90天","91-180天","181-365天","365天以上"})))</f>
        <v>Closed</v>
      </c>
      <c r="E406" s="67" t="str" cm="1">
        <f t="array" ref="E406">IF(A406&lt;&gt;"kbb", "", IF(IFERROR(VALUE(V406), 0)=MAX(INDEX(($A$2:$A$4929="kbb")*($L$2:$L$4929=L406)*IFERROR(VALUE($V$2:$V$4929), 0), 0)), "最新", "歷史重複"))</f>
        <v/>
      </c>
      <c r="F406" t="s">
        <v>1964</v>
      </c>
      <c r="G406" t="s">
        <v>29</v>
      </c>
      <c r="H406" t="s">
        <v>30</v>
      </c>
      <c r="I406" t="s">
        <v>31</v>
      </c>
      <c r="J406" t="s">
        <v>1965</v>
      </c>
      <c r="K406" t="s">
        <v>1966</v>
      </c>
      <c r="L406" t="s">
        <v>1980</v>
      </c>
      <c r="M406" t="s">
        <v>35</v>
      </c>
      <c r="N406" t="s">
        <v>36</v>
      </c>
      <c r="O406" t="s">
        <v>37</v>
      </c>
      <c r="P406" t="s">
        <v>1981</v>
      </c>
      <c r="Q406" t="s">
        <v>38</v>
      </c>
      <c r="R406" t="s">
        <v>1881</v>
      </c>
      <c r="S406" t="s">
        <v>1969</v>
      </c>
      <c r="T406" t="s">
        <v>1982</v>
      </c>
      <c r="U406" t="s">
        <v>1935</v>
      </c>
      <c r="V406" t="s">
        <v>1935</v>
      </c>
      <c r="W406" t="s">
        <v>37</v>
      </c>
      <c r="X406" t="s">
        <v>37</v>
      </c>
      <c r="Y406" t="s">
        <v>37</v>
      </c>
      <c r="Z406" t="s">
        <v>1983</v>
      </c>
      <c r="AA406" t="s">
        <v>44</v>
      </c>
      <c r="AB406" t="s">
        <v>44</v>
      </c>
      <c r="AC406" t="s">
        <v>45</v>
      </c>
      <c r="AD406" t="s">
        <v>46</v>
      </c>
      <c r="AE406" t="s">
        <v>1740</v>
      </c>
      <c r="AF406" t="s">
        <v>48</v>
      </c>
      <c r="AG406">
        <v>622102</v>
      </c>
      <c r="AH406">
        <v>1</v>
      </c>
      <c r="AI406">
        <v>1</v>
      </c>
    </row>
    <row r="407" spans="1:35" ht="16.850000000000001" customHeight="1">
      <c r="A407" s="65" t="str">
        <f>IF(L407="","",IF(COUNTIF(Wip!K:K,L407)=0,IF(W407="","KGB","KBB"),IF(AND(_xlfn.IFNA(VLOOKUP(L407,Wip!K:M,3,0),"")="Y",Q407="MTCAPPLYCONF"),"On Hold",IF(W407="","KGB","KBB"))))</f>
        <v>KBB</v>
      </c>
      <c r="B407" s="65" t="str">
        <f>IF(A407="on hold", "on hold",
 IF(A407="KGB", "Standard Shipment",
  IF(IFERROR(IFERROR(VLOOKUP(L407, List!D:J, 7, 0), VLOOKUP(L407&amp;"", List!D:J, 7, 0)), 0)=0,
   IF(IFERROR(IFERROR(VLOOKUP(L407, 'CND List'!$A:$C, 3, 0), VLOOKUP(L407&amp;"", 'CND List'!$A:$C, 3, 0)), 0)=0,
    IF(A407="KBB", "-", ""),
    IFERROR(VLOOKUP(L407, 'CND List'!$A:$C, 3, 0), VLOOKUP(L407&amp;"", 'CND List'!$A:$C, 3, 0))
   ),
   IFERROR(VLOOKUP(L407, List!D:J, 7, 0), VLOOKUP(L407&amp;"", List!D:J, 7, 0))
  )
 )
)</f>
        <v>Local Scrap</v>
      </c>
      <c r="C407" s="66" t="str">
        <f t="shared" si="6"/>
        <v>Local Scrap</v>
      </c>
      <c r="D407" s="67" t="str">
        <f ca="1">IF(C407="Local Scrap","Closed",IFERROR(IF(A407="kgb","Closed",IF(MID(C407,5,1)="Q","Closed",LOOKUP(TODAY()-W407, {0,31,91,181,366}, {"0-30天","31-90天","91-180天","181-365天","365天以上"}))), LOOKUP(TODAY()-Z407, {0,31,91,181,366}, {"0-30天","31-90天","91-180天","181-365天","365天以上"})))</f>
        <v>Closed</v>
      </c>
      <c r="E407" s="67" t="str" cm="1">
        <f t="array" ref="E407">IF(A407&lt;&gt;"kbb", "", IF(IFERROR(VALUE(V407), 0)=MAX(INDEX(($A$2:$A$4929="kbb")*($L$2:$L$4929=L407)*IFERROR(VALUE($V$2:$V$4929), 0), 0)), "最新", "歷史重複"))</f>
        <v>最新</v>
      </c>
      <c r="F407" t="s">
        <v>1964</v>
      </c>
      <c r="G407" t="s">
        <v>29</v>
      </c>
      <c r="H407" t="s">
        <v>30</v>
      </c>
      <c r="I407" t="s">
        <v>31</v>
      </c>
      <c r="J407" t="s">
        <v>1965</v>
      </c>
      <c r="K407" t="s">
        <v>1966</v>
      </c>
      <c r="L407" t="s">
        <v>1984</v>
      </c>
      <c r="M407" t="s">
        <v>400</v>
      </c>
      <c r="N407" t="s">
        <v>36</v>
      </c>
      <c r="O407" t="s">
        <v>37</v>
      </c>
      <c r="P407" t="s">
        <v>1984</v>
      </c>
      <c r="Q407" t="s">
        <v>38</v>
      </c>
      <c r="R407" t="s">
        <v>39</v>
      </c>
      <c r="S407" t="s">
        <v>1969</v>
      </c>
      <c r="T407" t="s">
        <v>37</v>
      </c>
      <c r="U407" t="s">
        <v>37</v>
      </c>
      <c r="V407" t="s">
        <v>1985</v>
      </c>
      <c r="W407" t="s">
        <v>517</v>
      </c>
      <c r="X407" t="s">
        <v>114</v>
      </c>
      <c r="Y407" t="s">
        <v>518</v>
      </c>
      <c r="Z407" t="s">
        <v>1986</v>
      </c>
      <c r="AA407" t="s">
        <v>44</v>
      </c>
      <c r="AB407" t="s">
        <v>44</v>
      </c>
      <c r="AC407" t="s">
        <v>117</v>
      </c>
      <c r="AD407" t="s">
        <v>46</v>
      </c>
      <c r="AE407" t="s">
        <v>37</v>
      </c>
      <c r="AF407" t="s">
        <v>37</v>
      </c>
      <c r="AG407" t="s">
        <v>37</v>
      </c>
      <c r="AH407" t="s">
        <v>37</v>
      </c>
      <c r="AI407" t="s">
        <v>37</v>
      </c>
    </row>
    <row r="408" spans="1:35" ht="16.850000000000001" customHeight="1">
      <c r="A408" s="65" t="str">
        <f>IF(L408="","",IF(COUNTIF(Wip!K:K,L408)=0,IF(W408="","KGB","KBB"),IF(AND(_xlfn.IFNA(VLOOKUP(L408,Wip!K:M,3,0),"")="Y",Q408="MTCAPPLYCONF"),"On Hold",IF(W408="","KGB","KBB"))))</f>
        <v>KGB</v>
      </c>
      <c r="B408" s="65" t="str">
        <f>IF(A408="on hold", "on hold",
 IF(A408="KGB", "Standard Shipment",
  IF(IFERROR(IFERROR(VLOOKUP(L408, List!D:J, 7, 0), VLOOKUP(L408&amp;"", List!D:J, 7, 0)), 0)=0,
   IF(IFERROR(IFERROR(VLOOKUP(L408, 'CND List'!$A:$C, 3, 0), VLOOKUP(L408&amp;"", 'CND List'!$A:$C, 3, 0)), 0)=0,
    IF(A408="KBB", "-", ""),
    IFERROR(VLOOKUP(L408, 'CND List'!$A:$C, 3, 0), VLOOKUP(L408&amp;"", 'CND List'!$A:$C, 3, 0))
   ),
   IFERROR(VLOOKUP(L408, List!D:J, 7, 0), VLOOKUP(L408&amp;"", List!D:J, 7, 0))
  )
 )
)</f>
        <v>Standard Shipment</v>
      </c>
      <c r="C408" s="66" t="str">
        <f t="shared" si="6"/>
        <v>Standard Shipment</v>
      </c>
      <c r="D408" s="67" t="str">
        <f ca="1">IF(C408="Local Scrap","Closed",IFERROR(IF(A408="kgb","Closed",IF(MID(C408,5,1)="Q","Closed",LOOKUP(TODAY()-W408, {0,31,91,181,366}, {"0-30天","31-90天","91-180天","181-365天","365天以上"}))), LOOKUP(TODAY()-Z408, {0,31,91,181,366}, {"0-30天","31-90天","91-180天","181-365天","365天以上"})))</f>
        <v>Closed</v>
      </c>
      <c r="E408" s="67" t="str" cm="1">
        <f t="array" ref="E408">IF(A408&lt;&gt;"kbb", "", IF(IFERROR(VALUE(V408), 0)=MAX(INDEX(($A$2:$A$4929="kbb")*($L$2:$L$4929=L408)*IFERROR(VALUE($V$2:$V$4929), 0), 0)), "最新", "歷史重複"))</f>
        <v/>
      </c>
      <c r="F408" t="s">
        <v>1964</v>
      </c>
      <c r="G408" t="s">
        <v>29</v>
      </c>
      <c r="H408" t="s">
        <v>30</v>
      </c>
      <c r="I408" t="s">
        <v>31</v>
      </c>
      <c r="J408" t="s">
        <v>1965</v>
      </c>
      <c r="K408" t="s">
        <v>1966</v>
      </c>
      <c r="L408" t="s">
        <v>1987</v>
      </c>
      <c r="M408" t="s">
        <v>696</v>
      </c>
      <c r="N408" t="s">
        <v>206</v>
      </c>
      <c r="O408" t="s">
        <v>37</v>
      </c>
      <c r="P408" t="s">
        <v>1207</v>
      </c>
      <c r="Q408" t="s">
        <v>38</v>
      </c>
      <c r="R408" t="s">
        <v>1881</v>
      </c>
      <c r="S408" t="s">
        <v>1969</v>
      </c>
      <c r="T408" t="s">
        <v>1988</v>
      </c>
      <c r="U408" t="s">
        <v>1544</v>
      </c>
      <c r="V408" t="s">
        <v>1544</v>
      </c>
      <c r="W408" t="s">
        <v>37</v>
      </c>
      <c r="X408" t="s">
        <v>37</v>
      </c>
      <c r="Y408" t="s">
        <v>37</v>
      </c>
      <c r="Z408" t="s">
        <v>1989</v>
      </c>
      <c r="AA408" t="s">
        <v>44</v>
      </c>
      <c r="AB408" t="s">
        <v>44</v>
      </c>
      <c r="AC408" t="s">
        <v>863</v>
      </c>
      <c r="AD408" t="s">
        <v>190</v>
      </c>
      <c r="AE408" t="s">
        <v>1729</v>
      </c>
      <c r="AF408" t="s">
        <v>48</v>
      </c>
      <c r="AG408">
        <v>622126</v>
      </c>
      <c r="AH408">
        <v>8.1999999999999993</v>
      </c>
      <c r="AI408">
        <v>8.1999999999999993</v>
      </c>
    </row>
    <row r="409" spans="1:35" ht="16.850000000000001" customHeight="1">
      <c r="A409" s="65" t="str">
        <f>IF(L409="","",IF(COUNTIF(Wip!K:K,L409)=0,IF(W409="","KGB","KBB"),IF(AND(_xlfn.IFNA(VLOOKUP(L409,Wip!K:M,3,0),"")="Y",Q409="MTCAPPLYCONF"),"On Hold",IF(W409="","KGB","KBB"))))</f>
        <v>KGB</v>
      </c>
      <c r="B409" s="65" t="str">
        <f>IF(A409="on hold", "on hold",
 IF(A409="KGB", "Standard Shipment",
  IF(IFERROR(IFERROR(VLOOKUP(L409, List!D:J, 7, 0), VLOOKUP(L409&amp;"", List!D:J, 7, 0)), 0)=0,
   IF(IFERROR(IFERROR(VLOOKUP(L409, 'CND List'!$A:$C, 3, 0), VLOOKUP(L409&amp;"", 'CND List'!$A:$C, 3, 0)), 0)=0,
    IF(A409="KBB", "-", ""),
    IFERROR(VLOOKUP(L409, 'CND List'!$A:$C, 3, 0), VLOOKUP(L409&amp;"", 'CND List'!$A:$C, 3, 0))
   ),
   IFERROR(VLOOKUP(L409, List!D:J, 7, 0), VLOOKUP(L409&amp;"", List!D:J, 7, 0))
  )
 )
)</f>
        <v>Standard Shipment</v>
      </c>
      <c r="C409" s="66" t="str">
        <f t="shared" si="6"/>
        <v>Standard Shipment</v>
      </c>
      <c r="D409" s="67" t="str">
        <f ca="1">IF(C409="Local Scrap","Closed",IFERROR(IF(A409="kgb","Closed",IF(MID(C409,5,1)="Q","Closed",LOOKUP(TODAY()-W409, {0,31,91,181,366}, {"0-30天","31-90天","91-180天","181-365天","365天以上"}))), LOOKUP(TODAY()-Z409, {0,31,91,181,366}, {"0-30天","31-90天","91-180天","181-365天","365天以上"})))</f>
        <v>Closed</v>
      </c>
      <c r="E409" s="67" t="str" cm="1">
        <f t="array" ref="E409">IF(A409&lt;&gt;"kbb", "", IF(IFERROR(VALUE(V409), 0)=MAX(INDEX(($A$2:$A$4929="kbb")*($L$2:$L$4929=L409)*IFERROR(VALUE($V$2:$V$4929), 0), 0)), "最新", "歷史重複"))</f>
        <v/>
      </c>
      <c r="F409" t="s">
        <v>1964</v>
      </c>
      <c r="G409" t="s">
        <v>29</v>
      </c>
      <c r="H409" t="s">
        <v>30</v>
      </c>
      <c r="I409" t="s">
        <v>31</v>
      </c>
      <c r="J409" t="s">
        <v>1965</v>
      </c>
      <c r="K409" t="s">
        <v>1966</v>
      </c>
      <c r="L409" t="s">
        <v>1990</v>
      </c>
      <c r="M409" t="s">
        <v>1428</v>
      </c>
      <c r="N409" t="s">
        <v>1411</v>
      </c>
      <c r="O409" t="s">
        <v>37</v>
      </c>
      <c r="P409" t="s">
        <v>1991</v>
      </c>
      <c r="Q409" t="s">
        <v>38</v>
      </c>
      <c r="R409" t="s">
        <v>1881</v>
      </c>
      <c r="S409" t="s">
        <v>1969</v>
      </c>
      <c r="T409" t="s">
        <v>1992</v>
      </c>
      <c r="U409" t="s">
        <v>1462</v>
      </c>
      <c r="V409" t="s">
        <v>1462</v>
      </c>
      <c r="W409" t="s">
        <v>37</v>
      </c>
      <c r="X409" t="s">
        <v>37</v>
      </c>
      <c r="Y409" t="s">
        <v>37</v>
      </c>
      <c r="Z409" t="s">
        <v>1993</v>
      </c>
      <c r="AA409" t="s">
        <v>44</v>
      </c>
      <c r="AB409" t="s">
        <v>44</v>
      </c>
      <c r="AC409" t="s">
        <v>45</v>
      </c>
      <c r="AD409" t="s">
        <v>1257</v>
      </c>
      <c r="AE409" t="s">
        <v>1464</v>
      </c>
      <c r="AF409" t="s">
        <v>48</v>
      </c>
      <c r="AG409">
        <v>622063</v>
      </c>
      <c r="AH409">
        <v>1</v>
      </c>
      <c r="AI409">
        <v>1</v>
      </c>
    </row>
    <row r="410" spans="1:35" ht="16.850000000000001" customHeight="1">
      <c r="A410" s="65" t="str">
        <f>IF(L410="","",IF(COUNTIF(Wip!K:K,L410)=0,IF(W410="","KGB","KBB"),IF(AND(_xlfn.IFNA(VLOOKUP(L410,Wip!K:M,3,0),"")="Y",Q410="MTCAPPLYCONF"),"On Hold",IF(W410="","KGB","KBB"))))</f>
        <v>KGB</v>
      </c>
      <c r="B410" s="65" t="str">
        <f>IF(A410="on hold", "on hold",
 IF(A410="KGB", "Standard Shipment",
  IF(IFERROR(IFERROR(VLOOKUP(L410, List!D:J, 7, 0), VLOOKUP(L410&amp;"", List!D:J, 7, 0)), 0)=0,
   IF(IFERROR(IFERROR(VLOOKUP(L410, 'CND List'!$A:$C, 3, 0), VLOOKUP(L410&amp;"", 'CND List'!$A:$C, 3, 0)), 0)=0,
    IF(A410="KBB", "-", ""),
    IFERROR(VLOOKUP(L410, 'CND List'!$A:$C, 3, 0), VLOOKUP(L410&amp;"", 'CND List'!$A:$C, 3, 0))
   ),
   IFERROR(VLOOKUP(L410, List!D:J, 7, 0), VLOOKUP(L410&amp;"", List!D:J, 7, 0))
  )
 )
)</f>
        <v>Standard Shipment</v>
      </c>
      <c r="C410" s="66" t="str">
        <f t="shared" si="6"/>
        <v>Standard Shipment</v>
      </c>
      <c r="D410" s="67" t="str">
        <f ca="1">IF(C410="Local Scrap","Closed",IFERROR(IF(A410="kgb","Closed",IF(MID(C410,5,1)="Q","Closed",LOOKUP(TODAY()-W410, {0,31,91,181,366}, {"0-30天","31-90天","91-180天","181-365天","365天以上"}))), LOOKUP(TODAY()-Z410, {0,31,91,181,366}, {"0-30天","31-90天","91-180天","181-365天","365天以上"})))</f>
        <v>Closed</v>
      </c>
      <c r="E410" s="67" t="str" cm="1">
        <f t="array" ref="E410">IF(A410&lt;&gt;"kbb", "", IF(IFERROR(VALUE(V410), 0)=MAX(INDEX(($A$2:$A$4929="kbb")*($L$2:$L$4929=L410)*IFERROR(VALUE($V$2:$V$4929), 0), 0)), "最新", "歷史重複"))</f>
        <v/>
      </c>
      <c r="F410" t="s">
        <v>1964</v>
      </c>
      <c r="G410" t="s">
        <v>29</v>
      </c>
      <c r="H410" t="s">
        <v>30</v>
      </c>
      <c r="I410" t="s">
        <v>31</v>
      </c>
      <c r="J410" t="s">
        <v>1965</v>
      </c>
      <c r="K410" t="s">
        <v>1966</v>
      </c>
      <c r="L410" t="s">
        <v>1994</v>
      </c>
      <c r="M410" t="s">
        <v>1995</v>
      </c>
      <c r="N410" t="s">
        <v>219</v>
      </c>
      <c r="O410" t="s">
        <v>37</v>
      </c>
      <c r="P410" t="s">
        <v>1996</v>
      </c>
      <c r="Q410" t="s">
        <v>38</v>
      </c>
      <c r="R410" t="s">
        <v>1881</v>
      </c>
      <c r="S410" t="s">
        <v>1969</v>
      </c>
      <c r="T410" t="s">
        <v>1997</v>
      </c>
      <c r="U410" t="s">
        <v>1915</v>
      </c>
      <c r="V410" t="s">
        <v>1915</v>
      </c>
      <c r="W410" t="s">
        <v>37</v>
      </c>
      <c r="X410" t="s">
        <v>37</v>
      </c>
      <c r="Y410" t="s">
        <v>37</v>
      </c>
      <c r="Z410" t="s">
        <v>1998</v>
      </c>
      <c r="AA410" t="s">
        <v>44</v>
      </c>
      <c r="AB410" t="s">
        <v>44</v>
      </c>
      <c r="AC410" t="s">
        <v>45</v>
      </c>
      <c r="AD410" t="s">
        <v>179</v>
      </c>
      <c r="AE410" t="s">
        <v>1917</v>
      </c>
      <c r="AF410" t="s">
        <v>1918</v>
      </c>
      <c r="AG410">
        <v>622397</v>
      </c>
      <c r="AH410">
        <v>4.7</v>
      </c>
      <c r="AI410">
        <v>4.7</v>
      </c>
    </row>
    <row r="411" spans="1:35" ht="16.850000000000001" customHeight="1">
      <c r="A411" s="65" t="str">
        <f>IF(L411="","",IF(COUNTIF(Wip!K:K,L411)=0,IF(W411="","KGB","KBB"),IF(AND(_xlfn.IFNA(VLOOKUP(L411,Wip!K:M,3,0),"")="Y",Q411="MTCAPPLYCONF"),"On Hold",IF(W411="","KGB","KBB"))))</f>
        <v>KBB</v>
      </c>
      <c r="B411" s="65" t="str">
        <f>IF(A411="on hold", "on hold",
 IF(A411="KGB", "Standard Shipment",
  IF(IFERROR(IFERROR(VLOOKUP(L411, List!D:J, 7, 0), VLOOKUP(L411&amp;"", List!D:J, 7, 0)), 0)=0,
   IF(IFERROR(IFERROR(VLOOKUP(L411, 'CND List'!$A:$C, 3, 0), VLOOKUP(L411&amp;"", 'CND List'!$A:$C, 3, 0)), 0)=0,
    IF(A411="KBB", "-", ""),
    IFERROR(VLOOKUP(L411, 'CND List'!$A:$C, 3, 0), VLOOKUP(L411&amp;"", 'CND List'!$A:$C, 3, 0))
   ),
   IFERROR(VLOOKUP(L411, List!D:J, 7, 0), VLOOKUP(L411&amp;"", List!D:J, 7, 0))
  )
 )
)</f>
        <v>-</v>
      </c>
      <c r="C411" s="66" t="str">
        <f t="shared" si="6"/>
        <v>wait for return customer</v>
      </c>
      <c r="D411" s="67" t="str">
        <f ca="1">IF(C411="Local Scrap","Closed",IFERROR(IF(A411="kgb","Closed",IF(MID(C411,5,1)="Q","Closed",LOOKUP(TODAY()-W411, {0,31,91,181,366}, {"0-30天","31-90天","91-180天","181-365天","365天以上"}))), LOOKUP(TODAY()-Z411, {0,31,91,181,366}, {"0-30天","31-90天","91-180天","181-365天","365天以上"})))</f>
        <v>181-365天</v>
      </c>
      <c r="E411" s="67" t="str" cm="1">
        <f t="array" ref="E411">IF(A411&lt;&gt;"kbb", "", IF(IFERROR(VALUE(V411), 0)=MAX(INDEX(($A$2:$A$4929="kbb")*($L$2:$L$4929=L411)*IFERROR(VALUE($V$2:$V$4929), 0), 0)), "最新", "歷史重複"))</f>
        <v>最新</v>
      </c>
      <c r="F411" t="s">
        <v>1964</v>
      </c>
      <c r="G411" t="s">
        <v>29</v>
      </c>
      <c r="H411" t="s">
        <v>30</v>
      </c>
      <c r="I411" t="s">
        <v>31</v>
      </c>
      <c r="J411" t="s">
        <v>1965</v>
      </c>
      <c r="K411" t="s">
        <v>1966</v>
      </c>
      <c r="L411" t="s">
        <v>1999</v>
      </c>
      <c r="M411" t="s">
        <v>1610</v>
      </c>
      <c r="N411" t="s">
        <v>1391</v>
      </c>
      <c r="O411" t="s">
        <v>37</v>
      </c>
      <c r="P411" t="s">
        <v>1999</v>
      </c>
      <c r="Q411" t="s">
        <v>38</v>
      </c>
      <c r="R411" t="s">
        <v>1881</v>
      </c>
      <c r="S411" t="s">
        <v>1969</v>
      </c>
      <c r="T411" t="s">
        <v>37</v>
      </c>
      <c r="U411" t="s">
        <v>37</v>
      </c>
      <c r="V411" t="s">
        <v>2000</v>
      </c>
      <c r="W411" t="s">
        <v>517</v>
      </c>
      <c r="X411" t="s">
        <v>114</v>
      </c>
      <c r="Y411" t="s">
        <v>518</v>
      </c>
      <c r="Z411" t="s">
        <v>2001</v>
      </c>
      <c r="AA411" t="s">
        <v>44</v>
      </c>
      <c r="AB411" t="s">
        <v>44</v>
      </c>
      <c r="AC411" t="s">
        <v>117</v>
      </c>
      <c r="AD411" t="s">
        <v>1302</v>
      </c>
      <c r="AE411" t="s">
        <v>37</v>
      </c>
      <c r="AF411" t="s">
        <v>37</v>
      </c>
      <c r="AG411" t="s">
        <v>37</v>
      </c>
      <c r="AH411" t="s">
        <v>37</v>
      </c>
      <c r="AI411" t="s">
        <v>37</v>
      </c>
    </row>
    <row r="412" spans="1:35" ht="16.850000000000001" customHeight="1">
      <c r="A412" s="65" t="str">
        <f>IF(L412="","",IF(COUNTIF(Wip!K:K,L412)=0,IF(W412="","KGB","KBB"),IF(AND(_xlfn.IFNA(VLOOKUP(L412,Wip!K:M,3,0),"")="Y",Q412="MTCAPPLYCONF"),"On Hold",IF(W412="","KGB","KBB"))))</f>
        <v>KGB</v>
      </c>
      <c r="B412" s="65" t="str">
        <f>IF(A412="on hold", "on hold",
 IF(A412="KGB", "Standard Shipment",
  IF(IFERROR(IFERROR(VLOOKUP(L412, List!D:J, 7, 0), VLOOKUP(L412&amp;"", List!D:J, 7, 0)), 0)=0,
   IF(IFERROR(IFERROR(VLOOKUP(L412, 'CND List'!$A:$C, 3, 0), VLOOKUP(L412&amp;"", 'CND List'!$A:$C, 3, 0)), 0)=0,
    IF(A412="KBB", "-", ""),
    IFERROR(VLOOKUP(L412, 'CND List'!$A:$C, 3, 0), VLOOKUP(L412&amp;"", 'CND List'!$A:$C, 3, 0))
   ),
   IFERROR(VLOOKUP(L412, List!D:J, 7, 0), VLOOKUP(L412&amp;"", List!D:J, 7, 0))
  )
 )
)</f>
        <v>Standard Shipment</v>
      </c>
      <c r="C412" s="66" t="str">
        <f t="shared" si="6"/>
        <v>Standard Shipment</v>
      </c>
      <c r="D412" s="67" t="str">
        <f ca="1">IF(C412="Local Scrap","Closed",IFERROR(IF(A412="kgb","Closed",IF(MID(C412,5,1)="Q","Closed",LOOKUP(TODAY()-W412, {0,31,91,181,366}, {"0-30天","31-90天","91-180天","181-365天","365天以上"}))), LOOKUP(TODAY()-Z412, {0,31,91,181,366}, {"0-30天","31-90天","91-180天","181-365天","365天以上"})))</f>
        <v>Closed</v>
      </c>
      <c r="E412" s="67" t="str" cm="1">
        <f t="array" ref="E412">IF(A412&lt;&gt;"kbb", "", IF(IFERROR(VALUE(V412), 0)=MAX(INDEX(($A$2:$A$4929="kbb")*($L$2:$L$4929=L412)*IFERROR(VALUE($V$2:$V$4929), 0), 0)), "最新", "歷史重複"))</f>
        <v/>
      </c>
      <c r="F412" t="s">
        <v>2002</v>
      </c>
      <c r="G412" t="s">
        <v>29</v>
      </c>
      <c r="H412" t="s">
        <v>30</v>
      </c>
      <c r="I412" t="s">
        <v>31</v>
      </c>
      <c r="J412" t="s">
        <v>2003</v>
      </c>
      <c r="K412" t="s">
        <v>2004</v>
      </c>
      <c r="L412" t="s">
        <v>2005</v>
      </c>
      <c r="M412" t="s">
        <v>2006</v>
      </c>
      <c r="N412" t="s">
        <v>2007</v>
      </c>
      <c r="O412" t="s">
        <v>37</v>
      </c>
      <c r="P412" t="s">
        <v>2008</v>
      </c>
      <c r="Q412" t="s">
        <v>38</v>
      </c>
      <c r="R412" t="s">
        <v>1881</v>
      </c>
      <c r="S412" t="s">
        <v>2009</v>
      </c>
      <c r="T412" t="s">
        <v>2010</v>
      </c>
      <c r="U412" t="s">
        <v>1935</v>
      </c>
      <c r="V412" t="s">
        <v>1935</v>
      </c>
      <c r="W412" t="s">
        <v>37</v>
      </c>
      <c r="X412" t="s">
        <v>37</v>
      </c>
      <c r="Y412" t="s">
        <v>37</v>
      </c>
      <c r="Z412" t="s">
        <v>2011</v>
      </c>
      <c r="AA412" t="s">
        <v>44</v>
      </c>
      <c r="AB412" t="s">
        <v>44</v>
      </c>
      <c r="AC412" t="s">
        <v>45</v>
      </c>
      <c r="AD412" t="s">
        <v>1847</v>
      </c>
      <c r="AE412" t="s">
        <v>1740</v>
      </c>
      <c r="AF412" t="s">
        <v>48</v>
      </c>
      <c r="AG412">
        <v>622102</v>
      </c>
      <c r="AH412">
        <v>1</v>
      </c>
      <c r="AI412">
        <v>1</v>
      </c>
    </row>
    <row r="413" spans="1:35" ht="16.850000000000001" customHeight="1">
      <c r="A413" s="65" t="str">
        <f>IF(L413="","",IF(COUNTIF(Wip!K:K,L413)=0,IF(W413="","KGB","KBB"),IF(AND(_xlfn.IFNA(VLOOKUP(L413,Wip!K:M,3,0),"")="Y",Q413="MTCAPPLYCONF"),"On Hold",IF(W413="","KGB","KBB"))))</f>
        <v>KGB</v>
      </c>
      <c r="B413" s="65" t="str">
        <f>IF(A413="on hold", "on hold",
 IF(A413="KGB", "Standard Shipment",
  IF(IFERROR(IFERROR(VLOOKUP(L413, List!D:J, 7, 0), VLOOKUP(L413&amp;"", List!D:J, 7, 0)), 0)=0,
   IF(IFERROR(IFERROR(VLOOKUP(L413, 'CND List'!$A:$C, 3, 0), VLOOKUP(L413&amp;"", 'CND List'!$A:$C, 3, 0)), 0)=0,
    IF(A413="KBB", "-", ""),
    IFERROR(VLOOKUP(L413, 'CND List'!$A:$C, 3, 0), VLOOKUP(L413&amp;"", 'CND List'!$A:$C, 3, 0))
   ),
   IFERROR(VLOOKUP(L413, List!D:J, 7, 0), VLOOKUP(L413&amp;"", List!D:J, 7, 0))
  )
 )
)</f>
        <v>Standard Shipment</v>
      </c>
      <c r="C413" s="66" t="str">
        <f t="shared" si="6"/>
        <v>Standard Shipment</v>
      </c>
      <c r="D413" s="67" t="str">
        <f ca="1">IF(C413="Local Scrap","Closed",IFERROR(IF(A413="kgb","Closed",IF(MID(C413,5,1)="Q","Closed",LOOKUP(TODAY()-W413, {0,31,91,181,366}, {"0-30天","31-90天","91-180天","181-365天","365天以上"}))), LOOKUP(TODAY()-Z413, {0,31,91,181,366}, {"0-30天","31-90天","91-180天","181-365天","365天以上"})))</f>
        <v>Closed</v>
      </c>
      <c r="E413" s="67" t="str" cm="1">
        <f t="array" ref="E413">IF(A413&lt;&gt;"kbb", "", IF(IFERROR(VALUE(V413), 0)=MAX(INDEX(($A$2:$A$4929="kbb")*($L$2:$L$4929=L413)*IFERROR(VALUE($V$2:$V$4929), 0), 0)), "最新", "歷史重複"))</f>
        <v/>
      </c>
      <c r="F413" t="s">
        <v>2002</v>
      </c>
      <c r="G413" t="s">
        <v>29</v>
      </c>
      <c r="H413" t="s">
        <v>30</v>
      </c>
      <c r="I413" t="s">
        <v>31</v>
      </c>
      <c r="J413" t="s">
        <v>2003</v>
      </c>
      <c r="K413" t="s">
        <v>2004</v>
      </c>
      <c r="L413" t="s">
        <v>2012</v>
      </c>
      <c r="M413" t="s">
        <v>384</v>
      </c>
      <c r="N413" t="s">
        <v>385</v>
      </c>
      <c r="O413" t="s">
        <v>37</v>
      </c>
      <c r="P413" t="s">
        <v>2013</v>
      </c>
      <c r="Q413" t="s">
        <v>38</v>
      </c>
      <c r="R413" t="s">
        <v>1881</v>
      </c>
      <c r="S413" t="s">
        <v>2014</v>
      </c>
      <c r="T413" t="s">
        <v>2015</v>
      </c>
      <c r="U413" t="s">
        <v>1935</v>
      </c>
      <c r="V413" t="s">
        <v>1935</v>
      </c>
      <c r="W413" t="s">
        <v>37</v>
      </c>
      <c r="X413" t="s">
        <v>37</v>
      </c>
      <c r="Y413" t="s">
        <v>37</v>
      </c>
      <c r="Z413" t="s">
        <v>2016</v>
      </c>
      <c r="AA413" t="s">
        <v>44</v>
      </c>
      <c r="AB413" t="s">
        <v>44</v>
      </c>
      <c r="AC413" t="s">
        <v>45</v>
      </c>
      <c r="AD413" t="s">
        <v>390</v>
      </c>
      <c r="AE413" t="s">
        <v>1740</v>
      </c>
      <c r="AF413" t="s">
        <v>48</v>
      </c>
      <c r="AG413">
        <v>622102</v>
      </c>
      <c r="AH413">
        <v>1</v>
      </c>
      <c r="AI413">
        <v>1</v>
      </c>
    </row>
    <row r="414" spans="1:35" ht="16.850000000000001" customHeight="1">
      <c r="A414" s="65" t="str">
        <f>IF(L414="","",IF(COUNTIF(Wip!K:K,L414)=0,IF(W414="","KGB","KBB"),IF(AND(_xlfn.IFNA(VLOOKUP(L414,Wip!K:M,3,0),"")="Y",Q414="MTCAPPLYCONF"),"On Hold",IF(W414="","KGB","KBB"))))</f>
        <v>KGB</v>
      </c>
      <c r="B414" s="65" t="str">
        <f>IF(A414="on hold", "on hold",
 IF(A414="KGB", "Standard Shipment",
  IF(IFERROR(IFERROR(VLOOKUP(L414, List!D:J, 7, 0), VLOOKUP(L414&amp;"", List!D:J, 7, 0)), 0)=0,
   IF(IFERROR(IFERROR(VLOOKUP(L414, 'CND List'!$A:$C, 3, 0), VLOOKUP(L414&amp;"", 'CND List'!$A:$C, 3, 0)), 0)=0,
    IF(A414="KBB", "-", ""),
    IFERROR(VLOOKUP(L414, 'CND List'!$A:$C, 3, 0), VLOOKUP(L414&amp;"", 'CND List'!$A:$C, 3, 0))
   ),
   IFERROR(VLOOKUP(L414, List!D:J, 7, 0), VLOOKUP(L414&amp;"", List!D:J, 7, 0))
  )
 )
)</f>
        <v>Standard Shipment</v>
      </c>
      <c r="C414" s="66" t="str">
        <f t="shared" si="6"/>
        <v>Standard Shipment</v>
      </c>
      <c r="D414" s="67" t="str">
        <f ca="1">IF(C414="Local Scrap","Closed",IFERROR(IF(A414="kgb","Closed",IF(MID(C414,5,1)="Q","Closed",LOOKUP(TODAY()-W414, {0,31,91,181,366}, {"0-30天","31-90天","91-180天","181-365天","365天以上"}))), LOOKUP(TODAY()-Z414, {0,31,91,181,366}, {"0-30天","31-90天","91-180天","181-365天","365天以上"})))</f>
        <v>Closed</v>
      </c>
      <c r="E414" s="67" t="str" cm="1">
        <f t="array" ref="E414">IF(A414&lt;&gt;"kbb", "", IF(IFERROR(VALUE(V414), 0)=MAX(INDEX(($A$2:$A$4929="kbb")*($L$2:$L$4929=L414)*IFERROR(VALUE($V$2:$V$4929), 0), 0)), "最新", "歷史重複"))</f>
        <v/>
      </c>
      <c r="F414" t="s">
        <v>2002</v>
      </c>
      <c r="G414" t="s">
        <v>29</v>
      </c>
      <c r="H414" t="s">
        <v>30</v>
      </c>
      <c r="I414" t="s">
        <v>31</v>
      </c>
      <c r="J414" t="s">
        <v>2003</v>
      </c>
      <c r="K414" t="s">
        <v>2004</v>
      </c>
      <c r="L414" t="s">
        <v>2017</v>
      </c>
      <c r="M414" t="s">
        <v>1371</v>
      </c>
      <c r="N414" t="s">
        <v>385</v>
      </c>
      <c r="O414" t="s">
        <v>37</v>
      </c>
      <c r="P414" t="s">
        <v>1370</v>
      </c>
      <c r="Q414" t="s">
        <v>38</v>
      </c>
      <c r="R414" t="s">
        <v>1881</v>
      </c>
      <c r="S414" t="s">
        <v>2014</v>
      </c>
      <c r="T414" t="s">
        <v>2018</v>
      </c>
      <c r="U414" t="s">
        <v>1935</v>
      </c>
      <c r="V414" t="s">
        <v>1935</v>
      </c>
      <c r="W414" t="s">
        <v>37</v>
      </c>
      <c r="X414" t="s">
        <v>37</v>
      </c>
      <c r="Y414" t="s">
        <v>37</v>
      </c>
      <c r="Z414" t="s">
        <v>2019</v>
      </c>
      <c r="AA414" t="s">
        <v>44</v>
      </c>
      <c r="AB414" t="s">
        <v>44</v>
      </c>
      <c r="AC414" t="s">
        <v>45</v>
      </c>
      <c r="AD414" t="s">
        <v>390</v>
      </c>
      <c r="AE414" t="s">
        <v>1740</v>
      </c>
      <c r="AF414" t="s">
        <v>48</v>
      </c>
      <c r="AG414">
        <v>622102</v>
      </c>
      <c r="AH414">
        <v>1</v>
      </c>
      <c r="AI414">
        <v>1</v>
      </c>
    </row>
    <row r="415" spans="1:35" ht="16.850000000000001" customHeight="1">
      <c r="A415" s="65" t="str">
        <f>IF(L415="","",IF(COUNTIF(Wip!K:K,L415)=0,IF(W415="","KGB","KBB"),IF(AND(_xlfn.IFNA(VLOOKUP(L415,Wip!K:M,3,0),"")="Y",Q415="MTCAPPLYCONF"),"On Hold",IF(W415="","KGB","KBB"))))</f>
        <v>KGB</v>
      </c>
      <c r="B415" s="65" t="str">
        <f>IF(A415="on hold", "on hold",
 IF(A415="KGB", "Standard Shipment",
  IF(IFERROR(IFERROR(VLOOKUP(L415, List!D:J, 7, 0), VLOOKUP(L415&amp;"", List!D:J, 7, 0)), 0)=0,
   IF(IFERROR(IFERROR(VLOOKUP(L415, 'CND List'!$A:$C, 3, 0), VLOOKUP(L415&amp;"", 'CND List'!$A:$C, 3, 0)), 0)=0,
    IF(A415="KBB", "-", ""),
    IFERROR(VLOOKUP(L415, 'CND List'!$A:$C, 3, 0), VLOOKUP(L415&amp;"", 'CND List'!$A:$C, 3, 0))
   ),
   IFERROR(VLOOKUP(L415, List!D:J, 7, 0), VLOOKUP(L415&amp;"", List!D:J, 7, 0))
  )
 )
)</f>
        <v>Standard Shipment</v>
      </c>
      <c r="C415" s="66" t="str">
        <f t="shared" si="6"/>
        <v>Standard Shipment</v>
      </c>
      <c r="D415" s="67" t="str">
        <f ca="1">IF(C415="Local Scrap","Closed",IFERROR(IF(A415="kgb","Closed",IF(MID(C415,5,1)="Q","Closed",LOOKUP(TODAY()-W415, {0,31,91,181,366}, {"0-30天","31-90天","91-180天","181-365天","365天以上"}))), LOOKUP(TODAY()-Z415, {0,31,91,181,366}, {"0-30天","31-90天","91-180天","181-365天","365天以上"})))</f>
        <v>Closed</v>
      </c>
      <c r="E415" s="67" t="str" cm="1">
        <f t="array" ref="E415">IF(A415&lt;&gt;"kbb", "", IF(IFERROR(VALUE(V415), 0)=MAX(INDEX(($A$2:$A$4929="kbb")*($L$2:$L$4929=L415)*IFERROR(VALUE($V$2:$V$4929), 0), 0)), "最新", "歷史重複"))</f>
        <v/>
      </c>
      <c r="F415" t="s">
        <v>2002</v>
      </c>
      <c r="G415" t="s">
        <v>29</v>
      </c>
      <c r="H415" t="s">
        <v>30</v>
      </c>
      <c r="I415" t="s">
        <v>31</v>
      </c>
      <c r="J415" t="s">
        <v>2003</v>
      </c>
      <c r="K415" t="s">
        <v>2004</v>
      </c>
      <c r="L415" t="s">
        <v>2020</v>
      </c>
      <c r="M415" t="s">
        <v>400</v>
      </c>
      <c r="N415" t="s">
        <v>36</v>
      </c>
      <c r="O415" t="s">
        <v>37</v>
      </c>
      <c r="P415" t="s">
        <v>2021</v>
      </c>
      <c r="Q415" t="s">
        <v>38</v>
      </c>
      <c r="R415" t="s">
        <v>1881</v>
      </c>
      <c r="S415" t="s">
        <v>2014</v>
      </c>
      <c r="T415" t="s">
        <v>2022</v>
      </c>
      <c r="U415" t="s">
        <v>1935</v>
      </c>
      <c r="V415" t="s">
        <v>1935</v>
      </c>
      <c r="W415" t="s">
        <v>37</v>
      </c>
      <c r="X415" t="s">
        <v>37</v>
      </c>
      <c r="Y415" t="s">
        <v>37</v>
      </c>
      <c r="Z415" t="s">
        <v>2023</v>
      </c>
      <c r="AA415" t="s">
        <v>44</v>
      </c>
      <c r="AB415" t="s">
        <v>44</v>
      </c>
      <c r="AC415" t="s">
        <v>45</v>
      </c>
      <c r="AD415" t="s">
        <v>46</v>
      </c>
      <c r="AE415" t="s">
        <v>1740</v>
      </c>
      <c r="AF415" t="s">
        <v>48</v>
      </c>
      <c r="AG415">
        <v>622102</v>
      </c>
      <c r="AH415">
        <v>1</v>
      </c>
      <c r="AI415">
        <v>1</v>
      </c>
    </row>
    <row r="416" spans="1:35" ht="16.850000000000001" customHeight="1">
      <c r="A416" s="65" t="str">
        <f>IF(L416="","",IF(COUNTIF(Wip!K:K,L416)=0,IF(W416="","KGB","KBB"),IF(AND(_xlfn.IFNA(VLOOKUP(L416,Wip!K:M,3,0),"")="Y",Q416="MTCAPPLYCONF"),"On Hold",IF(W416="","KGB","KBB"))))</f>
        <v>KBB</v>
      </c>
      <c r="B416" s="65" t="str">
        <f>IF(A416="on hold", "on hold",
 IF(A416="KGB", "Standard Shipment",
  IF(IFERROR(IFERROR(VLOOKUP(L416, List!D:J, 7, 0), VLOOKUP(L416&amp;"", List!D:J, 7, 0)), 0)=0,
   IF(IFERROR(IFERROR(VLOOKUP(L416, 'CND List'!$A:$C, 3, 0), VLOOKUP(L416&amp;"", 'CND List'!$A:$C, 3, 0)), 0)=0,
    IF(A416="KBB", "-", ""),
    IFERROR(VLOOKUP(L416, 'CND List'!$A:$C, 3, 0), VLOOKUP(L416&amp;"", 'CND List'!$A:$C, 3, 0))
   ),
   IFERROR(VLOOKUP(L416, List!D:J, 7, 0), VLOOKUP(L416&amp;"", List!D:J, 7, 0))
  )
 )
)</f>
        <v>Local Scrap</v>
      </c>
      <c r="C416" s="66" t="str">
        <f t="shared" si="6"/>
        <v>Local Scrap</v>
      </c>
      <c r="D416" s="67" t="str">
        <f ca="1">IF(C416="Local Scrap","Closed",IFERROR(IF(A416="kgb","Closed",IF(MID(C416,5,1)="Q","Closed",LOOKUP(TODAY()-W416, {0,31,91,181,366}, {"0-30天","31-90天","91-180天","181-365天","365天以上"}))), LOOKUP(TODAY()-Z416, {0,31,91,181,366}, {"0-30天","31-90天","91-180天","181-365天","365天以上"})))</f>
        <v>Closed</v>
      </c>
      <c r="E416" s="67" t="str" cm="1">
        <f t="array" ref="E416">IF(A416&lt;&gt;"kbb", "", IF(IFERROR(VALUE(V416), 0)=MAX(INDEX(($A$2:$A$4929="kbb")*($L$2:$L$4929=L416)*IFERROR(VALUE($V$2:$V$4929), 0), 0)), "最新", "歷史重複"))</f>
        <v>歷史重複</v>
      </c>
      <c r="F416" t="s">
        <v>2002</v>
      </c>
      <c r="G416" t="s">
        <v>29</v>
      </c>
      <c r="H416" t="s">
        <v>30</v>
      </c>
      <c r="I416" t="s">
        <v>31</v>
      </c>
      <c r="J416" t="s">
        <v>2003</v>
      </c>
      <c r="K416" t="s">
        <v>2004</v>
      </c>
      <c r="L416" t="s">
        <v>2024</v>
      </c>
      <c r="M416" t="s">
        <v>384</v>
      </c>
      <c r="N416" t="s">
        <v>385</v>
      </c>
      <c r="O416" t="s">
        <v>37</v>
      </c>
      <c r="P416" t="s">
        <v>2024</v>
      </c>
      <c r="Q416" t="s">
        <v>38</v>
      </c>
      <c r="R416" t="s">
        <v>39</v>
      </c>
      <c r="S416" t="s">
        <v>2014</v>
      </c>
      <c r="T416" t="s">
        <v>37</v>
      </c>
      <c r="U416" t="s">
        <v>37</v>
      </c>
      <c r="V416" t="s">
        <v>2025</v>
      </c>
      <c r="W416" t="s">
        <v>517</v>
      </c>
      <c r="X416" t="s">
        <v>114</v>
      </c>
      <c r="Y416" t="s">
        <v>518</v>
      </c>
      <c r="Z416" t="s">
        <v>2026</v>
      </c>
      <c r="AA416" t="s">
        <v>44</v>
      </c>
      <c r="AB416" t="s">
        <v>44</v>
      </c>
      <c r="AC416" t="s">
        <v>117</v>
      </c>
      <c r="AD416" t="s">
        <v>390</v>
      </c>
      <c r="AE416" t="s">
        <v>37</v>
      </c>
      <c r="AF416" t="s">
        <v>37</v>
      </c>
      <c r="AG416" t="s">
        <v>37</v>
      </c>
      <c r="AH416" t="s">
        <v>37</v>
      </c>
      <c r="AI416" t="s">
        <v>37</v>
      </c>
    </row>
    <row r="417" spans="1:35" ht="16.850000000000001" customHeight="1">
      <c r="A417" s="65" t="str">
        <f>IF(L417="","",IF(COUNTIF(Wip!K:K,L417)=0,IF(W417="","KGB","KBB"),IF(AND(_xlfn.IFNA(VLOOKUP(L417,Wip!K:M,3,0),"")="Y",Q417="MTCAPPLYCONF"),"On Hold",IF(W417="","KGB","KBB"))))</f>
        <v>KGB</v>
      </c>
      <c r="B417" s="65" t="str">
        <f>IF(A417="on hold", "on hold",
 IF(A417="KGB", "Standard Shipment",
  IF(IFERROR(IFERROR(VLOOKUP(L417, List!D:J, 7, 0), VLOOKUP(L417&amp;"", List!D:J, 7, 0)), 0)=0,
   IF(IFERROR(IFERROR(VLOOKUP(L417, 'CND List'!$A:$C, 3, 0), VLOOKUP(L417&amp;"", 'CND List'!$A:$C, 3, 0)), 0)=0,
    IF(A417="KBB", "-", ""),
    IFERROR(VLOOKUP(L417, 'CND List'!$A:$C, 3, 0), VLOOKUP(L417&amp;"", 'CND List'!$A:$C, 3, 0))
   ),
   IFERROR(VLOOKUP(L417, List!D:J, 7, 0), VLOOKUP(L417&amp;"", List!D:J, 7, 0))
  )
 )
)</f>
        <v>Standard Shipment</v>
      </c>
      <c r="C417" s="66" t="str">
        <f t="shared" si="6"/>
        <v>Standard Shipment</v>
      </c>
      <c r="D417" s="67" t="str">
        <f ca="1">IF(C417="Local Scrap","Closed",IFERROR(IF(A417="kgb","Closed",IF(MID(C417,5,1)="Q","Closed",LOOKUP(TODAY()-W417, {0,31,91,181,366}, {"0-30天","31-90天","91-180天","181-365天","365天以上"}))), LOOKUP(TODAY()-Z417, {0,31,91,181,366}, {"0-30天","31-90天","91-180天","181-365天","365天以上"})))</f>
        <v>Closed</v>
      </c>
      <c r="E417" s="67" t="str" cm="1">
        <f t="array" ref="E417">IF(A417&lt;&gt;"kbb", "", IF(IFERROR(VALUE(V417), 0)=MAX(INDEX(($A$2:$A$4929="kbb")*($L$2:$L$4929=L417)*IFERROR(VALUE($V$2:$V$4929), 0), 0)), "最新", "歷史重複"))</f>
        <v/>
      </c>
      <c r="F417" t="s">
        <v>2002</v>
      </c>
      <c r="G417" t="s">
        <v>29</v>
      </c>
      <c r="H417" t="s">
        <v>30</v>
      </c>
      <c r="I417" t="s">
        <v>31</v>
      </c>
      <c r="J417" t="s">
        <v>2003</v>
      </c>
      <c r="K417" t="s">
        <v>2004</v>
      </c>
      <c r="L417" t="s">
        <v>2028</v>
      </c>
      <c r="M417" t="s">
        <v>1610</v>
      </c>
      <c r="N417" t="s">
        <v>1391</v>
      </c>
      <c r="O417" t="s">
        <v>37</v>
      </c>
      <c r="P417" t="s">
        <v>2029</v>
      </c>
      <c r="Q417" t="s">
        <v>38</v>
      </c>
      <c r="R417" t="s">
        <v>1881</v>
      </c>
      <c r="S417" t="s">
        <v>2014</v>
      </c>
      <c r="T417" t="s">
        <v>2030</v>
      </c>
      <c r="U417" t="s">
        <v>1462</v>
      </c>
      <c r="V417" t="s">
        <v>1462</v>
      </c>
      <c r="W417" t="s">
        <v>37</v>
      </c>
      <c r="X417" t="s">
        <v>37</v>
      </c>
      <c r="Y417" t="s">
        <v>37</v>
      </c>
      <c r="Z417" t="s">
        <v>2031</v>
      </c>
      <c r="AA417" t="s">
        <v>44</v>
      </c>
      <c r="AB417" t="s">
        <v>44</v>
      </c>
      <c r="AC417" t="s">
        <v>45</v>
      </c>
      <c r="AD417" t="s">
        <v>1302</v>
      </c>
      <c r="AE417" t="s">
        <v>1464</v>
      </c>
      <c r="AF417" t="s">
        <v>48</v>
      </c>
      <c r="AG417">
        <v>622063</v>
      </c>
      <c r="AH417">
        <v>1</v>
      </c>
      <c r="AI417">
        <v>1</v>
      </c>
    </row>
    <row r="418" spans="1:35" ht="16.850000000000001" customHeight="1">
      <c r="A418" s="65" t="str">
        <f>IF(L418="","",IF(COUNTIF(Wip!K:K,L418)=0,IF(W418="","KGB","KBB"),IF(AND(_xlfn.IFNA(VLOOKUP(L418,Wip!K:M,3,0),"")="Y",Q418="MTCAPPLYCONF"),"On Hold",IF(W418="","KGB","KBB"))))</f>
        <v>KGB</v>
      </c>
      <c r="B418" s="65" t="str">
        <f>IF(A418="on hold", "on hold",
 IF(A418="KGB", "Standard Shipment",
  IF(IFERROR(IFERROR(VLOOKUP(L418, List!D:J, 7, 0), VLOOKUP(L418&amp;"", List!D:J, 7, 0)), 0)=0,
   IF(IFERROR(IFERROR(VLOOKUP(L418, 'CND List'!$A:$C, 3, 0), VLOOKUP(L418&amp;"", 'CND List'!$A:$C, 3, 0)), 0)=0,
    IF(A418="KBB", "-", ""),
    IFERROR(VLOOKUP(L418, 'CND List'!$A:$C, 3, 0), VLOOKUP(L418&amp;"", 'CND List'!$A:$C, 3, 0))
   ),
   IFERROR(VLOOKUP(L418, List!D:J, 7, 0), VLOOKUP(L418&amp;"", List!D:J, 7, 0))
  )
 )
)</f>
        <v>Standard Shipment</v>
      </c>
      <c r="C418" s="66" t="str">
        <f t="shared" si="6"/>
        <v>Standard Shipment</v>
      </c>
      <c r="D418" s="67" t="str">
        <f ca="1">IF(C418="Local Scrap","Closed",IFERROR(IF(A418="kgb","Closed",IF(MID(C418,5,1)="Q","Closed",LOOKUP(TODAY()-W418, {0,31,91,181,366}, {"0-30天","31-90天","91-180天","181-365天","365天以上"}))), LOOKUP(TODAY()-Z418, {0,31,91,181,366}, {"0-30天","31-90天","91-180天","181-365天","365天以上"})))</f>
        <v>Closed</v>
      </c>
      <c r="E418" s="67" t="str" cm="1">
        <f t="array" ref="E418">IF(A418&lt;&gt;"kbb", "", IF(IFERROR(VALUE(V418), 0)=MAX(INDEX(($A$2:$A$4929="kbb")*($L$2:$L$4929=L418)*IFERROR(VALUE($V$2:$V$4929), 0), 0)), "最新", "歷史重複"))</f>
        <v/>
      </c>
      <c r="F418" t="s">
        <v>2002</v>
      </c>
      <c r="G418" t="s">
        <v>29</v>
      </c>
      <c r="H418" t="s">
        <v>30</v>
      </c>
      <c r="I418" t="s">
        <v>31</v>
      </c>
      <c r="J418" t="s">
        <v>2003</v>
      </c>
      <c r="K418" t="s">
        <v>2004</v>
      </c>
      <c r="L418" t="s">
        <v>2032</v>
      </c>
      <c r="M418" t="s">
        <v>1295</v>
      </c>
      <c r="N418" t="s">
        <v>1296</v>
      </c>
      <c r="O418" t="s">
        <v>37</v>
      </c>
      <c r="P418" t="s">
        <v>2033</v>
      </c>
      <c r="Q418" t="s">
        <v>38</v>
      </c>
      <c r="R418" t="s">
        <v>1881</v>
      </c>
      <c r="S418" t="s">
        <v>2014</v>
      </c>
      <c r="T418" t="s">
        <v>2034</v>
      </c>
      <c r="U418" t="s">
        <v>1462</v>
      </c>
      <c r="V418" t="s">
        <v>1462</v>
      </c>
      <c r="W418" t="s">
        <v>37</v>
      </c>
      <c r="X418" t="s">
        <v>37</v>
      </c>
      <c r="Y418" t="s">
        <v>37</v>
      </c>
      <c r="Z418" t="s">
        <v>2035</v>
      </c>
      <c r="AA418" t="s">
        <v>44</v>
      </c>
      <c r="AB418" t="s">
        <v>44</v>
      </c>
      <c r="AC418" t="s">
        <v>45</v>
      </c>
      <c r="AD418" t="s">
        <v>1302</v>
      </c>
      <c r="AE418" t="s">
        <v>1464</v>
      </c>
      <c r="AF418" t="s">
        <v>48</v>
      </c>
      <c r="AG418">
        <v>622063</v>
      </c>
      <c r="AH418">
        <v>1</v>
      </c>
      <c r="AI418">
        <v>1</v>
      </c>
    </row>
    <row r="419" spans="1:35" ht="16.850000000000001" customHeight="1">
      <c r="A419" s="65" t="str">
        <f>IF(L419="","",IF(COUNTIF(Wip!K:K,L419)=0,IF(W419="","KGB","KBB"),IF(AND(_xlfn.IFNA(VLOOKUP(L419,Wip!K:M,3,0),"")="Y",Q419="MTCAPPLYCONF"),"On Hold",IF(W419="","KGB","KBB"))))</f>
        <v>KGB</v>
      </c>
      <c r="B419" s="65" t="str">
        <f>IF(A419="on hold", "on hold",
 IF(A419="KGB", "Standard Shipment",
  IF(IFERROR(IFERROR(VLOOKUP(L419, List!D:J, 7, 0), VLOOKUP(L419&amp;"", List!D:J, 7, 0)), 0)=0,
   IF(IFERROR(IFERROR(VLOOKUP(L419, 'CND List'!$A:$C, 3, 0), VLOOKUP(L419&amp;"", 'CND List'!$A:$C, 3, 0)), 0)=0,
    IF(A419="KBB", "-", ""),
    IFERROR(VLOOKUP(L419, 'CND List'!$A:$C, 3, 0), VLOOKUP(L419&amp;"", 'CND List'!$A:$C, 3, 0))
   ),
   IFERROR(VLOOKUP(L419, List!D:J, 7, 0), VLOOKUP(L419&amp;"", List!D:J, 7, 0))
  )
 )
)</f>
        <v>Standard Shipment</v>
      </c>
      <c r="C419" s="66" t="str">
        <f t="shared" ref="C419:C482" si="7">IF(A419="on hold", "on hold", IF(B419="on hold", "wait for return customer", IF(B419="CND Sceond Pass", "Standard Shipment", IF(AND(A419="kgb", OR(B419="-", B419="", B419="#N/A")), "Standard Shipment", IF(AND(A419="kbb", OR(B419="-", B419="", B419="#N/A")), "wait for return customer", IF(OR(B419="Local Scrap", B419="SBF to be notified", B419="VRAM is pending RTV", B419="BU未結案"), B419, IF(OR(B419="scrap結案", B419="良品結案", LEFT(B419,2)="sc", LEFT(B419,2)="良品"), "CND結案", IF(ISNUMBER(B419), YEAR(B419) &amp; "Q" &amp; INT((MONTH(B419)+2)/3), IF(ISERROR(DATEVALUE(TEXT(B419,"yyyy/mm/dd"))), IF(ISNA(B419), "#N/A", B419), YEAR(DATEVALUE(TEXT(B419,"yyyy/mm/dd"))) &amp; "Q" &amp; INT((MONTH(DATEVALUE(TEXT(B419,"yyyy/mm/dd")))+2)/3))))))))))</f>
        <v>Standard Shipment</v>
      </c>
      <c r="D419" s="67" t="str">
        <f ca="1">IF(C419="Local Scrap","Closed",IFERROR(IF(A419="kgb","Closed",IF(MID(C419,5,1)="Q","Closed",LOOKUP(TODAY()-W419, {0,31,91,181,366}, {"0-30天","31-90天","91-180天","181-365天","365天以上"}))), LOOKUP(TODAY()-Z419, {0,31,91,181,366}, {"0-30天","31-90天","91-180天","181-365天","365天以上"})))</f>
        <v>Closed</v>
      </c>
      <c r="E419" s="67" t="str" cm="1">
        <f t="array" ref="E419">IF(A419&lt;&gt;"kbb", "", IF(IFERROR(VALUE(V419), 0)=MAX(INDEX(($A$2:$A$4929="kbb")*($L$2:$L$4929=L419)*IFERROR(VALUE($V$2:$V$4929), 0), 0)), "最新", "歷史重複"))</f>
        <v/>
      </c>
      <c r="F419" t="s">
        <v>2002</v>
      </c>
      <c r="G419" t="s">
        <v>29</v>
      </c>
      <c r="H419" t="s">
        <v>30</v>
      </c>
      <c r="I419" t="s">
        <v>31</v>
      </c>
      <c r="J419" t="s">
        <v>2003</v>
      </c>
      <c r="K419" t="s">
        <v>2004</v>
      </c>
      <c r="L419" t="s">
        <v>2036</v>
      </c>
      <c r="M419" t="s">
        <v>1610</v>
      </c>
      <c r="N419" t="s">
        <v>1391</v>
      </c>
      <c r="O419" t="s">
        <v>37</v>
      </c>
      <c r="P419" t="s">
        <v>2037</v>
      </c>
      <c r="Q419" t="s">
        <v>38</v>
      </c>
      <c r="R419" t="s">
        <v>1881</v>
      </c>
      <c r="S419" t="s">
        <v>2014</v>
      </c>
      <c r="T419" t="s">
        <v>2038</v>
      </c>
      <c r="U419" t="s">
        <v>1462</v>
      </c>
      <c r="V419" t="s">
        <v>1462</v>
      </c>
      <c r="W419" t="s">
        <v>37</v>
      </c>
      <c r="X419" t="s">
        <v>37</v>
      </c>
      <c r="Y419" t="s">
        <v>37</v>
      </c>
      <c r="Z419" t="s">
        <v>2039</v>
      </c>
      <c r="AA419" t="s">
        <v>44</v>
      </c>
      <c r="AB419" t="s">
        <v>44</v>
      </c>
      <c r="AC419" t="s">
        <v>45</v>
      </c>
      <c r="AD419" t="s">
        <v>1302</v>
      </c>
      <c r="AE419" t="s">
        <v>1464</v>
      </c>
      <c r="AF419" t="s">
        <v>48</v>
      </c>
      <c r="AG419">
        <v>622063</v>
      </c>
      <c r="AH419">
        <v>1</v>
      </c>
      <c r="AI419">
        <v>1</v>
      </c>
    </row>
    <row r="420" spans="1:35" ht="16.850000000000001" customHeight="1">
      <c r="A420" s="65" t="str">
        <f>IF(L420="","",IF(COUNTIF(Wip!K:K,L420)=0,IF(W420="","KGB","KBB"),IF(AND(_xlfn.IFNA(VLOOKUP(L420,Wip!K:M,3,0),"")="Y",Q420="MTCAPPLYCONF"),"On Hold",IF(W420="","KGB","KBB"))))</f>
        <v>KBB</v>
      </c>
      <c r="B420" s="65" t="str">
        <f>IF(A420="on hold", "on hold",
 IF(A420="KGB", "Standard Shipment",
  IF(IFERROR(IFERROR(VLOOKUP(L420, List!D:J, 7, 0), VLOOKUP(L420&amp;"", List!D:J, 7, 0)), 0)=0,
   IF(IFERROR(IFERROR(VLOOKUP(L420, 'CND List'!$A:$C, 3, 0), VLOOKUP(L420&amp;"", 'CND List'!$A:$C, 3, 0)), 0)=0,
    IF(A420="KBB", "-", ""),
    IFERROR(VLOOKUP(L420, 'CND List'!$A:$C, 3, 0), VLOOKUP(L420&amp;"", 'CND List'!$A:$C, 3, 0))
   ),
   IFERROR(VLOOKUP(L420, List!D:J, 7, 0), VLOOKUP(L420&amp;"", List!D:J, 7, 0))
  )
 )
)</f>
        <v>-</v>
      </c>
      <c r="C420" s="66" t="str">
        <f t="shared" si="7"/>
        <v>wait for return customer</v>
      </c>
      <c r="D420" s="67" t="str">
        <f ca="1">IF(C420="Local Scrap","Closed",IFERROR(IF(A420="kgb","Closed",IF(MID(C420,5,1)="Q","Closed",LOOKUP(TODAY()-W420, {0,31,91,181,366}, {"0-30天","31-90天","91-180天","181-365天","365天以上"}))), LOOKUP(TODAY()-Z420, {0,31,91,181,366}, {"0-30天","31-90天","91-180天","181-365天","365天以上"})))</f>
        <v>181-365天</v>
      </c>
      <c r="E420" s="67" t="str" cm="1">
        <f t="array" ref="E420">IF(A420&lt;&gt;"kbb", "", IF(IFERROR(VALUE(V420), 0)=MAX(INDEX(($A$2:$A$4929="kbb")*($L$2:$L$4929=L420)*IFERROR(VALUE($V$2:$V$4929), 0), 0)), "最新", "歷史重複"))</f>
        <v>最新</v>
      </c>
      <c r="F420" t="s">
        <v>2002</v>
      </c>
      <c r="G420" t="s">
        <v>29</v>
      </c>
      <c r="H420" t="s">
        <v>30</v>
      </c>
      <c r="I420" t="s">
        <v>31</v>
      </c>
      <c r="J420" t="s">
        <v>2003</v>
      </c>
      <c r="K420" t="s">
        <v>2004</v>
      </c>
      <c r="L420" t="s">
        <v>2040</v>
      </c>
      <c r="M420" t="s">
        <v>2041</v>
      </c>
      <c r="N420" t="s">
        <v>2042</v>
      </c>
      <c r="O420" t="s">
        <v>37</v>
      </c>
      <c r="P420" t="s">
        <v>2040</v>
      </c>
      <c r="Q420" t="s">
        <v>38</v>
      </c>
      <c r="R420" t="s">
        <v>1881</v>
      </c>
      <c r="S420" t="s">
        <v>2014</v>
      </c>
      <c r="T420" t="s">
        <v>37</v>
      </c>
      <c r="U420" t="s">
        <v>37</v>
      </c>
      <c r="V420" t="s">
        <v>2043</v>
      </c>
      <c r="W420" t="s">
        <v>1252</v>
      </c>
      <c r="X420" t="s">
        <v>1253</v>
      </c>
      <c r="Y420" t="s">
        <v>2044</v>
      </c>
      <c r="Z420" t="s">
        <v>2045</v>
      </c>
      <c r="AA420" t="s">
        <v>44</v>
      </c>
      <c r="AB420" t="s">
        <v>44</v>
      </c>
      <c r="AC420" t="s">
        <v>1256</v>
      </c>
      <c r="AD420" t="s">
        <v>190</v>
      </c>
      <c r="AE420" t="s">
        <v>37</v>
      </c>
      <c r="AF420" t="s">
        <v>37</v>
      </c>
      <c r="AG420" t="s">
        <v>37</v>
      </c>
      <c r="AH420" t="s">
        <v>37</v>
      </c>
      <c r="AI420" t="s">
        <v>37</v>
      </c>
    </row>
    <row r="421" spans="1:35" ht="16.850000000000001" customHeight="1">
      <c r="A421" s="65" t="str">
        <f>IF(L421="","",IF(COUNTIF(Wip!K:K,L421)=0,IF(W421="","KGB","KBB"),IF(AND(_xlfn.IFNA(VLOOKUP(L421,Wip!K:M,3,0),"")="Y",Q421="MTCAPPLYCONF"),"On Hold",IF(W421="","KGB","KBB"))))</f>
        <v>KGB</v>
      </c>
      <c r="B421" s="65" t="str">
        <f>IF(A421="on hold", "on hold",
 IF(A421="KGB", "Standard Shipment",
  IF(IFERROR(IFERROR(VLOOKUP(L421, List!D:J, 7, 0), VLOOKUP(L421&amp;"", List!D:J, 7, 0)), 0)=0,
   IF(IFERROR(IFERROR(VLOOKUP(L421, 'CND List'!$A:$C, 3, 0), VLOOKUP(L421&amp;"", 'CND List'!$A:$C, 3, 0)), 0)=0,
    IF(A421="KBB", "-", ""),
    IFERROR(VLOOKUP(L421, 'CND List'!$A:$C, 3, 0), VLOOKUP(L421&amp;"", 'CND List'!$A:$C, 3, 0))
   ),
   IFERROR(VLOOKUP(L421, List!D:J, 7, 0), VLOOKUP(L421&amp;"", List!D:J, 7, 0))
  )
 )
)</f>
        <v>Standard Shipment</v>
      </c>
      <c r="C421" s="66" t="str">
        <f t="shared" si="7"/>
        <v>Standard Shipment</v>
      </c>
      <c r="D421" s="67" t="str">
        <f ca="1">IF(C421="Local Scrap","Closed",IFERROR(IF(A421="kgb","Closed",IF(MID(C421,5,1)="Q","Closed",LOOKUP(TODAY()-W421, {0,31,91,181,366}, {"0-30天","31-90天","91-180天","181-365天","365天以上"}))), LOOKUP(TODAY()-Z421, {0,31,91,181,366}, {"0-30天","31-90天","91-180天","181-365天","365天以上"})))</f>
        <v>Closed</v>
      </c>
      <c r="E421" s="67" t="str" cm="1">
        <f t="array" ref="E421">IF(A421&lt;&gt;"kbb", "", IF(IFERROR(VALUE(V421), 0)=MAX(INDEX(($A$2:$A$4929="kbb")*($L$2:$L$4929=L421)*IFERROR(VALUE($V$2:$V$4929), 0), 0)), "最新", "歷史重複"))</f>
        <v/>
      </c>
      <c r="F421" t="s">
        <v>2002</v>
      </c>
      <c r="G421" t="s">
        <v>29</v>
      </c>
      <c r="H421" t="s">
        <v>30</v>
      </c>
      <c r="I421" t="s">
        <v>31</v>
      </c>
      <c r="J421" t="s">
        <v>2003</v>
      </c>
      <c r="K421" t="s">
        <v>2004</v>
      </c>
      <c r="L421" t="s">
        <v>2046</v>
      </c>
      <c r="M421" t="s">
        <v>455</v>
      </c>
      <c r="N421" t="s">
        <v>456</v>
      </c>
      <c r="O421" t="s">
        <v>37</v>
      </c>
      <c r="P421" t="s">
        <v>2047</v>
      </c>
      <c r="Q421" t="s">
        <v>38</v>
      </c>
      <c r="R421" t="s">
        <v>1881</v>
      </c>
      <c r="S421" t="s">
        <v>2014</v>
      </c>
      <c r="T421" t="s">
        <v>2048</v>
      </c>
      <c r="U421" t="s">
        <v>1721</v>
      </c>
      <c r="V421" t="s">
        <v>1721</v>
      </c>
      <c r="W421" t="s">
        <v>37</v>
      </c>
      <c r="X421" t="s">
        <v>37</v>
      </c>
      <c r="Y421" t="s">
        <v>37</v>
      </c>
      <c r="Z421" t="s">
        <v>2049</v>
      </c>
      <c r="AA421" t="s">
        <v>44</v>
      </c>
      <c r="AB421" t="s">
        <v>44</v>
      </c>
      <c r="AC421" t="s">
        <v>45</v>
      </c>
      <c r="AD421" t="s">
        <v>460</v>
      </c>
      <c r="AE421" t="s">
        <v>1723</v>
      </c>
      <c r="AF421" t="s">
        <v>48</v>
      </c>
      <c r="AG421">
        <v>622117</v>
      </c>
      <c r="AH421">
        <v>1</v>
      </c>
      <c r="AI421">
        <v>1</v>
      </c>
    </row>
    <row r="422" spans="1:35" ht="16.850000000000001" customHeight="1">
      <c r="A422" s="65" t="str">
        <f>IF(L422="","",IF(COUNTIF(Wip!K:K,L422)=0,IF(W422="","KGB","KBB"),IF(AND(_xlfn.IFNA(VLOOKUP(L422,Wip!K:M,3,0),"")="Y",Q422="MTCAPPLYCONF"),"On Hold",IF(W422="","KGB","KBB"))))</f>
        <v>KGB</v>
      </c>
      <c r="B422" s="65" t="str">
        <f>IF(A422="on hold", "on hold",
 IF(A422="KGB", "Standard Shipment",
  IF(IFERROR(IFERROR(VLOOKUP(L422, List!D:J, 7, 0), VLOOKUP(L422&amp;"", List!D:J, 7, 0)), 0)=0,
   IF(IFERROR(IFERROR(VLOOKUP(L422, 'CND List'!$A:$C, 3, 0), VLOOKUP(L422&amp;"", 'CND List'!$A:$C, 3, 0)), 0)=0,
    IF(A422="KBB", "-", ""),
    IFERROR(VLOOKUP(L422, 'CND List'!$A:$C, 3, 0), VLOOKUP(L422&amp;"", 'CND List'!$A:$C, 3, 0))
   ),
   IFERROR(VLOOKUP(L422, List!D:J, 7, 0), VLOOKUP(L422&amp;"", List!D:J, 7, 0))
  )
 )
)</f>
        <v>Standard Shipment</v>
      </c>
      <c r="C422" s="66" t="str">
        <f t="shared" si="7"/>
        <v>Standard Shipment</v>
      </c>
      <c r="D422" s="67" t="str">
        <f ca="1">IF(C422="Local Scrap","Closed",IFERROR(IF(A422="kgb","Closed",IF(MID(C422,5,1)="Q","Closed",LOOKUP(TODAY()-W422, {0,31,91,181,366}, {"0-30天","31-90天","91-180天","181-365天","365天以上"}))), LOOKUP(TODAY()-Z422, {0,31,91,181,366}, {"0-30天","31-90天","91-180天","181-365天","365天以上"})))</f>
        <v>Closed</v>
      </c>
      <c r="E422" s="67" t="str" cm="1">
        <f t="array" ref="E422">IF(A422&lt;&gt;"kbb", "", IF(IFERROR(VALUE(V422), 0)=MAX(INDEX(($A$2:$A$4929="kbb")*($L$2:$L$4929=L422)*IFERROR(VALUE($V$2:$V$4929), 0), 0)), "最新", "歷史重複"))</f>
        <v/>
      </c>
      <c r="F422" t="s">
        <v>2050</v>
      </c>
      <c r="G422" t="s">
        <v>29</v>
      </c>
      <c r="H422" t="s">
        <v>30</v>
      </c>
      <c r="I422" t="s">
        <v>31</v>
      </c>
      <c r="J422" t="s">
        <v>2051</v>
      </c>
      <c r="K422" t="s">
        <v>2052</v>
      </c>
      <c r="L422" t="s">
        <v>2053</v>
      </c>
      <c r="M422" t="s">
        <v>2054</v>
      </c>
      <c r="N422" t="s">
        <v>2055</v>
      </c>
      <c r="O422" t="s">
        <v>37</v>
      </c>
      <c r="P422" t="s">
        <v>2056</v>
      </c>
      <c r="Q422" t="s">
        <v>38</v>
      </c>
      <c r="R422" t="s">
        <v>1881</v>
      </c>
      <c r="S422" t="s">
        <v>2057</v>
      </c>
      <c r="T422" t="s">
        <v>2058</v>
      </c>
      <c r="U422" t="s">
        <v>2059</v>
      </c>
      <c r="V422" t="s">
        <v>2059</v>
      </c>
      <c r="W422" t="s">
        <v>37</v>
      </c>
      <c r="X422" t="s">
        <v>37</v>
      </c>
      <c r="Y422" t="s">
        <v>37</v>
      </c>
      <c r="Z422" t="s">
        <v>2060</v>
      </c>
      <c r="AA422" t="s">
        <v>44</v>
      </c>
      <c r="AB422" t="s">
        <v>44</v>
      </c>
      <c r="AC422" t="s">
        <v>45</v>
      </c>
      <c r="AD422" t="s">
        <v>1288</v>
      </c>
      <c r="AE422" t="s">
        <v>2061</v>
      </c>
      <c r="AF422" t="s">
        <v>1730</v>
      </c>
      <c r="AG422">
        <v>622147</v>
      </c>
      <c r="AH422">
        <v>6.3</v>
      </c>
      <c r="AI422">
        <v>6.3</v>
      </c>
    </row>
    <row r="423" spans="1:35" ht="16.850000000000001" customHeight="1">
      <c r="A423" s="65" t="str">
        <f>IF(L423="","",IF(COUNTIF(Wip!K:K,L423)=0,IF(W423="","KGB","KBB"),IF(AND(_xlfn.IFNA(VLOOKUP(L423,Wip!K:M,3,0),"")="Y",Q423="MTCAPPLYCONF"),"On Hold",IF(W423="","KGB","KBB"))))</f>
        <v>KGB</v>
      </c>
      <c r="B423" s="65" t="str">
        <f>IF(A423="on hold", "on hold",
 IF(A423="KGB", "Standard Shipment",
  IF(IFERROR(IFERROR(VLOOKUP(L423, List!D:J, 7, 0), VLOOKUP(L423&amp;"", List!D:J, 7, 0)), 0)=0,
   IF(IFERROR(IFERROR(VLOOKUP(L423, 'CND List'!$A:$C, 3, 0), VLOOKUP(L423&amp;"", 'CND List'!$A:$C, 3, 0)), 0)=0,
    IF(A423="KBB", "-", ""),
    IFERROR(VLOOKUP(L423, 'CND List'!$A:$C, 3, 0), VLOOKUP(L423&amp;"", 'CND List'!$A:$C, 3, 0))
   ),
   IFERROR(VLOOKUP(L423, List!D:J, 7, 0), VLOOKUP(L423&amp;"", List!D:J, 7, 0))
  )
 )
)</f>
        <v>Standard Shipment</v>
      </c>
      <c r="C423" s="66" t="str">
        <f t="shared" si="7"/>
        <v>Standard Shipment</v>
      </c>
      <c r="D423" s="67" t="str">
        <f ca="1">IF(C423="Local Scrap","Closed",IFERROR(IF(A423="kgb","Closed",IF(MID(C423,5,1)="Q","Closed",LOOKUP(TODAY()-W423, {0,31,91,181,366}, {"0-30天","31-90天","91-180天","181-365天","365天以上"}))), LOOKUP(TODAY()-Z423, {0,31,91,181,366}, {"0-30天","31-90天","91-180天","181-365天","365天以上"})))</f>
        <v>Closed</v>
      </c>
      <c r="E423" s="67" t="str" cm="1">
        <f t="array" ref="E423">IF(A423&lt;&gt;"kbb", "", IF(IFERROR(VALUE(V423), 0)=MAX(INDEX(($A$2:$A$4929="kbb")*($L$2:$L$4929=L423)*IFERROR(VALUE($V$2:$V$4929), 0), 0)), "最新", "歷史重複"))</f>
        <v/>
      </c>
      <c r="F423" t="s">
        <v>2050</v>
      </c>
      <c r="G423" t="s">
        <v>29</v>
      </c>
      <c r="H423" t="s">
        <v>30</v>
      </c>
      <c r="I423" t="s">
        <v>31</v>
      </c>
      <c r="J423" t="s">
        <v>2051</v>
      </c>
      <c r="K423" t="s">
        <v>2052</v>
      </c>
      <c r="L423" t="s">
        <v>2062</v>
      </c>
      <c r="M423" t="s">
        <v>941</v>
      </c>
      <c r="N423" t="s">
        <v>36</v>
      </c>
      <c r="O423" t="s">
        <v>37</v>
      </c>
      <c r="P423" t="s">
        <v>2063</v>
      </c>
      <c r="Q423" t="s">
        <v>38</v>
      </c>
      <c r="R423" t="s">
        <v>1881</v>
      </c>
      <c r="S423" t="s">
        <v>2057</v>
      </c>
      <c r="T423" t="s">
        <v>2064</v>
      </c>
      <c r="U423" t="s">
        <v>2059</v>
      </c>
      <c r="V423" t="s">
        <v>2059</v>
      </c>
      <c r="W423" t="s">
        <v>37</v>
      </c>
      <c r="X423" t="s">
        <v>37</v>
      </c>
      <c r="Y423" t="s">
        <v>37</v>
      </c>
      <c r="Z423" t="s">
        <v>2065</v>
      </c>
      <c r="AA423" t="s">
        <v>44</v>
      </c>
      <c r="AB423" t="s">
        <v>44</v>
      </c>
      <c r="AC423" t="s">
        <v>45</v>
      </c>
      <c r="AD423" t="s">
        <v>46</v>
      </c>
      <c r="AE423" t="s">
        <v>2061</v>
      </c>
      <c r="AF423" t="s">
        <v>48</v>
      </c>
      <c r="AG423">
        <v>622147</v>
      </c>
      <c r="AH423">
        <v>5.6</v>
      </c>
      <c r="AI423">
        <v>5.6</v>
      </c>
    </row>
    <row r="424" spans="1:35" ht="16.850000000000001" customHeight="1">
      <c r="A424" s="65" t="str">
        <f>IF(L424="","",IF(COUNTIF(Wip!K:K,L424)=0,IF(W424="","KGB","KBB"),IF(AND(_xlfn.IFNA(VLOOKUP(L424,Wip!K:M,3,0),"")="Y",Q424="MTCAPPLYCONF"),"On Hold",IF(W424="","KGB","KBB"))))</f>
        <v>KGB</v>
      </c>
      <c r="B424" s="65" t="str">
        <f>IF(A424="on hold", "on hold",
 IF(A424="KGB", "Standard Shipment",
  IF(IFERROR(IFERROR(VLOOKUP(L424, List!D:J, 7, 0), VLOOKUP(L424&amp;"", List!D:J, 7, 0)), 0)=0,
   IF(IFERROR(IFERROR(VLOOKUP(L424, 'CND List'!$A:$C, 3, 0), VLOOKUP(L424&amp;"", 'CND List'!$A:$C, 3, 0)), 0)=0,
    IF(A424="KBB", "-", ""),
    IFERROR(VLOOKUP(L424, 'CND List'!$A:$C, 3, 0), VLOOKUP(L424&amp;"", 'CND List'!$A:$C, 3, 0))
   ),
   IFERROR(VLOOKUP(L424, List!D:J, 7, 0), VLOOKUP(L424&amp;"", List!D:J, 7, 0))
  )
 )
)</f>
        <v>Standard Shipment</v>
      </c>
      <c r="C424" s="66" t="str">
        <f t="shared" si="7"/>
        <v>Standard Shipment</v>
      </c>
      <c r="D424" s="67" t="str">
        <f ca="1">IF(C424="Local Scrap","Closed",IFERROR(IF(A424="kgb","Closed",IF(MID(C424,5,1)="Q","Closed",LOOKUP(TODAY()-W424, {0,31,91,181,366}, {"0-30天","31-90天","91-180天","181-365天","365天以上"}))), LOOKUP(TODAY()-Z424, {0,31,91,181,366}, {"0-30天","31-90天","91-180天","181-365天","365天以上"})))</f>
        <v>Closed</v>
      </c>
      <c r="E424" s="67" t="str" cm="1">
        <f t="array" ref="E424">IF(A424&lt;&gt;"kbb", "", IF(IFERROR(VALUE(V424), 0)=MAX(INDEX(($A$2:$A$4929="kbb")*($L$2:$L$4929=L424)*IFERROR(VALUE($V$2:$V$4929), 0), 0)), "最新", "歷史重複"))</f>
        <v/>
      </c>
      <c r="F424" t="s">
        <v>2050</v>
      </c>
      <c r="G424" t="s">
        <v>29</v>
      </c>
      <c r="H424" t="s">
        <v>30</v>
      </c>
      <c r="I424" t="s">
        <v>31</v>
      </c>
      <c r="J424" t="s">
        <v>2051</v>
      </c>
      <c r="K424" t="s">
        <v>2052</v>
      </c>
      <c r="L424" t="s">
        <v>2066</v>
      </c>
      <c r="M424" t="s">
        <v>384</v>
      </c>
      <c r="N424" t="s">
        <v>385</v>
      </c>
      <c r="O424" t="s">
        <v>37</v>
      </c>
      <c r="P424" t="s">
        <v>2067</v>
      </c>
      <c r="Q424" t="s">
        <v>38</v>
      </c>
      <c r="R424" t="s">
        <v>1881</v>
      </c>
      <c r="S424" t="s">
        <v>2057</v>
      </c>
      <c r="T424" t="s">
        <v>2068</v>
      </c>
      <c r="U424" t="s">
        <v>2059</v>
      </c>
      <c r="V424" t="s">
        <v>2059</v>
      </c>
      <c r="W424" t="s">
        <v>37</v>
      </c>
      <c r="X424" t="s">
        <v>37</v>
      </c>
      <c r="Y424" t="s">
        <v>37</v>
      </c>
      <c r="Z424" t="s">
        <v>2069</v>
      </c>
      <c r="AA424" t="s">
        <v>44</v>
      </c>
      <c r="AB424" t="s">
        <v>44</v>
      </c>
      <c r="AC424" t="s">
        <v>45</v>
      </c>
      <c r="AD424" t="s">
        <v>390</v>
      </c>
      <c r="AE424" t="s">
        <v>2061</v>
      </c>
      <c r="AF424" t="s">
        <v>48</v>
      </c>
      <c r="AG424">
        <v>622147</v>
      </c>
      <c r="AH424">
        <v>5.6</v>
      </c>
      <c r="AI424">
        <v>5.6</v>
      </c>
    </row>
    <row r="425" spans="1:35" ht="16.850000000000001" customHeight="1">
      <c r="A425" s="65" t="str">
        <f>IF(L425="","",IF(COUNTIF(Wip!K:K,L425)=0,IF(W425="","KGB","KBB"),IF(AND(_xlfn.IFNA(VLOOKUP(L425,Wip!K:M,3,0),"")="Y",Q425="MTCAPPLYCONF"),"On Hold",IF(W425="","KGB","KBB"))))</f>
        <v>KGB</v>
      </c>
      <c r="B425" s="65" t="str">
        <f>IF(A425="on hold", "on hold",
 IF(A425="KGB", "Standard Shipment",
  IF(IFERROR(IFERROR(VLOOKUP(L425, List!D:J, 7, 0), VLOOKUP(L425&amp;"", List!D:J, 7, 0)), 0)=0,
   IF(IFERROR(IFERROR(VLOOKUP(L425, 'CND List'!$A:$C, 3, 0), VLOOKUP(L425&amp;"", 'CND List'!$A:$C, 3, 0)), 0)=0,
    IF(A425="KBB", "-", ""),
    IFERROR(VLOOKUP(L425, 'CND List'!$A:$C, 3, 0), VLOOKUP(L425&amp;"", 'CND List'!$A:$C, 3, 0))
   ),
   IFERROR(VLOOKUP(L425, List!D:J, 7, 0), VLOOKUP(L425&amp;"", List!D:J, 7, 0))
  )
 )
)</f>
        <v>Standard Shipment</v>
      </c>
      <c r="C425" s="66" t="str">
        <f t="shared" si="7"/>
        <v>Standard Shipment</v>
      </c>
      <c r="D425" s="67" t="str">
        <f ca="1">IF(C425="Local Scrap","Closed",IFERROR(IF(A425="kgb","Closed",IF(MID(C425,5,1)="Q","Closed",LOOKUP(TODAY()-W425, {0,31,91,181,366}, {"0-30天","31-90天","91-180天","181-365天","365天以上"}))), LOOKUP(TODAY()-Z425, {0,31,91,181,366}, {"0-30天","31-90天","91-180天","181-365天","365天以上"})))</f>
        <v>Closed</v>
      </c>
      <c r="E425" s="67" t="str" cm="1">
        <f t="array" ref="E425">IF(A425&lt;&gt;"kbb", "", IF(IFERROR(VALUE(V425), 0)=MAX(INDEX(($A$2:$A$4929="kbb")*($L$2:$L$4929=L425)*IFERROR(VALUE($V$2:$V$4929), 0), 0)), "最新", "歷史重複"))</f>
        <v/>
      </c>
      <c r="F425" t="s">
        <v>2050</v>
      </c>
      <c r="G425" t="s">
        <v>29</v>
      </c>
      <c r="H425" t="s">
        <v>30</v>
      </c>
      <c r="I425" t="s">
        <v>31</v>
      </c>
      <c r="J425" t="s">
        <v>2051</v>
      </c>
      <c r="K425" t="s">
        <v>2052</v>
      </c>
      <c r="L425" t="s">
        <v>2070</v>
      </c>
      <c r="M425" t="s">
        <v>35</v>
      </c>
      <c r="N425" t="s">
        <v>36</v>
      </c>
      <c r="O425" t="s">
        <v>37</v>
      </c>
      <c r="P425" t="s">
        <v>2071</v>
      </c>
      <c r="Q425" t="s">
        <v>38</v>
      </c>
      <c r="R425" t="s">
        <v>1881</v>
      </c>
      <c r="S425" t="s">
        <v>2057</v>
      </c>
      <c r="T425" t="s">
        <v>2072</v>
      </c>
      <c r="U425" t="s">
        <v>2059</v>
      </c>
      <c r="V425" t="s">
        <v>2059</v>
      </c>
      <c r="W425" t="s">
        <v>37</v>
      </c>
      <c r="X425" t="s">
        <v>37</v>
      </c>
      <c r="Y425" t="s">
        <v>37</v>
      </c>
      <c r="Z425" t="s">
        <v>2073</v>
      </c>
      <c r="AA425" t="s">
        <v>44</v>
      </c>
      <c r="AB425" t="s">
        <v>44</v>
      </c>
      <c r="AC425" t="s">
        <v>45</v>
      </c>
      <c r="AD425" t="s">
        <v>46</v>
      </c>
      <c r="AE425" t="s">
        <v>2061</v>
      </c>
      <c r="AF425" t="s">
        <v>48</v>
      </c>
      <c r="AG425">
        <v>622147</v>
      </c>
      <c r="AH425">
        <v>5.6</v>
      </c>
      <c r="AI425">
        <v>5.6</v>
      </c>
    </row>
    <row r="426" spans="1:35" ht="16.850000000000001" customHeight="1">
      <c r="A426" s="65" t="str">
        <f>IF(L426="","",IF(COUNTIF(Wip!K:K,L426)=0,IF(W426="","KGB","KBB"),IF(AND(_xlfn.IFNA(VLOOKUP(L426,Wip!K:M,3,0),"")="Y",Q426="MTCAPPLYCONF"),"On Hold",IF(W426="","KGB","KBB"))))</f>
        <v>KGB</v>
      </c>
      <c r="B426" s="65" t="str">
        <f>IF(A426="on hold", "on hold",
 IF(A426="KGB", "Standard Shipment",
  IF(IFERROR(IFERROR(VLOOKUP(L426, List!D:J, 7, 0), VLOOKUP(L426&amp;"", List!D:J, 7, 0)), 0)=0,
   IF(IFERROR(IFERROR(VLOOKUP(L426, 'CND List'!$A:$C, 3, 0), VLOOKUP(L426&amp;"", 'CND List'!$A:$C, 3, 0)), 0)=0,
    IF(A426="KBB", "-", ""),
    IFERROR(VLOOKUP(L426, 'CND List'!$A:$C, 3, 0), VLOOKUP(L426&amp;"", 'CND List'!$A:$C, 3, 0))
   ),
   IFERROR(VLOOKUP(L426, List!D:J, 7, 0), VLOOKUP(L426&amp;"", List!D:J, 7, 0))
  )
 )
)</f>
        <v>Standard Shipment</v>
      </c>
      <c r="C426" s="66" t="str">
        <f t="shared" si="7"/>
        <v>Standard Shipment</v>
      </c>
      <c r="D426" s="67" t="str">
        <f ca="1">IF(C426="Local Scrap","Closed",IFERROR(IF(A426="kgb","Closed",IF(MID(C426,5,1)="Q","Closed",LOOKUP(TODAY()-W426, {0,31,91,181,366}, {"0-30天","31-90天","91-180天","181-365天","365天以上"}))), LOOKUP(TODAY()-Z426, {0,31,91,181,366}, {"0-30天","31-90天","91-180天","181-365天","365天以上"})))</f>
        <v>Closed</v>
      </c>
      <c r="E426" s="67" t="str" cm="1">
        <f t="array" ref="E426">IF(A426&lt;&gt;"kbb", "", IF(IFERROR(VALUE(V426), 0)=MAX(INDEX(($A$2:$A$4929="kbb")*($L$2:$L$4929=L426)*IFERROR(VALUE($V$2:$V$4929), 0), 0)), "最新", "歷史重複"))</f>
        <v/>
      </c>
      <c r="F426" t="s">
        <v>2050</v>
      </c>
      <c r="G426" t="s">
        <v>29</v>
      </c>
      <c r="H426" t="s">
        <v>30</v>
      </c>
      <c r="I426" t="s">
        <v>31</v>
      </c>
      <c r="J426" t="s">
        <v>2051</v>
      </c>
      <c r="K426" t="s">
        <v>2052</v>
      </c>
      <c r="L426" t="s">
        <v>2074</v>
      </c>
      <c r="M426" t="s">
        <v>2075</v>
      </c>
      <c r="N426" t="s">
        <v>2007</v>
      </c>
      <c r="O426" t="s">
        <v>37</v>
      </c>
      <c r="P426" t="s">
        <v>2076</v>
      </c>
      <c r="Q426" t="s">
        <v>38</v>
      </c>
      <c r="R426" t="s">
        <v>1881</v>
      </c>
      <c r="S426" t="s">
        <v>2057</v>
      </c>
      <c r="T426" t="s">
        <v>2077</v>
      </c>
      <c r="U426" t="s">
        <v>2059</v>
      </c>
      <c r="V426" t="s">
        <v>2059</v>
      </c>
      <c r="W426" t="s">
        <v>37</v>
      </c>
      <c r="X426" t="s">
        <v>37</v>
      </c>
      <c r="Y426" t="s">
        <v>37</v>
      </c>
      <c r="Z426" t="s">
        <v>2078</v>
      </c>
      <c r="AA426" t="s">
        <v>44</v>
      </c>
      <c r="AB426" t="s">
        <v>44</v>
      </c>
      <c r="AC426" t="s">
        <v>45</v>
      </c>
      <c r="AD426" t="s">
        <v>1847</v>
      </c>
      <c r="AE426" t="s">
        <v>2061</v>
      </c>
      <c r="AF426" t="s">
        <v>1730</v>
      </c>
      <c r="AG426">
        <v>622147</v>
      </c>
      <c r="AH426">
        <v>6.3</v>
      </c>
      <c r="AI426">
        <v>6.3</v>
      </c>
    </row>
    <row r="427" spans="1:35" ht="16.850000000000001" customHeight="1">
      <c r="A427" s="65" t="str">
        <f>IF(L427="","",IF(COUNTIF(Wip!K:K,L427)=0,IF(W427="","KGB","KBB"),IF(AND(_xlfn.IFNA(VLOOKUP(L427,Wip!K:M,3,0),"")="Y",Q427="MTCAPPLYCONF"),"On Hold",IF(W427="","KGB","KBB"))))</f>
        <v>KGB</v>
      </c>
      <c r="B427" s="65" t="str">
        <f>IF(A427="on hold", "on hold",
 IF(A427="KGB", "Standard Shipment",
  IF(IFERROR(IFERROR(VLOOKUP(L427, List!D:J, 7, 0), VLOOKUP(L427&amp;"", List!D:J, 7, 0)), 0)=0,
   IF(IFERROR(IFERROR(VLOOKUP(L427, 'CND List'!$A:$C, 3, 0), VLOOKUP(L427&amp;"", 'CND List'!$A:$C, 3, 0)), 0)=0,
    IF(A427="KBB", "-", ""),
    IFERROR(VLOOKUP(L427, 'CND List'!$A:$C, 3, 0), VLOOKUP(L427&amp;"", 'CND List'!$A:$C, 3, 0))
   ),
   IFERROR(VLOOKUP(L427, List!D:J, 7, 0), VLOOKUP(L427&amp;"", List!D:J, 7, 0))
  )
 )
)</f>
        <v>Standard Shipment</v>
      </c>
      <c r="C427" s="66" t="str">
        <f t="shared" si="7"/>
        <v>Standard Shipment</v>
      </c>
      <c r="D427" s="67" t="str">
        <f ca="1">IF(C427="Local Scrap","Closed",IFERROR(IF(A427="kgb","Closed",IF(MID(C427,5,1)="Q","Closed",LOOKUP(TODAY()-W427, {0,31,91,181,366}, {"0-30天","31-90天","91-180天","181-365天","365天以上"}))), LOOKUP(TODAY()-Z427, {0,31,91,181,366}, {"0-30天","31-90天","91-180天","181-365天","365天以上"})))</f>
        <v>Closed</v>
      </c>
      <c r="E427" s="67" t="str" cm="1">
        <f t="array" ref="E427">IF(A427&lt;&gt;"kbb", "", IF(IFERROR(VALUE(V427), 0)=MAX(INDEX(($A$2:$A$4929="kbb")*($L$2:$L$4929=L427)*IFERROR(VALUE($V$2:$V$4929), 0), 0)), "最新", "歷史重複"))</f>
        <v/>
      </c>
      <c r="F427" t="s">
        <v>2050</v>
      </c>
      <c r="G427" t="s">
        <v>29</v>
      </c>
      <c r="H427" t="s">
        <v>30</v>
      </c>
      <c r="I427" t="s">
        <v>31</v>
      </c>
      <c r="J427" t="s">
        <v>2051</v>
      </c>
      <c r="K427" t="s">
        <v>2052</v>
      </c>
      <c r="L427" t="s">
        <v>2079</v>
      </c>
      <c r="M427" t="s">
        <v>2080</v>
      </c>
      <c r="N427" t="s">
        <v>2081</v>
      </c>
      <c r="O427" t="s">
        <v>37</v>
      </c>
      <c r="P427" t="s">
        <v>2082</v>
      </c>
      <c r="Q427" t="s">
        <v>38</v>
      </c>
      <c r="R427" t="s">
        <v>1881</v>
      </c>
      <c r="S427" t="s">
        <v>2057</v>
      </c>
      <c r="T427" t="s">
        <v>2083</v>
      </c>
      <c r="U427" t="s">
        <v>2059</v>
      </c>
      <c r="V427" t="s">
        <v>2059</v>
      </c>
      <c r="W427" t="s">
        <v>37</v>
      </c>
      <c r="X427" t="s">
        <v>37</v>
      </c>
      <c r="Y427" t="s">
        <v>37</v>
      </c>
      <c r="Z427" t="s">
        <v>2084</v>
      </c>
      <c r="AA427" t="s">
        <v>44</v>
      </c>
      <c r="AB427" t="s">
        <v>44</v>
      </c>
      <c r="AC427" t="s">
        <v>45</v>
      </c>
      <c r="AD427" t="s">
        <v>1847</v>
      </c>
      <c r="AE427" t="s">
        <v>2061</v>
      </c>
      <c r="AF427" t="s">
        <v>48</v>
      </c>
      <c r="AG427">
        <v>622147</v>
      </c>
      <c r="AH427">
        <v>5.6</v>
      </c>
      <c r="AI427">
        <v>5.6</v>
      </c>
    </row>
    <row r="428" spans="1:35" ht="16.850000000000001" customHeight="1">
      <c r="A428" s="65" t="str">
        <f>IF(L428="","",IF(COUNTIF(Wip!K:K,L428)=0,IF(W428="","KGB","KBB"),IF(AND(_xlfn.IFNA(VLOOKUP(L428,Wip!K:M,3,0),"")="Y",Q428="MTCAPPLYCONF"),"On Hold",IF(W428="","KGB","KBB"))))</f>
        <v>KGB</v>
      </c>
      <c r="B428" s="65" t="str">
        <f>IF(A428="on hold", "on hold",
 IF(A428="KGB", "Standard Shipment",
  IF(IFERROR(IFERROR(VLOOKUP(L428, List!D:J, 7, 0), VLOOKUP(L428&amp;"", List!D:J, 7, 0)), 0)=0,
   IF(IFERROR(IFERROR(VLOOKUP(L428, 'CND List'!$A:$C, 3, 0), VLOOKUP(L428&amp;"", 'CND List'!$A:$C, 3, 0)), 0)=0,
    IF(A428="KBB", "-", ""),
    IFERROR(VLOOKUP(L428, 'CND List'!$A:$C, 3, 0), VLOOKUP(L428&amp;"", 'CND List'!$A:$C, 3, 0))
   ),
   IFERROR(VLOOKUP(L428, List!D:J, 7, 0), VLOOKUP(L428&amp;"", List!D:J, 7, 0))
  )
 )
)</f>
        <v>Standard Shipment</v>
      </c>
      <c r="C428" s="66" t="str">
        <f t="shared" si="7"/>
        <v>Standard Shipment</v>
      </c>
      <c r="D428" s="67" t="str">
        <f ca="1">IF(C428="Local Scrap","Closed",IFERROR(IF(A428="kgb","Closed",IF(MID(C428,5,1)="Q","Closed",LOOKUP(TODAY()-W428, {0,31,91,181,366}, {"0-30天","31-90天","91-180天","181-365天","365天以上"}))), LOOKUP(TODAY()-Z428, {0,31,91,181,366}, {"0-30天","31-90天","91-180天","181-365天","365天以上"})))</f>
        <v>Closed</v>
      </c>
      <c r="E428" s="67" t="str" cm="1">
        <f t="array" ref="E428">IF(A428&lt;&gt;"kbb", "", IF(IFERROR(VALUE(V428), 0)=MAX(INDEX(($A$2:$A$4929="kbb")*($L$2:$L$4929=L428)*IFERROR(VALUE($V$2:$V$4929), 0), 0)), "最新", "歷史重複"))</f>
        <v/>
      </c>
      <c r="F428" t="s">
        <v>2050</v>
      </c>
      <c r="G428" t="s">
        <v>29</v>
      </c>
      <c r="H428" t="s">
        <v>30</v>
      </c>
      <c r="I428" t="s">
        <v>31</v>
      </c>
      <c r="J428" t="s">
        <v>2051</v>
      </c>
      <c r="K428" t="s">
        <v>2052</v>
      </c>
      <c r="L428" t="s">
        <v>2085</v>
      </c>
      <c r="M428" t="s">
        <v>2086</v>
      </c>
      <c r="N428" t="s">
        <v>2087</v>
      </c>
      <c r="O428" t="s">
        <v>37</v>
      </c>
      <c r="P428" t="s">
        <v>2088</v>
      </c>
      <c r="Q428" t="s">
        <v>38</v>
      </c>
      <c r="R428" t="s">
        <v>1881</v>
      </c>
      <c r="S428" t="s">
        <v>2057</v>
      </c>
      <c r="T428" t="s">
        <v>2089</v>
      </c>
      <c r="U428" t="s">
        <v>2059</v>
      </c>
      <c r="V428" t="s">
        <v>2059</v>
      </c>
      <c r="W428" t="s">
        <v>37</v>
      </c>
      <c r="X428" t="s">
        <v>37</v>
      </c>
      <c r="Y428" t="s">
        <v>37</v>
      </c>
      <c r="Z428" t="s">
        <v>2090</v>
      </c>
      <c r="AA428" t="s">
        <v>44</v>
      </c>
      <c r="AB428" t="s">
        <v>44</v>
      </c>
      <c r="AC428" t="s">
        <v>45</v>
      </c>
      <c r="AD428" t="s">
        <v>1847</v>
      </c>
      <c r="AE428" t="s">
        <v>2061</v>
      </c>
      <c r="AF428" t="s">
        <v>48</v>
      </c>
      <c r="AG428">
        <v>622147</v>
      </c>
      <c r="AH428">
        <v>5.6</v>
      </c>
      <c r="AI428">
        <v>5.6</v>
      </c>
    </row>
    <row r="429" spans="1:35" ht="16.850000000000001" customHeight="1">
      <c r="A429" s="65" t="str">
        <f>IF(L429="","",IF(COUNTIF(Wip!K:K,L429)=0,IF(W429="","KGB","KBB"),IF(AND(_xlfn.IFNA(VLOOKUP(L429,Wip!K:M,3,0),"")="Y",Q429="MTCAPPLYCONF"),"On Hold",IF(W429="","KGB","KBB"))))</f>
        <v>KGB</v>
      </c>
      <c r="B429" s="65" t="str">
        <f>IF(A429="on hold", "on hold",
 IF(A429="KGB", "Standard Shipment",
  IF(IFERROR(IFERROR(VLOOKUP(L429, List!D:J, 7, 0), VLOOKUP(L429&amp;"", List!D:J, 7, 0)), 0)=0,
   IF(IFERROR(IFERROR(VLOOKUP(L429, 'CND List'!$A:$C, 3, 0), VLOOKUP(L429&amp;"", 'CND List'!$A:$C, 3, 0)), 0)=0,
    IF(A429="KBB", "-", ""),
    IFERROR(VLOOKUP(L429, 'CND List'!$A:$C, 3, 0), VLOOKUP(L429&amp;"", 'CND List'!$A:$C, 3, 0))
   ),
   IFERROR(VLOOKUP(L429, List!D:J, 7, 0), VLOOKUP(L429&amp;"", List!D:J, 7, 0))
  )
 )
)</f>
        <v>Standard Shipment</v>
      </c>
      <c r="C429" s="66" t="str">
        <f t="shared" si="7"/>
        <v>Standard Shipment</v>
      </c>
      <c r="D429" s="67" t="str">
        <f ca="1">IF(C429="Local Scrap","Closed",IFERROR(IF(A429="kgb","Closed",IF(MID(C429,5,1)="Q","Closed",LOOKUP(TODAY()-W429, {0,31,91,181,366}, {"0-30天","31-90天","91-180天","181-365天","365天以上"}))), LOOKUP(TODAY()-Z429, {0,31,91,181,366}, {"0-30天","31-90天","91-180天","181-365天","365天以上"})))</f>
        <v>Closed</v>
      </c>
      <c r="E429" s="67" t="str" cm="1">
        <f t="array" ref="E429">IF(A429&lt;&gt;"kbb", "", IF(IFERROR(VALUE(V429), 0)=MAX(INDEX(($A$2:$A$4929="kbb")*($L$2:$L$4929=L429)*IFERROR(VALUE($V$2:$V$4929), 0), 0)), "最新", "歷史重複"))</f>
        <v/>
      </c>
      <c r="F429" t="s">
        <v>2050</v>
      </c>
      <c r="G429" t="s">
        <v>29</v>
      </c>
      <c r="H429" t="s">
        <v>30</v>
      </c>
      <c r="I429" t="s">
        <v>31</v>
      </c>
      <c r="J429" t="s">
        <v>2051</v>
      </c>
      <c r="K429" t="s">
        <v>2052</v>
      </c>
      <c r="L429" t="s">
        <v>2091</v>
      </c>
      <c r="M429" t="s">
        <v>2092</v>
      </c>
      <c r="N429" t="s">
        <v>206</v>
      </c>
      <c r="O429" t="s">
        <v>37</v>
      </c>
      <c r="P429" t="s">
        <v>2093</v>
      </c>
      <c r="Q429" t="s">
        <v>38</v>
      </c>
      <c r="R429" t="s">
        <v>1881</v>
      </c>
      <c r="S429" t="s">
        <v>2094</v>
      </c>
      <c r="T429" t="s">
        <v>2095</v>
      </c>
      <c r="U429" t="s">
        <v>1797</v>
      </c>
      <c r="V429" t="s">
        <v>1797</v>
      </c>
      <c r="W429" t="s">
        <v>37</v>
      </c>
      <c r="X429" t="s">
        <v>37</v>
      </c>
      <c r="Y429" t="s">
        <v>37</v>
      </c>
      <c r="Z429" t="s">
        <v>2096</v>
      </c>
      <c r="AA429" t="s">
        <v>44</v>
      </c>
      <c r="AB429" t="s">
        <v>44</v>
      </c>
      <c r="AC429" t="s">
        <v>45</v>
      </c>
      <c r="AD429" t="s">
        <v>190</v>
      </c>
      <c r="AE429" t="s">
        <v>2097</v>
      </c>
      <c r="AF429" t="s">
        <v>1918</v>
      </c>
      <c r="AG429">
        <v>622179</v>
      </c>
      <c r="AH429">
        <v>7.1</v>
      </c>
      <c r="AI429">
        <v>7.1</v>
      </c>
    </row>
    <row r="430" spans="1:35" ht="16.850000000000001" customHeight="1">
      <c r="A430" s="65" t="str">
        <f>IF(L430="","",IF(COUNTIF(Wip!K:K,L430)=0,IF(W430="","KGB","KBB"),IF(AND(_xlfn.IFNA(VLOOKUP(L430,Wip!K:M,3,0),"")="Y",Q430="MTCAPPLYCONF"),"On Hold",IF(W430="","KGB","KBB"))))</f>
        <v>KGB</v>
      </c>
      <c r="B430" s="65" t="str">
        <f>IF(A430="on hold", "on hold",
 IF(A430="KGB", "Standard Shipment",
  IF(IFERROR(IFERROR(VLOOKUP(L430, List!D:J, 7, 0), VLOOKUP(L430&amp;"", List!D:J, 7, 0)), 0)=0,
   IF(IFERROR(IFERROR(VLOOKUP(L430, 'CND List'!$A:$C, 3, 0), VLOOKUP(L430&amp;"", 'CND List'!$A:$C, 3, 0)), 0)=0,
    IF(A430="KBB", "-", ""),
    IFERROR(VLOOKUP(L430, 'CND List'!$A:$C, 3, 0), VLOOKUP(L430&amp;"", 'CND List'!$A:$C, 3, 0))
   ),
   IFERROR(VLOOKUP(L430, List!D:J, 7, 0), VLOOKUP(L430&amp;"", List!D:J, 7, 0))
  )
 )
)</f>
        <v>Standard Shipment</v>
      </c>
      <c r="C430" s="66" t="str">
        <f t="shared" si="7"/>
        <v>Standard Shipment</v>
      </c>
      <c r="D430" s="67" t="str">
        <f ca="1">IF(C430="Local Scrap","Closed",IFERROR(IF(A430="kgb","Closed",IF(MID(C430,5,1)="Q","Closed",LOOKUP(TODAY()-W430, {0,31,91,181,366}, {"0-30天","31-90天","91-180天","181-365天","365天以上"}))), LOOKUP(TODAY()-Z430, {0,31,91,181,366}, {"0-30天","31-90天","91-180天","181-365天","365天以上"})))</f>
        <v>Closed</v>
      </c>
      <c r="E430" s="67" t="str" cm="1">
        <f t="array" ref="E430">IF(A430&lt;&gt;"kbb", "", IF(IFERROR(VALUE(V430), 0)=MAX(INDEX(($A$2:$A$4929="kbb")*($L$2:$L$4929=L430)*IFERROR(VALUE($V$2:$V$4929), 0), 0)), "最新", "歷史重複"))</f>
        <v/>
      </c>
      <c r="F430" t="s">
        <v>2050</v>
      </c>
      <c r="G430" t="s">
        <v>29</v>
      </c>
      <c r="H430" t="s">
        <v>30</v>
      </c>
      <c r="I430" t="s">
        <v>31</v>
      </c>
      <c r="J430" t="s">
        <v>2051</v>
      </c>
      <c r="K430" t="s">
        <v>2052</v>
      </c>
      <c r="L430" t="s">
        <v>2098</v>
      </c>
      <c r="M430" t="s">
        <v>493</v>
      </c>
      <c r="N430" t="s">
        <v>36</v>
      </c>
      <c r="O430" t="s">
        <v>37</v>
      </c>
      <c r="P430" t="s">
        <v>2099</v>
      </c>
      <c r="Q430" t="s">
        <v>38</v>
      </c>
      <c r="R430" t="s">
        <v>1881</v>
      </c>
      <c r="S430" t="s">
        <v>2057</v>
      </c>
      <c r="T430" t="s">
        <v>2100</v>
      </c>
      <c r="U430" t="s">
        <v>2059</v>
      </c>
      <c r="V430" t="s">
        <v>2059</v>
      </c>
      <c r="W430" t="s">
        <v>37</v>
      </c>
      <c r="X430" t="s">
        <v>37</v>
      </c>
      <c r="Y430" t="s">
        <v>37</v>
      </c>
      <c r="Z430" t="s">
        <v>2101</v>
      </c>
      <c r="AA430" t="s">
        <v>44</v>
      </c>
      <c r="AB430" t="s">
        <v>44</v>
      </c>
      <c r="AC430" t="s">
        <v>45</v>
      </c>
      <c r="AD430" t="s">
        <v>46</v>
      </c>
      <c r="AE430" t="s">
        <v>2061</v>
      </c>
      <c r="AF430" t="s">
        <v>48</v>
      </c>
      <c r="AG430">
        <v>622147</v>
      </c>
      <c r="AH430">
        <v>5.6</v>
      </c>
      <c r="AI430">
        <v>5.6</v>
      </c>
    </row>
    <row r="431" spans="1:35" ht="16.850000000000001" customHeight="1">
      <c r="A431" s="65" t="str">
        <f>IF(L431="","",IF(COUNTIF(Wip!K:K,L431)=0,IF(W431="","KGB","KBB"),IF(AND(_xlfn.IFNA(VLOOKUP(L431,Wip!K:M,3,0),"")="Y",Q431="MTCAPPLYCONF"),"On Hold",IF(W431="","KGB","KBB"))))</f>
        <v>KGB</v>
      </c>
      <c r="B431" s="65" t="str">
        <f>IF(A431="on hold", "on hold",
 IF(A431="KGB", "Standard Shipment",
  IF(IFERROR(IFERROR(VLOOKUP(L431, List!D:J, 7, 0), VLOOKUP(L431&amp;"", List!D:J, 7, 0)), 0)=0,
   IF(IFERROR(IFERROR(VLOOKUP(L431, 'CND List'!$A:$C, 3, 0), VLOOKUP(L431&amp;"", 'CND List'!$A:$C, 3, 0)), 0)=0,
    IF(A431="KBB", "-", ""),
    IFERROR(VLOOKUP(L431, 'CND List'!$A:$C, 3, 0), VLOOKUP(L431&amp;"", 'CND List'!$A:$C, 3, 0))
   ),
   IFERROR(VLOOKUP(L431, List!D:J, 7, 0), VLOOKUP(L431&amp;"", List!D:J, 7, 0))
  )
 )
)</f>
        <v>Standard Shipment</v>
      </c>
      <c r="C431" s="66" t="str">
        <f t="shared" si="7"/>
        <v>Standard Shipment</v>
      </c>
      <c r="D431" s="67" t="str">
        <f ca="1">IF(C431="Local Scrap","Closed",IFERROR(IF(A431="kgb","Closed",IF(MID(C431,5,1)="Q","Closed",LOOKUP(TODAY()-W431, {0,31,91,181,366}, {"0-30天","31-90天","91-180天","181-365天","365天以上"}))), LOOKUP(TODAY()-Z431, {0,31,91,181,366}, {"0-30天","31-90天","91-180天","181-365天","365天以上"})))</f>
        <v>Closed</v>
      </c>
      <c r="E431" s="67" t="str" cm="1">
        <f t="array" ref="E431">IF(A431&lt;&gt;"kbb", "", IF(IFERROR(VALUE(V431), 0)=MAX(INDEX(($A$2:$A$4929="kbb")*($L$2:$L$4929=L431)*IFERROR(VALUE($V$2:$V$4929), 0), 0)), "最新", "歷史重複"))</f>
        <v/>
      </c>
      <c r="F431" t="s">
        <v>2050</v>
      </c>
      <c r="G431" t="s">
        <v>29</v>
      </c>
      <c r="H431" t="s">
        <v>30</v>
      </c>
      <c r="I431" t="s">
        <v>31</v>
      </c>
      <c r="J431" t="s">
        <v>2051</v>
      </c>
      <c r="K431" t="s">
        <v>2052</v>
      </c>
      <c r="L431" t="s">
        <v>2102</v>
      </c>
      <c r="M431" t="s">
        <v>1556</v>
      </c>
      <c r="N431" t="s">
        <v>1296</v>
      </c>
      <c r="O431" t="s">
        <v>37</v>
      </c>
      <c r="P431" t="s">
        <v>2103</v>
      </c>
      <c r="Q431" t="s">
        <v>38</v>
      </c>
      <c r="R431" t="s">
        <v>1881</v>
      </c>
      <c r="S431" t="s">
        <v>2057</v>
      </c>
      <c r="T431" t="s">
        <v>2104</v>
      </c>
      <c r="U431" t="s">
        <v>2059</v>
      </c>
      <c r="V431" t="s">
        <v>2059</v>
      </c>
      <c r="W431" t="s">
        <v>37</v>
      </c>
      <c r="X431" t="s">
        <v>37</v>
      </c>
      <c r="Y431" t="s">
        <v>37</v>
      </c>
      <c r="Z431" t="s">
        <v>2105</v>
      </c>
      <c r="AA431" t="s">
        <v>44</v>
      </c>
      <c r="AB431" t="s">
        <v>44</v>
      </c>
      <c r="AC431" t="s">
        <v>45</v>
      </c>
      <c r="AD431" t="s">
        <v>1302</v>
      </c>
      <c r="AE431" t="s">
        <v>2061</v>
      </c>
      <c r="AF431" t="s">
        <v>1730</v>
      </c>
      <c r="AG431">
        <v>622147</v>
      </c>
      <c r="AH431">
        <v>6.3</v>
      </c>
      <c r="AI431">
        <v>6.3</v>
      </c>
    </row>
    <row r="432" spans="1:35" ht="16.850000000000001" customHeight="1">
      <c r="A432" s="65" t="str">
        <f>IF(L432="","",IF(COUNTIF(Wip!K:K,L432)=0,IF(W432="","KGB","KBB"),IF(AND(_xlfn.IFNA(VLOOKUP(L432,Wip!K:M,3,0),"")="Y",Q432="MTCAPPLYCONF"),"On Hold",IF(W432="","KGB","KBB"))))</f>
        <v>KGB</v>
      </c>
      <c r="B432" s="65" t="str">
        <f>IF(A432="on hold", "on hold",
 IF(A432="KGB", "Standard Shipment",
  IF(IFERROR(IFERROR(VLOOKUP(L432, List!D:J, 7, 0), VLOOKUP(L432&amp;"", List!D:J, 7, 0)), 0)=0,
   IF(IFERROR(IFERROR(VLOOKUP(L432, 'CND List'!$A:$C, 3, 0), VLOOKUP(L432&amp;"", 'CND List'!$A:$C, 3, 0)), 0)=0,
    IF(A432="KBB", "-", ""),
    IFERROR(VLOOKUP(L432, 'CND List'!$A:$C, 3, 0), VLOOKUP(L432&amp;"", 'CND List'!$A:$C, 3, 0))
   ),
   IFERROR(VLOOKUP(L432, List!D:J, 7, 0), VLOOKUP(L432&amp;"", List!D:J, 7, 0))
  )
 )
)</f>
        <v>Standard Shipment</v>
      </c>
      <c r="C432" s="66" t="str">
        <f t="shared" si="7"/>
        <v>Standard Shipment</v>
      </c>
      <c r="D432" s="67" t="str">
        <f ca="1">IF(C432="Local Scrap","Closed",IFERROR(IF(A432="kgb","Closed",IF(MID(C432,5,1)="Q","Closed",LOOKUP(TODAY()-W432, {0,31,91,181,366}, {"0-30天","31-90天","91-180天","181-365天","365天以上"}))), LOOKUP(TODAY()-Z432, {0,31,91,181,366}, {"0-30天","31-90天","91-180天","181-365天","365天以上"})))</f>
        <v>Closed</v>
      </c>
      <c r="E432" s="67" t="str" cm="1">
        <f t="array" ref="E432">IF(A432&lt;&gt;"kbb", "", IF(IFERROR(VALUE(V432), 0)=MAX(INDEX(($A$2:$A$4929="kbb")*($L$2:$L$4929=L432)*IFERROR(VALUE($V$2:$V$4929), 0), 0)), "最新", "歷史重複"))</f>
        <v/>
      </c>
      <c r="F432" t="s">
        <v>2050</v>
      </c>
      <c r="G432" t="s">
        <v>29</v>
      </c>
      <c r="H432" t="s">
        <v>30</v>
      </c>
      <c r="I432" t="s">
        <v>31</v>
      </c>
      <c r="J432" t="s">
        <v>2051</v>
      </c>
      <c r="K432" t="s">
        <v>2052</v>
      </c>
      <c r="L432" t="s">
        <v>2106</v>
      </c>
      <c r="M432" t="s">
        <v>1259</v>
      </c>
      <c r="N432" t="s">
        <v>1260</v>
      </c>
      <c r="O432" t="s">
        <v>37</v>
      </c>
      <c r="P432" t="s">
        <v>2107</v>
      </c>
      <c r="Q432" t="s">
        <v>38</v>
      </c>
      <c r="R432" t="s">
        <v>1881</v>
      </c>
      <c r="S432" t="s">
        <v>2057</v>
      </c>
      <c r="T432" t="s">
        <v>2108</v>
      </c>
      <c r="U432" t="s">
        <v>1797</v>
      </c>
      <c r="V432" t="s">
        <v>1797</v>
      </c>
      <c r="W432" t="s">
        <v>37</v>
      </c>
      <c r="X432" t="s">
        <v>37</v>
      </c>
      <c r="Y432" t="s">
        <v>37</v>
      </c>
      <c r="Z432" t="s">
        <v>2109</v>
      </c>
      <c r="AA432" t="s">
        <v>44</v>
      </c>
      <c r="AB432" t="s">
        <v>44</v>
      </c>
      <c r="AC432" t="s">
        <v>45</v>
      </c>
      <c r="AD432" t="s">
        <v>1257</v>
      </c>
      <c r="AE432" t="s">
        <v>2097</v>
      </c>
      <c r="AF432" t="s">
        <v>1918</v>
      </c>
      <c r="AG432">
        <v>622179</v>
      </c>
      <c r="AH432">
        <v>7.1</v>
      </c>
      <c r="AI432">
        <v>7.1</v>
      </c>
    </row>
    <row r="433" spans="1:35" ht="16.850000000000001" customHeight="1">
      <c r="A433" s="65" t="str">
        <f>IF(L433="","",IF(COUNTIF(Wip!K:K,L433)=0,IF(W433="","KGB","KBB"),IF(AND(_xlfn.IFNA(VLOOKUP(L433,Wip!K:M,3,0),"")="Y",Q433="MTCAPPLYCONF"),"On Hold",IF(W433="","KGB","KBB"))))</f>
        <v>KGB</v>
      </c>
      <c r="B433" s="65" t="str">
        <f>IF(A433="on hold", "on hold",
 IF(A433="KGB", "Standard Shipment",
  IF(IFERROR(IFERROR(VLOOKUP(L433, List!D:J, 7, 0), VLOOKUP(L433&amp;"", List!D:J, 7, 0)), 0)=0,
   IF(IFERROR(IFERROR(VLOOKUP(L433, 'CND List'!$A:$C, 3, 0), VLOOKUP(L433&amp;"", 'CND List'!$A:$C, 3, 0)), 0)=0,
    IF(A433="KBB", "-", ""),
    IFERROR(VLOOKUP(L433, 'CND List'!$A:$C, 3, 0), VLOOKUP(L433&amp;"", 'CND List'!$A:$C, 3, 0))
   ),
   IFERROR(VLOOKUP(L433, List!D:J, 7, 0), VLOOKUP(L433&amp;"", List!D:J, 7, 0))
  )
 )
)</f>
        <v>Standard Shipment</v>
      </c>
      <c r="C433" s="66" t="str">
        <f t="shared" si="7"/>
        <v>Standard Shipment</v>
      </c>
      <c r="D433" s="67" t="str">
        <f ca="1">IF(C433="Local Scrap","Closed",IFERROR(IF(A433="kgb","Closed",IF(MID(C433,5,1)="Q","Closed",LOOKUP(TODAY()-W433, {0,31,91,181,366}, {"0-30天","31-90天","91-180天","181-365天","365天以上"}))), LOOKUP(TODAY()-Z433, {0,31,91,181,366}, {"0-30天","31-90天","91-180天","181-365天","365天以上"})))</f>
        <v>Closed</v>
      </c>
      <c r="E433" s="67" t="str" cm="1">
        <f t="array" ref="E433">IF(A433&lt;&gt;"kbb", "", IF(IFERROR(VALUE(V433), 0)=MAX(INDEX(($A$2:$A$4929="kbb")*($L$2:$L$4929=L433)*IFERROR(VALUE($V$2:$V$4929), 0), 0)), "最新", "歷史重複"))</f>
        <v/>
      </c>
      <c r="F433" t="s">
        <v>2110</v>
      </c>
      <c r="G433" t="s">
        <v>29</v>
      </c>
      <c r="H433" t="s">
        <v>30</v>
      </c>
      <c r="I433" t="s">
        <v>31</v>
      </c>
      <c r="J433" t="s">
        <v>2111</v>
      </c>
      <c r="K433" t="s">
        <v>2112</v>
      </c>
      <c r="L433" t="s">
        <v>2113</v>
      </c>
      <c r="M433" t="s">
        <v>2114</v>
      </c>
      <c r="N433" t="s">
        <v>2115</v>
      </c>
      <c r="O433" t="s">
        <v>37</v>
      </c>
      <c r="P433" t="s">
        <v>2116</v>
      </c>
      <c r="Q433" t="s">
        <v>38</v>
      </c>
      <c r="R433" t="s">
        <v>53</v>
      </c>
      <c r="S433" t="s">
        <v>2117</v>
      </c>
      <c r="T433" t="s">
        <v>2118</v>
      </c>
      <c r="U433" t="s">
        <v>2119</v>
      </c>
      <c r="V433" t="s">
        <v>2119</v>
      </c>
      <c r="W433" t="s">
        <v>37</v>
      </c>
      <c r="X433" t="s">
        <v>37</v>
      </c>
      <c r="Y433" t="s">
        <v>37</v>
      </c>
      <c r="Z433" t="s">
        <v>2120</v>
      </c>
      <c r="AA433" t="s">
        <v>44</v>
      </c>
      <c r="AB433" t="s">
        <v>44</v>
      </c>
      <c r="AC433" t="s">
        <v>45</v>
      </c>
      <c r="AD433" t="s">
        <v>190</v>
      </c>
      <c r="AE433" t="s">
        <v>2121</v>
      </c>
      <c r="AF433" t="s">
        <v>2122</v>
      </c>
      <c r="AG433">
        <v>622283</v>
      </c>
      <c r="AH433">
        <v>2.6</v>
      </c>
      <c r="AI433">
        <v>2.6</v>
      </c>
    </row>
    <row r="434" spans="1:35" ht="16.850000000000001" customHeight="1">
      <c r="A434" s="65" t="str">
        <f>IF(L434="","",IF(COUNTIF(Wip!K:K,L434)=0,IF(W434="","KGB","KBB"),IF(AND(_xlfn.IFNA(VLOOKUP(L434,Wip!K:M,3,0),"")="Y",Q434="MTCAPPLYCONF"),"On Hold",IF(W434="","KGB","KBB"))))</f>
        <v>KBB</v>
      </c>
      <c r="B434" s="65" t="str">
        <f>IF(A434="on hold", "on hold",
 IF(A434="KGB", "Standard Shipment",
  IF(IFERROR(IFERROR(VLOOKUP(L434, List!D:J, 7, 0), VLOOKUP(L434&amp;"", List!D:J, 7, 0)), 0)=0,
   IF(IFERROR(IFERROR(VLOOKUP(L434, 'CND List'!$A:$C, 3, 0), VLOOKUP(L434&amp;"", 'CND List'!$A:$C, 3, 0)), 0)=0,
    IF(A434="KBB", "-", ""),
    IFERROR(VLOOKUP(L434, 'CND List'!$A:$C, 3, 0), VLOOKUP(L434&amp;"", 'CND List'!$A:$C, 3, 0))
   ),
   IFERROR(VLOOKUP(L434, List!D:J, 7, 0), VLOOKUP(L434&amp;"", List!D:J, 7, 0))
  )
 )
)</f>
        <v>-</v>
      </c>
      <c r="C434" s="66" t="str">
        <f t="shared" si="7"/>
        <v>wait for return customer</v>
      </c>
      <c r="D434" s="67" t="str">
        <f ca="1">IF(C434="Local Scrap","Closed",IFERROR(IF(A434="kgb","Closed",IF(MID(C434,5,1)="Q","Closed",LOOKUP(TODAY()-W434, {0,31,91,181,366}, {"0-30天","31-90天","91-180天","181-365天","365天以上"}))), LOOKUP(TODAY()-Z434, {0,31,91,181,366}, {"0-30天","31-90天","91-180天","181-365天","365天以上"})))</f>
        <v>181-365天</v>
      </c>
      <c r="E434" s="67" t="str" cm="1">
        <f t="array" ref="E434">IF(A434&lt;&gt;"kbb", "", IF(IFERROR(VALUE(V434), 0)=MAX(INDEX(($A$2:$A$4929="kbb")*($L$2:$L$4929=L434)*IFERROR(VALUE($V$2:$V$4929), 0), 0)), "最新", "歷史重複"))</f>
        <v>最新</v>
      </c>
      <c r="F434" t="s">
        <v>2110</v>
      </c>
      <c r="G434" t="s">
        <v>29</v>
      </c>
      <c r="H434" t="s">
        <v>30</v>
      </c>
      <c r="I434" t="s">
        <v>31</v>
      </c>
      <c r="J434" t="s">
        <v>2111</v>
      </c>
      <c r="K434" t="s">
        <v>2112</v>
      </c>
      <c r="L434" t="s">
        <v>2123</v>
      </c>
      <c r="M434" t="s">
        <v>1371</v>
      </c>
      <c r="N434" t="s">
        <v>385</v>
      </c>
      <c r="O434" t="s">
        <v>37</v>
      </c>
      <c r="P434" t="s">
        <v>2123</v>
      </c>
      <c r="Q434" t="s">
        <v>38</v>
      </c>
      <c r="R434" t="s">
        <v>1881</v>
      </c>
      <c r="S434" t="s">
        <v>2117</v>
      </c>
      <c r="T434" t="s">
        <v>37</v>
      </c>
      <c r="U434" t="s">
        <v>37</v>
      </c>
      <c r="V434" t="s">
        <v>2124</v>
      </c>
      <c r="W434" t="s">
        <v>113</v>
      </c>
      <c r="X434" t="s">
        <v>114</v>
      </c>
      <c r="Y434" t="s">
        <v>2125</v>
      </c>
      <c r="Z434" t="s">
        <v>2126</v>
      </c>
      <c r="AA434" t="s">
        <v>44</v>
      </c>
      <c r="AB434" t="s">
        <v>44</v>
      </c>
      <c r="AC434" t="s">
        <v>117</v>
      </c>
      <c r="AD434" t="s">
        <v>390</v>
      </c>
      <c r="AE434" t="s">
        <v>37</v>
      </c>
      <c r="AF434" t="s">
        <v>37</v>
      </c>
      <c r="AG434" t="s">
        <v>37</v>
      </c>
      <c r="AH434" t="s">
        <v>37</v>
      </c>
      <c r="AI434" t="s">
        <v>37</v>
      </c>
    </row>
    <row r="435" spans="1:35" ht="16.850000000000001" customHeight="1">
      <c r="A435" s="65" t="str">
        <f>IF(L435="","",IF(COUNTIF(Wip!K:K,L435)=0,IF(W435="","KGB","KBB"),IF(AND(_xlfn.IFNA(VLOOKUP(L435,Wip!K:M,3,0),"")="Y",Q435="MTCAPPLYCONF"),"On Hold",IF(W435="","KGB","KBB"))))</f>
        <v>KGB</v>
      </c>
      <c r="B435" s="65" t="str">
        <f>IF(A435="on hold", "on hold",
 IF(A435="KGB", "Standard Shipment",
  IF(IFERROR(IFERROR(VLOOKUP(L435, List!D:J, 7, 0), VLOOKUP(L435&amp;"", List!D:J, 7, 0)), 0)=0,
   IF(IFERROR(IFERROR(VLOOKUP(L435, 'CND List'!$A:$C, 3, 0), VLOOKUP(L435&amp;"", 'CND List'!$A:$C, 3, 0)), 0)=0,
    IF(A435="KBB", "-", ""),
    IFERROR(VLOOKUP(L435, 'CND List'!$A:$C, 3, 0), VLOOKUP(L435&amp;"", 'CND List'!$A:$C, 3, 0))
   ),
   IFERROR(VLOOKUP(L435, List!D:J, 7, 0), VLOOKUP(L435&amp;"", List!D:J, 7, 0))
  )
 )
)</f>
        <v>Standard Shipment</v>
      </c>
      <c r="C435" s="66" t="str">
        <f t="shared" si="7"/>
        <v>Standard Shipment</v>
      </c>
      <c r="D435" s="67" t="str">
        <f ca="1">IF(C435="Local Scrap","Closed",IFERROR(IF(A435="kgb","Closed",IF(MID(C435,5,1)="Q","Closed",LOOKUP(TODAY()-W435, {0,31,91,181,366}, {"0-30天","31-90天","91-180天","181-365天","365天以上"}))), LOOKUP(TODAY()-Z435, {0,31,91,181,366}, {"0-30天","31-90天","91-180天","181-365天","365天以上"})))</f>
        <v>Closed</v>
      </c>
      <c r="E435" s="67" t="str" cm="1">
        <f t="array" ref="E435">IF(A435&lt;&gt;"kbb", "", IF(IFERROR(VALUE(V435), 0)=MAX(INDEX(($A$2:$A$4929="kbb")*($L$2:$L$4929=L435)*IFERROR(VALUE($V$2:$V$4929), 0), 0)), "最新", "歷史重複"))</f>
        <v/>
      </c>
      <c r="F435" t="s">
        <v>2110</v>
      </c>
      <c r="G435" t="s">
        <v>29</v>
      </c>
      <c r="H435" t="s">
        <v>30</v>
      </c>
      <c r="I435" t="s">
        <v>31</v>
      </c>
      <c r="J435" t="s">
        <v>2111</v>
      </c>
      <c r="K435" t="s">
        <v>2112</v>
      </c>
      <c r="L435" t="s">
        <v>2127</v>
      </c>
      <c r="M435" t="s">
        <v>1371</v>
      </c>
      <c r="N435" t="s">
        <v>385</v>
      </c>
      <c r="O435" t="s">
        <v>37</v>
      </c>
      <c r="P435" t="s">
        <v>2128</v>
      </c>
      <c r="Q435" t="s">
        <v>38</v>
      </c>
      <c r="R435" t="s">
        <v>1881</v>
      </c>
      <c r="S435" t="s">
        <v>2117</v>
      </c>
      <c r="T435" t="s">
        <v>2129</v>
      </c>
      <c r="U435" t="s">
        <v>1797</v>
      </c>
      <c r="V435" t="s">
        <v>1797</v>
      </c>
      <c r="W435" t="s">
        <v>37</v>
      </c>
      <c r="X435" t="s">
        <v>37</v>
      </c>
      <c r="Y435" t="s">
        <v>37</v>
      </c>
      <c r="Z435" t="s">
        <v>2130</v>
      </c>
      <c r="AA435" t="s">
        <v>44</v>
      </c>
      <c r="AB435" t="s">
        <v>44</v>
      </c>
      <c r="AC435" t="s">
        <v>45</v>
      </c>
      <c r="AD435" t="s">
        <v>390</v>
      </c>
      <c r="AE435" t="s">
        <v>1799</v>
      </c>
      <c r="AF435" t="s">
        <v>48</v>
      </c>
      <c r="AG435">
        <v>622179</v>
      </c>
      <c r="AH435">
        <v>5.6</v>
      </c>
      <c r="AI435">
        <v>5.6</v>
      </c>
    </row>
    <row r="436" spans="1:35" ht="16.850000000000001" customHeight="1">
      <c r="A436" s="65" t="str">
        <f>IF(L436="","",IF(COUNTIF(Wip!K:K,L436)=0,IF(W436="","KGB","KBB"),IF(AND(_xlfn.IFNA(VLOOKUP(L436,Wip!K:M,3,0),"")="Y",Q436="MTCAPPLYCONF"),"On Hold",IF(W436="","KGB","KBB"))))</f>
        <v>KGB</v>
      </c>
      <c r="B436" s="65" t="str">
        <f>IF(A436="on hold", "on hold",
 IF(A436="KGB", "Standard Shipment",
  IF(IFERROR(IFERROR(VLOOKUP(L436, List!D:J, 7, 0), VLOOKUP(L436&amp;"", List!D:J, 7, 0)), 0)=0,
   IF(IFERROR(IFERROR(VLOOKUP(L436, 'CND List'!$A:$C, 3, 0), VLOOKUP(L436&amp;"", 'CND List'!$A:$C, 3, 0)), 0)=0,
    IF(A436="KBB", "-", ""),
    IFERROR(VLOOKUP(L436, 'CND List'!$A:$C, 3, 0), VLOOKUP(L436&amp;"", 'CND List'!$A:$C, 3, 0))
   ),
   IFERROR(VLOOKUP(L436, List!D:J, 7, 0), VLOOKUP(L436&amp;"", List!D:J, 7, 0))
  )
 )
)</f>
        <v>Standard Shipment</v>
      </c>
      <c r="C436" s="66" t="str">
        <f t="shared" si="7"/>
        <v>Standard Shipment</v>
      </c>
      <c r="D436" s="67" t="str">
        <f ca="1">IF(C436="Local Scrap","Closed",IFERROR(IF(A436="kgb","Closed",IF(MID(C436,5,1)="Q","Closed",LOOKUP(TODAY()-W436, {0,31,91,181,366}, {"0-30天","31-90天","91-180天","181-365天","365天以上"}))), LOOKUP(TODAY()-Z436, {0,31,91,181,366}, {"0-30天","31-90天","91-180天","181-365天","365天以上"})))</f>
        <v>Closed</v>
      </c>
      <c r="E436" s="67" t="str" cm="1">
        <f t="array" ref="E436">IF(A436&lt;&gt;"kbb", "", IF(IFERROR(VALUE(V436), 0)=MAX(INDEX(($A$2:$A$4929="kbb")*($L$2:$L$4929=L436)*IFERROR(VALUE($V$2:$V$4929), 0), 0)), "最新", "歷史重複"))</f>
        <v/>
      </c>
      <c r="F436" t="s">
        <v>2110</v>
      </c>
      <c r="G436" t="s">
        <v>29</v>
      </c>
      <c r="H436" t="s">
        <v>30</v>
      </c>
      <c r="I436" t="s">
        <v>31</v>
      </c>
      <c r="J436" t="s">
        <v>2111</v>
      </c>
      <c r="K436" t="s">
        <v>2112</v>
      </c>
      <c r="L436" t="s">
        <v>2131</v>
      </c>
      <c r="M436" t="s">
        <v>930</v>
      </c>
      <c r="N436" t="s">
        <v>219</v>
      </c>
      <c r="O436" t="s">
        <v>37</v>
      </c>
      <c r="P436" t="s">
        <v>2132</v>
      </c>
      <c r="Q436" t="s">
        <v>38</v>
      </c>
      <c r="R436" t="s">
        <v>1881</v>
      </c>
      <c r="S436" t="s">
        <v>2117</v>
      </c>
      <c r="T436" t="s">
        <v>2133</v>
      </c>
      <c r="U436" t="s">
        <v>2134</v>
      </c>
      <c r="V436" t="s">
        <v>2134</v>
      </c>
      <c r="W436" t="s">
        <v>37</v>
      </c>
      <c r="X436" t="s">
        <v>37</v>
      </c>
      <c r="Y436" t="s">
        <v>37</v>
      </c>
      <c r="Z436" t="s">
        <v>2135</v>
      </c>
      <c r="AA436" t="s">
        <v>44</v>
      </c>
      <c r="AB436" t="s">
        <v>44</v>
      </c>
      <c r="AC436" t="s">
        <v>45</v>
      </c>
      <c r="AD436" t="s">
        <v>179</v>
      </c>
      <c r="AE436" t="s">
        <v>2136</v>
      </c>
      <c r="AF436" t="s">
        <v>1730</v>
      </c>
      <c r="AG436">
        <v>622379</v>
      </c>
      <c r="AH436">
        <v>5.2</v>
      </c>
      <c r="AI436">
        <v>5.2</v>
      </c>
    </row>
    <row r="437" spans="1:35" ht="16.850000000000001" customHeight="1">
      <c r="A437" s="65" t="str">
        <f>IF(L437="","",IF(COUNTIF(Wip!K:K,L437)=0,IF(W437="","KGB","KBB"),IF(AND(_xlfn.IFNA(VLOOKUP(L437,Wip!K:M,3,0),"")="Y",Q437="MTCAPPLYCONF"),"On Hold",IF(W437="","KGB","KBB"))))</f>
        <v>KGB</v>
      </c>
      <c r="B437" s="65" t="str">
        <f>IF(A437="on hold", "on hold",
 IF(A437="KGB", "Standard Shipment",
  IF(IFERROR(IFERROR(VLOOKUP(L437, List!D:J, 7, 0), VLOOKUP(L437&amp;"", List!D:J, 7, 0)), 0)=0,
   IF(IFERROR(IFERROR(VLOOKUP(L437, 'CND List'!$A:$C, 3, 0), VLOOKUP(L437&amp;"", 'CND List'!$A:$C, 3, 0)), 0)=0,
    IF(A437="KBB", "-", ""),
    IFERROR(VLOOKUP(L437, 'CND List'!$A:$C, 3, 0), VLOOKUP(L437&amp;"", 'CND List'!$A:$C, 3, 0))
   ),
   IFERROR(VLOOKUP(L437, List!D:J, 7, 0), VLOOKUP(L437&amp;"", List!D:J, 7, 0))
  )
 )
)</f>
        <v>Standard Shipment</v>
      </c>
      <c r="C437" s="66" t="str">
        <f t="shared" si="7"/>
        <v>Standard Shipment</v>
      </c>
      <c r="D437" s="67" t="str">
        <f ca="1">IF(C437="Local Scrap","Closed",IFERROR(IF(A437="kgb","Closed",IF(MID(C437,5,1)="Q","Closed",LOOKUP(TODAY()-W437, {0,31,91,181,366}, {"0-30天","31-90天","91-180天","181-365天","365天以上"}))), LOOKUP(TODAY()-Z437, {0,31,91,181,366}, {"0-30天","31-90天","91-180天","181-365天","365天以上"})))</f>
        <v>Closed</v>
      </c>
      <c r="E437" s="67" t="str" cm="1">
        <f t="array" ref="E437">IF(A437&lt;&gt;"kbb", "", IF(IFERROR(VALUE(V437), 0)=MAX(INDEX(($A$2:$A$4929="kbb")*($L$2:$L$4929=L437)*IFERROR(VALUE($V$2:$V$4929), 0), 0)), "最新", "歷史重複"))</f>
        <v/>
      </c>
      <c r="F437" t="s">
        <v>2110</v>
      </c>
      <c r="G437" t="s">
        <v>29</v>
      </c>
      <c r="H437" t="s">
        <v>30</v>
      </c>
      <c r="I437" t="s">
        <v>31</v>
      </c>
      <c r="J437" t="s">
        <v>2111</v>
      </c>
      <c r="K437" t="s">
        <v>2112</v>
      </c>
      <c r="L437" t="s">
        <v>2137</v>
      </c>
      <c r="M437" t="s">
        <v>2138</v>
      </c>
      <c r="N437" t="s">
        <v>1843</v>
      </c>
      <c r="O437" t="s">
        <v>37</v>
      </c>
      <c r="P437" t="s">
        <v>2139</v>
      </c>
      <c r="Q437" t="s">
        <v>38</v>
      </c>
      <c r="R437" t="s">
        <v>1881</v>
      </c>
      <c r="S437" t="s">
        <v>2117</v>
      </c>
      <c r="T437" t="s">
        <v>2140</v>
      </c>
      <c r="U437" t="s">
        <v>1797</v>
      </c>
      <c r="V437" t="s">
        <v>1797</v>
      </c>
      <c r="W437" t="s">
        <v>37</v>
      </c>
      <c r="X437" t="s">
        <v>37</v>
      </c>
      <c r="Y437" t="s">
        <v>37</v>
      </c>
      <c r="Z437" t="s">
        <v>2141</v>
      </c>
      <c r="AA437" t="s">
        <v>44</v>
      </c>
      <c r="AB437" t="s">
        <v>44</v>
      </c>
      <c r="AC437" t="s">
        <v>45</v>
      </c>
      <c r="AD437" t="s">
        <v>1847</v>
      </c>
      <c r="AE437" t="s">
        <v>1799</v>
      </c>
      <c r="AF437" t="s">
        <v>1730</v>
      </c>
      <c r="AG437">
        <v>622179</v>
      </c>
      <c r="AH437">
        <v>6</v>
      </c>
      <c r="AI437">
        <v>6</v>
      </c>
    </row>
    <row r="438" spans="1:35" ht="16.850000000000001" customHeight="1">
      <c r="A438" s="65" t="str">
        <f>IF(L438="","",IF(COUNTIF(Wip!K:K,L438)=0,IF(W438="","KGB","KBB"),IF(AND(_xlfn.IFNA(VLOOKUP(L438,Wip!K:M,3,0),"")="Y",Q438="MTCAPPLYCONF"),"On Hold",IF(W438="","KGB","KBB"))))</f>
        <v>KGB</v>
      </c>
      <c r="B438" s="65" t="str">
        <f>IF(A438="on hold", "on hold",
 IF(A438="KGB", "Standard Shipment",
  IF(IFERROR(IFERROR(VLOOKUP(L438, List!D:J, 7, 0), VLOOKUP(L438&amp;"", List!D:J, 7, 0)), 0)=0,
   IF(IFERROR(IFERROR(VLOOKUP(L438, 'CND List'!$A:$C, 3, 0), VLOOKUP(L438&amp;"", 'CND List'!$A:$C, 3, 0)), 0)=0,
    IF(A438="KBB", "-", ""),
    IFERROR(VLOOKUP(L438, 'CND List'!$A:$C, 3, 0), VLOOKUP(L438&amp;"", 'CND List'!$A:$C, 3, 0))
   ),
   IFERROR(VLOOKUP(L438, List!D:J, 7, 0), VLOOKUP(L438&amp;"", List!D:J, 7, 0))
  )
 )
)</f>
        <v>Standard Shipment</v>
      </c>
      <c r="C438" s="66" t="str">
        <f t="shared" si="7"/>
        <v>Standard Shipment</v>
      </c>
      <c r="D438" s="67" t="str">
        <f ca="1">IF(C438="Local Scrap","Closed",IFERROR(IF(A438="kgb","Closed",IF(MID(C438,5,1)="Q","Closed",LOOKUP(TODAY()-W438, {0,31,91,181,366}, {"0-30天","31-90天","91-180天","181-365天","365天以上"}))), LOOKUP(TODAY()-Z438, {0,31,91,181,366}, {"0-30天","31-90天","91-180天","181-365天","365天以上"})))</f>
        <v>Closed</v>
      </c>
      <c r="E438" s="67" t="str" cm="1">
        <f t="array" ref="E438">IF(A438&lt;&gt;"kbb", "", IF(IFERROR(VALUE(V438), 0)=MAX(INDEX(($A$2:$A$4929="kbb")*($L$2:$L$4929=L438)*IFERROR(VALUE($V$2:$V$4929), 0), 0)), "最新", "歷史重複"))</f>
        <v/>
      </c>
      <c r="F438" t="s">
        <v>2110</v>
      </c>
      <c r="G438" t="s">
        <v>29</v>
      </c>
      <c r="H438" t="s">
        <v>30</v>
      </c>
      <c r="I438" t="s">
        <v>31</v>
      </c>
      <c r="J438" t="s">
        <v>2111</v>
      </c>
      <c r="K438" t="s">
        <v>2112</v>
      </c>
      <c r="L438" t="s">
        <v>2142</v>
      </c>
      <c r="M438" t="s">
        <v>1371</v>
      </c>
      <c r="N438" t="s">
        <v>385</v>
      </c>
      <c r="O438" t="s">
        <v>37</v>
      </c>
      <c r="P438" t="s">
        <v>2143</v>
      </c>
      <c r="Q438" t="s">
        <v>38</v>
      </c>
      <c r="R438" t="s">
        <v>1881</v>
      </c>
      <c r="S438" t="s">
        <v>2117</v>
      </c>
      <c r="T438" t="s">
        <v>2144</v>
      </c>
      <c r="U438" t="s">
        <v>1797</v>
      </c>
      <c r="V438" t="s">
        <v>1797</v>
      </c>
      <c r="W438" t="s">
        <v>37</v>
      </c>
      <c r="X438" t="s">
        <v>37</v>
      </c>
      <c r="Y438" t="s">
        <v>37</v>
      </c>
      <c r="Z438" t="s">
        <v>2145</v>
      </c>
      <c r="AA438" t="s">
        <v>44</v>
      </c>
      <c r="AB438" t="s">
        <v>44</v>
      </c>
      <c r="AC438" t="s">
        <v>45</v>
      </c>
      <c r="AD438" t="s">
        <v>390</v>
      </c>
      <c r="AE438" t="s">
        <v>1799</v>
      </c>
      <c r="AF438" t="s">
        <v>48</v>
      </c>
      <c r="AG438">
        <v>622179</v>
      </c>
      <c r="AH438">
        <v>5.6</v>
      </c>
      <c r="AI438">
        <v>5.6</v>
      </c>
    </row>
    <row r="439" spans="1:35" ht="16.850000000000001" customHeight="1">
      <c r="A439" s="65" t="str">
        <f>IF(L439="","",IF(COUNTIF(Wip!K:K,L439)=0,IF(W439="","KGB","KBB"),IF(AND(_xlfn.IFNA(VLOOKUP(L439,Wip!K:M,3,0),"")="Y",Q439="MTCAPPLYCONF"),"On Hold",IF(W439="","KGB","KBB"))))</f>
        <v>KGB</v>
      </c>
      <c r="B439" s="65" t="str">
        <f>IF(A439="on hold", "on hold",
 IF(A439="KGB", "Standard Shipment",
  IF(IFERROR(IFERROR(VLOOKUP(L439, List!D:J, 7, 0), VLOOKUP(L439&amp;"", List!D:J, 7, 0)), 0)=0,
   IF(IFERROR(IFERROR(VLOOKUP(L439, 'CND List'!$A:$C, 3, 0), VLOOKUP(L439&amp;"", 'CND List'!$A:$C, 3, 0)), 0)=0,
    IF(A439="KBB", "-", ""),
    IFERROR(VLOOKUP(L439, 'CND List'!$A:$C, 3, 0), VLOOKUP(L439&amp;"", 'CND List'!$A:$C, 3, 0))
   ),
   IFERROR(VLOOKUP(L439, List!D:J, 7, 0), VLOOKUP(L439&amp;"", List!D:J, 7, 0))
  )
 )
)</f>
        <v>Standard Shipment</v>
      </c>
      <c r="C439" s="66" t="str">
        <f t="shared" si="7"/>
        <v>Standard Shipment</v>
      </c>
      <c r="D439" s="67" t="str">
        <f ca="1">IF(C439="Local Scrap","Closed",IFERROR(IF(A439="kgb","Closed",IF(MID(C439,5,1)="Q","Closed",LOOKUP(TODAY()-W439, {0,31,91,181,366}, {"0-30天","31-90天","91-180天","181-365天","365天以上"}))), LOOKUP(TODAY()-Z439, {0,31,91,181,366}, {"0-30天","31-90天","91-180天","181-365天","365天以上"})))</f>
        <v>Closed</v>
      </c>
      <c r="E439" s="67" t="str" cm="1">
        <f t="array" ref="E439">IF(A439&lt;&gt;"kbb", "", IF(IFERROR(VALUE(V439), 0)=MAX(INDEX(($A$2:$A$4929="kbb")*($L$2:$L$4929=L439)*IFERROR(VALUE($V$2:$V$4929), 0), 0)), "最新", "歷史重複"))</f>
        <v/>
      </c>
      <c r="F439" t="s">
        <v>2110</v>
      </c>
      <c r="G439" t="s">
        <v>29</v>
      </c>
      <c r="H439" t="s">
        <v>30</v>
      </c>
      <c r="I439" t="s">
        <v>31</v>
      </c>
      <c r="J439" t="s">
        <v>2111</v>
      </c>
      <c r="K439" t="s">
        <v>2112</v>
      </c>
      <c r="L439" t="s">
        <v>2146</v>
      </c>
      <c r="M439" t="s">
        <v>1214</v>
      </c>
      <c r="N439" t="s">
        <v>730</v>
      </c>
      <c r="O439" t="s">
        <v>37</v>
      </c>
      <c r="P439" t="s">
        <v>2147</v>
      </c>
      <c r="Q439" t="s">
        <v>38</v>
      </c>
      <c r="R439" t="s">
        <v>1881</v>
      </c>
      <c r="S439" t="s">
        <v>2117</v>
      </c>
      <c r="T439" t="s">
        <v>2148</v>
      </c>
      <c r="U439" t="s">
        <v>2149</v>
      </c>
      <c r="V439" t="s">
        <v>2149</v>
      </c>
      <c r="W439" t="s">
        <v>37</v>
      </c>
      <c r="X439" t="s">
        <v>37</v>
      </c>
      <c r="Y439" t="s">
        <v>37</v>
      </c>
      <c r="Z439" t="s">
        <v>2150</v>
      </c>
      <c r="AA439" t="s">
        <v>44</v>
      </c>
      <c r="AB439" t="s">
        <v>44</v>
      </c>
      <c r="AC439" t="s">
        <v>45</v>
      </c>
      <c r="AD439" t="s">
        <v>87</v>
      </c>
      <c r="AE439" t="s">
        <v>2151</v>
      </c>
      <c r="AF439" t="s">
        <v>1918</v>
      </c>
      <c r="AG439">
        <v>622232</v>
      </c>
      <c r="AH439">
        <v>5.3</v>
      </c>
      <c r="AI439">
        <v>5.3</v>
      </c>
    </row>
    <row r="440" spans="1:35" ht="16.850000000000001" customHeight="1">
      <c r="A440" s="65" t="str">
        <f>IF(L440="","",IF(COUNTIF(Wip!K:K,L440)=0,IF(W440="","KGB","KBB"),IF(AND(_xlfn.IFNA(VLOOKUP(L440,Wip!K:M,3,0),"")="Y",Q440="MTCAPPLYCONF"),"On Hold",IF(W440="","KGB","KBB"))))</f>
        <v>KGB</v>
      </c>
      <c r="B440" s="65" t="str">
        <f>IF(A440="on hold", "on hold",
 IF(A440="KGB", "Standard Shipment",
  IF(IFERROR(IFERROR(VLOOKUP(L440, List!D:J, 7, 0), VLOOKUP(L440&amp;"", List!D:J, 7, 0)), 0)=0,
   IF(IFERROR(IFERROR(VLOOKUP(L440, 'CND List'!$A:$C, 3, 0), VLOOKUP(L440&amp;"", 'CND List'!$A:$C, 3, 0)), 0)=0,
    IF(A440="KBB", "-", ""),
    IFERROR(VLOOKUP(L440, 'CND List'!$A:$C, 3, 0), VLOOKUP(L440&amp;"", 'CND List'!$A:$C, 3, 0))
   ),
   IFERROR(VLOOKUP(L440, List!D:J, 7, 0), VLOOKUP(L440&amp;"", List!D:J, 7, 0))
  )
 )
)</f>
        <v>Standard Shipment</v>
      </c>
      <c r="C440" s="66" t="str">
        <f t="shared" si="7"/>
        <v>Standard Shipment</v>
      </c>
      <c r="D440" s="67" t="str">
        <f ca="1">IF(C440="Local Scrap","Closed",IFERROR(IF(A440="kgb","Closed",IF(MID(C440,5,1)="Q","Closed",LOOKUP(TODAY()-W440, {0,31,91,181,366}, {"0-30天","31-90天","91-180天","181-365天","365天以上"}))), LOOKUP(TODAY()-Z440, {0,31,91,181,366}, {"0-30天","31-90天","91-180天","181-365天","365天以上"})))</f>
        <v>Closed</v>
      </c>
      <c r="E440" s="67" t="str" cm="1">
        <f t="array" ref="E440">IF(A440&lt;&gt;"kbb", "", IF(IFERROR(VALUE(V440), 0)=MAX(INDEX(($A$2:$A$4929="kbb")*($L$2:$L$4929=L440)*IFERROR(VALUE($V$2:$V$4929), 0), 0)), "最新", "歷史重複"))</f>
        <v/>
      </c>
      <c r="F440" t="s">
        <v>2110</v>
      </c>
      <c r="G440" t="s">
        <v>29</v>
      </c>
      <c r="H440" t="s">
        <v>30</v>
      </c>
      <c r="I440" t="s">
        <v>31</v>
      </c>
      <c r="J440" t="s">
        <v>2111</v>
      </c>
      <c r="K440" t="s">
        <v>2112</v>
      </c>
      <c r="L440" t="s">
        <v>2152</v>
      </c>
      <c r="M440" t="s">
        <v>1371</v>
      </c>
      <c r="N440" t="s">
        <v>385</v>
      </c>
      <c r="O440" t="s">
        <v>37</v>
      </c>
      <c r="P440" t="s">
        <v>2153</v>
      </c>
      <c r="Q440" t="s">
        <v>38</v>
      </c>
      <c r="R440" t="s">
        <v>1881</v>
      </c>
      <c r="S440" t="s">
        <v>2117</v>
      </c>
      <c r="T440" t="s">
        <v>2154</v>
      </c>
      <c r="U440" t="s">
        <v>1797</v>
      </c>
      <c r="V440" t="s">
        <v>1797</v>
      </c>
      <c r="W440" t="s">
        <v>37</v>
      </c>
      <c r="X440" t="s">
        <v>37</v>
      </c>
      <c r="Y440" t="s">
        <v>37</v>
      </c>
      <c r="Z440" t="s">
        <v>2155</v>
      </c>
      <c r="AA440" t="s">
        <v>44</v>
      </c>
      <c r="AB440" t="s">
        <v>44</v>
      </c>
      <c r="AC440" t="s">
        <v>45</v>
      </c>
      <c r="AD440" t="s">
        <v>390</v>
      </c>
      <c r="AE440" t="s">
        <v>1799</v>
      </c>
      <c r="AF440" t="s">
        <v>48</v>
      </c>
      <c r="AG440">
        <v>622179</v>
      </c>
      <c r="AH440">
        <v>5.6</v>
      </c>
      <c r="AI440">
        <v>5.6</v>
      </c>
    </row>
    <row r="441" spans="1:35" ht="16.850000000000001" customHeight="1">
      <c r="A441" s="65" t="str">
        <f>IF(L441="","",IF(COUNTIF(Wip!K:K,L441)=0,IF(W441="","KGB","KBB"),IF(AND(_xlfn.IFNA(VLOOKUP(L441,Wip!K:M,3,0),"")="Y",Q441="MTCAPPLYCONF"),"On Hold",IF(W441="","KGB","KBB"))))</f>
        <v>KGB</v>
      </c>
      <c r="B441" s="65" t="str">
        <f>IF(A441="on hold", "on hold",
 IF(A441="KGB", "Standard Shipment",
  IF(IFERROR(IFERROR(VLOOKUP(L441, List!D:J, 7, 0), VLOOKUP(L441&amp;"", List!D:J, 7, 0)), 0)=0,
   IF(IFERROR(IFERROR(VLOOKUP(L441, 'CND List'!$A:$C, 3, 0), VLOOKUP(L441&amp;"", 'CND List'!$A:$C, 3, 0)), 0)=0,
    IF(A441="KBB", "-", ""),
    IFERROR(VLOOKUP(L441, 'CND List'!$A:$C, 3, 0), VLOOKUP(L441&amp;"", 'CND List'!$A:$C, 3, 0))
   ),
   IFERROR(VLOOKUP(L441, List!D:J, 7, 0), VLOOKUP(L441&amp;"", List!D:J, 7, 0))
  )
 )
)</f>
        <v>Standard Shipment</v>
      </c>
      <c r="C441" s="66" t="str">
        <f t="shared" si="7"/>
        <v>Standard Shipment</v>
      </c>
      <c r="D441" s="67" t="str">
        <f ca="1">IF(C441="Local Scrap","Closed",IFERROR(IF(A441="kgb","Closed",IF(MID(C441,5,1)="Q","Closed",LOOKUP(TODAY()-W441, {0,31,91,181,366}, {"0-30天","31-90天","91-180天","181-365天","365天以上"}))), LOOKUP(TODAY()-Z441, {0,31,91,181,366}, {"0-30天","31-90天","91-180天","181-365天","365天以上"})))</f>
        <v>Closed</v>
      </c>
      <c r="E441" s="67" t="str" cm="1">
        <f t="array" ref="E441">IF(A441&lt;&gt;"kbb", "", IF(IFERROR(VALUE(V441), 0)=MAX(INDEX(($A$2:$A$4929="kbb")*($L$2:$L$4929=L441)*IFERROR(VALUE($V$2:$V$4929), 0), 0)), "最新", "歷史重複"))</f>
        <v/>
      </c>
      <c r="F441" t="s">
        <v>2110</v>
      </c>
      <c r="G441" t="s">
        <v>29</v>
      </c>
      <c r="H441" t="s">
        <v>30</v>
      </c>
      <c r="I441" t="s">
        <v>31</v>
      </c>
      <c r="J441" t="s">
        <v>2111</v>
      </c>
      <c r="K441" t="s">
        <v>2112</v>
      </c>
      <c r="L441" t="s">
        <v>2156</v>
      </c>
      <c r="M441" t="s">
        <v>1610</v>
      </c>
      <c r="N441" t="s">
        <v>1391</v>
      </c>
      <c r="O441" t="s">
        <v>37</v>
      </c>
      <c r="P441" t="s">
        <v>2157</v>
      </c>
      <c r="Q441" t="s">
        <v>38</v>
      </c>
      <c r="R441" t="s">
        <v>1881</v>
      </c>
      <c r="S441" t="s">
        <v>2117</v>
      </c>
      <c r="T441" t="s">
        <v>2158</v>
      </c>
      <c r="U441" t="s">
        <v>1797</v>
      </c>
      <c r="V441" t="s">
        <v>1797</v>
      </c>
      <c r="W441" t="s">
        <v>37</v>
      </c>
      <c r="X441" t="s">
        <v>37</v>
      </c>
      <c r="Y441" t="s">
        <v>37</v>
      </c>
      <c r="Z441" t="s">
        <v>2159</v>
      </c>
      <c r="AA441" t="s">
        <v>44</v>
      </c>
      <c r="AB441" t="s">
        <v>44</v>
      </c>
      <c r="AC441" t="s">
        <v>45</v>
      </c>
      <c r="AD441" t="s">
        <v>1302</v>
      </c>
      <c r="AE441" t="s">
        <v>2097</v>
      </c>
      <c r="AF441" t="s">
        <v>2122</v>
      </c>
      <c r="AG441">
        <v>622179</v>
      </c>
      <c r="AH441">
        <v>6</v>
      </c>
      <c r="AI441">
        <v>6</v>
      </c>
    </row>
    <row r="442" spans="1:35" ht="16.850000000000001" customHeight="1">
      <c r="A442" s="65" t="str">
        <f>IF(L442="","",IF(COUNTIF(Wip!K:K,L442)=0,IF(W442="","KGB","KBB"),IF(AND(_xlfn.IFNA(VLOOKUP(L442,Wip!K:M,3,0),"")="Y",Q442="MTCAPPLYCONF"),"On Hold",IF(W442="","KGB","KBB"))))</f>
        <v>KGB</v>
      </c>
      <c r="B442" s="65" t="str">
        <f>IF(A442="on hold", "on hold",
 IF(A442="KGB", "Standard Shipment",
  IF(IFERROR(IFERROR(VLOOKUP(L442, List!D:J, 7, 0), VLOOKUP(L442&amp;"", List!D:J, 7, 0)), 0)=0,
   IF(IFERROR(IFERROR(VLOOKUP(L442, 'CND List'!$A:$C, 3, 0), VLOOKUP(L442&amp;"", 'CND List'!$A:$C, 3, 0)), 0)=0,
    IF(A442="KBB", "-", ""),
    IFERROR(VLOOKUP(L442, 'CND List'!$A:$C, 3, 0), VLOOKUP(L442&amp;"", 'CND List'!$A:$C, 3, 0))
   ),
   IFERROR(VLOOKUP(L442, List!D:J, 7, 0), VLOOKUP(L442&amp;"", List!D:J, 7, 0))
  )
 )
)</f>
        <v>Standard Shipment</v>
      </c>
      <c r="C442" s="66" t="str">
        <f t="shared" si="7"/>
        <v>Standard Shipment</v>
      </c>
      <c r="D442" s="67" t="str">
        <f ca="1">IF(C442="Local Scrap","Closed",IFERROR(IF(A442="kgb","Closed",IF(MID(C442,5,1)="Q","Closed",LOOKUP(TODAY()-W442, {0,31,91,181,366}, {"0-30天","31-90天","91-180天","181-365天","365天以上"}))), LOOKUP(TODAY()-Z442, {0,31,91,181,366}, {"0-30天","31-90天","91-180天","181-365天","365天以上"})))</f>
        <v>Closed</v>
      </c>
      <c r="E442" s="67" t="str" cm="1">
        <f t="array" ref="E442">IF(A442&lt;&gt;"kbb", "", IF(IFERROR(VALUE(V442), 0)=MAX(INDEX(($A$2:$A$4929="kbb")*($L$2:$L$4929=L442)*IFERROR(VALUE($V$2:$V$4929), 0), 0)), "最新", "歷史重複"))</f>
        <v/>
      </c>
      <c r="F442" t="s">
        <v>2110</v>
      </c>
      <c r="G442" t="s">
        <v>29</v>
      </c>
      <c r="H442" t="s">
        <v>30</v>
      </c>
      <c r="I442" t="s">
        <v>31</v>
      </c>
      <c r="J442" t="s">
        <v>2111</v>
      </c>
      <c r="K442" t="s">
        <v>2112</v>
      </c>
      <c r="L442" t="s">
        <v>2160</v>
      </c>
      <c r="M442" t="s">
        <v>1610</v>
      </c>
      <c r="N442" t="s">
        <v>1391</v>
      </c>
      <c r="O442" t="s">
        <v>37</v>
      </c>
      <c r="P442" t="s">
        <v>2161</v>
      </c>
      <c r="Q442" t="s">
        <v>38</v>
      </c>
      <c r="R442" t="s">
        <v>1881</v>
      </c>
      <c r="S442" t="s">
        <v>2117</v>
      </c>
      <c r="T442" t="s">
        <v>2162</v>
      </c>
      <c r="U442" t="s">
        <v>1797</v>
      </c>
      <c r="V442" t="s">
        <v>1797</v>
      </c>
      <c r="W442" t="s">
        <v>37</v>
      </c>
      <c r="X442" t="s">
        <v>37</v>
      </c>
      <c r="Y442" t="s">
        <v>37</v>
      </c>
      <c r="Z442" t="s">
        <v>2163</v>
      </c>
      <c r="AA442" t="s">
        <v>44</v>
      </c>
      <c r="AB442" t="s">
        <v>44</v>
      </c>
      <c r="AC442" t="s">
        <v>45</v>
      </c>
      <c r="AD442" t="s">
        <v>1302</v>
      </c>
      <c r="AE442" t="s">
        <v>2097</v>
      </c>
      <c r="AF442" t="s">
        <v>2122</v>
      </c>
      <c r="AG442">
        <v>622179</v>
      </c>
      <c r="AH442">
        <v>6</v>
      </c>
      <c r="AI442">
        <v>6</v>
      </c>
    </row>
    <row r="443" spans="1:35" ht="16.850000000000001" customHeight="1">
      <c r="A443" s="65" t="str">
        <f>IF(L443="","",IF(COUNTIF(Wip!K:K,L443)=0,IF(W443="","KGB","KBB"),IF(AND(_xlfn.IFNA(VLOOKUP(L443,Wip!K:M,3,0),"")="Y",Q443="MTCAPPLYCONF"),"On Hold",IF(W443="","KGB","KBB"))))</f>
        <v>KGB</v>
      </c>
      <c r="B443" s="65" t="str">
        <f>IF(A443="on hold", "on hold",
 IF(A443="KGB", "Standard Shipment",
  IF(IFERROR(IFERROR(VLOOKUP(L443, List!D:J, 7, 0), VLOOKUP(L443&amp;"", List!D:J, 7, 0)), 0)=0,
   IF(IFERROR(IFERROR(VLOOKUP(L443, 'CND List'!$A:$C, 3, 0), VLOOKUP(L443&amp;"", 'CND List'!$A:$C, 3, 0)), 0)=0,
    IF(A443="KBB", "-", ""),
    IFERROR(VLOOKUP(L443, 'CND List'!$A:$C, 3, 0), VLOOKUP(L443&amp;"", 'CND List'!$A:$C, 3, 0))
   ),
   IFERROR(VLOOKUP(L443, List!D:J, 7, 0), VLOOKUP(L443&amp;"", List!D:J, 7, 0))
  )
 )
)</f>
        <v>Standard Shipment</v>
      </c>
      <c r="C443" s="66" t="str">
        <f t="shared" si="7"/>
        <v>Standard Shipment</v>
      </c>
      <c r="D443" s="67" t="str">
        <f ca="1">IF(C443="Local Scrap","Closed",IFERROR(IF(A443="kgb","Closed",IF(MID(C443,5,1)="Q","Closed",LOOKUP(TODAY()-W443, {0,31,91,181,366}, {"0-30天","31-90天","91-180天","181-365天","365天以上"}))), LOOKUP(TODAY()-Z443, {0,31,91,181,366}, {"0-30天","31-90天","91-180天","181-365天","365天以上"})))</f>
        <v>Closed</v>
      </c>
      <c r="E443" s="67" t="str" cm="1">
        <f t="array" ref="E443">IF(A443&lt;&gt;"kbb", "", IF(IFERROR(VALUE(V443), 0)=MAX(INDEX(($A$2:$A$4929="kbb")*($L$2:$L$4929=L443)*IFERROR(VALUE($V$2:$V$4929), 0), 0)), "最新", "歷史重複"))</f>
        <v/>
      </c>
      <c r="F443" t="s">
        <v>2110</v>
      </c>
      <c r="G443" t="s">
        <v>29</v>
      </c>
      <c r="H443" t="s">
        <v>30</v>
      </c>
      <c r="I443" t="s">
        <v>31</v>
      </c>
      <c r="J443" t="s">
        <v>2111</v>
      </c>
      <c r="K443" t="s">
        <v>2112</v>
      </c>
      <c r="L443" t="s">
        <v>2164</v>
      </c>
      <c r="M443" t="s">
        <v>1390</v>
      </c>
      <c r="N443" t="s">
        <v>1391</v>
      </c>
      <c r="O443" t="s">
        <v>37</v>
      </c>
      <c r="P443" t="s">
        <v>2165</v>
      </c>
      <c r="Q443" t="s">
        <v>38</v>
      </c>
      <c r="R443" t="s">
        <v>1881</v>
      </c>
      <c r="S443" t="s">
        <v>2117</v>
      </c>
      <c r="T443" t="s">
        <v>2166</v>
      </c>
      <c r="U443" t="s">
        <v>2149</v>
      </c>
      <c r="V443" t="s">
        <v>2149</v>
      </c>
      <c r="W443" t="s">
        <v>37</v>
      </c>
      <c r="X443" t="s">
        <v>37</v>
      </c>
      <c r="Y443" t="s">
        <v>37</v>
      </c>
      <c r="Z443" t="s">
        <v>2167</v>
      </c>
      <c r="AA443" t="s">
        <v>44</v>
      </c>
      <c r="AB443" t="s">
        <v>44</v>
      </c>
      <c r="AC443" t="s">
        <v>45</v>
      </c>
      <c r="AD443" t="s">
        <v>1302</v>
      </c>
      <c r="AE443" t="s">
        <v>2151</v>
      </c>
      <c r="AF443" t="s">
        <v>48</v>
      </c>
      <c r="AG443">
        <v>622232</v>
      </c>
      <c r="AH443">
        <v>6</v>
      </c>
      <c r="AI443">
        <v>6</v>
      </c>
    </row>
    <row r="444" spans="1:35" ht="16.850000000000001" customHeight="1">
      <c r="A444" s="65" t="str">
        <f>IF(L444="","",IF(COUNTIF(Wip!K:K,L444)=0,IF(W444="","KGB","KBB"),IF(AND(_xlfn.IFNA(VLOOKUP(L444,Wip!K:M,3,0),"")="Y",Q444="MTCAPPLYCONF"),"On Hold",IF(W444="","KGB","KBB"))))</f>
        <v>KGB</v>
      </c>
      <c r="B444" s="65" t="str">
        <f>IF(A444="on hold", "on hold",
 IF(A444="KGB", "Standard Shipment",
  IF(IFERROR(IFERROR(VLOOKUP(L444, List!D:J, 7, 0), VLOOKUP(L444&amp;"", List!D:J, 7, 0)), 0)=0,
   IF(IFERROR(IFERROR(VLOOKUP(L444, 'CND List'!$A:$C, 3, 0), VLOOKUP(L444&amp;"", 'CND List'!$A:$C, 3, 0)), 0)=0,
    IF(A444="KBB", "-", ""),
    IFERROR(VLOOKUP(L444, 'CND List'!$A:$C, 3, 0), VLOOKUP(L444&amp;"", 'CND List'!$A:$C, 3, 0))
   ),
   IFERROR(VLOOKUP(L444, List!D:J, 7, 0), VLOOKUP(L444&amp;"", List!D:J, 7, 0))
  )
 )
)</f>
        <v>Standard Shipment</v>
      </c>
      <c r="C444" s="66" t="str">
        <f t="shared" si="7"/>
        <v>Standard Shipment</v>
      </c>
      <c r="D444" s="67" t="str">
        <f ca="1">IF(C444="Local Scrap","Closed",IFERROR(IF(A444="kgb","Closed",IF(MID(C444,5,1)="Q","Closed",LOOKUP(TODAY()-W444, {0,31,91,181,366}, {"0-30天","31-90天","91-180天","181-365天","365天以上"}))), LOOKUP(TODAY()-Z444, {0,31,91,181,366}, {"0-30天","31-90天","91-180天","181-365天","365天以上"})))</f>
        <v>Closed</v>
      </c>
      <c r="E444" s="67" t="str" cm="1">
        <f t="array" ref="E444">IF(A444&lt;&gt;"kbb", "", IF(IFERROR(VALUE(V444), 0)=MAX(INDEX(($A$2:$A$4929="kbb")*($L$2:$L$4929=L444)*IFERROR(VALUE($V$2:$V$4929), 0), 0)), "最新", "歷史重複"))</f>
        <v/>
      </c>
      <c r="F444" t="s">
        <v>2110</v>
      </c>
      <c r="G444" t="s">
        <v>29</v>
      </c>
      <c r="H444" t="s">
        <v>30</v>
      </c>
      <c r="I444" t="s">
        <v>31</v>
      </c>
      <c r="J444" t="s">
        <v>2111</v>
      </c>
      <c r="K444" t="s">
        <v>2112</v>
      </c>
      <c r="L444" t="s">
        <v>2168</v>
      </c>
      <c r="M444" t="s">
        <v>1610</v>
      </c>
      <c r="N444" t="s">
        <v>1391</v>
      </c>
      <c r="O444" t="s">
        <v>37</v>
      </c>
      <c r="P444" t="s">
        <v>2169</v>
      </c>
      <c r="Q444" t="s">
        <v>38</v>
      </c>
      <c r="R444" t="s">
        <v>1881</v>
      </c>
      <c r="S444" t="s">
        <v>2117</v>
      </c>
      <c r="T444" t="s">
        <v>2170</v>
      </c>
      <c r="U444" t="s">
        <v>1797</v>
      </c>
      <c r="V444" t="s">
        <v>1797</v>
      </c>
      <c r="W444" t="s">
        <v>37</v>
      </c>
      <c r="X444" t="s">
        <v>37</v>
      </c>
      <c r="Y444" t="s">
        <v>37</v>
      </c>
      <c r="Z444" t="s">
        <v>2171</v>
      </c>
      <c r="AA444" t="s">
        <v>44</v>
      </c>
      <c r="AB444" t="s">
        <v>44</v>
      </c>
      <c r="AC444" t="s">
        <v>45</v>
      </c>
      <c r="AD444" t="s">
        <v>1302</v>
      </c>
      <c r="AE444" t="s">
        <v>2097</v>
      </c>
      <c r="AF444" t="s">
        <v>2122</v>
      </c>
      <c r="AG444">
        <v>622179</v>
      </c>
      <c r="AH444">
        <v>6</v>
      </c>
      <c r="AI444">
        <v>6</v>
      </c>
    </row>
    <row r="445" spans="1:35" ht="16.850000000000001" customHeight="1">
      <c r="A445" s="65" t="str">
        <f>IF(L445="","",IF(COUNTIF(Wip!K:K,L445)=0,IF(W445="","KGB","KBB"),IF(AND(_xlfn.IFNA(VLOOKUP(L445,Wip!K:M,3,0),"")="Y",Q445="MTCAPPLYCONF"),"On Hold",IF(W445="","KGB","KBB"))))</f>
        <v>KGB</v>
      </c>
      <c r="B445" s="65" t="str">
        <f>IF(A445="on hold", "on hold",
 IF(A445="KGB", "Standard Shipment",
  IF(IFERROR(IFERROR(VLOOKUP(L445, List!D:J, 7, 0), VLOOKUP(L445&amp;"", List!D:J, 7, 0)), 0)=0,
   IF(IFERROR(IFERROR(VLOOKUP(L445, 'CND List'!$A:$C, 3, 0), VLOOKUP(L445&amp;"", 'CND List'!$A:$C, 3, 0)), 0)=0,
    IF(A445="KBB", "-", ""),
    IFERROR(VLOOKUP(L445, 'CND List'!$A:$C, 3, 0), VLOOKUP(L445&amp;"", 'CND List'!$A:$C, 3, 0))
   ),
   IFERROR(VLOOKUP(L445, List!D:J, 7, 0), VLOOKUP(L445&amp;"", List!D:J, 7, 0))
  )
 )
)</f>
        <v>Standard Shipment</v>
      </c>
      <c r="C445" s="66" t="str">
        <f t="shared" si="7"/>
        <v>Standard Shipment</v>
      </c>
      <c r="D445" s="67" t="str">
        <f ca="1">IF(C445="Local Scrap","Closed",IFERROR(IF(A445="kgb","Closed",IF(MID(C445,5,1)="Q","Closed",LOOKUP(TODAY()-W445, {0,31,91,181,366}, {"0-30天","31-90天","91-180天","181-365天","365天以上"}))), LOOKUP(TODAY()-Z445, {0,31,91,181,366}, {"0-30天","31-90天","91-180天","181-365天","365天以上"})))</f>
        <v>Closed</v>
      </c>
      <c r="E445" s="67" t="str" cm="1">
        <f t="array" ref="E445">IF(A445&lt;&gt;"kbb", "", IF(IFERROR(VALUE(V445), 0)=MAX(INDEX(($A$2:$A$4929="kbb")*($L$2:$L$4929=L445)*IFERROR(VALUE($V$2:$V$4929), 0), 0)), "最新", "歷史重複"))</f>
        <v/>
      </c>
      <c r="F445" t="s">
        <v>2110</v>
      </c>
      <c r="G445" t="s">
        <v>29</v>
      </c>
      <c r="H445" t="s">
        <v>30</v>
      </c>
      <c r="I445" t="s">
        <v>31</v>
      </c>
      <c r="J445" t="s">
        <v>2111</v>
      </c>
      <c r="K445" t="s">
        <v>2112</v>
      </c>
      <c r="L445" t="s">
        <v>2172</v>
      </c>
      <c r="M445" t="s">
        <v>1390</v>
      </c>
      <c r="N445" t="s">
        <v>1391</v>
      </c>
      <c r="O445" t="s">
        <v>37</v>
      </c>
      <c r="P445" t="s">
        <v>2173</v>
      </c>
      <c r="Q445" t="s">
        <v>38</v>
      </c>
      <c r="R445" t="s">
        <v>1881</v>
      </c>
      <c r="S445" t="s">
        <v>2117</v>
      </c>
      <c r="T445" t="s">
        <v>2174</v>
      </c>
      <c r="U445" t="s">
        <v>2149</v>
      </c>
      <c r="V445" t="s">
        <v>2149</v>
      </c>
      <c r="W445" t="s">
        <v>37</v>
      </c>
      <c r="X445" t="s">
        <v>37</v>
      </c>
      <c r="Y445" t="s">
        <v>37</v>
      </c>
      <c r="Z445" t="s">
        <v>2175</v>
      </c>
      <c r="AA445" t="s">
        <v>44</v>
      </c>
      <c r="AB445" t="s">
        <v>44</v>
      </c>
      <c r="AC445" t="s">
        <v>45</v>
      </c>
      <c r="AD445" t="s">
        <v>1302</v>
      </c>
      <c r="AE445" t="s">
        <v>2151</v>
      </c>
      <c r="AF445" t="s">
        <v>48</v>
      </c>
      <c r="AG445">
        <v>622232</v>
      </c>
      <c r="AH445">
        <v>6</v>
      </c>
      <c r="AI445">
        <v>6</v>
      </c>
    </row>
    <row r="446" spans="1:35" ht="16.850000000000001" customHeight="1">
      <c r="A446" s="65" t="str">
        <f>IF(L446="","",IF(COUNTIF(Wip!K:K,L446)=0,IF(W446="","KGB","KBB"),IF(AND(_xlfn.IFNA(VLOOKUP(L446,Wip!K:M,3,0),"")="Y",Q446="MTCAPPLYCONF"),"On Hold",IF(W446="","KGB","KBB"))))</f>
        <v>KGB</v>
      </c>
      <c r="B446" s="65" t="str">
        <f>IF(A446="on hold", "on hold",
 IF(A446="KGB", "Standard Shipment",
  IF(IFERROR(IFERROR(VLOOKUP(L446, List!D:J, 7, 0), VLOOKUP(L446&amp;"", List!D:J, 7, 0)), 0)=0,
   IF(IFERROR(IFERROR(VLOOKUP(L446, 'CND List'!$A:$C, 3, 0), VLOOKUP(L446&amp;"", 'CND List'!$A:$C, 3, 0)), 0)=0,
    IF(A446="KBB", "-", ""),
    IFERROR(VLOOKUP(L446, 'CND List'!$A:$C, 3, 0), VLOOKUP(L446&amp;"", 'CND List'!$A:$C, 3, 0))
   ),
   IFERROR(VLOOKUP(L446, List!D:J, 7, 0), VLOOKUP(L446&amp;"", List!D:J, 7, 0))
  )
 )
)</f>
        <v>Standard Shipment</v>
      </c>
      <c r="C446" s="66" t="str">
        <f t="shared" si="7"/>
        <v>Standard Shipment</v>
      </c>
      <c r="D446" s="67" t="str">
        <f ca="1">IF(C446="Local Scrap","Closed",IFERROR(IF(A446="kgb","Closed",IF(MID(C446,5,1)="Q","Closed",LOOKUP(TODAY()-W446, {0,31,91,181,366}, {"0-30天","31-90天","91-180天","181-365天","365天以上"}))), LOOKUP(TODAY()-Z446, {0,31,91,181,366}, {"0-30天","31-90天","91-180天","181-365天","365天以上"})))</f>
        <v>Closed</v>
      </c>
      <c r="E446" s="67" t="str" cm="1">
        <f t="array" ref="E446">IF(A446&lt;&gt;"kbb", "", IF(IFERROR(VALUE(V446), 0)=MAX(INDEX(($A$2:$A$4929="kbb")*($L$2:$L$4929=L446)*IFERROR(VALUE($V$2:$V$4929), 0), 0)), "最新", "歷史重複"))</f>
        <v/>
      </c>
      <c r="F446" t="s">
        <v>2110</v>
      </c>
      <c r="G446" t="s">
        <v>29</v>
      </c>
      <c r="H446" t="s">
        <v>30</v>
      </c>
      <c r="I446" t="s">
        <v>31</v>
      </c>
      <c r="J446" t="s">
        <v>2111</v>
      </c>
      <c r="K446" t="s">
        <v>2112</v>
      </c>
      <c r="L446" t="s">
        <v>2176</v>
      </c>
      <c r="M446" t="s">
        <v>1371</v>
      </c>
      <c r="N446" t="s">
        <v>385</v>
      </c>
      <c r="O446" t="s">
        <v>37</v>
      </c>
      <c r="P446" t="s">
        <v>2177</v>
      </c>
      <c r="Q446" t="s">
        <v>38</v>
      </c>
      <c r="R446" t="s">
        <v>1881</v>
      </c>
      <c r="S446" t="s">
        <v>2117</v>
      </c>
      <c r="T446" t="s">
        <v>2178</v>
      </c>
      <c r="U446" t="s">
        <v>1797</v>
      </c>
      <c r="V446" t="s">
        <v>1797</v>
      </c>
      <c r="W446" t="s">
        <v>37</v>
      </c>
      <c r="X446" t="s">
        <v>37</v>
      </c>
      <c r="Y446" t="s">
        <v>37</v>
      </c>
      <c r="Z446" t="s">
        <v>2179</v>
      </c>
      <c r="AA446" t="s">
        <v>44</v>
      </c>
      <c r="AB446" t="s">
        <v>44</v>
      </c>
      <c r="AC446" t="s">
        <v>45</v>
      </c>
      <c r="AD446" t="s">
        <v>390</v>
      </c>
      <c r="AE446" t="s">
        <v>1799</v>
      </c>
      <c r="AF446" t="s">
        <v>48</v>
      </c>
      <c r="AG446">
        <v>622179</v>
      </c>
      <c r="AH446">
        <v>5.6</v>
      </c>
      <c r="AI446">
        <v>5.6</v>
      </c>
    </row>
    <row r="447" spans="1:35" ht="16.850000000000001" customHeight="1">
      <c r="A447" s="65" t="str">
        <f>IF(L447="","",IF(COUNTIF(Wip!K:K,L447)=0,IF(W447="","KGB","KBB"),IF(AND(_xlfn.IFNA(VLOOKUP(L447,Wip!K:M,3,0),"")="Y",Q447="MTCAPPLYCONF"),"On Hold",IF(W447="","KGB","KBB"))))</f>
        <v>KGB</v>
      </c>
      <c r="B447" s="65" t="str">
        <f>IF(A447="on hold", "on hold",
 IF(A447="KGB", "Standard Shipment",
  IF(IFERROR(IFERROR(VLOOKUP(L447, List!D:J, 7, 0), VLOOKUP(L447&amp;"", List!D:J, 7, 0)), 0)=0,
   IF(IFERROR(IFERROR(VLOOKUP(L447, 'CND List'!$A:$C, 3, 0), VLOOKUP(L447&amp;"", 'CND List'!$A:$C, 3, 0)), 0)=0,
    IF(A447="KBB", "-", ""),
    IFERROR(VLOOKUP(L447, 'CND List'!$A:$C, 3, 0), VLOOKUP(L447&amp;"", 'CND List'!$A:$C, 3, 0))
   ),
   IFERROR(VLOOKUP(L447, List!D:J, 7, 0), VLOOKUP(L447&amp;"", List!D:J, 7, 0))
  )
 )
)</f>
        <v>Standard Shipment</v>
      </c>
      <c r="C447" s="66" t="str">
        <f t="shared" si="7"/>
        <v>Standard Shipment</v>
      </c>
      <c r="D447" s="67" t="str">
        <f ca="1">IF(C447="Local Scrap","Closed",IFERROR(IF(A447="kgb","Closed",IF(MID(C447,5,1)="Q","Closed",LOOKUP(TODAY()-W447, {0,31,91,181,366}, {"0-30天","31-90天","91-180天","181-365天","365天以上"}))), LOOKUP(TODAY()-Z447, {0,31,91,181,366}, {"0-30天","31-90天","91-180天","181-365天","365天以上"})))</f>
        <v>Closed</v>
      </c>
      <c r="E447" s="67" t="str" cm="1">
        <f t="array" ref="E447">IF(A447&lt;&gt;"kbb", "", IF(IFERROR(VALUE(V447), 0)=MAX(INDEX(($A$2:$A$4929="kbb")*($L$2:$L$4929=L447)*IFERROR(VALUE($V$2:$V$4929), 0), 0)), "最新", "歷史重複"))</f>
        <v/>
      </c>
      <c r="F447" t="s">
        <v>2110</v>
      </c>
      <c r="G447" t="s">
        <v>29</v>
      </c>
      <c r="H447" t="s">
        <v>30</v>
      </c>
      <c r="I447" t="s">
        <v>31</v>
      </c>
      <c r="J447" t="s">
        <v>2111</v>
      </c>
      <c r="K447" t="s">
        <v>2112</v>
      </c>
      <c r="L447" t="s">
        <v>2180</v>
      </c>
      <c r="M447" t="s">
        <v>1746</v>
      </c>
      <c r="N447" t="s">
        <v>1747</v>
      </c>
      <c r="O447" t="s">
        <v>37</v>
      </c>
      <c r="P447" t="s">
        <v>2181</v>
      </c>
      <c r="Q447" t="s">
        <v>38</v>
      </c>
      <c r="R447" t="s">
        <v>1881</v>
      </c>
      <c r="S447" t="s">
        <v>2117</v>
      </c>
      <c r="T447" t="s">
        <v>2182</v>
      </c>
      <c r="U447" t="s">
        <v>2183</v>
      </c>
      <c r="V447" t="s">
        <v>2183</v>
      </c>
      <c r="W447" t="s">
        <v>37</v>
      </c>
      <c r="X447" t="s">
        <v>37</v>
      </c>
      <c r="Y447" t="s">
        <v>37</v>
      </c>
      <c r="Z447" t="s">
        <v>2184</v>
      </c>
      <c r="AA447" t="s">
        <v>44</v>
      </c>
      <c r="AB447" t="s">
        <v>44</v>
      </c>
      <c r="AC447" t="s">
        <v>45</v>
      </c>
      <c r="AD447" t="s">
        <v>1532</v>
      </c>
      <c r="AE447" t="s">
        <v>2151</v>
      </c>
      <c r="AF447" t="s">
        <v>1918</v>
      </c>
      <c r="AG447">
        <v>622232</v>
      </c>
      <c r="AH447">
        <v>5.3</v>
      </c>
      <c r="AI447">
        <v>5.3</v>
      </c>
    </row>
    <row r="448" spans="1:35" ht="16.850000000000001" customHeight="1">
      <c r="A448" s="65" t="str">
        <f>IF(L448="","",IF(COUNTIF(Wip!K:K,L448)=0,IF(W448="","KGB","KBB"),IF(AND(_xlfn.IFNA(VLOOKUP(L448,Wip!K:M,3,0),"")="Y",Q448="MTCAPPLYCONF"),"On Hold",IF(W448="","KGB","KBB"))))</f>
        <v>KGB</v>
      </c>
      <c r="B448" s="65" t="str">
        <f>IF(A448="on hold", "on hold",
 IF(A448="KGB", "Standard Shipment",
  IF(IFERROR(IFERROR(VLOOKUP(L448, List!D:J, 7, 0), VLOOKUP(L448&amp;"", List!D:J, 7, 0)), 0)=0,
   IF(IFERROR(IFERROR(VLOOKUP(L448, 'CND List'!$A:$C, 3, 0), VLOOKUP(L448&amp;"", 'CND List'!$A:$C, 3, 0)), 0)=0,
    IF(A448="KBB", "-", ""),
    IFERROR(VLOOKUP(L448, 'CND List'!$A:$C, 3, 0), VLOOKUP(L448&amp;"", 'CND List'!$A:$C, 3, 0))
   ),
   IFERROR(VLOOKUP(L448, List!D:J, 7, 0), VLOOKUP(L448&amp;"", List!D:J, 7, 0))
  )
 )
)</f>
        <v>Standard Shipment</v>
      </c>
      <c r="C448" s="66" t="str">
        <f t="shared" si="7"/>
        <v>Standard Shipment</v>
      </c>
      <c r="D448" s="67" t="str">
        <f ca="1">IF(C448="Local Scrap","Closed",IFERROR(IF(A448="kgb","Closed",IF(MID(C448,5,1)="Q","Closed",LOOKUP(TODAY()-W448, {0,31,91,181,366}, {"0-30天","31-90天","91-180天","181-365天","365天以上"}))), LOOKUP(TODAY()-Z448, {0,31,91,181,366}, {"0-30天","31-90天","91-180天","181-365天","365天以上"})))</f>
        <v>Closed</v>
      </c>
      <c r="E448" s="67" t="str" cm="1">
        <f t="array" ref="E448">IF(A448&lt;&gt;"kbb", "", IF(IFERROR(VALUE(V448), 0)=MAX(INDEX(($A$2:$A$4929="kbb")*($L$2:$L$4929=L448)*IFERROR(VALUE($V$2:$V$4929), 0), 0)), "最新", "歷史重複"))</f>
        <v/>
      </c>
      <c r="F448" t="s">
        <v>2110</v>
      </c>
      <c r="G448" t="s">
        <v>29</v>
      </c>
      <c r="H448" t="s">
        <v>30</v>
      </c>
      <c r="I448" t="s">
        <v>31</v>
      </c>
      <c r="J448" t="s">
        <v>2111</v>
      </c>
      <c r="K448" t="s">
        <v>2112</v>
      </c>
      <c r="L448" t="s">
        <v>2185</v>
      </c>
      <c r="M448" t="s">
        <v>1556</v>
      </c>
      <c r="N448" t="s">
        <v>1296</v>
      </c>
      <c r="O448" t="s">
        <v>37</v>
      </c>
      <c r="P448" t="s">
        <v>2186</v>
      </c>
      <c r="Q448" t="s">
        <v>38</v>
      </c>
      <c r="R448" t="s">
        <v>1881</v>
      </c>
      <c r="S448" t="s">
        <v>2187</v>
      </c>
      <c r="T448" t="s">
        <v>2188</v>
      </c>
      <c r="U448" t="s">
        <v>1797</v>
      </c>
      <c r="V448" t="s">
        <v>1797</v>
      </c>
      <c r="W448" t="s">
        <v>37</v>
      </c>
      <c r="X448" t="s">
        <v>37</v>
      </c>
      <c r="Y448" t="s">
        <v>37</v>
      </c>
      <c r="Z448" t="s">
        <v>2189</v>
      </c>
      <c r="AA448" t="s">
        <v>44</v>
      </c>
      <c r="AB448" t="s">
        <v>44</v>
      </c>
      <c r="AC448" t="s">
        <v>45</v>
      </c>
      <c r="AD448" t="s">
        <v>1302</v>
      </c>
      <c r="AE448" t="s">
        <v>2097</v>
      </c>
      <c r="AF448" t="s">
        <v>1918</v>
      </c>
      <c r="AG448">
        <v>622179</v>
      </c>
      <c r="AH448">
        <v>7.1</v>
      </c>
      <c r="AI448">
        <v>7.1</v>
      </c>
    </row>
    <row r="449" spans="1:35" ht="16.850000000000001" customHeight="1">
      <c r="A449" s="65" t="str">
        <f>IF(L449="","",IF(COUNTIF(Wip!K:K,L449)=0,IF(W449="","KGB","KBB"),IF(AND(_xlfn.IFNA(VLOOKUP(L449,Wip!K:M,3,0),"")="Y",Q449="MTCAPPLYCONF"),"On Hold",IF(W449="","KGB","KBB"))))</f>
        <v>KGB</v>
      </c>
      <c r="B449" s="65" t="str">
        <f>IF(A449="on hold", "on hold",
 IF(A449="KGB", "Standard Shipment",
  IF(IFERROR(IFERROR(VLOOKUP(L449, List!D:J, 7, 0), VLOOKUP(L449&amp;"", List!D:J, 7, 0)), 0)=0,
   IF(IFERROR(IFERROR(VLOOKUP(L449, 'CND List'!$A:$C, 3, 0), VLOOKUP(L449&amp;"", 'CND List'!$A:$C, 3, 0)), 0)=0,
    IF(A449="KBB", "-", ""),
    IFERROR(VLOOKUP(L449, 'CND List'!$A:$C, 3, 0), VLOOKUP(L449&amp;"", 'CND List'!$A:$C, 3, 0))
   ),
   IFERROR(VLOOKUP(L449, List!D:J, 7, 0), VLOOKUP(L449&amp;"", List!D:J, 7, 0))
  )
 )
)</f>
        <v>Standard Shipment</v>
      </c>
      <c r="C449" s="66" t="str">
        <f t="shared" si="7"/>
        <v>Standard Shipment</v>
      </c>
      <c r="D449" s="67" t="str">
        <f ca="1">IF(C449="Local Scrap","Closed",IFERROR(IF(A449="kgb","Closed",IF(MID(C449,5,1)="Q","Closed",LOOKUP(TODAY()-W449, {0,31,91,181,366}, {"0-30天","31-90天","91-180天","181-365天","365天以上"}))), LOOKUP(TODAY()-Z449, {0,31,91,181,366}, {"0-30天","31-90天","91-180天","181-365天","365天以上"})))</f>
        <v>Closed</v>
      </c>
      <c r="E449" s="67" t="str" cm="1">
        <f t="array" ref="E449">IF(A449&lt;&gt;"kbb", "", IF(IFERROR(VALUE(V449), 0)=MAX(INDEX(($A$2:$A$4929="kbb")*($L$2:$L$4929=L449)*IFERROR(VALUE($V$2:$V$4929), 0), 0)), "最新", "歷史重複"))</f>
        <v/>
      </c>
      <c r="F449" t="s">
        <v>2110</v>
      </c>
      <c r="G449" t="s">
        <v>29</v>
      </c>
      <c r="H449" t="s">
        <v>30</v>
      </c>
      <c r="I449" t="s">
        <v>31</v>
      </c>
      <c r="J449" t="s">
        <v>2111</v>
      </c>
      <c r="K449" t="s">
        <v>2112</v>
      </c>
      <c r="L449" t="s">
        <v>2190</v>
      </c>
      <c r="M449" t="s">
        <v>2191</v>
      </c>
      <c r="N449" t="s">
        <v>2192</v>
      </c>
      <c r="O449" t="s">
        <v>37</v>
      </c>
      <c r="P449" t="s">
        <v>2193</v>
      </c>
      <c r="Q449" t="s">
        <v>38</v>
      </c>
      <c r="R449" t="s">
        <v>1881</v>
      </c>
      <c r="S449" t="s">
        <v>2187</v>
      </c>
      <c r="T449" t="s">
        <v>2194</v>
      </c>
      <c r="U449" t="s">
        <v>1797</v>
      </c>
      <c r="V449" t="s">
        <v>2195</v>
      </c>
      <c r="W449" t="s">
        <v>37</v>
      </c>
      <c r="X449" t="s">
        <v>37</v>
      </c>
      <c r="Y449" t="s">
        <v>37</v>
      </c>
      <c r="Z449" t="s">
        <v>2196</v>
      </c>
      <c r="AA449" t="s">
        <v>44</v>
      </c>
      <c r="AB449" t="s">
        <v>44</v>
      </c>
      <c r="AC449" t="s">
        <v>45</v>
      </c>
      <c r="AD449" t="s">
        <v>1847</v>
      </c>
      <c r="AE449" t="s">
        <v>1799</v>
      </c>
      <c r="AF449" t="s">
        <v>48</v>
      </c>
      <c r="AG449">
        <v>622179</v>
      </c>
      <c r="AH449">
        <v>5.6</v>
      </c>
      <c r="AI449">
        <v>5.6</v>
      </c>
    </row>
    <row r="450" spans="1:35" ht="16.850000000000001" customHeight="1">
      <c r="A450" s="65" t="str">
        <f>IF(L450="","",IF(COUNTIF(Wip!K:K,L450)=0,IF(W450="","KGB","KBB"),IF(AND(_xlfn.IFNA(VLOOKUP(L450,Wip!K:M,3,0),"")="Y",Q450="MTCAPPLYCONF"),"On Hold",IF(W450="","KGB","KBB"))))</f>
        <v>KBB</v>
      </c>
      <c r="B450" s="65" t="str">
        <f>IF(A450="on hold", "on hold",
 IF(A450="KGB", "Standard Shipment",
  IF(IFERROR(IFERROR(VLOOKUP(L450, List!D:J, 7, 0), VLOOKUP(L450&amp;"", List!D:J, 7, 0)), 0)=0,
   IF(IFERROR(IFERROR(VLOOKUP(L450, 'CND List'!$A:$C, 3, 0), VLOOKUP(L450&amp;"", 'CND List'!$A:$C, 3, 0)), 0)=0,
    IF(A450="KBB", "-", ""),
    IFERROR(VLOOKUP(L450, 'CND List'!$A:$C, 3, 0), VLOOKUP(L450&amp;"", 'CND List'!$A:$C, 3, 0))
   ),
   IFERROR(VLOOKUP(L450, List!D:J, 7, 0), VLOOKUP(L450&amp;"", List!D:J, 7, 0))
  )
 )
)</f>
        <v>-</v>
      </c>
      <c r="C450" s="66" t="str">
        <f t="shared" si="7"/>
        <v>wait for return customer</v>
      </c>
      <c r="D450" s="67" t="str">
        <f ca="1">IF(C450="Local Scrap","Closed",IFERROR(IF(A450="kgb","Closed",IF(MID(C450,5,1)="Q","Closed",LOOKUP(TODAY()-W450, {0,31,91,181,366}, {"0-30天","31-90天","91-180天","181-365天","365天以上"}))), LOOKUP(TODAY()-Z450, {0,31,91,181,366}, {"0-30天","31-90天","91-180天","181-365天","365天以上"})))</f>
        <v>181-365天</v>
      </c>
      <c r="E450" s="67" t="str" cm="1">
        <f t="array" ref="E450">IF(A450&lt;&gt;"kbb", "", IF(IFERROR(VALUE(V450), 0)=MAX(INDEX(($A$2:$A$4929="kbb")*($L$2:$L$4929=L450)*IFERROR(VALUE($V$2:$V$4929), 0), 0)), "最新", "歷史重複"))</f>
        <v>最新</v>
      </c>
      <c r="F450" t="s">
        <v>2110</v>
      </c>
      <c r="G450" t="s">
        <v>29</v>
      </c>
      <c r="H450" t="s">
        <v>30</v>
      </c>
      <c r="I450" t="s">
        <v>31</v>
      </c>
      <c r="J450" t="s">
        <v>2111</v>
      </c>
      <c r="K450" t="s">
        <v>2112</v>
      </c>
      <c r="L450" t="s">
        <v>2197</v>
      </c>
      <c r="M450" t="s">
        <v>384</v>
      </c>
      <c r="N450" t="s">
        <v>385</v>
      </c>
      <c r="O450" t="s">
        <v>37</v>
      </c>
      <c r="P450" t="s">
        <v>2197</v>
      </c>
      <c r="Q450" t="s">
        <v>38</v>
      </c>
      <c r="R450" t="s">
        <v>39</v>
      </c>
      <c r="S450" t="s">
        <v>2187</v>
      </c>
      <c r="T450" t="s">
        <v>37</v>
      </c>
      <c r="U450" t="s">
        <v>37</v>
      </c>
      <c r="V450" t="s">
        <v>2198</v>
      </c>
      <c r="W450" t="s">
        <v>517</v>
      </c>
      <c r="X450" t="s">
        <v>114</v>
      </c>
      <c r="Y450" t="s">
        <v>518</v>
      </c>
      <c r="Z450" t="s">
        <v>2199</v>
      </c>
      <c r="AA450" t="s">
        <v>44</v>
      </c>
      <c r="AB450" t="s">
        <v>44</v>
      </c>
      <c r="AC450" t="s">
        <v>117</v>
      </c>
      <c r="AD450" t="s">
        <v>390</v>
      </c>
      <c r="AE450" t="s">
        <v>37</v>
      </c>
      <c r="AF450" t="s">
        <v>37</v>
      </c>
      <c r="AG450" t="s">
        <v>37</v>
      </c>
      <c r="AH450" t="s">
        <v>37</v>
      </c>
      <c r="AI450" t="s">
        <v>37</v>
      </c>
    </row>
    <row r="451" spans="1:35" ht="16.850000000000001" customHeight="1">
      <c r="A451" s="65" t="str">
        <f>IF(L451="","",IF(COUNTIF(Wip!K:K,L451)=0,IF(W451="","KGB","KBB"),IF(AND(_xlfn.IFNA(VLOOKUP(L451,Wip!K:M,3,0),"")="Y",Q451="MTCAPPLYCONF"),"On Hold",IF(W451="","KGB","KBB"))))</f>
        <v>KGB</v>
      </c>
      <c r="B451" s="65" t="str">
        <f>IF(A451="on hold", "on hold",
 IF(A451="KGB", "Standard Shipment",
  IF(IFERROR(IFERROR(VLOOKUP(L451, List!D:J, 7, 0), VLOOKUP(L451&amp;"", List!D:J, 7, 0)), 0)=0,
   IF(IFERROR(IFERROR(VLOOKUP(L451, 'CND List'!$A:$C, 3, 0), VLOOKUP(L451&amp;"", 'CND List'!$A:$C, 3, 0)), 0)=0,
    IF(A451="KBB", "-", ""),
    IFERROR(VLOOKUP(L451, 'CND List'!$A:$C, 3, 0), VLOOKUP(L451&amp;"", 'CND List'!$A:$C, 3, 0))
   ),
   IFERROR(VLOOKUP(L451, List!D:J, 7, 0), VLOOKUP(L451&amp;"", List!D:J, 7, 0))
  )
 )
)</f>
        <v>Standard Shipment</v>
      </c>
      <c r="C451" s="66" t="str">
        <f t="shared" si="7"/>
        <v>Standard Shipment</v>
      </c>
      <c r="D451" s="67" t="str">
        <f ca="1">IF(C451="Local Scrap","Closed",IFERROR(IF(A451="kgb","Closed",IF(MID(C451,5,1)="Q","Closed",LOOKUP(TODAY()-W451, {0,31,91,181,366}, {"0-30天","31-90天","91-180天","181-365天","365天以上"}))), LOOKUP(TODAY()-Z451, {0,31,91,181,366}, {"0-30天","31-90天","91-180天","181-365天","365天以上"})))</f>
        <v>Closed</v>
      </c>
      <c r="E451" s="67" t="str" cm="1">
        <f t="array" ref="E451">IF(A451&lt;&gt;"kbb", "", IF(IFERROR(VALUE(V451), 0)=MAX(INDEX(($A$2:$A$4929="kbb")*($L$2:$L$4929=L451)*IFERROR(VALUE($V$2:$V$4929), 0), 0)), "最新", "歷史重複"))</f>
        <v/>
      </c>
      <c r="F451" t="s">
        <v>2110</v>
      </c>
      <c r="G451" t="s">
        <v>29</v>
      </c>
      <c r="H451" t="s">
        <v>30</v>
      </c>
      <c r="I451" t="s">
        <v>31</v>
      </c>
      <c r="J451" t="s">
        <v>2111</v>
      </c>
      <c r="K451" t="s">
        <v>2112</v>
      </c>
      <c r="L451" t="s">
        <v>2200</v>
      </c>
      <c r="M451" t="s">
        <v>384</v>
      </c>
      <c r="N451" t="s">
        <v>385</v>
      </c>
      <c r="O451" t="s">
        <v>37</v>
      </c>
      <c r="P451" t="s">
        <v>2201</v>
      </c>
      <c r="Q451" t="s">
        <v>38</v>
      </c>
      <c r="R451" t="s">
        <v>1881</v>
      </c>
      <c r="S451" t="s">
        <v>2187</v>
      </c>
      <c r="T451" t="s">
        <v>2202</v>
      </c>
      <c r="U451" t="s">
        <v>2183</v>
      </c>
      <c r="V451" t="s">
        <v>2183</v>
      </c>
      <c r="W451" t="s">
        <v>37</v>
      </c>
      <c r="X451" t="s">
        <v>37</v>
      </c>
      <c r="Y451" t="s">
        <v>37</v>
      </c>
      <c r="Z451" t="s">
        <v>2203</v>
      </c>
      <c r="AA451" t="s">
        <v>44</v>
      </c>
      <c r="AB451" t="s">
        <v>44</v>
      </c>
      <c r="AC451" t="s">
        <v>45</v>
      </c>
      <c r="AD451" t="s">
        <v>390</v>
      </c>
      <c r="AE451" t="s">
        <v>2151</v>
      </c>
      <c r="AF451" t="s">
        <v>1918</v>
      </c>
      <c r="AG451">
        <v>622232</v>
      </c>
      <c r="AH451">
        <v>5.3</v>
      </c>
      <c r="AI451">
        <v>5.3</v>
      </c>
    </row>
    <row r="452" spans="1:35" ht="16.850000000000001" customHeight="1">
      <c r="A452" s="65" t="str">
        <f>IF(L452="","",IF(COUNTIF(Wip!K:K,L452)=0,IF(W452="","KGB","KBB"),IF(AND(_xlfn.IFNA(VLOOKUP(L452,Wip!K:M,3,0),"")="Y",Q452="MTCAPPLYCONF"),"On Hold",IF(W452="","KGB","KBB"))))</f>
        <v>KGB</v>
      </c>
      <c r="B452" s="65" t="str">
        <f>IF(A452="on hold", "on hold",
 IF(A452="KGB", "Standard Shipment",
  IF(IFERROR(IFERROR(VLOOKUP(L452, List!D:J, 7, 0), VLOOKUP(L452&amp;"", List!D:J, 7, 0)), 0)=0,
   IF(IFERROR(IFERROR(VLOOKUP(L452, 'CND List'!$A:$C, 3, 0), VLOOKUP(L452&amp;"", 'CND List'!$A:$C, 3, 0)), 0)=0,
    IF(A452="KBB", "-", ""),
    IFERROR(VLOOKUP(L452, 'CND List'!$A:$C, 3, 0), VLOOKUP(L452&amp;"", 'CND List'!$A:$C, 3, 0))
   ),
   IFERROR(VLOOKUP(L452, List!D:J, 7, 0), VLOOKUP(L452&amp;"", List!D:J, 7, 0))
  )
 )
)</f>
        <v>Standard Shipment</v>
      </c>
      <c r="C452" s="66" t="str">
        <f t="shared" si="7"/>
        <v>Standard Shipment</v>
      </c>
      <c r="D452" s="67" t="str">
        <f ca="1">IF(C452="Local Scrap","Closed",IFERROR(IF(A452="kgb","Closed",IF(MID(C452,5,1)="Q","Closed",LOOKUP(TODAY()-W452, {0,31,91,181,366}, {"0-30天","31-90天","91-180天","181-365天","365天以上"}))), LOOKUP(TODAY()-Z452, {0,31,91,181,366}, {"0-30天","31-90天","91-180天","181-365天","365天以上"})))</f>
        <v>Closed</v>
      </c>
      <c r="E452" s="67" t="str" cm="1">
        <f t="array" ref="E452">IF(A452&lt;&gt;"kbb", "", IF(IFERROR(VALUE(V452), 0)=MAX(INDEX(($A$2:$A$4929="kbb")*($L$2:$L$4929=L452)*IFERROR(VALUE($V$2:$V$4929), 0), 0)), "最新", "歷史重複"))</f>
        <v/>
      </c>
      <c r="F452" t="s">
        <v>2110</v>
      </c>
      <c r="G452" t="s">
        <v>29</v>
      </c>
      <c r="H452" t="s">
        <v>30</v>
      </c>
      <c r="I452" t="s">
        <v>31</v>
      </c>
      <c r="J452" t="s">
        <v>2111</v>
      </c>
      <c r="K452" t="s">
        <v>2112</v>
      </c>
      <c r="L452" t="s">
        <v>2204</v>
      </c>
      <c r="M452" t="s">
        <v>384</v>
      </c>
      <c r="N452" t="s">
        <v>385</v>
      </c>
      <c r="O452" t="s">
        <v>37</v>
      </c>
      <c r="P452" t="s">
        <v>2205</v>
      </c>
      <c r="Q452" t="s">
        <v>38</v>
      </c>
      <c r="R452" t="s">
        <v>1881</v>
      </c>
      <c r="S452" t="s">
        <v>2187</v>
      </c>
      <c r="T452" t="s">
        <v>2206</v>
      </c>
      <c r="U452" t="s">
        <v>2195</v>
      </c>
      <c r="V452" t="s">
        <v>2195</v>
      </c>
      <c r="W452" t="s">
        <v>37</v>
      </c>
      <c r="X452" t="s">
        <v>37</v>
      </c>
      <c r="Y452" t="s">
        <v>37</v>
      </c>
      <c r="Z452" t="s">
        <v>2207</v>
      </c>
      <c r="AA452" t="s">
        <v>44</v>
      </c>
      <c r="AB452" t="s">
        <v>44</v>
      </c>
      <c r="AC452" t="s">
        <v>45</v>
      </c>
      <c r="AD452" t="s">
        <v>390</v>
      </c>
      <c r="AE452" t="s">
        <v>1799</v>
      </c>
      <c r="AF452" t="s">
        <v>48</v>
      </c>
      <c r="AG452">
        <v>622179</v>
      </c>
      <c r="AH452">
        <v>5.6</v>
      </c>
      <c r="AI452">
        <v>5.6</v>
      </c>
    </row>
    <row r="453" spans="1:35" ht="16.850000000000001" customHeight="1">
      <c r="A453" s="65" t="str">
        <f>IF(L453="","",IF(COUNTIF(Wip!K:K,L453)=0,IF(W453="","KGB","KBB"),IF(AND(_xlfn.IFNA(VLOOKUP(L453,Wip!K:M,3,0),"")="Y",Q453="MTCAPPLYCONF"),"On Hold",IF(W453="","KGB","KBB"))))</f>
        <v>KGB</v>
      </c>
      <c r="B453" s="65" t="str">
        <f>IF(A453="on hold", "on hold",
 IF(A453="KGB", "Standard Shipment",
  IF(IFERROR(IFERROR(VLOOKUP(L453, List!D:J, 7, 0), VLOOKUP(L453&amp;"", List!D:J, 7, 0)), 0)=0,
   IF(IFERROR(IFERROR(VLOOKUP(L453, 'CND List'!$A:$C, 3, 0), VLOOKUP(L453&amp;"", 'CND List'!$A:$C, 3, 0)), 0)=0,
    IF(A453="KBB", "-", ""),
    IFERROR(VLOOKUP(L453, 'CND List'!$A:$C, 3, 0), VLOOKUP(L453&amp;"", 'CND List'!$A:$C, 3, 0))
   ),
   IFERROR(VLOOKUP(L453, List!D:J, 7, 0), VLOOKUP(L453&amp;"", List!D:J, 7, 0))
  )
 )
)</f>
        <v>Standard Shipment</v>
      </c>
      <c r="C453" s="66" t="str">
        <f t="shared" si="7"/>
        <v>Standard Shipment</v>
      </c>
      <c r="D453" s="67" t="str">
        <f ca="1">IF(C453="Local Scrap","Closed",IFERROR(IF(A453="kgb","Closed",IF(MID(C453,5,1)="Q","Closed",LOOKUP(TODAY()-W453, {0,31,91,181,366}, {"0-30天","31-90天","91-180天","181-365天","365天以上"}))), LOOKUP(TODAY()-Z453, {0,31,91,181,366}, {"0-30天","31-90天","91-180天","181-365天","365天以上"})))</f>
        <v>Closed</v>
      </c>
      <c r="E453" s="67" t="str" cm="1">
        <f t="array" ref="E453">IF(A453&lt;&gt;"kbb", "", IF(IFERROR(VALUE(V453), 0)=MAX(INDEX(($A$2:$A$4929="kbb")*($L$2:$L$4929=L453)*IFERROR(VALUE($V$2:$V$4929), 0), 0)), "最新", "歷史重複"))</f>
        <v/>
      </c>
      <c r="F453" t="s">
        <v>2208</v>
      </c>
      <c r="G453" t="s">
        <v>29</v>
      </c>
      <c r="H453" t="s">
        <v>30</v>
      </c>
      <c r="I453" t="s">
        <v>31</v>
      </c>
      <c r="J453" t="s">
        <v>2209</v>
      </c>
      <c r="K453" t="s">
        <v>2210</v>
      </c>
      <c r="L453" t="s">
        <v>2211</v>
      </c>
      <c r="M453" t="s">
        <v>1575</v>
      </c>
      <c r="N453" t="s">
        <v>1576</v>
      </c>
      <c r="O453" t="s">
        <v>37</v>
      </c>
      <c r="P453" t="s">
        <v>2212</v>
      </c>
      <c r="Q453" t="s">
        <v>38</v>
      </c>
      <c r="R453" t="s">
        <v>1881</v>
      </c>
      <c r="S453" t="s">
        <v>2213</v>
      </c>
      <c r="T453" t="s">
        <v>2214</v>
      </c>
      <c r="U453" t="s">
        <v>2183</v>
      </c>
      <c r="V453" t="s">
        <v>2183</v>
      </c>
      <c r="W453" t="s">
        <v>37</v>
      </c>
      <c r="X453" t="s">
        <v>37</v>
      </c>
      <c r="Y453" t="s">
        <v>37</v>
      </c>
      <c r="Z453" t="s">
        <v>2215</v>
      </c>
      <c r="AA453" t="s">
        <v>44</v>
      </c>
      <c r="AB453" t="s">
        <v>44</v>
      </c>
      <c r="AC453" t="s">
        <v>45</v>
      </c>
      <c r="AD453" t="s">
        <v>1532</v>
      </c>
      <c r="AE453" t="s">
        <v>2151</v>
      </c>
      <c r="AF453" t="s">
        <v>1918</v>
      </c>
      <c r="AG453">
        <v>622232</v>
      </c>
      <c r="AH453">
        <v>5.3</v>
      </c>
      <c r="AI453">
        <v>5.3</v>
      </c>
    </row>
    <row r="454" spans="1:35" ht="16.850000000000001" customHeight="1">
      <c r="A454" s="65" t="str">
        <f>IF(L454="","",IF(COUNTIF(Wip!K:K,L454)=0,IF(W454="","KGB","KBB"),IF(AND(_xlfn.IFNA(VLOOKUP(L454,Wip!K:M,3,0),"")="Y",Q454="MTCAPPLYCONF"),"On Hold",IF(W454="","KGB","KBB"))))</f>
        <v>KGB</v>
      </c>
      <c r="B454" s="65" t="str">
        <f>IF(A454="on hold", "on hold",
 IF(A454="KGB", "Standard Shipment",
  IF(IFERROR(IFERROR(VLOOKUP(L454, List!D:J, 7, 0), VLOOKUP(L454&amp;"", List!D:J, 7, 0)), 0)=0,
   IF(IFERROR(IFERROR(VLOOKUP(L454, 'CND List'!$A:$C, 3, 0), VLOOKUP(L454&amp;"", 'CND List'!$A:$C, 3, 0)), 0)=0,
    IF(A454="KBB", "-", ""),
    IFERROR(VLOOKUP(L454, 'CND List'!$A:$C, 3, 0), VLOOKUP(L454&amp;"", 'CND List'!$A:$C, 3, 0))
   ),
   IFERROR(VLOOKUP(L454, List!D:J, 7, 0), VLOOKUP(L454&amp;"", List!D:J, 7, 0))
  )
 )
)</f>
        <v>Standard Shipment</v>
      </c>
      <c r="C454" s="66" t="str">
        <f t="shared" si="7"/>
        <v>Standard Shipment</v>
      </c>
      <c r="D454" s="67" t="str">
        <f ca="1">IF(C454="Local Scrap","Closed",IFERROR(IF(A454="kgb","Closed",IF(MID(C454,5,1)="Q","Closed",LOOKUP(TODAY()-W454, {0,31,91,181,366}, {"0-30天","31-90天","91-180天","181-365天","365天以上"}))), LOOKUP(TODAY()-Z454, {0,31,91,181,366}, {"0-30天","31-90天","91-180天","181-365天","365天以上"})))</f>
        <v>Closed</v>
      </c>
      <c r="E454" s="67" t="str" cm="1">
        <f t="array" ref="E454">IF(A454&lt;&gt;"kbb", "", IF(IFERROR(VALUE(V454), 0)=MAX(INDEX(($A$2:$A$4929="kbb")*($L$2:$L$4929=L454)*IFERROR(VALUE($V$2:$V$4929), 0), 0)), "最新", "歷史重複"))</f>
        <v/>
      </c>
      <c r="F454" t="s">
        <v>2208</v>
      </c>
      <c r="G454" t="s">
        <v>29</v>
      </c>
      <c r="H454" t="s">
        <v>30</v>
      </c>
      <c r="I454" t="s">
        <v>31</v>
      </c>
      <c r="J454" t="s">
        <v>2209</v>
      </c>
      <c r="K454" t="s">
        <v>2210</v>
      </c>
      <c r="L454" t="s">
        <v>2216</v>
      </c>
      <c r="M454" t="s">
        <v>1556</v>
      </c>
      <c r="N454" t="s">
        <v>1296</v>
      </c>
      <c r="O454" t="s">
        <v>37</v>
      </c>
      <c r="P454" t="s">
        <v>2217</v>
      </c>
      <c r="Q454" t="s">
        <v>38</v>
      </c>
      <c r="R454" t="s">
        <v>1881</v>
      </c>
      <c r="S454" t="s">
        <v>2213</v>
      </c>
      <c r="T454" t="s">
        <v>2218</v>
      </c>
      <c r="U454" t="s">
        <v>2183</v>
      </c>
      <c r="V454" t="s">
        <v>2183</v>
      </c>
      <c r="W454" t="s">
        <v>37</v>
      </c>
      <c r="X454" t="s">
        <v>37</v>
      </c>
      <c r="Y454" t="s">
        <v>37</v>
      </c>
      <c r="Z454" t="s">
        <v>2219</v>
      </c>
      <c r="AA454" t="s">
        <v>44</v>
      </c>
      <c r="AB454" t="s">
        <v>44</v>
      </c>
      <c r="AC454" t="s">
        <v>45</v>
      </c>
      <c r="AD454" t="s">
        <v>1302</v>
      </c>
      <c r="AE454" t="s">
        <v>2151</v>
      </c>
      <c r="AF454" t="s">
        <v>2220</v>
      </c>
      <c r="AG454">
        <v>622232</v>
      </c>
      <c r="AH454">
        <v>7.1</v>
      </c>
      <c r="AI454">
        <v>7.1</v>
      </c>
    </row>
    <row r="455" spans="1:35" ht="16.850000000000001" customHeight="1">
      <c r="A455" s="65" t="str">
        <f>IF(L455="","",IF(COUNTIF(Wip!K:K,L455)=0,IF(W455="","KGB","KBB"),IF(AND(_xlfn.IFNA(VLOOKUP(L455,Wip!K:M,3,0),"")="Y",Q455="MTCAPPLYCONF"),"On Hold",IF(W455="","KGB","KBB"))))</f>
        <v>KGB</v>
      </c>
      <c r="B455" s="65" t="str">
        <f>IF(A455="on hold", "on hold",
 IF(A455="KGB", "Standard Shipment",
  IF(IFERROR(IFERROR(VLOOKUP(L455, List!D:J, 7, 0), VLOOKUP(L455&amp;"", List!D:J, 7, 0)), 0)=0,
   IF(IFERROR(IFERROR(VLOOKUP(L455, 'CND List'!$A:$C, 3, 0), VLOOKUP(L455&amp;"", 'CND List'!$A:$C, 3, 0)), 0)=0,
    IF(A455="KBB", "-", ""),
    IFERROR(VLOOKUP(L455, 'CND List'!$A:$C, 3, 0), VLOOKUP(L455&amp;"", 'CND List'!$A:$C, 3, 0))
   ),
   IFERROR(VLOOKUP(L455, List!D:J, 7, 0), VLOOKUP(L455&amp;"", List!D:J, 7, 0))
  )
 )
)</f>
        <v>Standard Shipment</v>
      </c>
      <c r="C455" s="66" t="str">
        <f t="shared" si="7"/>
        <v>Standard Shipment</v>
      </c>
      <c r="D455" s="67" t="str">
        <f ca="1">IF(C455="Local Scrap","Closed",IFERROR(IF(A455="kgb","Closed",IF(MID(C455,5,1)="Q","Closed",LOOKUP(TODAY()-W455, {0,31,91,181,366}, {"0-30天","31-90天","91-180天","181-365天","365天以上"}))), LOOKUP(TODAY()-Z455, {0,31,91,181,366}, {"0-30天","31-90天","91-180天","181-365天","365天以上"})))</f>
        <v>Closed</v>
      </c>
      <c r="E455" s="67" t="str" cm="1">
        <f t="array" ref="E455">IF(A455&lt;&gt;"kbb", "", IF(IFERROR(VALUE(V455), 0)=MAX(INDEX(($A$2:$A$4929="kbb")*($L$2:$L$4929=L455)*IFERROR(VALUE($V$2:$V$4929), 0), 0)), "最新", "歷史重複"))</f>
        <v/>
      </c>
      <c r="F455" t="s">
        <v>2208</v>
      </c>
      <c r="G455" t="s">
        <v>29</v>
      </c>
      <c r="H455" t="s">
        <v>30</v>
      </c>
      <c r="I455" t="s">
        <v>31</v>
      </c>
      <c r="J455" t="s">
        <v>2209</v>
      </c>
      <c r="K455" t="s">
        <v>2210</v>
      </c>
      <c r="L455" t="s">
        <v>2221</v>
      </c>
      <c r="M455" t="s">
        <v>2222</v>
      </c>
      <c r="N455" t="s">
        <v>2223</v>
      </c>
      <c r="O455" t="s">
        <v>37</v>
      </c>
      <c r="P455" t="s">
        <v>2224</v>
      </c>
      <c r="Q455" t="s">
        <v>38</v>
      </c>
      <c r="R455" t="s">
        <v>1881</v>
      </c>
      <c r="S455" t="s">
        <v>2213</v>
      </c>
      <c r="T455" t="s">
        <v>2225</v>
      </c>
      <c r="U455" t="s">
        <v>2183</v>
      </c>
      <c r="V455" t="s">
        <v>2183</v>
      </c>
      <c r="W455" t="s">
        <v>37</v>
      </c>
      <c r="X455" t="s">
        <v>37</v>
      </c>
      <c r="Y455" t="s">
        <v>37</v>
      </c>
      <c r="Z455" t="s">
        <v>2226</v>
      </c>
      <c r="AA455" t="s">
        <v>44</v>
      </c>
      <c r="AB455" t="s">
        <v>44</v>
      </c>
      <c r="AC455" t="s">
        <v>45</v>
      </c>
      <c r="AD455" t="s">
        <v>1302</v>
      </c>
      <c r="AE455" t="s">
        <v>2151</v>
      </c>
      <c r="AF455" t="s">
        <v>48</v>
      </c>
      <c r="AG455">
        <v>622232</v>
      </c>
      <c r="AH455">
        <v>6</v>
      </c>
      <c r="AI455">
        <v>6</v>
      </c>
    </row>
    <row r="456" spans="1:35" ht="16.850000000000001" customHeight="1">
      <c r="A456" s="65" t="str">
        <f>IF(L456="","",IF(COUNTIF(Wip!K:K,L456)=0,IF(W456="","KGB","KBB"),IF(AND(_xlfn.IFNA(VLOOKUP(L456,Wip!K:M,3,0),"")="Y",Q456="MTCAPPLYCONF"),"On Hold",IF(W456="","KGB","KBB"))))</f>
        <v>KBB</v>
      </c>
      <c r="B456" s="65" t="str">
        <f>IF(A456="on hold", "on hold",
 IF(A456="KGB", "Standard Shipment",
  IF(IFERROR(IFERROR(VLOOKUP(L456, List!D:J, 7, 0), VLOOKUP(L456&amp;"", List!D:J, 7, 0)), 0)=0,
   IF(IFERROR(IFERROR(VLOOKUP(L456, 'CND List'!$A:$C, 3, 0), VLOOKUP(L456&amp;"", 'CND List'!$A:$C, 3, 0)), 0)=0,
    IF(A456="KBB", "-", ""),
    IFERROR(VLOOKUP(L456, 'CND List'!$A:$C, 3, 0), VLOOKUP(L456&amp;"", 'CND List'!$A:$C, 3, 0))
   ),
   IFERROR(VLOOKUP(L456, List!D:J, 7, 0), VLOOKUP(L456&amp;"", List!D:J, 7, 0))
  )
 )
)</f>
        <v>CND Sceond Pass</v>
      </c>
      <c r="C456" s="66" t="str">
        <f t="shared" si="7"/>
        <v>Standard Shipment</v>
      </c>
      <c r="D456" s="67" t="str">
        <f ca="1">IF(C456="Local Scrap","Closed",IFERROR(IF(A456="kgb","Closed",IF(MID(C456,5,1)="Q","Closed",LOOKUP(TODAY()-W456, {0,31,91,181,366}, {"0-30天","31-90天","91-180天","181-365天","365天以上"}))), LOOKUP(TODAY()-Z456, {0,31,91,181,366}, {"0-30天","31-90天","91-180天","181-365天","365天以上"})))</f>
        <v>181-365天</v>
      </c>
      <c r="E456" s="67" t="str" cm="1">
        <f t="array" ref="E456">IF(A456&lt;&gt;"kbb", "", IF(IFERROR(VALUE(V456), 0)=MAX(INDEX(($A$2:$A$4929="kbb")*($L$2:$L$4929=L456)*IFERROR(VALUE($V$2:$V$4929), 0), 0)), "最新", "歷史重複"))</f>
        <v>最新</v>
      </c>
      <c r="F456" t="s">
        <v>2208</v>
      </c>
      <c r="G456" t="s">
        <v>29</v>
      </c>
      <c r="H456" t="s">
        <v>30</v>
      </c>
      <c r="I456" t="s">
        <v>31</v>
      </c>
      <c r="J456" t="s">
        <v>2209</v>
      </c>
      <c r="K456" t="s">
        <v>2210</v>
      </c>
      <c r="L456" t="s">
        <v>2227</v>
      </c>
      <c r="M456" t="s">
        <v>384</v>
      </c>
      <c r="N456" t="s">
        <v>385</v>
      </c>
      <c r="O456" t="s">
        <v>37</v>
      </c>
      <c r="P456" t="s">
        <v>2227</v>
      </c>
      <c r="Q456" t="s">
        <v>38</v>
      </c>
      <c r="R456" t="s">
        <v>39</v>
      </c>
      <c r="S456" t="s">
        <v>2228</v>
      </c>
      <c r="T456" t="s">
        <v>37</v>
      </c>
      <c r="U456" t="s">
        <v>37</v>
      </c>
      <c r="V456" t="s">
        <v>2229</v>
      </c>
      <c r="W456" t="s">
        <v>517</v>
      </c>
      <c r="X456" t="s">
        <v>114</v>
      </c>
      <c r="Y456" t="s">
        <v>518</v>
      </c>
      <c r="Z456" t="s">
        <v>2230</v>
      </c>
      <c r="AA456" t="s">
        <v>44</v>
      </c>
      <c r="AB456" t="s">
        <v>44</v>
      </c>
      <c r="AC456" t="s">
        <v>117</v>
      </c>
      <c r="AD456" t="s">
        <v>390</v>
      </c>
      <c r="AE456" t="s">
        <v>37</v>
      </c>
      <c r="AF456" t="s">
        <v>37</v>
      </c>
      <c r="AG456" t="s">
        <v>37</v>
      </c>
      <c r="AH456" t="s">
        <v>37</v>
      </c>
      <c r="AI456" t="s">
        <v>37</v>
      </c>
    </row>
    <row r="457" spans="1:35" ht="16.850000000000001" customHeight="1">
      <c r="A457" s="65" t="str">
        <f>IF(L457="","",IF(COUNTIF(Wip!K:K,L457)=0,IF(W457="","KGB","KBB"),IF(AND(_xlfn.IFNA(VLOOKUP(L457,Wip!K:M,3,0),"")="Y",Q457="MTCAPPLYCONF"),"On Hold",IF(W457="","KGB","KBB"))))</f>
        <v>KGB</v>
      </c>
      <c r="B457" s="65" t="str">
        <f>IF(A457="on hold", "on hold",
 IF(A457="KGB", "Standard Shipment",
  IF(IFERROR(IFERROR(VLOOKUP(L457, List!D:J, 7, 0), VLOOKUP(L457&amp;"", List!D:J, 7, 0)), 0)=0,
   IF(IFERROR(IFERROR(VLOOKUP(L457, 'CND List'!$A:$C, 3, 0), VLOOKUP(L457&amp;"", 'CND List'!$A:$C, 3, 0)), 0)=0,
    IF(A457="KBB", "-", ""),
    IFERROR(VLOOKUP(L457, 'CND List'!$A:$C, 3, 0), VLOOKUP(L457&amp;"", 'CND List'!$A:$C, 3, 0))
   ),
   IFERROR(VLOOKUP(L457, List!D:J, 7, 0), VLOOKUP(L457&amp;"", List!D:J, 7, 0))
  )
 )
)</f>
        <v>Standard Shipment</v>
      </c>
      <c r="C457" s="66" t="str">
        <f t="shared" si="7"/>
        <v>Standard Shipment</v>
      </c>
      <c r="D457" s="67" t="str">
        <f ca="1">IF(C457="Local Scrap","Closed",IFERROR(IF(A457="kgb","Closed",IF(MID(C457,5,1)="Q","Closed",LOOKUP(TODAY()-W457, {0,31,91,181,366}, {"0-30天","31-90天","91-180天","181-365天","365天以上"}))), LOOKUP(TODAY()-Z457, {0,31,91,181,366}, {"0-30天","31-90天","91-180天","181-365天","365天以上"})))</f>
        <v>Closed</v>
      </c>
      <c r="E457" s="67" t="str" cm="1">
        <f t="array" ref="E457">IF(A457&lt;&gt;"kbb", "", IF(IFERROR(VALUE(V457), 0)=MAX(INDEX(($A$2:$A$4929="kbb")*($L$2:$L$4929=L457)*IFERROR(VALUE($V$2:$V$4929), 0), 0)), "最新", "歷史重複"))</f>
        <v/>
      </c>
      <c r="F457" t="s">
        <v>2208</v>
      </c>
      <c r="G457" t="s">
        <v>29</v>
      </c>
      <c r="H457" t="s">
        <v>30</v>
      </c>
      <c r="I457" t="s">
        <v>31</v>
      </c>
      <c r="J457" t="s">
        <v>2209</v>
      </c>
      <c r="K457" t="s">
        <v>2210</v>
      </c>
      <c r="L457" t="s">
        <v>2231</v>
      </c>
      <c r="M457" t="s">
        <v>400</v>
      </c>
      <c r="N457" t="s">
        <v>36</v>
      </c>
      <c r="O457" t="s">
        <v>37</v>
      </c>
      <c r="P457" t="s">
        <v>2232</v>
      </c>
      <c r="Q457" t="s">
        <v>38</v>
      </c>
      <c r="R457" t="s">
        <v>1881</v>
      </c>
      <c r="S457" t="s">
        <v>2228</v>
      </c>
      <c r="T457" t="s">
        <v>2233</v>
      </c>
      <c r="U457" t="s">
        <v>2183</v>
      </c>
      <c r="V457" t="s">
        <v>2183</v>
      </c>
      <c r="W457" t="s">
        <v>37</v>
      </c>
      <c r="X457" t="s">
        <v>37</v>
      </c>
      <c r="Y457" t="s">
        <v>37</v>
      </c>
      <c r="Z457" t="s">
        <v>2234</v>
      </c>
      <c r="AA457" t="s">
        <v>44</v>
      </c>
      <c r="AB457" t="s">
        <v>44</v>
      </c>
      <c r="AC457" t="s">
        <v>45</v>
      </c>
      <c r="AD457" t="s">
        <v>46</v>
      </c>
      <c r="AE457" t="s">
        <v>2151</v>
      </c>
      <c r="AF457" t="s">
        <v>2122</v>
      </c>
      <c r="AG457">
        <v>622232</v>
      </c>
      <c r="AH457">
        <v>5.9</v>
      </c>
      <c r="AI457">
        <v>5.9</v>
      </c>
    </row>
    <row r="458" spans="1:35" ht="16.850000000000001" customHeight="1">
      <c r="A458" s="65" t="str">
        <f>IF(L458="","",IF(COUNTIF(Wip!K:K,L458)=0,IF(W458="","KGB","KBB"),IF(AND(_xlfn.IFNA(VLOOKUP(L458,Wip!K:M,3,0),"")="Y",Q458="MTCAPPLYCONF"),"On Hold",IF(W458="","KGB","KBB"))))</f>
        <v>KGB</v>
      </c>
      <c r="B458" s="65" t="str">
        <f>IF(A458="on hold", "on hold",
 IF(A458="KGB", "Standard Shipment",
  IF(IFERROR(IFERROR(VLOOKUP(L458, List!D:J, 7, 0), VLOOKUP(L458&amp;"", List!D:J, 7, 0)), 0)=0,
   IF(IFERROR(IFERROR(VLOOKUP(L458, 'CND List'!$A:$C, 3, 0), VLOOKUP(L458&amp;"", 'CND List'!$A:$C, 3, 0)), 0)=0,
    IF(A458="KBB", "-", ""),
    IFERROR(VLOOKUP(L458, 'CND List'!$A:$C, 3, 0), VLOOKUP(L458&amp;"", 'CND List'!$A:$C, 3, 0))
   ),
   IFERROR(VLOOKUP(L458, List!D:J, 7, 0), VLOOKUP(L458&amp;"", List!D:J, 7, 0))
  )
 )
)</f>
        <v>Standard Shipment</v>
      </c>
      <c r="C458" s="66" t="str">
        <f t="shared" si="7"/>
        <v>Standard Shipment</v>
      </c>
      <c r="D458" s="67" t="str">
        <f ca="1">IF(C458="Local Scrap","Closed",IFERROR(IF(A458="kgb","Closed",IF(MID(C458,5,1)="Q","Closed",LOOKUP(TODAY()-W458, {0,31,91,181,366}, {"0-30天","31-90天","91-180天","181-365天","365天以上"}))), LOOKUP(TODAY()-Z458, {0,31,91,181,366}, {"0-30天","31-90天","91-180天","181-365天","365天以上"})))</f>
        <v>Closed</v>
      </c>
      <c r="E458" s="67" t="str" cm="1">
        <f t="array" ref="E458">IF(A458&lt;&gt;"kbb", "", IF(IFERROR(VALUE(V458), 0)=MAX(INDEX(($A$2:$A$4929="kbb")*($L$2:$L$4929=L458)*IFERROR(VALUE($V$2:$V$4929), 0), 0)), "最新", "歷史重複"))</f>
        <v/>
      </c>
      <c r="F458" t="s">
        <v>2208</v>
      </c>
      <c r="G458" t="s">
        <v>29</v>
      </c>
      <c r="H458" t="s">
        <v>30</v>
      </c>
      <c r="I458" t="s">
        <v>31</v>
      </c>
      <c r="J458" t="s">
        <v>2209</v>
      </c>
      <c r="K458" t="s">
        <v>2210</v>
      </c>
      <c r="L458" t="s">
        <v>2235</v>
      </c>
      <c r="M458" t="s">
        <v>930</v>
      </c>
      <c r="N458" t="s">
        <v>219</v>
      </c>
      <c r="O458" t="s">
        <v>37</v>
      </c>
      <c r="P458" t="s">
        <v>2236</v>
      </c>
      <c r="Q458" t="s">
        <v>38</v>
      </c>
      <c r="R458" t="s">
        <v>1881</v>
      </c>
      <c r="S458" t="s">
        <v>2228</v>
      </c>
      <c r="T458" t="s">
        <v>2237</v>
      </c>
      <c r="U458" t="s">
        <v>2238</v>
      </c>
      <c r="V458" t="s">
        <v>2238</v>
      </c>
      <c r="W458" t="s">
        <v>37</v>
      </c>
      <c r="X458" t="s">
        <v>37</v>
      </c>
      <c r="Y458" t="s">
        <v>37</v>
      </c>
      <c r="Z458" t="s">
        <v>2239</v>
      </c>
      <c r="AA458" t="s">
        <v>44</v>
      </c>
      <c r="AB458" t="s">
        <v>44</v>
      </c>
      <c r="AC458" t="s">
        <v>45</v>
      </c>
      <c r="AD458" t="s">
        <v>179</v>
      </c>
      <c r="AE458" t="s">
        <v>2240</v>
      </c>
      <c r="AF458" t="s">
        <v>48</v>
      </c>
      <c r="AG458">
        <v>622408</v>
      </c>
      <c r="AH458">
        <v>5.2</v>
      </c>
      <c r="AI458">
        <v>5.2</v>
      </c>
    </row>
    <row r="459" spans="1:35" ht="16.850000000000001" customHeight="1">
      <c r="A459" s="65" t="str">
        <f>IF(L459="","",IF(COUNTIF(Wip!K:K,L459)=0,IF(W459="","KGB","KBB"),IF(AND(_xlfn.IFNA(VLOOKUP(L459,Wip!K:M,3,0),"")="Y",Q459="MTCAPPLYCONF"),"On Hold",IF(W459="","KGB","KBB"))))</f>
        <v>KGB</v>
      </c>
      <c r="B459" s="65" t="str">
        <f>IF(A459="on hold", "on hold",
 IF(A459="KGB", "Standard Shipment",
  IF(IFERROR(IFERROR(VLOOKUP(L459, List!D:J, 7, 0), VLOOKUP(L459&amp;"", List!D:J, 7, 0)), 0)=0,
   IF(IFERROR(IFERROR(VLOOKUP(L459, 'CND List'!$A:$C, 3, 0), VLOOKUP(L459&amp;"", 'CND List'!$A:$C, 3, 0)), 0)=0,
    IF(A459="KBB", "-", ""),
    IFERROR(VLOOKUP(L459, 'CND List'!$A:$C, 3, 0), VLOOKUP(L459&amp;"", 'CND List'!$A:$C, 3, 0))
   ),
   IFERROR(VLOOKUP(L459, List!D:J, 7, 0), VLOOKUP(L459&amp;"", List!D:J, 7, 0))
  )
 )
)</f>
        <v>Standard Shipment</v>
      </c>
      <c r="C459" s="66" t="str">
        <f t="shared" si="7"/>
        <v>Standard Shipment</v>
      </c>
      <c r="D459" s="67" t="str">
        <f ca="1">IF(C459="Local Scrap","Closed",IFERROR(IF(A459="kgb","Closed",IF(MID(C459,5,1)="Q","Closed",LOOKUP(TODAY()-W459, {0,31,91,181,366}, {"0-30天","31-90天","91-180天","181-365天","365天以上"}))), LOOKUP(TODAY()-Z459, {0,31,91,181,366}, {"0-30天","31-90天","91-180天","181-365天","365天以上"})))</f>
        <v>Closed</v>
      </c>
      <c r="E459" s="67" t="str" cm="1">
        <f t="array" ref="E459">IF(A459&lt;&gt;"kbb", "", IF(IFERROR(VALUE(V459), 0)=MAX(INDEX(($A$2:$A$4929="kbb")*($L$2:$L$4929=L459)*IFERROR(VALUE($V$2:$V$4929), 0), 0)), "最新", "歷史重複"))</f>
        <v/>
      </c>
      <c r="F459" t="s">
        <v>2208</v>
      </c>
      <c r="G459" t="s">
        <v>29</v>
      </c>
      <c r="H459" t="s">
        <v>30</v>
      </c>
      <c r="I459" t="s">
        <v>31</v>
      </c>
      <c r="J459" t="s">
        <v>2209</v>
      </c>
      <c r="K459" t="s">
        <v>2210</v>
      </c>
      <c r="L459" t="s">
        <v>2241</v>
      </c>
      <c r="M459" t="s">
        <v>1248</v>
      </c>
      <c r="N459" t="s">
        <v>1249</v>
      </c>
      <c r="O459" t="s">
        <v>37</v>
      </c>
      <c r="P459" t="s">
        <v>2242</v>
      </c>
      <c r="Q459" t="s">
        <v>38</v>
      </c>
      <c r="R459" t="s">
        <v>1881</v>
      </c>
      <c r="S459" t="s">
        <v>2213</v>
      </c>
      <c r="T459" t="s">
        <v>2243</v>
      </c>
      <c r="U459" t="s">
        <v>2183</v>
      </c>
      <c r="V459" t="s">
        <v>2183</v>
      </c>
      <c r="W459" t="s">
        <v>37</v>
      </c>
      <c r="X459" t="s">
        <v>37</v>
      </c>
      <c r="Y459" t="s">
        <v>37</v>
      </c>
      <c r="Z459" t="s">
        <v>2244</v>
      </c>
      <c r="AA459" t="s">
        <v>44</v>
      </c>
      <c r="AB459" t="s">
        <v>44</v>
      </c>
      <c r="AC459" t="s">
        <v>45</v>
      </c>
      <c r="AD459" t="s">
        <v>1257</v>
      </c>
      <c r="AE459" t="s">
        <v>2151</v>
      </c>
      <c r="AF459" t="s">
        <v>1730</v>
      </c>
      <c r="AG459">
        <v>622232</v>
      </c>
      <c r="AH459">
        <v>7</v>
      </c>
      <c r="AI459">
        <v>7</v>
      </c>
    </row>
    <row r="460" spans="1:35" ht="16.850000000000001" customHeight="1">
      <c r="A460" s="65" t="str">
        <f>IF(L460="","",IF(COUNTIF(Wip!K:K,L460)=0,IF(W460="","KGB","KBB"),IF(AND(_xlfn.IFNA(VLOOKUP(L460,Wip!K:M,3,0),"")="Y",Q460="MTCAPPLYCONF"),"On Hold",IF(W460="","KGB","KBB"))))</f>
        <v>KGB</v>
      </c>
      <c r="B460" s="65" t="str">
        <f>IF(A460="on hold", "on hold",
 IF(A460="KGB", "Standard Shipment",
  IF(IFERROR(IFERROR(VLOOKUP(L460, List!D:J, 7, 0), VLOOKUP(L460&amp;"", List!D:J, 7, 0)), 0)=0,
   IF(IFERROR(IFERROR(VLOOKUP(L460, 'CND List'!$A:$C, 3, 0), VLOOKUP(L460&amp;"", 'CND List'!$A:$C, 3, 0)), 0)=0,
    IF(A460="KBB", "-", ""),
    IFERROR(VLOOKUP(L460, 'CND List'!$A:$C, 3, 0), VLOOKUP(L460&amp;"", 'CND List'!$A:$C, 3, 0))
   ),
   IFERROR(VLOOKUP(L460, List!D:J, 7, 0), VLOOKUP(L460&amp;"", List!D:J, 7, 0))
  )
 )
)</f>
        <v>Standard Shipment</v>
      </c>
      <c r="C460" s="66" t="str">
        <f t="shared" si="7"/>
        <v>Standard Shipment</v>
      </c>
      <c r="D460" s="67" t="str">
        <f ca="1">IF(C460="Local Scrap","Closed",IFERROR(IF(A460="kgb","Closed",IF(MID(C460,5,1)="Q","Closed",LOOKUP(TODAY()-W460, {0,31,91,181,366}, {"0-30天","31-90天","91-180天","181-365天","365天以上"}))), LOOKUP(TODAY()-Z460, {0,31,91,181,366}, {"0-30天","31-90天","91-180天","181-365天","365天以上"})))</f>
        <v>Closed</v>
      </c>
      <c r="E460" s="67" t="str" cm="1">
        <f t="array" ref="E460">IF(A460&lt;&gt;"kbb", "", IF(IFERROR(VALUE(V460), 0)=MAX(INDEX(($A$2:$A$4929="kbb")*($L$2:$L$4929=L460)*IFERROR(VALUE($V$2:$V$4929), 0), 0)), "最新", "歷史重複"))</f>
        <v/>
      </c>
      <c r="F460" t="s">
        <v>2208</v>
      </c>
      <c r="G460" t="s">
        <v>29</v>
      </c>
      <c r="H460" t="s">
        <v>30</v>
      </c>
      <c r="I460" t="s">
        <v>31</v>
      </c>
      <c r="J460" t="s">
        <v>2209</v>
      </c>
      <c r="K460" t="s">
        <v>2210</v>
      </c>
      <c r="L460" t="s">
        <v>2245</v>
      </c>
      <c r="M460" t="s">
        <v>1725</v>
      </c>
      <c r="N460" t="s">
        <v>1391</v>
      </c>
      <c r="O460" t="s">
        <v>37</v>
      </c>
      <c r="P460" t="s">
        <v>2246</v>
      </c>
      <c r="Q460" t="s">
        <v>38</v>
      </c>
      <c r="R460" t="s">
        <v>1881</v>
      </c>
      <c r="S460" t="s">
        <v>2228</v>
      </c>
      <c r="T460" t="s">
        <v>2247</v>
      </c>
      <c r="U460" t="s">
        <v>2248</v>
      </c>
      <c r="V460" t="s">
        <v>2248</v>
      </c>
      <c r="W460" t="s">
        <v>37</v>
      </c>
      <c r="X460" t="s">
        <v>37</v>
      </c>
      <c r="Y460" t="s">
        <v>37</v>
      </c>
      <c r="Z460" t="s">
        <v>2249</v>
      </c>
      <c r="AA460" t="s">
        <v>44</v>
      </c>
      <c r="AB460" t="s">
        <v>44</v>
      </c>
      <c r="AC460" t="s">
        <v>45</v>
      </c>
      <c r="AD460" t="s">
        <v>1302</v>
      </c>
      <c r="AE460" t="s">
        <v>2250</v>
      </c>
      <c r="AF460" t="s">
        <v>1918</v>
      </c>
      <c r="AG460">
        <v>622364</v>
      </c>
      <c r="AH460">
        <v>6.9</v>
      </c>
      <c r="AI460">
        <v>6.9</v>
      </c>
    </row>
    <row r="461" spans="1:35" ht="16.850000000000001" customHeight="1">
      <c r="A461" s="65" t="str">
        <f>IF(L461="","",IF(COUNTIF(Wip!K:K,L461)=0,IF(W461="","KGB","KBB"),IF(AND(_xlfn.IFNA(VLOOKUP(L461,Wip!K:M,3,0),"")="Y",Q461="MTCAPPLYCONF"),"On Hold",IF(W461="","KGB","KBB"))))</f>
        <v>KGB</v>
      </c>
      <c r="B461" s="65" t="str">
        <f>IF(A461="on hold", "on hold",
 IF(A461="KGB", "Standard Shipment",
  IF(IFERROR(IFERROR(VLOOKUP(L461, List!D:J, 7, 0), VLOOKUP(L461&amp;"", List!D:J, 7, 0)), 0)=0,
   IF(IFERROR(IFERROR(VLOOKUP(L461, 'CND List'!$A:$C, 3, 0), VLOOKUP(L461&amp;"", 'CND List'!$A:$C, 3, 0)), 0)=0,
    IF(A461="KBB", "-", ""),
    IFERROR(VLOOKUP(L461, 'CND List'!$A:$C, 3, 0), VLOOKUP(L461&amp;"", 'CND List'!$A:$C, 3, 0))
   ),
   IFERROR(VLOOKUP(L461, List!D:J, 7, 0), VLOOKUP(L461&amp;"", List!D:J, 7, 0))
  )
 )
)</f>
        <v>Standard Shipment</v>
      </c>
      <c r="C461" s="66" t="str">
        <f t="shared" si="7"/>
        <v>Standard Shipment</v>
      </c>
      <c r="D461" s="67" t="str">
        <f ca="1">IF(C461="Local Scrap","Closed",IFERROR(IF(A461="kgb","Closed",IF(MID(C461,5,1)="Q","Closed",LOOKUP(TODAY()-W461, {0,31,91,181,366}, {"0-30天","31-90天","91-180天","181-365天","365天以上"}))), LOOKUP(TODAY()-Z461, {0,31,91,181,366}, {"0-30天","31-90天","91-180天","181-365天","365天以上"})))</f>
        <v>Closed</v>
      </c>
      <c r="E461" s="67" t="str" cm="1">
        <f t="array" ref="E461">IF(A461&lt;&gt;"kbb", "", IF(IFERROR(VALUE(V461), 0)=MAX(INDEX(($A$2:$A$4929="kbb")*($L$2:$L$4929=L461)*IFERROR(VALUE($V$2:$V$4929), 0), 0)), "最新", "歷史重複"))</f>
        <v/>
      </c>
      <c r="F461" t="s">
        <v>2208</v>
      </c>
      <c r="G461" t="s">
        <v>29</v>
      </c>
      <c r="H461" t="s">
        <v>30</v>
      </c>
      <c r="I461" t="s">
        <v>31</v>
      </c>
      <c r="J461" t="s">
        <v>2209</v>
      </c>
      <c r="K461" t="s">
        <v>2210</v>
      </c>
      <c r="L461" t="s">
        <v>2251</v>
      </c>
      <c r="M461" t="s">
        <v>1295</v>
      </c>
      <c r="N461" t="s">
        <v>1296</v>
      </c>
      <c r="O461" t="s">
        <v>37</v>
      </c>
      <c r="P461" t="s">
        <v>2252</v>
      </c>
      <c r="Q461" t="s">
        <v>38</v>
      </c>
      <c r="R461" t="s">
        <v>1881</v>
      </c>
      <c r="S461" t="s">
        <v>2228</v>
      </c>
      <c r="T461" t="s">
        <v>2253</v>
      </c>
      <c r="U461" t="s">
        <v>2254</v>
      </c>
      <c r="V461" t="s">
        <v>2254</v>
      </c>
      <c r="W461" t="s">
        <v>37</v>
      </c>
      <c r="X461" t="s">
        <v>37</v>
      </c>
      <c r="Y461" t="s">
        <v>37</v>
      </c>
      <c r="Z461" t="s">
        <v>2255</v>
      </c>
      <c r="AA461" t="s">
        <v>44</v>
      </c>
      <c r="AB461" t="s">
        <v>44</v>
      </c>
      <c r="AC461" t="s">
        <v>45</v>
      </c>
      <c r="AD461" t="s">
        <v>1302</v>
      </c>
      <c r="AE461" t="s">
        <v>2256</v>
      </c>
      <c r="AF461" t="s">
        <v>1730</v>
      </c>
      <c r="AG461">
        <v>622429</v>
      </c>
      <c r="AH461">
        <v>7.1</v>
      </c>
      <c r="AI461">
        <v>7.1</v>
      </c>
    </row>
    <row r="462" spans="1:35" ht="16.850000000000001" customHeight="1">
      <c r="A462" s="65" t="str">
        <f>IF(L462="","",IF(COUNTIF(Wip!K:K,L462)=0,IF(W462="","KGB","KBB"),IF(AND(_xlfn.IFNA(VLOOKUP(L462,Wip!K:M,3,0),"")="Y",Q462="MTCAPPLYCONF"),"On Hold",IF(W462="","KGB","KBB"))))</f>
        <v>KBB</v>
      </c>
      <c r="B462" s="65" t="str">
        <f>IF(A462="on hold", "on hold",
 IF(A462="KGB", "Standard Shipment",
  IF(IFERROR(IFERROR(VLOOKUP(L462, List!D:J, 7, 0), VLOOKUP(L462&amp;"", List!D:J, 7, 0)), 0)=0,
   IF(IFERROR(IFERROR(VLOOKUP(L462, 'CND List'!$A:$C, 3, 0), VLOOKUP(L462&amp;"", 'CND List'!$A:$C, 3, 0)), 0)=0,
    IF(A462="KBB", "-", ""),
    IFERROR(VLOOKUP(L462, 'CND List'!$A:$C, 3, 0), VLOOKUP(L462&amp;"", 'CND List'!$A:$C, 3, 0))
   ),
   IFERROR(VLOOKUP(L462, List!D:J, 7, 0), VLOOKUP(L462&amp;"", List!D:J, 7, 0))
  )
 )
)</f>
        <v>-</v>
      </c>
      <c r="C462" s="66" t="str">
        <f t="shared" si="7"/>
        <v>wait for return customer</v>
      </c>
      <c r="D462" s="67" t="str">
        <f ca="1">IF(C462="Local Scrap","Closed",IFERROR(IF(A462="kgb","Closed",IF(MID(C462,5,1)="Q","Closed",LOOKUP(TODAY()-W462, {0,31,91,181,366}, {"0-30天","31-90天","91-180天","181-365天","365天以上"}))), LOOKUP(TODAY()-Z462, {0,31,91,181,366}, {"0-30天","31-90天","91-180天","181-365天","365天以上"})))</f>
        <v>181-365天</v>
      </c>
      <c r="E462" s="67" t="str" cm="1">
        <f t="array" ref="E462">IF(A462&lt;&gt;"kbb", "", IF(IFERROR(VALUE(V462), 0)=MAX(INDEX(($A$2:$A$4929="kbb")*($L$2:$L$4929=L462)*IFERROR(VALUE($V$2:$V$4929), 0), 0)), "最新", "歷史重複"))</f>
        <v>最新</v>
      </c>
      <c r="F462" t="s">
        <v>2208</v>
      </c>
      <c r="G462" t="s">
        <v>29</v>
      </c>
      <c r="H462" t="s">
        <v>30</v>
      </c>
      <c r="I462" t="s">
        <v>31</v>
      </c>
      <c r="J462" t="s">
        <v>2209</v>
      </c>
      <c r="K462" t="s">
        <v>2210</v>
      </c>
      <c r="L462" t="s">
        <v>2257</v>
      </c>
      <c r="M462" t="s">
        <v>1746</v>
      </c>
      <c r="N462" t="s">
        <v>1747</v>
      </c>
      <c r="O462" t="s">
        <v>37</v>
      </c>
      <c r="P462" t="s">
        <v>2257</v>
      </c>
      <c r="Q462" t="s">
        <v>38</v>
      </c>
      <c r="R462" t="s">
        <v>39</v>
      </c>
      <c r="S462" t="s">
        <v>2228</v>
      </c>
      <c r="T462" t="s">
        <v>37</v>
      </c>
      <c r="U462" t="s">
        <v>37</v>
      </c>
      <c r="V462" t="s">
        <v>2258</v>
      </c>
      <c r="W462" t="s">
        <v>517</v>
      </c>
      <c r="X462" t="s">
        <v>114</v>
      </c>
      <c r="Y462" t="s">
        <v>518</v>
      </c>
      <c r="Z462" t="s">
        <v>2259</v>
      </c>
      <c r="AA462" t="s">
        <v>44</v>
      </c>
      <c r="AB462" t="s">
        <v>44</v>
      </c>
      <c r="AC462" t="s">
        <v>117</v>
      </c>
      <c r="AD462" t="s">
        <v>1532</v>
      </c>
      <c r="AE462" t="s">
        <v>37</v>
      </c>
      <c r="AF462" t="s">
        <v>37</v>
      </c>
      <c r="AG462" t="s">
        <v>37</v>
      </c>
      <c r="AH462" t="s">
        <v>37</v>
      </c>
      <c r="AI462" t="s">
        <v>37</v>
      </c>
    </row>
    <row r="463" spans="1:35" ht="16.850000000000001" customHeight="1">
      <c r="A463" s="65" t="str">
        <f>IF(L463="","",IF(COUNTIF(Wip!K:K,L463)=0,IF(W463="","KGB","KBB"),IF(AND(_xlfn.IFNA(VLOOKUP(L463,Wip!K:M,3,0),"")="Y",Q463="MTCAPPLYCONF"),"On Hold",IF(W463="","KGB","KBB"))))</f>
        <v>KGB</v>
      </c>
      <c r="B463" s="65" t="str">
        <f>IF(A463="on hold", "on hold",
 IF(A463="KGB", "Standard Shipment",
  IF(IFERROR(IFERROR(VLOOKUP(L463, List!D:J, 7, 0), VLOOKUP(L463&amp;"", List!D:J, 7, 0)), 0)=0,
   IF(IFERROR(IFERROR(VLOOKUP(L463, 'CND List'!$A:$C, 3, 0), VLOOKUP(L463&amp;"", 'CND List'!$A:$C, 3, 0)), 0)=0,
    IF(A463="KBB", "-", ""),
    IFERROR(VLOOKUP(L463, 'CND List'!$A:$C, 3, 0), VLOOKUP(L463&amp;"", 'CND List'!$A:$C, 3, 0))
   ),
   IFERROR(VLOOKUP(L463, List!D:J, 7, 0), VLOOKUP(L463&amp;"", List!D:J, 7, 0))
  )
 )
)</f>
        <v>Standard Shipment</v>
      </c>
      <c r="C463" s="66" t="str">
        <f t="shared" si="7"/>
        <v>Standard Shipment</v>
      </c>
      <c r="D463" s="67" t="str">
        <f ca="1">IF(C463="Local Scrap","Closed",IFERROR(IF(A463="kgb","Closed",IF(MID(C463,5,1)="Q","Closed",LOOKUP(TODAY()-W463, {0,31,91,181,366}, {"0-30天","31-90天","91-180天","181-365天","365天以上"}))), LOOKUP(TODAY()-Z463, {0,31,91,181,366}, {"0-30天","31-90天","91-180天","181-365天","365天以上"})))</f>
        <v>Closed</v>
      </c>
      <c r="E463" s="67" t="str" cm="1">
        <f t="array" ref="E463">IF(A463&lt;&gt;"kbb", "", IF(IFERROR(VALUE(V463), 0)=MAX(INDEX(($A$2:$A$4929="kbb")*($L$2:$L$4929=L463)*IFERROR(VALUE($V$2:$V$4929), 0), 0)), "最新", "歷史重複"))</f>
        <v/>
      </c>
      <c r="F463" t="s">
        <v>2208</v>
      </c>
      <c r="G463" t="s">
        <v>29</v>
      </c>
      <c r="H463" t="s">
        <v>30</v>
      </c>
      <c r="I463" t="s">
        <v>31</v>
      </c>
      <c r="J463" t="s">
        <v>2209</v>
      </c>
      <c r="K463" t="s">
        <v>2210</v>
      </c>
      <c r="L463" t="s">
        <v>2260</v>
      </c>
      <c r="M463" t="s">
        <v>1725</v>
      </c>
      <c r="N463" t="s">
        <v>1391</v>
      </c>
      <c r="O463" t="s">
        <v>37</v>
      </c>
      <c r="P463" t="s">
        <v>2261</v>
      </c>
      <c r="Q463" t="s">
        <v>38</v>
      </c>
      <c r="R463" t="s">
        <v>1881</v>
      </c>
      <c r="S463" t="s">
        <v>2228</v>
      </c>
      <c r="T463" t="s">
        <v>2262</v>
      </c>
      <c r="U463" t="s">
        <v>2263</v>
      </c>
      <c r="V463" t="s">
        <v>2263</v>
      </c>
      <c r="W463" t="s">
        <v>37</v>
      </c>
      <c r="X463" t="s">
        <v>37</v>
      </c>
      <c r="Y463" t="s">
        <v>37</v>
      </c>
      <c r="Z463" t="s">
        <v>2264</v>
      </c>
      <c r="AA463" t="s">
        <v>44</v>
      </c>
      <c r="AB463" t="s">
        <v>44</v>
      </c>
      <c r="AC463" t="s">
        <v>45</v>
      </c>
      <c r="AD463" t="s">
        <v>1302</v>
      </c>
      <c r="AE463" t="s">
        <v>2250</v>
      </c>
      <c r="AF463" t="s">
        <v>1918</v>
      </c>
      <c r="AG463">
        <v>622364</v>
      </c>
      <c r="AH463">
        <v>6.9</v>
      </c>
      <c r="AI463">
        <v>6.9</v>
      </c>
    </row>
    <row r="464" spans="1:35" ht="16.850000000000001" customHeight="1">
      <c r="A464" s="65" t="str">
        <f>IF(L464="","",IF(COUNTIF(Wip!K:K,L464)=0,IF(W464="","KGB","KBB"),IF(AND(_xlfn.IFNA(VLOOKUP(L464,Wip!K:M,3,0),"")="Y",Q464="MTCAPPLYCONF"),"On Hold",IF(W464="","KGB","KBB"))))</f>
        <v>KGB</v>
      </c>
      <c r="B464" s="65" t="str">
        <f>IF(A464="on hold", "on hold",
 IF(A464="KGB", "Standard Shipment",
  IF(IFERROR(IFERROR(VLOOKUP(L464, List!D:J, 7, 0), VLOOKUP(L464&amp;"", List!D:J, 7, 0)), 0)=0,
   IF(IFERROR(IFERROR(VLOOKUP(L464, 'CND List'!$A:$C, 3, 0), VLOOKUP(L464&amp;"", 'CND List'!$A:$C, 3, 0)), 0)=0,
    IF(A464="KBB", "-", ""),
    IFERROR(VLOOKUP(L464, 'CND List'!$A:$C, 3, 0), VLOOKUP(L464&amp;"", 'CND List'!$A:$C, 3, 0))
   ),
   IFERROR(VLOOKUP(L464, List!D:J, 7, 0), VLOOKUP(L464&amp;"", List!D:J, 7, 0))
  )
 )
)</f>
        <v>Standard Shipment</v>
      </c>
      <c r="C464" s="66" t="str">
        <f t="shared" si="7"/>
        <v>Standard Shipment</v>
      </c>
      <c r="D464" s="67" t="str">
        <f ca="1">IF(C464="Local Scrap","Closed",IFERROR(IF(A464="kgb","Closed",IF(MID(C464,5,1)="Q","Closed",LOOKUP(TODAY()-W464, {0,31,91,181,366}, {"0-30天","31-90天","91-180天","181-365天","365天以上"}))), LOOKUP(TODAY()-Z464, {0,31,91,181,366}, {"0-30天","31-90天","91-180天","181-365天","365天以上"})))</f>
        <v>Closed</v>
      </c>
      <c r="E464" s="67" t="str" cm="1">
        <f t="array" ref="E464">IF(A464&lt;&gt;"kbb", "", IF(IFERROR(VALUE(V464), 0)=MAX(INDEX(($A$2:$A$4929="kbb")*($L$2:$L$4929=L464)*IFERROR(VALUE($V$2:$V$4929), 0), 0)), "最新", "歷史重複"))</f>
        <v/>
      </c>
      <c r="F464" t="s">
        <v>2208</v>
      </c>
      <c r="G464" t="s">
        <v>29</v>
      </c>
      <c r="H464" t="s">
        <v>30</v>
      </c>
      <c r="I464" t="s">
        <v>31</v>
      </c>
      <c r="J464" t="s">
        <v>2209</v>
      </c>
      <c r="K464" t="s">
        <v>2210</v>
      </c>
      <c r="L464" t="s">
        <v>2265</v>
      </c>
      <c r="M464" t="s">
        <v>1295</v>
      </c>
      <c r="N464" t="s">
        <v>1296</v>
      </c>
      <c r="O464" t="s">
        <v>37</v>
      </c>
      <c r="P464" t="s">
        <v>2266</v>
      </c>
      <c r="Q464" t="s">
        <v>38</v>
      </c>
      <c r="R464" t="s">
        <v>1881</v>
      </c>
      <c r="S464" t="s">
        <v>2228</v>
      </c>
      <c r="T464" t="s">
        <v>2267</v>
      </c>
      <c r="U464" t="s">
        <v>2254</v>
      </c>
      <c r="V464" t="s">
        <v>2254</v>
      </c>
      <c r="W464" t="s">
        <v>37</v>
      </c>
      <c r="X464" t="s">
        <v>37</v>
      </c>
      <c r="Y464" t="s">
        <v>37</v>
      </c>
      <c r="Z464" t="s">
        <v>2268</v>
      </c>
      <c r="AA464" t="s">
        <v>44</v>
      </c>
      <c r="AB464" t="s">
        <v>44</v>
      </c>
      <c r="AC464" t="s">
        <v>45</v>
      </c>
      <c r="AD464" t="s">
        <v>1302</v>
      </c>
      <c r="AE464" t="s">
        <v>2256</v>
      </c>
      <c r="AF464" t="s">
        <v>1730</v>
      </c>
      <c r="AG464">
        <v>622429</v>
      </c>
      <c r="AH464">
        <v>7.1</v>
      </c>
      <c r="AI464">
        <v>7.1</v>
      </c>
    </row>
    <row r="465" spans="1:35" ht="16.850000000000001" customHeight="1">
      <c r="A465" s="65" t="str">
        <f>IF(L465="","",IF(COUNTIF(Wip!K:K,L465)=0,IF(W465="","KGB","KBB"),IF(AND(_xlfn.IFNA(VLOOKUP(L465,Wip!K:M,3,0),"")="Y",Q465="MTCAPPLYCONF"),"On Hold",IF(W465="","KGB","KBB"))))</f>
        <v>KGB</v>
      </c>
      <c r="B465" s="65" t="str">
        <f>IF(A465="on hold", "on hold",
 IF(A465="KGB", "Standard Shipment",
  IF(IFERROR(IFERROR(VLOOKUP(L465, List!D:J, 7, 0), VLOOKUP(L465&amp;"", List!D:J, 7, 0)), 0)=0,
   IF(IFERROR(IFERROR(VLOOKUP(L465, 'CND List'!$A:$C, 3, 0), VLOOKUP(L465&amp;"", 'CND List'!$A:$C, 3, 0)), 0)=0,
    IF(A465="KBB", "-", ""),
    IFERROR(VLOOKUP(L465, 'CND List'!$A:$C, 3, 0), VLOOKUP(L465&amp;"", 'CND List'!$A:$C, 3, 0))
   ),
   IFERROR(VLOOKUP(L465, List!D:J, 7, 0), VLOOKUP(L465&amp;"", List!D:J, 7, 0))
  )
 )
)</f>
        <v>Standard Shipment</v>
      </c>
      <c r="C465" s="66" t="str">
        <f t="shared" si="7"/>
        <v>Standard Shipment</v>
      </c>
      <c r="D465" s="67" t="str">
        <f ca="1">IF(C465="Local Scrap","Closed",IFERROR(IF(A465="kgb","Closed",IF(MID(C465,5,1)="Q","Closed",LOOKUP(TODAY()-W465, {0,31,91,181,366}, {"0-30天","31-90天","91-180天","181-365天","365天以上"}))), LOOKUP(TODAY()-Z465, {0,31,91,181,366}, {"0-30天","31-90天","91-180天","181-365天","365天以上"})))</f>
        <v>Closed</v>
      </c>
      <c r="E465" s="67" t="str" cm="1">
        <f t="array" ref="E465">IF(A465&lt;&gt;"kbb", "", IF(IFERROR(VALUE(V465), 0)=MAX(INDEX(($A$2:$A$4929="kbb")*($L$2:$L$4929=L465)*IFERROR(VALUE($V$2:$V$4929), 0), 0)), "最新", "歷史重複"))</f>
        <v/>
      </c>
      <c r="F465" t="s">
        <v>2208</v>
      </c>
      <c r="G465" t="s">
        <v>29</v>
      </c>
      <c r="H465" t="s">
        <v>30</v>
      </c>
      <c r="I465" t="s">
        <v>31</v>
      </c>
      <c r="J465" t="s">
        <v>2209</v>
      </c>
      <c r="K465" t="s">
        <v>2210</v>
      </c>
      <c r="L465" t="s">
        <v>2269</v>
      </c>
      <c r="M465" t="s">
        <v>486</v>
      </c>
      <c r="N465" t="s">
        <v>219</v>
      </c>
      <c r="O465" t="s">
        <v>37</v>
      </c>
      <c r="P465" t="s">
        <v>2270</v>
      </c>
      <c r="Q465" t="s">
        <v>38</v>
      </c>
      <c r="R465" t="s">
        <v>1881</v>
      </c>
      <c r="S465" t="s">
        <v>2228</v>
      </c>
      <c r="T465" t="s">
        <v>2271</v>
      </c>
      <c r="U465" t="s">
        <v>2238</v>
      </c>
      <c r="V465" t="s">
        <v>2238</v>
      </c>
      <c r="W465" t="s">
        <v>37</v>
      </c>
      <c r="X465" t="s">
        <v>37</v>
      </c>
      <c r="Y465" t="s">
        <v>37</v>
      </c>
      <c r="Z465" t="s">
        <v>2272</v>
      </c>
      <c r="AA465" t="s">
        <v>44</v>
      </c>
      <c r="AB465" t="s">
        <v>44</v>
      </c>
      <c r="AC465" t="s">
        <v>45</v>
      </c>
      <c r="AD465" t="s">
        <v>179</v>
      </c>
      <c r="AE465" t="s">
        <v>2240</v>
      </c>
      <c r="AF465" t="s">
        <v>48</v>
      </c>
      <c r="AG465">
        <v>622408</v>
      </c>
      <c r="AH465">
        <v>5.2</v>
      </c>
      <c r="AI465">
        <v>5.2</v>
      </c>
    </row>
    <row r="466" spans="1:35" ht="16.850000000000001" customHeight="1">
      <c r="A466" s="65" t="str">
        <f>IF(L466="","",IF(COUNTIF(Wip!K:K,L466)=0,IF(W466="","KGB","KBB"),IF(AND(_xlfn.IFNA(VLOOKUP(L466,Wip!K:M,3,0),"")="Y",Q466="MTCAPPLYCONF"),"On Hold",IF(W466="","KGB","KBB"))))</f>
        <v>KGB</v>
      </c>
      <c r="B466" s="65" t="str">
        <f>IF(A466="on hold", "on hold",
 IF(A466="KGB", "Standard Shipment",
  IF(IFERROR(IFERROR(VLOOKUP(L466, List!D:J, 7, 0), VLOOKUP(L466&amp;"", List!D:J, 7, 0)), 0)=0,
   IF(IFERROR(IFERROR(VLOOKUP(L466, 'CND List'!$A:$C, 3, 0), VLOOKUP(L466&amp;"", 'CND List'!$A:$C, 3, 0)), 0)=0,
    IF(A466="KBB", "-", ""),
    IFERROR(VLOOKUP(L466, 'CND List'!$A:$C, 3, 0), VLOOKUP(L466&amp;"", 'CND List'!$A:$C, 3, 0))
   ),
   IFERROR(VLOOKUP(L466, List!D:J, 7, 0), VLOOKUP(L466&amp;"", List!D:J, 7, 0))
  )
 )
)</f>
        <v>Standard Shipment</v>
      </c>
      <c r="C466" s="66" t="str">
        <f t="shared" si="7"/>
        <v>Standard Shipment</v>
      </c>
      <c r="D466" s="67" t="str">
        <f ca="1">IF(C466="Local Scrap","Closed",IFERROR(IF(A466="kgb","Closed",IF(MID(C466,5,1)="Q","Closed",LOOKUP(TODAY()-W466, {0,31,91,181,366}, {"0-30天","31-90天","91-180天","181-365天","365天以上"}))), LOOKUP(TODAY()-Z466, {0,31,91,181,366}, {"0-30天","31-90天","91-180天","181-365天","365天以上"})))</f>
        <v>Closed</v>
      </c>
      <c r="E466" s="67" t="str" cm="1">
        <f t="array" ref="E466">IF(A466&lt;&gt;"kbb", "", IF(IFERROR(VALUE(V466), 0)=MAX(INDEX(($A$2:$A$4929="kbb")*($L$2:$L$4929=L466)*IFERROR(VALUE($V$2:$V$4929), 0), 0)), "最新", "歷史重複"))</f>
        <v/>
      </c>
      <c r="F466" t="s">
        <v>2208</v>
      </c>
      <c r="G466" t="s">
        <v>29</v>
      </c>
      <c r="H466" t="s">
        <v>30</v>
      </c>
      <c r="I466" t="s">
        <v>31</v>
      </c>
      <c r="J466" t="s">
        <v>2209</v>
      </c>
      <c r="K466" t="s">
        <v>2210</v>
      </c>
      <c r="L466" t="s">
        <v>2273</v>
      </c>
      <c r="M466" t="s">
        <v>1995</v>
      </c>
      <c r="N466" t="s">
        <v>219</v>
      </c>
      <c r="O466" t="s">
        <v>37</v>
      </c>
      <c r="P466" t="s">
        <v>2274</v>
      </c>
      <c r="Q466" t="s">
        <v>38</v>
      </c>
      <c r="R466" t="s">
        <v>1881</v>
      </c>
      <c r="S466" t="s">
        <v>2228</v>
      </c>
      <c r="T466" t="s">
        <v>2275</v>
      </c>
      <c r="U466" t="s">
        <v>2238</v>
      </c>
      <c r="V466" t="s">
        <v>2238</v>
      </c>
      <c r="W466" t="s">
        <v>37</v>
      </c>
      <c r="X466" t="s">
        <v>37</v>
      </c>
      <c r="Y466" t="s">
        <v>37</v>
      </c>
      <c r="Z466" t="s">
        <v>2276</v>
      </c>
      <c r="AA466" t="s">
        <v>44</v>
      </c>
      <c r="AB466" t="s">
        <v>44</v>
      </c>
      <c r="AC466" t="s">
        <v>45</v>
      </c>
      <c r="AD466" t="s">
        <v>179</v>
      </c>
      <c r="AE466" t="s">
        <v>2240</v>
      </c>
      <c r="AF466" t="s">
        <v>48</v>
      </c>
      <c r="AG466">
        <v>622408</v>
      </c>
      <c r="AH466">
        <v>5.2</v>
      </c>
      <c r="AI466">
        <v>5.2</v>
      </c>
    </row>
    <row r="467" spans="1:35" ht="16.850000000000001" customHeight="1">
      <c r="A467" s="65" t="str">
        <f>IF(L467="","",IF(COUNTIF(Wip!K:K,L467)=0,IF(W467="","KGB","KBB"),IF(AND(_xlfn.IFNA(VLOOKUP(L467,Wip!K:M,3,0),"")="Y",Q467="MTCAPPLYCONF"),"On Hold",IF(W467="","KGB","KBB"))))</f>
        <v>KGB</v>
      </c>
      <c r="B467" s="65" t="str">
        <f>IF(A467="on hold", "on hold",
 IF(A467="KGB", "Standard Shipment",
  IF(IFERROR(IFERROR(VLOOKUP(L467, List!D:J, 7, 0), VLOOKUP(L467&amp;"", List!D:J, 7, 0)), 0)=0,
   IF(IFERROR(IFERROR(VLOOKUP(L467, 'CND List'!$A:$C, 3, 0), VLOOKUP(L467&amp;"", 'CND List'!$A:$C, 3, 0)), 0)=0,
    IF(A467="KBB", "-", ""),
    IFERROR(VLOOKUP(L467, 'CND List'!$A:$C, 3, 0), VLOOKUP(L467&amp;"", 'CND List'!$A:$C, 3, 0))
   ),
   IFERROR(VLOOKUP(L467, List!D:J, 7, 0), VLOOKUP(L467&amp;"", List!D:J, 7, 0))
  )
 )
)</f>
        <v>Standard Shipment</v>
      </c>
      <c r="C467" s="66" t="str">
        <f t="shared" si="7"/>
        <v>Standard Shipment</v>
      </c>
      <c r="D467" s="67" t="str">
        <f ca="1">IF(C467="Local Scrap","Closed",IFERROR(IF(A467="kgb","Closed",IF(MID(C467,5,1)="Q","Closed",LOOKUP(TODAY()-W467, {0,31,91,181,366}, {"0-30天","31-90天","91-180天","181-365天","365天以上"}))), LOOKUP(TODAY()-Z467, {0,31,91,181,366}, {"0-30天","31-90天","91-180天","181-365天","365天以上"})))</f>
        <v>Closed</v>
      </c>
      <c r="E467" s="67" t="str" cm="1">
        <f t="array" ref="E467">IF(A467&lt;&gt;"kbb", "", IF(IFERROR(VALUE(V467), 0)=MAX(INDEX(($A$2:$A$4929="kbb")*($L$2:$L$4929=L467)*IFERROR(VALUE($V$2:$V$4929), 0), 0)), "最新", "歷史重複"))</f>
        <v/>
      </c>
      <c r="F467" t="s">
        <v>2208</v>
      </c>
      <c r="G467" t="s">
        <v>29</v>
      </c>
      <c r="H467" t="s">
        <v>30</v>
      </c>
      <c r="I467" t="s">
        <v>31</v>
      </c>
      <c r="J467" t="s">
        <v>2209</v>
      </c>
      <c r="K467" t="s">
        <v>2210</v>
      </c>
      <c r="L467" t="s">
        <v>2277</v>
      </c>
      <c r="M467" t="s">
        <v>2278</v>
      </c>
      <c r="N467" t="s">
        <v>1843</v>
      </c>
      <c r="O467" t="s">
        <v>37</v>
      </c>
      <c r="P467" t="s">
        <v>2279</v>
      </c>
      <c r="Q467" t="s">
        <v>38</v>
      </c>
      <c r="R467" t="s">
        <v>1881</v>
      </c>
      <c r="S467" t="s">
        <v>2228</v>
      </c>
      <c r="T467" t="s">
        <v>2280</v>
      </c>
      <c r="U467" t="s">
        <v>2183</v>
      </c>
      <c r="V467" t="s">
        <v>2183</v>
      </c>
      <c r="W467" t="s">
        <v>37</v>
      </c>
      <c r="X467" t="s">
        <v>37</v>
      </c>
      <c r="Y467" t="s">
        <v>37</v>
      </c>
      <c r="Z467" t="s">
        <v>2281</v>
      </c>
      <c r="AA467" t="s">
        <v>44</v>
      </c>
      <c r="AB467" t="s">
        <v>44</v>
      </c>
      <c r="AC467" t="s">
        <v>45</v>
      </c>
      <c r="AD467" t="s">
        <v>1847</v>
      </c>
      <c r="AE467" t="s">
        <v>2151</v>
      </c>
      <c r="AF467" t="s">
        <v>2122</v>
      </c>
      <c r="AG467">
        <v>622232</v>
      </c>
      <c r="AH467">
        <v>5.9</v>
      </c>
      <c r="AI467">
        <v>5.9</v>
      </c>
    </row>
    <row r="468" spans="1:35" ht="16.850000000000001" customHeight="1">
      <c r="A468" s="65" t="str">
        <f>IF(L468="","",IF(COUNTIF(Wip!K:K,L468)=0,IF(W468="","KGB","KBB"),IF(AND(_xlfn.IFNA(VLOOKUP(L468,Wip!K:M,3,0),"")="Y",Q468="MTCAPPLYCONF"),"On Hold",IF(W468="","KGB","KBB"))))</f>
        <v>KGB</v>
      </c>
      <c r="B468" s="65" t="str">
        <f>IF(A468="on hold", "on hold",
 IF(A468="KGB", "Standard Shipment",
  IF(IFERROR(IFERROR(VLOOKUP(L468, List!D:J, 7, 0), VLOOKUP(L468&amp;"", List!D:J, 7, 0)), 0)=0,
   IF(IFERROR(IFERROR(VLOOKUP(L468, 'CND List'!$A:$C, 3, 0), VLOOKUP(L468&amp;"", 'CND List'!$A:$C, 3, 0)), 0)=0,
    IF(A468="KBB", "-", ""),
    IFERROR(VLOOKUP(L468, 'CND List'!$A:$C, 3, 0), VLOOKUP(L468&amp;"", 'CND List'!$A:$C, 3, 0))
   ),
   IFERROR(VLOOKUP(L468, List!D:J, 7, 0), VLOOKUP(L468&amp;"", List!D:J, 7, 0))
  )
 )
)</f>
        <v>Standard Shipment</v>
      </c>
      <c r="C468" s="66" t="str">
        <f t="shared" si="7"/>
        <v>Standard Shipment</v>
      </c>
      <c r="D468" s="67" t="str">
        <f ca="1">IF(C468="Local Scrap","Closed",IFERROR(IF(A468="kgb","Closed",IF(MID(C468,5,1)="Q","Closed",LOOKUP(TODAY()-W468, {0,31,91,181,366}, {"0-30天","31-90天","91-180天","181-365天","365天以上"}))), LOOKUP(TODAY()-Z468, {0,31,91,181,366}, {"0-30天","31-90天","91-180天","181-365天","365天以上"})))</f>
        <v>Closed</v>
      </c>
      <c r="E468" s="67" t="str" cm="1">
        <f t="array" ref="E468">IF(A468&lt;&gt;"kbb", "", IF(IFERROR(VALUE(V468), 0)=MAX(INDEX(($A$2:$A$4929="kbb")*($L$2:$L$4929=L468)*IFERROR(VALUE($V$2:$V$4929), 0), 0)), "最新", "歷史重複"))</f>
        <v/>
      </c>
      <c r="F468" t="s">
        <v>2208</v>
      </c>
      <c r="G468" t="s">
        <v>29</v>
      </c>
      <c r="H468" t="s">
        <v>30</v>
      </c>
      <c r="I468" t="s">
        <v>31</v>
      </c>
      <c r="J468" t="s">
        <v>2209</v>
      </c>
      <c r="K468" t="s">
        <v>2210</v>
      </c>
      <c r="L468" t="s">
        <v>2282</v>
      </c>
      <c r="M468" t="s">
        <v>455</v>
      </c>
      <c r="N468" t="s">
        <v>456</v>
      </c>
      <c r="O468" t="s">
        <v>37</v>
      </c>
      <c r="P468" t="s">
        <v>2283</v>
      </c>
      <c r="Q468" t="s">
        <v>38</v>
      </c>
      <c r="R468" t="s">
        <v>1881</v>
      </c>
      <c r="S468" t="s">
        <v>2228</v>
      </c>
      <c r="T468" t="s">
        <v>2284</v>
      </c>
      <c r="U468" t="s">
        <v>2183</v>
      </c>
      <c r="V468" t="s">
        <v>2183</v>
      </c>
      <c r="W468" t="s">
        <v>37</v>
      </c>
      <c r="X468" t="s">
        <v>37</v>
      </c>
      <c r="Y468" t="s">
        <v>37</v>
      </c>
      <c r="Z468" t="s">
        <v>2285</v>
      </c>
      <c r="AA468" t="s">
        <v>44</v>
      </c>
      <c r="AB468" t="s">
        <v>44</v>
      </c>
      <c r="AC468" t="s">
        <v>45</v>
      </c>
      <c r="AD468" t="s">
        <v>460</v>
      </c>
      <c r="AE468" t="s">
        <v>2151</v>
      </c>
      <c r="AF468" t="s">
        <v>2220</v>
      </c>
      <c r="AG468">
        <v>622232</v>
      </c>
      <c r="AH468">
        <v>7.1</v>
      </c>
      <c r="AI468">
        <v>7.1</v>
      </c>
    </row>
    <row r="469" spans="1:35" ht="16.850000000000001" customHeight="1">
      <c r="A469" s="65" t="str">
        <f>IF(L469="","",IF(COUNTIF(Wip!K:K,L469)=0,IF(W469="","KGB","KBB"),IF(AND(_xlfn.IFNA(VLOOKUP(L469,Wip!K:M,3,0),"")="Y",Q469="MTCAPPLYCONF"),"On Hold",IF(W469="","KGB","KBB"))))</f>
        <v>KBB</v>
      </c>
      <c r="B469" s="65" t="str">
        <f>IF(A469="on hold", "on hold",
 IF(A469="KGB", "Standard Shipment",
  IF(IFERROR(IFERROR(VLOOKUP(L469, List!D:J, 7, 0), VLOOKUP(L469&amp;"", List!D:J, 7, 0)), 0)=0,
   IF(IFERROR(IFERROR(VLOOKUP(L469, 'CND List'!$A:$C, 3, 0), VLOOKUP(L469&amp;"", 'CND List'!$A:$C, 3, 0)), 0)=0,
    IF(A469="KBB", "-", ""),
    IFERROR(VLOOKUP(L469, 'CND List'!$A:$C, 3, 0), VLOOKUP(L469&amp;"", 'CND List'!$A:$C, 3, 0))
   ),
   IFERROR(VLOOKUP(L469, List!D:J, 7, 0), VLOOKUP(L469&amp;"", List!D:J, 7, 0))
  )
 )
)</f>
        <v>-</v>
      </c>
      <c r="C469" s="66" t="str">
        <f t="shared" si="7"/>
        <v>wait for return customer</v>
      </c>
      <c r="D469" s="67" t="str">
        <f ca="1">IF(C469="Local Scrap","Closed",IFERROR(IF(A469="kgb","Closed",IF(MID(C469,5,1)="Q","Closed",LOOKUP(TODAY()-W469, {0,31,91,181,366}, {"0-30天","31-90天","91-180天","181-365天","365天以上"}))), LOOKUP(TODAY()-Z469, {0,31,91,181,366}, {"0-30天","31-90天","91-180天","181-365天","365天以上"})))</f>
        <v>181-365天</v>
      </c>
      <c r="E469" s="67" t="str" cm="1">
        <f t="array" ref="E469">IF(A469&lt;&gt;"kbb", "", IF(IFERROR(VALUE(V469), 0)=MAX(INDEX(($A$2:$A$4929="kbb")*($L$2:$L$4929=L469)*IFERROR(VALUE($V$2:$V$4929), 0), 0)), "最新", "歷史重複"))</f>
        <v>最新</v>
      </c>
      <c r="F469" t="s">
        <v>2208</v>
      </c>
      <c r="G469" t="s">
        <v>29</v>
      </c>
      <c r="H469" t="s">
        <v>30</v>
      </c>
      <c r="I469" t="s">
        <v>31</v>
      </c>
      <c r="J469" t="s">
        <v>2209</v>
      </c>
      <c r="K469" t="s">
        <v>2210</v>
      </c>
      <c r="L469" t="s">
        <v>2286</v>
      </c>
      <c r="M469" t="s">
        <v>384</v>
      </c>
      <c r="N469" t="s">
        <v>385</v>
      </c>
      <c r="O469" t="s">
        <v>37</v>
      </c>
      <c r="P469" t="s">
        <v>2286</v>
      </c>
      <c r="Q469" t="s">
        <v>38</v>
      </c>
      <c r="R469" t="s">
        <v>39</v>
      </c>
      <c r="S469" t="s">
        <v>2228</v>
      </c>
      <c r="T469" t="s">
        <v>37</v>
      </c>
      <c r="U469" t="s">
        <v>37</v>
      </c>
      <c r="V469" t="s">
        <v>2287</v>
      </c>
      <c r="W469" t="s">
        <v>517</v>
      </c>
      <c r="X469" t="s">
        <v>114</v>
      </c>
      <c r="Y469" t="s">
        <v>518</v>
      </c>
      <c r="Z469" t="s">
        <v>2288</v>
      </c>
      <c r="AA469" t="s">
        <v>44</v>
      </c>
      <c r="AB469" t="s">
        <v>44</v>
      </c>
      <c r="AC469" t="s">
        <v>117</v>
      </c>
      <c r="AD469" t="s">
        <v>390</v>
      </c>
      <c r="AE469" t="s">
        <v>37</v>
      </c>
      <c r="AF469" t="s">
        <v>37</v>
      </c>
      <c r="AG469" t="s">
        <v>37</v>
      </c>
      <c r="AH469" t="s">
        <v>37</v>
      </c>
      <c r="AI469" t="s">
        <v>37</v>
      </c>
    </row>
    <row r="470" spans="1:35" ht="16.850000000000001" customHeight="1">
      <c r="A470" s="65" t="str">
        <f>IF(L470="","",IF(COUNTIF(Wip!K:K,L470)=0,IF(W470="","KGB","KBB"),IF(AND(_xlfn.IFNA(VLOOKUP(L470,Wip!K:M,3,0),"")="Y",Q470="MTCAPPLYCONF"),"On Hold",IF(W470="","KGB","KBB"))))</f>
        <v>KGB</v>
      </c>
      <c r="B470" s="65" t="str">
        <f>IF(A470="on hold", "on hold",
 IF(A470="KGB", "Standard Shipment",
  IF(IFERROR(IFERROR(VLOOKUP(L470, List!D:J, 7, 0), VLOOKUP(L470&amp;"", List!D:J, 7, 0)), 0)=0,
   IF(IFERROR(IFERROR(VLOOKUP(L470, 'CND List'!$A:$C, 3, 0), VLOOKUP(L470&amp;"", 'CND List'!$A:$C, 3, 0)), 0)=0,
    IF(A470="KBB", "-", ""),
    IFERROR(VLOOKUP(L470, 'CND List'!$A:$C, 3, 0), VLOOKUP(L470&amp;"", 'CND List'!$A:$C, 3, 0))
   ),
   IFERROR(VLOOKUP(L470, List!D:J, 7, 0), VLOOKUP(L470&amp;"", List!D:J, 7, 0))
  )
 )
)</f>
        <v>Standard Shipment</v>
      </c>
      <c r="C470" s="66" t="str">
        <f t="shared" si="7"/>
        <v>Standard Shipment</v>
      </c>
      <c r="D470" s="67" t="str">
        <f ca="1">IF(C470="Local Scrap","Closed",IFERROR(IF(A470="kgb","Closed",IF(MID(C470,5,1)="Q","Closed",LOOKUP(TODAY()-W470, {0,31,91,181,366}, {"0-30天","31-90天","91-180天","181-365天","365天以上"}))), LOOKUP(TODAY()-Z470, {0,31,91,181,366}, {"0-30天","31-90天","91-180天","181-365天","365天以上"})))</f>
        <v>Closed</v>
      </c>
      <c r="E470" s="67" t="str" cm="1">
        <f t="array" ref="E470">IF(A470&lt;&gt;"kbb", "", IF(IFERROR(VALUE(V470), 0)=MAX(INDEX(($A$2:$A$4929="kbb")*($L$2:$L$4929=L470)*IFERROR(VALUE($V$2:$V$4929), 0), 0)), "最新", "歷史重複"))</f>
        <v/>
      </c>
      <c r="F470" t="s">
        <v>2208</v>
      </c>
      <c r="G470" t="s">
        <v>29</v>
      </c>
      <c r="H470" t="s">
        <v>30</v>
      </c>
      <c r="I470" t="s">
        <v>31</v>
      </c>
      <c r="J470" t="s">
        <v>2209</v>
      </c>
      <c r="K470" t="s">
        <v>2210</v>
      </c>
      <c r="L470" t="s">
        <v>2289</v>
      </c>
      <c r="M470" t="s">
        <v>1248</v>
      </c>
      <c r="N470" t="s">
        <v>1249</v>
      </c>
      <c r="O470" t="s">
        <v>37</v>
      </c>
      <c r="P470" t="s">
        <v>2290</v>
      </c>
      <c r="Q470" t="s">
        <v>38</v>
      </c>
      <c r="R470" t="s">
        <v>1881</v>
      </c>
      <c r="S470" t="s">
        <v>2213</v>
      </c>
      <c r="T470" t="s">
        <v>2291</v>
      </c>
      <c r="U470" t="s">
        <v>2183</v>
      </c>
      <c r="V470" t="s">
        <v>2183</v>
      </c>
      <c r="W470" t="s">
        <v>37</v>
      </c>
      <c r="X470" t="s">
        <v>37</v>
      </c>
      <c r="Y470" t="s">
        <v>37</v>
      </c>
      <c r="Z470" t="s">
        <v>2292</v>
      </c>
      <c r="AA470" t="s">
        <v>44</v>
      </c>
      <c r="AB470" t="s">
        <v>44</v>
      </c>
      <c r="AC470" t="s">
        <v>45</v>
      </c>
      <c r="AD470" t="s">
        <v>1257</v>
      </c>
      <c r="AE470" t="s">
        <v>2151</v>
      </c>
      <c r="AF470" t="s">
        <v>1730</v>
      </c>
      <c r="AG470">
        <v>622232</v>
      </c>
      <c r="AH470">
        <v>7</v>
      </c>
      <c r="AI470">
        <v>7</v>
      </c>
    </row>
    <row r="471" spans="1:35" ht="16.850000000000001" customHeight="1">
      <c r="A471" s="65" t="str">
        <f>IF(L471="","",IF(COUNTIF(Wip!K:K,L471)=0,IF(W471="","KGB","KBB"),IF(AND(_xlfn.IFNA(VLOOKUP(L471,Wip!K:M,3,0),"")="Y",Q471="MTCAPPLYCONF"),"On Hold",IF(W471="","KGB","KBB"))))</f>
        <v>KGB</v>
      </c>
      <c r="B471" s="65" t="str">
        <f>IF(A471="on hold", "on hold",
 IF(A471="KGB", "Standard Shipment",
  IF(IFERROR(IFERROR(VLOOKUP(L471, List!D:J, 7, 0), VLOOKUP(L471&amp;"", List!D:J, 7, 0)), 0)=0,
   IF(IFERROR(IFERROR(VLOOKUP(L471, 'CND List'!$A:$C, 3, 0), VLOOKUP(L471&amp;"", 'CND List'!$A:$C, 3, 0)), 0)=0,
    IF(A471="KBB", "-", ""),
    IFERROR(VLOOKUP(L471, 'CND List'!$A:$C, 3, 0), VLOOKUP(L471&amp;"", 'CND List'!$A:$C, 3, 0))
   ),
   IFERROR(VLOOKUP(L471, List!D:J, 7, 0), VLOOKUP(L471&amp;"", List!D:J, 7, 0))
  )
 )
)</f>
        <v>Standard Shipment</v>
      </c>
      <c r="C471" s="66" t="str">
        <f t="shared" si="7"/>
        <v>Standard Shipment</v>
      </c>
      <c r="D471" s="67" t="str">
        <f ca="1">IF(C471="Local Scrap","Closed",IFERROR(IF(A471="kgb","Closed",IF(MID(C471,5,1)="Q","Closed",LOOKUP(TODAY()-W471, {0,31,91,181,366}, {"0-30天","31-90天","91-180天","181-365天","365天以上"}))), LOOKUP(TODAY()-Z471, {0,31,91,181,366}, {"0-30天","31-90天","91-180天","181-365天","365天以上"})))</f>
        <v>Closed</v>
      </c>
      <c r="E471" s="67" t="str" cm="1">
        <f t="array" ref="E471">IF(A471&lt;&gt;"kbb", "", IF(IFERROR(VALUE(V471), 0)=MAX(INDEX(($A$2:$A$4929="kbb")*($L$2:$L$4929=L471)*IFERROR(VALUE($V$2:$V$4929), 0), 0)), "最新", "歷史重複"))</f>
        <v/>
      </c>
      <c r="F471" t="s">
        <v>2208</v>
      </c>
      <c r="G471" t="s">
        <v>29</v>
      </c>
      <c r="H471" t="s">
        <v>30</v>
      </c>
      <c r="I471" t="s">
        <v>31</v>
      </c>
      <c r="J471" t="s">
        <v>2209</v>
      </c>
      <c r="K471" t="s">
        <v>2210</v>
      </c>
      <c r="L471" t="s">
        <v>2293</v>
      </c>
      <c r="M471" t="s">
        <v>400</v>
      </c>
      <c r="N471" t="s">
        <v>36</v>
      </c>
      <c r="O471" t="s">
        <v>37</v>
      </c>
      <c r="P471" t="s">
        <v>2294</v>
      </c>
      <c r="Q471" t="s">
        <v>38</v>
      </c>
      <c r="R471" t="s">
        <v>1881</v>
      </c>
      <c r="S471" t="s">
        <v>2228</v>
      </c>
      <c r="T471" t="s">
        <v>2295</v>
      </c>
      <c r="U471" t="s">
        <v>2183</v>
      </c>
      <c r="V471" t="s">
        <v>2183</v>
      </c>
      <c r="W471" t="s">
        <v>37</v>
      </c>
      <c r="X471" t="s">
        <v>37</v>
      </c>
      <c r="Y471" t="s">
        <v>37</v>
      </c>
      <c r="Z471" t="s">
        <v>2296</v>
      </c>
      <c r="AA471" t="s">
        <v>44</v>
      </c>
      <c r="AB471" t="s">
        <v>44</v>
      </c>
      <c r="AC471" t="s">
        <v>45</v>
      </c>
      <c r="AD471" t="s">
        <v>46</v>
      </c>
      <c r="AE471" t="s">
        <v>2151</v>
      </c>
      <c r="AF471" t="s">
        <v>2122</v>
      </c>
      <c r="AG471">
        <v>622232</v>
      </c>
      <c r="AH471">
        <v>5.9</v>
      </c>
      <c r="AI471">
        <v>5.9</v>
      </c>
    </row>
    <row r="472" spans="1:35" ht="16.850000000000001" customHeight="1">
      <c r="A472" s="65" t="str">
        <f>IF(L472="","",IF(COUNTIF(Wip!K:K,L472)=0,IF(W472="","KGB","KBB"),IF(AND(_xlfn.IFNA(VLOOKUP(L472,Wip!K:M,3,0),"")="Y",Q472="MTCAPPLYCONF"),"On Hold",IF(W472="","KGB","KBB"))))</f>
        <v>KGB</v>
      </c>
      <c r="B472" s="65" t="str">
        <f>IF(A472="on hold", "on hold",
 IF(A472="KGB", "Standard Shipment",
  IF(IFERROR(IFERROR(VLOOKUP(L472, List!D:J, 7, 0), VLOOKUP(L472&amp;"", List!D:J, 7, 0)), 0)=0,
   IF(IFERROR(IFERROR(VLOOKUP(L472, 'CND List'!$A:$C, 3, 0), VLOOKUP(L472&amp;"", 'CND List'!$A:$C, 3, 0)), 0)=0,
    IF(A472="KBB", "-", ""),
    IFERROR(VLOOKUP(L472, 'CND List'!$A:$C, 3, 0), VLOOKUP(L472&amp;"", 'CND List'!$A:$C, 3, 0))
   ),
   IFERROR(VLOOKUP(L472, List!D:J, 7, 0), VLOOKUP(L472&amp;"", List!D:J, 7, 0))
  )
 )
)</f>
        <v>Standard Shipment</v>
      </c>
      <c r="C472" s="66" t="str">
        <f t="shared" si="7"/>
        <v>Standard Shipment</v>
      </c>
      <c r="D472" s="67" t="str">
        <f ca="1">IF(C472="Local Scrap","Closed",IFERROR(IF(A472="kgb","Closed",IF(MID(C472,5,1)="Q","Closed",LOOKUP(TODAY()-W472, {0,31,91,181,366}, {"0-30天","31-90天","91-180天","181-365天","365天以上"}))), LOOKUP(TODAY()-Z472, {0,31,91,181,366}, {"0-30天","31-90天","91-180天","181-365天","365天以上"})))</f>
        <v>Closed</v>
      </c>
      <c r="E472" s="67" t="str" cm="1">
        <f t="array" ref="E472">IF(A472&lt;&gt;"kbb", "", IF(IFERROR(VALUE(V472), 0)=MAX(INDEX(($A$2:$A$4929="kbb")*($L$2:$L$4929=L472)*IFERROR(VALUE($V$2:$V$4929), 0), 0)), "最新", "歷史重複"))</f>
        <v/>
      </c>
      <c r="F472" t="s">
        <v>2208</v>
      </c>
      <c r="G472" t="s">
        <v>29</v>
      </c>
      <c r="H472" t="s">
        <v>30</v>
      </c>
      <c r="I472" t="s">
        <v>31</v>
      </c>
      <c r="J472" t="s">
        <v>2209</v>
      </c>
      <c r="K472" t="s">
        <v>2210</v>
      </c>
      <c r="L472" t="s">
        <v>2297</v>
      </c>
      <c r="M472" t="s">
        <v>1295</v>
      </c>
      <c r="N472" t="s">
        <v>1296</v>
      </c>
      <c r="O472" t="s">
        <v>37</v>
      </c>
      <c r="P472" t="s">
        <v>2298</v>
      </c>
      <c r="Q472" t="s">
        <v>38</v>
      </c>
      <c r="R472" t="s">
        <v>1881</v>
      </c>
      <c r="S472" t="s">
        <v>2213</v>
      </c>
      <c r="T472" t="s">
        <v>2299</v>
      </c>
      <c r="U472" t="s">
        <v>2254</v>
      </c>
      <c r="V472" t="s">
        <v>2254</v>
      </c>
      <c r="W472" t="s">
        <v>37</v>
      </c>
      <c r="X472" t="s">
        <v>37</v>
      </c>
      <c r="Y472" t="s">
        <v>37</v>
      </c>
      <c r="Z472" t="s">
        <v>2300</v>
      </c>
      <c r="AA472" t="s">
        <v>44</v>
      </c>
      <c r="AB472" t="s">
        <v>44</v>
      </c>
      <c r="AC472" t="s">
        <v>45</v>
      </c>
      <c r="AD472" t="s">
        <v>1302</v>
      </c>
      <c r="AE472" t="s">
        <v>2256</v>
      </c>
      <c r="AF472" t="s">
        <v>1730</v>
      </c>
      <c r="AG472">
        <v>622429</v>
      </c>
      <c r="AH472">
        <v>7.1</v>
      </c>
      <c r="AI472">
        <v>7.1</v>
      </c>
    </row>
    <row r="473" spans="1:35" ht="16.850000000000001" customHeight="1">
      <c r="A473" s="65" t="str">
        <f>IF(L473="","",IF(COUNTIF(Wip!K:K,L473)=0,IF(W473="","KGB","KBB"),IF(AND(_xlfn.IFNA(VLOOKUP(L473,Wip!K:M,3,0),"")="Y",Q473="MTCAPPLYCONF"),"On Hold",IF(W473="","KGB","KBB"))))</f>
        <v>KGB</v>
      </c>
      <c r="B473" s="65" t="str">
        <f>IF(A473="on hold", "on hold",
 IF(A473="KGB", "Standard Shipment",
  IF(IFERROR(IFERROR(VLOOKUP(L473, List!D:J, 7, 0), VLOOKUP(L473&amp;"", List!D:J, 7, 0)), 0)=0,
   IF(IFERROR(IFERROR(VLOOKUP(L473, 'CND List'!$A:$C, 3, 0), VLOOKUP(L473&amp;"", 'CND List'!$A:$C, 3, 0)), 0)=0,
    IF(A473="KBB", "-", ""),
    IFERROR(VLOOKUP(L473, 'CND List'!$A:$C, 3, 0), VLOOKUP(L473&amp;"", 'CND List'!$A:$C, 3, 0))
   ),
   IFERROR(VLOOKUP(L473, List!D:J, 7, 0), VLOOKUP(L473&amp;"", List!D:J, 7, 0))
  )
 )
)</f>
        <v>Standard Shipment</v>
      </c>
      <c r="C473" s="66" t="str">
        <f t="shared" si="7"/>
        <v>Standard Shipment</v>
      </c>
      <c r="D473" s="67" t="str">
        <f ca="1">IF(C473="Local Scrap","Closed",IFERROR(IF(A473="kgb","Closed",IF(MID(C473,5,1)="Q","Closed",LOOKUP(TODAY()-W473, {0,31,91,181,366}, {"0-30天","31-90天","91-180天","181-365天","365天以上"}))), LOOKUP(TODAY()-Z473, {0,31,91,181,366}, {"0-30天","31-90天","91-180天","181-365天","365天以上"})))</f>
        <v>Closed</v>
      </c>
      <c r="E473" s="67" t="str" cm="1">
        <f t="array" ref="E473">IF(A473&lt;&gt;"kbb", "", IF(IFERROR(VALUE(V473), 0)=MAX(INDEX(($A$2:$A$4929="kbb")*($L$2:$L$4929=L473)*IFERROR(VALUE($V$2:$V$4929), 0), 0)), "最新", "歷史重複"))</f>
        <v/>
      </c>
      <c r="F473" t="s">
        <v>2208</v>
      </c>
      <c r="G473" t="s">
        <v>29</v>
      </c>
      <c r="H473" t="s">
        <v>30</v>
      </c>
      <c r="I473" t="s">
        <v>31</v>
      </c>
      <c r="J473" t="s">
        <v>2209</v>
      </c>
      <c r="K473" t="s">
        <v>2210</v>
      </c>
      <c r="L473" t="s">
        <v>2301</v>
      </c>
      <c r="M473" t="s">
        <v>1248</v>
      </c>
      <c r="N473" t="s">
        <v>1249</v>
      </c>
      <c r="O473" t="s">
        <v>37</v>
      </c>
      <c r="P473" t="s">
        <v>2302</v>
      </c>
      <c r="Q473" t="s">
        <v>38</v>
      </c>
      <c r="R473" t="s">
        <v>1881</v>
      </c>
      <c r="S473" t="s">
        <v>2213</v>
      </c>
      <c r="T473" t="s">
        <v>2303</v>
      </c>
      <c r="U473" t="s">
        <v>2183</v>
      </c>
      <c r="V473" t="s">
        <v>2183</v>
      </c>
      <c r="W473" t="s">
        <v>37</v>
      </c>
      <c r="X473" t="s">
        <v>37</v>
      </c>
      <c r="Y473" t="s">
        <v>37</v>
      </c>
      <c r="Z473" t="s">
        <v>2304</v>
      </c>
      <c r="AA473" t="s">
        <v>44</v>
      </c>
      <c r="AB473" t="s">
        <v>44</v>
      </c>
      <c r="AC473" t="s">
        <v>45</v>
      </c>
      <c r="AD473" t="s">
        <v>1257</v>
      </c>
      <c r="AE473" t="s">
        <v>2151</v>
      </c>
      <c r="AF473" t="s">
        <v>1730</v>
      </c>
      <c r="AG473">
        <v>622232</v>
      </c>
      <c r="AH473">
        <v>7</v>
      </c>
      <c r="AI473">
        <v>7</v>
      </c>
    </row>
    <row r="474" spans="1:35" ht="16.850000000000001" customHeight="1">
      <c r="A474" s="65" t="str">
        <f>IF(L474="","",IF(COUNTIF(Wip!K:K,L474)=0,IF(W474="","KGB","KBB"),IF(AND(_xlfn.IFNA(VLOOKUP(L474,Wip!K:M,3,0),"")="Y",Q474="MTCAPPLYCONF"),"On Hold",IF(W474="","KGB","KBB"))))</f>
        <v>On Hold</v>
      </c>
      <c r="B474" s="65" t="str">
        <f>IF(A474="on hold", "on hold",
 IF(A474="KGB", "Standard Shipment",
  IF(IFERROR(IFERROR(VLOOKUP(L474, List!D:J, 7, 0), VLOOKUP(L474&amp;"", List!D:J, 7, 0)), 0)=0,
   IF(IFERROR(IFERROR(VLOOKUP(L474, 'CND List'!$A:$C, 3, 0), VLOOKUP(L474&amp;"", 'CND List'!$A:$C, 3, 0)), 0)=0,
    IF(A474="KBB", "-", ""),
    IFERROR(VLOOKUP(L474, 'CND List'!$A:$C, 3, 0), VLOOKUP(L474&amp;"", 'CND List'!$A:$C, 3, 0))
   ),
   IFERROR(VLOOKUP(L474, List!D:J, 7, 0), VLOOKUP(L474&amp;"", List!D:J, 7, 0))
  )
 )
)</f>
        <v>on hold</v>
      </c>
      <c r="C474" s="66" t="str">
        <f t="shared" si="7"/>
        <v>on hold</v>
      </c>
      <c r="D474" s="67" t="str">
        <f ca="1">IF(C474="Local Scrap","Closed",IFERROR(IF(A474="kgb","Closed",IF(MID(C474,5,1)="Q","Closed",LOOKUP(TODAY()-W474, {0,31,91,181,366}, {"0-30天","31-90天","91-180天","181-365天","365天以上"}))), LOOKUP(TODAY()-Z474, {0,31,91,181,366}, {"0-30天","31-90天","91-180天","181-365天","365天以上"})))</f>
        <v>181-365天</v>
      </c>
      <c r="E474" s="67" t="str" cm="1">
        <f t="array" ref="E474">IF(A474&lt;&gt;"kbb", "", IF(IFERROR(VALUE(V474), 0)=MAX(INDEX(($A$2:$A$4929="kbb")*($L$2:$L$4929=L474)*IFERROR(VALUE($V$2:$V$4929), 0), 0)), "最新", "歷史重複"))</f>
        <v/>
      </c>
      <c r="F474" t="s">
        <v>2305</v>
      </c>
      <c r="G474" t="s">
        <v>29</v>
      </c>
      <c r="H474" t="s">
        <v>30</v>
      </c>
      <c r="I474" t="s">
        <v>31</v>
      </c>
      <c r="J474" t="s">
        <v>2306</v>
      </c>
      <c r="K474" t="s">
        <v>2307</v>
      </c>
      <c r="L474" t="s">
        <v>2308</v>
      </c>
      <c r="M474" t="s">
        <v>455</v>
      </c>
      <c r="N474" t="s">
        <v>456</v>
      </c>
      <c r="O474" t="s">
        <v>37</v>
      </c>
      <c r="P474" t="s">
        <v>2308</v>
      </c>
      <c r="Q474" t="s">
        <v>2309</v>
      </c>
      <c r="R474" t="s">
        <v>1881</v>
      </c>
      <c r="S474" t="s">
        <v>2310</v>
      </c>
      <c r="T474" t="s">
        <v>37</v>
      </c>
      <c r="U474" t="s">
        <v>37</v>
      </c>
      <c r="V474" t="s">
        <v>37</v>
      </c>
      <c r="W474" t="s">
        <v>37</v>
      </c>
      <c r="X474" t="s">
        <v>37</v>
      </c>
      <c r="Y474" t="s">
        <v>37</v>
      </c>
      <c r="Z474" t="s">
        <v>2311</v>
      </c>
      <c r="AA474" t="s">
        <v>44</v>
      </c>
      <c r="AB474" t="s">
        <v>44</v>
      </c>
      <c r="AC474" t="s">
        <v>45</v>
      </c>
      <c r="AD474" t="s">
        <v>460</v>
      </c>
      <c r="AE474" t="s">
        <v>37</v>
      </c>
      <c r="AF474" t="s">
        <v>37</v>
      </c>
      <c r="AG474" t="s">
        <v>37</v>
      </c>
      <c r="AH474" t="s">
        <v>37</v>
      </c>
      <c r="AI474" t="s">
        <v>37</v>
      </c>
    </row>
    <row r="475" spans="1:35" ht="16.850000000000001" customHeight="1">
      <c r="A475" s="65" t="str">
        <f>IF(L475="","",IF(COUNTIF(Wip!K:K,L475)=0,IF(W475="","KGB","KBB"),IF(AND(_xlfn.IFNA(VLOOKUP(L475,Wip!K:M,3,0),"")="Y",Q475="MTCAPPLYCONF"),"On Hold",IF(W475="","KGB","KBB"))))</f>
        <v>KGB</v>
      </c>
      <c r="B475" s="65" t="str">
        <f>IF(A475="on hold", "on hold",
 IF(A475="KGB", "Standard Shipment",
  IF(IFERROR(IFERROR(VLOOKUP(L475, List!D:J, 7, 0), VLOOKUP(L475&amp;"", List!D:J, 7, 0)), 0)=0,
   IF(IFERROR(IFERROR(VLOOKUP(L475, 'CND List'!$A:$C, 3, 0), VLOOKUP(L475&amp;"", 'CND List'!$A:$C, 3, 0)), 0)=0,
    IF(A475="KBB", "-", ""),
    IFERROR(VLOOKUP(L475, 'CND List'!$A:$C, 3, 0), VLOOKUP(L475&amp;"", 'CND List'!$A:$C, 3, 0))
   ),
   IFERROR(VLOOKUP(L475, List!D:J, 7, 0), VLOOKUP(L475&amp;"", List!D:J, 7, 0))
  )
 )
)</f>
        <v>Standard Shipment</v>
      </c>
      <c r="C475" s="66" t="str">
        <f t="shared" si="7"/>
        <v>Standard Shipment</v>
      </c>
      <c r="D475" s="67" t="str">
        <f ca="1">IF(C475="Local Scrap","Closed",IFERROR(IF(A475="kgb","Closed",IF(MID(C475,5,1)="Q","Closed",LOOKUP(TODAY()-W475, {0,31,91,181,366}, {"0-30天","31-90天","91-180天","181-365天","365天以上"}))), LOOKUP(TODAY()-Z475, {0,31,91,181,366}, {"0-30天","31-90天","91-180天","181-365天","365天以上"})))</f>
        <v>Closed</v>
      </c>
      <c r="E475" s="67" t="str" cm="1">
        <f t="array" ref="E475">IF(A475&lt;&gt;"kbb", "", IF(IFERROR(VALUE(V475), 0)=MAX(INDEX(($A$2:$A$4929="kbb")*($L$2:$L$4929=L475)*IFERROR(VALUE($V$2:$V$4929), 0), 0)), "最新", "歷史重複"))</f>
        <v/>
      </c>
      <c r="F475" t="s">
        <v>2305</v>
      </c>
      <c r="G475" t="s">
        <v>29</v>
      </c>
      <c r="H475" t="s">
        <v>30</v>
      </c>
      <c r="I475" t="s">
        <v>31</v>
      </c>
      <c r="J475" t="s">
        <v>2306</v>
      </c>
      <c r="K475" t="s">
        <v>2307</v>
      </c>
      <c r="L475" t="s">
        <v>2312</v>
      </c>
      <c r="M475" t="s">
        <v>2222</v>
      </c>
      <c r="N475" t="s">
        <v>2223</v>
      </c>
      <c r="O475" t="s">
        <v>37</v>
      </c>
      <c r="P475" t="s">
        <v>2313</v>
      </c>
      <c r="Q475" t="s">
        <v>38</v>
      </c>
      <c r="R475" t="s">
        <v>1881</v>
      </c>
      <c r="S475" t="s">
        <v>2310</v>
      </c>
      <c r="T475" t="s">
        <v>2314</v>
      </c>
      <c r="U475" t="s">
        <v>2183</v>
      </c>
      <c r="V475" t="s">
        <v>2183</v>
      </c>
      <c r="W475" t="s">
        <v>37</v>
      </c>
      <c r="X475" t="s">
        <v>37</v>
      </c>
      <c r="Y475" t="s">
        <v>37</v>
      </c>
      <c r="Z475" t="s">
        <v>2315</v>
      </c>
      <c r="AA475" t="s">
        <v>44</v>
      </c>
      <c r="AB475" t="s">
        <v>44</v>
      </c>
      <c r="AC475" t="s">
        <v>45</v>
      </c>
      <c r="AD475" t="s">
        <v>1302</v>
      </c>
      <c r="AE475" t="s">
        <v>2316</v>
      </c>
      <c r="AF475" t="s">
        <v>2317</v>
      </c>
      <c r="AG475">
        <v>622232</v>
      </c>
      <c r="AH475">
        <v>6</v>
      </c>
      <c r="AI475">
        <v>6</v>
      </c>
    </row>
    <row r="476" spans="1:35" ht="16.850000000000001" customHeight="1">
      <c r="A476" s="65" t="str">
        <f>IF(L476="","",IF(COUNTIF(Wip!K:K,L476)=0,IF(W476="","KGB","KBB"),IF(AND(_xlfn.IFNA(VLOOKUP(L476,Wip!K:M,3,0),"")="Y",Q476="MTCAPPLYCONF"),"On Hold",IF(W476="","KGB","KBB"))))</f>
        <v>KGB</v>
      </c>
      <c r="B476" s="65" t="str">
        <f>IF(A476="on hold", "on hold",
 IF(A476="KGB", "Standard Shipment",
  IF(IFERROR(IFERROR(VLOOKUP(L476, List!D:J, 7, 0), VLOOKUP(L476&amp;"", List!D:J, 7, 0)), 0)=0,
   IF(IFERROR(IFERROR(VLOOKUP(L476, 'CND List'!$A:$C, 3, 0), VLOOKUP(L476&amp;"", 'CND List'!$A:$C, 3, 0)), 0)=0,
    IF(A476="KBB", "-", ""),
    IFERROR(VLOOKUP(L476, 'CND List'!$A:$C, 3, 0), VLOOKUP(L476&amp;"", 'CND List'!$A:$C, 3, 0))
   ),
   IFERROR(VLOOKUP(L476, List!D:J, 7, 0), VLOOKUP(L476&amp;"", List!D:J, 7, 0))
  )
 )
)</f>
        <v>Standard Shipment</v>
      </c>
      <c r="C476" s="66" t="str">
        <f t="shared" si="7"/>
        <v>Standard Shipment</v>
      </c>
      <c r="D476" s="67" t="str">
        <f ca="1">IF(C476="Local Scrap","Closed",IFERROR(IF(A476="kgb","Closed",IF(MID(C476,5,1)="Q","Closed",LOOKUP(TODAY()-W476, {0,31,91,181,366}, {"0-30天","31-90天","91-180天","181-365天","365天以上"}))), LOOKUP(TODAY()-Z476, {0,31,91,181,366}, {"0-30天","31-90天","91-180天","181-365天","365天以上"})))</f>
        <v>Closed</v>
      </c>
      <c r="E476" s="67" t="str" cm="1">
        <f t="array" ref="E476">IF(A476&lt;&gt;"kbb", "", IF(IFERROR(VALUE(V476), 0)=MAX(INDEX(($A$2:$A$4929="kbb")*($L$2:$L$4929=L476)*IFERROR(VALUE($V$2:$V$4929), 0), 0)), "最新", "歷史重複"))</f>
        <v/>
      </c>
      <c r="F476" t="s">
        <v>2305</v>
      </c>
      <c r="G476" t="s">
        <v>29</v>
      </c>
      <c r="H476" t="s">
        <v>30</v>
      </c>
      <c r="I476" t="s">
        <v>31</v>
      </c>
      <c r="J476" t="s">
        <v>2306</v>
      </c>
      <c r="K476" t="s">
        <v>2307</v>
      </c>
      <c r="L476" t="s">
        <v>2318</v>
      </c>
      <c r="M476" t="s">
        <v>2319</v>
      </c>
      <c r="N476" t="s">
        <v>82</v>
      </c>
      <c r="O476" t="s">
        <v>37</v>
      </c>
      <c r="P476" t="s">
        <v>2320</v>
      </c>
      <c r="Q476" t="s">
        <v>38</v>
      </c>
      <c r="R476" t="s">
        <v>1881</v>
      </c>
      <c r="S476" t="s">
        <v>2310</v>
      </c>
      <c r="T476" t="s">
        <v>2321</v>
      </c>
      <c r="U476" t="s">
        <v>2183</v>
      </c>
      <c r="V476" t="s">
        <v>2183</v>
      </c>
      <c r="W476" t="s">
        <v>37</v>
      </c>
      <c r="X476" t="s">
        <v>37</v>
      </c>
      <c r="Y476" t="s">
        <v>37</v>
      </c>
      <c r="Z476" t="s">
        <v>2322</v>
      </c>
      <c r="AA476" t="s">
        <v>44</v>
      </c>
      <c r="AB476" t="s">
        <v>44</v>
      </c>
      <c r="AC476" t="s">
        <v>45</v>
      </c>
      <c r="AD476" t="s">
        <v>87</v>
      </c>
      <c r="AE476" t="s">
        <v>2151</v>
      </c>
      <c r="AF476" t="s">
        <v>2122</v>
      </c>
      <c r="AG476">
        <v>622232</v>
      </c>
      <c r="AH476">
        <v>5.9</v>
      </c>
      <c r="AI476">
        <v>5.9</v>
      </c>
    </row>
    <row r="477" spans="1:35" ht="16.850000000000001" customHeight="1">
      <c r="A477" s="65" t="str">
        <f>IF(L477="","",IF(COUNTIF(Wip!K:K,L477)=0,IF(W477="","KGB","KBB"),IF(AND(_xlfn.IFNA(VLOOKUP(L477,Wip!K:M,3,0),"")="Y",Q477="MTCAPPLYCONF"),"On Hold",IF(W477="","KGB","KBB"))))</f>
        <v>KBB</v>
      </c>
      <c r="B477" s="65" t="str">
        <f>IF(A477="on hold", "on hold",
 IF(A477="KGB", "Standard Shipment",
  IF(IFERROR(IFERROR(VLOOKUP(L477, List!D:J, 7, 0), VLOOKUP(L477&amp;"", List!D:J, 7, 0)), 0)=0,
   IF(IFERROR(IFERROR(VLOOKUP(L477, 'CND List'!$A:$C, 3, 0), VLOOKUP(L477&amp;"", 'CND List'!$A:$C, 3, 0)), 0)=0,
    IF(A477="KBB", "-", ""),
    IFERROR(VLOOKUP(L477, 'CND List'!$A:$C, 3, 0), VLOOKUP(L477&amp;"", 'CND List'!$A:$C, 3, 0))
   ),
   IFERROR(VLOOKUP(L477, List!D:J, 7, 0), VLOOKUP(L477&amp;"", List!D:J, 7, 0))
  )
 )
)</f>
        <v>-</v>
      </c>
      <c r="C477" s="66" t="str">
        <f t="shared" si="7"/>
        <v>wait for return customer</v>
      </c>
      <c r="D477" s="67" t="str">
        <f ca="1">IF(C477="Local Scrap","Closed",IFERROR(IF(A477="kgb","Closed",IF(MID(C477,5,1)="Q","Closed",LOOKUP(TODAY()-W477, {0,31,91,181,366}, {"0-30天","31-90天","91-180天","181-365天","365天以上"}))), LOOKUP(TODAY()-Z477, {0,31,91,181,366}, {"0-30天","31-90天","91-180天","181-365天","365天以上"})))</f>
        <v>181-365天</v>
      </c>
      <c r="E477" s="67" t="str" cm="1">
        <f t="array" ref="E477">IF(A477&lt;&gt;"kbb", "", IF(IFERROR(VALUE(V477), 0)=MAX(INDEX(($A$2:$A$4929="kbb")*($L$2:$L$4929=L477)*IFERROR(VALUE($V$2:$V$4929), 0), 0)), "最新", "歷史重複"))</f>
        <v>最新</v>
      </c>
      <c r="F477" t="s">
        <v>2305</v>
      </c>
      <c r="G477" t="s">
        <v>29</v>
      </c>
      <c r="H477" t="s">
        <v>30</v>
      </c>
      <c r="I477" t="s">
        <v>31</v>
      </c>
      <c r="J477" t="s">
        <v>2306</v>
      </c>
      <c r="K477" t="s">
        <v>2307</v>
      </c>
      <c r="L477" t="s">
        <v>2323</v>
      </c>
      <c r="M477" t="s">
        <v>1295</v>
      </c>
      <c r="N477" t="s">
        <v>1296</v>
      </c>
      <c r="O477" t="s">
        <v>37</v>
      </c>
      <c r="P477" t="s">
        <v>2323</v>
      </c>
      <c r="Q477" t="s">
        <v>38</v>
      </c>
      <c r="R477" t="s">
        <v>39</v>
      </c>
      <c r="S477" t="s">
        <v>2310</v>
      </c>
      <c r="T477" t="s">
        <v>37</v>
      </c>
      <c r="U477" t="s">
        <v>37</v>
      </c>
      <c r="V477" t="s">
        <v>2324</v>
      </c>
      <c r="W477" t="s">
        <v>517</v>
      </c>
      <c r="X477" t="s">
        <v>114</v>
      </c>
      <c r="Y477" t="s">
        <v>518</v>
      </c>
      <c r="Z477" t="s">
        <v>2325</v>
      </c>
      <c r="AA477" t="s">
        <v>44</v>
      </c>
      <c r="AB477" t="s">
        <v>44</v>
      </c>
      <c r="AC477" t="s">
        <v>117</v>
      </c>
      <c r="AD477" t="s">
        <v>1302</v>
      </c>
      <c r="AE477" t="s">
        <v>37</v>
      </c>
      <c r="AF477" t="s">
        <v>37</v>
      </c>
      <c r="AG477" t="s">
        <v>37</v>
      </c>
      <c r="AH477" t="s">
        <v>37</v>
      </c>
      <c r="AI477" t="s">
        <v>37</v>
      </c>
    </row>
    <row r="478" spans="1:35" ht="16.850000000000001" customHeight="1">
      <c r="A478" s="65" t="str">
        <f>IF(L478="","",IF(COUNTIF(Wip!K:K,L478)=0,IF(W478="","KGB","KBB"),IF(AND(_xlfn.IFNA(VLOOKUP(L478,Wip!K:M,3,0),"")="Y",Q478="MTCAPPLYCONF"),"On Hold",IF(W478="","KGB","KBB"))))</f>
        <v>KGB</v>
      </c>
      <c r="B478" s="65" t="str">
        <f>IF(A478="on hold", "on hold",
 IF(A478="KGB", "Standard Shipment",
  IF(IFERROR(IFERROR(VLOOKUP(L478, List!D:J, 7, 0), VLOOKUP(L478&amp;"", List!D:J, 7, 0)), 0)=0,
   IF(IFERROR(IFERROR(VLOOKUP(L478, 'CND List'!$A:$C, 3, 0), VLOOKUP(L478&amp;"", 'CND List'!$A:$C, 3, 0)), 0)=0,
    IF(A478="KBB", "-", ""),
    IFERROR(VLOOKUP(L478, 'CND List'!$A:$C, 3, 0), VLOOKUP(L478&amp;"", 'CND List'!$A:$C, 3, 0))
   ),
   IFERROR(VLOOKUP(L478, List!D:J, 7, 0), VLOOKUP(L478&amp;"", List!D:J, 7, 0))
  )
 )
)</f>
        <v>Standard Shipment</v>
      </c>
      <c r="C478" s="66" t="str">
        <f t="shared" si="7"/>
        <v>Standard Shipment</v>
      </c>
      <c r="D478" s="67" t="str">
        <f ca="1">IF(C478="Local Scrap","Closed",IFERROR(IF(A478="kgb","Closed",IF(MID(C478,5,1)="Q","Closed",LOOKUP(TODAY()-W478, {0,31,91,181,366}, {"0-30天","31-90天","91-180天","181-365天","365天以上"}))), LOOKUP(TODAY()-Z478, {0,31,91,181,366}, {"0-30天","31-90天","91-180天","181-365天","365天以上"})))</f>
        <v>Closed</v>
      </c>
      <c r="E478" s="67" t="str" cm="1">
        <f t="array" ref="E478">IF(A478&lt;&gt;"kbb", "", IF(IFERROR(VALUE(V478), 0)=MAX(INDEX(($A$2:$A$4929="kbb")*($L$2:$L$4929=L478)*IFERROR(VALUE($V$2:$V$4929), 0), 0)), "最新", "歷史重複"))</f>
        <v/>
      </c>
      <c r="F478" t="s">
        <v>2305</v>
      </c>
      <c r="G478" t="s">
        <v>29</v>
      </c>
      <c r="H478" t="s">
        <v>30</v>
      </c>
      <c r="I478" t="s">
        <v>31</v>
      </c>
      <c r="J478" t="s">
        <v>2306</v>
      </c>
      <c r="K478" t="s">
        <v>2307</v>
      </c>
      <c r="L478" t="s">
        <v>2326</v>
      </c>
      <c r="M478" t="s">
        <v>1610</v>
      </c>
      <c r="N478" t="s">
        <v>1391</v>
      </c>
      <c r="O478" t="s">
        <v>37</v>
      </c>
      <c r="P478" t="s">
        <v>2327</v>
      </c>
      <c r="Q478" t="s">
        <v>38</v>
      </c>
      <c r="R478" t="s">
        <v>1881</v>
      </c>
      <c r="S478" t="s">
        <v>2310</v>
      </c>
      <c r="T478" t="s">
        <v>2328</v>
      </c>
      <c r="U478" t="s">
        <v>2183</v>
      </c>
      <c r="V478" t="s">
        <v>2183</v>
      </c>
      <c r="W478" t="s">
        <v>37</v>
      </c>
      <c r="X478" t="s">
        <v>37</v>
      </c>
      <c r="Y478" t="s">
        <v>37</v>
      </c>
      <c r="Z478" t="s">
        <v>2329</v>
      </c>
      <c r="AA478" t="s">
        <v>44</v>
      </c>
      <c r="AB478" t="s">
        <v>44</v>
      </c>
      <c r="AC478" t="s">
        <v>45</v>
      </c>
      <c r="AD478" t="s">
        <v>1302</v>
      </c>
      <c r="AE478" t="s">
        <v>2316</v>
      </c>
      <c r="AF478" t="s">
        <v>2317</v>
      </c>
      <c r="AG478">
        <v>622232</v>
      </c>
      <c r="AH478">
        <v>6</v>
      </c>
      <c r="AI478">
        <v>6</v>
      </c>
    </row>
    <row r="479" spans="1:35" ht="16.850000000000001" customHeight="1">
      <c r="A479" s="65" t="str">
        <f>IF(L479="","",IF(COUNTIF(Wip!K:K,L479)=0,IF(W479="","KGB","KBB"),IF(AND(_xlfn.IFNA(VLOOKUP(L479,Wip!K:M,3,0),"")="Y",Q479="MTCAPPLYCONF"),"On Hold",IF(W479="","KGB","KBB"))))</f>
        <v>KGB</v>
      </c>
      <c r="B479" s="65" t="str">
        <f>IF(A479="on hold", "on hold",
 IF(A479="KGB", "Standard Shipment",
  IF(IFERROR(IFERROR(VLOOKUP(L479, List!D:J, 7, 0), VLOOKUP(L479&amp;"", List!D:J, 7, 0)), 0)=0,
   IF(IFERROR(IFERROR(VLOOKUP(L479, 'CND List'!$A:$C, 3, 0), VLOOKUP(L479&amp;"", 'CND List'!$A:$C, 3, 0)), 0)=0,
    IF(A479="KBB", "-", ""),
    IFERROR(VLOOKUP(L479, 'CND List'!$A:$C, 3, 0), VLOOKUP(L479&amp;"", 'CND List'!$A:$C, 3, 0))
   ),
   IFERROR(VLOOKUP(L479, List!D:J, 7, 0), VLOOKUP(L479&amp;"", List!D:J, 7, 0))
  )
 )
)</f>
        <v>Standard Shipment</v>
      </c>
      <c r="C479" s="66" t="str">
        <f t="shared" si="7"/>
        <v>Standard Shipment</v>
      </c>
      <c r="D479" s="67" t="str">
        <f ca="1">IF(C479="Local Scrap","Closed",IFERROR(IF(A479="kgb","Closed",IF(MID(C479,5,1)="Q","Closed",LOOKUP(TODAY()-W479, {0,31,91,181,366}, {"0-30天","31-90天","91-180天","181-365天","365天以上"}))), LOOKUP(TODAY()-Z479, {0,31,91,181,366}, {"0-30天","31-90天","91-180天","181-365天","365天以上"})))</f>
        <v>Closed</v>
      </c>
      <c r="E479" s="67" t="str" cm="1">
        <f t="array" ref="E479">IF(A479&lt;&gt;"kbb", "", IF(IFERROR(VALUE(V479), 0)=MAX(INDEX(($A$2:$A$4929="kbb")*($L$2:$L$4929=L479)*IFERROR(VALUE($V$2:$V$4929), 0), 0)), "最新", "歷史重複"))</f>
        <v/>
      </c>
      <c r="F479" t="s">
        <v>2305</v>
      </c>
      <c r="G479" t="s">
        <v>29</v>
      </c>
      <c r="H479" t="s">
        <v>30</v>
      </c>
      <c r="I479" t="s">
        <v>31</v>
      </c>
      <c r="J479" t="s">
        <v>2306</v>
      </c>
      <c r="K479" t="s">
        <v>2307</v>
      </c>
      <c r="L479" t="s">
        <v>2330</v>
      </c>
      <c r="M479" t="s">
        <v>1295</v>
      </c>
      <c r="N479" t="s">
        <v>1296</v>
      </c>
      <c r="O479" t="s">
        <v>37</v>
      </c>
      <c r="P479" t="s">
        <v>2331</v>
      </c>
      <c r="Q479" t="s">
        <v>38</v>
      </c>
      <c r="R479" t="s">
        <v>1881</v>
      </c>
      <c r="S479" t="s">
        <v>2332</v>
      </c>
      <c r="T479" t="s">
        <v>2333</v>
      </c>
      <c r="U479" t="s">
        <v>2254</v>
      </c>
      <c r="V479" t="s">
        <v>2254</v>
      </c>
      <c r="W479" t="s">
        <v>37</v>
      </c>
      <c r="X479" t="s">
        <v>37</v>
      </c>
      <c r="Y479" t="s">
        <v>37</v>
      </c>
      <c r="Z479" t="s">
        <v>2334</v>
      </c>
      <c r="AA479" t="s">
        <v>44</v>
      </c>
      <c r="AB479" t="s">
        <v>44</v>
      </c>
      <c r="AC479" t="s">
        <v>45</v>
      </c>
      <c r="AD479" t="s">
        <v>1302</v>
      </c>
      <c r="AE479" t="s">
        <v>2256</v>
      </c>
      <c r="AF479" t="s">
        <v>1918</v>
      </c>
      <c r="AG479">
        <v>622429</v>
      </c>
      <c r="AH479">
        <v>6.7</v>
      </c>
      <c r="AI479">
        <v>6.7</v>
      </c>
    </row>
    <row r="480" spans="1:35" ht="16.850000000000001" customHeight="1">
      <c r="A480" s="65" t="str">
        <f>IF(L480="","",IF(COUNTIF(Wip!K:K,L480)=0,IF(W480="","KGB","KBB"),IF(AND(_xlfn.IFNA(VLOOKUP(L480,Wip!K:M,3,0),"")="Y",Q480="MTCAPPLYCONF"),"On Hold",IF(W480="","KGB","KBB"))))</f>
        <v>KGB</v>
      </c>
      <c r="B480" s="65" t="str">
        <f>IF(A480="on hold", "on hold",
 IF(A480="KGB", "Standard Shipment",
  IF(IFERROR(IFERROR(VLOOKUP(L480, List!D:J, 7, 0), VLOOKUP(L480&amp;"", List!D:J, 7, 0)), 0)=0,
   IF(IFERROR(IFERROR(VLOOKUP(L480, 'CND List'!$A:$C, 3, 0), VLOOKUP(L480&amp;"", 'CND List'!$A:$C, 3, 0)), 0)=0,
    IF(A480="KBB", "-", ""),
    IFERROR(VLOOKUP(L480, 'CND List'!$A:$C, 3, 0), VLOOKUP(L480&amp;"", 'CND List'!$A:$C, 3, 0))
   ),
   IFERROR(VLOOKUP(L480, List!D:J, 7, 0), VLOOKUP(L480&amp;"", List!D:J, 7, 0))
  )
 )
)</f>
        <v>Standard Shipment</v>
      </c>
      <c r="C480" s="66" t="str">
        <f t="shared" si="7"/>
        <v>Standard Shipment</v>
      </c>
      <c r="D480" s="67" t="str">
        <f ca="1">IF(C480="Local Scrap","Closed",IFERROR(IF(A480="kgb","Closed",IF(MID(C480,5,1)="Q","Closed",LOOKUP(TODAY()-W480, {0,31,91,181,366}, {"0-30天","31-90天","91-180天","181-365天","365天以上"}))), LOOKUP(TODAY()-Z480, {0,31,91,181,366}, {"0-30天","31-90天","91-180天","181-365天","365天以上"})))</f>
        <v>Closed</v>
      </c>
      <c r="E480" s="67" t="str" cm="1">
        <f t="array" ref="E480">IF(A480&lt;&gt;"kbb", "", IF(IFERROR(VALUE(V480), 0)=MAX(INDEX(($A$2:$A$4929="kbb")*($L$2:$L$4929=L480)*IFERROR(VALUE($V$2:$V$4929), 0), 0)), "最新", "歷史重複"))</f>
        <v/>
      </c>
      <c r="F480" t="s">
        <v>2305</v>
      </c>
      <c r="G480" t="s">
        <v>29</v>
      </c>
      <c r="H480" t="s">
        <v>30</v>
      </c>
      <c r="I480" t="s">
        <v>31</v>
      </c>
      <c r="J480" t="s">
        <v>2306</v>
      </c>
      <c r="K480" t="s">
        <v>2307</v>
      </c>
      <c r="L480" t="s">
        <v>2335</v>
      </c>
      <c r="M480" t="s">
        <v>1390</v>
      </c>
      <c r="N480" t="s">
        <v>1391</v>
      </c>
      <c r="O480" t="s">
        <v>37</v>
      </c>
      <c r="P480" t="s">
        <v>2336</v>
      </c>
      <c r="Q480" t="s">
        <v>38</v>
      </c>
      <c r="R480" t="s">
        <v>1881</v>
      </c>
      <c r="S480" t="s">
        <v>2332</v>
      </c>
      <c r="T480" t="s">
        <v>2337</v>
      </c>
      <c r="U480" t="s">
        <v>2183</v>
      </c>
      <c r="V480" t="s">
        <v>2183</v>
      </c>
      <c r="W480" t="s">
        <v>37</v>
      </c>
      <c r="X480" t="s">
        <v>37</v>
      </c>
      <c r="Y480" t="s">
        <v>37</v>
      </c>
      <c r="Z480" t="s">
        <v>2338</v>
      </c>
      <c r="AA480" t="s">
        <v>44</v>
      </c>
      <c r="AB480" t="s">
        <v>44</v>
      </c>
      <c r="AC480" t="s">
        <v>45</v>
      </c>
      <c r="AD480" t="s">
        <v>1302</v>
      </c>
      <c r="AE480" t="s">
        <v>2151</v>
      </c>
      <c r="AF480" t="s">
        <v>2317</v>
      </c>
      <c r="AG480">
        <v>622232</v>
      </c>
      <c r="AH480">
        <v>6</v>
      </c>
      <c r="AI480">
        <v>6</v>
      </c>
    </row>
    <row r="481" spans="1:35" ht="16.850000000000001" customHeight="1">
      <c r="A481" s="65" t="str">
        <f>IF(L481="","",IF(COUNTIF(Wip!K:K,L481)=0,IF(W481="","KGB","KBB"),IF(AND(_xlfn.IFNA(VLOOKUP(L481,Wip!K:M,3,0),"")="Y",Q481="MTCAPPLYCONF"),"On Hold",IF(W481="","KGB","KBB"))))</f>
        <v>KGB</v>
      </c>
      <c r="B481" s="65" t="str">
        <f>IF(A481="on hold", "on hold",
 IF(A481="KGB", "Standard Shipment",
  IF(IFERROR(IFERROR(VLOOKUP(L481, List!D:J, 7, 0), VLOOKUP(L481&amp;"", List!D:J, 7, 0)), 0)=0,
   IF(IFERROR(IFERROR(VLOOKUP(L481, 'CND List'!$A:$C, 3, 0), VLOOKUP(L481&amp;"", 'CND List'!$A:$C, 3, 0)), 0)=0,
    IF(A481="KBB", "-", ""),
    IFERROR(VLOOKUP(L481, 'CND List'!$A:$C, 3, 0), VLOOKUP(L481&amp;"", 'CND List'!$A:$C, 3, 0))
   ),
   IFERROR(VLOOKUP(L481, List!D:J, 7, 0), VLOOKUP(L481&amp;"", List!D:J, 7, 0))
  )
 )
)</f>
        <v>Standard Shipment</v>
      </c>
      <c r="C481" s="66" t="str">
        <f t="shared" si="7"/>
        <v>Standard Shipment</v>
      </c>
      <c r="D481" s="67" t="str">
        <f ca="1">IF(C481="Local Scrap","Closed",IFERROR(IF(A481="kgb","Closed",IF(MID(C481,5,1)="Q","Closed",LOOKUP(TODAY()-W481, {0,31,91,181,366}, {"0-30天","31-90天","91-180天","181-365天","365天以上"}))), LOOKUP(TODAY()-Z481, {0,31,91,181,366}, {"0-30天","31-90天","91-180天","181-365天","365天以上"})))</f>
        <v>Closed</v>
      </c>
      <c r="E481" s="67" t="str" cm="1">
        <f t="array" ref="E481">IF(A481&lt;&gt;"kbb", "", IF(IFERROR(VALUE(V481), 0)=MAX(INDEX(($A$2:$A$4929="kbb")*($L$2:$L$4929=L481)*IFERROR(VALUE($V$2:$V$4929), 0), 0)), "最新", "歷史重複"))</f>
        <v/>
      </c>
      <c r="F481" t="s">
        <v>2305</v>
      </c>
      <c r="G481" t="s">
        <v>29</v>
      </c>
      <c r="H481" t="s">
        <v>30</v>
      </c>
      <c r="I481" t="s">
        <v>31</v>
      </c>
      <c r="J481" t="s">
        <v>2306</v>
      </c>
      <c r="K481" t="s">
        <v>2307</v>
      </c>
      <c r="L481" t="s">
        <v>2339</v>
      </c>
      <c r="M481" t="s">
        <v>2340</v>
      </c>
      <c r="N481" t="s">
        <v>1843</v>
      </c>
      <c r="O481" t="s">
        <v>37</v>
      </c>
      <c r="P481" t="s">
        <v>2341</v>
      </c>
      <c r="Q481" t="s">
        <v>38</v>
      </c>
      <c r="R481" t="s">
        <v>1881</v>
      </c>
      <c r="S481" t="s">
        <v>2332</v>
      </c>
      <c r="T481" t="s">
        <v>2342</v>
      </c>
      <c r="U481" t="s">
        <v>2183</v>
      </c>
      <c r="V481" t="s">
        <v>2183</v>
      </c>
      <c r="W481" t="s">
        <v>37</v>
      </c>
      <c r="X481" t="s">
        <v>37</v>
      </c>
      <c r="Y481" t="s">
        <v>37</v>
      </c>
      <c r="Z481" t="s">
        <v>2343</v>
      </c>
      <c r="AA481" t="s">
        <v>44</v>
      </c>
      <c r="AB481" t="s">
        <v>44</v>
      </c>
      <c r="AC481" t="s">
        <v>45</v>
      </c>
      <c r="AD481" t="s">
        <v>1847</v>
      </c>
      <c r="AE481" t="s">
        <v>2151</v>
      </c>
      <c r="AF481" t="s">
        <v>2122</v>
      </c>
      <c r="AG481">
        <v>622232</v>
      </c>
      <c r="AH481">
        <v>5.9</v>
      </c>
      <c r="AI481">
        <v>5.9</v>
      </c>
    </row>
    <row r="482" spans="1:35" ht="16.850000000000001" customHeight="1">
      <c r="A482" s="65" t="str">
        <f>IF(L482="","",IF(COUNTIF(Wip!K:K,L482)=0,IF(W482="","KGB","KBB"),IF(AND(_xlfn.IFNA(VLOOKUP(L482,Wip!K:M,3,0),"")="Y",Q482="MTCAPPLYCONF"),"On Hold",IF(W482="","KGB","KBB"))))</f>
        <v>KBB</v>
      </c>
      <c r="B482" s="65" t="str">
        <f>IF(A482="on hold", "on hold",
 IF(A482="KGB", "Standard Shipment",
  IF(IFERROR(IFERROR(VLOOKUP(L482, List!D:J, 7, 0), VLOOKUP(L482&amp;"", List!D:J, 7, 0)), 0)=0,
   IF(IFERROR(IFERROR(VLOOKUP(L482, 'CND List'!$A:$C, 3, 0), VLOOKUP(L482&amp;"", 'CND List'!$A:$C, 3, 0)), 0)=0,
    IF(A482="KBB", "-", ""),
    IFERROR(VLOOKUP(L482, 'CND List'!$A:$C, 3, 0), VLOOKUP(L482&amp;"", 'CND List'!$A:$C, 3, 0))
   ),
   IFERROR(VLOOKUP(L482, List!D:J, 7, 0), VLOOKUP(L482&amp;"", List!D:J, 7, 0))
  )
 )
)</f>
        <v>-</v>
      </c>
      <c r="C482" s="66" t="str">
        <f t="shared" si="7"/>
        <v>wait for return customer</v>
      </c>
      <c r="D482" s="67" t="str">
        <f ca="1">IF(C482="Local Scrap","Closed",IFERROR(IF(A482="kgb","Closed",IF(MID(C482,5,1)="Q","Closed",LOOKUP(TODAY()-W482, {0,31,91,181,366}, {"0-30天","31-90天","91-180天","181-365天","365天以上"}))), LOOKUP(TODAY()-Z482, {0,31,91,181,366}, {"0-30天","31-90天","91-180天","181-365天","365天以上"})))</f>
        <v>181-365天</v>
      </c>
      <c r="E482" s="67" t="str" cm="1">
        <f t="array" ref="E482">IF(A482&lt;&gt;"kbb", "", IF(IFERROR(VALUE(V482), 0)=MAX(INDEX(($A$2:$A$4929="kbb")*($L$2:$L$4929=L482)*IFERROR(VALUE($V$2:$V$4929), 0), 0)), "最新", "歷史重複"))</f>
        <v>最新</v>
      </c>
      <c r="F482" t="s">
        <v>2305</v>
      </c>
      <c r="G482" t="s">
        <v>29</v>
      </c>
      <c r="H482" t="s">
        <v>30</v>
      </c>
      <c r="I482" t="s">
        <v>31</v>
      </c>
      <c r="J482" t="s">
        <v>2306</v>
      </c>
      <c r="K482" t="s">
        <v>2307</v>
      </c>
      <c r="L482" t="s">
        <v>2344</v>
      </c>
      <c r="M482" t="s">
        <v>969</v>
      </c>
      <c r="N482" t="s">
        <v>36</v>
      </c>
      <c r="O482" t="s">
        <v>37</v>
      </c>
      <c r="P482" t="s">
        <v>2344</v>
      </c>
      <c r="Q482" t="s">
        <v>38</v>
      </c>
      <c r="R482" t="s">
        <v>39</v>
      </c>
      <c r="S482" t="s">
        <v>2332</v>
      </c>
      <c r="T482" t="s">
        <v>37</v>
      </c>
      <c r="U482" t="s">
        <v>37</v>
      </c>
      <c r="V482" t="s">
        <v>2345</v>
      </c>
      <c r="W482" t="s">
        <v>517</v>
      </c>
      <c r="X482" t="s">
        <v>114</v>
      </c>
      <c r="Y482" t="s">
        <v>518</v>
      </c>
      <c r="Z482" t="s">
        <v>2346</v>
      </c>
      <c r="AA482" t="s">
        <v>44</v>
      </c>
      <c r="AB482" t="s">
        <v>44</v>
      </c>
      <c r="AC482" t="s">
        <v>117</v>
      </c>
      <c r="AD482" t="s">
        <v>46</v>
      </c>
      <c r="AE482" t="s">
        <v>37</v>
      </c>
      <c r="AF482" t="s">
        <v>37</v>
      </c>
      <c r="AG482" t="s">
        <v>37</v>
      </c>
      <c r="AH482" t="s">
        <v>37</v>
      </c>
      <c r="AI482" t="s">
        <v>37</v>
      </c>
    </row>
    <row r="483" spans="1:35" ht="16.850000000000001" customHeight="1">
      <c r="A483" s="65" t="str">
        <f>IF(L483="","",IF(COUNTIF(Wip!K:K,L483)=0,IF(W483="","KGB","KBB"),IF(AND(_xlfn.IFNA(VLOOKUP(L483,Wip!K:M,3,0),"")="Y",Q483="MTCAPPLYCONF"),"On Hold",IF(W483="","KGB","KBB"))))</f>
        <v>KGB</v>
      </c>
      <c r="B483" s="65" t="str">
        <f>IF(A483="on hold", "on hold",
 IF(A483="KGB", "Standard Shipment",
  IF(IFERROR(IFERROR(VLOOKUP(L483, List!D:J, 7, 0), VLOOKUP(L483&amp;"", List!D:J, 7, 0)), 0)=0,
   IF(IFERROR(IFERROR(VLOOKUP(L483, 'CND List'!$A:$C, 3, 0), VLOOKUP(L483&amp;"", 'CND List'!$A:$C, 3, 0)), 0)=0,
    IF(A483="KBB", "-", ""),
    IFERROR(VLOOKUP(L483, 'CND List'!$A:$C, 3, 0), VLOOKUP(L483&amp;"", 'CND List'!$A:$C, 3, 0))
   ),
   IFERROR(VLOOKUP(L483, List!D:J, 7, 0), VLOOKUP(L483&amp;"", List!D:J, 7, 0))
  )
 )
)</f>
        <v>Standard Shipment</v>
      </c>
      <c r="C483" s="66" t="str">
        <f t="shared" ref="C483:C543" si="8">IF(A483="on hold", "on hold", IF(B483="on hold", "wait for return customer", IF(B483="CND Sceond Pass", "Standard Shipment", IF(AND(A483="kgb", OR(B483="-", B483="", B483="#N/A")), "Standard Shipment", IF(AND(A483="kbb", OR(B483="-", B483="", B483="#N/A")), "wait for return customer", IF(OR(B483="Local Scrap", B483="SBF to be notified", B483="VRAM is pending RTV", B483="BU未結案"), B483, IF(OR(B483="scrap結案", B483="良品結案", LEFT(B483,2)="sc", LEFT(B483,2)="良品"), "CND結案", IF(ISNUMBER(B483), YEAR(B483) &amp; "Q" &amp; INT((MONTH(B483)+2)/3), IF(ISERROR(DATEVALUE(TEXT(B483,"yyyy/mm/dd"))), IF(ISNA(B483), "#N/A", B483), YEAR(DATEVALUE(TEXT(B483,"yyyy/mm/dd"))) &amp; "Q" &amp; INT((MONTH(DATEVALUE(TEXT(B483,"yyyy/mm/dd")))+2)/3))))))))))</f>
        <v>Standard Shipment</v>
      </c>
      <c r="D483" s="67" t="str">
        <f ca="1">IF(C483="Local Scrap","Closed",IFERROR(IF(A483="kgb","Closed",IF(MID(C483,5,1)="Q","Closed",LOOKUP(TODAY()-W483, {0,31,91,181,366}, {"0-30天","31-90天","91-180天","181-365天","365天以上"}))), LOOKUP(TODAY()-Z483, {0,31,91,181,366}, {"0-30天","31-90天","91-180天","181-365天","365天以上"})))</f>
        <v>Closed</v>
      </c>
      <c r="E483" s="67" t="str" cm="1">
        <f t="array" ref="E483">IF(A483&lt;&gt;"kbb", "", IF(IFERROR(VALUE(V483), 0)=MAX(INDEX(($A$2:$A$4929="kbb")*($L$2:$L$4929=L483)*IFERROR(VALUE($V$2:$V$4929), 0), 0)), "最新", "歷史重複"))</f>
        <v/>
      </c>
      <c r="F483" t="s">
        <v>2305</v>
      </c>
      <c r="G483" t="s">
        <v>29</v>
      </c>
      <c r="H483" t="s">
        <v>30</v>
      </c>
      <c r="I483" t="s">
        <v>31</v>
      </c>
      <c r="J483" t="s">
        <v>2306</v>
      </c>
      <c r="K483" t="s">
        <v>2307</v>
      </c>
      <c r="L483" t="s">
        <v>2347</v>
      </c>
      <c r="M483" t="s">
        <v>1534</v>
      </c>
      <c r="N483" t="s">
        <v>1535</v>
      </c>
      <c r="O483" t="s">
        <v>37</v>
      </c>
      <c r="P483" t="s">
        <v>2348</v>
      </c>
      <c r="Q483" t="s">
        <v>38</v>
      </c>
      <c r="R483" t="s">
        <v>1881</v>
      </c>
      <c r="S483" t="s">
        <v>2332</v>
      </c>
      <c r="T483" t="s">
        <v>2349</v>
      </c>
      <c r="U483" t="s">
        <v>2183</v>
      </c>
      <c r="V483" t="s">
        <v>2183</v>
      </c>
      <c r="W483" t="s">
        <v>37</v>
      </c>
      <c r="X483" t="s">
        <v>37</v>
      </c>
      <c r="Y483" t="s">
        <v>37</v>
      </c>
      <c r="Z483" t="s">
        <v>2350</v>
      </c>
      <c r="AA483" t="s">
        <v>44</v>
      </c>
      <c r="AB483" t="s">
        <v>44</v>
      </c>
      <c r="AC483" t="s">
        <v>45</v>
      </c>
      <c r="AD483" t="s">
        <v>1539</v>
      </c>
      <c r="AE483" t="s">
        <v>2151</v>
      </c>
      <c r="AF483" t="s">
        <v>2122</v>
      </c>
      <c r="AG483">
        <v>622232</v>
      </c>
      <c r="AH483">
        <v>5.9</v>
      </c>
      <c r="AI483">
        <v>5.9</v>
      </c>
    </row>
    <row r="484" spans="1:35" ht="16.850000000000001" customHeight="1">
      <c r="A484" s="65" t="str">
        <f>IF(L484="","",IF(COUNTIF(Wip!K:K,L484)=0,IF(W484="","KGB","KBB"),IF(AND(_xlfn.IFNA(VLOOKUP(L484,Wip!K:M,3,0),"")="Y",Q484="MTCAPPLYCONF"),"On Hold",IF(W484="","KGB","KBB"))))</f>
        <v>KGB</v>
      </c>
      <c r="B484" s="65" t="str">
        <f>IF(A484="on hold", "on hold",
 IF(A484="KGB", "Standard Shipment",
  IF(IFERROR(IFERROR(VLOOKUP(L484, List!D:J, 7, 0), VLOOKUP(L484&amp;"", List!D:J, 7, 0)), 0)=0,
   IF(IFERROR(IFERROR(VLOOKUP(L484, 'CND List'!$A:$C, 3, 0), VLOOKUP(L484&amp;"", 'CND List'!$A:$C, 3, 0)), 0)=0,
    IF(A484="KBB", "-", ""),
    IFERROR(VLOOKUP(L484, 'CND List'!$A:$C, 3, 0), VLOOKUP(L484&amp;"", 'CND List'!$A:$C, 3, 0))
   ),
   IFERROR(VLOOKUP(L484, List!D:J, 7, 0), VLOOKUP(L484&amp;"", List!D:J, 7, 0))
  )
 )
)</f>
        <v>Standard Shipment</v>
      </c>
      <c r="C484" s="66" t="str">
        <f t="shared" si="8"/>
        <v>Standard Shipment</v>
      </c>
      <c r="D484" s="67" t="str">
        <f ca="1">IF(C484="Local Scrap","Closed",IFERROR(IF(A484="kgb","Closed",IF(MID(C484,5,1)="Q","Closed",LOOKUP(TODAY()-W484, {0,31,91,181,366}, {"0-30天","31-90天","91-180天","181-365天","365天以上"}))), LOOKUP(TODAY()-Z484, {0,31,91,181,366}, {"0-30天","31-90天","91-180天","181-365天","365天以上"})))</f>
        <v>Closed</v>
      </c>
      <c r="E484" s="67" t="str" cm="1">
        <f t="array" ref="E484">IF(A484&lt;&gt;"kbb", "", IF(IFERROR(VALUE(V484), 0)=MAX(INDEX(($A$2:$A$4929="kbb")*($L$2:$L$4929=L484)*IFERROR(VALUE($V$2:$V$4929), 0), 0)), "最新", "歷史重複"))</f>
        <v/>
      </c>
      <c r="F484" t="s">
        <v>2305</v>
      </c>
      <c r="G484" t="s">
        <v>29</v>
      </c>
      <c r="H484" t="s">
        <v>30</v>
      </c>
      <c r="I484" t="s">
        <v>31</v>
      </c>
      <c r="J484" t="s">
        <v>2306</v>
      </c>
      <c r="K484" t="s">
        <v>2307</v>
      </c>
      <c r="L484" t="s">
        <v>2351</v>
      </c>
      <c r="M484" t="s">
        <v>701</v>
      </c>
      <c r="N484" t="s">
        <v>456</v>
      </c>
      <c r="O484" t="s">
        <v>37</v>
      </c>
      <c r="P484" t="s">
        <v>2352</v>
      </c>
      <c r="Q484" t="s">
        <v>38</v>
      </c>
      <c r="R484" t="s">
        <v>1881</v>
      </c>
      <c r="S484" t="s">
        <v>2332</v>
      </c>
      <c r="T484" t="s">
        <v>2353</v>
      </c>
      <c r="U484" t="s">
        <v>2183</v>
      </c>
      <c r="V484" t="s">
        <v>2183</v>
      </c>
      <c r="W484" t="s">
        <v>37</v>
      </c>
      <c r="X484" t="s">
        <v>37</v>
      </c>
      <c r="Y484" t="s">
        <v>37</v>
      </c>
      <c r="Z484" t="s">
        <v>2354</v>
      </c>
      <c r="AA484" t="s">
        <v>44</v>
      </c>
      <c r="AB484" t="s">
        <v>44</v>
      </c>
      <c r="AC484" t="s">
        <v>45</v>
      </c>
      <c r="AD484" t="s">
        <v>460</v>
      </c>
      <c r="AE484" t="s">
        <v>2151</v>
      </c>
      <c r="AF484" t="s">
        <v>2220</v>
      </c>
      <c r="AG484">
        <v>622232</v>
      </c>
      <c r="AH484">
        <v>7.1</v>
      </c>
      <c r="AI484">
        <v>7.1</v>
      </c>
    </row>
    <row r="485" spans="1:35" ht="16.850000000000001" customHeight="1">
      <c r="A485" s="65" t="str">
        <f>IF(L485="","",IF(COUNTIF(Wip!K:K,L485)=0,IF(W485="","KGB","KBB"),IF(AND(_xlfn.IFNA(VLOOKUP(L485,Wip!K:M,3,0),"")="Y",Q485="MTCAPPLYCONF"),"On Hold",IF(W485="","KGB","KBB"))))</f>
        <v>KGB</v>
      </c>
      <c r="B485" s="65" t="str">
        <f>IF(A485="on hold", "on hold",
 IF(A485="KGB", "Standard Shipment",
  IF(IFERROR(IFERROR(VLOOKUP(L485, List!D:J, 7, 0), VLOOKUP(L485&amp;"", List!D:J, 7, 0)), 0)=0,
   IF(IFERROR(IFERROR(VLOOKUP(L485, 'CND List'!$A:$C, 3, 0), VLOOKUP(L485&amp;"", 'CND List'!$A:$C, 3, 0)), 0)=0,
    IF(A485="KBB", "-", ""),
    IFERROR(VLOOKUP(L485, 'CND List'!$A:$C, 3, 0), VLOOKUP(L485&amp;"", 'CND List'!$A:$C, 3, 0))
   ),
   IFERROR(VLOOKUP(L485, List!D:J, 7, 0), VLOOKUP(L485&amp;"", List!D:J, 7, 0))
  )
 )
)</f>
        <v>Standard Shipment</v>
      </c>
      <c r="C485" s="66" t="str">
        <f t="shared" si="8"/>
        <v>Standard Shipment</v>
      </c>
      <c r="D485" s="67" t="str">
        <f ca="1">IF(C485="Local Scrap","Closed",IFERROR(IF(A485="kgb","Closed",IF(MID(C485,5,1)="Q","Closed",LOOKUP(TODAY()-W485, {0,31,91,181,366}, {"0-30天","31-90天","91-180天","181-365天","365天以上"}))), LOOKUP(TODAY()-Z485, {0,31,91,181,366}, {"0-30天","31-90天","91-180天","181-365天","365天以上"})))</f>
        <v>Closed</v>
      </c>
      <c r="E485" s="67" t="str" cm="1">
        <f t="array" ref="E485">IF(A485&lt;&gt;"kbb", "", IF(IFERROR(VALUE(V485), 0)=MAX(INDEX(($A$2:$A$4929="kbb")*($L$2:$L$4929=L485)*IFERROR(VALUE($V$2:$V$4929), 0), 0)), "最新", "歷史重複"))</f>
        <v/>
      </c>
      <c r="F485" t="s">
        <v>2355</v>
      </c>
      <c r="G485" t="s">
        <v>29</v>
      </c>
      <c r="H485" t="s">
        <v>30</v>
      </c>
      <c r="I485" t="s">
        <v>31</v>
      </c>
      <c r="J485" t="s">
        <v>2356</v>
      </c>
      <c r="K485" t="s">
        <v>2357</v>
      </c>
      <c r="L485" t="s">
        <v>2358</v>
      </c>
      <c r="M485" t="s">
        <v>2359</v>
      </c>
      <c r="N485" t="s">
        <v>2360</v>
      </c>
      <c r="O485" t="s">
        <v>37</v>
      </c>
      <c r="P485" t="s">
        <v>2361</v>
      </c>
      <c r="Q485" t="s">
        <v>38</v>
      </c>
      <c r="R485" t="s">
        <v>1881</v>
      </c>
      <c r="S485" t="s">
        <v>2362</v>
      </c>
      <c r="T485" t="s">
        <v>2363</v>
      </c>
      <c r="U485" t="s">
        <v>2119</v>
      </c>
      <c r="V485" t="s">
        <v>2119</v>
      </c>
      <c r="W485" t="s">
        <v>37</v>
      </c>
      <c r="X485" t="s">
        <v>37</v>
      </c>
      <c r="Y485" t="s">
        <v>37</v>
      </c>
      <c r="Z485" t="s">
        <v>2364</v>
      </c>
      <c r="AA485" t="s">
        <v>44</v>
      </c>
      <c r="AB485" t="s">
        <v>44</v>
      </c>
      <c r="AC485" t="s">
        <v>45</v>
      </c>
      <c r="AD485" t="s">
        <v>1532</v>
      </c>
      <c r="AE485" t="s">
        <v>2365</v>
      </c>
      <c r="AF485" t="s">
        <v>48</v>
      </c>
      <c r="AG485">
        <v>622283</v>
      </c>
      <c r="AH485">
        <v>5.0999999999999996</v>
      </c>
      <c r="AI485">
        <v>5.0999999999999996</v>
      </c>
    </row>
    <row r="486" spans="1:35" ht="16.850000000000001" customHeight="1">
      <c r="A486" s="65" t="str">
        <f>IF(L486="","",IF(COUNTIF(Wip!K:K,L486)=0,IF(W486="","KGB","KBB"),IF(AND(_xlfn.IFNA(VLOOKUP(L486,Wip!K:M,3,0),"")="Y",Q486="MTCAPPLYCONF"),"On Hold",IF(W486="","KGB","KBB"))))</f>
        <v>KGB</v>
      </c>
      <c r="B486" s="65" t="str">
        <f>IF(A486="on hold", "on hold",
 IF(A486="KGB", "Standard Shipment",
  IF(IFERROR(IFERROR(VLOOKUP(L486, List!D:J, 7, 0), VLOOKUP(L486&amp;"", List!D:J, 7, 0)), 0)=0,
   IF(IFERROR(IFERROR(VLOOKUP(L486, 'CND List'!$A:$C, 3, 0), VLOOKUP(L486&amp;"", 'CND List'!$A:$C, 3, 0)), 0)=0,
    IF(A486="KBB", "-", ""),
    IFERROR(VLOOKUP(L486, 'CND List'!$A:$C, 3, 0), VLOOKUP(L486&amp;"", 'CND List'!$A:$C, 3, 0))
   ),
   IFERROR(VLOOKUP(L486, List!D:J, 7, 0), VLOOKUP(L486&amp;"", List!D:J, 7, 0))
  )
 )
)</f>
        <v>Standard Shipment</v>
      </c>
      <c r="C486" s="66" t="str">
        <f t="shared" si="8"/>
        <v>Standard Shipment</v>
      </c>
      <c r="D486" s="67" t="str">
        <f ca="1">IF(C486="Local Scrap","Closed",IFERROR(IF(A486="kgb","Closed",IF(MID(C486,5,1)="Q","Closed",LOOKUP(TODAY()-W486, {0,31,91,181,366}, {"0-30天","31-90天","91-180天","181-365天","365天以上"}))), LOOKUP(TODAY()-Z486, {0,31,91,181,366}, {"0-30天","31-90天","91-180天","181-365天","365天以上"})))</f>
        <v>Closed</v>
      </c>
      <c r="E486" s="67" t="str" cm="1">
        <f t="array" ref="E486">IF(A486&lt;&gt;"kbb", "", IF(IFERROR(VALUE(V486), 0)=MAX(INDEX(($A$2:$A$4929="kbb")*($L$2:$L$4929=L486)*IFERROR(VALUE($V$2:$V$4929), 0), 0)), "最新", "歷史重複"))</f>
        <v/>
      </c>
      <c r="F486" t="s">
        <v>2355</v>
      </c>
      <c r="G486" t="s">
        <v>29</v>
      </c>
      <c r="H486" t="s">
        <v>30</v>
      </c>
      <c r="I486" t="s">
        <v>31</v>
      </c>
      <c r="J486" t="s">
        <v>2356</v>
      </c>
      <c r="K486" t="s">
        <v>2357</v>
      </c>
      <c r="L486" t="s">
        <v>2366</v>
      </c>
      <c r="M486" t="s">
        <v>2367</v>
      </c>
      <c r="N486" t="s">
        <v>2087</v>
      </c>
      <c r="O486" t="s">
        <v>37</v>
      </c>
      <c r="P486" t="s">
        <v>2368</v>
      </c>
      <c r="Q486" t="s">
        <v>38</v>
      </c>
      <c r="R486" t="s">
        <v>1881</v>
      </c>
      <c r="S486" t="s">
        <v>2362</v>
      </c>
      <c r="T486" t="s">
        <v>2369</v>
      </c>
      <c r="U486" t="s">
        <v>2370</v>
      </c>
      <c r="V486" t="s">
        <v>2370</v>
      </c>
      <c r="W486" t="s">
        <v>37</v>
      </c>
      <c r="X486" t="s">
        <v>37</v>
      </c>
      <c r="Y486" t="s">
        <v>37</v>
      </c>
      <c r="Z486" t="s">
        <v>2371</v>
      </c>
      <c r="AA486" t="s">
        <v>44</v>
      </c>
      <c r="AB486" t="s">
        <v>44</v>
      </c>
      <c r="AC486" t="s">
        <v>45</v>
      </c>
      <c r="AD486" t="s">
        <v>1847</v>
      </c>
      <c r="AE486" t="s">
        <v>2372</v>
      </c>
      <c r="AF486" t="s">
        <v>2220</v>
      </c>
      <c r="AG486">
        <v>622298</v>
      </c>
      <c r="AH486">
        <v>3.2</v>
      </c>
      <c r="AI486">
        <v>3.2</v>
      </c>
    </row>
    <row r="487" spans="1:35" ht="16.850000000000001" customHeight="1">
      <c r="A487" s="65" t="str">
        <f>IF(L487="","",IF(COUNTIF(Wip!K:K,L487)=0,IF(W487="","KGB","KBB"),IF(AND(_xlfn.IFNA(VLOOKUP(L487,Wip!K:M,3,0),"")="Y",Q487="MTCAPPLYCONF"),"On Hold",IF(W487="","KGB","KBB"))))</f>
        <v>KBB</v>
      </c>
      <c r="B487" s="65" t="str">
        <f>IF(A487="on hold", "on hold",
 IF(A487="KGB", "Standard Shipment",
  IF(IFERROR(IFERROR(VLOOKUP(L487, List!D:J, 7, 0), VLOOKUP(L487&amp;"", List!D:J, 7, 0)), 0)=0,
   IF(IFERROR(IFERROR(VLOOKUP(L487, 'CND List'!$A:$C, 3, 0), VLOOKUP(L487&amp;"", 'CND List'!$A:$C, 3, 0)), 0)=0,
    IF(A487="KBB", "-", ""),
    IFERROR(VLOOKUP(L487, 'CND List'!$A:$C, 3, 0), VLOOKUP(L487&amp;"", 'CND List'!$A:$C, 3, 0))
   ),
   IFERROR(VLOOKUP(L487, List!D:J, 7, 0), VLOOKUP(L487&amp;"", List!D:J, 7, 0))
  )
 )
)</f>
        <v>-</v>
      </c>
      <c r="C487" s="66" t="str">
        <f t="shared" si="8"/>
        <v>wait for return customer</v>
      </c>
      <c r="D487" s="67" t="str">
        <f ca="1">IF(C487="Local Scrap","Closed",IFERROR(IF(A487="kgb","Closed",IF(MID(C487,5,1)="Q","Closed",LOOKUP(TODAY()-W487, {0,31,91,181,366}, {"0-30天","31-90天","91-180天","181-365天","365天以上"}))), LOOKUP(TODAY()-Z487, {0,31,91,181,366}, {"0-30天","31-90天","91-180天","181-365天","365天以上"})))</f>
        <v>181-365天</v>
      </c>
      <c r="E487" s="67" t="str" cm="1">
        <f t="array" ref="E487">IF(A487&lt;&gt;"kbb", "", IF(IFERROR(VALUE(V487), 0)=MAX(INDEX(($A$2:$A$4929="kbb")*($L$2:$L$4929=L487)*IFERROR(VALUE($V$2:$V$4929), 0), 0)), "最新", "歷史重複"))</f>
        <v>最新</v>
      </c>
      <c r="F487" t="s">
        <v>2355</v>
      </c>
      <c r="G487" t="s">
        <v>29</v>
      </c>
      <c r="H487" t="s">
        <v>30</v>
      </c>
      <c r="I487" t="s">
        <v>31</v>
      </c>
      <c r="J487" t="s">
        <v>2356</v>
      </c>
      <c r="K487" t="s">
        <v>2357</v>
      </c>
      <c r="L487" t="s">
        <v>2373</v>
      </c>
      <c r="M487" t="s">
        <v>2359</v>
      </c>
      <c r="N487" t="s">
        <v>2360</v>
      </c>
      <c r="O487" t="s">
        <v>37</v>
      </c>
      <c r="P487" t="s">
        <v>2373</v>
      </c>
      <c r="Q487" t="s">
        <v>38</v>
      </c>
      <c r="R487" t="s">
        <v>1881</v>
      </c>
      <c r="S487" t="s">
        <v>2362</v>
      </c>
      <c r="T487" t="s">
        <v>37</v>
      </c>
      <c r="U487" t="s">
        <v>37</v>
      </c>
      <c r="V487" t="s">
        <v>2374</v>
      </c>
      <c r="W487" t="s">
        <v>1252</v>
      </c>
      <c r="X487" t="s">
        <v>1253</v>
      </c>
      <c r="Y487" t="s">
        <v>2375</v>
      </c>
      <c r="Z487" t="s">
        <v>2376</v>
      </c>
      <c r="AA487" t="s">
        <v>44</v>
      </c>
      <c r="AB487" t="s">
        <v>44</v>
      </c>
      <c r="AC487" t="s">
        <v>1256</v>
      </c>
      <c r="AD487" t="s">
        <v>1532</v>
      </c>
      <c r="AE487" t="s">
        <v>37</v>
      </c>
      <c r="AF487" t="s">
        <v>37</v>
      </c>
      <c r="AG487" t="s">
        <v>37</v>
      </c>
      <c r="AH487" t="s">
        <v>37</v>
      </c>
      <c r="AI487" t="s">
        <v>37</v>
      </c>
    </row>
    <row r="488" spans="1:35" ht="16.850000000000001" customHeight="1">
      <c r="A488" s="65" t="str">
        <f>IF(L488="","",IF(COUNTIF(Wip!K:K,L488)=0,IF(W488="","KGB","KBB"),IF(AND(_xlfn.IFNA(VLOOKUP(L488,Wip!K:M,3,0),"")="Y",Q488="MTCAPPLYCONF"),"On Hold",IF(W488="","KGB","KBB"))))</f>
        <v>KGB</v>
      </c>
      <c r="B488" s="65" t="str">
        <f>IF(A488="on hold", "on hold",
 IF(A488="KGB", "Standard Shipment",
  IF(IFERROR(IFERROR(VLOOKUP(L488, List!D:J, 7, 0), VLOOKUP(L488&amp;"", List!D:J, 7, 0)), 0)=0,
   IF(IFERROR(IFERROR(VLOOKUP(L488, 'CND List'!$A:$C, 3, 0), VLOOKUP(L488&amp;"", 'CND List'!$A:$C, 3, 0)), 0)=0,
    IF(A488="KBB", "-", ""),
    IFERROR(VLOOKUP(L488, 'CND List'!$A:$C, 3, 0), VLOOKUP(L488&amp;"", 'CND List'!$A:$C, 3, 0))
   ),
   IFERROR(VLOOKUP(L488, List!D:J, 7, 0), VLOOKUP(L488&amp;"", List!D:J, 7, 0))
  )
 )
)</f>
        <v>Standard Shipment</v>
      </c>
      <c r="C488" s="66" t="str">
        <f t="shared" si="8"/>
        <v>Standard Shipment</v>
      </c>
      <c r="D488" s="67" t="str">
        <f ca="1">IF(C488="Local Scrap","Closed",IFERROR(IF(A488="kgb","Closed",IF(MID(C488,5,1)="Q","Closed",LOOKUP(TODAY()-W488, {0,31,91,181,366}, {"0-30天","31-90天","91-180天","181-365天","365天以上"}))), LOOKUP(TODAY()-Z488, {0,31,91,181,366}, {"0-30天","31-90天","91-180天","181-365天","365天以上"})))</f>
        <v>Closed</v>
      </c>
      <c r="E488" s="67" t="str" cm="1">
        <f t="array" ref="E488">IF(A488&lt;&gt;"kbb", "", IF(IFERROR(VALUE(V488), 0)=MAX(INDEX(($A$2:$A$4929="kbb")*($L$2:$L$4929=L488)*IFERROR(VALUE($V$2:$V$4929), 0), 0)), "最新", "歷史重複"))</f>
        <v/>
      </c>
      <c r="F488" t="s">
        <v>2355</v>
      </c>
      <c r="G488" t="s">
        <v>29</v>
      </c>
      <c r="H488" t="s">
        <v>30</v>
      </c>
      <c r="I488" t="s">
        <v>31</v>
      </c>
      <c r="J488" t="s">
        <v>2356</v>
      </c>
      <c r="K488" t="s">
        <v>2357</v>
      </c>
      <c r="L488" t="s">
        <v>2377</v>
      </c>
      <c r="M488" t="s">
        <v>2359</v>
      </c>
      <c r="N488" t="s">
        <v>2360</v>
      </c>
      <c r="O488" t="s">
        <v>37</v>
      </c>
      <c r="P488" t="s">
        <v>2378</v>
      </c>
      <c r="Q488" t="s">
        <v>38</v>
      </c>
      <c r="R488" t="s">
        <v>1881</v>
      </c>
      <c r="S488" t="s">
        <v>2362</v>
      </c>
      <c r="T488" t="s">
        <v>2379</v>
      </c>
      <c r="U488" t="s">
        <v>2119</v>
      </c>
      <c r="V488" t="s">
        <v>2119</v>
      </c>
      <c r="W488" t="s">
        <v>37</v>
      </c>
      <c r="X488" t="s">
        <v>37</v>
      </c>
      <c r="Y488" t="s">
        <v>37</v>
      </c>
      <c r="Z488" t="s">
        <v>2380</v>
      </c>
      <c r="AA488" t="s">
        <v>44</v>
      </c>
      <c r="AB488" t="s">
        <v>44</v>
      </c>
      <c r="AC488" t="s">
        <v>45</v>
      </c>
      <c r="AD488" t="s">
        <v>1532</v>
      </c>
      <c r="AE488" t="s">
        <v>2365</v>
      </c>
      <c r="AF488" t="s">
        <v>48</v>
      </c>
      <c r="AG488">
        <v>622283</v>
      </c>
      <c r="AH488">
        <v>5.0999999999999996</v>
      </c>
      <c r="AI488">
        <v>5.0999999999999996</v>
      </c>
    </row>
    <row r="489" spans="1:35" ht="16.850000000000001" customHeight="1">
      <c r="A489" s="65" t="str">
        <f>IF(L489="","",IF(COUNTIF(Wip!K:K,L489)=0,IF(W489="","KGB","KBB"),IF(AND(_xlfn.IFNA(VLOOKUP(L489,Wip!K:M,3,0),"")="Y",Q489="MTCAPPLYCONF"),"On Hold",IF(W489="","KGB","KBB"))))</f>
        <v>KBB</v>
      </c>
      <c r="B489" s="65" t="str">
        <f>IF(A489="on hold", "on hold",
 IF(A489="KGB", "Standard Shipment",
  IF(IFERROR(IFERROR(VLOOKUP(L489, List!D:J, 7, 0), VLOOKUP(L489&amp;"", List!D:J, 7, 0)), 0)=0,
   IF(IFERROR(IFERROR(VLOOKUP(L489, 'CND List'!$A:$C, 3, 0), VLOOKUP(L489&amp;"", 'CND List'!$A:$C, 3, 0)), 0)=0,
    IF(A489="KBB", "-", ""),
    IFERROR(VLOOKUP(L489, 'CND List'!$A:$C, 3, 0), VLOOKUP(L489&amp;"", 'CND List'!$A:$C, 3, 0))
   ),
   IFERROR(VLOOKUP(L489, List!D:J, 7, 0), VLOOKUP(L489&amp;"", List!D:J, 7, 0))
  )
 )
)</f>
        <v>-</v>
      </c>
      <c r="C489" s="66" t="str">
        <f t="shared" si="8"/>
        <v>wait for return customer</v>
      </c>
      <c r="D489" s="67" t="str">
        <f ca="1">IF(C489="Local Scrap","Closed",IFERROR(IF(A489="kgb","Closed",IF(MID(C489,5,1)="Q","Closed",LOOKUP(TODAY()-W489, {0,31,91,181,366}, {"0-30天","31-90天","91-180天","181-365天","365天以上"}))), LOOKUP(TODAY()-Z489, {0,31,91,181,366}, {"0-30天","31-90天","91-180天","181-365天","365天以上"})))</f>
        <v>181-365天</v>
      </c>
      <c r="E489" s="67" t="str" cm="1">
        <f t="array" ref="E489">IF(A489&lt;&gt;"kbb", "", IF(IFERROR(VALUE(V489), 0)=MAX(INDEX(($A$2:$A$4929="kbb")*($L$2:$L$4929=L489)*IFERROR(VALUE($V$2:$V$4929), 0), 0)), "最新", "歷史重複"))</f>
        <v>最新</v>
      </c>
      <c r="F489" t="s">
        <v>2355</v>
      </c>
      <c r="G489" t="s">
        <v>29</v>
      </c>
      <c r="H489" t="s">
        <v>30</v>
      </c>
      <c r="I489" t="s">
        <v>31</v>
      </c>
      <c r="J489" t="s">
        <v>2356</v>
      </c>
      <c r="K489" t="s">
        <v>2357</v>
      </c>
      <c r="L489" t="s">
        <v>2381</v>
      </c>
      <c r="M489" t="s">
        <v>2054</v>
      </c>
      <c r="N489" t="s">
        <v>2055</v>
      </c>
      <c r="O489" t="s">
        <v>37</v>
      </c>
      <c r="P489" t="s">
        <v>2381</v>
      </c>
      <c r="Q489" t="s">
        <v>38</v>
      </c>
      <c r="R489" t="s">
        <v>1881</v>
      </c>
      <c r="S489" t="s">
        <v>2362</v>
      </c>
      <c r="T489" t="s">
        <v>37</v>
      </c>
      <c r="U489" t="s">
        <v>37</v>
      </c>
      <c r="V489" t="s">
        <v>2382</v>
      </c>
      <c r="W489" t="s">
        <v>113</v>
      </c>
      <c r="X489" t="s">
        <v>114</v>
      </c>
      <c r="Y489" t="s">
        <v>2383</v>
      </c>
      <c r="Z489" t="s">
        <v>2384</v>
      </c>
      <c r="AA489" t="s">
        <v>44</v>
      </c>
      <c r="AB489" t="s">
        <v>44</v>
      </c>
      <c r="AC489" t="s">
        <v>117</v>
      </c>
      <c r="AD489" t="s">
        <v>1288</v>
      </c>
      <c r="AE489" t="s">
        <v>37</v>
      </c>
      <c r="AF489" t="s">
        <v>37</v>
      </c>
      <c r="AG489" t="s">
        <v>37</v>
      </c>
      <c r="AH489" t="s">
        <v>37</v>
      </c>
      <c r="AI489" t="s">
        <v>37</v>
      </c>
    </row>
    <row r="490" spans="1:35" ht="16.850000000000001" customHeight="1">
      <c r="A490" s="65" t="str">
        <f>IF(L490="","",IF(COUNTIF(Wip!K:K,L490)=0,IF(W490="","KGB","KBB"),IF(AND(_xlfn.IFNA(VLOOKUP(L490,Wip!K:M,3,0),"")="Y",Q490="MTCAPPLYCONF"),"On Hold",IF(W490="","KGB","KBB"))))</f>
        <v>KGB</v>
      </c>
      <c r="B490" s="65" t="str">
        <f>IF(A490="on hold", "on hold",
 IF(A490="KGB", "Standard Shipment",
  IF(IFERROR(IFERROR(VLOOKUP(L490, List!D:J, 7, 0), VLOOKUP(L490&amp;"", List!D:J, 7, 0)), 0)=0,
   IF(IFERROR(IFERROR(VLOOKUP(L490, 'CND List'!$A:$C, 3, 0), VLOOKUP(L490&amp;"", 'CND List'!$A:$C, 3, 0)), 0)=0,
    IF(A490="KBB", "-", ""),
    IFERROR(VLOOKUP(L490, 'CND List'!$A:$C, 3, 0), VLOOKUP(L490&amp;"", 'CND List'!$A:$C, 3, 0))
   ),
   IFERROR(VLOOKUP(L490, List!D:J, 7, 0), VLOOKUP(L490&amp;"", List!D:J, 7, 0))
  )
 )
)</f>
        <v>Standard Shipment</v>
      </c>
      <c r="C490" s="66" t="str">
        <f t="shared" si="8"/>
        <v>Standard Shipment</v>
      </c>
      <c r="D490" s="67" t="str">
        <f ca="1">IF(C490="Local Scrap","Closed",IFERROR(IF(A490="kgb","Closed",IF(MID(C490,5,1)="Q","Closed",LOOKUP(TODAY()-W490, {0,31,91,181,366}, {"0-30天","31-90天","91-180天","181-365天","365天以上"}))), LOOKUP(TODAY()-Z490, {0,31,91,181,366}, {"0-30天","31-90天","91-180天","181-365天","365天以上"})))</f>
        <v>Closed</v>
      </c>
      <c r="E490" s="67" t="str" cm="1">
        <f t="array" ref="E490">IF(A490&lt;&gt;"kbb", "", IF(IFERROR(VALUE(V490), 0)=MAX(INDEX(($A$2:$A$4929="kbb")*($L$2:$L$4929=L490)*IFERROR(VALUE($V$2:$V$4929), 0), 0)), "最新", "歷史重複"))</f>
        <v/>
      </c>
      <c r="F490" t="s">
        <v>2355</v>
      </c>
      <c r="G490" t="s">
        <v>29</v>
      </c>
      <c r="H490" t="s">
        <v>30</v>
      </c>
      <c r="I490" t="s">
        <v>31</v>
      </c>
      <c r="J490" t="s">
        <v>2356</v>
      </c>
      <c r="K490" t="s">
        <v>2357</v>
      </c>
      <c r="L490" t="s">
        <v>2385</v>
      </c>
      <c r="M490" t="s">
        <v>2386</v>
      </c>
      <c r="N490" t="s">
        <v>1671</v>
      </c>
      <c r="O490" t="s">
        <v>37</v>
      </c>
      <c r="P490" t="s">
        <v>2387</v>
      </c>
      <c r="Q490" t="s">
        <v>38</v>
      </c>
      <c r="R490" t="s">
        <v>1881</v>
      </c>
      <c r="S490" t="s">
        <v>2362</v>
      </c>
      <c r="T490" t="s">
        <v>2388</v>
      </c>
      <c r="U490" t="s">
        <v>2370</v>
      </c>
      <c r="V490" t="s">
        <v>2370</v>
      </c>
      <c r="W490" t="s">
        <v>37</v>
      </c>
      <c r="X490" t="s">
        <v>37</v>
      </c>
      <c r="Y490" t="s">
        <v>37</v>
      </c>
      <c r="Z490" t="s">
        <v>2389</v>
      </c>
      <c r="AA490" t="s">
        <v>44</v>
      </c>
      <c r="AB490" t="s">
        <v>44</v>
      </c>
      <c r="AC490" t="s">
        <v>45</v>
      </c>
      <c r="AD490" t="s">
        <v>1539</v>
      </c>
      <c r="AE490" t="s">
        <v>2372</v>
      </c>
      <c r="AF490" t="s">
        <v>2220</v>
      </c>
      <c r="AG490">
        <v>622298</v>
      </c>
      <c r="AH490">
        <v>3.2</v>
      </c>
      <c r="AI490">
        <v>3.2</v>
      </c>
    </row>
    <row r="491" spans="1:35" ht="16.850000000000001" customHeight="1">
      <c r="A491" s="65" t="str">
        <f>IF(L491="","",IF(COUNTIF(Wip!K:K,L491)=0,IF(W491="","KGB","KBB"),IF(AND(_xlfn.IFNA(VLOOKUP(L491,Wip!K:M,3,0),"")="Y",Q491="MTCAPPLYCONF"),"On Hold",IF(W491="","KGB","KBB"))))</f>
        <v>KGB</v>
      </c>
      <c r="B491" s="65" t="str">
        <f>IF(A491="on hold", "on hold",
 IF(A491="KGB", "Standard Shipment",
  IF(IFERROR(IFERROR(VLOOKUP(L491, List!D:J, 7, 0), VLOOKUP(L491&amp;"", List!D:J, 7, 0)), 0)=0,
   IF(IFERROR(IFERROR(VLOOKUP(L491, 'CND List'!$A:$C, 3, 0), VLOOKUP(L491&amp;"", 'CND List'!$A:$C, 3, 0)), 0)=0,
    IF(A491="KBB", "-", ""),
    IFERROR(VLOOKUP(L491, 'CND List'!$A:$C, 3, 0), VLOOKUP(L491&amp;"", 'CND List'!$A:$C, 3, 0))
   ),
   IFERROR(VLOOKUP(L491, List!D:J, 7, 0), VLOOKUP(L491&amp;"", List!D:J, 7, 0))
  )
 )
)</f>
        <v>Standard Shipment</v>
      </c>
      <c r="C491" s="66" t="str">
        <f t="shared" si="8"/>
        <v>Standard Shipment</v>
      </c>
      <c r="D491" s="67" t="str">
        <f ca="1">IF(C491="Local Scrap","Closed",IFERROR(IF(A491="kgb","Closed",IF(MID(C491,5,1)="Q","Closed",LOOKUP(TODAY()-W491, {0,31,91,181,366}, {"0-30天","31-90天","91-180天","181-365天","365天以上"}))), LOOKUP(TODAY()-Z491, {0,31,91,181,366}, {"0-30天","31-90天","91-180天","181-365天","365天以上"})))</f>
        <v>Closed</v>
      </c>
      <c r="E491" s="67" t="str" cm="1">
        <f t="array" ref="E491">IF(A491&lt;&gt;"kbb", "", IF(IFERROR(VALUE(V491), 0)=MAX(INDEX(($A$2:$A$4929="kbb")*($L$2:$L$4929=L491)*IFERROR(VALUE($V$2:$V$4929), 0), 0)), "最新", "歷史重複"))</f>
        <v/>
      </c>
      <c r="F491" t="s">
        <v>2355</v>
      </c>
      <c r="G491" t="s">
        <v>29</v>
      </c>
      <c r="H491" t="s">
        <v>30</v>
      </c>
      <c r="I491" t="s">
        <v>31</v>
      </c>
      <c r="J491" t="s">
        <v>2356</v>
      </c>
      <c r="K491" t="s">
        <v>2357</v>
      </c>
      <c r="L491" t="s">
        <v>2390</v>
      </c>
      <c r="M491" t="s">
        <v>384</v>
      </c>
      <c r="N491" t="s">
        <v>385</v>
      </c>
      <c r="O491" t="s">
        <v>37</v>
      </c>
      <c r="P491" t="s">
        <v>2391</v>
      </c>
      <c r="Q491" t="s">
        <v>38</v>
      </c>
      <c r="R491" t="s">
        <v>1881</v>
      </c>
      <c r="S491" t="s">
        <v>2392</v>
      </c>
      <c r="T491" t="s">
        <v>2393</v>
      </c>
      <c r="U491" t="s">
        <v>2119</v>
      </c>
      <c r="V491" t="s">
        <v>2119</v>
      </c>
      <c r="W491" t="s">
        <v>37</v>
      </c>
      <c r="X491" t="s">
        <v>37</v>
      </c>
      <c r="Y491" t="s">
        <v>37</v>
      </c>
      <c r="Z491" t="s">
        <v>2394</v>
      </c>
      <c r="AA491" t="s">
        <v>44</v>
      </c>
      <c r="AB491" t="s">
        <v>44</v>
      </c>
      <c r="AC491" t="s">
        <v>45</v>
      </c>
      <c r="AD491" t="s">
        <v>390</v>
      </c>
      <c r="AE491" t="s">
        <v>2365</v>
      </c>
      <c r="AF491" t="s">
        <v>48</v>
      </c>
      <c r="AG491">
        <v>622283</v>
      </c>
      <c r="AH491">
        <v>5.0999999999999996</v>
      </c>
      <c r="AI491">
        <v>5.0999999999999996</v>
      </c>
    </row>
    <row r="492" spans="1:35" ht="16.850000000000001" customHeight="1">
      <c r="A492" s="65" t="str">
        <f>IF(L492="","",IF(COUNTIF(Wip!K:K,L492)=0,IF(W492="","KGB","KBB"),IF(AND(_xlfn.IFNA(VLOOKUP(L492,Wip!K:M,3,0),"")="Y",Q492="MTCAPPLYCONF"),"On Hold",IF(W492="","KGB","KBB"))))</f>
        <v>KBB</v>
      </c>
      <c r="B492" s="65">
        <f>IF(A492="on hold", "on hold",
 IF(A492="KGB", "Standard Shipment",
  IF(IFERROR(IFERROR(VLOOKUP(L492, List!D:J, 7, 0), VLOOKUP(L492&amp;"", List!D:J, 7, 0)), 0)=0,
   IF(IFERROR(IFERROR(VLOOKUP(L492, 'CND List'!$A:$C, 3, 0), VLOOKUP(L492&amp;"", 'CND List'!$A:$C, 3, 0)), 0)=0,
    IF(A492="KBB", "-", ""),
    IFERROR(VLOOKUP(L492, 'CND List'!$A:$C, 3, 0), VLOOKUP(L492&amp;"", 'CND List'!$A:$C, 3, 0))
   ),
   IFERROR(VLOOKUP(L492, List!D:J, 7, 0), VLOOKUP(L492&amp;"", List!D:J, 7, 0))
  )
 )
)</f>
        <v>46113</v>
      </c>
      <c r="C492" s="66" t="str">
        <f t="shared" si="8"/>
        <v>2026Q2</v>
      </c>
      <c r="D492" s="67" t="str">
        <f ca="1">IF(C492="Local Scrap","Closed",IFERROR(IF(A492="kgb","Closed",IF(MID(C492,5,1)="Q","Closed",LOOKUP(TODAY()-W492, {0,31,91,181,366}, {"0-30天","31-90天","91-180天","181-365天","365天以上"}))), LOOKUP(TODAY()-Z492, {0,31,91,181,366}, {"0-30天","31-90天","91-180天","181-365天","365天以上"})))</f>
        <v>Closed</v>
      </c>
      <c r="E492" s="67" t="str" cm="1">
        <f t="array" ref="E492">IF(A492&lt;&gt;"kbb", "", IF(IFERROR(VALUE(V492), 0)=MAX(INDEX(($A$2:$A$4929="kbb")*($L$2:$L$4929=L492)*IFERROR(VALUE($V$2:$V$4929), 0), 0)), "最新", "歷史重複"))</f>
        <v>最新</v>
      </c>
      <c r="F492" t="s">
        <v>2395</v>
      </c>
      <c r="G492" t="s">
        <v>2396</v>
      </c>
      <c r="H492" t="s">
        <v>30</v>
      </c>
      <c r="I492" t="s">
        <v>31</v>
      </c>
      <c r="J492" t="s">
        <v>2397</v>
      </c>
      <c r="K492" t="s">
        <v>2398</v>
      </c>
      <c r="L492" t="s">
        <v>2399</v>
      </c>
      <c r="M492" t="s">
        <v>1259</v>
      </c>
      <c r="N492" t="s">
        <v>1260</v>
      </c>
      <c r="O492" t="s">
        <v>37</v>
      </c>
      <c r="P492" t="s">
        <v>2399</v>
      </c>
      <c r="Q492" t="s">
        <v>38</v>
      </c>
      <c r="R492" t="s">
        <v>39</v>
      </c>
      <c r="S492" t="s">
        <v>2400</v>
      </c>
      <c r="T492" t="s">
        <v>37</v>
      </c>
      <c r="U492" t="s">
        <v>37</v>
      </c>
      <c r="V492" t="s">
        <v>2401</v>
      </c>
      <c r="W492" t="s">
        <v>1157</v>
      </c>
      <c r="X492" t="s">
        <v>114</v>
      </c>
      <c r="Y492" t="s">
        <v>2402</v>
      </c>
      <c r="Z492" t="s">
        <v>2403</v>
      </c>
      <c r="AA492" t="s">
        <v>44</v>
      </c>
      <c r="AB492" t="s">
        <v>44</v>
      </c>
      <c r="AC492" t="s">
        <v>117</v>
      </c>
      <c r="AD492" t="s">
        <v>1257</v>
      </c>
      <c r="AE492" t="s">
        <v>37</v>
      </c>
      <c r="AF492" t="s">
        <v>37</v>
      </c>
      <c r="AG492" t="s">
        <v>37</v>
      </c>
      <c r="AH492" t="s">
        <v>37</v>
      </c>
      <c r="AI492" t="s">
        <v>37</v>
      </c>
    </row>
    <row r="493" spans="1:35" ht="16.850000000000001" customHeight="1">
      <c r="A493" s="65" t="str">
        <f>IF(L493="","",IF(COUNTIF(Wip!K:K,L493)=0,IF(W493="","KGB","KBB"),IF(AND(_xlfn.IFNA(VLOOKUP(L493,Wip!K:M,3,0),"")="Y",Q493="MTCAPPLYCONF"),"On Hold",IF(W493="","KGB","KBB"))))</f>
        <v>KGB</v>
      </c>
      <c r="B493" s="65" t="str">
        <f>IF(A493="on hold", "on hold",
 IF(A493="KGB", "Standard Shipment",
  IF(IFERROR(IFERROR(VLOOKUP(L493, List!D:J, 7, 0), VLOOKUP(L493&amp;"", List!D:J, 7, 0)), 0)=0,
   IF(IFERROR(IFERROR(VLOOKUP(L493, 'CND List'!$A:$C, 3, 0), VLOOKUP(L493&amp;"", 'CND List'!$A:$C, 3, 0)), 0)=0,
    IF(A493="KBB", "-", ""),
    IFERROR(VLOOKUP(L493, 'CND List'!$A:$C, 3, 0), VLOOKUP(L493&amp;"", 'CND List'!$A:$C, 3, 0))
   ),
   IFERROR(VLOOKUP(L493, List!D:J, 7, 0), VLOOKUP(L493&amp;"", List!D:J, 7, 0))
  )
 )
)</f>
        <v>Standard Shipment</v>
      </c>
      <c r="C493" s="66" t="str">
        <f t="shared" si="8"/>
        <v>Standard Shipment</v>
      </c>
      <c r="D493" s="67" t="str">
        <f ca="1">IF(C493="Local Scrap","Closed",IFERROR(IF(A493="kgb","Closed",IF(MID(C493,5,1)="Q","Closed",LOOKUP(TODAY()-W493, {0,31,91,181,366}, {"0-30天","31-90天","91-180天","181-365天","365天以上"}))), LOOKUP(TODAY()-Z493, {0,31,91,181,366}, {"0-30天","31-90天","91-180天","181-365天","365天以上"})))</f>
        <v>Closed</v>
      </c>
      <c r="E493" s="67" t="str" cm="1">
        <f t="array" ref="E493">IF(A493&lt;&gt;"kbb", "", IF(IFERROR(VALUE(V493), 0)=MAX(INDEX(($A$2:$A$4929="kbb")*($L$2:$L$4929=L493)*IFERROR(VALUE($V$2:$V$4929), 0), 0)), "最新", "歷史重複"))</f>
        <v/>
      </c>
      <c r="F493" t="s">
        <v>2404</v>
      </c>
      <c r="G493" t="s">
        <v>29</v>
      </c>
      <c r="H493" t="s">
        <v>30</v>
      </c>
      <c r="I493" t="s">
        <v>31</v>
      </c>
      <c r="J493" t="s">
        <v>2405</v>
      </c>
      <c r="K493" t="s">
        <v>2406</v>
      </c>
      <c r="L493" t="s">
        <v>2407</v>
      </c>
      <c r="M493" t="s">
        <v>1610</v>
      </c>
      <c r="N493" t="s">
        <v>1391</v>
      </c>
      <c r="O493" t="s">
        <v>37</v>
      </c>
      <c r="P493" t="s">
        <v>2407</v>
      </c>
      <c r="Q493" t="s">
        <v>38</v>
      </c>
      <c r="R493" t="s">
        <v>1881</v>
      </c>
      <c r="S493" t="s">
        <v>2408</v>
      </c>
      <c r="T493" t="s">
        <v>2409</v>
      </c>
      <c r="U493" t="s">
        <v>2410</v>
      </c>
      <c r="V493" t="s">
        <v>2410</v>
      </c>
      <c r="W493" t="s">
        <v>37</v>
      </c>
      <c r="X493" t="s">
        <v>37</v>
      </c>
      <c r="Y493" t="s">
        <v>37</v>
      </c>
      <c r="Z493" t="s">
        <v>2411</v>
      </c>
      <c r="AA493" t="s">
        <v>44</v>
      </c>
      <c r="AB493" t="s">
        <v>44</v>
      </c>
      <c r="AC493" t="s">
        <v>45</v>
      </c>
      <c r="AD493" t="s">
        <v>1302</v>
      </c>
      <c r="AE493" t="s">
        <v>2121</v>
      </c>
      <c r="AF493" t="s">
        <v>1918</v>
      </c>
      <c r="AG493">
        <v>622283</v>
      </c>
      <c r="AH493">
        <v>11.4</v>
      </c>
      <c r="AI493">
        <v>11.4</v>
      </c>
    </row>
    <row r="494" spans="1:35" ht="16.850000000000001" customHeight="1">
      <c r="A494" s="65" t="str">
        <f>IF(L494="","",IF(COUNTIF(Wip!K:K,L494)=0,IF(W494="","KGB","KBB"),IF(AND(_xlfn.IFNA(VLOOKUP(L494,Wip!K:M,3,0),"")="Y",Q494="MTCAPPLYCONF"),"On Hold",IF(W494="","KGB","KBB"))))</f>
        <v>KGB</v>
      </c>
      <c r="B494" s="65" t="str">
        <f>IF(A494="on hold", "on hold",
 IF(A494="KGB", "Standard Shipment",
  IF(IFERROR(IFERROR(VLOOKUP(L494, List!D:J, 7, 0), VLOOKUP(L494&amp;"", List!D:J, 7, 0)), 0)=0,
   IF(IFERROR(IFERROR(VLOOKUP(L494, 'CND List'!$A:$C, 3, 0), VLOOKUP(L494&amp;"", 'CND List'!$A:$C, 3, 0)), 0)=0,
    IF(A494="KBB", "-", ""),
    IFERROR(VLOOKUP(L494, 'CND List'!$A:$C, 3, 0), VLOOKUP(L494&amp;"", 'CND List'!$A:$C, 3, 0))
   ),
   IFERROR(VLOOKUP(L494, List!D:J, 7, 0), VLOOKUP(L494&amp;"", List!D:J, 7, 0))
  )
 )
)</f>
        <v>Standard Shipment</v>
      </c>
      <c r="C494" s="66" t="str">
        <f t="shared" si="8"/>
        <v>Standard Shipment</v>
      </c>
      <c r="D494" s="67" t="str">
        <f ca="1">IF(C494="Local Scrap","Closed",IFERROR(IF(A494="kgb","Closed",IF(MID(C494,5,1)="Q","Closed",LOOKUP(TODAY()-W494, {0,31,91,181,366}, {"0-30天","31-90天","91-180天","181-365天","365天以上"}))), LOOKUP(TODAY()-Z494, {0,31,91,181,366}, {"0-30天","31-90天","91-180天","181-365天","365天以上"})))</f>
        <v>Closed</v>
      </c>
      <c r="E494" s="67" t="str" cm="1">
        <f t="array" ref="E494">IF(A494&lt;&gt;"kbb", "", IF(IFERROR(VALUE(V494), 0)=MAX(INDEX(($A$2:$A$4929="kbb")*($L$2:$L$4929=L494)*IFERROR(VALUE($V$2:$V$4929), 0), 0)), "最新", "歷史重複"))</f>
        <v/>
      </c>
      <c r="F494" t="s">
        <v>2404</v>
      </c>
      <c r="G494" t="s">
        <v>29</v>
      </c>
      <c r="H494" t="s">
        <v>30</v>
      </c>
      <c r="I494" t="s">
        <v>31</v>
      </c>
      <c r="J494" t="s">
        <v>2405</v>
      </c>
      <c r="K494" t="s">
        <v>2406</v>
      </c>
      <c r="L494" t="s">
        <v>2412</v>
      </c>
      <c r="M494" t="s">
        <v>1746</v>
      </c>
      <c r="N494" t="s">
        <v>1747</v>
      </c>
      <c r="O494" t="s">
        <v>37</v>
      </c>
      <c r="P494" t="s">
        <v>2412</v>
      </c>
      <c r="Q494" t="s">
        <v>38</v>
      </c>
      <c r="R494" t="s">
        <v>1881</v>
      </c>
      <c r="S494" t="s">
        <v>2413</v>
      </c>
      <c r="T494" t="s">
        <v>2414</v>
      </c>
      <c r="U494" t="s">
        <v>2410</v>
      </c>
      <c r="V494" t="s">
        <v>2410</v>
      </c>
      <c r="W494" t="s">
        <v>37</v>
      </c>
      <c r="X494" t="s">
        <v>37</v>
      </c>
      <c r="Y494" t="s">
        <v>37</v>
      </c>
      <c r="Z494" t="s">
        <v>2415</v>
      </c>
      <c r="AA494" t="s">
        <v>44</v>
      </c>
      <c r="AB494" t="s">
        <v>44</v>
      </c>
      <c r="AC494" t="s">
        <v>45</v>
      </c>
      <c r="AD494" t="s">
        <v>1532</v>
      </c>
      <c r="AE494" t="s">
        <v>2121</v>
      </c>
      <c r="AF494" t="s">
        <v>1918</v>
      </c>
      <c r="AG494">
        <v>622283</v>
      </c>
      <c r="AH494">
        <v>11.4</v>
      </c>
      <c r="AI494">
        <v>11.4</v>
      </c>
    </row>
    <row r="495" spans="1:35" ht="16.850000000000001" customHeight="1">
      <c r="A495" s="65" t="str">
        <f>IF(L495="","",IF(COUNTIF(Wip!K:K,L495)=0,IF(W495="","KGB","KBB"),IF(AND(_xlfn.IFNA(VLOOKUP(L495,Wip!K:M,3,0),"")="Y",Q495="MTCAPPLYCONF"),"On Hold",IF(W495="","KGB","KBB"))))</f>
        <v>KGB</v>
      </c>
      <c r="B495" s="65" t="str">
        <f>IF(A495="on hold", "on hold",
 IF(A495="KGB", "Standard Shipment",
  IF(IFERROR(IFERROR(VLOOKUP(L495, List!D:J, 7, 0), VLOOKUP(L495&amp;"", List!D:J, 7, 0)), 0)=0,
   IF(IFERROR(IFERROR(VLOOKUP(L495, 'CND List'!$A:$C, 3, 0), VLOOKUP(L495&amp;"", 'CND List'!$A:$C, 3, 0)), 0)=0,
    IF(A495="KBB", "-", ""),
    IFERROR(VLOOKUP(L495, 'CND List'!$A:$C, 3, 0), VLOOKUP(L495&amp;"", 'CND List'!$A:$C, 3, 0))
   ),
   IFERROR(VLOOKUP(L495, List!D:J, 7, 0), VLOOKUP(L495&amp;"", List!D:J, 7, 0))
  )
 )
)</f>
        <v>Standard Shipment</v>
      </c>
      <c r="C495" s="66" t="str">
        <f t="shared" si="8"/>
        <v>Standard Shipment</v>
      </c>
      <c r="D495" s="67" t="str">
        <f ca="1">IF(C495="Local Scrap","Closed",IFERROR(IF(A495="kgb","Closed",IF(MID(C495,5,1)="Q","Closed",LOOKUP(TODAY()-W495, {0,31,91,181,366}, {"0-30天","31-90天","91-180天","181-365天","365天以上"}))), LOOKUP(TODAY()-Z495, {0,31,91,181,366}, {"0-30天","31-90天","91-180天","181-365天","365天以上"})))</f>
        <v>Closed</v>
      </c>
      <c r="E495" s="67" t="str" cm="1">
        <f t="array" ref="E495">IF(A495&lt;&gt;"kbb", "", IF(IFERROR(VALUE(V495), 0)=MAX(INDEX(($A$2:$A$4929="kbb")*($L$2:$L$4929=L495)*IFERROR(VALUE($V$2:$V$4929), 0), 0)), "最新", "歷史重複"))</f>
        <v/>
      </c>
      <c r="F495" t="s">
        <v>2404</v>
      </c>
      <c r="G495" t="s">
        <v>29</v>
      </c>
      <c r="H495" t="s">
        <v>30</v>
      </c>
      <c r="I495" t="s">
        <v>31</v>
      </c>
      <c r="J495" t="s">
        <v>2405</v>
      </c>
      <c r="K495" t="s">
        <v>2406</v>
      </c>
      <c r="L495" t="s">
        <v>2416</v>
      </c>
      <c r="M495" t="s">
        <v>1248</v>
      </c>
      <c r="N495" t="s">
        <v>1249</v>
      </c>
      <c r="O495" t="s">
        <v>37</v>
      </c>
      <c r="P495" t="s">
        <v>2416</v>
      </c>
      <c r="Q495" t="s">
        <v>38</v>
      </c>
      <c r="R495" t="s">
        <v>1881</v>
      </c>
      <c r="S495" t="s">
        <v>2408</v>
      </c>
      <c r="T495" t="s">
        <v>2417</v>
      </c>
      <c r="U495" t="s">
        <v>2410</v>
      </c>
      <c r="V495" t="s">
        <v>2410</v>
      </c>
      <c r="W495" t="s">
        <v>37</v>
      </c>
      <c r="X495" t="s">
        <v>37</v>
      </c>
      <c r="Y495" t="s">
        <v>37</v>
      </c>
      <c r="Z495" t="s">
        <v>2418</v>
      </c>
      <c r="AA495" t="s">
        <v>44</v>
      </c>
      <c r="AB495" t="s">
        <v>44</v>
      </c>
      <c r="AC495" t="s">
        <v>45</v>
      </c>
      <c r="AD495" t="s">
        <v>1257</v>
      </c>
      <c r="AE495" t="s">
        <v>2365</v>
      </c>
      <c r="AF495" t="s">
        <v>1918</v>
      </c>
      <c r="AG495">
        <v>622283</v>
      </c>
      <c r="AH495">
        <v>11.4</v>
      </c>
      <c r="AI495">
        <v>11.4</v>
      </c>
    </row>
    <row r="496" spans="1:35" ht="16.850000000000001" customHeight="1">
      <c r="A496" s="65" t="str">
        <f>IF(L496="","",IF(COUNTIF(Wip!K:K,L496)=0,IF(W496="","KGB","KBB"),IF(AND(_xlfn.IFNA(VLOOKUP(L496,Wip!K:M,3,0),"")="Y",Q496="MTCAPPLYCONF"),"On Hold",IF(W496="","KGB","KBB"))))</f>
        <v>KGB</v>
      </c>
      <c r="B496" s="65" t="str">
        <f>IF(A496="on hold", "on hold",
 IF(A496="KGB", "Standard Shipment",
  IF(IFERROR(IFERROR(VLOOKUP(L496, List!D:J, 7, 0), VLOOKUP(L496&amp;"", List!D:J, 7, 0)), 0)=0,
   IF(IFERROR(IFERROR(VLOOKUP(L496, 'CND List'!$A:$C, 3, 0), VLOOKUP(L496&amp;"", 'CND List'!$A:$C, 3, 0)), 0)=0,
    IF(A496="KBB", "-", ""),
    IFERROR(VLOOKUP(L496, 'CND List'!$A:$C, 3, 0), VLOOKUP(L496&amp;"", 'CND List'!$A:$C, 3, 0))
   ),
   IFERROR(VLOOKUP(L496, List!D:J, 7, 0), VLOOKUP(L496&amp;"", List!D:J, 7, 0))
  )
 )
)</f>
        <v>Standard Shipment</v>
      </c>
      <c r="C496" s="66" t="str">
        <f t="shared" si="8"/>
        <v>Standard Shipment</v>
      </c>
      <c r="D496" s="67" t="str">
        <f ca="1">IF(C496="Local Scrap","Closed",IFERROR(IF(A496="kgb","Closed",IF(MID(C496,5,1)="Q","Closed",LOOKUP(TODAY()-W496, {0,31,91,181,366}, {"0-30天","31-90天","91-180天","181-365天","365天以上"}))), LOOKUP(TODAY()-Z496, {0,31,91,181,366}, {"0-30天","31-90天","91-180天","181-365天","365天以上"})))</f>
        <v>Closed</v>
      </c>
      <c r="E496" s="67" t="str" cm="1">
        <f t="array" ref="E496">IF(A496&lt;&gt;"kbb", "", IF(IFERROR(VALUE(V496), 0)=MAX(INDEX(($A$2:$A$4929="kbb")*($L$2:$L$4929=L496)*IFERROR(VALUE($V$2:$V$4929), 0), 0)), "最新", "歷史重複"))</f>
        <v/>
      </c>
      <c r="F496" t="s">
        <v>2404</v>
      </c>
      <c r="G496" t="s">
        <v>29</v>
      </c>
      <c r="H496" t="s">
        <v>30</v>
      </c>
      <c r="I496" t="s">
        <v>31</v>
      </c>
      <c r="J496" t="s">
        <v>2405</v>
      </c>
      <c r="K496" t="s">
        <v>2406</v>
      </c>
      <c r="L496" t="s">
        <v>2419</v>
      </c>
      <c r="M496" t="s">
        <v>1610</v>
      </c>
      <c r="N496" t="s">
        <v>1391</v>
      </c>
      <c r="O496" t="s">
        <v>37</v>
      </c>
      <c r="P496" t="s">
        <v>2419</v>
      </c>
      <c r="Q496" t="s">
        <v>38</v>
      </c>
      <c r="R496" t="s">
        <v>1881</v>
      </c>
      <c r="S496" t="s">
        <v>2408</v>
      </c>
      <c r="T496" t="s">
        <v>2420</v>
      </c>
      <c r="U496" t="s">
        <v>2410</v>
      </c>
      <c r="V496" t="s">
        <v>2410</v>
      </c>
      <c r="W496" t="s">
        <v>37</v>
      </c>
      <c r="X496" t="s">
        <v>37</v>
      </c>
      <c r="Y496" t="s">
        <v>37</v>
      </c>
      <c r="Z496" t="s">
        <v>2421</v>
      </c>
      <c r="AA496" t="s">
        <v>44</v>
      </c>
      <c r="AB496" t="s">
        <v>44</v>
      </c>
      <c r="AC496" t="s">
        <v>45</v>
      </c>
      <c r="AD496" t="s">
        <v>1302</v>
      </c>
      <c r="AE496" t="s">
        <v>2365</v>
      </c>
      <c r="AF496" t="s">
        <v>1918</v>
      </c>
      <c r="AG496">
        <v>622283</v>
      </c>
      <c r="AH496">
        <v>11.4</v>
      </c>
      <c r="AI496">
        <v>11.4</v>
      </c>
    </row>
    <row r="497" spans="1:35" ht="16.850000000000001" customHeight="1">
      <c r="A497" s="65" t="str">
        <f>IF(L497="","",IF(COUNTIF(Wip!K:K,L497)=0,IF(W497="","KGB","KBB"),IF(AND(_xlfn.IFNA(VLOOKUP(L497,Wip!K:M,3,0),"")="Y",Q497="MTCAPPLYCONF"),"On Hold",IF(W497="","KGB","KBB"))))</f>
        <v>KGB</v>
      </c>
      <c r="B497" s="65" t="str">
        <f>IF(A497="on hold", "on hold",
 IF(A497="KGB", "Standard Shipment",
  IF(IFERROR(IFERROR(VLOOKUP(L497, List!D:J, 7, 0), VLOOKUP(L497&amp;"", List!D:J, 7, 0)), 0)=0,
   IF(IFERROR(IFERROR(VLOOKUP(L497, 'CND List'!$A:$C, 3, 0), VLOOKUP(L497&amp;"", 'CND List'!$A:$C, 3, 0)), 0)=0,
    IF(A497="KBB", "-", ""),
    IFERROR(VLOOKUP(L497, 'CND List'!$A:$C, 3, 0), VLOOKUP(L497&amp;"", 'CND List'!$A:$C, 3, 0))
   ),
   IFERROR(VLOOKUP(L497, List!D:J, 7, 0), VLOOKUP(L497&amp;"", List!D:J, 7, 0))
  )
 )
)</f>
        <v>Standard Shipment</v>
      </c>
      <c r="C497" s="66" t="str">
        <f t="shared" si="8"/>
        <v>Standard Shipment</v>
      </c>
      <c r="D497" s="67" t="str">
        <f ca="1">IF(C497="Local Scrap","Closed",IFERROR(IF(A497="kgb","Closed",IF(MID(C497,5,1)="Q","Closed",LOOKUP(TODAY()-W497, {0,31,91,181,366}, {"0-30天","31-90天","91-180天","181-365天","365天以上"}))), LOOKUP(TODAY()-Z497, {0,31,91,181,366}, {"0-30天","31-90天","91-180天","181-365天","365天以上"})))</f>
        <v>Closed</v>
      </c>
      <c r="E497" s="67" t="str" cm="1">
        <f t="array" ref="E497">IF(A497&lt;&gt;"kbb", "", IF(IFERROR(VALUE(V497), 0)=MAX(INDEX(($A$2:$A$4929="kbb")*($L$2:$L$4929=L497)*IFERROR(VALUE($V$2:$V$4929), 0), 0)), "最新", "歷史重複"))</f>
        <v/>
      </c>
      <c r="F497" t="s">
        <v>2422</v>
      </c>
      <c r="G497" t="s">
        <v>29</v>
      </c>
      <c r="H497" t="s">
        <v>30</v>
      </c>
      <c r="I497" t="s">
        <v>31</v>
      </c>
      <c r="J497" t="s">
        <v>2423</v>
      </c>
      <c r="K497" t="s">
        <v>2424</v>
      </c>
      <c r="L497" t="s">
        <v>2425</v>
      </c>
      <c r="M497" t="s">
        <v>2426</v>
      </c>
      <c r="N497" t="s">
        <v>1858</v>
      </c>
      <c r="O497" t="s">
        <v>37</v>
      </c>
      <c r="P497" t="s">
        <v>2427</v>
      </c>
      <c r="Q497" t="s">
        <v>38</v>
      </c>
      <c r="R497" t="s">
        <v>1881</v>
      </c>
      <c r="S497" t="s">
        <v>2428</v>
      </c>
      <c r="T497" t="s">
        <v>2429</v>
      </c>
      <c r="U497" t="s">
        <v>2370</v>
      </c>
      <c r="V497" t="s">
        <v>2370</v>
      </c>
      <c r="W497" t="s">
        <v>37</v>
      </c>
      <c r="X497" t="s">
        <v>37</v>
      </c>
      <c r="Y497" t="s">
        <v>37</v>
      </c>
      <c r="Z497" t="s">
        <v>2430</v>
      </c>
      <c r="AA497" t="s">
        <v>44</v>
      </c>
      <c r="AB497" t="s">
        <v>44</v>
      </c>
      <c r="AC497" t="s">
        <v>45</v>
      </c>
      <c r="AD497" t="s">
        <v>1302</v>
      </c>
      <c r="AE497" t="s">
        <v>2372</v>
      </c>
      <c r="AF497" t="s">
        <v>48</v>
      </c>
      <c r="AG497">
        <v>622298</v>
      </c>
      <c r="AH497">
        <v>6</v>
      </c>
      <c r="AI497">
        <v>6</v>
      </c>
    </row>
    <row r="498" spans="1:35" ht="16.850000000000001" customHeight="1">
      <c r="A498" s="65" t="str">
        <f>IF(L498="","",IF(COUNTIF(Wip!K:K,L498)=0,IF(W498="","KGB","KBB"),IF(AND(_xlfn.IFNA(VLOOKUP(L498,Wip!K:M,3,0),"")="Y",Q498="MTCAPPLYCONF"),"On Hold",IF(W498="","KGB","KBB"))))</f>
        <v>KGB</v>
      </c>
      <c r="B498" s="65" t="str">
        <f>IF(A498="on hold", "on hold",
 IF(A498="KGB", "Standard Shipment",
  IF(IFERROR(IFERROR(VLOOKUP(L498, List!D:J, 7, 0), VLOOKUP(L498&amp;"", List!D:J, 7, 0)), 0)=0,
   IF(IFERROR(IFERROR(VLOOKUP(L498, 'CND List'!$A:$C, 3, 0), VLOOKUP(L498&amp;"", 'CND List'!$A:$C, 3, 0)), 0)=0,
    IF(A498="KBB", "-", ""),
    IFERROR(VLOOKUP(L498, 'CND List'!$A:$C, 3, 0), VLOOKUP(L498&amp;"", 'CND List'!$A:$C, 3, 0))
   ),
   IFERROR(VLOOKUP(L498, List!D:J, 7, 0), VLOOKUP(L498&amp;"", List!D:J, 7, 0))
  )
 )
)</f>
        <v>Standard Shipment</v>
      </c>
      <c r="C498" s="66" t="str">
        <f t="shared" si="8"/>
        <v>Standard Shipment</v>
      </c>
      <c r="D498" s="67" t="str">
        <f ca="1">IF(C498="Local Scrap","Closed",IFERROR(IF(A498="kgb","Closed",IF(MID(C498,5,1)="Q","Closed",LOOKUP(TODAY()-W498, {0,31,91,181,366}, {"0-30天","31-90天","91-180天","181-365天","365天以上"}))), LOOKUP(TODAY()-Z498, {0,31,91,181,366}, {"0-30天","31-90天","91-180天","181-365天","365天以上"})))</f>
        <v>Closed</v>
      </c>
      <c r="E498" s="67" t="str" cm="1">
        <f t="array" ref="E498">IF(A498&lt;&gt;"kbb", "", IF(IFERROR(VALUE(V498), 0)=MAX(INDEX(($A$2:$A$4929="kbb")*($L$2:$L$4929=L498)*IFERROR(VALUE($V$2:$V$4929), 0), 0)), "最新", "歷史重複"))</f>
        <v/>
      </c>
      <c r="F498" t="s">
        <v>2422</v>
      </c>
      <c r="G498" t="s">
        <v>29</v>
      </c>
      <c r="H498" t="s">
        <v>30</v>
      </c>
      <c r="I498" t="s">
        <v>31</v>
      </c>
      <c r="J498" t="s">
        <v>2423</v>
      </c>
      <c r="K498" t="s">
        <v>2424</v>
      </c>
      <c r="L498" t="s">
        <v>2431</v>
      </c>
      <c r="M498" t="s">
        <v>1610</v>
      </c>
      <c r="N498" t="s">
        <v>1391</v>
      </c>
      <c r="O498" t="s">
        <v>37</v>
      </c>
      <c r="P498" t="s">
        <v>2432</v>
      </c>
      <c r="Q498" t="s">
        <v>38</v>
      </c>
      <c r="R498" t="s">
        <v>1881</v>
      </c>
      <c r="S498" t="s">
        <v>2428</v>
      </c>
      <c r="T498" t="s">
        <v>2433</v>
      </c>
      <c r="U498" t="s">
        <v>2370</v>
      </c>
      <c r="V498" t="s">
        <v>2370</v>
      </c>
      <c r="W498" t="s">
        <v>37</v>
      </c>
      <c r="X498" t="s">
        <v>37</v>
      </c>
      <c r="Y498" t="s">
        <v>37</v>
      </c>
      <c r="Z498" t="s">
        <v>2434</v>
      </c>
      <c r="AA498" t="s">
        <v>44</v>
      </c>
      <c r="AB498" t="s">
        <v>44</v>
      </c>
      <c r="AC498" t="s">
        <v>45</v>
      </c>
      <c r="AD498" t="s">
        <v>1302</v>
      </c>
      <c r="AE498" t="s">
        <v>2372</v>
      </c>
      <c r="AF498" t="s">
        <v>48</v>
      </c>
      <c r="AG498">
        <v>622298</v>
      </c>
      <c r="AH498">
        <v>6</v>
      </c>
      <c r="AI498">
        <v>6</v>
      </c>
    </row>
    <row r="499" spans="1:35" ht="16.850000000000001" customHeight="1">
      <c r="A499" s="65" t="str">
        <f>IF(L499="","",IF(COUNTIF(Wip!K:K,L499)=0,IF(W499="","KGB","KBB"),IF(AND(_xlfn.IFNA(VLOOKUP(L499,Wip!K:M,3,0),"")="Y",Q499="MTCAPPLYCONF"),"On Hold",IF(W499="","KGB","KBB"))))</f>
        <v>KGB</v>
      </c>
      <c r="B499" s="65" t="str">
        <f>IF(A499="on hold", "on hold",
 IF(A499="KGB", "Standard Shipment",
  IF(IFERROR(IFERROR(VLOOKUP(L499, List!D:J, 7, 0), VLOOKUP(L499&amp;"", List!D:J, 7, 0)), 0)=0,
   IF(IFERROR(IFERROR(VLOOKUP(L499, 'CND List'!$A:$C, 3, 0), VLOOKUP(L499&amp;"", 'CND List'!$A:$C, 3, 0)), 0)=0,
    IF(A499="KBB", "-", ""),
    IFERROR(VLOOKUP(L499, 'CND List'!$A:$C, 3, 0), VLOOKUP(L499&amp;"", 'CND List'!$A:$C, 3, 0))
   ),
   IFERROR(VLOOKUP(L499, List!D:J, 7, 0), VLOOKUP(L499&amp;"", List!D:J, 7, 0))
  )
 )
)</f>
        <v>Standard Shipment</v>
      </c>
      <c r="C499" s="66" t="str">
        <f t="shared" si="8"/>
        <v>Standard Shipment</v>
      </c>
      <c r="D499" s="67" t="str">
        <f ca="1">IF(C499="Local Scrap","Closed",IFERROR(IF(A499="kgb","Closed",IF(MID(C499,5,1)="Q","Closed",LOOKUP(TODAY()-W499, {0,31,91,181,366}, {"0-30天","31-90天","91-180天","181-365天","365天以上"}))), LOOKUP(TODAY()-Z499, {0,31,91,181,366}, {"0-30天","31-90天","91-180天","181-365天","365天以上"})))</f>
        <v>Closed</v>
      </c>
      <c r="E499" s="67" t="str" cm="1">
        <f t="array" ref="E499">IF(A499&lt;&gt;"kbb", "", IF(IFERROR(VALUE(V499), 0)=MAX(INDEX(($A$2:$A$4929="kbb")*($L$2:$L$4929=L499)*IFERROR(VALUE($V$2:$V$4929), 0), 0)), "最新", "歷史重複"))</f>
        <v/>
      </c>
      <c r="F499" t="s">
        <v>2422</v>
      </c>
      <c r="G499" t="s">
        <v>29</v>
      </c>
      <c r="H499" t="s">
        <v>30</v>
      </c>
      <c r="I499" t="s">
        <v>31</v>
      </c>
      <c r="J499" t="s">
        <v>2423</v>
      </c>
      <c r="K499" t="s">
        <v>2424</v>
      </c>
      <c r="L499" t="s">
        <v>2435</v>
      </c>
      <c r="M499" t="s">
        <v>455</v>
      </c>
      <c r="N499" t="s">
        <v>456</v>
      </c>
      <c r="O499" t="s">
        <v>37</v>
      </c>
      <c r="P499" t="s">
        <v>2436</v>
      </c>
      <c r="Q499" t="s">
        <v>38</v>
      </c>
      <c r="R499" t="s">
        <v>1881</v>
      </c>
      <c r="S499" t="s">
        <v>2437</v>
      </c>
      <c r="T499" t="s">
        <v>2438</v>
      </c>
      <c r="U499" t="s">
        <v>2410</v>
      </c>
      <c r="V499" t="s">
        <v>2410</v>
      </c>
      <c r="W499" t="s">
        <v>37</v>
      </c>
      <c r="X499" t="s">
        <v>37</v>
      </c>
      <c r="Y499" t="s">
        <v>37</v>
      </c>
      <c r="Z499" t="s">
        <v>2439</v>
      </c>
      <c r="AA499" t="s">
        <v>44</v>
      </c>
      <c r="AB499" t="s">
        <v>44</v>
      </c>
      <c r="AC499" t="s">
        <v>45</v>
      </c>
      <c r="AD499" t="s">
        <v>460</v>
      </c>
      <c r="AE499" t="s">
        <v>2365</v>
      </c>
      <c r="AF499" t="s">
        <v>1730</v>
      </c>
      <c r="AG499">
        <v>622283</v>
      </c>
      <c r="AH499">
        <v>5.7</v>
      </c>
      <c r="AI499">
        <v>5.7</v>
      </c>
    </row>
    <row r="500" spans="1:35" ht="16.850000000000001" customHeight="1">
      <c r="A500" s="65" t="str">
        <f>IF(L500="","",IF(COUNTIF(Wip!K:K,L500)=0,IF(W500="","KGB","KBB"),IF(AND(_xlfn.IFNA(VLOOKUP(L500,Wip!K:M,3,0),"")="Y",Q500="MTCAPPLYCONF"),"On Hold",IF(W500="","KGB","KBB"))))</f>
        <v>KGB</v>
      </c>
      <c r="B500" s="65" t="str">
        <f>IF(A500="on hold", "on hold",
 IF(A500="KGB", "Standard Shipment",
  IF(IFERROR(IFERROR(VLOOKUP(L500, List!D:J, 7, 0), VLOOKUP(L500&amp;"", List!D:J, 7, 0)), 0)=0,
   IF(IFERROR(IFERROR(VLOOKUP(L500, 'CND List'!$A:$C, 3, 0), VLOOKUP(L500&amp;"", 'CND List'!$A:$C, 3, 0)), 0)=0,
    IF(A500="KBB", "-", ""),
    IFERROR(VLOOKUP(L500, 'CND List'!$A:$C, 3, 0), VLOOKUP(L500&amp;"", 'CND List'!$A:$C, 3, 0))
   ),
   IFERROR(VLOOKUP(L500, List!D:J, 7, 0), VLOOKUP(L500&amp;"", List!D:J, 7, 0))
  )
 )
)</f>
        <v>Standard Shipment</v>
      </c>
      <c r="C500" s="66" t="str">
        <f t="shared" si="8"/>
        <v>Standard Shipment</v>
      </c>
      <c r="D500" s="67" t="str">
        <f ca="1">IF(C500="Local Scrap","Closed",IFERROR(IF(A500="kgb","Closed",IF(MID(C500,5,1)="Q","Closed",LOOKUP(TODAY()-W500, {0,31,91,181,366}, {"0-30天","31-90天","91-180天","181-365天","365天以上"}))), LOOKUP(TODAY()-Z500, {0,31,91,181,366}, {"0-30天","31-90天","91-180天","181-365天","365天以上"})))</f>
        <v>Closed</v>
      </c>
      <c r="E500" s="67" t="str" cm="1">
        <f t="array" ref="E500">IF(A500&lt;&gt;"kbb", "", IF(IFERROR(VALUE(V500), 0)=MAX(INDEX(($A$2:$A$4929="kbb")*($L$2:$L$4929=L500)*IFERROR(VALUE($V$2:$V$4929), 0), 0)), "最新", "歷史重複"))</f>
        <v/>
      </c>
      <c r="F500" t="s">
        <v>2422</v>
      </c>
      <c r="G500" t="s">
        <v>29</v>
      </c>
      <c r="H500" t="s">
        <v>30</v>
      </c>
      <c r="I500" t="s">
        <v>31</v>
      </c>
      <c r="J500" t="s">
        <v>2423</v>
      </c>
      <c r="K500" t="s">
        <v>2424</v>
      </c>
      <c r="L500" t="s">
        <v>2440</v>
      </c>
      <c r="M500" t="s">
        <v>1610</v>
      </c>
      <c r="N500" t="s">
        <v>1391</v>
      </c>
      <c r="O500" t="s">
        <v>37</v>
      </c>
      <c r="P500" t="s">
        <v>2441</v>
      </c>
      <c r="Q500" t="s">
        <v>38</v>
      </c>
      <c r="R500" t="s">
        <v>1881</v>
      </c>
      <c r="S500" t="s">
        <v>2437</v>
      </c>
      <c r="T500" t="s">
        <v>2442</v>
      </c>
      <c r="U500" t="s">
        <v>2263</v>
      </c>
      <c r="V500" t="s">
        <v>2263</v>
      </c>
      <c r="W500" t="s">
        <v>37</v>
      </c>
      <c r="X500" t="s">
        <v>37</v>
      </c>
      <c r="Y500" t="s">
        <v>37</v>
      </c>
      <c r="Z500" t="s">
        <v>2443</v>
      </c>
      <c r="AA500" t="s">
        <v>44</v>
      </c>
      <c r="AB500" t="s">
        <v>44</v>
      </c>
      <c r="AC500" t="s">
        <v>45</v>
      </c>
      <c r="AD500" t="s">
        <v>1302</v>
      </c>
      <c r="AE500" t="s">
        <v>2250</v>
      </c>
      <c r="AF500" t="s">
        <v>2122</v>
      </c>
      <c r="AG500">
        <v>622364</v>
      </c>
      <c r="AH500">
        <v>5.9</v>
      </c>
      <c r="AI500">
        <v>5.9</v>
      </c>
    </row>
    <row r="501" spans="1:35" ht="16.850000000000001" customHeight="1">
      <c r="A501" s="65" t="str">
        <f>IF(L501="","",IF(COUNTIF(Wip!K:K,L501)=0,IF(W501="","KGB","KBB"),IF(AND(_xlfn.IFNA(VLOOKUP(L501,Wip!K:M,3,0),"")="Y",Q501="MTCAPPLYCONF"),"On Hold",IF(W501="","KGB","KBB"))))</f>
        <v>KGB</v>
      </c>
      <c r="B501" s="65" t="str">
        <f>IF(A501="on hold", "on hold",
 IF(A501="KGB", "Standard Shipment",
  IF(IFERROR(IFERROR(VLOOKUP(L501, List!D:J, 7, 0), VLOOKUP(L501&amp;"", List!D:J, 7, 0)), 0)=0,
   IF(IFERROR(IFERROR(VLOOKUP(L501, 'CND List'!$A:$C, 3, 0), VLOOKUP(L501&amp;"", 'CND List'!$A:$C, 3, 0)), 0)=0,
    IF(A501="KBB", "-", ""),
    IFERROR(VLOOKUP(L501, 'CND List'!$A:$C, 3, 0), VLOOKUP(L501&amp;"", 'CND List'!$A:$C, 3, 0))
   ),
   IFERROR(VLOOKUP(L501, List!D:J, 7, 0), VLOOKUP(L501&amp;"", List!D:J, 7, 0))
  )
 )
)</f>
        <v>Standard Shipment</v>
      </c>
      <c r="C501" s="66" t="str">
        <f t="shared" si="8"/>
        <v>Standard Shipment</v>
      </c>
      <c r="D501" s="67" t="str">
        <f ca="1">IF(C501="Local Scrap","Closed",IFERROR(IF(A501="kgb","Closed",IF(MID(C501,5,1)="Q","Closed",LOOKUP(TODAY()-W501, {0,31,91,181,366}, {"0-30天","31-90天","91-180天","181-365天","365天以上"}))), LOOKUP(TODAY()-Z501, {0,31,91,181,366}, {"0-30天","31-90天","91-180天","181-365天","365天以上"})))</f>
        <v>Closed</v>
      </c>
      <c r="E501" s="67" t="str" cm="1">
        <f t="array" ref="E501">IF(A501&lt;&gt;"kbb", "", IF(IFERROR(VALUE(V501), 0)=MAX(INDEX(($A$2:$A$4929="kbb")*($L$2:$L$4929=L501)*IFERROR(VALUE($V$2:$V$4929), 0), 0)), "最新", "歷史重複"))</f>
        <v/>
      </c>
      <c r="F501" t="s">
        <v>2422</v>
      </c>
      <c r="G501" t="s">
        <v>29</v>
      </c>
      <c r="H501" t="s">
        <v>30</v>
      </c>
      <c r="I501" t="s">
        <v>31</v>
      </c>
      <c r="J501" t="s">
        <v>2423</v>
      </c>
      <c r="K501" t="s">
        <v>2424</v>
      </c>
      <c r="L501" t="s">
        <v>2444</v>
      </c>
      <c r="M501" t="s">
        <v>1610</v>
      </c>
      <c r="N501" t="s">
        <v>1391</v>
      </c>
      <c r="O501" t="s">
        <v>37</v>
      </c>
      <c r="P501" t="s">
        <v>2445</v>
      </c>
      <c r="Q501" t="s">
        <v>38</v>
      </c>
      <c r="R501" t="s">
        <v>1881</v>
      </c>
      <c r="S501" t="s">
        <v>2437</v>
      </c>
      <c r="T501" t="s">
        <v>2446</v>
      </c>
      <c r="U501" t="s">
        <v>2263</v>
      </c>
      <c r="V501" t="s">
        <v>2263</v>
      </c>
      <c r="W501" t="s">
        <v>37</v>
      </c>
      <c r="X501" t="s">
        <v>37</v>
      </c>
      <c r="Y501" t="s">
        <v>37</v>
      </c>
      <c r="Z501" t="s">
        <v>2447</v>
      </c>
      <c r="AA501" t="s">
        <v>44</v>
      </c>
      <c r="AB501" t="s">
        <v>44</v>
      </c>
      <c r="AC501" t="s">
        <v>45</v>
      </c>
      <c r="AD501" t="s">
        <v>1302</v>
      </c>
      <c r="AE501" t="s">
        <v>2250</v>
      </c>
      <c r="AF501" t="s">
        <v>1730</v>
      </c>
      <c r="AG501">
        <v>622364</v>
      </c>
      <c r="AH501">
        <v>5.9</v>
      </c>
      <c r="AI501">
        <v>5.9</v>
      </c>
    </row>
    <row r="502" spans="1:35" ht="16.850000000000001" customHeight="1">
      <c r="A502" s="65" t="str">
        <f>IF(L502="","",IF(COUNTIF(Wip!K:K,L502)=0,IF(W502="","KGB","KBB"),IF(AND(_xlfn.IFNA(VLOOKUP(L502,Wip!K:M,3,0),"")="Y",Q502="MTCAPPLYCONF"),"On Hold",IF(W502="","KGB","KBB"))))</f>
        <v>KGB</v>
      </c>
      <c r="B502" s="65" t="str">
        <f>IF(A502="on hold", "on hold",
 IF(A502="KGB", "Standard Shipment",
  IF(IFERROR(IFERROR(VLOOKUP(L502, List!D:J, 7, 0), VLOOKUP(L502&amp;"", List!D:J, 7, 0)), 0)=0,
   IF(IFERROR(IFERROR(VLOOKUP(L502, 'CND List'!$A:$C, 3, 0), VLOOKUP(L502&amp;"", 'CND List'!$A:$C, 3, 0)), 0)=0,
    IF(A502="KBB", "-", ""),
    IFERROR(VLOOKUP(L502, 'CND List'!$A:$C, 3, 0), VLOOKUP(L502&amp;"", 'CND List'!$A:$C, 3, 0))
   ),
   IFERROR(VLOOKUP(L502, List!D:J, 7, 0), VLOOKUP(L502&amp;"", List!D:J, 7, 0))
  )
 )
)</f>
        <v>Standard Shipment</v>
      </c>
      <c r="C502" s="66" t="str">
        <f t="shared" si="8"/>
        <v>Standard Shipment</v>
      </c>
      <c r="D502" s="67" t="str">
        <f ca="1">IF(C502="Local Scrap","Closed",IFERROR(IF(A502="kgb","Closed",IF(MID(C502,5,1)="Q","Closed",LOOKUP(TODAY()-W502, {0,31,91,181,366}, {"0-30天","31-90天","91-180天","181-365天","365天以上"}))), LOOKUP(TODAY()-Z502, {0,31,91,181,366}, {"0-30天","31-90天","91-180天","181-365天","365天以上"})))</f>
        <v>Closed</v>
      </c>
      <c r="E502" s="67" t="str" cm="1">
        <f t="array" ref="E502">IF(A502&lt;&gt;"kbb", "", IF(IFERROR(VALUE(V502), 0)=MAX(INDEX(($A$2:$A$4929="kbb")*($L$2:$L$4929=L502)*IFERROR(VALUE($V$2:$V$4929), 0), 0)), "最新", "歷史重複"))</f>
        <v/>
      </c>
      <c r="F502" t="s">
        <v>2422</v>
      </c>
      <c r="G502" t="s">
        <v>29</v>
      </c>
      <c r="H502" t="s">
        <v>30</v>
      </c>
      <c r="I502" t="s">
        <v>31</v>
      </c>
      <c r="J502" t="s">
        <v>2423</v>
      </c>
      <c r="K502" t="s">
        <v>2424</v>
      </c>
      <c r="L502" t="s">
        <v>2448</v>
      </c>
      <c r="M502" t="s">
        <v>2449</v>
      </c>
      <c r="N502" t="s">
        <v>2450</v>
      </c>
      <c r="O502" t="s">
        <v>37</v>
      </c>
      <c r="P502" t="s">
        <v>2451</v>
      </c>
      <c r="Q502" t="s">
        <v>38</v>
      </c>
      <c r="R502" t="s">
        <v>1881</v>
      </c>
      <c r="S502" t="s">
        <v>2437</v>
      </c>
      <c r="T502" t="s">
        <v>2452</v>
      </c>
      <c r="U502" t="s">
        <v>2263</v>
      </c>
      <c r="V502" t="s">
        <v>2263</v>
      </c>
      <c r="W502" t="s">
        <v>37</v>
      </c>
      <c r="X502" t="s">
        <v>37</v>
      </c>
      <c r="Y502" t="s">
        <v>37</v>
      </c>
      <c r="Z502" t="s">
        <v>2453</v>
      </c>
      <c r="AA502" t="s">
        <v>44</v>
      </c>
      <c r="AB502" t="s">
        <v>44</v>
      </c>
      <c r="AC502" t="s">
        <v>45</v>
      </c>
      <c r="AD502" t="s">
        <v>1302</v>
      </c>
      <c r="AE502" t="s">
        <v>2250</v>
      </c>
      <c r="AF502" t="s">
        <v>2122</v>
      </c>
      <c r="AG502">
        <v>622364</v>
      </c>
      <c r="AH502">
        <v>5.9</v>
      </c>
      <c r="AI502">
        <v>5.9</v>
      </c>
    </row>
    <row r="503" spans="1:35" ht="16.850000000000001" customHeight="1">
      <c r="A503" s="65" t="str">
        <f>IF(L503="","",IF(COUNTIF(Wip!K:K,L503)=0,IF(W503="","KGB","KBB"),IF(AND(_xlfn.IFNA(VLOOKUP(L503,Wip!K:M,3,0),"")="Y",Q503="MTCAPPLYCONF"),"On Hold",IF(W503="","KGB","KBB"))))</f>
        <v>KGB</v>
      </c>
      <c r="B503" s="65" t="str">
        <f>IF(A503="on hold", "on hold",
 IF(A503="KGB", "Standard Shipment",
  IF(IFERROR(IFERROR(VLOOKUP(L503, List!D:J, 7, 0), VLOOKUP(L503&amp;"", List!D:J, 7, 0)), 0)=0,
   IF(IFERROR(IFERROR(VLOOKUP(L503, 'CND List'!$A:$C, 3, 0), VLOOKUP(L503&amp;"", 'CND List'!$A:$C, 3, 0)), 0)=0,
    IF(A503="KBB", "-", ""),
    IFERROR(VLOOKUP(L503, 'CND List'!$A:$C, 3, 0), VLOOKUP(L503&amp;"", 'CND List'!$A:$C, 3, 0))
   ),
   IFERROR(VLOOKUP(L503, List!D:J, 7, 0), VLOOKUP(L503&amp;"", List!D:J, 7, 0))
  )
 )
)</f>
        <v>Standard Shipment</v>
      </c>
      <c r="C503" s="66" t="str">
        <f t="shared" si="8"/>
        <v>Standard Shipment</v>
      </c>
      <c r="D503" s="67" t="str">
        <f ca="1">IF(C503="Local Scrap","Closed",IFERROR(IF(A503="kgb","Closed",IF(MID(C503,5,1)="Q","Closed",LOOKUP(TODAY()-W503, {0,31,91,181,366}, {"0-30天","31-90天","91-180天","181-365天","365天以上"}))), LOOKUP(TODAY()-Z503, {0,31,91,181,366}, {"0-30天","31-90天","91-180天","181-365天","365天以上"})))</f>
        <v>Closed</v>
      </c>
      <c r="E503" s="67" t="str" cm="1">
        <f t="array" ref="E503">IF(A503&lt;&gt;"kbb", "", IF(IFERROR(VALUE(V503), 0)=MAX(INDEX(($A$2:$A$4929="kbb")*($L$2:$L$4929=L503)*IFERROR(VALUE($V$2:$V$4929), 0), 0)), "最新", "歷史重複"))</f>
        <v/>
      </c>
      <c r="F503" t="s">
        <v>2422</v>
      </c>
      <c r="G503" t="s">
        <v>29</v>
      </c>
      <c r="H503" t="s">
        <v>30</v>
      </c>
      <c r="I503" t="s">
        <v>31</v>
      </c>
      <c r="J503" t="s">
        <v>2423</v>
      </c>
      <c r="K503" t="s">
        <v>2424</v>
      </c>
      <c r="L503" t="s">
        <v>2454</v>
      </c>
      <c r="M503" t="s">
        <v>1556</v>
      </c>
      <c r="N503" t="s">
        <v>1296</v>
      </c>
      <c r="O503" t="s">
        <v>37</v>
      </c>
      <c r="P503" t="s">
        <v>2455</v>
      </c>
      <c r="Q503" t="s">
        <v>38</v>
      </c>
      <c r="R503" t="s">
        <v>1881</v>
      </c>
      <c r="S503" t="s">
        <v>2437</v>
      </c>
      <c r="T503" t="s">
        <v>2456</v>
      </c>
      <c r="U503" t="s">
        <v>2457</v>
      </c>
      <c r="V503" t="s">
        <v>2457</v>
      </c>
      <c r="W503" t="s">
        <v>37</v>
      </c>
      <c r="X503" t="s">
        <v>37</v>
      </c>
      <c r="Y503" t="s">
        <v>37</v>
      </c>
      <c r="Z503" t="s">
        <v>2458</v>
      </c>
      <c r="AA503" t="s">
        <v>44</v>
      </c>
      <c r="AB503" t="s">
        <v>44</v>
      </c>
      <c r="AC503" t="s">
        <v>45</v>
      </c>
      <c r="AD503" t="s">
        <v>1302</v>
      </c>
      <c r="AE503" t="s">
        <v>2372</v>
      </c>
      <c r="AF503" t="s">
        <v>1730</v>
      </c>
      <c r="AG503">
        <v>622298</v>
      </c>
      <c r="AH503">
        <v>6</v>
      </c>
      <c r="AI503">
        <v>6</v>
      </c>
    </row>
    <row r="504" spans="1:35" ht="16.850000000000001" customHeight="1">
      <c r="A504" s="65" t="str">
        <f>IF(L504="","",IF(COUNTIF(Wip!K:K,L504)=0,IF(W504="","KGB","KBB"),IF(AND(_xlfn.IFNA(VLOOKUP(L504,Wip!K:M,3,0),"")="Y",Q504="MTCAPPLYCONF"),"On Hold",IF(W504="","KGB","KBB"))))</f>
        <v>KGB</v>
      </c>
      <c r="B504" s="65" t="str">
        <f>IF(A504="on hold", "on hold",
 IF(A504="KGB", "Standard Shipment",
  IF(IFERROR(IFERROR(VLOOKUP(L504, List!D:J, 7, 0), VLOOKUP(L504&amp;"", List!D:J, 7, 0)), 0)=0,
   IF(IFERROR(IFERROR(VLOOKUP(L504, 'CND List'!$A:$C, 3, 0), VLOOKUP(L504&amp;"", 'CND List'!$A:$C, 3, 0)), 0)=0,
    IF(A504="KBB", "-", ""),
    IFERROR(VLOOKUP(L504, 'CND List'!$A:$C, 3, 0), VLOOKUP(L504&amp;"", 'CND List'!$A:$C, 3, 0))
   ),
   IFERROR(VLOOKUP(L504, List!D:J, 7, 0), VLOOKUP(L504&amp;"", List!D:J, 7, 0))
  )
 )
)</f>
        <v>Standard Shipment</v>
      </c>
      <c r="C504" s="66" t="str">
        <f t="shared" si="8"/>
        <v>Standard Shipment</v>
      </c>
      <c r="D504" s="67" t="str">
        <f ca="1">IF(C504="Local Scrap","Closed",IFERROR(IF(A504="kgb","Closed",IF(MID(C504,5,1)="Q","Closed",LOOKUP(TODAY()-W504, {0,31,91,181,366}, {"0-30天","31-90天","91-180天","181-365天","365天以上"}))), LOOKUP(TODAY()-Z504, {0,31,91,181,366}, {"0-30天","31-90天","91-180天","181-365天","365天以上"})))</f>
        <v>Closed</v>
      </c>
      <c r="E504" s="67" t="str" cm="1">
        <f t="array" ref="E504">IF(A504&lt;&gt;"kbb", "", IF(IFERROR(VALUE(V504), 0)=MAX(INDEX(($A$2:$A$4929="kbb")*($L$2:$L$4929=L504)*IFERROR(VALUE($V$2:$V$4929), 0), 0)), "最新", "歷史重複"))</f>
        <v/>
      </c>
      <c r="F504" t="s">
        <v>2422</v>
      </c>
      <c r="G504" t="s">
        <v>29</v>
      </c>
      <c r="H504" t="s">
        <v>30</v>
      </c>
      <c r="I504" t="s">
        <v>31</v>
      </c>
      <c r="J504" t="s">
        <v>2423</v>
      </c>
      <c r="K504" t="s">
        <v>2424</v>
      </c>
      <c r="L504" t="s">
        <v>2459</v>
      </c>
      <c r="M504" t="s">
        <v>384</v>
      </c>
      <c r="N504" t="s">
        <v>385</v>
      </c>
      <c r="O504" t="s">
        <v>37</v>
      </c>
      <c r="P504" t="s">
        <v>2460</v>
      </c>
      <c r="Q504" t="s">
        <v>38</v>
      </c>
      <c r="R504" t="s">
        <v>1881</v>
      </c>
      <c r="S504" t="s">
        <v>2437</v>
      </c>
      <c r="T504" t="s">
        <v>2461</v>
      </c>
      <c r="U504" t="s">
        <v>2462</v>
      </c>
      <c r="V504" t="s">
        <v>2462</v>
      </c>
      <c r="W504" t="s">
        <v>37</v>
      </c>
      <c r="X504" t="s">
        <v>37</v>
      </c>
      <c r="Y504" t="s">
        <v>37</v>
      </c>
      <c r="Z504" t="s">
        <v>2463</v>
      </c>
      <c r="AA504" t="s">
        <v>44</v>
      </c>
      <c r="AB504" t="s">
        <v>44</v>
      </c>
      <c r="AC504" t="s">
        <v>45</v>
      </c>
      <c r="AD504" t="s">
        <v>390</v>
      </c>
      <c r="AE504" t="s">
        <v>2464</v>
      </c>
      <c r="AF504" t="s">
        <v>48</v>
      </c>
      <c r="AG504">
        <v>622562</v>
      </c>
      <c r="AH504">
        <v>2.2000000000000002</v>
      </c>
      <c r="AI504">
        <v>2.2000000000000002</v>
      </c>
    </row>
    <row r="505" spans="1:35" ht="16.850000000000001" customHeight="1">
      <c r="A505" s="65" t="str">
        <f>IF(L505="","",IF(COUNTIF(Wip!K:K,L505)=0,IF(W505="","KGB","KBB"),IF(AND(_xlfn.IFNA(VLOOKUP(L505,Wip!K:M,3,0),"")="Y",Q505="MTCAPPLYCONF"),"On Hold",IF(W505="","KGB","KBB"))))</f>
        <v>KGB</v>
      </c>
      <c r="B505" s="65" t="str">
        <f>IF(A505="on hold", "on hold",
 IF(A505="KGB", "Standard Shipment",
  IF(IFERROR(IFERROR(VLOOKUP(L505, List!D:J, 7, 0), VLOOKUP(L505&amp;"", List!D:J, 7, 0)), 0)=0,
   IF(IFERROR(IFERROR(VLOOKUP(L505, 'CND List'!$A:$C, 3, 0), VLOOKUP(L505&amp;"", 'CND List'!$A:$C, 3, 0)), 0)=0,
    IF(A505="KBB", "-", ""),
    IFERROR(VLOOKUP(L505, 'CND List'!$A:$C, 3, 0), VLOOKUP(L505&amp;"", 'CND List'!$A:$C, 3, 0))
   ),
   IFERROR(VLOOKUP(L505, List!D:J, 7, 0), VLOOKUP(L505&amp;"", List!D:J, 7, 0))
  )
 )
)</f>
        <v>Standard Shipment</v>
      </c>
      <c r="C505" s="66" t="str">
        <f t="shared" si="8"/>
        <v>Standard Shipment</v>
      </c>
      <c r="D505" s="67" t="str">
        <f ca="1">IF(C505="Local Scrap","Closed",IFERROR(IF(A505="kgb","Closed",IF(MID(C505,5,1)="Q","Closed",LOOKUP(TODAY()-W505, {0,31,91,181,366}, {"0-30天","31-90天","91-180天","181-365天","365天以上"}))), LOOKUP(TODAY()-Z505, {0,31,91,181,366}, {"0-30天","31-90天","91-180天","181-365天","365天以上"})))</f>
        <v>Closed</v>
      </c>
      <c r="E505" s="67" t="str" cm="1">
        <f t="array" ref="E505">IF(A505&lt;&gt;"kbb", "", IF(IFERROR(VALUE(V505), 0)=MAX(INDEX(($A$2:$A$4929="kbb")*($L$2:$L$4929=L505)*IFERROR(VALUE($V$2:$V$4929), 0), 0)), "最新", "歷史重複"))</f>
        <v/>
      </c>
      <c r="F505" t="s">
        <v>2422</v>
      </c>
      <c r="G505" t="s">
        <v>29</v>
      </c>
      <c r="H505" t="s">
        <v>30</v>
      </c>
      <c r="I505" t="s">
        <v>31</v>
      </c>
      <c r="J505" t="s">
        <v>2423</v>
      </c>
      <c r="K505" t="s">
        <v>2424</v>
      </c>
      <c r="L505" t="s">
        <v>2465</v>
      </c>
      <c r="M505" t="s">
        <v>2466</v>
      </c>
      <c r="N505" t="s">
        <v>2192</v>
      </c>
      <c r="O505" t="s">
        <v>37</v>
      </c>
      <c r="P505" t="s">
        <v>2467</v>
      </c>
      <c r="Q505" t="s">
        <v>38</v>
      </c>
      <c r="R505" t="s">
        <v>1881</v>
      </c>
      <c r="S505" t="s">
        <v>2437</v>
      </c>
      <c r="T505" t="s">
        <v>2468</v>
      </c>
      <c r="U505" t="s">
        <v>2469</v>
      </c>
      <c r="V505" t="s">
        <v>2469</v>
      </c>
      <c r="W505" t="s">
        <v>37</v>
      </c>
      <c r="X505" t="s">
        <v>37</v>
      </c>
      <c r="Y505" t="s">
        <v>37</v>
      </c>
      <c r="Z505" t="s">
        <v>2470</v>
      </c>
      <c r="AA505" t="s">
        <v>44</v>
      </c>
      <c r="AB505" t="s">
        <v>44</v>
      </c>
      <c r="AC505" t="s">
        <v>45</v>
      </c>
      <c r="AD505" t="s">
        <v>1847</v>
      </c>
      <c r="AE505" t="s">
        <v>2471</v>
      </c>
      <c r="AF505" t="s">
        <v>2122</v>
      </c>
      <c r="AG505">
        <v>622333</v>
      </c>
      <c r="AH505">
        <v>4.4000000000000004</v>
      </c>
      <c r="AI505">
        <v>4.4000000000000004</v>
      </c>
    </row>
    <row r="506" spans="1:35" ht="16.850000000000001" customHeight="1">
      <c r="A506" s="65" t="str">
        <f>IF(L506="","",IF(COUNTIF(Wip!K:K,L506)=0,IF(W506="","KGB","KBB"),IF(AND(_xlfn.IFNA(VLOOKUP(L506,Wip!K:M,3,0),"")="Y",Q506="MTCAPPLYCONF"),"On Hold",IF(W506="","KGB","KBB"))))</f>
        <v>On Hold</v>
      </c>
      <c r="B506" s="65" t="str">
        <f>IF(A506="on hold", "on hold",
 IF(A506="KGB", "Standard Shipment",
  IF(IFERROR(IFERROR(VLOOKUP(L506, List!D:J, 7, 0), VLOOKUP(L506&amp;"", List!D:J, 7, 0)), 0)=0,
   IF(IFERROR(IFERROR(VLOOKUP(L506, 'CND List'!$A:$C, 3, 0), VLOOKUP(L506&amp;"", 'CND List'!$A:$C, 3, 0)), 0)=0,
    IF(A506="KBB", "-", ""),
    IFERROR(VLOOKUP(L506, 'CND List'!$A:$C, 3, 0), VLOOKUP(L506&amp;"", 'CND List'!$A:$C, 3, 0))
   ),
   IFERROR(VLOOKUP(L506, List!D:J, 7, 0), VLOOKUP(L506&amp;"", List!D:J, 7, 0))
  )
 )
)</f>
        <v>on hold</v>
      </c>
      <c r="C506" s="66" t="str">
        <f t="shared" si="8"/>
        <v>on hold</v>
      </c>
      <c r="D506" s="67" t="str">
        <f ca="1">IF(C506="Local Scrap","Closed",IFERROR(IF(A506="kgb","Closed",IF(MID(C506,5,1)="Q","Closed",LOOKUP(TODAY()-W506, {0,31,91,181,366}, {"0-30天","31-90天","91-180天","181-365天","365天以上"}))), LOOKUP(TODAY()-Z506, {0,31,91,181,366}, {"0-30天","31-90天","91-180天","181-365天","365天以上"})))</f>
        <v>181-365天</v>
      </c>
      <c r="E506" s="67" t="str" cm="1">
        <f t="array" ref="E506">IF(A506&lt;&gt;"kbb", "", IF(IFERROR(VALUE(V506), 0)=MAX(INDEX(($A$2:$A$4929="kbb")*($L$2:$L$4929=L506)*IFERROR(VALUE($V$2:$V$4929), 0), 0)), "最新", "歷史重複"))</f>
        <v/>
      </c>
      <c r="F506" t="s">
        <v>2422</v>
      </c>
      <c r="G506" t="s">
        <v>29</v>
      </c>
      <c r="H506" t="s">
        <v>30</v>
      </c>
      <c r="I506" t="s">
        <v>31</v>
      </c>
      <c r="J506" t="s">
        <v>2423</v>
      </c>
      <c r="K506" t="s">
        <v>2424</v>
      </c>
      <c r="L506" t="s">
        <v>2472</v>
      </c>
      <c r="M506" t="s">
        <v>930</v>
      </c>
      <c r="N506" t="s">
        <v>219</v>
      </c>
      <c r="O506" t="s">
        <v>37</v>
      </c>
      <c r="P506" t="s">
        <v>2472</v>
      </c>
      <c r="Q506" t="s">
        <v>2309</v>
      </c>
      <c r="R506" t="s">
        <v>1881</v>
      </c>
      <c r="S506" t="s">
        <v>2473</v>
      </c>
      <c r="T506" t="s">
        <v>37</v>
      </c>
      <c r="U506" t="s">
        <v>37</v>
      </c>
      <c r="V506" t="s">
        <v>37</v>
      </c>
      <c r="W506" t="s">
        <v>37</v>
      </c>
      <c r="X506" t="s">
        <v>37</v>
      </c>
      <c r="Y506" t="s">
        <v>37</v>
      </c>
      <c r="Z506" t="s">
        <v>2474</v>
      </c>
      <c r="AA506" t="s">
        <v>44</v>
      </c>
      <c r="AB506" t="s">
        <v>44</v>
      </c>
      <c r="AC506" t="s">
        <v>45</v>
      </c>
      <c r="AD506" t="s">
        <v>179</v>
      </c>
      <c r="AE506" t="s">
        <v>37</v>
      </c>
      <c r="AF506" t="s">
        <v>37</v>
      </c>
      <c r="AG506" t="s">
        <v>37</v>
      </c>
      <c r="AH506" t="s">
        <v>37</v>
      </c>
      <c r="AI506" t="s">
        <v>37</v>
      </c>
    </row>
    <row r="507" spans="1:35" ht="16.850000000000001" customHeight="1">
      <c r="A507" s="65" t="str">
        <f>IF(L507="","",IF(COUNTIF(Wip!K:K,L507)=0,IF(W507="","KGB","KBB"),IF(AND(_xlfn.IFNA(VLOOKUP(L507,Wip!K:M,3,0),"")="Y",Q507="MTCAPPLYCONF"),"On Hold",IF(W507="","KGB","KBB"))))</f>
        <v>KGB</v>
      </c>
      <c r="B507" s="65" t="str">
        <f>IF(A507="on hold", "on hold",
 IF(A507="KGB", "Standard Shipment",
  IF(IFERROR(IFERROR(VLOOKUP(L507, List!D:J, 7, 0), VLOOKUP(L507&amp;"", List!D:J, 7, 0)), 0)=0,
   IF(IFERROR(IFERROR(VLOOKUP(L507, 'CND List'!$A:$C, 3, 0), VLOOKUP(L507&amp;"", 'CND List'!$A:$C, 3, 0)), 0)=0,
    IF(A507="KBB", "-", ""),
    IFERROR(VLOOKUP(L507, 'CND List'!$A:$C, 3, 0), VLOOKUP(L507&amp;"", 'CND List'!$A:$C, 3, 0))
   ),
   IFERROR(VLOOKUP(L507, List!D:J, 7, 0), VLOOKUP(L507&amp;"", List!D:J, 7, 0))
  )
 )
)</f>
        <v>Standard Shipment</v>
      </c>
      <c r="C507" s="66" t="str">
        <f t="shared" si="8"/>
        <v>Standard Shipment</v>
      </c>
      <c r="D507" s="67" t="str">
        <f ca="1">IF(C507="Local Scrap","Closed",IFERROR(IF(A507="kgb","Closed",IF(MID(C507,5,1)="Q","Closed",LOOKUP(TODAY()-W507, {0,31,91,181,366}, {"0-30天","31-90天","91-180天","181-365天","365天以上"}))), LOOKUP(TODAY()-Z507, {0,31,91,181,366}, {"0-30天","31-90天","91-180天","181-365天","365天以上"})))</f>
        <v>Closed</v>
      </c>
      <c r="E507" s="67" t="str" cm="1">
        <f t="array" ref="E507">IF(A507&lt;&gt;"kbb", "", IF(IFERROR(VALUE(V507), 0)=MAX(INDEX(($A$2:$A$4929="kbb")*($L$2:$L$4929=L507)*IFERROR(VALUE($V$2:$V$4929), 0), 0)), "最新", "歷史重複"))</f>
        <v/>
      </c>
      <c r="F507" t="s">
        <v>2422</v>
      </c>
      <c r="G507" t="s">
        <v>29</v>
      </c>
      <c r="H507" t="s">
        <v>30</v>
      </c>
      <c r="I507" t="s">
        <v>31</v>
      </c>
      <c r="J507" t="s">
        <v>2423</v>
      </c>
      <c r="K507" t="s">
        <v>2424</v>
      </c>
      <c r="L507" t="s">
        <v>2475</v>
      </c>
      <c r="M507" t="s">
        <v>1610</v>
      </c>
      <c r="N507" t="s">
        <v>1391</v>
      </c>
      <c r="O507" t="s">
        <v>37</v>
      </c>
      <c r="P507" t="s">
        <v>2476</v>
      </c>
      <c r="Q507" t="s">
        <v>38</v>
      </c>
      <c r="R507" t="s">
        <v>1881</v>
      </c>
      <c r="S507" t="s">
        <v>2473</v>
      </c>
      <c r="T507" t="s">
        <v>2477</v>
      </c>
      <c r="U507" t="s">
        <v>2263</v>
      </c>
      <c r="V507" t="s">
        <v>2263</v>
      </c>
      <c r="W507" t="s">
        <v>37</v>
      </c>
      <c r="X507" t="s">
        <v>37</v>
      </c>
      <c r="Y507" t="s">
        <v>37</v>
      </c>
      <c r="Z507" t="s">
        <v>2478</v>
      </c>
      <c r="AA507" t="s">
        <v>44</v>
      </c>
      <c r="AB507" t="s">
        <v>44</v>
      </c>
      <c r="AC507" t="s">
        <v>45</v>
      </c>
      <c r="AD507" t="s">
        <v>1302</v>
      </c>
      <c r="AE507" t="s">
        <v>2250</v>
      </c>
      <c r="AF507" t="s">
        <v>2122</v>
      </c>
      <c r="AG507">
        <v>622364</v>
      </c>
      <c r="AH507">
        <v>5.9</v>
      </c>
      <c r="AI507">
        <v>5.9</v>
      </c>
    </row>
    <row r="508" spans="1:35" ht="16.850000000000001" customHeight="1">
      <c r="A508" s="65" t="str">
        <f>IF(L508="","",IF(COUNTIF(Wip!K:K,L508)=0,IF(W508="","KGB","KBB"),IF(AND(_xlfn.IFNA(VLOOKUP(L508,Wip!K:M,3,0),"")="Y",Q508="MTCAPPLYCONF"),"On Hold",IF(W508="","KGB","KBB"))))</f>
        <v>KGB</v>
      </c>
      <c r="B508" s="65" t="str">
        <f>IF(A508="on hold", "on hold",
 IF(A508="KGB", "Standard Shipment",
  IF(IFERROR(IFERROR(VLOOKUP(L508, List!D:J, 7, 0), VLOOKUP(L508&amp;"", List!D:J, 7, 0)), 0)=0,
   IF(IFERROR(IFERROR(VLOOKUP(L508, 'CND List'!$A:$C, 3, 0), VLOOKUP(L508&amp;"", 'CND List'!$A:$C, 3, 0)), 0)=0,
    IF(A508="KBB", "-", ""),
    IFERROR(VLOOKUP(L508, 'CND List'!$A:$C, 3, 0), VLOOKUP(L508&amp;"", 'CND List'!$A:$C, 3, 0))
   ),
   IFERROR(VLOOKUP(L508, List!D:J, 7, 0), VLOOKUP(L508&amp;"", List!D:J, 7, 0))
  )
 )
)</f>
        <v>Standard Shipment</v>
      </c>
      <c r="C508" s="66" t="str">
        <f t="shared" si="8"/>
        <v>Standard Shipment</v>
      </c>
      <c r="D508" s="67" t="str">
        <f ca="1">IF(C508="Local Scrap","Closed",IFERROR(IF(A508="kgb","Closed",IF(MID(C508,5,1)="Q","Closed",LOOKUP(TODAY()-W508, {0,31,91,181,366}, {"0-30天","31-90天","91-180天","181-365天","365天以上"}))), LOOKUP(TODAY()-Z508, {0,31,91,181,366}, {"0-30天","31-90天","91-180天","181-365天","365天以上"})))</f>
        <v>Closed</v>
      </c>
      <c r="E508" s="67" t="str" cm="1">
        <f t="array" ref="E508">IF(A508&lt;&gt;"kbb", "", IF(IFERROR(VALUE(V508), 0)=MAX(INDEX(($A$2:$A$4929="kbb")*($L$2:$L$4929=L508)*IFERROR(VALUE($V$2:$V$4929), 0), 0)), "最新", "歷史重複"))</f>
        <v/>
      </c>
      <c r="F508" t="s">
        <v>2422</v>
      </c>
      <c r="G508" t="s">
        <v>29</v>
      </c>
      <c r="H508" t="s">
        <v>30</v>
      </c>
      <c r="I508" t="s">
        <v>31</v>
      </c>
      <c r="J508" t="s">
        <v>2423</v>
      </c>
      <c r="K508" t="s">
        <v>2424</v>
      </c>
      <c r="L508" t="s">
        <v>2479</v>
      </c>
      <c r="M508" t="s">
        <v>2480</v>
      </c>
      <c r="N508" t="s">
        <v>2481</v>
      </c>
      <c r="O508" t="s">
        <v>37</v>
      </c>
      <c r="P508" t="s">
        <v>2482</v>
      </c>
      <c r="Q508" t="s">
        <v>38</v>
      </c>
      <c r="R508" t="s">
        <v>1881</v>
      </c>
      <c r="S508" t="s">
        <v>2473</v>
      </c>
      <c r="T508" t="s">
        <v>2483</v>
      </c>
      <c r="U508" t="s">
        <v>1915</v>
      </c>
      <c r="V508" t="s">
        <v>1915</v>
      </c>
      <c r="W508" t="s">
        <v>37</v>
      </c>
      <c r="X508" t="s">
        <v>37</v>
      </c>
      <c r="Y508" t="s">
        <v>37</v>
      </c>
      <c r="Z508" t="s">
        <v>2484</v>
      </c>
      <c r="AA508" t="s">
        <v>44</v>
      </c>
      <c r="AB508" t="s">
        <v>44</v>
      </c>
      <c r="AC508" t="s">
        <v>45</v>
      </c>
      <c r="AD508" t="s">
        <v>1532</v>
      </c>
      <c r="AE508" t="s">
        <v>1917</v>
      </c>
      <c r="AF508" t="s">
        <v>1730</v>
      </c>
      <c r="AG508">
        <v>622397</v>
      </c>
      <c r="AH508">
        <v>5.5</v>
      </c>
      <c r="AI508">
        <v>5.5</v>
      </c>
    </row>
    <row r="509" spans="1:35" ht="16.850000000000001" customHeight="1">
      <c r="A509" s="65" t="str">
        <f>IF(L509="","",IF(COUNTIF(Wip!K:K,L509)=0,IF(W509="","KGB","KBB"),IF(AND(_xlfn.IFNA(VLOOKUP(L509,Wip!K:M,3,0),"")="Y",Q509="MTCAPPLYCONF"),"On Hold",IF(W509="","KGB","KBB"))))</f>
        <v>KBB</v>
      </c>
      <c r="B509" s="65" t="str">
        <f>IF(A509="on hold", "on hold",
 IF(A509="KGB", "Standard Shipment",
  IF(IFERROR(IFERROR(VLOOKUP(L509, List!D:J, 7, 0), VLOOKUP(L509&amp;"", List!D:J, 7, 0)), 0)=0,
   IF(IFERROR(IFERROR(VLOOKUP(L509, 'CND List'!$A:$C, 3, 0), VLOOKUP(L509&amp;"", 'CND List'!$A:$C, 3, 0)), 0)=0,
    IF(A509="KBB", "-", ""),
    IFERROR(VLOOKUP(L509, 'CND List'!$A:$C, 3, 0), VLOOKUP(L509&amp;"", 'CND List'!$A:$C, 3, 0))
   ),
   IFERROR(VLOOKUP(L509, List!D:J, 7, 0), VLOOKUP(L509&amp;"", List!D:J, 7, 0))
  )
 )
)</f>
        <v>SBF to be notified</v>
      </c>
      <c r="C509" s="66" t="str">
        <f t="shared" si="8"/>
        <v>SBF to be notified</v>
      </c>
      <c r="D509" s="67" t="str">
        <f ca="1">IF(C509="Local Scrap","Closed",IFERROR(IF(A509="kgb","Closed",IF(MID(C509,5,1)="Q","Closed",LOOKUP(TODAY()-W509, {0,31,91,181,366}, {"0-30天","31-90天","91-180天","181-365天","365天以上"}))), LOOKUP(TODAY()-Z509, {0,31,91,181,366}, {"0-30天","31-90天","91-180天","181-365天","365天以上"})))</f>
        <v>181-365天</v>
      </c>
      <c r="E509" s="67" t="str" cm="1">
        <f t="array" ref="E509">IF(A509&lt;&gt;"kbb", "", IF(IFERROR(VALUE(V509), 0)=MAX(INDEX(($A$2:$A$4929="kbb")*($L$2:$L$4929=L509)*IFERROR(VALUE($V$2:$V$4929), 0), 0)), "最新", "歷史重複"))</f>
        <v>最新</v>
      </c>
      <c r="F509" t="s">
        <v>2422</v>
      </c>
      <c r="G509" t="s">
        <v>29</v>
      </c>
      <c r="H509" t="s">
        <v>30</v>
      </c>
      <c r="I509" t="s">
        <v>31</v>
      </c>
      <c r="J509" t="s">
        <v>2423</v>
      </c>
      <c r="K509" t="s">
        <v>2424</v>
      </c>
      <c r="L509" t="s">
        <v>2485</v>
      </c>
      <c r="M509" t="s">
        <v>1610</v>
      </c>
      <c r="N509" t="s">
        <v>1391</v>
      </c>
      <c r="O509" t="s">
        <v>37</v>
      </c>
      <c r="P509" t="s">
        <v>2485</v>
      </c>
      <c r="Q509" t="s">
        <v>38</v>
      </c>
      <c r="R509" t="s">
        <v>39</v>
      </c>
      <c r="S509" t="s">
        <v>2486</v>
      </c>
      <c r="T509" t="s">
        <v>37</v>
      </c>
      <c r="U509" t="s">
        <v>37</v>
      </c>
      <c r="V509" t="s">
        <v>2487</v>
      </c>
      <c r="W509" t="s">
        <v>517</v>
      </c>
      <c r="X509" t="s">
        <v>114</v>
      </c>
      <c r="Y509" t="s">
        <v>518</v>
      </c>
      <c r="Z509" t="s">
        <v>2488</v>
      </c>
      <c r="AA509" t="s">
        <v>44</v>
      </c>
      <c r="AB509" t="s">
        <v>44</v>
      </c>
      <c r="AC509" t="s">
        <v>117</v>
      </c>
      <c r="AD509" t="s">
        <v>1302</v>
      </c>
      <c r="AE509" t="s">
        <v>37</v>
      </c>
      <c r="AF509" t="s">
        <v>37</v>
      </c>
      <c r="AG509" t="s">
        <v>37</v>
      </c>
      <c r="AH509" t="s">
        <v>37</v>
      </c>
      <c r="AI509" t="s">
        <v>37</v>
      </c>
    </row>
    <row r="510" spans="1:35" ht="16.850000000000001" customHeight="1">
      <c r="A510" s="65" t="str">
        <f>IF(L510="","",IF(COUNTIF(Wip!K:K,L510)=0,IF(W510="","KGB","KBB"),IF(AND(_xlfn.IFNA(VLOOKUP(L510,Wip!K:M,3,0),"")="Y",Q510="MTCAPPLYCONF"),"On Hold",IF(W510="","KGB","KBB"))))</f>
        <v>KGB</v>
      </c>
      <c r="B510" s="65" t="str">
        <f>IF(A510="on hold", "on hold",
 IF(A510="KGB", "Standard Shipment",
  IF(IFERROR(IFERROR(VLOOKUP(L510, List!D:J, 7, 0), VLOOKUP(L510&amp;"", List!D:J, 7, 0)), 0)=0,
   IF(IFERROR(IFERROR(VLOOKUP(L510, 'CND List'!$A:$C, 3, 0), VLOOKUP(L510&amp;"", 'CND List'!$A:$C, 3, 0)), 0)=0,
    IF(A510="KBB", "-", ""),
    IFERROR(VLOOKUP(L510, 'CND List'!$A:$C, 3, 0), VLOOKUP(L510&amp;"", 'CND List'!$A:$C, 3, 0))
   ),
   IFERROR(VLOOKUP(L510, List!D:J, 7, 0), VLOOKUP(L510&amp;"", List!D:J, 7, 0))
  )
 )
)</f>
        <v>Standard Shipment</v>
      </c>
      <c r="C510" s="66" t="str">
        <f t="shared" si="8"/>
        <v>Standard Shipment</v>
      </c>
      <c r="D510" s="67" t="str">
        <f ca="1">IF(C510="Local Scrap","Closed",IFERROR(IF(A510="kgb","Closed",IF(MID(C510,5,1)="Q","Closed",LOOKUP(TODAY()-W510, {0,31,91,181,366}, {"0-30天","31-90天","91-180天","181-365天","365天以上"}))), LOOKUP(TODAY()-Z510, {0,31,91,181,366}, {"0-30天","31-90天","91-180天","181-365天","365天以上"})))</f>
        <v>Closed</v>
      </c>
      <c r="E510" s="67" t="str" cm="1">
        <f t="array" ref="E510">IF(A510&lt;&gt;"kbb", "", IF(IFERROR(VALUE(V510), 0)=MAX(INDEX(($A$2:$A$4929="kbb")*($L$2:$L$4929=L510)*IFERROR(VALUE($V$2:$V$4929), 0), 0)), "最新", "歷史重複"))</f>
        <v/>
      </c>
      <c r="F510" t="s">
        <v>2422</v>
      </c>
      <c r="G510" t="s">
        <v>29</v>
      </c>
      <c r="H510" t="s">
        <v>30</v>
      </c>
      <c r="I510" t="s">
        <v>31</v>
      </c>
      <c r="J510" t="s">
        <v>2423</v>
      </c>
      <c r="K510" t="s">
        <v>2424</v>
      </c>
      <c r="L510" t="s">
        <v>2489</v>
      </c>
      <c r="M510" t="s">
        <v>2075</v>
      </c>
      <c r="N510" t="s">
        <v>2007</v>
      </c>
      <c r="O510" t="s">
        <v>37</v>
      </c>
      <c r="P510" t="s">
        <v>2490</v>
      </c>
      <c r="Q510" t="s">
        <v>38</v>
      </c>
      <c r="R510" t="s">
        <v>1881</v>
      </c>
      <c r="S510" t="s">
        <v>2486</v>
      </c>
      <c r="T510" t="s">
        <v>2491</v>
      </c>
      <c r="U510" t="s">
        <v>2492</v>
      </c>
      <c r="V510" t="s">
        <v>2492</v>
      </c>
      <c r="W510" t="s">
        <v>37</v>
      </c>
      <c r="X510" t="s">
        <v>37</v>
      </c>
      <c r="Y510" t="s">
        <v>37</v>
      </c>
      <c r="Z510" t="s">
        <v>2493</v>
      </c>
      <c r="AA510" t="s">
        <v>44</v>
      </c>
      <c r="AB510" t="s">
        <v>44</v>
      </c>
      <c r="AC510" t="s">
        <v>45</v>
      </c>
      <c r="AD510" t="s">
        <v>1847</v>
      </c>
      <c r="AE510" t="s">
        <v>2471</v>
      </c>
      <c r="AF510" t="s">
        <v>1730</v>
      </c>
      <c r="AG510">
        <v>622333</v>
      </c>
      <c r="AH510">
        <v>6</v>
      </c>
      <c r="AI510">
        <v>6</v>
      </c>
    </row>
    <row r="511" spans="1:35" ht="16.850000000000001" customHeight="1">
      <c r="A511" s="65" t="str">
        <f>IF(L511="","",IF(COUNTIF(Wip!K:K,L511)=0,IF(W511="","KGB","KBB"),IF(AND(_xlfn.IFNA(VLOOKUP(L511,Wip!K:M,3,0),"")="Y",Q511="MTCAPPLYCONF"),"On Hold",IF(W511="","KGB","KBB"))))</f>
        <v>KGB</v>
      </c>
      <c r="B511" s="65" t="str">
        <f>IF(A511="on hold", "on hold",
 IF(A511="KGB", "Standard Shipment",
  IF(IFERROR(IFERROR(VLOOKUP(L511, List!D:J, 7, 0), VLOOKUP(L511&amp;"", List!D:J, 7, 0)), 0)=0,
   IF(IFERROR(IFERROR(VLOOKUP(L511, 'CND List'!$A:$C, 3, 0), VLOOKUP(L511&amp;"", 'CND List'!$A:$C, 3, 0)), 0)=0,
    IF(A511="KBB", "-", ""),
    IFERROR(VLOOKUP(L511, 'CND List'!$A:$C, 3, 0), VLOOKUP(L511&amp;"", 'CND List'!$A:$C, 3, 0))
   ),
   IFERROR(VLOOKUP(L511, List!D:J, 7, 0), VLOOKUP(L511&amp;"", List!D:J, 7, 0))
  )
 )
)</f>
        <v>Standard Shipment</v>
      </c>
      <c r="C511" s="66" t="str">
        <f t="shared" si="8"/>
        <v>Standard Shipment</v>
      </c>
      <c r="D511" s="67" t="str">
        <f ca="1">IF(C511="Local Scrap","Closed",IFERROR(IF(A511="kgb","Closed",IF(MID(C511,5,1)="Q","Closed",LOOKUP(TODAY()-W511, {0,31,91,181,366}, {"0-30天","31-90天","91-180天","181-365天","365天以上"}))), LOOKUP(TODAY()-Z511, {0,31,91,181,366}, {"0-30天","31-90天","91-180天","181-365天","365天以上"})))</f>
        <v>Closed</v>
      </c>
      <c r="E511" s="67" t="str" cm="1">
        <f t="array" ref="E511">IF(A511&lt;&gt;"kbb", "", IF(IFERROR(VALUE(V511), 0)=MAX(INDEX(($A$2:$A$4929="kbb")*($L$2:$L$4929=L511)*IFERROR(VALUE($V$2:$V$4929), 0), 0)), "最新", "歷史重複"))</f>
        <v/>
      </c>
      <c r="F511" t="s">
        <v>2422</v>
      </c>
      <c r="G511" t="s">
        <v>29</v>
      </c>
      <c r="H511" t="s">
        <v>30</v>
      </c>
      <c r="I511" t="s">
        <v>31</v>
      </c>
      <c r="J511" t="s">
        <v>2423</v>
      </c>
      <c r="K511" t="s">
        <v>2424</v>
      </c>
      <c r="L511" t="s">
        <v>2494</v>
      </c>
      <c r="M511" t="s">
        <v>2075</v>
      </c>
      <c r="N511" t="s">
        <v>2007</v>
      </c>
      <c r="O511" t="s">
        <v>37</v>
      </c>
      <c r="P511" t="s">
        <v>2495</v>
      </c>
      <c r="Q511" t="s">
        <v>38</v>
      </c>
      <c r="R511" t="s">
        <v>1881</v>
      </c>
      <c r="S511" t="s">
        <v>2486</v>
      </c>
      <c r="T511" t="s">
        <v>2496</v>
      </c>
      <c r="U511" t="s">
        <v>2492</v>
      </c>
      <c r="V511" t="s">
        <v>2492</v>
      </c>
      <c r="W511" t="s">
        <v>37</v>
      </c>
      <c r="X511" t="s">
        <v>37</v>
      </c>
      <c r="Y511" t="s">
        <v>37</v>
      </c>
      <c r="Z511" t="s">
        <v>2497</v>
      </c>
      <c r="AA511" t="s">
        <v>44</v>
      </c>
      <c r="AB511" t="s">
        <v>44</v>
      </c>
      <c r="AC511" t="s">
        <v>45</v>
      </c>
      <c r="AD511" t="s">
        <v>1847</v>
      </c>
      <c r="AE511" t="s">
        <v>2471</v>
      </c>
      <c r="AF511" t="s">
        <v>1730</v>
      </c>
      <c r="AG511">
        <v>622333</v>
      </c>
      <c r="AH511">
        <v>6</v>
      </c>
      <c r="AI511">
        <v>6</v>
      </c>
    </row>
    <row r="512" spans="1:35" ht="16.850000000000001" customHeight="1">
      <c r="A512" s="65" t="str">
        <f>IF(L512="","",IF(COUNTIF(Wip!K:K,L512)=0,IF(W512="","KGB","KBB"),IF(AND(_xlfn.IFNA(VLOOKUP(L512,Wip!K:M,3,0),"")="Y",Q512="MTCAPPLYCONF"),"On Hold",IF(W512="","KGB","KBB"))))</f>
        <v>KGB</v>
      </c>
      <c r="B512" s="65" t="str">
        <f>IF(A512="on hold", "on hold",
 IF(A512="KGB", "Standard Shipment",
  IF(IFERROR(IFERROR(VLOOKUP(L512, List!D:J, 7, 0), VLOOKUP(L512&amp;"", List!D:J, 7, 0)), 0)=0,
   IF(IFERROR(IFERROR(VLOOKUP(L512, 'CND List'!$A:$C, 3, 0), VLOOKUP(L512&amp;"", 'CND List'!$A:$C, 3, 0)), 0)=0,
    IF(A512="KBB", "-", ""),
    IFERROR(VLOOKUP(L512, 'CND List'!$A:$C, 3, 0), VLOOKUP(L512&amp;"", 'CND List'!$A:$C, 3, 0))
   ),
   IFERROR(VLOOKUP(L512, List!D:J, 7, 0), VLOOKUP(L512&amp;"", List!D:J, 7, 0))
  )
 )
)</f>
        <v>Standard Shipment</v>
      </c>
      <c r="C512" s="66" t="str">
        <f t="shared" si="8"/>
        <v>Standard Shipment</v>
      </c>
      <c r="D512" s="67" t="str">
        <f ca="1">IF(C512="Local Scrap","Closed",IFERROR(IF(A512="kgb","Closed",IF(MID(C512,5,1)="Q","Closed",LOOKUP(TODAY()-W512, {0,31,91,181,366}, {"0-30天","31-90天","91-180天","181-365天","365天以上"}))), LOOKUP(TODAY()-Z512, {0,31,91,181,366}, {"0-30天","31-90天","91-180天","181-365天","365天以上"})))</f>
        <v>Closed</v>
      </c>
      <c r="E512" s="67" t="str" cm="1">
        <f t="array" ref="E512">IF(A512&lt;&gt;"kbb", "", IF(IFERROR(VALUE(V512), 0)=MAX(INDEX(($A$2:$A$4929="kbb")*($L$2:$L$4929=L512)*IFERROR(VALUE($V$2:$V$4929), 0), 0)), "最新", "歷史重複"))</f>
        <v/>
      </c>
      <c r="F512" t="s">
        <v>2422</v>
      </c>
      <c r="G512" t="s">
        <v>29</v>
      </c>
      <c r="H512" t="s">
        <v>30</v>
      </c>
      <c r="I512" t="s">
        <v>31</v>
      </c>
      <c r="J512" t="s">
        <v>2423</v>
      </c>
      <c r="K512" t="s">
        <v>2424</v>
      </c>
      <c r="L512" t="s">
        <v>2498</v>
      </c>
      <c r="M512" t="s">
        <v>2340</v>
      </c>
      <c r="N512" t="s">
        <v>1843</v>
      </c>
      <c r="O512" t="s">
        <v>37</v>
      </c>
      <c r="P512" t="s">
        <v>2499</v>
      </c>
      <c r="Q512" t="s">
        <v>38</v>
      </c>
      <c r="R512" t="s">
        <v>1881</v>
      </c>
      <c r="S512" t="s">
        <v>2486</v>
      </c>
      <c r="T512" t="s">
        <v>2500</v>
      </c>
      <c r="U512" t="s">
        <v>2263</v>
      </c>
      <c r="V512" t="s">
        <v>2263</v>
      </c>
      <c r="W512" t="s">
        <v>37</v>
      </c>
      <c r="X512" t="s">
        <v>37</v>
      </c>
      <c r="Y512" t="s">
        <v>37</v>
      </c>
      <c r="Z512" t="s">
        <v>2501</v>
      </c>
      <c r="AA512" t="s">
        <v>44</v>
      </c>
      <c r="AB512" t="s">
        <v>44</v>
      </c>
      <c r="AC512" t="s">
        <v>45</v>
      </c>
      <c r="AD512" t="s">
        <v>1847</v>
      </c>
      <c r="AE512" t="s">
        <v>2250</v>
      </c>
      <c r="AF512" t="s">
        <v>2317</v>
      </c>
      <c r="AG512">
        <v>622364</v>
      </c>
      <c r="AH512">
        <v>5.4</v>
      </c>
      <c r="AI512">
        <v>0.1</v>
      </c>
    </row>
    <row r="513" spans="1:35" ht="16.850000000000001" customHeight="1">
      <c r="A513" s="65" t="str">
        <f>IF(L513="","",IF(COUNTIF(Wip!K:K,L513)=0,IF(W513="","KGB","KBB"),IF(AND(_xlfn.IFNA(VLOOKUP(L513,Wip!K:M,3,0),"")="Y",Q513="MTCAPPLYCONF"),"On Hold",IF(W513="","KGB","KBB"))))</f>
        <v>KGB</v>
      </c>
      <c r="B513" s="65" t="str">
        <f>IF(A513="on hold", "on hold",
 IF(A513="KGB", "Standard Shipment",
  IF(IFERROR(IFERROR(VLOOKUP(L513, List!D:J, 7, 0), VLOOKUP(L513&amp;"", List!D:J, 7, 0)), 0)=0,
   IF(IFERROR(IFERROR(VLOOKUP(L513, 'CND List'!$A:$C, 3, 0), VLOOKUP(L513&amp;"", 'CND List'!$A:$C, 3, 0)), 0)=0,
    IF(A513="KBB", "-", ""),
    IFERROR(VLOOKUP(L513, 'CND List'!$A:$C, 3, 0), VLOOKUP(L513&amp;"", 'CND List'!$A:$C, 3, 0))
   ),
   IFERROR(VLOOKUP(L513, List!D:J, 7, 0), VLOOKUP(L513&amp;"", List!D:J, 7, 0))
  )
 )
)</f>
        <v>Standard Shipment</v>
      </c>
      <c r="C513" s="66" t="str">
        <f t="shared" si="8"/>
        <v>Standard Shipment</v>
      </c>
      <c r="D513" s="67" t="str">
        <f ca="1">IF(C513="Local Scrap","Closed",IFERROR(IF(A513="kgb","Closed",IF(MID(C513,5,1)="Q","Closed",LOOKUP(TODAY()-W513, {0,31,91,181,366}, {"0-30天","31-90天","91-180天","181-365天","365天以上"}))), LOOKUP(TODAY()-Z513, {0,31,91,181,366}, {"0-30天","31-90天","91-180天","181-365天","365天以上"})))</f>
        <v>Closed</v>
      </c>
      <c r="E513" s="67" t="str" cm="1">
        <f t="array" ref="E513">IF(A513&lt;&gt;"kbb", "", IF(IFERROR(VALUE(V513), 0)=MAX(INDEX(($A$2:$A$4929="kbb")*($L$2:$L$4929=L513)*IFERROR(VALUE($V$2:$V$4929), 0), 0)), "最新", "歷史重複"))</f>
        <v/>
      </c>
      <c r="F513" t="s">
        <v>2422</v>
      </c>
      <c r="G513" t="s">
        <v>29</v>
      </c>
      <c r="H513" t="s">
        <v>30</v>
      </c>
      <c r="I513" t="s">
        <v>31</v>
      </c>
      <c r="J513" t="s">
        <v>2423</v>
      </c>
      <c r="K513" t="s">
        <v>2424</v>
      </c>
      <c r="L513" t="s">
        <v>2502</v>
      </c>
      <c r="M513" t="s">
        <v>1725</v>
      </c>
      <c r="N513" t="s">
        <v>1391</v>
      </c>
      <c r="O513" t="s">
        <v>37</v>
      </c>
      <c r="P513" t="s">
        <v>2503</v>
      </c>
      <c r="Q513" t="s">
        <v>38</v>
      </c>
      <c r="R513" t="s">
        <v>1881</v>
      </c>
      <c r="S513" t="s">
        <v>2428</v>
      </c>
      <c r="T513" t="s">
        <v>2504</v>
      </c>
      <c r="U513" t="s">
        <v>2263</v>
      </c>
      <c r="V513" t="s">
        <v>2263</v>
      </c>
      <c r="W513" t="s">
        <v>37</v>
      </c>
      <c r="X513" t="s">
        <v>37</v>
      </c>
      <c r="Y513" t="s">
        <v>37</v>
      </c>
      <c r="Z513" t="s">
        <v>2505</v>
      </c>
      <c r="AA513" t="s">
        <v>44</v>
      </c>
      <c r="AB513" t="s">
        <v>44</v>
      </c>
      <c r="AC513" t="s">
        <v>45</v>
      </c>
      <c r="AD513" t="s">
        <v>1302</v>
      </c>
      <c r="AE513" t="s">
        <v>2250</v>
      </c>
      <c r="AF513" t="s">
        <v>1918</v>
      </c>
      <c r="AG513">
        <v>622364</v>
      </c>
      <c r="AH513">
        <v>6.9</v>
      </c>
      <c r="AI513">
        <v>6.9</v>
      </c>
    </row>
    <row r="514" spans="1:35" ht="16.850000000000001" customHeight="1">
      <c r="A514" s="65" t="str">
        <f>IF(L514="","",IF(COUNTIF(Wip!K:K,L514)=0,IF(W514="","KGB","KBB"),IF(AND(_xlfn.IFNA(VLOOKUP(L514,Wip!K:M,3,0),"")="Y",Q514="MTCAPPLYCONF"),"On Hold",IF(W514="","KGB","KBB"))))</f>
        <v>KGB</v>
      </c>
      <c r="B514" s="65" t="str">
        <f>IF(A514="on hold", "on hold",
 IF(A514="KGB", "Standard Shipment",
  IF(IFERROR(IFERROR(VLOOKUP(L514, List!D:J, 7, 0), VLOOKUP(L514&amp;"", List!D:J, 7, 0)), 0)=0,
   IF(IFERROR(IFERROR(VLOOKUP(L514, 'CND List'!$A:$C, 3, 0), VLOOKUP(L514&amp;"", 'CND List'!$A:$C, 3, 0)), 0)=0,
    IF(A514="KBB", "-", ""),
    IFERROR(VLOOKUP(L514, 'CND List'!$A:$C, 3, 0), VLOOKUP(L514&amp;"", 'CND List'!$A:$C, 3, 0))
   ),
   IFERROR(VLOOKUP(L514, List!D:J, 7, 0), VLOOKUP(L514&amp;"", List!D:J, 7, 0))
  )
 )
)</f>
        <v>Standard Shipment</v>
      </c>
      <c r="C514" s="66" t="str">
        <f t="shared" si="8"/>
        <v>Standard Shipment</v>
      </c>
      <c r="D514" s="67" t="str">
        <f ca="1">IF(C514="Local Scrap","Closed",IFERROR(IF(A514="kgb","Closed",IF(MID(C514,5,1)="Q","Closed",LOOKUP(TODAY()-W514, {0,31,91,181,366}, {"0-30天","31-90天","91-180天","181-365天","365天以上"}))), LOOKUP(TODAY()-Z514, {0,31,91,181,366}, {"0-30天","31-90天","91-180天","181-365天","365天以上"})))</f>
        <v>Closed</v>
      </c>
      <c r="E514" s="67" t="str" cm="1">
        <f t="array" ref="E514">IF(A514&lt;&gt;"kbb", "", IF(IFERROR(VALUE(V514), 0)=MAX(INDEX(($A$2:$A$4929="kbb")*($L$2:$L$4929=L514)*IFERROR(VALUE($V$2:$V$4929), 0), 0)), "最新", "歷史重複"))</f>
        <v/>
      </c>
      <c r="F514" t="s">
        <v>2422</v>
      </c>
      <c r="G514" t="s">
        <v>29</v>
      </c>
      <c r="H514" t="s">
        <v>30</v>
      </c>
      <c r="I514" t="s">
        <v>31</v>
      </c>
      <c r="J514" t="s">
        <v>2423</v>
      </c>
      <c r="K514" t="s">
        <v>2424</v>
      </c>
      <c r="L514" t="s">
        <v>2506</v>
      </c>
      <c r="M514" t="s">
        <v>2222</v>
      </c>
      <c r="N514" t="s">
        <v>2223</v>
      </c>
      <c r="O514" t="s">
        <v>37</v>
      </c>
      <c r="P514" t="s">
        <v>2507</v>
      </c>
      <c r="Q514" t="s">
        <v>38</v>
      </c>
      <c r="R514" t="s">
        <v>1881</v>
      </c>
      <c r="S514" t="s">
        <v>2428</v>
      </c>
      <c r="T514" t="s">
        <v>2508</v>
      </c>
      <c r="U514" t="s">
        <v>2370</v>
      </c>
      <c r="V514" t="s">
        <v>2370</v>
      </c>
      <c r="W514" t="s">
        <v>37</v>
      </c>
      <c r="X514" t="s">
        <v>37</v>
      </c>
      <c r="Y514" t="s">
        <v>37</v>
      </c>
      <c r="Z514" t="s">
        <v>2509</v>
      </c>
      <c r="AA514" t="s">
        <v>44</v>
      </c>
      <c r="AB514" t="s">
        <v>44</v>
      </c>
      <c r="AC514" t="s">
        <v>45</v>
      </c>
      <c r="AD514" t="s">
        <v>1302</v>
      </c>
      <c r="AE514" t="s">
        <v>2372</v>
      </c>
      <c r="AF514" t="s">
        <v>1730</v>
      </c>
      <c r="AG514">
        <v>622298</v>
      </c>
      <c r="AH514">
        <v>6</v>
      </c>
      <c r="AI514">
        <v>6</v>
      </c>
    </row>
    <row r="515" spans="1:35" ht="16.850000000000001" customHeight="1">
      <c r="A515" s="65" t="str">
        <f>IF(L515="","",IF(COUNTIF(Wip!K:K,L515)=0,IF(W515="","KGB","KBB"),IF(AND(_xlfn.IFNA(VLOOKUP(L515,Wip!K:M,3,0),"")="Y",Q515="MTCAPPLYCONF"),"On Hold",IF(W515="","KGB","KBB"))))</f>
        <v>KGB</v>
      </c>
      <c r="B515" s="65" t="str">
        <f>IF(A515="on hold", "on hold",
 IF(A515="KGB", "Standard Shipment",
  IF(IFERROR(IFERROR(VLOOKUP(L515, List!D:J, 7, 0), VLOOKUP(L515&amp;"", List!D:J, 7, 0)), 0)=0,
   IF(IFERROR(IFERROR(VLOOKUP(L515, 'CND List'!$A:$C, 3, 0), VLOOKUP(L515&amp;"", 'CND List'!$A:$C, 3, 0)), 0)=0,
    IF(A515="KBB", "-", ""),
    IFERROR(VLOOKUP(L515, 'CND List'!$A:$C, 3, 0), VLOOKUP(L515&amp;"", 'CND List'!$A:$C, 3, 0))
   ),
   IFERROR(VLOOKUP(L515, List!D:J, 7, 0), VLOOKUP(L515&amp;"", List!D:J, 7, 0))
  )
 )
)</f>
        <v>Standard Shipment</v>
      </c>
      <c r="C515" s="66" t="str">
        <f t="shared" si="8"/>
        <v>Standard Shipment</v>
      </c>
      <c r="D515" s="67" t="str">
        <f ca="1">IF(C515="Local Scrap","Closed",IFERROR(IF(A515="kgb","Closed",IF(MID(C515,5,1)="Q","Closed",LOOKUP(TODAY()-W515, {0,31,91,181,366}, {"0-30天","31-90天","91-180天","181-365天","365天以上"}))), LOOKUP(TODAY()-Z515, {0,31,91,181,366}, {"0-30天","31-90天","91-180天","181-365天","365天以上"})))</f>
        <v>Closed</v>
      </c>
      <c r="E515" s="67" t="str" cm="1">
        <f t="array" ref="E515">IF(A515&lt;&gt;"kbb", "", IF(IFERROR(VALUE(V515), 0)=MAX(INDEX(($A$2:$A$4929="kbb")*($L$2:$L$4929=L515)*IFERROR(VALUE($V$2:$V$4929), 0), 0)), "最新", "歷史重複"))</f>
        <v/>
      </c>
      <c r="F515" t="s">
        <v>2422</v>
      </c>
      <c r="G515" t="s">
        <v>29</v>
      </c>
      <c r="H515" t="s">
        <v>30</v>
      </c>
      <c r="I515" t="s">
        <v>31</v>
      </c>
      <c r="J515" t="s">
        <v>2423</v>
      </c>
      <c r="K515" t="s">
        <v>2424</v>
      </c>
      <c r="L515" t="s">
        <v>2510</v>
      </c>
      <c r="M515" t="s">
        <v>1575</v>
      </c>
      <c r="N515" t="s">
        <v>1576</v>
      </c>
      <c r="O515" t="s">
        <v>37</v>
      </c>
      <c r="P515" t="s">
        <v>2511</v>
      </c>
      <c r="Q515" t="s">
        <v>38</v>
      </c>
      <c r="R515" t="s">
        <v>1881</v>
      </c>
      <c r="S515" t="s">
        <v>2428</v>
      </c>
      <c r="T515" t="s">
        <v>2512</v>
      </c>
      <c r="U515" t="s">
        <v>2134</v>
      </c>
      <c r="V515" t="s">
        <v>2134</v>
      </c>
      <c r="W515" t="s">
        <v>37</v>
      </c>
      <c r="X515" t="s">
        <v>37</v>
      </c>
      <c r="Y515" t="s">
        <v>37</v>
      </c>
      <c r="Z515" t="s">
        <v>2513</v>
      </c>
      <c r="AA515" t="s">
        <v>44</v>
      </c>
      <c r="AB515" t="s">
        <v>44</v>
      </c>
      <c r="AC515" t="s">
        <v>45</v>
      </c>
      <c r="AD515" t="s">
        <v>1532</v>
      </c>
      <c r="AE515" t="s">
        <v>2136</v>
      </c>
      <c r="AF515" t="s">
        <v>1730</v>
      </c>
      <c r="AG515">
        <v>622379</v>
      </c>
      <c r="AH515">
        <v>5.2</v>
      </c>
      <c r="AI515">
        <v>5.2</v>
      </c>
    </row>
    <row r="516" spans="1:35" ht="16.850000000000001" customHeight="1">
      <c r="A516" s="65" t="str">
        <f>IF(L516="","",IF(COUNTIF(Wip!K:K,L516)=0,IF(W516="","KGB","KBB"),IF(AND(_xlfn.IFNA(VLOOKUP(L516,Wip!K:M,3,0),"")="Y",Q516="MTCAPPLYCONF"),"On Hold",IF(W516="","KGB","KBB"))))</f>
        <v>KGB</v>
      </c>
      <c r="B516" s="65" t="str">
        <f>IF(A516="on hold", "on hold",
 IF(A516="KGB", "Standard Shipment",
  IF(IFERROR(IFERROR(VLOOKUP(L516, List!D:J, 7, 0), VLOOKUP(L516&amp;"", List!D:J, 7, 0)), 0)=0,
   IF(IFERROR(IFERROR(VLOOKUP(L516, 'CND List'!$A:$C, 3, 0), VLOOKUP(L516&amp;"", 'CND List'!$A:$C, 3, 0)), 0)=0,
    IF(A516="KBB", "-", ""),
    IFERROR(VLOOKUP(L516, 'CND List'!$A:$C, 3, 0), VLOOKUP(L516&amp;"", 'CND List'!$A:$C, 3, 0))
   ),
   IFERROR(VLOOKUP(L516, List!D:J, 7, 0), VLOOKUP(L516&amp;"", List!D:J, 7, 0))
  )
 )
)</f>
        <v>Standard Shipment</v>
      </c>
      <c r="C516" s="66" t="str">
        <f t="shared" si="8"/>
        <v>Standard Shipment</v>
      </c>
      <c r="D516" s="67" t="str">
        <f ca="1">IF(C516="Local Scrap","Closed",IFERROR(IF(A516="kgb","Closed",IF(MID(C516,5,1)="Q","Closed",LOOKUP(TODAY()-W516, {0,31,91,181,366}, {"0-30天","31-90天","91-180天","181-365天","365天以上"}))), LOOKUP(TODAY()-Z516, {0,31,91,181,366}, {"0-30天","31-90天","91-180天","181-365天","365天以上"})))</f>
        <v>Closed</v>
      </c>
      <c r="E516" s="67" t="str" cm="1">
        <f t="array" ref="E516">IF(A516&lt;&gt;"kbb", "", IF(IFERROR(VALUE(V516), 0)=MAX(INDEX(($A$2:$A$4929="kbb")*($L$2:$L$4929=L516)*IFERROR(VALUE($V$2:$V$4929), 0), 0)), "最新", "歷史重複"))</f>
        <v/>
      </c>
      <c r="F516" t="s">
        <v>2422</v>
      </c>
      <c r="G516" t="s">
        <v>29</v>
      </c>
      <c r="H516" t="s">
        <v>30</v>
      </c>
      <c r="I516" t="s">
        <v>31</v>
      </c>
      <c r="J516" t="s">
        <v>2423</v>
      </c>
      <c r="K516" t="s">
        <v>2424</v>
      </c>
      <c r="L516" t="s">
        <v>2514</v>
      </c>
      <c r="M516" t="s">
        <v>1556</v>
      </c>
      <c r="N516" t="s">
        <v>1296</v>
      </c>
      <c r="O516" t="s">
        <v>37</v>
      </c>
      <c r="P516" t="s">
        <v>2515</v>
      </c>
      <c r="Q516" t="s">
        <v>38</v>
      </c>
      <c r="R516" t="s">
        <v>1881</v>
      </c>
      <c r="S516" t="s">
        <v>2437</v>
      </c>
      <c r="T516" t="s">
        <v>2516</v>
      </c>
      <c r="U516" t="s">
        <v>2370</v>
      </c>
      <c r="V516" t="s">
        <v>2457</v>
      </c>
      <c r="W516" t="s">
        <v>37</v>
      </c>
      <c r="X516" t="s">
        <v>37</v>
      </c>
      <c r="Y516" t="s">
        <v>37</v>
      </c>
      <c r="Z516" t="s">
        <v>2517</v>
      </c>
      <c r="AA516" t="s">
        <v>44</v>
      </c>
      <c r="AB516" t="s">
        <v>44</v>
      </c>
      <c r="AC516" t="s">
        <v>45</v>
      </c>
      <c r="AD516" t="s">
        <v>1302</v>
      </c>
      <c r="AE516" t="s">
        <v>2372</v>
      </c>
      <c r="AF516" t="s">
        <v>1730</v>
      </c>
      <c r="AG516">
        <v>622298</v>
      </c>
      <c r="AH516">
        <v>6</v>
      </c>
      <c r="AI516">
        <v>6</v>
      </c>
    </row>
    <row r="517" spans="1:35" ht="16.850000000000001" customHeight="1">
      <c r="A517" s="65" t="str">
        <f>IF(L517="","",IF(COUNTIF(Wip!K:K,L517)=0,IF(W517="","KGB","KBB"),IF(AND(_xlfn.IFNA(VLOOKUP(L517,Wip!K:M,3,0),"")="Y",Q517="MTCAPPLYCONF"),"On Hold",IF(W517="","KGB","KBB"))))</f>
        <v>KGB</v>
      </c>
      <c r="B517" s="65" t="str">
        <f>IF(A517="on hold", "on hold",
 IF(A517="KGB", "Standard Shipment",
  IF(IFERROR(IFERROR(VLOOKUP(L517, List!D:J, 7, 0), VLOOKUP(L517&amp;"", List!D:J, 7, 0)), 0)=0,
   IF(IFERROR(IFERROR(VLOOKUP(L517, 'CND List'!$A:$C, 3, 0), VLOOKUP(L517&amp;"", 'CND List'!$A:$C, 3, 0)), 0)=0,
    IF(A517="KBB", "-", ""),
    IFERROR(VLOOKUP(L517, 'CND List'!$A:$C, 3, 0), VLOOKUP(L517&amp;"", 'CND List'!$A:$C, 3, 0))
   ),
   IFERROR(VLOOKUP(L517, List!D:J, 7, 0), VLOOKUP(L517&amp;"", List!D:J, 7, 0))
  )
 )
)</f>
        <v>Standard Shipment</v>
      </c>
      <c r="C517" s="66" t="str">
        <f t="shared" si="8"/>
        <v>Standard Shipment</v>
      </c>
      <c r="D517" s="67" t="str">
        <f ca="1">IF(C517="Local Scrap","Closed",IFERROR(IF(A517="kgb","Closed",IF(MID(C517,5,1)="Q","Closed",LOOKUP(TODAY()-W517, {0,31,91,181,366}, {"0-30天","31-90天","91-180天","181-365天","365天以上"}))), LOOKUP(TODAY()-Z517, {0,31,91,181,366}, {"0-30天","31-90天","91-180天","181-365天","365天以上"})))</f>
        <v>Closed</v>
      </c>
      <c r="E517" s="67" t="str" cm="1">
        <f t="array" ref="E517">IF(A517&lt;&gt;"kbb", "", IF(IFERROR(VALUE(V517), 0)=MAX(INDEX(($A$2:$A$4929="kbb")*($L$2:$L$4929=L517)*IFERROR(VALUE($V$2:$V$4929), 0), 0)), "最新", "歷史重複"))</f>
        <v/>
      </c>
      <c r="F517" t="s">
        <v>2422</v>
      </c>
      <c r="G517" t="s">
        <v>29</v>
      </c>
      <c r="H517" t="s">
        <v>30</v>
      </c>
      <c r="I517" t="s">
        <v>31</v>
      </c>
      <c r="J517" t="s">
        <v>2423</v>
      </c>
      <c r="K517" t="s">
        <v>2424</v>
      </c>
      <c r="L517" t="s">
        <v>2518</v>
      </c>
      <c r="M517" t="s">
        <v>2340</v>
      </c>
      <c r="N517" t="s">
        <v>1843</v>
      </c>
      <c r="O517" t="s">
        <v>37</v>
      </c>
      <c r="P517" t="s">
        <v>2519</v>
      </c>
      <c r="Q517" t="s">
        <v>38</v>
      </c>
      <c r="R517" t="s">
        <v>1881</v>
      </c>
      <c r="S517" t="s">
        <v>2486</v>
      </c>
      <c r="T517" t="s">
        <v>2520</v>
      </c>
      <c r="U517" t="s">
        <v>2263</v>
      </c>
      <c r="V517" t="s">
        <v>2263</v>
      </c>
      <c r="W517" t="s">
        <v>37</v>
      </c>
      <c r="X517" t="s">
        <v>37</v>
      </c>
      <c r="Y517" t="s">
        <v>37</v>
      </c>
      <c r="Z517" t="s">
        <v>2521</v>
      </c>
      <c r="AA517" t="s">
        <v>44</v>
      </c>
      <c r="AB517" t="s">
        <v>44</v>
      </c>
      <c r="AC517" t="s">
        <v>45</v>
      </c>
      <c r="AD517" t="s">
        <v>1847</v>
      </c>
      <c r="AE517" t="s">
        <v>2250</v>
      </c>
      <c r="AF517" t="s">
        <v>2220</v>
      </c>
      <c r="AG517">
        <v>622364</v>
      </c>
      <c r="AH517">
        <v>5.5</v>
      </c>
      <c r="AI517">
        <v>0.2</v>
      </c>
    </row>
    <row r="518" spans="1:35" ht="16.850000000000001" customHeight="1">
      <c r="A518" s="65" t="str">
        <f>IF(L518="","",IF(COUNTIF(Wip!K:K,L518)=0,IF(W518="","KGB","KBB"),IF(AND(_xlfn.IFNA(VLOOKUP(L518,Wip!K:M,3,0),"")="Y",Q518="MTCAPPLYCONF"),"On Hold",IF(W518="","KGB","KBB"))))</f>
        <v>KGB</v>
      </c>
      <c r="B518" s="65" t="str">
        <f>IF(A518="on hold", "on hold",
 IF(A518="KGB", "Standard Shipment",
  IF(IFERROR(IFERROR(VLOOKUP(L518, List!D:J, 7, 0), VLOOKUP(L518&amp;"", List!D:J, 7, 0)), 0)=0,
   IF(IFERROR(IFERROR(VLOOKUP(L518, 'CND List'!$A:$C, 3, 0), VLOOKUP(L518&amp;"", 'CND List'!$A:$C, 3, 0)), 0)=0,
    IF(A518="KBB", "-", ""),
    IFERROR(VLOOKUP(L518, 'CND List'!$A:$C, 3, 0), VLOOKUP(L518&amp;"", 'CND List'!$A:$C, 3, 0))
   ),
   IFERROR(VLOOKUP(L518, List!D:J, 7, 0), VLOOKUP(L518&amp;"", List!D:J, 7, 0))
  )
 )
)</f>
        <v>Standard Shipment</v>
      </c>
      <c r="C518" s="66" t="str">
        <f t="shared" si="8"/>
        <v>Standard Shipment</v>
      </c>
      <c r="D518" s="67" t="str">
        <f ca="1">IF(C518="Local Scrap","Closed",IFERROR(IF(A518="kgb","Closed",IF(MID(C518,5,1)="Q","Closed",LOOKUP(TODAY()-W518, {0,31,91,181,366}, {"0-30天","31-90天","91-180天","181-365天","365天以上"}))), LOOKUP(TODAY()-Z518, {0,31,91,181,366}, {"0-30天","31-90天","91-180天","181-365天","365天以上"})))</f>
        <v>Closed</v>
      </c>
      <c r="E518" s="67" t="str" cm="1">
        <f t="array" ref="E518">IF(A518&lt;&gt;"kbb", "", IF(IFERROR(VALUE(V518), 0)=MAX(INDEX(($A$2:$A$4929="kbb")*($L$2:$L$4929=L518)*IFERROR(VALUE($V$2:$V$4929), 0), 0)), "最新", "歷史重複"))</f>
        <v/>
      </c>
      <c r="F518" t="s">
        <v>2422</v>
      </c>
      <c r="G518" t="s">
        <v>29</v>
      </c>
      <c r="H518" t="s">
        <v>30</v>
      </c>
      <c r="I518" t="s">
        <v>31</v>
      </c>
      <c r="J518" t="s">
        <v>2423</v>
      </c>
      <c r="K518" t="s">
        <v>2424</v>
      </c>
      <c r="L518" t="s">
        <v>2522</v>
      </c>
      <c r="M518" t="s">
        <v>2278</v>
      </c>
      <c r="N518" t="s">
        <v>1843</v>
      </c>
      <c r="O518" t="s">
        <v>37</v>
      </c>
      <c r="P518" t="s">
        <v>2523</v>
      </c>
      <c r="Q518" t="s">
        <v>38</v>
      </c>
      <c r="R518" t="s">
        <v>1881</v>
      </c>
      <c r="S518" t="s">
        <v>2486</v>
      </c>
      <c r="T518" t="s">
        <v>2524</v>
      </c>
      <c r="U518" t="s">
        <v>2263</v>
      </c>
      <c r="V518" t="s">
        <v>2263</v>
      </c>
      <c r="W518" t="s">
        <v>37</v>
      </c>
      <c r="X518" t="s">
        <v>37</v>
      </c>
      <c r="Y518" t="s">
        <v>37</v>
      </c>
      <c r="Z518" t="s">
        <v>2525</v>
      </c>
      <c r="AA518" t="s">
        <v>44</v>
      </c>
      <c r="AB518" t="s">
        <v>44</v>
      </c>
      <c r="AC518" t="s">
        <v>45</v>
      </c>
      <c r="AD518" t="s">
        <v>1847</v>
      </c>
      <c r="AE518" t="s">
        <v>2250</v>
      </c>
      <c r="AF518" t="s">
        <v>2526</v>
      </c>
      <c r="AG518">
        <v>622364</v>
      </c>
      <c r="AH518">
        <v>3.6</v>
      </c>
      <c r="AI518">
        <v>3.6</v>
      </c>
    </row>
    <row r="519" spans="1:35" ht="16.850000000000001" customHeight="1">
      <c r="A519" s="65" t="str">
        <f>IF(L519="","",IF(COUNTIF(Wip!K:K,L519)=0,IF(W519="","KGB","KBB"),IF(AND(_xlfn.IFNA(VLOOKUP(L519,Wip!K:M,3,0),"")="Y",Q519="MTCAPPLYCONF"),"On Hold",IF(W519="","KGB","KBB"))))</f>
        <v>KGB</v>
      </c>
      <c r="B519" s="65" t="str">
        <f>IF(A519="on hold", "on hold",
 IF(A519="KGB", "Standard Shipment",
  IF(IFERROR(IFERROR(VLOOKUP(L519, List!D:J, 7, 0), VLOOKUP(L519&amp;"", List!D:J, 7, 0)), 0)=0,
   IF(IFERROR(IFERROR(VLOOKUP(L519, 'CND List'!$A:$C, 3, 0), VLOOKUP(L519&amp;"", 'CND List'!$A:$C, 3, 0)), 0)=0,
    IF(A519="KBB", "-", ""),
    IFERROR(VLOOKUP(L519, 'CND List'!$A:$C, 3, 0), VLOOKUP(L519&amp;"", 'CND List'!$A:$C, 3, 0))
   ),
   IFERROR(VLOOKUP(L519, List!D:J, 7, 0), VLOOKUP(L519&amp;"", List!D:J, 7, 0))
  )
 )
)</f>
        <v>Standard Shipment</v>
      </c>
      <c r="C519" s="66" t="str">
        <f t="shared" si="8"/>
        <v>Standard Shipment</v>
      </c>
      <c r="D519" s="67" t="str">
        <f ca="1">IF(C519="Local Scrap","Closed",IFERROR(IF(A519="kgb","Closed",IF(MID(C519,5,1)="Q","Closed",LOOKUP(TODAY()-W519, {0,31,91,181,366}, {"0-30天","31-90天","91-180天","181-365天","365天以上"}))), LOOKUP(TODAY()-Z519, {0,31,91,181,366}, {"0-30天","31-90天","91-180天","181-365天","365天以上"})))</f>
        <v>Closed</v>
      </c>
      <c r="E519" s="67" t="str" cm="1">
        <f t="array" ref="E519">IF(A519&lt;&gt;"kbb", "", IF(IFERROR(VALUE(V519), 0)=MAX(INDEX(($A$2:$A$4929="kbb")*($L$2:$L$4929=L519)*IFERROR(VALUE($V$2:$V$4929), 0), 0)), "最新", "歷史重複"))</f>
        <v/>
      </c>
      <c r="F519" t="s">
        <v>2422</v>
      </c>
      <c r="G519" t="s">
        <v>29</v>
      </c>
      <c r="H519" t="s">
        <v>30</v>
      </c>
      <c r="I519" t="s">
        <v>31</v>
      </c>
      <c r="J519" t="s">
        <v>2423</v>
      </c>
      <c r="K519" t="s">
        <v>2424</v>
      </c>
      <c r="L519" t="s">
        <v>2527</v>
      </c>
      <c r="M519" t="s">
        <v>2340</v>
      </c>
      <c r="N519" t="s">
        <v>1843</v>
      </c>
      <c r="O519" t="s">
        <v>37</v>
      </c>
      <c r="P519" t="s">
        <v>2528</v>
      </c>
      <c r="Q519" t="s">
        <v>38</v>
      </c>
      <c r="R519" t="s">
        <v>1881</v>
      </c>
      <c r="S519" t="s">
        <v>2486</v>
      </c>
      <c r="T519" t="s">
        <v>2529</v>
      </c>
      <c r="U519" t="s">
        <v>2263</v>
      </c>
      <c r="V519" t="s">
        <v>2263</v>
      </c>
      <c r="W519" t="s">
        <v>37</v>
      </c>
      <c r="X519" t="s">
        <v>37</v>
      </c>
      <c r="Y519" t="s">
        <v>37</v>
      </c>
      <c r="Z519" t="s">
        <v>2530</v>
      </c>
      <c r="AA519" t="s">
        <v>44</v>
      </c>
      <c r="AB519" t="s">
        <v>44</v>
      </c>
      <c r="AC519" t="s">
        <v>45</v>
      </c>
      <c r="AD519" t="s">
        <v>1847</v>
      </c>
      <c r="AE519" t="s">
        <v>2250</v>
      </c>
      <c r="AF519" t="s">
        <v>2317</v>
      </c>
      <c r="AG519">
        <v>622364</v>
      </c>
      <c r="AH519">
        <v>5.4</v>
      </c>
      <c r="AI519">
        <v>0.1</v>
      </c>
    </row>
    <row r="520" spans="1:35" ht="16.850000000000001" customHeight="1">
      <c r="A520" s="65" t="str">
        <f>IF(L520="","",IF(COUNTIF(Wip!K:K,L520)=0,IF(W520="","KGB","KBB"),IF(AND(_xlfn.IFNA(VLOOKUP(L520,Wip!K:M,3,0),"")="Y",Q520="MTCAPPLYCONF"),"On Hold",IF(W520="","KGB","KBB"))))</f>
        <v>KGB</v>
      </c>
      <c r="B520" s="65" t="str">
        <f>IF(A520="on hold", "on hold",
 IF(A520="KGB", "Standard Shipment",
  IF(IFERROR(IFERROR(VLOOKUP(L520, List!D:J, 7, 0), VLOOKUP(L520&amp;"", List!D:J, 7, 0)), 0)=0,
   IF(IFERROR(IFERROR(VLOOKUP(L520, 'CND List'!$A:$C, 3, 0), VLOOKUP(L520&amp;"", 'CND List'!$A:$C, 3, 0)), 0)=0,
    IF(A520="KBB", "-", ""),
    IFERROR(VLOOKUP(L520, 'CND List'!$A:$C, 3, 0), VLOOKUP(L520&amp;"", 'CND List'!$A:$C, 3, 0))
   ),
   IFERROR(VLOOKUP(L520, List!D:J, 7, 0), VLOOKUP(L520&amp;"", List!D:J, 7, 0))
  )
 )
)</f>
        <v>Standard Shipment</v>
      </c>
      <c r="C520" s="66" t="str">
        <f t="shared" si="8"/>
        <v>Standard Shipment</v>
      </c>
      <c r="D520" s="67" t="str">
        <f ca="1">IF(C520="Local Scrap","Closed",IFERROR(IF(A520="kgb","Closed",IF(MID(C520,5,1)="Q","Closed",LOOKUP(TODAY()-W520, {0,31,91,181,366}, {"0-30天","31-90天","91-180天","181-365天","365天以上"}))), LOOKUP(TODAY()-Z520, {0,31,91,181,366}, {"0-30天","31-90天","91-180天","181-365天","365天以上"})))</f>
        <v>Closed</v>
      </c>
      <c r="E520" s="67" t="str" cm="1">
        <f t="array" ref="E520">IF(A520&lt;&gt;"kbb", "", IF(IFERROR(VALUE(V520), 0)=MAX(INDEX(($A$2:$A$4929="kbb")*($L$2:$L$4929=L520)*IFERROR(VALUE($V$2:$V$4929), 0), 0)), "最新", "歷史重複"))</f>
        <v/>
      </c>
      <c r="F520" t="s">
        <v>2422</v>
      </c>
      <c r="G520" t="s">
        <v>29</v>
      </c>
      <c r="H520" t="s">
        <v>30</v>
      </c>
      <c r="I520" t="s">
        <v>31</v>
      </c>
      <c r="J520" t="s">
        <v>2423</v>
      </c>
      <c r="K520" t="s">
        <v>2424</v>
      </c>
      <c r="L520" t="s">
        <v>2531</v>
      </c>
      <c r="M520" t="s">
        <v>2466</v>
      </c>
      <c r="N520" t="s">
        <v>2192</v>
      </c>
      <c r="O520" t="s">
        <v>37</v>
      </c>
      <c r="P520" t="s">
        <v>2532</v>
      </c>
      <c r="Q520" t="s">
        <v>38</v>
      </c>
      <c r="R520" t="s">
        <v>1881</v>
      </c>
      <c r="S520" t="s">
        <v>2486</v>
      </c>
      <c r="T520" t="s">
        <v>2533</v>
      </c>
      <c r="U520" t="s">
        <v>2263</v>
      </c>
      <c r="V520" t="s">
        <v>2263</v>
      </c>
      <c r="W520" t="s">
        <v>37</v>
      </c>
      <c r="X520" t="s">
        <v>37</v>
      </c>
      <c r="Y520" t="s">
        <v>37</v>
      </c>
      <c r="Z520" t="s">
        <v>2534</v>
      </c>
      <c r="AA520" t="s">
        <v>44</v>
      </c>
      <c r="AB520" t="s">
        <v>44</v>
      </c>
      <c r="AC520" t="s">
        <v>45</v>
      </c>
      <c r="AD520" t="s">
        <v>1847</v>
      </c>
      <c r="AE520" t="s">
        <v>2250</v>
      </c>
      <c r="AF520" t="s">
        <v>2317</v>
      </c>
      <c r="AG520">
        <v>622364</v>
      </c>
      <c r="AH520">
        <v>5.4</v>
      </c>
      <c r="AI520">
        <v>0.1</v>
      </c>
    </row>
    <row r="521" spans="1:35" ht="16.850000000000001" customHeight="1">
      <c r="A521" s="65" t="str">
        <f>IF(L521="","",IF(COUNTIF(Wip!K:K,L521)=0,IF(W521="","KGB","KBB"),IF(AND(_xlfn.IFNA(VLOOKUP(L521,Wip!K:M,3,0),"")="Y",Q521="MTCAPPLYCONF"),"On Hold",IF(W521="","KGB","KBB"))))</f>
        <v>KGB</v>
      </c>
      <c r="B521" s="65" t="str">
        <f>IF(A521="on hold", "on hold",
 IF(A521="KGB", "Standard Shipment",
  IF(IFERROR(IFERROR(VLOOKUP(L521, List!D:J, 7, 0), VLOOKUP(L521&amp;"", List!D:J, 7, 0)), 0)=0,
   IF(IFERROR(IFERROR(VLOOKUP(L521, 'CND List'!$A:$C, 3, 0), VLOOKUP(L521&amp;"", 'CND List'!$A:$C, 3, 0)), 0)=0,
    IF(A521="KBB", "-", ""),
    IFERROR(VLOOKUP(L521, 'CND List'!$A:$C, 3, 0), VLOOKUP(L521&amp;"", 'CND List'!$A:$C, 3, 0))
   ),
   IFERROR(VLOOKUP(L521, List!D:J, 7, 0), VLOOKUP(L521&amp;"", List!D:J, 7, 0))
  )
 )
)</f>
        <v>Standard Shipment</v>
      </c>
      <c r="C521" s="66" t="str">
        <f t="shared" si="8"/>
        <v>Standard Shipment</v>
      </c>
      <c r="D521" s="67" t="str">
        <f ca="1">IF(C521="Local Scrap","Closed",IFERROR(IF(A521="kgb","Closed",IF(MID(C521,5,1)="Q","Closed",LOOKUP(TODAY()-W521, {0,31,91,181,366}, {"0-30天","31-90天","91-180天","181-365天","365天以上"}))), LOOKUP(TODAY()-Z521, {0,31,91,181,366}, {"0-30天","31-90天","91-180天","181-365天","365天以上"})))</f>
        <v>Closed</v>
      </c>
      <c r="E521" s="67" t="str" cm="1">
        <f t="array" ref="E521">IF(A521&lt;&gt;"kbb", "", IF(IFERROR(VALUE(V521), 0)=MAX(INDEX(($A$2:$A$4929="kbb")*($L$2:$L$4929=L521)*IFERROR(VALUE($V$2:$V$4929), 0), 0)), "最新", "歷史重複"))</f>
        <v/>
      </c>
      <c r="F521" t="s">
        <v>2422</v>
      </c>
      <c r="G521" t="s">
        <v>29</v>
      </c>
      <c r="H521" t="s">
        <v>30</v>
      </c>
      <c r="I521" t="s">
        <v>31</v>
      </c>
      <c r="J521" t="s">
        <v>2423</v>
      </c>
      <c r="K521" t="s">
        <v>2424</v>
      </c>
      <c r="L521" t="s">
        <v>2535</v>
      </c>
      <c r="M521" t="s">
        <v>2536</v>
      </c>
      <c r="N521" t="s">
        <v>1321</v>
      </c>
      <c r="O521" t="s">
        <v>37</v>
      </c>
      <c r="P521" t="s">
        <v>2535</v>
      </c>
      <c r="Q521" t="s">
        <v>38</v>
      </c>
      <c r="R521" t="s">
        <v>1881</v>
      </c>
      <c r="S521" t="s">
        <v>2428</v>
      </c>
      <c r="T521" t="s">
        <v>2537</v>
      </c>
      <c r="U521" t="s">
        <v>2119</v>
      </c>
      <c r="V521" t="s">
        <v>2119</v>
      </c>
      <c r="W521" t="s">
        <v>37</v>
      </c>
      <c r="X521" t="s">
        <v>37</v>
      </c>
      <c r="Y521" t="s">
        <v>37</v>
      </c>
      <c r="Z521" t="s">
        <v>2538</v>
      </c>
      <c r="AA521" t="s">
        <v>44</v>
      </c>
      <c r="AB521" t="s">
        <v>44</v>
      </c>
      <c r="AC521" t="s">
        <v>45</v>
      </c>
      <c r="AD521" t="s">
        <v>1288</v>
      </c>
      <c r="AE521" t="s">
        <v>2121</v>
      </c>
      <c r="AF521" t="s">
        <v>1918</v>
      </c>
      <c r="AG521">
        <v>622283</v>
      </c>
      <c r="AH521">
        <v>11.4</v>
      </c>
      <c r="AI521">
        <v>11.4</v>
      </c>
    </row>
    <row r="522" spans="1:35" ht="16.850000000000001" customHeight="1">
      <c r="A522" s="65" t="str">
        <f>IF(L522="","",IF(COUNTIF(Wip!K:K,L522)=0,IF(W522="","KGB","KBB"),IF(AND(_xlfn.IFNA(VLOOKUP(L522,Wip!K:M,3,0),"")="Y",Q522="MTCAPPLYCONF"),"On Hold",IF(W522="","KGB","KBB"))))</f>
        <v>KGB</v>
      </c>
      <c r="B522" s="65" t="str">
        <f>IF(A522="on hold", "on hold",
 IF(A522="KGB", "Standard Shipment",
  IF(IFERROR(IFERROR(VLOOKUP(L522, List!D:J, 7, 0), VLOOKUP(L522&amp;"", List!D:J, 7, 0)), 0)=0,
   IF(IFERROR(IFERROR(VLOOKUP(L522, 'CND List'!$A:$C, 3, 0), VLOOKUP(L522&amp;"", 'CND List'!$A:$C, 3, 0)), 0)=0,
    IF(A522="KBB", "-", ""),
    IFERROR(VLOOKUP(L522, 'CND List'!$A:$C, 3, 0), VLOOKUP(L522&amp;"", 'CND List'!$A:$C, 3, 0))
   ),
   IFERROR(VLOOKUP(L522, List!D:J, 7, 0), VLOOKUP(L522&amp;"", List!D:J, 7, 0))
  )
 )
)</f>
        <v>Standard Shipment</v>
      </c>
      <c r="C522" s="66" t="str">
        <f t="shared" si="8"/>
        <v>Standard Shipment</v>
      </c>
      <c r="D522" s="67" t="str">
        <f ca="1">IF(C522="Local Scrap","Closed",IFERROR(IF(A522="kgb","Closed",IF(MID(C522,5,1)="Q","Closed",LOOKUP(TODAY()-W522, {0,31,91,181,366}, {"0-30天","31-90天","91-180天","181-365天","365天以上"}))), LOOKUP(TODAY()-Z522, {0,31,91,181,366}, {"0-30天","31-90天","91-180天","181-365天","365天以上"})))</f>
        <v>Closed</v>
      </c>
      <c r="E522" s="67" t="str" cm="1">
        <f t="array" ref="E522">IF(A522&lt;&gt;"kbb", "", IF(IFERROR(VALUE(V522), 0)=MAX(INDEX(($A$2:$A$4929="kbb")*($L$2:$L$4929=L522)*IFERROR(VALUE($V$2:$V$4929), 0), 0)), "最新", "歷史重複"))</f>
        <v/>
      </c>
      <c r="F522" t="s">
        <v>2422</v>
      </c>
      <c r="G522" t="s">
        <v>29</v>
      </c>
      <c r="H522" t="s">
        <v>30</v>
      </c>
      <c r="I522" t="s">
        <v>31</v>
      </c>
      <c r="J522" t="s">
        <v>2423</v>
      </c>
      <c r="K522" t="s">
        <v>2424</v>
      </c>
      <c r="L522" t="s">
        <v>2539</v>
      </c>
      <c r="M522" t="s">
        <v>1428</v>
      </c>
      <c r="N522" t="s">
        <v>1411</v>
      </c>
      <c r="O522" t="s">
        <v>37</v>
      </c>
      <c r="P522" t="s">
        <v>2540</v>
      </c>
      <c r="Q522" t="s">
        <v>38</v>
      </c>
      <c r="R522" t="s">
        <v>1881</v>
      </c>
      <c r="S522" t="s">
        <v>2428</v>
      </c>
      <c r="T522" t="s">
        <v>2541</v>
      </c>
      <c r="U522" t="s">
        <v>2370</v>
      </c>
      <c r="V522" t="s">
        <v>2370</v>
      </c>
      <c r="W522" t="s">
        <v>37</v>
      </c>
      <c r="X522" t="s">
        <v>37</v>
      </c>
      <c r="Y522" t="s">
        <v>37</v>
      </c>
      <c r="Z522" t="s">
        <v>2542</v>
      </c>
      <c r="AA522" t="s">
        <v>44</v>
      </c>
      <c r="AB522" t="s">
        <v>44</v>
      </c>
      <c r="AC522" t="s">
        <v>45</v>
      </c>
      <c r="AD522" t="s">
        <v>1257</v>
      </c>
      <c r="AE522" t="s">
        <v>2372</v>
      </c>
      <c r="AF522" t="s">
        <v>1918</v>
      </c>
      <c r="AG522">
        <v>622298</v>
      </c>
      <c r="AH522">
        <v>6.4</v>
      </c>
      <c r="AI522">
        <v>6.4</v>
      </c>
    </row>
    <row r="523" spans="1:35" ht="16.850000000000001" customHeight="1">
      <c r="A523" s="65" t="str">
        <f>IF(L523="","",IF(COUNTIF(Wip!K:K,L523)=0,IF(W523="","KGB","KBB"),IF(AND(_xlfn.IFNA(VLOOKUP(L523,Wip!K:M,3,0),"")="Y",Q523="MTCAPPLYCONF"),"On Hold",IF(W523="","KGB","KBB"))))</f>
        <v>KGB</v>
      </c>
      <c r="B523" s="65" t="str">
        <f>IF(A523="on hold", "on hold",
 IF(A523="KGB", "Standard Shipment",
  IF(IFERROR(IFERROR(VLOOKUP(L523, List!D:J, 7, 0), VLOOKUP(L523&amp;"", List!D:J, 7, 0)), 0)=0,
   IF(IFERROR(IFERROR(VLOOKUP(L523, 'CND List'!$A:$C, 3, 0), VLOOKUP(L523&amp;"", 'CND List'!$A:$C, 3, 0)), 0)=0,
    IF(A523="KBB", "-", ""),
    IFERROR(VLOOKUP(L523, 'CND List'!$A:$C, 3, 0), VLOOKUP(L523&amp;"", 'CND List'!$A:$C, 3, 0))
   ),
   IFERROR(VLOOKUP(L523, List!D:J, 7, 0), VLOOKUP(L523&amp;"", List!D:J, 7, 0))
  )
 )
)</f>
        <v>Standard Shipment</v>
      </c>
      <c r="C523" s="66" t="str">
        <f t="shared" si="8"/>
        <v>Standard Shipment</v>
      </c>
      <c r="D523" s="67" t="str">
        <f ca="1">IF(C523="Local Scrap","Closed",IFERROR(IF(A523="kgb","Closed",IF(MID(C523,5,1)="Q","Closed",LOOKUP(TODAY()-W523, {0,31,91,181,366}, {"0-30天","31-90天","91-180天","181-365天","365天以上"}))), LOOKUP(TODAY()-Z523, {0,31,91,181,366}, {"0-30天","31-90天","91-180天","181-365天","365天以上"})))</f>
        <v>Closed</v>
      </c>
      <c r="E523" s="67" t="str" cm="1">
        <f t="array" ref="E523">IF(A523&lt;&gt;"kbb", "", IF(IFERROR(VALUE(V523), 0)=MAX(INDEX(($A$2:$A$4929="kbb")*($L$2:$L$4929=L523)*IFERROR(VALUE($V$2:$V$4929), 0), 0)), "最新", "歷史重複"))</f>
        <v/>
      </c>
      <c r="F523" t="s">
        <v>2422</v>
      </c>
      <c r="G523" t="s">
        <v>29</v>
      </c>
      <c r="H523" t="s">
        <v>30</v>
      </c>
      <c r="I523" t="s">
        <v>31</v>
      </c>
      <c r="J523" t="s">
        <v>2423</v>
      </c>
      <c r="K523" t="s">
        <v>2424</v>
      </c>
      <c r="L523" t="s">
        <v>2543</v>
      </c>
      <c r="M523" t="s">
        <v>2544</v>
      </c>
      <c r="N523" t="s">
        <v>2481</v>
      </c>
      <c r="O523" t="s">
        <v>37</v>
      </c>
      <c r="P523" t="s">
        <v>2545</v>
      </c>
      <c r="Q523" t="s">
        <v>38</v>
      </c>
      <c r="R523" t="s">
        <v>1881</v>
      </c>
      <c r="S523" t="s">
        <v>2428</v>
      </c>
      <c r="T523" t="s">
        <v>2546</v>
      </c>
      <c r="U523" t="s">
        <v>1915</v>
      </c>
      <c r="V523" t="s">
        <v>1915</v>
      </c>
      <c r="W523" t="s">
        <v>37</v>
      </c>
      <c r="X523" t="s">
        <v>37</v>
      </c>
      <c r="Y523" t="s">
        <v>37</v>
      </c>
      <c r="Z523" t="s">
        <v>2547</v>
      </c>
      <c r="AA523" t="s">
        <v>44</v>
      </c>
      <c r="AB523" t="s">
        <v>44</v>
      </c>
      <c r="AC523" t="s">
        <v>45</v>
      </c>
      <c r="AD523" t="s">
        <v>1532</v>
      </c>
      <c r="AE523" t="s">
        <v>1917</v>
      </c>
      <c r="AF523" t="s">
        <v>1730</v>
      </c>
      <c r="AG523">
        <v>622397</v>
      </c>
      <c r="AH523">
        <v>5.5</v>
      </c>
      <c r="AI523">
        <v>5.5</v>
      </c>
    </row>
    <row r="524" spans="1:35" ht="16.850000000000001" customHeight="1">
      <c r="A524" s="65" t="str">
        <f>IF(L524="","",IF(COUNTIF(Wip!K:K,L524)=0,IF(W524="","KGB","KBB"),IF(AND(_xlfn.IFNA(VLOOKUP(L524,Wip!K:M,3,0),"")="Y",Q524="MTCAPPLYCONF"),"On Hold",IF(W524="","KGB","KBB"))))</f>
        <v>KGB</v>
      </c>
      <c r="B524" s="65" t="str">
        <f>IF(A524="on hold", "on hold",
 IF(A524="KGB", "Standard Shipment",
  IF(IFERROR(IFERROR(VLOOKUP(L524, List!D:J, 7, 0), VLOOKUP(L524&amp;"", List!D:J, 7, 0)), 0)=0,
   IF(IFERROR(IFERROR(VLOOKUP(L524, 'CND List'!$A:$C, 3, 0), VLOOKUP(L524&amp;"", 'CND List'!$A:$C, 3, 0)), 0)=0,
    IF(A524="KBB", "-", ""),
    IFERROR(VLOOKUP(L524, 'CND List'!$A:$C, 3, 0), VLOOKUP(L524&amp;"", 'CND List'!$A:$C, 3, 0))
   ),
   IFERROR(VLOOKUP(L524, List!D:J, 7, 0), VLOOKUP(L524&amp;"", List!D:J, 7, 0))
  )
 )
)</f>
        <v>Standard Shipment</v>
      </c>
      <c r="C524" s="66" t="str">
        <f t="shared" si="8"/>
        <v>Standard Shipment</v>
      </c>
      <c r="D524" s="67" t="str">
        <f ca="1">IF(C524="Local Scrap","Closed",IFERROR(IF(A524="kgb","Closed",IF(MID(C524,5,1)="Q","Closed",LOOKUP(TODAY()-W524, {0,31,91,181,366}, {"0-30天","31-90天","91-180天","181-365天","365天以上"}))), LOOKUP(TODAY()-Z524, {0,31,91,181,366}, {"0-30天","31-90天","91-180天","181-365天","365天以上"})))</f>
        <v>Closed</v>
      </c>
      <c r="E524" s="67" t="str" cm="1">
        <f t="array" ref="E524">IF(A524&lt;&gt;"kbb", "", IF(IFERROR(VALUE(V524), 0)=MAX(INDEX(($A$2:$A$4929="kbb")*($L$2:$L$4929=L524)*IFERROR(VALUE($V$2:$V$4929), 0), 0)), "最新", "歷史重複"))</f>
        <v/>
      </c>
      <c r="F524" t="s">
        <v>2422</v>
      </c>
      <c r="G524" t="s">
        <v>29</v>
      </c>
      <c r="H524" t="s">
        <v>30</v>
      </c>
      <c r="I524" t="s">
        <v>31</v>
      </c>
      <c r="J524" t="s">
        <v>2423</v>
      </c>
      <c r="K524" t="s">
        <v>2424</v>
      </c>
      <c r="L524" t="s">
        <v>2548</v>
      </c>
      <c r="M524" t="s">
        <v>429</v>
      </c>
      <c r="N524" t="s">
        <v>36</v>
      </c>
      <c r="O524" t="s">
        <v>37</v>
      </c>
      <c r="P524" t="s">
        <v>2549</v>
      </c>
      <c r="Q524" t="s">
        <v>38</v>
      </c>
      <c r="R524" t="s">
        <v>1881</v>
      </c>
      <c r="S524" t="s">
        <v>2428</v>
      </c>
      <c r="T524" t="s">
        <v>2550</v>
      </c>
      <c r="U524" t="s">
        <v>2469</v>
      </c>
      <c r="V524" t="s">
        <v>2469</v>
      </c>
      <c r="W524" t="s">
        <v>37</v>
      </c>
      <c r="X524" t="s">
        <v>37</v>
      </c>
      <c r="Y524" t="s">
        <v>37</v>
      </c>
      <c r="Z524" t="s">
        <v>2551</v>
      </c>
      <c r="AA524" t="s">
        <v>44</v>
      </c>
      <c r="AB524" t="s">
        <v>44</v>
      </c>
      <c r="AC524" t="s">
        <v>45</v>
      </c>
      <c r="AD524" t="s">
        <v>46</v>
      </c>
      <c r="AE524" t="s">
        <v>2471</v>
      </c>
      <c r="AF524" t="s">
        <v>2122</v>
      </c>
      <c r="AG524">
        <v>622333</v>
      </c>
      <c r="AH524">
        <v>4.4000000000000004</v>
      </c>
      <c r="AI524">
        <v>4.4000000000000004</v>
      </c>
    </row>
    <row r="525" spans="1:35" ht="16.850000000000001" customHeight="1">
      <c r="A525" s="65" t="str">
        <f>IF(L525="","",IF(COUNTIF(Wip!K:K,L525)=0,IF(W525="","KGB","KBB"),IF(AND(_xlfn.IFNA(VLOOKUP(L525,Wip!K:M,3,0),"")="Y",Q525="MTCAPPLYCONF"),"On Hold",IF(W525="","KGB","KBB"))))</f>
        <v>KGB</v>
      </c>
      <c r="B525" s="65" t="str">
        <f>IF(A525="on hold", "on hold",
 IF(A525="KGB", "Standard Shipment",
  IF(IFERROR(IFERROR(VLOOKUP(L525, List!D:J, 7, 0), VLOOKUP(L525&amp;"", List!D:J, 7, 0)), 0)=0,
   IF(IFERROR(IFERROR(VLOOKUP(L525, 'CND List'!$A:$C, 3, 0), VLOOKUP(L525&amp;"", 'CND List'!$A:$C, 3, 0)), 0)=0,
    IF(A525="KBB", "-", ""),
    IFERROR(VLOOKUP(L525, 'CND List'!$A:$C, 3, 0), VLOOKUP(L525&amp;"", 'CND List'!$A:$C, 3, 0))
   ),
   IFERROR(VLOOKUP(L525, List!D:J, 7, 0), VLOOKUP(L525&amp;"", List!D:J, 7, 0))
  )
 )
)</f>
        <v>Standard Shipment</v>
      </c>
      <c r="C525" s="66" t="str">
        <f t="shared" si="8"/>
        <v>Standard Shipment</v>
      </c>
      <c r="D525" s="67" t="str">
        <f ca="1">IF(C525="Local Scrap","Closed",IFERROR(IF(A525="kgb","Closed",IF(MID(C525,5,1)="Q","Closed",LOOKUP(TODAY()-W525, {0,31,91,181,366}, {"0-30天","31-90天","91-180天","181-365天","365天以上"}))), LOOKUP(TODAY()-Z525, {0,31,91,181,366}, {"0-30天","31-90天","91-180天","181-365天","365天以上"})))</f>
        <v>Closed</v>
      </c>
      <c r="E525" s="67" t="str" cm="1">
        <f t="array" ref="E525">IF(A525&lt;&gt;"kbb", "", IF(IFERROR(VALUE(V525), 0)=MAX(INDEX(($A$2:$A$4929="kbb")*($L$2:$L$4929=L525)*IFERROR(VALUE($V$2:$V$4929), 0), 0)), "最新", "歷史重複"))</f>
        <v/>
      </c>
      <c r="F525" t="s">
        <v>2422</v>
      </c>
      <c r="G525" t="s">
        <v>29</v>
      </c>
      <c r="H525" t="s">
        <v>30</v>
      </c>
      <c r="I525" t="s">
        <v>31</v>
      </c>
      <c r="J525" t="s">
        <v>2423</v>
      </c>
      <c r="K525" t="s">
        <v>2424</v>
      </c>
      <c r="L525" t="s">
        <v>2552</v>
      </c>
      <c r="M525" t="s">
        <v>1410</v>
      </c>
      <c r="N525" t="s">
        <v>1411</v>
      </c>
      <c r="O525" t="s">
        <v>37</v>
      </c>
      <c r="P525" t="s">
        <v>2553</v>
      </c>
      <c r="Q525" t="s">
        <v>38</v>
      </c>
      <c r="R525" t="s">
        <v>1881</v>
      </c>
      <c r="S525" t="s">
        <v>2428</v>
      </c>
      <c r="T525" t="s">
        <v>2554</v>
      </c>
      <c r="U525" t="s">
        <v>2370</v>
      </c>
      <c r="V525" t="s">
        <v>2370</v>
      </c>
      <c r="W525" t="s">
        <v>37</v>
      </c>
      <c r="X525" t="s">
        <v>37</v>
      </c>
      <c r="Y525" t="s">
        <v>37</v>
      </c>
      <c r="Z525" t="s">
        <v>2555</v>
      </c>
      <c r="AA525" t="s">
        <v>44</v>
      </c>
      <c r="AB525" t="s">
        <v>44</v>
      </c>
      <c r="AC525" t="s">
        <v>45</v>
      </c>
      <c r="AD525" t="s">
        <v>1257</v>
      </c>
      <c r="AE525" t="s">
        <v>2372</v>
      </c>
      <c r="AF525" t="s">
        <v>1918</v>
      </c>
      <c r="AG525">
        <v>622298</v>
      </c>
      <c r="AH525">
        <v>6.4</v>
      </c>
      <c r="AI525">
        <v>6.4</v>
      </c>
    </row>
    <row r="526" spans="1:35" ht="16.850000000000001" customHeight="1">
      <c r="A526" s="65" t="str">
        <f>IF(L526="","",IF(COUNTIF(Wip!K:K,L526)=0,IF(W526="","KGB","KBB"),IF(AND(_xlfn.IFNA(VLOOKUP(L526,Wip!K:M,3,0),"")="Y",Q526="MTCAPPLYCONF"),"On Hold",IF(W526="","KGB","KBB"))))</f>
        <v>KGB</v>
      </c>
      <c r="B526" s="65" t="str">
        <f>IF(A526="on hold", "on hold",
 IF(A526="KGB", "Standard Shipment",
  IF(IFERROR(IFERROR(VLOOKUP(L526, List!D:J, 7, 0), VLOOKUP(L526&amp;"", List!D:J, 7, 0)), 0)=0,
   IF(IFERROR(IFERROR(VLOOKUP(L526, 'CND List'!$A:$C, 3, 0), VLOOKUP(L526&amp;"", 'CND List'!$A:$C, 3, 0)), 0)=0,
    IF(A526="KBB", "-", ""),
    IFERROR(VLOOKUP(L526, 'CND List'!$A:$C, 3, 0), VLOOKUP(L526&amp;"", 'CND List'!$A:$C, 3, 0))
   ),
   IFERROR(VLOOKUP(L526, List!D:J, 7, 0), VLOOKUP(L526&amp;"", List!D:J, 7, 0))
  )
 )
)</f>
        <v>Standard Shipment</v>
      </c>
      <c r="C526" s="66" t="str">
        <f t="shared" si="8"/>
        <v>Standard Shipment</v>
      </c>
      <c r="D526" s="67" t="str">
        <f ca="1">IF(C526="Local Scrap","Closed",IFERROR(IF(A526="kgb","Closed",IF(MID(C526,5,1)="Q","Closed",LOOKUP(TODAY()-W526, {0,31,91,181,366}, {"0-30天","31-90天","91-180天","181-365天","365天以上"}))), LOOKUP(TODAY()-Z526, {0,31,91,181,366}, {"0-30天","31-90天","91-180天","181-365天","365天以上"})))</f>
        <v>Closed</v>
      </c>
      <c r="E526" s="67" t="str" cm="1">
        <f t="array" ref="E526">IF(A526&lt;&gt;"kbb", "", IF(IFERROR(VALUE(V526), 0)=MAX(INDEX(($A$2:$A$4929="kbb")*($L$2:$L$4929=L526)*IFERROR(VALUE($V$2:$V$4929), 0), 0)), "最新", "歷史重複"))</f>
        <v/>
      </c>
      <c r="F526" t="s">
        <v>2422</v>
      </c>
      <c r="G526" t="s">
        <v>29</v>
      </c>
      <c r="H526" t="s">
        <v>30</v>
      </c>
      <c r="I526" t="s">
        <v>31</v>
      </c>
      <c r="J526" t="s">
        <v>2423</v>
      </c>
      <c r="K526" t="s">
        <v>2424</v>
      </c>
      <c r="L526" t="s">
        <v>2556</v>
      </c>
      <c r="M526" t="s">
        <v>1746</v>
      </c>
      <c r="N526" t="s">
        <v>1747</v>
      </c>
      <c r="O526" t="s">
        <v>37</v>
      </c>
      <c r="P526" t="s">
        <v>2557</v>
      </c>
      <c r="Q526" t="s">
        <v>38</v>
      </c>
      <c r="R526" t="s">
        <v>1881</v>
      </c>
      <c r="S526" t="s">
        <v>2428</v>
      </c>
      <c r="T526" t="s">
        <v>2558</v>
      </c>
      <c r="U526" t="s">
        <v>2263</v>
      </c>
      <c r="V526" t="s">
        <v>2263</v>
      </c>
      <c r="W526" t="s">
        <v>37</v>
      </c>
      <c r="X526" t="s">
        <v>37</v>
      </c>
      <c r="Y526" t="s">
        <v>37</v>
      </c>
      <c r="Z526" t="s">
        <v>2559</v>
      </c>
      <c r="AA526" t="s">
        <v>44</v>
      </c>
      <c r="AB526" t="s">
        <v>44</v>
      </c>
      <c r="AC526" t="s">
        <v>45</v>
      </c>
      <c r="AD526" t="s">
        <v>1532</v>
      </c>
      <c r="AE526" t="s">
        <v>2250</v>
      </c>
      <c r="AF526" t="s">
        <v>48</v>
      </c>
      <c r="AG526">
        <v>622364</v>
      </c>
      <c r="AH526">
        <v>5.6</v>
      </c>
      <c r="AI526">
        <v>5.6</v>
      </c>
    </row>
    <row r="527" spans="1:35" ht="16.850000000000001" customHeight="1">
      <c r="A527" s="65" t="str">
        <f>IF(L527="","",IF(COUNTIF(Wip!K:K,L527)=0,IF(W527="","KGB","KBB"),IF(AND(_xlfn.IFNA(VLOOKUP(L527,Wip!K:M,3,0),"")="Y",Q527="MTCAPPLYCONF"),"On Hold",IF(W527="","KGB","KBB"))))</f>
        <v>KBB</v>
      </c>
      <c r="B527" s="65" t="str">
        <f>IF(A527="on hold", "on hold",
 IF(A527="KGB", "Standard Shipment",
  IF(IFERROR(IFERROR(VLOOKUP(L527, List!D:J, 7, 0), VLOOKUP(L527&amp;"", List!D:J, 7, 0)), 0)=0,
   IF(IFERROR(IFERROR(VLOOKUP(L527, 'CND List'!$A:$C, 3, 0), VLOOKUP(L527&amp;"", 'CND List'!$A:$C, 3, 0)), 0)=0,
    IF(A527="KBB", "-", ""),
    IFERROR(VLOOKUP(L527, 'CND List'!$A:$C, 3, 0), VLOOKUP(L527&amp;"", 'CND List'!$A:$C, 3, 0))
   ),
   IFERROR(VLOOKUP(L527, List!D:J, 7, 0), VLOOKUP(L527&amp;"", List!D:J, 7, 0))
  )
 )
)</f>
        <v>-</v>
      </c>
      <c r="C527" s="66" t="str">
        <f t="shared" si="8"/>
        <v>wait for return customer</v>
      </c>
      <c r="D527" s="67" t="str">
        <f ca="1">IF(C527="Local Scrap","Closed",IFERROR(IF(A527="kgb","Closed",IF(MID(C527,5,1)="Q","Closed",LOOKUP(TODAY()-W527, {0,31,91,181,366}, {"0-30天","31-90天","91-180天","181-365天","365天以上"}))), LOOKUP(TODAY()-Z527, {0,31,91,181,366}, {"0-30天","31-90天","91-180天","181-365天","365天以上"})))</f>
        <v>181-365天</v>
      </c>
      <c r="E527" s="67" t="str" cm="1">
        <f t="array" ref="E527">IF(A527&lt;&gt;"kbb", "", IF(IFERROR(VALUE(V527), 0)=MAX(INDEX(($A$2:$A$4929="kbb")*($L$2:$L$4929=L527)*IFERROR(VALUE($V$2:$V$4929), 0), 0)), "最新", "歷史重複"))</f>
        <v>最新</v>
      </c>
      <c r="F527" t="s">
        <v>2422</v>
      </c>
      <c r="G527" t="s">
        <v>29</v>
      </c>
      <c r="H527" t="s">
        <v>30</v>
      </c>
      <c r="I527" t="s">
        <v>31</v>
      </c>
      <c r="J527" t="s">
        <v>2423</v>
      </c>
      <c r="K527" t="s">
        <v>2424</v>
      </c>
      <c r="L527" t="s">
        <v>2560</v>
      </c>
      <c r="M527" t="s">
        <v>384</v>
      </c>
      <c r="N527" t="s">
        <v>385</v>
      </c>
      <c r="O527" t="s">
        <v>37</v>
      </c>
      <c r="P527" t="s">
        <v>2560</v>
      </c>
      <c r="Q527" t="s">
        <v>38</v>
      </c>
      <c r="R527" t="s">
        <v>39</v>
      </c>
      <c r="S527" t="s">
        <v>2428</v>
      </c>
      <c r="T527" t="s">
        <v>37</v>
      </c>
      <c r="U527" t="s">
        <v>37</v>
      </c>
      <c r="V527" t="s">
        <v>2561</v>
      </c>
      <c r="W527" t="s">
        <v>517</v>
      </c>
      <c r="X527" t="s">
        <v>114</v>
      </c>
      <c r="Y527" t="s">
        <v>518</v>
      </c>
      <c r="Z527" t="s">
        <v>2562</v>
      </c>
      <c r="AA527" t="s">
        <v>44</v>
      </c>
      <c r="AB527" t="s">
        <v>44</v>
      </c>
      <c r="AC527" t="s">
        <v>117</v>
      </c>
      <c r="AD527" t="s">
        <v>390</v>
      </c>
      <c r="AE527" t="s">
        <v>37</v>
      </c>
      <c r="AF527" t="s">
        <v>37</v>
      </c>
      <c r="AG527" t="s">
        <v>37</v>
      </c>
      <c r="AH527" t="s">
        <v>37</v>
      </c>
      <c r="AI527" t="s">
        <v>37</v>
      </c>
    </row>
    <row r="528" spans="1:35" ht="16.850000000000001" customHeight="1">
      <c r="A528" s="65" t="str">
        <f>IF(L528="","",IF(COUNTIF(Wip!K:K,L528)=0,IF(W528="","KGB","KBB"),IF(AND(_xlfn.IFNA(VLOOKUP(L528,Wip!K:M,3,0),"")="Y",Q528="MTCAPPLYCONF"),"On Hold",IF(W528="","KGB","KBB"))))</f>
        <v>KGB</v>
      </c>
      <c r="B528" s="65" t="str">
        <f>IF(A528="on hold", "on hold",
 IF(A528="KGB", "Standard Shipment",
  IF(IFERROR(IFERROR(VLOOKUP(L528, List!D:J, 7, 0), VLOOKUP(L528&amp;"", List!D:J, 7, 0)), 0)=0,
   IF(IFERROR(IFERROR(VLOOKUP(L528, 'CND List'!$A:$C, 3, 0), VLOOKUP(L528&amp;"", 'CND List'!$A:$C, 3, 0)), 0)=0,
    IF(A528="KBB", "-", ""),
    IFERROR(VLOOKUP(L528, 'CND List'!$A:$C, 3, 0), VLOOKUP(L528&amp;"", 'CND List'!$A:$C, 3, 0))
   ),
   IFERROR(VLOOKUP(L528, List!D:J, 7, 0), VLOOKUP(L528&amp;"", List!D:J, 7, 0))
  )
 )
)</f>
        <v>Standard Shipment</v>
      </c>
      <c r="C528" s="66" t="str">
        <f t="shared" si="8"/>
        <v>Standard Shipment</v>
      </c>
      <c r="D528" s="67" t="str">
        <f ca="1">IF(C528="Local Scrap","Closed",IFERROR(IF(A528="kgb","Closed",IF(MID(C528,5,1)="Q","Closed",LOOKUP(TODAY()-W528, {0,31,91,181,366}, {"0-30天","31-90天","91-180天","181-365天","365天以上"}))), LOOKUP(TODAY()-Z528, {0,31,91,181,366}, {"0-30天","31-90天","91-180天","181-365天","365天以上"})))</f>
        <v>Closed</v>
      </c>
      <c r="E528" s="67" t="str" cm="1">
        <f t="array" ref="E528">IF(A528&lt;&gt;"kbb", "", IF(IFERROR(VALUE(V528), 0)=MAX(INDEX(($A$2:$A$4929="kbb")*($L$2:$L$4929=L528)*IFERROR(VALUE($V$2:$V$4929), 0), 0)), "最新", "歷史重複"))</f>
        <v/>
      </c>
      <c r="F528" t="s">
        <v>2422</v>
      </c>
      <c r="G528" t="s">
        <v>29</v>
      </c>
      <c r="H528" t="s">
        <v>30</v>
      </c>
      <c r="I528" t="s">
        <v>31</v>
      </c>
      <c r="J528" t="s">
        <v>2423</v>
      </c>
      <c r="K528" t="s">
        <v>2424</v>
      </c>
      <c r="L528" t="s">
        <v>2563</v>
      </c>
      <c r="M528" t="s">
        <v>384</v>
      </c>
      <c r="N528" t="s">
        <v>385</v>
      </c>
      <c r="O528" t="s">
        <v>37</v>
      </c>
      <c r="P528" t="s">
        <v>2564</v>
      </c>
      <c r="Q528" t="s">
        <v>38</v>
      </c>
      <c r="R528" t="s">
        <v>1881</v>
      </c>
      <c r="S528" t="s">
        <v>2428</v>
      </c>
      <c r="T528" t="s">
        <v>2565</v>
      </c>
      <c r="U528" t="s">
        <v>2119</v>
      </c>
      <c r="V528" t="s">
        <v>2119</v>
      </c>
      <c r="W528" t="s">
        <v>37</v>
      </c>
      <c r="X528" t="s">
        <v>37</v>
      </c>
      <c r="Y528" t="s">
        <v>37</v>
      </c>
      <c r="Z528" t="s">
        <v>2566</v>
      </c>
      <c r="AA528" t="s">
        <v>44</v>
      </c>
      <c r="AB528" t="s">
        <v>44</v>
      </c>
      <c r="AC528" t="s">
        <v>45</v>
      </c>
      <c r="AD528" t="s">
        <v>390</v>
      </c>
      <c r="AE528" t="s">
        <v>2365</v>
      </c>
      <c r="AF528" t="s">
        <v>48</v>
      </c>
      <c r="AG528">
        <v>622283</v>
      </c>
      <c r="AH528">
        <v>5.0999999999999996</v>
      </c>
      <c r="AI528">
        <v>5.0999999999999996</v>
      </c>
    </row>
    <row r="529" spans="1:35" ht="16.850000000000001" customHeight="1">
      <c r="A529" s="65" t="str">
        <f>IF(L529="","",IF(COUNTIF(Wip!K:K,L529)=0,IF(W529="","KGB","KBB"),IF(AND(_xlfn.IFNA(VLOOKUP(L529,Wip!K:M,3,0),"")="Y",Q529="MTCAPPLYCONF"),"On Hold",IF(W529="","KGB","KBB"))))</f>
        <v>KGB</v>
      </c>
      <c r="B529" s="65" t="str">
        <f>IF(A529="on hold", "on hold",
 IF(A529="KGB", "Standard Shipment",
  IF(IFERROR(IFERROR(VLOOKUP(L529, List!D:J, 7, 0), VLOOKUP(L529&amp;"", List!D:J, 7, 0)), 0)=0,
   IF(IFERROR(IFERROR(VLOOKUP(L529, 'CND List'!$A:$C, 3, 0), VLOOKUP(L529&amp;"", 'CND List'!$A:$C, 3, 0)), 0)=0,
    IF(A529="KBB", "-", ""),
    IFERROR(VLOOKUP(L529, 'CND List'!$A:$C, 3, 0), VLOOKUP(L529&amp;"", 'CND List'!$A:$C, 3, 0))
   ),
   IFERROR(VLOOKUP(L529, List!D:J, 7, 0), VLOOKUP(L529&amp;"", List!D:J, 7, 0))
  )
 )
)</f>
        <v>Standard Shipment</v>
      </c>
      <c r="C529" s="66" t="str">
        <f t="shared" si="8"/>
        <v>Standard Shipment</v>
      </c>
      <c r="D529" s="67" t="str">
        <f ca="1">IF(C529="Local Scrap","Closed",IFERROR(IF(A529="kgb","Closed",IF(MID(C529,5,1)="Q","Closed",LOOKUP(TODAY()-W529, {0,31,91,181,366}, {"0-30天","31-90天","91-180天","181-365天","365天以上"}))), LOOKUP(TODAY()-Z529, {0,31,91,181,366}, {"0-30天","31-90天","91-180天","181-365天","365天以上"})))</f>
        <v>Closed</v>
      </c>
      <c r="E529" s="67" t="str" cm="1">
        <f t="array" ref="E529">IF(A529&lt;&gt;"kbb", "", IF(IFERROR(VALUE(V529), 0)=MAX(INDEX(($A$2:$A$4929="kbb")*($L$2:$L$4929=L529)*IFERROR(VALUE($V$2:$V$4929), 0), 0)), "最新", "歷史重複"))</f>
        <v/>
      </c>
      <c r="F529" t="s">
        <v>2422</v>
      </c>
      <c r="G529" t="s">
        <v>29</v>
      </c>
      <c r="H529" t="s">
        <v>30</v>
      </c>
      <c r="I529" t="s">
        <v>31</v>
      </c>
      <c r="J529" t="s">
        <v>2423</v>
      </c>
      <c r="K529" t="s">
        <v>2424</v>
      </c>
      <c r="L529" t="s">
        <v>2567</v>
      </c>
      <c r="M529" t="s">
        <v>455</v>
      </c>
      <c r="N529" t="s">
        <v>456</v>
      </c>
      <c r="O529" t="s">
        <v>37</v>
      </c>
      <c r="P529" t="s">
        <v>2568</v>
      </c>
      <c r="Q529" t="s">
        <v>38</v>
      </c>
      <c r="R529" t="s">
        <v>1881</v>
      </c>
      <c r="S529" t="s">
        <v>2428</v>
      </c>
      <c r="T529" t="s">
        <v>2569</v>
      </c>
      <c r="U529" t="s">
        <v>2119</v>
      </c>
      <c r="V529" t="s">
        <v>2410</v>
      </c>
      <c r="W529" t="s">
        <v>37</v>
      </c>
      <c r="X529" t="s">
        <v>37</v>
      </c>
      <c r="Y529" t="s">
        <v>37</v>
      </c>
      <c r="Z529" t="s">
        <v>2570</v>
      </c>
      <c r="AA529" t="s">
        <v>44</v>
      </c>
      <c r="AB529" t="s">
        <v>44</v>
      </c>
      <c r="AC529" t="s">
        <v>45</v>
      </c>
      <c r="AD529" t="s">
        <v>460</v>
      </c>
      <c r="AE529" t="s">
        <v>2365</v>
      </c>
      <c r="AF529" t="s">
        <v>1730</v>
      </c>
      <c r="AG529">
        <v>622283</v>
      </c>
      <c r="AH529">
        <v>5.7</v>
      </c>
      <c r="AI529">
        <v>5.7</v>
      </c>
    </row>
    <row r="530" spans="1:35" ht="16.850000000000001" customHeight="1">
      <c r="A530" s="65" t="str">
        <f>IF(L530="","",IF(COUNTIF(Wip!K:K,L530)=0,IF(W530="","KGB","KBB"),IF(AND(_xlfn.IFNA(VLOOKUP(L530,Wip!K:M,3,0),"")="Y",Q530="MTCAPPLYCONF"),"On Hold",IF(W530="","KGB","KBB"))))</f>
        <v>KGB</v>
      </c>
      <c r="B530" s="65" t="str">
        <f>IF(A530="on hold", "on hold",
 IF(A530="KGB", "Standard Shipment",
  IF(IFERROR(IFERROR(VLOOKUP(L530, List!D:J, 7, 0), VLOOKUP(L530&amp;"", List!D:J, 7, 0)), 0)=0,
   IF(IFERROR(IFERROR(VLOOKUP(L530, 'CND List'!$A:$C, 3, 0), VLOOKUP(L530&amp;"", 'CND List'!$A:$C, 3, 0)), 0)=0,
    IF(A530="KBB", "-", ""),
    IFERROR(VLOOKUP(L530, 'CND List'!$A:$C, 3, 0), VLOOKUP(L530&amp;"", 'CND List'!$A:$C, 3, 0))
   ),
   IFERROR(VLOOKUP(L530, List!D:J, 7, 0), VLOOKUP(L530&amp;"", List!D:J, 7, 0))
  )
 )
)</f>
        <v>Standard Shipment</v>
      </c>
      <c r="C530" s="66" t="str">
        <f t="shared" si="8"/>
        <v>Standard Shipment</v>
      </c>
      <c r="D530" s="67" t="str">
        <f ca="1">IF(C530="Local Scrap","Closed",IFERROR(IF(A530="kgb","Closed",IF(MID(C530,5,1)="Q","Closed",LOOKUP(TODAY()-W530, {0,31,91,181,366}, {"0-30天","31-90天","91-180天","181-365天","365天以上"}))), LOOKUP(TODAY()-Z530, {0,31,91,181,366}, {"0-30天","31-90天","91-180天","181-365天","365天以上"})))</f>
        <v>Closed</v>
      </c>
      <c r="E530" s="67" t="str" cm="1">
        <f t="array" ref="E530">IF(A530&lt;&gt;"kbb", "", IF(IFERROR(VALUE(V530), 0)=MAX(INDEX(($A$2:$A$4929="kbb")*($L$2:$L$4929=L530)*IFERROR(VALUE($V$2:$V$4929), 0), 0)), "最新", "歷史重複"))</f>
        <v/>
      </c>
      <c r="F530" t="s">
        <v>2422</v>
      </c>
      <c r="G530" t="s">
        <v>29</v>
      </c>
      <c r="H530" t="s">
        <v>30</v>
      </c>
      <c r="I530" t="s">
        <v>31</v>
      </c>
      <c r="J530" t="s">
        <v>2423</v>
      </c>
      <c r="K530" t="s">
        <v>2424</v>
      </c>
      <c r="L530" t="s">
        <v>2571</v>
      </c>
      <c r="M530" t="s">
        <v>2367</v>
      </c>
      <c r="N530" t="s">
        <v>2087</v>
      </c>
      <c r="O530" t="s">
        <v>37</v>
      </c>
      <c r="P530" t="s">
        <v>2572</v>
      </c>
      <c r="Q530" t="s">
        <v>38</v>
      </c>
      <c r="R530" t="s">
        <v>1881</v>
      </c>
      <c r="S530" t="s">
        <v>2437</v>
      </c>
      <c r="T530" t="s">
        <v>2573</v>
      </c>
      <c r="U530" t="s">
        <v>2457</v>
      </c>
      <c r="V530" t="s">
        <v>2457</v>
      </c>
      <c r="W530" t="s">
        <v>37</v>
      </c>
      <c r="X530" t="s">
        <v>37</v>
      </c>
      <c r="Y530" t="s">
        <v>37</v>
      </c>
      <c r="Z530" t="s">
        <v>2574</v>
      </c>
      <c r="AA530" t="s">
        <v>44</v>
      </c>
      <c r="AB530" t="s">
        <v>44</v>
      </c>
      <c r="AC530" t="s">
        <v>45</v>
      </c>
      <c r="AD530" t="s">
        <v>1847</v>
      </c>
      <c r="AE530" t="s">
        <v>2372</v>
      </c>
      <c r="AF530" t="s">
        <v>2220</v>
      </c>
      <c r="AG530">
        <v>622298</v>
      </c>
      <c r="AH530">
        <v>3.2</v>
      </c>
      <c r="AI530">
        <v>3.2</v>
      </c>
    </row>
    <row r="531" spans="1:35" ht="16.850000000000001" customHeight="1">
      <c r="A531" s="65" t="str">
        <f>IF(L531="","",IF(COUNTIF(Wip!K:K,L531)=0,IF(W531="","KGB","KBB"),IF(AND(_xlfn.IFNA(VLOOKUP(L531,Wip!K:M,3,0),"")="Y",Q531="MTCAPPLYCONF"),"On Hold",IF(W531="","KGB","KBB"))))</f>
        <v>KGB</v>
      </c>
      <c r="B531" s="65" t="str">
        <f>IF(A531="on hold", "on hold",
 IF(A531="KGB", "Standard Shipment",
  IF(IFERROR(IFERROR(VLOOKUP(L531, List!D:J, 7, 0), VLOOKUP(L531&amp;"", List!D:J, 7, 0)), 0)=0,
   IF(IFERROR(IFERROR(VLOOKUP(L531, 'CND List'!$A:$C, 3, 0), VLOOKUP(L531&amp;"", 'CND List'!$A:$C, 3, 0)), 0)=0,
    IF(A531="KBB", "-", ""),
    IFERROR(VLOOKUP(L531, 'CND List'!$A:$C, 3, 0), VLOOKUP(L531&amp;"", 'CND List'!$A:$C, 3, 0))
   ),
   IFERROR(VLOOKUP(L531, List!D:J, 7, 0), VLOOKUP(L531&amp;"", List!D:J, 7, 0))
  )
 )
)</f>
        <v>Standard Shipment</v>
      </c>
      <c r="C531" s="66" t="str">
        <f t="shared" si="8"/>
        <v>Standard Shipment</v>
      </c>
      <c r="D531" s="67" t="str">
        <f ca="1">IF(C531="Local Scrap","Closed",IFERROR(IF(A531="kgb","Closed",IF(MID(C531,5,1)="Q","Closed",LOOKUP(TODAY()-W531, {0,31,91,181,366}, {"0-30天","31-90天","91-180天","181-365天","365天以上"}))), LOOKUP(TODAY()-Z531, {0,31,91,181,366}, {"0-30天","31-90天","91-180天","181-365天","365天以上"})))</f>
        <v>Closed</v>
      </c>
      <c r="E531" s="67" t="str" cm="1">
        <f t="array" ref="E531">IF(A531&lt;&gt;"kbb", "", IF(IFERROR(VALUE(V531), 0)=MAX(INDEX(($A$2:$A$4929="kbb")*($L$2:$L$4929=L531)*IFERROR(VALUE($V$2:$V$4929), 0), 0)), "最新", "歷史重複"))</f>
        <v/>
      </c>
      <c r="F531" t="s">
        <v>2422</v>
      </c>
      <c r="G531" t="s">
        <v>29</v>
      </c>
      <c r="H531" t="s">
        <v>30</v>
      </c>
      <c r="I531" t="s">
        <v>31</v>
      </c>
      <c r="J531" t="s">
        <v>2423</v>
      </c>
      <c r="K531" t="s">
        <v>2424</v>
      </c>
      <c r="L531" t="s">
        <v>2575</v>
      </c>
      <c r="M531" t="s">
        <v>2449</v>
      </c>
      <c r="N531" t="s">
        <v>2450</v>
      </c>
      <c r="O531" t="s">
        <v>37</v>
      </c>
      <c r="P531" t="s">
        <v>2576</v>
      </c>
      <c r="Q531" t="s">
        <v>38</v>
      </c>
      <c r="R531" t="s">
        <v>1881</v>
      </c>
      <c r="S531" t="s">
        <v>2437</v>
      </c>
      <c r="T531" t="s">
        <v>2577</v>
      </c>
      <c r="U531" t="s">
        <v>2457</v>
      </c>
      <c r="V531" t="s">
        <v>2457</v>
      </c>
      <c r="W531" t="s">
        <v>37</v>
      </c>
      <c r="X531" t="s">
        <v>37</v>
      </c>
      <c r="Y531" t="s">
        <v>37</v>
      </c>
      <c r="Z531" t="s">
        <v>2578</v>
      </c>
      <c r="AA531" t="s">
        <v>44</v>
      </c>
      <c r="AB531" t="s">
        <v>44</v>
      </c>
      <c r="AC531" t="s">
        <v>45</v>
      </c>
      <c r="AD531" t="s">
        <v>1302</v>
      </c>
      <c r="AE531" t="s">
        <v>2372</v>
      </c>
      <c r="AF531" t="s">
        <v>48</v>
      </c>
      <c r="AG531">
        <v>622298</v>
      </c>
      <c r="AH531">
        <v>6</v>
      </c>
      <c r="AI531">
        <v>6</v>
      </c>
    </row>
    <row r="532" spans="1:35" ht="16.850000000000001" customHeight="1">
      <c r="A532" s="65" t="str">
        <f>IF(L532="","",IF(COUNTIF(Wip!K:K,L532)=0,IF(W532="","KGB","KBB"),IF(AND(_xlfn.IFNA(VLOOKUP(L532,Wip!K:M,3,0),"")="Y",Q532="MTCAPPLYCONF"),"On Hold",IF(W532="","KGB","KBB"))))</f>
        <v>KGB</v>
      </c>
      <c r="B532" s="65" t="str">
        <f>IF(A532="on hold", "on hold",
 IF(A532="KGB", "Standard Shipment",
  IF(IFERROR(IFERROR(VLOOKUP(L532, List!D:J, 7, 0), VLOOKUP(L532&amp;"", List!D:J, 7, 0)), 0)=0,
   IF(IFERROR(IFERROR(VLOOKUP(L532, 'CND List'!$A:$C, 3, 0), VLOOKUP(L532&amp;"", 'CND List'!$A:$C, 3, 0)), 0)=0,
    IF(A532="KBB", "-", ""),
    IFERROR(VLOOKUP(L532, 'CND List'!$A:$C, 3, 0), VLOOKUP(L532&amp;"", 'CND List'!$A:$C, 3, 0))
   ),
   IFERROR(VLOOKUP(L532, List!D:J, 7, 0), VLOOKUP(L532&amp;"", List!D:J, 7, 0))
  )
 )
)</f>
        <v>Standard Shipment</v>
      </c>
      <c r="C532" s="66" t="str">
        <f t="shared" si="8"/>
        <v>Standard Shipment</v>
      </c>
      <c r="D532" s="67" t="str">
        <f ca="1">IF(C532="Local Scrap","Closed",IFERROR(IF(A532="kgb","Closed",IF(MID(C532,5,1)="Q","Closed",LOOKUP(TODAY()-W532, {0,31,91,181,366}, {"0-30天","31-90天","91-180天","181-365天","365天以上"}))), LOOKUP(TODAY()-Z532, {0,31,91,181,366}, {"0-30天","31-90天","91-180天","181-365天","365天以上"})))</f>
        <v>Closed</v>
      </c>
      <c r="E532" s="67" t="str" cm="1">
        <f t="array" ref="E532">IF(A532&lt;&gt;"kbb", "", IF(IFERROR(VALUE(V532), 0)=MAX(INDEX(($A$2:$A$4929="kbb")*($L$2:$L$4929=L532)*IFERROR(VALUE($V$2:$V$4929), 0), 0)), "最新", "歷史重複"))</f>
        <v/>
      </c>
      <c r="F532" t="s">
        <v>2422</v>
      </c>
      <c r="G532" t="s">
        <v>29</v>
      </c>
      <c r="H532" t="s">
        <v>30</v>
      </c>
      <c r="I532" t="s">
        <v>31</v>
      </c>
      <c r="J532" t="s">
        <v>2423</v>
      </c>
      <c r="K532" t="s">
        <v>2424</v>
      </c>
      <c r="L532" t="s">
        <v>2579</v>
      </c>
      <c r="M532" t="s">
        <v>1527</v>
      </c>
      <c r="N532" t="s">
        <v>1528</v>
      </c>
      <c r="O532" t="s">
        <v>37</v>
      </c>
      <c r="P532" t="s">
        <v>2580</v>
      </c>
      <c r="Q532" t="s">
        <v>38</v>
      </c>
      <c r="R532" t="s">
        <v>1881</v>
      </c>
      <c r="S532" t="s">
        <v>2437</v>
      </c>
      <c r="T532" t="s">
        <v>2581</v>
      </c>
      <c r="U532" t="s">
        <v>2457</v>
      </c>
      <c r="V532" t="s">
        <v>2457</v>
      </c>
      <c r="W532" t="s">
        <v>37</v>
      </c>
      <c r="X532" t="s">
        <v>37</v>
      </c>
      <c r="Y532" t="s">
        <v>37</v>
      </c>
      <c r="Z532" t="s">
        <v>2582</v>
      </c>
      <c r="AA532" t="s">
        <v>44</v>
      </c>
      <c r="AB532" t="s">
        <v>44</v>
      </c>
      <c r="AC532" t="s">
        <v>45</v>
      </c>
      <c r="AD532" t="s">
        <v>1532</v>
      </c>
      <c r="AE532" t="s">
        <v>2372</v>
      </c>
      <c r="AF532" t="s">
        <v>1918</v>
      </c>
      <c r="AG532">
        <v>622298</v>
      </c>
      <c r="AH532">
        <v>6.4</v>
      </c>
      <c r="AI532">
        <v>6.4</v>
      </c>
    </row>
    <row r="533" spans="1:35" ht="16.850000000000001" customHeight="1">
      <c r="A533" s="65" t="str">
        <f>IF(L533="","",IF(COUNTIF(Wip!K:K,L533)=0,IF(W533="","KGB","KBB"),IF(AND(_xlfn.IFNA(VLOOKUP(L533,Wip!K:M,3,0),"")="Y",Q533="MTCAPPLYCONF"),"On Hold",IF(W533="","KGB","KBB"))))</f>
        <v>KGB</v>
      </c>
      <c r="B533" s="65" t="str">
        <f>IF(A533="on hold", "on hold",
 IF(A533="KGB", "Standard Shipment",
  IF(IFERROR(IFERROR(VLOOKUP(L533, List!D:J, 7, 0), VLOOKUP(L533&amp;"", List!D:J, 7, 0)), 0)=0,
   IF(IFERROR(IFERROR(VLOOKUP(L533, 'CND List'!$A:$C, 3, 0), VLOOKUP(L533&amp;"", 'CND List'!$A:$C, 3, 0)), 0)=0,
    IF(A533="KBB", "-", ""),
    IFERROR(VLOOKUP(L533, 'CND List'!$A:$C, 3, 0), VLOOKUP(L533&amp;"", 'CND List'!$A:$C, 3, 0))
   ),
   IFERROR(VLOOKUP(L533, List!D:J, 7, 0), VLOOKUP(L533&amp;"", List!D:J, 7, 0))
  )
 )
)</f>
        <v>Standard Shipment</v>
      </c>
      <c r="C533" s="66" t="str">
        <f t="shared" si="8"/>
        <v>Standard Shipment</v>
      </c>
      <c r="D533" s="67" t="str">
        <f ca="1">IF(C533="Local Scrap","Closed",IFERROR(IF(A533="kgb","Closed",IF(MID(C533,5,1)="Q","Closed",LOOKUP(TODAY()-W533, {0,31,91,181,366}, {"0-30天","31-90天","91-180天","181-365天","365天以上"}))), LOOKUP(TODAY()-Z533, {0,31,91,181,366}, {"0-30天","31-90天","91-180天","181-365天","365天以上"})))</f>
        <v>Closed</v>
      </c>
      <c r="E533" s="67" t="str" cm="1">
        <f t="array" ref="E533">IF(A533&lt;&gt;"kbb", "", IF(IFERROR(VALUE(V533), 0)=MAX(INDEX(($A$2:$A$4929="kbb")*($L$2:$L$4929=L533)*IFERROR(VALUE($V$2:$V$4929), 0), 0)), "最新", "歷史重複"))</f>
        <v/>
      </c>
      <c r="F533" t="s">
        <v>2422</v>
      </c>
      <c r="G533" t="s">
        <v>29</v>
      </c>
      <c r="H533" t="s">
        <v>30</v>
      </c>
      <c r="I533" t="s">
        <v>31</v>
      </c>
      <c r="J533" t="s">
        <v>2423</v>
      </c>
      <c r="K533" t="s">
        <v>2424</v>
      </c>
      <c r="L533" t="s">
        <v>2583</v>
      </c>
      <c r="M533" t="s">
        <v>1087</v>
      </c>
      <c r="N533" t="s">
        <v>36</v>
      </c>
      <c r="O533" t="s">
        <v>37</v>
      </c>
      <c r="P533" t="s">
        <v>2584</v>
      </c>
      <c r="Q533" t="s">
        <v>38</v>
      </c>
      <c r="R533" t="s">
        <v>1881</v>
      </c>
      <c r="S533" t="s">
        <v>2437</v>
      </c>
      <c r="T533" t="s">
        <v>2585</v>
      </c>
      <c r="U533" t="s">
        <v>2410</v>
      </c>
      <c r="V533" t="s">
        <v>2410</v>
      </c>
      <c r="W533" t="s">
        <v>37</v>
      </c>
      <c r="X533" t="s">
        <v>37</v>
      </c>
      <c r="Y533" t="s">
        <v>37</v>
      </c>
      <c r="Z533" t="s">
        <v>2586</v>
      </c>
      <c r="AA533" t="s">
        <v>44</v>
      </c>
      <c r="AB533" t="s">
        <v>44</v>
      </c>
      <c r="AC533" t="s">
        <v>45</v>
      </c>
      <c r="AD533" t="s">
        <v>46</v>
      </c>
      <c r="AE533" t="s">
        <v>2365</v>
      </c>
      <c r="AF533" t="s">
        <v>1730</v>
      </c>
      <c r="AG533">
        <v>622283</v>
      </c>
      <c r="AH533">
        <v>5.7</v>
      </c>
      <c r="AI533">
        <v>5.7</v>
      </c>
    </row>
    <row r="534" spans="1:35" ht="16.850000000000001" customHeight="1">
      <c r="A534" s="65" t="str">
        <f>IF(L534="","",IF(COUNTIF(Wip!K:K,L534)=0,IF(W534="","KGB","KBB"),IF(AND(_xlfn.IFNA(VLOOKUP(L534,Wip!K:M,3,0),"")="Y",Q534="MTCAPPLYCONF"),"On Hold",IF(W534="","KGB","KBB"))))</f>
        <v>KBB</v>
      </c>
      <c r="B534" s="65" t="str">
        <f>IF(A534="on hold", "on hold",
 IF(A534="KGB", "Standard Shipment",
  IF(IFERROR(IFERROR(VLOOKUP(L534, List!D:J, 7, 0), VLOOKUP(L534&amp;"", List!D:J, 7, 0)), 0)=0,
   IF(IFERROR(IFERROR(VLOOKUP(L534, 'CND List'!$A:$C, 3, 0), VLOOKUP(L534&amp;"", 'CND List'!$A:$C, 3, 0)), 0)=0,
    IF(A534="KBB", "-", ""),
    IFERROR(VLOOKUP(L534, 'CND List'!$A:$C, 3, 0), VLOOKUP(L534&amp;"", 'CND List'!$A:$C, 3, 0))
   ),
   IFERROR(VLOOKUP(L534, List!D:J, 7, 0), VLOOKUP(L534&amp;"", List!D:J, 7, 0))
  )
 )
)</f>
        <v>-</v>
      </c>
      <c r="C534" s="66" t="str">
        <f t="shared" si="8"/>
        <v>wait for return customer</v>
      </c>
      <c r="D534" s="67" t="str">
        <f ca="1">IF(C534="Local Scrap","Closed",IFERROR(IF(A534="kgb","Closed",IF(MID(C534,5,1)="Q","Closed",LOOKUP(TODAY()-W534, {0,31,91,181,366}, {"0-30天","31-90天","91-180天","181-365天","365天以上"}))), LOOKUP(TODAY()-Z534, {0,31,91,181,366}, {"0-30天","31-90天","91-180天","181-365天","365天以上"})))</f>
        <v>181-365天</v>
      </c>
      <c r="E534" s="67" t="str" cm="1">
        <f t="array" ref="E534">IF(A534&lt;&gt;"kbb", "", IF(IFERROR(VALUE(V534), 0)=MAX(INDEX(($A$2:$A$4929="kbb")*($L$2:$L$4929=L534)*IFERROR(VALUE($V$2:$V$4929), 0), 0)), "最新", "歷史重複"))</f>
        <v>最新</v>
      </c>
      <c r="F534" t="s">
        <v>2422</v>
      </c>
      <c r="G534" t="s">
        <v>29</v>
      </c>
      <c r="H534" t="s">
        <v>30</v>
      </c>
      <c r="I534" t="s">
        <v>31</v>
      </c>
      <c r="J534" t="s">
        <v>2423</v>
      </c>
      <c r="K534" t="s">
        <v>2424</v>
      </c>
      <c r="L534" t="s">
        <v>2587</v>
      </c>
      <c r="M534" t="s">
        <v>941</v>
      </c>
      <c r="N534" t="s">
        <v>36</v>
      </c>
      <c r="O534" t="s">
        <v>37</v>
      </c>
      <c r="P534" t="s">
        <v>2587</v>
      </c>
      <c r="Q534" t="s">
        <v>38</v>
      </c>
      <c r="R534" t="s">
        <v>1881</v>
      </c>
      <c r="S534" t="s">
        <v>2437</v>
      </c>
      <c r="T534" t="s">
        <v>37</v>
      </c>
      <c r="U534" t="s">
        <v>37</v>
      </c>
      <c r="V534" t="s">
        <v>2588</v>
      </c>
      <c r="W534" t="s">
        <v>113</v>
      </c>
      <c r="X534" t="s">
        <v>114</v>
      </c>
      <c r="Y534" t="s">
        <v>115</v>
      </c>
      <c r="Z534" t="s">
        <v>2589</v>
      </c>
      <c r="AA534" t="s">
        <v>44</v>
      </c>
      <c r="AB534" t="s">
        <v>44</v>
      </c>
      <c r="AC534" t="s">
        <v>117</v>
      </c>
      <c r="AD534" t="s">
        <v>46</v>
      </c>
      <c r="AE534" t="s">
        <v>37</v>
      </c>
      <c r="AF534" t="s">
        <v>37</v>
      </c>
      <c r="AG534" t="s">
        <v>37</v>
      </c>
      <c r="AH534" t="s">
        <v>37</v>
      </c>
      <c r="AI534" t="s">
        <v>37</v>
      </c>
    </row>
    <row r="535" spans="1:35" ht="16.850000000000001" customHeight="1">
      <c r="A535" s="65" t="str">
        <f>IF(L535="","",IF(COUNTIF(Wip!K:K,L535)=0,IF(W535="","KGB","KBB"),IF(AND(_xlfn.IFNA(VLOOKUP(L535,Wip!K:M,3,0),"")="Y",Q535="MTCAPPLYCONF"),"On Hold",IF(W535="","KGB","KBB"))))</f>
        <v>KGB</v>
      </c>
      <c r="B535" s="65" t="str">
        <f>IF(A535="on hold", "on hold",
 IF(A535="KGB", "Standard Shipment",
  IF(IFERROR(IFERROR(VLOOKUP(L535, List!D:J, 7, 0), VLOOKUP(L535&amp;"", List!D:J, 7, 0)), 0)=0,
   IF(IFERROR(IFERROR(VLOOKUP(L535, 'CND List'!$A:$C, 3, 0), VLOOKUP(L535&amp;"", 'CND List'!$A:$C, 3, 0)), 0)=0,
    IF(A535="KBB", "-", ""),
    IFERROR(VLOOKUP(L535, 'CND List'!$A:$C, 3, 0), VLOOKUP(L535&amp;"", 'CND List'!$A:$C, 3, 0))
   ),
   IFERROR(VLOOKUP(L535, List!D:J, 7, 0), VLOOKUP(L535&amp;"", List!D:J, 7, 0))
  )
 )
)</f>
        <v>Standard Shipment</v>
      </c>
      <c r="C535" s="66" t="str">
        <f t="shared" si="8"/>
        <v>Standard Shipment</v>
      </c>
      <c r="D535" s="67" t="str">
        <f ca="1">IF(C535="Local Scrap","Closed",IFERROR(IF(A535="kgb","Closed",IF(MID(C535,5,1)="Q","Closed",LOOKUP(TODAY()-W535, {0,31,91,181,366}, {"0-30天","31-90天","91-180天","181-365天","365天以上"}))), LOOKUP(TODAY()-Z535, {0,31,91,181,366}, {"0-30天","31-90天","91-180天","181-365天","365天以上"})))</f>
        <v>Closed</v>
      </c>
      <c r="E535" s="67" t="str" cm="1">
        <f t="array" ref="E535">IF(A535&lt;&gt;"kbb", "", IF(IFERROR(VALUE(V535), 0)=MAX(INDEX(($A$2:$A$4929="kbb")*($L$2:$L$4929=L535)*IFERROR(VALUE($V$2:$V$4929), 0), 0)), "最新", "歷史重複"))</f>
        <v/>
      </c>
      <c r="F535" t="s">
        <v>2422</v>
      </c>
      <c r="G535" t="s">
        <v>29</v>
      </c>
      <c r="H535" t="s">
        <v>30</v>
      </c>
      <c r="I535" t="s">
        <v>31</v>
      </c>
      <c r="J535" t="s">
        <v>2423</v>
      </c>
      <c r="K535" t="s">
        <v>2424</v>
      </c>
      <c r="L535" t="s">
        <v>2590</v>
      </c>
      <c r="M535" t="s">
        <v>981</v>
      </c>
      <c r="N535" t="s">
        <v>556</v>
      </c>
      <c r="O535" t="s">
        <v>37</v>
      </c>
      <c r="P535" t="s">
        <v>2591</v>
      </c>
      <c r="Q535" t="s">
        <v>38</v>
      </c>
      <c r="R535" t="s">
        <v>1881</v>
      </c>
      <c r="S535" t="s">
        <v>2437</v>
      </c>
      <c r="T535" t="s">
        <v>2592</v>
      </c>
      <c r="U535" t="s">
        <v>2492</v>
      </c>
      <c r="V535" t="s">
        <v>2492</v>
      </c>
      <c r="W535" t="s">
        <v>37</v>
      </c>
      <c r="X535" t="s">
        <v>37</v>
      </c>
      <c r="Y535" t="s">
        <v>37</v>
      </c>
      <c r="Z535" t="s">
        <v>2593</v>
      </c>
      <c r="AA535" t="s">
        <v>44</v>
      </c>
      <c r="AB535" t="s">
        <v>44</v>
      </c>
      <c r="AC535" t="s">
        <v>45</v>
      </c>
      <c r="AD535" t="s">
        <v>190</v>
      </c>
      <c r="AE535" t="s">
        <v>2471</v>
      </c>
      <c r="AF535" t="s">
        <v>48</v>
      </c>
      <c r="AG535">
        <v>622333</v>
      </c>
      <c r="AH535">
        <v>7.5</v>
      </c>
      <c r="AI535">
        <v>7.5</v>
      </c>
    </row>
    <row r="536" spans="1:35" ht="16.850000000000001" customHeight="1">
      <c r="A536" s="65" t="str">
        <f>IF(L536="","",IF(COUNTIF(Wip!K:K,L536)=0,IF(W536="","KGB","KBB"),IF(AND(_xlfn.IFNA(VLOOKUP(L536,Wip!K:M,3,0),"")="Y",Q536="MTCAPPLYCONF"),"On Hold",IF(W536="","KGB","KBB"))))</f>
        <v>KGB</v>
      </c>
      <c r="B536" s="65" t="str">
        <f>IF(A536="on hold", "on hold",
 IF(A536="KGB", "Standard Shipment",
  IF(IFERROR(IFERROR(VLOOKUP(L536, List!D:J, 7, 0), VLOOKUP(L536&amp;"", List!D:J, 7, 0)), 0)=0,
   IF(IFERROR(IFERROR(VLOOKUP(L536, 'CND List'!$A:$C, 3, 0), VLOOKUP(L536&amp;"", 'CND List'!$A:$C, 3, 0)), 0)=0,
    IF(A536="KBB", "-", ""),
    IFERROR(VLOOKUP(L536, 'CND List'!$A:$C, 3, 0), VLOOKUP(L536&amp;"", 'CND List'!$A:$C, 3, 0))
   ),
   IFERROR(VLOOKUP(L536, List!D:J, 7, 0), VLOOKUP(L536&amp;"", List!D:J, 7, 0))
  )
 )
)</f>
        <v>Standard Shipment</v>
      </c>
      <c r="C536" s="66" t="str">
        <f t="shared" si="8"/>
        <v>Standard Shipment</v>
      </c>
      <c r="D536" s="67" t="str">
        <f ca="1">IF(C536="Local Scrap","Closed",IFERROR(IF(A536="kgb","Closed",IF(MID(C536,5,1)="Q","Closed",LOOKUP(TODAY()-W536, {0,31,91,181,366}, {"0-30天","31-90天","91-180天","181-365天","365天以上"}))), LOOKUP(TODAY()-Z536, {0,31,91,181,366}, {"0-30天","31-90天","91-180天","181-365天","365天以上"})))</f>
        <v>Closed</v>
      </c>
      <c r="E536" s="67" t="str" cm="1">
        <f t="array" ref="E536">IF(A536&lt;&gt;"kbb", "", IF(IFERROR(VALUE(V536), 0)=MAX(INDEX(($A$2:$A$4929="kbb")*($L$2:$L$4929=L536)*IFERROR(VALUE($V$2:$V$4929), 0), 0)), "最新", "歷史重複"))</f>
        <v/>
      </c>
      <c r="F536" t="s">
        <v>2422</v>
      </c>
      <c r="G536" t="s">
        <v>29</v>
      </c>
      <c r="H536" t="s">
        <v>30</v>
      </c>
      <c r="I536" t="s">
        <v>31</v>
      </c>
      <c r="J536" t="s">
        <v>2423</v>
      </c>
      <c r="K536" t="s">
        <v>2424</v>
      </c>
      <c r="L536" t="s">
        <v>2594</v>
      </c>
      <c r="M536" t="s">
        <v>2340</v>
      </c>
      <c r="N536" t="s">
        <v>1843</v>
      </c>
      <c r="O536" t="s">
        <v>37</v>
      </c>
      <c r="P536" t="s">
        <v>2595</v>
      </c>
      <c r="Q536" t="s">
        <v>38</v>
      </c>
      <c r="R536" t="s">
        <v>1881</v>
      </c>
      <c r="S536" t="s">
        <v>2486</v>
      </c>
      <c r="T536" t="s">
        <v>2596</v>
      </c>
      <c r="U536" t="s">
        <v>2263</v>
      </c>
      <c r="V536" t="s">
        <v>2263</v>
      </c>
      <c r="W536" t="s">
        <v>37</v>
      </c>
      <c r="X536" t="s">
        <v>37</v>
      </c>
      <c r="Y536" t="s">
        <v>37</v>
      </c>
      <c r="Z536" t="s">
        <v>2597</v>
      </c>
      <c r="AA536" t="s">
        <v>44</v>
      </c>
      <c r="AB536" t="s">
        <v>44</v>
      </c>
      <c r="AC536" t="s">
        <v>45</v>
      </c>
      <c r="AD536" t="s">
        <v>1847</v>
      </c>
      <c r="AE536" t="s">
        <v>2250</v>
      </c>
      <c r="AF536" t="s">
        <v>2220</v>
      </c>
      <c r="AG536">
        <v>622364</v>
      </c>
      <c r="AH536">
        <v>5.5</v>
      </c>
      <c r="AI536">
        <v>0.2</v>
      </c>
    </row>
    <row r="537" spans="1:35" ht="16.850000000000001" customHeight="1">
      <c r="A537" s="65" t="str">
        <f>IF(L537="","",IF(COUNTIF(Wip!K:K,L537)=0,IF(W537="","KGB","KBB"),IF(AND(_xlfn.IFNA(VLOOKUP(L537,Wip!K:M,3,0),"")="Y",Q537="MTCAPPLYCONF"),"On Hold",IF(W537="","KGB","KBB"))))</f>
        <v>KGB</v>
      </c>
      <c r="B537" s="65" t="str">
        <f>IF(A537="on hold", "on hold",
 IF(A537="KGB", "Standard Shipment",
  IF(IFERROR(IFERROR(VLOOKUP(L537, List!D:J, 7, 0), VLOOKUP(L537&amp;"", List!D:J, 7, 0)), 0)=0,
   IF(IFERROR(IFERROR(VLOOKUP(L537, 'CND List'!$A:$C, 3, 0), VLOOKUP(L537&amp;"", 'CND List'!$A:$C, 3, 0)), 0)=0,
    IF(A537="KBB", "-", ""),
    IFERROR(VLOOKUP(L537, 'CND List'!$A:$C, 3, 0), VLOOKUP(L537&amp;"", 'CND List'!$A:$C, 3, 0))
   ),
   IFERROR(VLOOKUP(L537, List!D:J, 7, 0), VLOOKUP(L537&amp;"", List!D:J, 7, 0))
  )
 )
)</f>
        <v>Standard Shipment</v>
      </c>
      <c r="C537" s="66" t="str">
        <f t="shared" si="8"/>
        <v>Standard Shipment</v>
      </c>
      <c r="D537" s="67" t="str">
        <f ca="1">IF(C537="Local Scrap","Closed",IFERROR(IF(A537="kgb","Closed",IF(MID(C537,5,1)="Q","Closed",LOOKUP(TODAY()-W537, {0,31,91,181,366}, {"0-30天","31-90天","91-180天","181-365天","365天以上"}))), LOOKUP(TODAY()-Z537, {0,31,91,181,366}, {"0-30天","31-90天","91-180天","181-365天","365天以上"})))</f>
        <v>Closed</v>
      </c>
      <c r="E537" s="67" t="str" cm="1">
        <f t="array" ref="E537">IF(A537&lt;&gt;"kbb", "", IF(IFERROR(VALUE(V537), 0)=MAX(INDEX(($A$2:$A$4929="kbb")*($L$2:$L$4929=L537)*IFERROR(VALUE($V$2:$V$4929), 0), 0)), "最新", "歷史重複"))</f>
        <v/>
      </c>
      <c r="F537" t="s">
        <v>2422</v>
      </c>
      <c r="G537" t="s">
        <v>29</v>
      </c>
      <c r="H537" t="s">
        <v>30</v>
      </c>
      <c r="I537" t="s">
        <v>31</v>
      </c>
      <c r="J537" t="s">
        <v>2423</v>
      </c>
      <c r="K537" t="s">
        <v>2424</v>
      </c>
      <c r="L537" t="s">
        <v>2598</v>
      </c>
      <c r="M537" t="s">
        <v>2466</v>
      </c>
      <c r="N537" t="s">
        <v>2192</v>
      </c>
      <c r="O537" t="s">
        <v>37</v>
      </c>
      <c r="P537" t="s">
        <v>2599</v>
      </c>
      <c r="Q537" t="s">
        <v>38</v>
      </c>
      <c r="R537" t="s">
        <v>1881</v>
      </c>
      <c r="S537" t="s">
        <v>2486</v>
      </c>
      <c r="T537" t="s">
        <v>2600</v>
      </c>
      <c r="U537" t="s">
        <v>2263</v>
      </c>
      <c r="V537" t="s">
        <v>2263</v>
      </c>
      <c r="W537" t="s">
        <v>37</v>
      </c>
      <c r="X537" t="s">
        <v>37</v>
      </c>
      <c r="Y537" t="s">
        <v>37</v>
      </c>
      <c r="Z537" t="s">
        <v>2601</v>
      </c>
      <c r="AA537" t="s">
        <v>44</v>
      </c>
      <c r="AB537" t="s">
        <v>44</v>
      </c>
      <c r="AC537" t="s">
        <v>45</v>
      </c>
      <c r="AD537" t="s">
        <v>1847</v>
      </c>
      <c r="AE537" t="s">
        <v>2250</v>
      </c>
      <c r="AF537" t="s">
        <v>2220</v>
      </c>
      <c r="AG537">
        <v>622364</v>
      </c>
      <c r="AH537">
        <v>5.5</v>
      </c>
      <c r="AI537">
        <v>0.2</v>
      </c>
    </row>
    <row r="538" spans="1:35" ht="16.850000000000001" customHeight="1">
      <c r="A538" s="65" t="str">
        <f>IF(L538="","",IF(COUNTIF(Wip!K:K,L538)=0,IF(W538="","KGB","KBB"),IF(AND(_xlfn.IFNA(VLOOKUP(L538,Wip!K:M,3,0),"")="Y",Q538="MTCAPPLYCONF"),"On Hold",IF(W538="","KGB","KBB"))))</f>
        <v>KGB</v>
      </c>
      <c r="B538" s="65" t="str">
        <f>IF(A538="on hold", "on hold",
 IF(A538="KGB", "Standard Shipment",
  IF(IFERROR(IFERROR(VLOOKUP(L538, List!D:J, 7, 0), VLOOKUP(L538&amp;"", List!D:J, 7, 0)), 0)=0,
   IF(IFERROR(IFERROR(VLOOKUP(L538, 'CND List'!$A:$C, 3, 0), VLOOKUP(L538&amp;"", 'CND List'!$A:$C, 3, 0)), 0)=0,
    IF(A538="KBB", "-", ""),
    IFERROR(VLOOKUP(L538, 'CND List'!$A:$C, 3, 0), VLOOKUP(L538&amp;"", 'CND List'!$A:$C, 3, 0))
   ),
   IFERROR(VLOOKUP(L538, List!D:J, 7, 0), VLOOKUP(L538&amp;"", List!D:J, 7, 0))
  )
 )
)</f>
        <v>Standard Shipment</v>
      </c>
      <c r="C538" s="66" t="str">
        <f t="shared" si="8"/>
        <v>Standard Shipment</v>
      </c>
      <c r="D538" s="67" t="str">
        <f ca="1">IF(C538="Local Scrap","Closed",IFERROR(IF(A538="kgb","Closed",IF(MID(C538,5,1)="Q","Closed",LOOKUP(TODAY()-W538, {0,31,91,181,366}, {"0-30天","31-90天","91-180天","181-365天","365天以上"}))), LOOKUP(TODAY()-Z538, {0,31,91,181,366}, {"0-30天","31-90天","91-180天","181-365天","365天以上"})))</f>
        <v>Closed</v>
      </c>
      <c r="E538" s="67" t="str" cm="1">
        <f t="array" ref="E538">IF(A538&lt;&gt;"kbb", "", IF(IFERROR(VALUE(V538), 0)=MAX(INDEX(($A$2:$A$4929="kbb")*($L$2:$L$4929=L538)*IFERROR(VALUE($V$2:$V$4929), 0), 0)), "最新", "歷史重複"))</f>
        <v/>
      </c>
      <c r="F538" t="s">
        <v>2422</v>
      </c>
      <c r="G538" t="s">
        <v>29</v>
      </c>
      <c r="H538" t="s">
        <v>30</v>
      </c>
      <c r="I538" t="s">
        <v>31</v>
      </c>
      <c r="J538" t="s">
        <v>2423</v>
      </c>
      <c r="K538" t="s">
        <v>2424</v>
      </c>
      <c r="L538" t="s">
        <v>2602</v>
      </c>
      <c r="M538" t="s">
        <v>2340</v>
      </c>
      <c r="N538" t="s">
        <v>1843</v>
      </c>
      <c r="O538" t="s">
        <v>37</v>
      </c>
      <c r="P538" t="s">
        <v>2603</v>
      </c>
      <c r="Q538" t="s">
        <v>38</v>
      </c>
      <c r="R538" t="s">
        <v>1881</v>
      </c>
      <c r="S538" t="s">
        <v>2486</v>
      </c>
      <c r="T538" t="s">
        <v>2604</v>
      </c>
      <c r="U538" t="s">
        <v>2263</v>
      </c>
      <c r="V538" t="s">
        <v>2263</v>
      </c>
      <c r="W538" t="s">
        <v>37</v>
      </c>
      <c r="X538" t="s">
        <v>37</v>
      </c>
      <c r="Y538" t="s">
        <v>37</v>
      </c>
      <c r="Z538" t="s">
        <v>2605</v>
      </c>
      <c r="AA538" t="s">
        <v>44</v>
      </c>
      <c r="AB538" t="s">
        <v>44</v>
      </c>
      <c r="AC538" t="s">
        <v>45</v>
      </c>
      <c r="AD538" t="s">
        <v>1847</v>
      </c>
      <c r="AE538" t="s">
        <v>2250</v>
      </c>
      <c r="AF538" t="s">
        <v>2220</v>
      </c>
      <c r="AG538">
        <v>622364</v>
      </c>
      <c r="AH538">
        <v>5.5</v>
      </c>
      <c r="AI538">
        <v>0.2</v>
      </c>
    </row>
    <row r="539" spans="1:35" ht="16.850000000000001" customHeight="1">
      <c r="A539" s="65" t="str">
        <f>IF(L539="","",IF(COUNTIF(Wip!K:K,L539)=0,IF(W539="","KGB","KBB"),IF(AND(_xlfn.IFNA(VLOOKUP(L539,Wip!K:M,3,0),"")="Y",Q539="MTCAPPLYCONF"),"On Hold",IF(W539="","KGB","KBB"))))</f>
        <v>KGB</v>
      </c>
      <c r="B539" s="65" t="str">
        <f>IF(A539="on hold", "on hold",
 IF(A539="KGB", "Standard Shipment",
  IF(IFERROR(IFERROR(VLOOKUP(L539, List!D:J, 7, 0), VLOOKUP(L539&amp;"", List!D:J, 7, 0)), 0)=0,
   IF(IFERROR(IFERROR(VLOOKUP(L539, 'CND List'!$A:$C, 3, 0), VLOOKUP(L539&amp;"", 'CND List'!$A:$C, 3, 0)), 0)=0,
    IF(A539="KBB", "-", ""),
    IFERROR(VLOOKUP(L539, 'CND List'!$A:$C, 3, 0), VLOOKUP(L539&amp;"", 'CND List'!$A:$C, 3, 0))
   ),
   IFERROR(VLOOKUP(L539, List!D:J, 7, 0), VLOOKUP(L539&amp;"", List!D:J, 7, 0))
  )
 )
)</f>
        <v>Standard Shipment</v>
      </c>
      <c r="C539" s="66" t="str">
        <f t="shared" si="8"/>
        <v>Standard Shipment</v>
      </c>
      <c r="D539" s="67" t="str">
        <f ca="1">IF(C539="Local Scrap","Closed",IFERROR(IF(A539="kgb","Closed",IF(MID(C539,5,1)="Q","Closed",LOOKUP(TODAY()-W539, {0,31,91,181,366}, {"0-30天","31-90天","91-180天","181-365天","365天以上"}))), LOOKUP(TODAY()-Z539, {0,31,91,181,366}, {"0-30天","31-90天","91-180天","181-365天","365天以上"})))</f>
        <v>Closed</v>
      </c>
      <c r="E539" s="67" t="str" cm="1">
        <f t="array" ref="E539">IF(A539&lt;&gt;"kbb", "", IF(IFERROR(VALUE(V539), 0)=MAX(INDEX(($A$2:$A$4929="kbb")*($L$2:$L$4929=L539)*IFERROR(VALUE($V$2:$V$4929), 0), 0)), "最新", "歷史重複"))</f>
        <v/>
      </c>
      <c r="F539" t="s">
        <v>2422</v>
      </c>
      <c r="G539" t="s">
        <v>29</v>
      </c>
      <c r="H539" t="s">
        <v>30</v>
      </c>
      <c r="I539" t="s">
        <v>31</v>
      </c>
      <c r="J539" t="s">
        <v>2423</v>
      </c>
      <c r="K539" t="s">
        <v>2424</v>
      </c>
      <c r="L539" t="s">
        <v>2606</v>
      </c>
      <c r="M539" t="s">
        <v>2278</v>
      </c>
      <c r="N539" t="s">
        <v>1843</v>
      </c>
      <c r="O539" t="s">
        <v>37</v>
      </c>
      <c r="P539" t="s">
        <v>2607</v>
      </c>
      <c r="Q539" t="s">
        <v>38</v>
      </c>
      <c r="R539" t="s">
        <v>1881</v>
      </c>
      <c r="S539" t="s">
        <v>2486</v>
      </c>
      <c r="T539" t="s">
        <v>2608</v>
      </c>
      <c r="U539" t="s">
        <v>2263</v>
      </c>
      <c r="V539" t="s">
        <v>2263</v>
      </c>
      <c r="W539" t="s">
        <v>37</v>
      </c>
      <c r="X539" t="s">
        <v>37</v>
      </c>
      <c r="Y539" t="s">
        <v>37</v>
      </c>
      <c r="Z539" t="s">
        <v>2609</v>
      </c>
      <c r="AA539" t="s">
        <v>44</v>
      </c>
      <c r="AB539" t="s">
        <v>44</v>
      </c>
      <c r="AC539" t="s">
        <v>45</v>
      </c>
      <c r="AD539" t="s">
        <v>1847</v>
      </c>
      <c r="AE539" t="s">
        <v>2250</v>
      </c>
      <c r="AF539" t="s">
        <v>2317</v>
      </c>
      <c r="AG539">
        <v>622364</v>
      </c>
      <c r="AH539">
        <v>5.4</v>
      </c>
      <c r="AI539">
        <v>0.1</v>
      </c>
    </row>
    <row r="540" spans="1:35" ht="16.850000000000001" customHeight="1">
      <c r="A540" s="65" t="str">
        <f>IF(L540="","",IF(COUNTIF(Wip!K:K,L540)=0,IF(W540="","KGB","KBB"),IF(AND(_xlfn.IFNA(VLOOKUP(L540,Wip!K:M,3,0),"")="Y",Q540="MTCAPPLYCONF"),"On Hold",IF(W540="","KGB","KBB"))))</f>
        <v>KBB</v>
      </c>
      <c r="B540" s="65" t="str">
        <f>IF(A540="on hold", "on hold",
 IF(A540="KGB", "Standard Shipment",
  IF(IFERROR(IFERROR(VLOOKUP(L540, List!D:J, 7, 0), VLOOKUP(L540&amp;"", List!D:J, 7, 0)), 0)=0,
   IF(IFERROR(IFERROR(VLOOKUP(L540, 'CND List'!$A:$C, 3, 0), VLOOKUP(L540&amp;"", 'CND List'!$A:$C, 3, 0)), 0)=0,
    IF(A540="KBB", "-", ""),
    IFERROR(VLOOKUP(L540, 'CND List'!$A:$C, 3, 0), VLOOKUP(L540&amp;"", 'CND List'!$A:$C, 3, 0))
   ),
   IFERROR(VLOOKUP(L540, List!D:J, 7, 0), VLOOKUP(L540&amp;"", List!D:J, 7, 0))
  )
 )
)</f>
        <v>-</v>
      </c>
      <c r="C540" s="66" t="str">
        <f t="shared" si="8"/>
        <v>wait for return customer</v>
      </c>
      <c r="D540" s="67" t="str">
        <f ca="1">IF(C540="Local Scrap","Closed",IFERROR(IF(A540="kgb","Closed",IF(MID(C540,5,1)="Q","Closed",LOOKUP(TODAY()-W540, {0,31,91,181,366}, {"0-30天","31-90天","91-180天","181-365天","365天以上"}))), LOOKUP(TODAY()-Z540, {0,31,91,181,366}, {"0-30天","31-90天","91-180天","181-365天","365天以上"})))</f>
        <v>181-365天</v>
      </c>
      <c r="E540" s="67" t="str" cm="1">
        <f t="array" ref="E540">IF(A540&lt;&gt;"kbb", "", IF(IFERROR(VALUE(V540), 0)=MAX(INDEX(($A$2:$A$4929="kbb")*($L$2:$L$4929=L540)*IFERROR(VALUE($V$2:$V$4929), 0), 0)), "最新", "歷史重複"))</f>
        <v>最新</v>
      </c>
      <c r="F540" t="s">
        <v>2422</v>
      </c>
      <c r="G540" t="s">
        <v>29</v>
      </c>
      <c r="H540" t="s">
        <v>30</v>
      </c>
      <c r="I540" t="s">
        <v>31</v>
      </c>
      <c r="J540" t="s">
        <v>2423</v>
      </c>
      <c r="K540" t="s">
        <v>2424</v>
      </c>
      <c r="L540" t="s">
        <v>2610</v>
      </c>
      <c r="M540" t="s">
        <v>2466</v>
      </c>
      <c r="N540" t="s">
        <v>2192</v>
      </c>
      <c r="O540" t="s">
        <v>37</v>
      </c>
      <c r="P540" t="s">
        <v>2610</v>
      </c>
      <c r="Q540" t="s">
        <v>38</v>
      </c>
      <c r="R540" t="s">
        <v>1881</v>
      </c>
      <c r="S540" t="s">
        <v>2486</v>
      </c>
      <c r="T540" t="s">
        <v>37</v>
      </c>
      <c r="U540" t="s">
        <v>37</v>
      </c>
      <c r="V540" t="s">
        <v>2611</v>
      </c>
      <c r="W540" t="s">
        <v>1252</v>
      </c>
      <c r="X540" t="s">
        <v>1253</v>
      </c>
      <c r="Y540" t="s">
        <v>2612</v>
      </c>
      <c r="Z540" t="s">
        <v>2613</v>
      </c>
      <c r="AA540" t="s">
        <v>44</v>
      </c>
      <c r="AB540" t="s">
        <v>44</v>
      </c>
      <c r="AC540" t="s">
        <v>1256</v>
      </c>
      <c r="AD540" t="s">
        <v>1847</v>
      </c>
      <c r="AE540" t="s">
        <v>37</v>
      </c>
      <c r="AF540" t="s">
        <v>37</v>
      </c>
      <c r="AG540" t="s">
        <v>37</v>
      </c>
      <c r="AH540" t="s">
        <v>37</v>
      </c>
      <c r="AI540" t="s">
        <v>37</v>
      </c>
    </row>
    <row r="541" spans="1:35" ht="16.850000000000001" customHeight="1">
      <c r="A541" s="65" t="str">
        <f>IF(L541="","",IF(COUNTIF(Wip!K:K,L541)=0,IF(W541="","KGB","KBB"),IF(AND(_xlfn.IFNA(VLOOKUP(L541,Wip!K:M,3,0),"")="Y",Q541="MTCAPPLYCONF"),"On Hold",IF(W541="","KGB","KBB"))))</f>
        <v>KGB</v>
      </c>
      <c r="B541" s="65" t="str">
        <f>IF(A541="on hold", "on hold",
 IF(A541="KGB", "Standard Shipment",
  IF(IFERROR(IFERROR(VLOOKUP(L541, List!D:J, 7, 0), VLOOKUP(L541&amp;"", List!D:J, 7, 0)), 0)=0,
   IF(IFERROR(IFERROR(VLOOKUP(L541, 'CND List'!$A:$C, 3, 0), VLOOKUP(L541&amp;"", 'CND List'!$A:$C, 3, 0)), 0)=0,
    IF(A541="KBB", "-", ""),
    IFERROR(VLOOKUP(L541, 'CND List'!$A:$C, 3, 0), VLOOKUP(L541&amp;"", 'CND List'!$A:$C, 3, 0))
   ),
   IFERROR(VLOOKUP(L541, List!D:J, 7, 0), VLOOKUP(L541&amp;"", List!D:J, 7, 0))
  )
 )
)</f>
        <v>Standard Shipment</v>
      </c>
      <c r="C541" s="66" t="str">
        <f t="shared" si="8"/>
        <v>Standard Shipment</v>
      </c>
      <c r="D541" s="67" t="str">
        <f ca="1">IF(C541="Local Scrap","Closed",IFERROR(IF(A541="kgb","Closed",IF(MID(C541,5,1)="Q","Closed",LOOKUP(TODAY()-W541, {0,31,91,181,366}, {"0-30天","31-90天","91-180天","181-365天","365天以上"}))), LOOKUP(TODAY()-Z541, {0,31,91,181,366}, {"0-30天","31-90天","91-180天","181-365天","365天以上"})))</f>
        <v>Closed</v>
      </c>
      <c r="E541" s="67" t="str" cm="1">
        <f t="array" ref="E541">IF(A541&lt;&gt;"kbb", "", IF(IFERROR(VALUE(V541), 0)=MAX(INDEX(($A$2:$A$4929="kbb")*($L$2:$L$4929=L541)*IFERROR(VALUE($V$2:$V$4929), 0), 0)), "最新", "歷史重複"))</f>
        <v/>
      </c>
      <c r="F541" t="s">
        <v>2614</v>
      </c>
      <c r="G541" t="s">
        <v>29</v>
      </c>
      <c r="H541" t="s">
        <v>30</v>
      </c>
      <c r="I541" t="s">
        <v>31</v>
      </c>
      <c r="J541" t="s">
        <v>2615</v>
      </c>
      <c r="K541" t="s">
        <v>2616</v>
      </c>
      <c r="L541" t="s">
        <v>2617</v>
      </c>
      <c r="M541" t="s">
        <v>2278</v>
      </c>
      <c r="N541" t="s">
        <v>1843</v>
      </c>
      <c r="O541" t="s">
        <v>37</v>
      </c>
      <c r="P541" t="s">
        <v>2618</v>
      </c>
      <c r="Q541" t="s">
        <v>38</v>
      </c>
      <c r="R541" t="s">
        <v>1881</v>
      </c>
      <c r="S541" t="s">
        <v>2619</v>
      </c>
      <c r="T541" t="s">
        <v>2620</v>
      </c>
      <c r="U541" t="s">
        <v>2263</v>
      </c>
      <c r="V541" t="s">
        <v>2263</v>
      </c>
      <c r="W541" t="s">
        <v>37</v>
      </c>
      <c r="X541" t="s">
        <v>37</v>
      </c>
      <c r="Y541" t="s">
        <v>37</v>
      </c>
      <c r="Z541" t="s">
        <v>2621</v>
      </c>
      <c r="AA541" t="s">
        <v>44</v>
      </c>
      <c r="AB541" t="s">
        <v>44</v>
      </c>
      <c r="AC541" t="s">
        <v>45</v>
      </c>
      <c r="AD541" t="s">
        <v>1847</v>
      </c>
      <c r="AE541" t="s">
        <v>2250</v>
      </c>
      <c r="AF541" t="s">
        <v>2220</v>
      </c>
      <c r="AG541">
        <v>622364</v>
      </c>
      <c r="AH541">
        <v>5.5</v>
      </c>
      <c r="AI541">
        <v>0.2</v>
      </c>
    </row>
    <row r="542" spans="1:35" ht="16.850000000000001" customHeight="1">
      <c r="A542" s="65" t="str">
        <f>IF(L542="","",IF(COUNTIF(Wip!K:K,L542)=0,IF(W542="","KGB","KBB"),IF(AND(_xlfn.IFNA(VLOOKUP(L542,Wip!K:M,3,0),"")="Y",Q542="MTCAPPLYCONF"),"On Hold",IF(W542="","KGB","KBB"))))</f>
        <v>KGB</v>
      </c>
      <c r="B542" s="65" t="str">
        <f>IF(A542="on hold", "on hold",
 IF(A542="KGB", "Standard Shipment",
  IF(IFERROR(IFERROR(VLOOKUP(L542, List!D:J, 7, 0), VLOOKUP(L542&amp;"", List!D:J, 7, 0)), 0)=0,
   IF(IFERROR(IFERROR(VLOOKUP(L542, 'CND List'!$A:$C, 3, 0), VLOOKUP(L542&amp;"", 'CND List'!$A:$C, 3, 0)), 0)=0,
    IF(A542="KBB", "-", ""),
    IFERROR(VLOOKUP(L542, 'CND List'!$A:$C, 3, 0), VLOOKUP(L542&amp;"", 'CND List'!$A:$C, 3, 0))
   ),
   IFERROR(VLOOKUP(L542, List!D:J, 7, 0), VLOOKUP(L542&amp;"", List!D:J, 7, 0))
  )
 )
)</f>
        <v>Standard Shipment</v>
      </c>
      <c r="C542" s="66" t="str">
        <f t="shared" si="8"/>
        <v>Standard Shipment</v>
      </c>
      <c r="D542" s="67" t="str">
        <f ca="1">IF(C542="Local Scrap","Closed",IFERROR(IF(A542="kgb","Closed",IF(MID(C542,5,1)="Q","Closed",LOOKUP(TODAY()-W542, {0,31,91,181,366}, {"0-30天","31-90天","91-180天","181-365天","365天以上"}))), LOOKUP(TODAY()-Z542, {0,31,91,181,366}, {"0-30天","31-90天","91-180天","181-365天","365天以上"})))</f>
        <v>Closed</v>
      </c>
      <c r="E542" s="67" t="str" cm="1">
        <f t="array" ref="E542">IF(A542&lt;&gt;"kbb", "", IF(IFERROR(VALUE(V542), 0)=MAX(INDEX(($A$2:$A$4929="kbb")*($L$2:$L$4929=L542)*IFERROR(VALUE($V$2:$V$4929), 0), 0)), "最新", "歷史重複"))</f>
        <v/>
      </c>
      <c r="F542" t="s">
        <v>2614</v>
      </c>
      <c r="G542" t="s">
        <v>29</v>
      </c>
      <c r="H542" t="s">
        <v>30</v>
      </c>
      <c r="I542" t="s">
        <v>31</v>
      </c>
      <c r="J542" t="s">
        <v>2615</v>
      </c>
      <c r="K542" t="s">
        <v>2616</v>
      </c>
      <c r="L542" t="s">
        <v>2622</v>
      </c>
      <c r="M542" t="s">
        <v>1087</v>
      </c>
      <c r="N542" t="s">
        <v>36</v>
      </c>
      <c r="O542" t="s">
        <v>37</v>
      </c>
      <c r="P542" t="s">
        <v>2623</v>
      </c>
      <c r="Q542" t="s">
        <v>38</v>
      </c>
      <c r="R542" t="s">
        <v>1881</v>
      </c>
      <c r="S542" t="s">
        <v>2619</v>
      </c>
      <c r="T542" t="s">
        <v>2624</v>
      </c>
      <c r="U542" t="s">
        <v>2492</v>
      </c>
      <c r="V542" t="s">
        <v>2492</v>
      </c>
      <c r="W542" t="s">
        <v>37</v>
      </c>
      <c r="X542" t="s">
        <v>37</v>
      </c>
      <c r="Y542" t="s">
        <v>37</v>
      </c>
      <c r="Z542" t="s">
        <v>2625</v>
      </c>
      <c r="AA542" t="s">
        <v>44</v>
      </c>
      <c r="AB542" t="s">
        <v>44</v>
      </c>
      <c r="AC542" t="s">
        <v>45</v>
      </c>
      <c r="AD542" t="s">
        <v>46</v>
      </c>
      <c r="AE542" t="s">
        <v>2471</v>
      </c>
      <c r="AF542" t="s">
        <v>2122</v>
      </c>
      <c r="AG542">
        <v>622333</v>
      </c>
      <c r="AH542">
        <v>4.4000000000000004</v>
      </c>
      <c r="AI542">
        <v>4.4000000000000004</v>
      </c>
    </row>
    <row r="543" spans="1:35" ht="16.850000000000001" customHeight="1">
      <c r="A543" s="65" t="str">
        <f>IF(L543="","",IF(COUNTIF(Wip!K:K,L543)=0,IF(W543="","KGB","KBB"),IF(AND(_xlfn.IFNA(VLOOKUP(L543,Wip!K:M,3,0),"")="Y",Q543="MTCAPPLYCONF"),"On Hold",IF(W543="","KGB","KBB"))))</f>
        <v>KGB</v>
      </c>
      <c r="B543" s="65" t="str">
        <f>IF(A543="on hold", "on hold",
 IF(A543="KGB", "Standard Shipment",
  IF(IFERROR(IFERROR(VLOOKUP(L543, List!D:J, 7, 0), VLOOKUP(L543&amp;"", List!D:J, 7, 0)), 0)=0,
   IF(IFERROR(IFERROR(VLOOKUP(L543, 'CND List'!$A:$C, 3, 0), VLOOKUP(L543&amp;"", 'CND List'!$A:$C, 3, 0)), 0)=0,
    IF(A543="KBB", "-", ""),
    IFERROR(VLOOKUP(L543, 'CND List'!$A:$C, 3, 0), VLOOKUP(L543&amp;"", 'CND List'!$A:$C, 3, 0))
   ),
   IFERROR(VLOOKUP(L543, List!D:J, 7, 0), VLOOKUP(L543&amp;"", List!D:J, 7, 0))
  )
 )
)</f>
        <v>Standard Shipment</v>
      </c>
      <c r="C543" s="66" t="str">
        <f t="shared" si="8"/>
        <v>Standard Shipment</v>
      </c>
      <c r="D543" s="67" t="str">
        <f ca="1">IF(C543="Local Scrap","Closed",IFERROR(IF(A543="kgb","Closed",IF(MID(C543,5,1)="Q","Closed",LOOKUP(TODAY()-W543, {0,31,91,181,366}, {"0-30天","31-90天","91-180天","181-365天","365天以上"}))), LOOKUP(TODAY()-Z543, {0,31,91,181,366}, {"0-30天","31-90天","91-180天","181-365天","365天以上"})))</f>
        <v>Closed</v>
      </c>
      <c r="E543" s="67" t="str" cm="1">
        <f t="array" ref="E543">IF(A543&lt;&gt;"kbb", "", IF(IFERROR(VALUE(V543), 0)=MAX(INDEX(($A$2:$A$4929="kbb")*($L$2:$L$4929=L543)*IFERROR(VALUE($V$2:$V$4929), 0), 0)), "最新", "歷史重複"))</f>
        <v/>
      </c>
      <c r="F543" t="s">
        <v>2614</v>
      </c>
      <c r="G543" t="s">
        <v>29</v>
      </c>
      <c r="H543" t="s">
        <v>30</v>
      </c>
      <c r="I543" t="s">
        <v>31</v>
      </c>
      <c r="J543" t="s">
        <v>2615</v>
      </c>
      <c r="K543" t="s">
        <v>2616</v>
      </c>
      <c r="L543" t="s">
        <v>2626</v>
      </c>
      <c r="M543" t="s">
        <v>2278</v>
      </c>
      <c r="N543" t="s">
        <v>1843</v>
      </c>
      <c r="O543" t="s">
        <v>37</v>
      </c>
      <c r="P543" t="s">
        <v>2627</v>
      </c>
      <c r="Q543" t="s">
        <v>38</v>
      </c>
      <c r="R543" t="s">
        <v>1881</v>
      </c>
      <c r="S543" t="s">
        <v>2628</v>
      </c>
      <c r="T543" t="s">
        <v>2629</v>
      </c>
      <c r="U543" t="s">
        <v>2263</v>
      </c>
      <c r="V543" t="s">
        <v>2263</v>
      </c>
      <c r="W543" t="s">
        <v>37</v>
      </c>
      <c r="X543" t="s">
        <v>37</v>
      </c>
      <c r="Y543" t="s">
        <v>37</v>
      </c>
      <c r="Z543" t="s">
        <v>2630</v>
      </c>
      <c r="AA543" t="s">
        <v>44</v>
      </c>
      <c r="AB543" t="s">
        <v>44</v>
      </c>
      <c r="AC543" t="s">
        <v>45</v>
      </c>
      <c r="AD543" t="s">
        <v>1847</v>
      </c>
      <c r="AE543" t="s">
        <v>2250</v>
      </c>
      <c r="AF543" t="s">
        <v>2317</v>
      </c>
      <c r="AG543">
        <v>622364</v>
      </c>
      <c r="AH543">
        <v>5.4</v>
      </c>
      <c r="AI543">
        <v>0.1</v>
      </c>
    </row>
    <row r="544" spans="1:35" ht="16.850000000000001" customHeight="1">
      <c r="A544" s="65" t="str">
        <f>IF(L544="","",IF(COUNTIF(Wip!K:K,L544)=0,IF(W544="","KGB","KBB"),IF(AND(_xlfn.IFNA(VLOOKUP(L544,Wip!K:M,3,0),"")="Y",Q544="MTCAPPLYCONF"),"On Hold",IF(W544="","KGB","KBB"))))</f>
        <v>KGB</v>
      </c>
      <c r="B544" s="65" t="str">
        <f>IF(A544="on hold", "on hold",
 IF(A544="KGB", "Standard Shipment",
  IF(IFERROR(IFERROR(VLOOKUP(L544, List!D:J, 7, 0), VLOOKUP(L544&amp;"", List!D:J, 7, 0)), 0)=0,
   IF(IFERROR(IFERROR(VLOOKUP(L544, 'CND List'!$A:$C, 3, 0), VLOOKUP(L544&amp;"", 'CND List'!$A:$C, 3, 0)), 0)=0,
    IF(A544="KBB", "-", ""),
    IFERROR(VLOOKUP(L544, 'CND List'!$A:$C, 3, 0), VLOOKUP(L544&amp;"", 'CND List'!$A:$C, 3, 0))
   ),
   IFERROR(VLOOKUP(L544, List!D:J, 7, 0), VLOOKUP(L544&amp;"", List!D:J, 7, 0))
  )
 )
)</f>
        <v>Standard Shipment</v>
      </c>
      <c r="C544" s="66" t="str">
        <f t="shared" ref="C544:C607" si="9">IF(A544="on hold", "on hold", IF(B544="on hold", "wait for return customer", IF(B544="CND Sceond Pass", "Standard Shipment", IF(AND(A544="kgb", OR(B544="-", B544="", B544="#N/A")), "Standard Shipment", IF(AND(A544="kbb", OR(B544="-", B544="", B544="#N/A")), "wait for return customer", IF(OR(B544="Local Scrap", B544="SBF to be notified", B544="VRAM is pending RTV", B544="BU未結案"), B544, IF(OR(B544="scrap結案", B544="良品結案", LEFT(B544,2)="sc", LEFT(B544,2)="良品"), "CND結案", IF(ISNUMBER(B544), YEAR(B544) &amp; "Q" &amp; INT((MONTH(B544)+2)/3), IF(ISERROR(DATEVALUE(TEXT(B544,"yyyy/mm/dd"))), IF(ISNA(B544), "#N/A", B544), YEAR(DATEVALUE(TEXT(B544,"yyyy/mm/dd"))) &amp; "Q" &amp; INT((MONTH(DATEVALUE(TEXT(B544,"yyyy/mm/dd")))+2)/3))))))))))</f>
        <v>Standard Shipment</v>
      </c>
      <c r="D544" s="67" t="str">
        <f ca="1">IF(C544="Local Scrap","Closed",IFERROR(IF(A544="kgb","Closed",IF(MID(C544,5,1)="Q","Closed",LOOKUP(TODAY()-W544, {0,31,91,181,366}, {"0-30天","31-90天","91-180天","181-365天","365天以上"}))), LOOKUP(TODAY()-Z544, {0,31,91,181,366}, {"0-30天","31-90天","91-180天","181-365天","365天以上"})))</f>
        <v>Closed</v>
      </c>
      <c r="E544" s="67" t="str" cm="1">
        <f t="array" ref="E544">IF(A544&lt;&gt;"kbb", "", IF(IFERROR(VALUE(V544), 0)=MAX(INDEX(($A$2:$A$4929="kbb")*($L$2:$L$4929=L544)*IFERROR(VALUE($V$2:$V$4929), 0), 0)), "最新", "歷史重複"))</f>
        <v/>
      </c>
      <c r="F544" t="s">
        <v>2614</v>
      </c>
      <c r="G544" t="s">
        <v>29</v>
      </c>
      <c r="H544" t="s">
        <v>30</v>
      </c>
      <c r="I544" t="s">
        <v>31</v>
      </c>
      <c r="J544" t="s">
        <v>2615</v>
      </c>
      <c r="K544" t="s">
        <v>2616</v>
      </c>
      <c r="L544" t="s">
        <v>2631</v>
      </c>
      <c r="M544" t="s">
        <v>400</v>
      </c>
      <c r="N544" t="s">
        <v>36</v>
      </c>
      <c r="O544" t="s">
        <v>37</v>
      </c>
      <c r="P544" t="s">
        <v>2632</v>
      </c>
      <c r="Q544" t="s">
        <v>38</v>
      </c>
      <c r="R544" t="s">
        <v>1881</v>
      </c>
      <c r="S544" t="s">
        <v>2628</v>
      </c>
      <c r="T544" t="s">
        <v>2633</v>
      </c>
      <c r="U544" t="s">
        <v>2457</v>
      </c>
      <c r="V544" t="s">
        <v>2457</v>
      </c>
      <c r="W544" t="s">
        <v>37</v>
      </c>
      <c r="X544" t="s">
        <v>37</v>
      </c>
      <c r="Y544" t="s">
        <v>37</v>
      </c>
      <c r="Z544" t="s">
        <v>2634</v>
      </c>
      <c r="AA544" t="s">
        <v>44</v>
      </c>
      <c r="AB544" t="s">
        <v>44</v>
      </c>
      <c r="AC544" t="s">
        <v>45</v>
      </c>
      <c r="AD544" t="s">
        <v>46</v>
      </c>
      <c r="AE544" t="s">
        <v>2372</v>
      </c>
      <c r="AF544" t="s">
        <v>2122</v>
      </c>
      <c r="AG544">
        <v>622298</v>
      </c>
      <c r="AH544">
        <v>5.0999999999999996</v>
      </c>
      <c r="AI544">
        <v>5.0999999999999996</v>
      </c>
    </row>
    <row r="545" spans="1:35" ht="16.850000000000001" customHeight="1">
      <c r="A545" s="65" t="str">
        <f>IF(L545="","",IF(COUNTIF(Wip!K:K,L545)=0,IF(W545="","KGB","KBB"),IF(AND(_xlfn.IFNA(VLOOKUP(L545,Wip!K:M,3,0),"")="Y",Q545="MTCAPPLYCONF"),"On Hold",IF(W545="","KGB","KBB"))))</f>
        <v>KGB</v>
      </c>
      <c r="B545" s="65" t="str">
        <f>IF(A545="on hold", "on hold",
 IF(A545="KGB", "Standard Shipment",
  IF(IFERROR(IFERROR(VLOOKUP(L545, List!D:J, 7, 0), VLOOKUP(L545&amp;"", List!D:J, 7, 0)), 0)=0,
   IF(IFERROR(IFERROR(VLOOKUP(L545, 'CND List'!$A:$C, 3, 0), VLOOKUP(L545&amp;"", 'CND List'!$A:$C, 3, 0)), 0)=0,
    IF(A545="KBB", "-", ""),
    IFERROR(VLOOKUP(L545, 'CND List'!$A:$C, 3, 0), VLOOKUP(L545&amp;"", 'CND List'!$A:$C, 3, 0))
   ),
   IFERROR(VLOOKUP(L545, List!D:J, 7, 0), VLOOKUP(L545&amp;"", List!D:J, 7, 0))
  )
 )
)</f>
        <v>Standard Shipment</v>
      </c>
      <c r="C545" s="66" t="str">
        <f t="shared" si="9"/>
        <v>Standard Shipment</v>
      </c>
      <c r="D545" s="67" t="str">
        <f ca="1">IF(C545="Local Scrap","Closed",IFERROR(IF(A545="kgb","Closed",IF(MID(C545,5,1)="Q","Closed",LOOKUP(TODAY()-W545, {0,31,91,181,366}, {"0-30天","31-90天","91-180天","181-365天","365天以上"}))), LOOKUP(TODAY()-Z545, {0,31,91,181,366}, {"0-30天","31-90天","91-180天","181-365天","365天以上"})))</f>
        <v>Closed</v>
      </c>
      <c r="E545" s="67" t="str" cm="1">
        <f t="array" ref="E545">IF(A545&lt;&gt;"kbb", "", IF(IFERROR(VALUE(V545), 0)=MAX(INDEX(($A$2:$A$4929="kbb")*($L$2:$L$4929=L545)*IFERROR(VALUE($V$2:$V$4929), 0), 0)), "最新", "歷史重複"))</f>
        <v/>
      </c>
      <c r="F545" t="s">
        <v>2614</v>
      </c>
      <c r="G545" t="s">
        <v>29</v>
      </c>
      <c r="H545" t="s">
        <v>30</v>
      </c>
      <c r="I545" t="s">
        <v>31</v>
      </c>
      <c r="J545" t="s">
        <v>2615</v>
      </c>
      <c r="K545" t="s">
        <v>2616</v>
      </c>
      <c r="L545" t="s">
        <v>2635</v>
      </c>
      <c r="M545" t="s">
        <v>1092</v>
      </c>
      <c r="N545" t="s">
        <v>385</v>
      </c>
      <c r="O545" t="s">
        <v>37</v>
      </c>
      <c r="P545" t="s">
        <v>2636</v>
      </c>
      <c r="Q545" t="s">
        <v>38</v>
      </c>
      <c r="R545" t="s">
        <v>1881</v>
      </c>
      <c r="S545" t="s">
        <v>2628</v>
      </c>
      <c r="T545" t="s">
        <v>2637</v>
      </c>
      <c r="U545" t="s">
        <v>2457</v>
      </c>
      <c r="V545" t="s">
        <v>2457</v>
      </c>
      <c r="W545" t="s">
        <v>37</v>
      </c>
      <c r="X545" t="s">
        <v>37</v>
      </c>
      <c r="Y545" t="s">
        <v>37</v>
      </c>
      <c r="Z545" t="s">
        <v>2638</v>
      </c>
      <c r="AA545" t="s">
        <v>44</v>
      </c>
      <c r="AB545" t="s">
        <v>44</v>
      </c>
      <c r="AC545" t="s">
        <v>45</v>
      </c>
      <c r="AD545" t="s">
        <v>390</v>
      </c>
      <c r="AE545" t="s">
        <v>2372</v>
      </c>
      <c r="AF545" t="s">
        <v>2122</v>
      </c>
      <c r="AG545">
        <v>622298</v>
      </c>
      <c r="AH545">
        <v>5.0999999999999996</v>
      </c>
      <c r="AI545">
        <v>5.0999999999999996</v>
      </c>
    </row>
    <row r="546" spans="1:35" ht="16.850000000000001" customHeight="1">
      <c r="A546" s="65" t="str">
        <f>IF(L546="","",IF(COUNTIF(Wip!K:K,L546)=0,IF(W546="","KGB","KBB"),IF(AND(_xlfn.IFNA(VLOOKUP(L546,Wip!K:M,3,0),"")="Y",Q546="MTCAPPLYCONF"),"On Hold",IF(W546="","KGB","KBB"))))</f>
        <v>KGB</v>
      </c>
      <c r="B546" s="65" t="str">
        <f>IF(A546="on hold", "on hold",
 IF(A546="KGB", "Standard Shipment",
  IF(IFERROR(IFERROR(VLOOKUP(L546, List!D:J, 7, 0), VLOOKUP(L546&amp;"", List!D:J, 7, 0)), 0)=0,
   IF(IFERROR(IFERROR(VLOOKUP(L546, 'CND List'!$A:$C, 3, 0), VLOOKUP(L546&amp;"", 'CND List'!$A:$C, 3, 0)), 0)=0,
    IF(A546="KBB", "-", ""),
    IFERROR(VLOOKUP(L546, 'CND List'!$A:$C, 3, 0), VLOOKUP(L546&amp;"", 'CND List'!$A:$C, 3, 0))
   ),
   IFERROR(VLOOKUP(L546, List!D:J, 7, 0), VLOOKUP(L546&amp;"", List!D:J, 7, 0))
  )
 )
)</f>
        <v>Standard Shipment</v>
      </c>
      <c r="C546" s="66" t="str">
        <f t="shared" si="9"/>
        <v>Standard Shipment</v>
      </c>
      <c r="D546" s="67" t="str">
        <f ca="1">IF(C546="Local Scrap","Closed",IFERROR(IF(A546="kgb","Closed",IF(MID(C546,5,1)="Q","Closed",LOOKUP(TODAY()-W546, {0,31,91,181,366}, {"0-30天","31-90天","91-180天","181-365天","365天以上"}))), LOOKUP(TODAY()-Z546, {0,31,91,181,366}, {"0-30天","31-90天","91-180天","181-365天","365天以上"})))</f>
        <v>Closed</v>
      </c>
      <c r="E546" s="67" t="str" cm="1">
        <f t="array" ref="E546">IF(A546&lt;&gt;"kbb", "", IF(IFERROR(VALUE(V546), 0)=MAX(INDEX(($A$2:$A$4929="kbb")*($L$2:$L$4929=L546)*IFERROR(VALUE($V$2:$V$4929), 0), 0)), "最新", "歷史重複"))</f>
        <v/>
      </c>
      <c r="F546" t="s">
        <v>2614</v>
      </c>
      <c r="G546" t="s">
        <v>29</v>
      </c>
      <c r="H546" t="s">
        <v>30</v>
      </c>
      <c r="I546" t="s">
        <v>31</v>
      </c>
      <c r="J546" t="s">
        <v>2615</v>
      </c>
      <c r="K546" t="s">
        <v>2616</v>
      </c>
      <c r="L546" t="s">
        <v>2639</v>
      </c>
      <c r="M546" t="s">
        <v>2449</v>
      </c>
      <c r="N546" t="s">
        <v>2450</v>
      </c>
      <c r="O546" t="s">
        <v>37</v>
      </c>
      <c r="P546" t="s">
        <v>2640</v>
      </c>
      <c r="Q546" t="s">
        <v>38</v>
      </c>
      <c r="R546" t="s">
        <v>1881</v>
      </c>
      <c r="S546" t="s">
        <v>2628</v>
      </c>
      <c r="T546" t="s">
        <v>2641</v>
      </c>
      <c r="U546" t="s">
        <v>2263</v>
      </c>
      <c r="V546" t="s">
        <v>2263</v>
      </c>
      <c r="W546" t="s">
        <v>37</v>
      </c>
      <c r="X546" t="s">
        <v>37</v>
      </c>
      <c r="Y546" t="s">
        <v>37</v>
      </c>
      <c r="Z546" t="s">
        <v>2642</v>
      </c>
      <c r="AA546" t="s">
        <v>44</v>
      </c>
      <c r="AB546" t="s">
        <v>44</v>
      </c>
      <c r="AC546" t="s">
        <v>45</v>
      </c>
      <c r="AD546" t="s">
        <v>1302</v>
      </c>
      <c r="AE546" t="s">
        <v>2250</v>
      </c>
      <c r="AF546" t="s">
        <v>1730</v>
      </c>
      <c r="AG546">
        <v>622364</v>
      </c>
      <c r="AH546">
        <v>5.9</v>
      </c>
      <c r="AI546">
        <v>5.9</v>
      </c>
    </row>
    <row r="547" spans="1:35" ht="16.850000000000001" customHeight="1">
      <c r="A547" s="65" t="str">
        <f>IF(L547="","",IF(COUNTIF(Wip!K:K,L547)=0,IF(W547="","KGB","KBB"),IF(AND(_xlfn.IFNA(VLOOKUP(L547,Wip!K:M,3,0),"")="Y",Q547="MTCAPPLYCONF"),"On Hold",IF(W547="","KGB","KBB"))))</f>
        <v>KGB</v>
      </c>
      <c r="B547" s="65" t="str">
        <f>IF(A547="on hold", "on hold",
 IF(A547="KGB", "Standard Shipment",
  IF(IFERROR(IFERROR(VLOOKUP(L547, List!D:J, 7, 0), VLOOKUP(L547&amp;"", List!D:J, 7, 0)), 0)=0,
   IF(IFERROR(IFERROR(VLOOKUP(L547, 'CND List'!$A:$C, 3, 0), VLOOKUP(L547&amp;"", 'CND List'!$A:$C, 3, 0)), 0)=0,
    IF(A547="KBB", "-", ""),
    IFERROR(VLOOKUP(L547, 'CND List'!$A:$C, 3, 0), VLOOKUP(L547&amp;"", 'CND List'!$A:$C, 3, 0))
   ),
   IFERROR(VLOOKUP(L547, List!D:J, 7, 0), VLOOKUP(L547&amp;"", List!D:J, 7, 0))
  )
 )
)</f>
        <v>Standard Shipment</v>
      </c>
      <c r="C547" s="66" t="str">
        <f t="shared" si="9"/>
        <v>Standard Shipment</v>
      </c>
      <c r="D547" s="67" t="str">
        <f ca="1">IF(C547="Local Scrap","Closed",IFERROR(IF(A547="kgb","Closed",IF(MID(C547,5,1)="Q","Closed",LOOKUP(TODAY()-W547, {0,31,91,181,366}, {"0-30天","31-90天","91-180天","181-365天","365天以上"}))), LOOKUP(TODAY()-Z547, {0,31,91,181,366}, {"0-30天","31-90天","91-180天","181-365天","365天以上"})))</f>
        <v>Closed</v>
      </c>
      <c r="E547" s="67" t="str" cm="1">
        <f t="array" ref="E547">IF(A547&lt;&gt;"kbb", "", IF(IFERROR(VALUE(V547), 0)=MAX(INDEX(($A$2:$A$4929="kbb")*($L$2:$L$4929=L547)*IFERROR(VALUE($V$2:$V$4929), 0), 0)), "最新", "歷史重複"))</f>
        <v/>
      </c>
      <c r="F547" t="s">
        <v>2614</v>
      </c>
      <c r="G547" t="s">
        <v>29</v>
      </c>
      <c r="H547" t="s">
        <v>30</v>
      </c>
      <c r="I547" t="s">
        <v>31</v>
      </c>
      <c r="J547" t="s">
        <v>2615</v>
      </c>
      <c r="K547" t="s">
        <v>2616</v>
      </c>
      <c r="L547" t="s">
        <v>2643</v>
      </c>
      <c r="M547" t="s">
        <v>1092</v>
      </c>
      <c r="N547" t="s">
        <v>385</v>
      </c>
      <c r="O547" t="s">
        <v>37</v>
      </c>
      <c r="P547" t="s">
        <v>2644</v>
      </c>
      <c r="Q547" t="s">
        <v>38</v>
      </c>
      <c r="R547" t="s">
        <v>1881</v>
      </c>
      <c r="S547" t="s">
        <v>2628</v>
      </c>
      <c r="T547" t="s">
        <v>2645</v>
      </c>
      <c r="U547" t="s">
        <v>2457</v>
      </c>
      <c r="V547" t="s">
        <v>2457</v>
      </c>
      <c r="W547" t="s">
        <v>37</v>
      </c>
      <c r="X547" t="s">
        <v>37</v>
      </c>
      <c r="Y547" t="s">
        <v>37</v>
      </c>
      <c r="Z547" t="s">
        <v>2646</v>
      </c>
      <c r="AA547" t="s">
        <v>44</v>
      </c>
      <c r="AB547" t="s">
        <v>44</v>
      </c>
      <c r="AC547" t="s">
        <v>45</v>
      </c>
      <c r="AD547" t="s">
        <v>390</v>
      </c>
      <c r="AE547" t="s">
        <v>2372</v>
      </c>
      <c r="AF547" t="s">
        <v>2122</v>
      </c>
      <c r="AG547">
        <v>622298</v>
      </c>
      <c r="AH547">
        <v>5.0999999999999996</v>
      </c>
      <c r="AI547">
        <v>5.0999999999999996</v>
      </c>
    </row>
    <row r="548" spans="1:35" ht="16.850000000000001" customHeight="1">
      <c r="A548" s="65" t="str">
        <f>IF(L548="","",IF(COUNTIF(Wip!K:K,L548)=0,IF(W548="","KGB","KBB"),IF(AND(_xlfn.IFNA(VLOOKUP(L548,Wip!K:M,3,0),"")="Y",Q548="MTCAPPLYCONF"),"On Hold",IF(W548="","KGB","KBB"))))</f>
        <v>KGB</v>
      </c>
      <c r="B548" s="65" t="str">
        <f>IF(A548="on hold", "on hold",
 IF(A548="KGB", "Standard Shipment",
  IF(IFERROR(IFERROR(VLOOKUP(L548, List!D:J, 7, 0), VLOOKUP(L548&amp;"", List!D:J, 7, 0)), 0)=0,
   IF(IFERROR(IFERROR(VLOOKUP(L548, 'CND List'!$A:$C, 3, 0), VLOOKUP(L548&amp;"", 'CND List'!$A:$C, 3, 0)), 0)=0,
    IF(A548="KBB", "-", ""),
    IFERROR(VLOOKUP(L548, 'CND List'!$A:$C, 3, 0), VLOOKUP(L548&amp;"", 'CND List'!$A:$C, 3, 0))
   ),
   IFERROR(VLOOKUP(L548, List!D:J, 7, 0), VLOOKUP(L548&amp;"", List!D:J, 7, 0))
  )
 )
)</f>
        <v>Standard Shipment</v>
      </c>
      <c r="C548" s="66" t="str">
        <f t="shared" si="9"/>
        <v>Standard Shipment</v>
      </c>
      <c r="D548" s="67" t="str">
        <f ca="1">IF(C548="Local Scrap","Closed",IFERROR(IF(A548="kgb","Closed",IF(MID(C548,5,1)="Q","Closed",LOOKUP(TODAY()-W548, {0,31,91,181,366}, {"0-30天","31-90天","91-180天","181-365天","365天以上"}))), LOOKUP(TODAY()-Z548, {0,31,91,181,366}, {"0-30天","31-90天","91-180天","181-365天","365天以上"})))</f>
        <v>Closed</v>
      </c>
      <c r="E548" s="67" t="str" cm="1">
        <f t="array" ref="E548">IF(A548&lt;&gt;"kbb", "", IF(IFERROR(VALUE(V548), 0)=MAX(INDEX(($A$2:$A$4929="kbb")*($L$2:$L$4929=L548)*IFERROR(VALUE($V$2:$V$4929), 0), 0)), "最新", "歷史重複"))</f>
        <v/>
      </c>
      <c r="F548" t="s">
        <v>2614</v>
      </c>
      <c r="G548" t="s">
        <v>29</v>
      </c>
      <c r="H548" t="s">
        <v>30</v>
      </c>
      <c r="I548" t="s">
        <v>31</v>
      </c>
      <c r="J548" t="s">
        <v>2615</v>
      </c>
      <c r="K548" t="s">
        <v>2616</v>
      </c>
      <c r="L548" t="s">
        <v>2647</v>
      </c>
      <c r="M548" t="s">
        <v>1092</v>
      </c>
      <c r="N548" t="s">
        <v>385</v>
      </c>
      <c r="O548" t="s">
        <v>37</v>
      </c>
      <c r="P548" t="s">
        <v>2648</v>
      </c>
      <c r="Q548" t="s">
        <v>38</v>
      </c>
      <c r="R548" t="s">
        <v>1881</v>
      </c>
      <c r="S548" t="s">
        <v>2628</v>
      </c>
      <c r="T548" t="s">
        <v>2649</v>
      </c>
      <c r="U548" t="s">
        <v>2457</v>
      </c>
      <c r="V548" t="s">
        <v>2457</v>
      </c>
      <c r="W548" t="s">
        <v>37</v>
      </c>
      <c r="X548" t="s">
        <v>37</v>
      </c>
      <c r="Y548" t="s">
        <v>37</v>
      </c>
      <c r="Z548" t="s">
        <v>2650</v>
      </c>
      <c r="AA548" t="s">
        <v>44</v>
      </c>
      <c r="AB548" t="s">
        <v>44</v>
      </c>
      <c r="AC548" t="s">
        <v>45</v>
      </c>
      <c r="AD548" t="s">
        <v>390</v>
      </c>
      <c r="AE548" t="s">
        <v>2372</v>
      </c>
      <c r="AF548" t="s">
        <v>2122</v>
      </c>
      <c r="AG548">
        <v>622298</v>
      </c>
      <c r="AH548">
        <v>5.0999999999999996</v>
      </c>
      <c r="AI548">
        <v>5.0999999999999996</v>
      </c>
    </row>
    <row r="549" spans="1:35" ht="16.850000000000001" customHeight="1">
      <c r="A549" s="65" t="str">
        <f>IF(L549="","",IF(COUNTIF(Wip!K:K,L549)=0,IF(W549="","KGB","KBB"),IF(AND(_xlfn.IFNA(VLOOKUP(L549,Wip!K:M,3,0),"")="Y",Q549="MTCAPPLYCONF"),"On Hold",IF(W549="","KGB","KBB"))))</f>
        <v>KBB</v>
      </c>
      <c r="B549" s="65" t="str">
        <f>IF(A549="on hold", "on hold",
 IF(A549="KGB", "Standard Shipment",
  IF(IFERROR(IFERROR(VLOOKUP(L549, List!D:J, 7, 0), VLOOKUP(L549&amp;"", List!D:J, 7, 0)), 0)=0,
   IF(IFERROR(IFERROR(VLOOKUP(L549, 'CND List'!$A:$C, 3, 0), VLOOKUP(L549&amp;"", 'CND List'!$A:$C, 3, 0)), 0)=0,
    IF(A549="KBB", "-", ""),
    IFERROR(VLOOKUP(L549, 'CND List'!$A:$C, 3, 0), VLOOKUP(L549&amp;"", 'CND List'!$A:$C, 3, 0))
   ),
   IFERROR(VLOOKUP(L549, List!D:J, 7, 0), VLOOKUP(L549&amp;"", List!D:J, 7, 0))
  )
 )
)</f>
        <v>SBF to be notified</v>
      </c>
      <c r="C549" s="66" t="str">
        <f t="shared" si="9"/>
        <v>SBF to be notified</v>
      </c>
      <c r="D549" s="67" t="str">
        <f ca="1">IF(C549="Local Scrap","Closed",IFERROR(IF(A549="kgb","Closed",IF(MID(C549,5,1)="Q","Closed",LOOKUP(TODAY()-W549, {0,31,91,181,366}, {"0-30天","31-90天","91-180天","181-365天","365天以上"}))), LOOKUP(TODAY()-Z549, {0,31,91,181,366}, {"0-30天","31-90天","91-180天","181-365天","365天以上"})))</f>
        <v>181-365天</v>
      </c>
      <c r="E549" s="67" t="str" cm="1">
        <f t="array" ref="E549">IF(A549&lt;&gt;"kbb", "", IF(IFERROR(VALUE(V549), 0)=MAX(INDEX(($A$2:$A$4929="kbb")*($L$2:$L$4929=L549)*IFERROR(VALUE($V$2:$V$4929), 0), 0)), "最新", "歷史重複"))</f>
        <v>最新</v>
      </c>
      <c r="F549" t="s">
        <v>2614</v>
      </c>
      <c r="G549" t="s">
        <v>29</v>
      </c>
      <c r="H549" t="s">
        <v>30</v>
      </c>
      <c r="I549" t="s">
        <v>31</v>
      </c>
      <c r="J549" t="s">
        <v>2615</v>
      </c>
      <c r="K549" t="s">
        <v>2616</v>
      </c>
      <c r="L549" t="s">
        <v>2651</v>
      </c>
      <c r="M549" t="s">
        <v>930</v>
      </c>
      <c r="N549" t="s">
        <v>219</v>
      </c>
      <c r="O549" t="s">
        <v>37</v>
      </c>
      <c r="P549" t="s">
        <v>2651</v>
      </c>
      <c r="Q549" t="s">
        <v>38</v>
      </c>
      <c r="R549" t="s">
        <v>39</v>
      </c>
      <c r="S549" t="s">
        <v>2628</v>
      </c>
      <c r="T549" t="s">
        <v>37</v>
      </c>
      <c r="U549" t="s">
        <v>37</v>
      </c>
      <c r="V549" t="s">
        <v>2652</v>
      </c>
      <c r="W549" t="s">
        <v>517</v>
      </c>
      <c r="X549" t="s">
        <v>114</v>
      </c>
      <c r="Y549" t="s">
        <v>518</v>
      </c>
      <c r="Z549" t="s">
        <v>2653</v>
      </c>
      <c r="AA549" t="s">
        <v>44</v>
      </c>
      <c r="AB549" t="s">
        <v>44</v>
      </c>
      <c r="AC549" t="s">
        <v>117</v>
      </c>
      <c r="AD549" t="s">
        <v>179</v>
      </c>
      <c r="AE549" t="s">
        <v>37</v>
      </c>
      <c r="AF549" t="s">
        <v>37</v>
      </c>
      <c r="AG549" t="s">
        <v>37</v>
      </c>
      <c r="AH549" t="s">
        <v>37</v>
      </c>
      <c r="AI549" t="s">
        <v>37</v>
      </c>
    </row>
    <row r="550" spans="1:35" ht="16.850000000000001" customHeight="1">
      <c r="A550" s="65" t="str">
        <f>IF(L550="","",IF(COUNTIF(Wip!K:K,L550)=0,IF(W550="","KGB","KBB"),IF(AND(_xlfn.IFNA(VLOOKUP(L550,Wip!K:M,3,0),"")="Y",Q550="MTCAPPLYCONF"),"On Hold",IF(W550="","KGB","KBB"))))</f>
        <v>KGB</v>
      </c>
      <c r="B550" s="65" t="str">
        <f>IF(A550="on hold", "on hold",
 IF(A550="KGB", "Standard Shipment",
  IF(IFERROR(IFERROR(VLOOKUP(L550, List!D:J, 7, 0), VLOOKUP(L550&amp;"", List!D:J, 7, 0)), 0)=0,
   IF(IFERROR(IFERROR(VLOOKUP(L550, 'CND List'!$A:$C, 3, 0), VLOOKUP(L550&amp;"", 'CND List'!$A:$C, 3, 0)), 0)=0,
    IF(A550="KBB", "-", ""),
    IFERROR(VLOOKUP(L550, 'CND List'!$A:$C, 3, 0), VLOOKUP(L550&amp;"", 'CND List'!$A:$C, 3, 0))
   ),
   IFERROR(VLOOKUP(L550, List!D:J, 7, 0), VLOOKUP(L550&amp;"", List!D:J, 7, 0))
  )
 )
)</f>
        <v>Standard Shipment</v>
      </c>
      <c r="C550" s="66" t="str">
        <f t="shared" si="9"/>
        <v>Standard Shipment</v>
      </c>
      <c r="D550" s="67" t="str">
        <f ca="1">IF(C550="Local Scrap","Closed",IFERROR(IF(A550="kgb","Closed",IF(MID(C550,5,1)="Q","Closed",LOOKUP(TODAY()-W550, {0,31,91,181,366}, {"0-30天","31-90天","91-180天","181-365天","365天以上"}))), LOOKUP(TODAY()-Z550, {0,31,91,181,366}, {"0-30天","31-90天","91-180天","181-365天","365天以上"})))</f>
        <v>Closed</v>
      </c>
      <c r="E550" s="67" t="str" cm="1">
        <f t="array" ref="E550">IF(A550&lt;&gt;"kbb", "", IF(IFERROR(VALUE(V550), 0)=MAX(INDEX(($A$2:$A$4929="kbb")*($L$2:$L$4929=L550)*IFERROR(VALUE($V$2:$V$4929), 0), 0)), "最新", "歷史重複"))</f>
        <v/>
      </c>
      <c r="F550" t="s">
        <v>2614</v>
      </c>
      <c r="G550" t="s">
        <v>29</v>
      </c>
      <c r="H550" t="s">
        <v>30</v>
      </c>
      <c r="I550" t="s">
        <v>31</v>
      </c>
      <c r="J550" t="s">
        <v>2615</v>
      </c>
      <c r="K550" t="s">
        <v>2616</v>
      </c>
      <c r="L550" t="s">
        <v>2654</v>
      </c>
      <c r="M550" t="s">
        <v>400</v>
      </c>
      <c r="N550" t="s">
        <v>36</v>
      </c>
      <c r="O550" t="s">
        <v>37</v>
      </c>
      <c r="P550" t="s">
        <v>2655</v>
      </c>
      <c r="Q550" t="s">
        <v>38</v>
      </c>
      <c r="R550" t="s">
        <v>1881</v>
      </c>
      <c r="S550" t="s">
        <v>2628</v>
      </c>
      <c r="T550" t="s">
        <v>2656</v>
      </c>
      <c r="U550" t="s">
        <v>2263</v>
      </c>
      <c r="V550" t="s">
        <v>2263</v>
      </c>
      <c r="W550" t="s">
        <v>37</v>
      </c>
      <c r="X550" t="s">
        <v>37</v>
      </c>
      <c r="Y550" t="s">
        <v>37</v>
      </c>
      <c r="Z550" t="s">
        <v>2657</v>
      </c>
      <c r="AA550" t="s">
        <v>44</v>
      </c>
      <c r="AB550" t="s">
        <v>44</v>
      </c>
      <c r="AC550" t="s">
        <v>45</v>
      </c>
      <c r="AD550" t="s">
        <v>46</v>
      </c>
      <c r="AE550" t="s">
        <v>2250</v>
      </c>
      <c r="AF550" t="s">
        <v>2526</v>
      </c>
      <c r="AG550">
        <v>622364</v>
      </c>
      <c r="AH550">
        <v>3.6</v>
      </c>
      <c r="AI550">
        <v>3.6</v>
      </c>
    </row>
    <row r="551" spans="1:35" ht="16.850000000000001" customHeight="1">
      <c r="A551" s="65" t="str">
        <f>IF(L551="","",IF(COUNTIF(Wip!K:K,L551)=0,IF(W551="","KGB","KBB"),IF(AND(_xlfn.IFNA(VLOOKUP(L551,Wip!K:M,3,0),"")="Y",Q551="MTCAPPLYCONF"),"On Hold",IF(W551="","KGB","KBB"))))</f>
        <v>KGB</v>
      </c>
      <c r="B551" s="65" t="str">
        <f>IF(A551="on hold", "on hold",
 IF(A551="KGB", "Standard Shipment",
  IF(IFERROR(IFERROR(VLOOKUP(L551, List!D:J, 7, 0), VLOOKUP(L551&amp;"", List!D:J, 7, 0)), 0)=0,
   IF(IFERROR(IFERROR(VLOOKUP(L551, 'CND List'!$A:$C, 3, 0), VLOOKUP(L551&amp;"", 'CND List'!$A:$C, 3, 0)), 0)=0,
    IF(A551="KBB", "-", ""),
    IFERROR(VLOOKUP(L551, 'CND List'!$A:$C, 3, 0), VLOOKUP(L551&amp;"", 'CND List'!$A:$C, 3, 0))
   ),
   IFERROR(VLOOKUP(L551, List!D:J, 7, 0), VLOOKUP(L551&amp;"", List!D:J, 7, 0))
  )
 )
)</f>
        <v>Standard Shipment</v>
      </c>
      <c r="C551" s="66" t="str">
        <f t="shared" si="9"/>
        <v>Standard Shipment</v>
      </c>
      <c r="D551" s="67" t="str">
        <f ca="1">IF(C551="Local Scrap","Closed",IFERROR(IF(A551="kgb","Closed",IF(MID(C551,5,1)="Q","Closed",LOOKUP(TODAY()-W551, {0,31,91,181,366}, {"0-30天","31-90天","91-180天","181-365天","365天以上"}))), LOOKUP(TODAY()-Z551, {0,31,91,181,366}, {"0-30天","31-90天","91-180天","181-365天","365天以上"})))</f>
        <v>Closed</v>
      </c>
      <c r="E551" s="67" t="str" cm="1">
        <f t="array" ref="E551">IF(A551&lt;&gt;"kbb", "", IF(IFERROR(VALUE(V551), 0)=MAX(INDEX(($A$2:$A$4929="kbb")*($L$2:$L$4929=L551)*IFERROR(VALUE($V$2:$V$4929), 0), 0)), "最新", "歷史重複"))</f>
        <v/>
      </c>
      <c r="F551" t="s">
        <v>2614</v>
      </c>
      <c r="G551" t="s">
        <v>29</v>
      </c>
      <c r="H551" t="s">
        <v>30</v>
      </c>
      <c r="I551" t="s">
        <v>31</v>
      </c>
      <c r="J551" t="s">
        <v>2615</v>
      </c>
      <c r="K551" t="s">
        <v>2616</v>
      </c>
      <c r="L551" t="s">
        <v>2658</v>
      </c>
      <c r="M551" t="s">
        <v>930</v>
      </c>
      <c r="N551" t="s">
        <v>219</v>
      </c>
      <c r="O551" t="s">
        <v>37</v>
      </c>
      <c r="P551" t="s">
        <v>2659</v>
      </c>
      <c r="Q551" t="s">
        <v>38</v>
      </c>
      <c r="R551" t="s">
        <v>1881</v>
      </c>
      <c r="S551" t="s">
        <v>2628</v>
      </c>
      <c r="T551" t="s">
        <v>2660</v>
      </c>
      <c r="U551" t="s">
        <v>2238</v>
      </c>
      <c r="V551" t="s">
        <v>2238</v>
      </c>
      <c r="W551" t="s">
        <v>37</v>
      </c>
      <c r="X551" t="s">
        <v>37</v>
      </c>
      <c r="Y551" t="s">
        <v>37</v>
      </c>
      <c r="Z551" t="s">
        <v>2661</v>
      </c>
      <c r="AA551" t="s">
        <v>44</v>
      </c>
      <c r="AB551" t="s">
        <v>44</v>
      </c>
      <c r="AC551" t="s">
        <v>45</v>
      </c>
      <c r="AD551" t="s">
        <v>179</v>
      </c>
      <c r="AE551" t="s">
        <v>2240</v>
      </c>
      <c r="AF551" t="s">
        <v>48</v>
      </c>
      <c r="AG551">
        <v>622408</v>
      </c>
      <c r="AH551">
        <v>5.2</v>
      </c>
      <c r="AI551">
        <v>5.2</v>
      </c>
    </row>
    <row r="552" spans="1:35" ht="16.850000000000001" customHeight="1">
      <c r="A552" s="65" t="str">
        <f>IF(L552="","",IF(COUNTIF(Wip!K:K,L552)=0,IF(W552="","KGB","KBB"),IF(AND(_xlfn.IFNA(VLOOKUP(L552,Wip!K:M,3,0),"")="Y",Q552="MTCAPPLYCONF"),"On Hold",IF(W552="","KGB","KBB"))))</f>
        <v>KGB</v>
      </c>
      <c r="B552" s="65" t="str">
        <f>IF(A552="on hold", "on hold",
 IF(A552="KGB", "Standard Shipment",
  IF(IFERROR(IFERROR(VLOOKUP(L552, List!D:J, 7, 0), VLOOKUP(L552&amp;"", List!D:J, 7, 0)), 0)=0,
   IF(IFERROR(IFERROR(VLOOKUP(L552, 'CND List'!$A:$C, 3, 0), VLOOKUP(L552&amp;"", 'CND List'!$A:$C, 3, 0)), 0)=0,
    IF(A552="KBB", "-", ""),
    IFERROR(VLOOKUP(L552, 'CND List'!$A:$C, 3, 0), VLOOKUP(L552&amp;"", 'CND List'!$A:$C, 3, 0))
   ),
   IFERROR(VLOOKUP(L552, List!D:J, 7, 0), VLOOKUP(L552&amp;"", List!D:J, 7, 0))
  )
 )
)</f>
        <v>Standard Shipment</v>
      </c>
      <c r="C552" s="66" t="str">
        <f t="shared" si="9"/>
        <v>Standard Shipment</v>
      </c>
      <c r="D552" s="67" t="str">
        <f ca="1">IF(C552="Local Scrap","Closed",IFERROR(IF(A552="kgb","Closed",IF(MID(C552,5,1)="Q","Closed",LOOKUP(TODAY()-W552, {0,31,91,181,366}, {"0-30天","31-90天","91-180天","181-365天","365天以上"}))), LOOKUP(TODAY()-Z552, {0,31,91,181,366}, {"0-30天","31-90天","91-180天","181-365天","365天以上"})))</f>
        <v>Closed</v>
      </c>
      <c r="E552" s="67" t="str" cm="1">
        <f t="array" ref="E552">IF(A552&lt;&gt;"kbb", "", IF(IFERROR(VALUE(V552), 0)=MAX(INDEX(($A$2:$A$4929="kbb")*($L$2:$L$4929=L552)*IFERROR(VALUE($V$2:$V$4929), 0), 0)), "最新", "歷史重複"))</f>
        <v/>
      </c>
      <c r="F552" t="s">
        <v>2614</v>
      </c>
      <c r="G552" t="s">
        <v>29</v>
      </c>
      <c r="H552" t="s">
        <v>30</v>
      </c>
      <c r="I552" t="s">
        <v>31</v>
      </c>
      <c r="J552" t="s">
        <v>2615</v>
      </c>
      <c r="K552" t="s">
        <v>2616</v>
      </c>
      <c r="L552" t="s">
        <v>2662</v>
      </c>
      <c r="M552" t="s">
        <v>400</v>
      </c>
      <c r="N552" t="s">
        <v>36</v>
      </c>
      <c r="O552" t="s">
        <v>37</v>
      </c>
      <c r="P552" t="s">
        <v>2663</v>
      </c>
      <c r="Q552" t="s">
        <v>38</v>
      </c>
      <c r="R552" t="s">
        <v>1881</v>
      </c>
      <c r="S552" t="s">
        <v>2628</v>
      </c>
      <c r="T552" t="s">
        <v>2664</v>
      </c>
      <c r="U552" t="s">
        <v>2457</v>
      </c>
      <c r="V552" t="s">
        <v>2457</v>
      </c>
      <c r="W552" t="s">
        <v>37</v>
      </c>
      <c r="X552" t="s">
        <v>37</v>
      </c>
      <c r="Y552" t="s">
        <v>37</v>
      </c>
      <c r="Z552" t="s">
        <v>2665</v>
      </c>
      <c r="AA552" t="s">
        <v>44</v>
      </c>
      <c r="AB552" t="s">
        <v>44</v>
      </c>
      <c r="AC552" t="s">
        <v>45</v>
      </c>
      <c r="AD552" t="s">
        <v>46</v>
      </c>
      <c r="AE552" t="s">
        <v>2372</v>
      </c>
      <c r="AF552" t="s">
        <v>2122</v>
      </c>
      <c r="AG552">
        <v>622298</v>
      </c>
      <c r="AH552">
        <v>5.0999999999999996</v>
      </c>
      <c r="AI552">
        <v>5.0999999999999996</v>
      </c>
    </row>
    <row r="553" spans="1:35" ht="16.850000000000001" customHeight="1">
      <c r="A553" s="65" t="str">
        <f>IF(L553="","",IF(COUNTIF(Wip!K:K,L553)=0,IF(W553="","KGB","KBB"),IF(AND(_xlfn.IFNA(VLOOKUP(L553,Wip!K:M,3,0),"")="Y",Q553="MTCAPPLYCONF"),"On Hold",IF(W553="","KGB","KBB"))))</f>
        <v>KGB</v>
      </c>
      <c r="B553" s="65" t="str">
        <f>IF(A553="on hold", "on hold",
 IF(A553="KGB", "Standard Shipment",
  IF(IFERROR(IFERROR(VLOOKUP(L553, List!D:J, 7, 0), VLOOKUP(L553&amp;"", List!D:J, 7, 0)), 0)=0,
   IF(IFERROR(IFERROR(VLOOKUP(L553, 'CND List'!$A:$C, 3, 0), VLOOKUP(L553&amp;"", 'CND List'!$A:$C, 3, 0)), 0)=0,
    IF(A553="KBB", "-", ""),
    IFERROR(VLOOKUP(L553, 'CND List'!$A:$C, 3, 0), VLOOKUP(L553&amp;"", 'CND List'!$A:$C, 3, 0))
   ),
   IFERROR(VLOOKUP(L553, List!D:J, 7, 0), VLOOKUP(L553&amp;"", List!D:J, 7, 0))
  )
 )
)</f>
        <v>Standard Shipment</v>
      </c>
      <c r="C553" s="66" t="str">
        <f t="shared" si="9"/>
        <v>Standard Shipment</v>
      </c>
      <c r="D553" s="67" t="str">
        <f ca="1">IF(C553="Local Scrap","Closed",IFERROR(IF(A553="kgb","Closed",IF(MID(C553,5,1)="Q","Closed",LOOKUP(TODAY()-W553, {0,31,91,181,366}, {"0-30天","31-90天","91-180天","181-365天","365天以上"}))), LOOKUP(TODAY()-Z553, {0,31,91,181,366}, {"0-30天","31-90天","91-180天","181-365天","365天以上"})))</f>
        <v>Closed</v>
      </c>
      <c r="E553" s="67" t="str" cm="1">
        <f t="array" ref="E553">IF(A553&lt;&gt;"kbb", "", IF(IFERROR(VALUE(V553), 0)=MAX(INDEX(($A$2:$A$4929="kbb")*($L$2:$L$4929=L553)*IFERROR(VALUE($V$2:$V$4929), 0), 0)), "最新", "歷史重複"))</f>
        <v/>
      </c>
      <c r="F553" t="s">
        <v>2614</v>
      </c>
      <c r="G553" t="s">
        <v>29</v>
      </c>
      <c r="H553" t="s">
        <v>30</v>
      </c>
      <c r="I553" t="s">
        <v>31</v>
      </c>
      <c r="J553" t="s">
        <v>2615</v>
      </c>
      <c r="K553" t="s">
        <v>2616</v>
      </c>
      <c r="L553" t="s">
        <v>2666</v>
      </c>
      <c r="M553" t="s">
        <v>493</v>
      </c>
      <c r="N553" t="s">
        <v>36</v>
      </c>
      <c r="O553" t="s">
        <v>37</v>
      </c>
      <c r="P553" t="s">
        <v>2667</v>
      </c>
      <c r="Q553" t="s">
        <v>38</v>
      </c>
      <c r="R553" t="s">
        <v>1881</v>
      </c>
      <c r="S553" t="s">
        <v>2628</v>
      </c>
      <c r="T553" t="s">
        <v>2668</v>
      </c>
      <c r="U553" t="s">
        <v>2492</v>
      </c>
      <c r="V553" t="s">
        <v>2492</v>
      </c>
      <c r="W553" t="s">
        <v>37</v>
      </c>
      <c r="X553" t="s">
        <v>37</v>
      </c>
      <c r="Y553" t="s">
        <v>37</v>
      </c>
      <c r="Z553" t="s">
        <v>2669</v>
      </c>
      <c r="AA553" t="s">
        <v>44</v>
      </c>
      <c r="AB553" t="s">
        <v>44</v>
      </c>
      <c r="AC553" t="s">
        <v>45</v>
      </c>
      <c r="AD553" t="s">
        <v>46</v>
      </c>
      <c r="AE553" t="s">
        <v>2471</v>
      </c>
      <c r="AF553" t="s">
        <v>2122</v>
      </c>
      <c r="AG553">
        <v>622333</v>
      </c>
      <c r="AH553">
        <v>4.4000000000000004</v>
      </c>
      <c r="AI553">
        <v>4.4000000000000004</v>
      </c>
    </row>
    <row r="554" spans="1:35" ht="16.850000000000001" customHeight="1">
      <c r="A554" s="65" t="str">
        <f>IF(L554="","",IF(COUNTIF(Wip!K:K,L554)=0,IF(W554="","KGB","KBB"),IF(AND(_xlfn.IFNA(VLOOKUP(L554,Wip!K:M,3,0),"")="Y",Q554="MTCAPPLYCONF"),"On Hold",IF(W554="","KGB","KBB"))))</f>
        <v>KGB</v>
      </c>
      <c r="B554" s="65" t="str">
        <f>IF(A554="on hold", "on hold",
 IF(A554="KGB", "Standard Shipment",
  IF(IFERROR(IFERROR(VLOOKUP(L554, List!D:J, 7, 0), VLOOKUP(L554&amp;"", List!D:J, 7, 0)), 0)=0,
   IF(IFERROR(IFERROR(VLOOKUP(L554, 'CND List'!$A:$C, 3, 0), VLOOKUP(L554&amp;"", 'CND List'!$A:$C, 3, 0)), 0)=0,
    IF(A554="KBB", "-", ""),
    IFERROR(VLOOKUP(L554, 'CND List'!$A:$C, 3, 0), VLOOKUP(L554&amp;"", 'CND List'!$A:$C, 3, 0))
   ),
   IFERROR(VLOOKUP(L554, List!D:J, 7, 0), VLOOKUP(L554&amp;"", List!D:J, 7, 0))
  )
 )
)</f>
        <v>Standard Shipment</v>
      </c>
      <c r="C554" s="66" t="str">
        <f t="shared" si="9"/>
        <v>Standard Shipment</v>
      </c>
      <c r="D554" s="67" t="str">
        <f ca="1">IF(C554="Local Scrap","Closed",IFERROR(IF(A554="kgb","Closed",IF(MID(C554,5,1)="Q","Closed",LOOKUP(TODAY()-W554, {0,31,91,181,366}, {"0-30天","31-90天","91-180天","181-365天","365天以上"}))), LOOKUP(TODAY()-Z554, {0,31,91,181,366}, {"0-30天","31-90天","91-180天","181-365天","365天以上"})))</f>
        <v>Closed</v>
      </c>
      <c r="E554" s="67" t="str" cm="1">
        <f t="array" ref="E554">IF(A554&lt;&gt;"kbb", "", IF(IFERROR(VALUE(V554), 0)=MAX(INDEX(($A$2:$A$4929="kbb")*($L$2:$L$4929=L554)*IFERROR(VALUE($V$2:$V$4929), 0), 0)), "最新", "歷史重複"))</f>
        <v/>
      </c>
      <c r="F554" t="s">
        <v>2614</v>
      </c>
      <c r="G554" t="s">
        <v>29</v>
      </c>
      <c r="H554" t="s">
        <v>30</v>
      </c>
      <c r="I554" t="s">
        <v>31</v>
      </c>
      <c r="J554" t="s">
        <v>2615</v>
      </c>
      <c r="K554" t="s">
        <v>2616</v>
      </c>
      <c r="L554" t="s">
        <v>2670</v>
      </c>
      <c r="M554" t="s">
        <v>400</v>
      </c>
      <c r="N554" t="s">
        <v>36</v>
      </c>
      <c r="O554" t="s">
        <v>37</v>
      </c>
      <c r="P554" t="s">
        <v>2671</v>
      </c>
      <c r="Q554" t="s">
        <v>38</v>
      </c>
      <c r="R554" t="s">
        <v>1881</v>
      </c>
      <c r="S554" t="s">
        <v>2628</v>
      </c>
      <c r="T554" t="s">
        <v>2672</v>
      </c>
      <c r="U554" t="s">
        <v>2457</v>
      </c>
      <c r="V554" t="s">
        <v>2457</v>
      </c>
      <c r="W554" t="s">
        <v>37</v>
      </c>
      <c r="X554" t="s">
        <v>37</v>
      </c>
      <c r="Y554" t="s">
        <v>37</v>
      </c>
      <c r="Z554" t="s">
        <v>2673</v>
      </c>
      <c r="AA554" t="s">
        <v>44</v>
      </c>
      <c r="AB554" t="s">
        <v>44</v>
      </c>
      <c r="AC554" t="s">
        <v>45</v>
      </c>
      <c r="AD554" t="s">
        <v>46</v>
      </c>
      <c r="AE554" t="s">
        <v>2372</v>
      </c>
      <c r="AF554" t="s">
        <v>2122</v>
      </c>
      <c r="AG554">
        <v>622298</v>
      </c>
      <c r="AH554">
        <v>5.0999999999999996</v>
      </c>
      <c r="AI554">
        <v>5.0999999999999996</v>
      </c>
    </row>
    <row r="555" spans="1:35" ht="16.850000000000001" customHeight="1">
      <c r="A555" s="65" t="str">
        <f>IF(L555="","",IF(COUNTIF(Wip!K:K,L555)=0,IF(W555="","KGB","KBB"),IF(AND(_xlfn.IFNA(VLOOKUP(L555,Wip!K:M,3,0),"")="Y",Q555="MTCAPPLYCONF"),"On Hold",IF(W555="","KGB","KBB"))))</f>
        <v>KBB</v>
      </c>
      <c r="B555" s="65" t="str">
        <f>IF(A555="on hold", "on hold",
 IF(A555="KGB", "Standard Shipment",
  IF(IFERROR(IFERROR(VLOOKUP(L555, List!D:J, 7, 0), VLOOKUP(L555&amp;"", List!D:J, 7, 0)), 0)=0,
   IF(IFERROR(IFERROR(VLOOKUP(L555, 'CND List'!$A:$C, 3, 0), VLOOKUP(L555&amp;"", 'CND List'!$A:$C, 3, 0)), 0)=0,
    IF(A555="KBB", "-", ""),
    IFERROR(VLOOKUP(L555, 'CND List'!$A:$C, 3, 0), VLOOKUP(L555&amp;"", 'CND List'!$A:$C, 3, 0))
   ),
   IFERROR(VLOOKUP(L555, List!D:J, 7, 0), VLOOKUP(L555&amp;"", List!D:J, 7, 0))
  )
 )
)</f>
        <v>-</v>
      </c>
      <c r="C555" s="66" t="str">
        <f t="shared" si="9"/>
        <v>wait for return customer</v>
      </c>
      <c r="D555" s="67" t="str">
        <f ca="1">IF(C555="Local Scrap","Closed",IFERROR(IF(A555="kgb","Closed",IF(MID(C555,5,1)="Q","Closed",LOOKUP(TODAY()-W555, {0,31,91,181,366}, {"0-30天","31-90天","91-180天","181-365天","365天以上"}))), LOOKUP(TODAY()-Z555, {0,31,91,181,366}, {"0-30天","31-90天","91-180天","181-365天","365天以上"})))</f>
        <v>181-365天</v>
      </c>
      <c r="E555" s="67" t="str" cm="1">
        <f t="array" ref="E555">IF(A555&lt;&gt;"kbb", "", IF(IFERROR(VALUE(V555), 0)=MAX(INDEX(($A$2:$A$4929="kbb")*($L$2:$L$4929=L555)*IFERROR(VALUE($V$2:$V$4929), 0), 0)), "最新", "歷史重複"))</f>
        <v>最新</v>
      </c>
      <c r="F555" t="s">
        <v>2614</v>
      </c>
      <c r="G555" t="s">
        <v>29</v>
      </c>
      <c r="H555" t="s">
        <v>30</v>
      </c>
      <c r="I555" t="s">
        <v>31</v>
      </c>
      <c r="J555" t="s">
        <v>2615</v>
      </c>
      <c r="K555" t="s">
        <v>2616</v>
      </c>
      <c r="L555" t="s">
        <v>2674</v>
      </c>
      <c r="M555" t="s">
        <v>1610</v>
      </c>
      <c r="N555" t="s">
        <v>1391</v>
      </c>
      <c r="O555" t="s">
        <v>37</v>
      </c>
      <c r="P555" t="s">
        <v>2674</v>
      </c>
      <c r="Q555" t="s">
        <v>38</v>
      </c>
      <c r="R555" t="s">
        <v>1881</v>
      </c>
      <c r="S555" t="s">
        <v>2628</v>
      </c>
      <c r="T555" t="s">
        <v>37</v>
      </c>
      <c r="U555" t="s">
        <v>37</v>
      </c>
      <c r="V555" t="s">
        <v>2675</v>
      </c>
      <c r="W555" t="s">
        <v>113</v>
      </c>
      <c r="X555" t="s">
        <v>114</v>
      </c>
      <c r="Y555" t="s">
        <v>2676</v>
      </c>
      <c r="Z555" t="s">
        <v>2677</v>
      </c>
      <c r="AA555" t="s">
        <v>44</v>
      </c>
      <c r="AB555" t="s">
        <v>44</v>
      </c>
      <c r="AC555" t="s">
        <v>117</v>
      </c>
      <c r="AD555" t="s">
        <v>1302</v>
      </c>
      <c r="AE555" t="s">
        <v>37</v>
      </c>
      <c r="AF555" t="s">
        <v>37</v>
      </c>
      <c r="AG555" t="s">
        <v>37</v>
      </c>
      <c r="AH555" t="s">
        <v>37</v>
      </c>
      <c r="AI555" t="s">
        <v>37</v>
      </c>
    </row>
    <row r="556" spans="1:35" ht="16.850000000000001" customHeight="1">
      <c r="A556" s="65" t="str">
        <f>IF(L556="","",IF(COUNTIF(Wip!K:K,L556)=0,IF(W556="","KGB","KBB"),IF(AND(_xlfn.IFNA(VLOOKUP(L556,Wip!K:M,3,0),"")="Y",Q556="MTCAPPLYCONF"),"On Hold",IF(W556="","KGB","KBB"))))</f>
        <v>KBB</v>
      </c>
      <c r="B556" s="65" t="str">
        <f>IF(A556="on hold", "on hold",
 IF(A556="KGB", "Standard Shipment",
  IF(IFERROR(IFERROR(VLOOKUP(L556, List!D:J, 7, 0), VLOOKUP(L556&amp;"", List!D:J, 7, 0)), 0)=0,
   IF(IFERROR(IFERROR(VLOOKUP(L556, 'CND List'!$A:$C, 3, 0), VLOOKUP(L556&amp;"", 'CND List'!$A:$C, 3, 0)), 0)=0,
    IF(A556="KBB", "-", ""),
    IFERROR(VLOOKUP(L556, 'CND List'!$A:$C, 3, 0), VLOOKUP(L556&amp;"", 'CND List'!$A:$C, 3, 0))
   ),
   IFERROR(VLOOKUP(L556, List!D:J, 7, 0), VLOOKUP(L556&amp;"", List!D:J, 7, 0))
  )
 )
)</f>
        <v>-</v>
      </c>
      <c r="C556" s="66" t="str">
        <f t="shared" si="9"/>
        <v>wait for return customer</v>
      </c>
      <c r="D556" s="67" t="str">
        <f ca="1">IF(C556="Local Scrap","Closed",IFERROR(IF(A556="kgb","Closed",IF(MID(C556,5,1)="Q","Closed",LOOKUP(TODAY()-W556, {0,31,91,181,366}, {"0-30天","31-90天","91-180天","181-365天","365天以上"}))), LOOKUP(TODAY()-Z556, {0,31,91,181,366}, {"0-30天","31-90天","91-180天","181-365天","365天以上"})))</f>
        <v>181-365天</v>
      </c>
      <c r="E556" s="67" t="str" cm="1">
        <f t="array" ref="E556">IF(A556&lt;&gt;"kbb", "", IF(IFERROR(VALUE(V556), 0)=MAX(INDEX(($A$2:$A$4929="kbb")*($L$2:$L$4929=L556)*IFERROR(VALUE($V$2:$V$4929), 0), 0)), "最新", "歷史重複"))</f>
        <v>最新</v>
      </c>
      <c r="F556" t="s">
        <v>2614</v>
      </c>
      <c r="G556" t="s">
        <v>29</v>
      </c>
      <c r="H556" t="s">
        <v>30</v>
      </c>
      <c r="I556" t="s">
        <v>31</v>
      </c>
      <c r="J556" t="s">
        <v>2615</v>
      </c>
      <c r="K556" t="s">
        <v>2616</v>
      </c>
      <c r="L556" t="s">
        <v>2678</v>
      </c>
      <c r="M556" t="s">
        <v>1092</v>
      </c>
      <c r="N556" t="s">
        <v>385</v>
      </c>
      <c r="O556" t="s">
        <v>37</v>
      </c>
      <c r="P556" t="s">
        <v>2678</v>
      </c>
      <c r="Q556" t="s">
        <v>38</v>
      </c>
      <c r="R556" t="s">
        <v>39</v>
      </c>
      <c r="S556" t="s">
        <v>2628</v>
      </c>
      <c r="T556" t="s">
        <v>37</v>
      </c>
      <c r="U556" t="s">
        <v>37</v>
      </c>
      <c r="V556" t="s">
        <v>2679</v>
      </c>
      <c r="W556" t="s">
        <v>517</v>
      </c>
      <c r="X556" t="s">
        <v>114</v>
      </c>
      <c r="Y556" t="s">
        <v>518</v>
      </c>
      <c r="Z556" t="s">
        <v>2680</v>
      </c>
      <c r="AA556" t="s">
        <v>44</v>
      </c>
      <c r="AB556" t="s">
        <v>44</v>
      </c>
      <c r="AC556" t="s">
        <v>117</v>
      </c>
      <c r="AD556" t="s">
        <v>390</v>
      </c>
      <c r="AE556" t="s">
        <v>37</v>
      </c>
      <c r="AF556" t="s">
        <v>37</v>
      </c>
      <c r="AG556" t="s">
        <v>37</v>
      </c>
      <c r="AH556" t="s">
        <v>37</v>
      </c>
      <c r="AI556" t="s">
        <v>37</v>
      </c>
    </row>
    <row r="557" spans="1:35" ht="16.850000000000001" customHeight="1">
      <c r="A557" s="65" t="str">
        <f>IF(L557="","",IF(COUNTIF(Wip!K:K,L557)=0,IF(W557="","KGB","KBB"),IF(AND(_xlfn.IFNA(VLOOKUP(L557,Wip!K:M,3,0),"")="Y",Q557="MTCAPPLYCONF"),"On Hold",IF(W557="","KGB","KBB"))))</f>
        <v>KGB</v>
      </c>
      <c r="B557" s="65" t="str">
        <f>IF(A557="on hold", "on hold",
 IF(A557="KGB", "Standard Shipment",
  IF(IFERROR(IFERROR(VLOOKUP(L557, List!D:J, 7, 0), VLOOKUP(L557&amp;"", List!D:J, 7, 0)), 0)=0,
   IF(IFERROR(IFERROR(VLOOKUP(L557, 'CND List'!$A:$C, 3, 0), VLOOKUP(L557&amp;"", 'CND List'!$A:$C, 3, 0)), 0)=0,
    IF(A557="KBB", "-", ""),
    IFERROR(VLOOKUP(L557, 'CND List'!$A:$C, 3, 0), VLOOKUP(L557&amp;"", 'CND List'!$A:$C, 3, 0))
   ),
   IFERROR(VLOOKUP(L557, List!D:J, 7, 0), VLOOKUP(L557&amp;"", List!D:J, 7, 0))
  )
 )
)</f>
        <v>Standard Shipment</v>
      </c>
      <c r="C557" s="66" t="str">
        <f t="shared" si="9"/>
        <v>Standard Shipment</v>
      </c>
      <c r="D557" s="67" t="str">
        <f ca="1">IF(C557="Local Scrap","Closed",IFERROR(IF(A557="kgb","Closed",IF(MID(C557,5,1)="Q","Closed",LOOKUP(TODAY()-W557, {0,31,91,181,366}, {"0-30天","31-90天","91-180天","181-365天","365天以上"}))), LOOKUP(TODAY()-Z557, {0,31,91,181,366}, {"0-30天","31-90天","91-180天","181-365天","365天以上"})))</f>
        <v>Closed</v>
      </c>
      <c r="E557" s="67" t="str" cm="1">
        <f t="array" ref="E557">IF(A557&lt;&gt;"kbb", "", IF(IFERROR(VALUE(V557), 0)=MAX(INDEX(($A$2:$A$4929="kbb")*($L$2:$L$4929=L557)*IFERROR(VALUE($V$2:$V$4929), 0), 0)), "最新", "歷史重複"))</f>
        <v/>
      </c>
      <c r="F557" t="s">
        <v>2681</v>
      </c>
      <c r="G557" t="s">
        <v>29</v>
      </c>
      <c r="H557" t="s">
        <v>30</v>
      </c>
      <c r="I557" t="s">
        <v>31</v>
      </c>
      <c r="J557" t="s">
        <v>2682</v>
      </c>
      <c r="K557" t="s">
        <v>2683</v>
      </c>
      <c r="L557" t="s">
        <v>2684</v>
      </c>
      <c r="M557" t="s">
        <v>2544</v>
      </c>
      <c r="N557" t="s">
        <v>2481</v>
      </c>
      <c r="O557" t="s">
        <v>37</v>
      </c>
      <c r="P557" t="s">
        <v>2684</v>
      </c>
      <c r="Q557" t="s">
        <v>38</v>
      </c>
      <c r="R557" t="s">
        <v>1881</v>
      </c>
      <c r="S557" t="s">
        <v>2685</v>
      </c>
      <c r="T557" t="s">
        <v>2686</v>
      </c>
      <c r="U557" t="s">
        <v>2263</v>
      </c>
      <c r="V557" t="s">
        <v>2263</v>
      </c>
      <c r="W557" t="s">
        <v>37</v>
      </c>
      <c r="X557" t="s">
        <v>37</v>
      </c>
      <c r="Y557" t="s">
        <v>37</v>
      </c>
      <c r="Z557" t="s">
        <v>2687</v>
      </c>
      <c r="AA557" t="s">
        <v>44</v>
      </c>
      <c r="AB557" t="s">
        <v>44</v>
      </c>
      <c r="AC557" t="s">
        <v>45</v>
      </c>
      <c r="AD557" t="s">
        <v>1532</v>
      </c>
      <c r="AE557" t="s">
        <v>2250</v>
      </c>
      <c r="AF557" t="s">
        <v>2526</v>
      </c>
      <c r="AG557">
        <v>622364</v>
      </c>
      <c r="AH557">
        <v>3.6</v>
      </c>
      <c r="AI557">
        <v>3.6</v>
      </c>
    </row>
    <row r="558" spans="1:35" ht="16.850000000000001" customHeight="1">
      <c r="A558" s="65" t="str">
        <f>IF(L558="","",IF(COUNTIF(Wip!K:K,L558)=0,IF(W558="","KGB","KBB"),IF(AND(_xlfn.IFNA(VLOOKUP(L558,Wip!K:M,3,0),"")="Y",Q558="MTCAPPLYCONF"),"On Hold",IF(W558="","KGB","KBB"))))</f>
        <v>KGB</v>
      </c>
      <c r="B558" s="65" t="str">
        <f>IF(A558="on hold", "on hold",
 IF(A558="KGB", "Standard Shipment",
  IF(IFERROR(IFERROR(VLOOKUP(L558, List!D:J, 7, 0), VLOOKUP(L558&amp;"", List!D:J, 7, 0)), 0)=0,
   IF(IFERROR(IFERROR(VLOOKUP(L558, 'CND List'!$A:$C, 3, 0), VLOOKUP(L558&amp;"", 'CND List'!$A:$C, 3, 0)), 0)=0,
    IF(A558="KBB", "-", ""),
    IFERROR(VLOOKUP(L558, 'CND List'!$A:$C, 3, 0), VLOOKUP(L558&amp;"", 'CND List'!$A:$C, 3, 0))
   ),
   IFERROR(VLOOKUP(L558, List!D:J, 7, 0), VLOOKUP(L558&amp;"", List!D:J, 7, 0))
  )
 )
)</f>
        <v>Standard Shipment</v>
      </c>
      <c r="C558" s="66" t="str">
        <f t="shared" si="9"/>
        <v>Standard Shipment</v>
      </c>
      <c r="D558" s="67" t="str">
        <f ca="1">IF(C558="Local Scrap","Closed",IFERROR(IF(A558="kgb","Closed",IF(MID(C558,5,1)="Q","Closed",LOOKUP(TODAY()-W558, {0,31,91,181,366}, {"0-30天","31-90天","91-180天","181-365天","365天以上"}))), LOOKUP(TODAY()-Z558, {0,31,91,181,366}, {"0-30天","31-90天","91-180天","181-365天","365天以上"})))</f>
        <v>Closed</v>
      </c>
      <c r="E558" s="67" t="str" cm="1">
        <f t="array" ref="E558">IF(A558&lt;&gt;"kbb", "", IF(IFERROR(VALUE(V558), 0)=MAX(INDEX(($A$2:$A$4929="kbb")*($L$2:$L$4929=L558)*IFERROR(VALUE($V$2:$V$4929), 0), 0)), "最新", "歷史重複"))</f>
        <v/>
      </c>
      <c r="F558" t="s">
        <v>2688</v>
      </c>
      <c r="G558" t="s">
        <v>29</v>
      </c>
      <c r="H558" t="s">
        <v>30</v>
      </c>
      <c r="I558" t="s">
        <v>31</v>
      </c>
      <c r="J558" t="s">
        <v>2689</v>
      </c>
      <c r="K558" t="s">
        <v>2690</v>
      </c>
      <c r="L558" t="s">
        <v>2691</v>
      </c>
      <c r="M558" t="s">
        <v>429</v>
      </c>
      <c r="N558" t="s">
        <v>36</v>
      </c>
      <c r="O558" t="s">
        <v>37</v>
      </c>
      <c r="P558" t="s">
        <v>936</v>
      </c>
      <c r="Q558" t="s">
        <v>38</v>
      </c>
      <c r="R558" t="s">
        <v>1881</v>
      </c>
      <c r="S558" t="s">
        <v>2692</v>
      </c>
      <c r="T558" t="s">
        <v>2693</v>
      </c>
      <c r="U558" t="s">
        <v>2492</v>
      </c>
      <c r="V558" t="s">
        <v>2492</v>
      </c>
      <c r="W558" t="s">
        <v>37</v>
      </c>
      <c r="X558" t="s">
        <v>37</v>
      </c>
      <c r="Y558" t="s">
        <v>37</v>
      </c>
      <c r="Z558" t="s">
        <v>2694</v>
      </c>
      <c r="AA558" t="s">
        <v>44</v>
      </c>
      <c r="AB558" t="s">
        <v>44</v>
      </c>
      <c r="AC558" t="s">
        <v>45</v>
      </c>
      <c r="AD558" t="s">
        <v>46</v>
      </c>
      <c r="AE558" t="s">
        <v>2471</v>
      </c>
      <c r="AF558" t="s">
        <v>2122</v>
      </c>
      <c r="AG558">
        <v>622333</v>
      </c>
      <c r="AH558">
        <v>4.4000000000000004</v>
      </c>
      <c r="AI558">
        <v>4.4000000000000004</v>
      </c>
    </row>
    <row r="559" spans="1:35" ht="16.850000000000001" customHeight="1">
      <c r="A559" s="65" t="str">
        <f>IF(L559="","",IF(COUNTIF(Wip!K:K,L559)=0,IF(W559="","KGB","KBB"),IF(AND(_xlfn.IFNA(VLOOKUP(L559,Wip!K:M,3,0),"")="Y",Q559="MTCAPPLYCONF"),"On Hold",IF(W559="","KGB","KBB"))))</f>
        <v>KGB</v>
      </c>
      <c r="B559" s="65" t="str">
        <f>IF(A559="on hold", "on hold",
 IF(A559="KGB", "Standard Shipment",
  IF(IFERROR(IFERROR(VLOOKUP(L559, List!D:J, 7, 0), VLOOKUP(L559&amp;"", List!D:J, 7, 0)), 0)=0,
   IF(IFERROR(IFERROR(VLOOKUP(L559, 'CND List'!$A:$C, 3, 0), VLOOKUP(L559&amp;"", 'CND List'!$A:$C, 3, 0)), 0)=0,
    IF(A559="KBB", "-", ""),
    IFERROR(VLOOKUP(L559, 'CND List'!$A:$C, 3, 0), VLOOKUP(L559&amp;"", 'CND List'!$A:$C, 3, 0))
   ),
   IFERROR(VLOOKUP(L559, List!D:J, 7, 0), VLOOKUP(L559&amp;"", List!D:J, 7, 0))
  )
 )
)</f>
        <v>Standard Shipment</v>
      </c>
      <c r="C559" s="66" t="str">
        <f t="shared" si="9"/>
        <v>Standard Shipment</v>
      </c>
      <c r="D559" s="67" t="str">
        <f ca="1">IF(C559="Local Scrap","Closed",IFERROR(IF(A559="kgb","Closed",IF(MID(C559,5,1)="Q","Closed",LOOKUP(TODAY()-W559, {0,31,91,181,366}, {"0-30天","31-90天","91-180天","181-365天","365天以上"}))), LOOKUP(TODAY()-Z559, {0,31,91,181,366}, {"0-30天","31-90天","91-180天","181-365天","365天以上"})))</f>
        <v>Closed</v>
      </c>
      <c r="E559" s="67" t="str" cm="1">
        <f t="array" ref="E559">IF(A559&lt;&gt;"kbb", "", IF(IFERROR(VALUE(V559), 0)=MAX(INDEX(($A$2:$A$4929="kbb")*($L$2:$L$4929=L559)*IFERROR(VALUE($V$2:$V$4929), 0), 0)), "最新", "歷史重複"))</f>
        <v/>
      </c>
      <c r="F559" t="s">
        <v>2688</v>
      </c>
      <c r="G559" t="s">
        <v>29</v>
      </c>
      <c r="H559" t="s">
        <v>30</v>
      </c>
      <c r="I559" t="s">
        <v>31</v>
      </c>
      <c r="J559" t="s">
        <v>2689</v>
      </c>
      <c r="K559" t="s">
        <v>2690</v>
      </c>
      <c r="L559" t="s">
        <v>2695</v>
      </c>
      <c r="M559" t="s">
        <v>1248</v>
      </c>
      <c r="N559" t="s">
        <v>1249</v>
      </c>
      <c r="O559" t="s">
        <v>37</v>
      </c>
      <c r="P559" t="s">
        <v>2696</v>
      </c>
      <c r="Q559" t="s">
        <v>38</v>
      </c>
      <c r="R559" t="s">
        <v>1881</v>
      </c>
      <c r="S559" t="s">
        <v>2692</v>
      </c>
      <c r="T559" t="s">
        <v>2697</v>
      </c>
      <c r="U559" t="s">
        <v>2134</v>
      </c>
      <c r="V559" t="s">
        <v>2134</v>
      </c>
      <c r="W559" t="s">
        <v>37</v>
      </c>
      <c r="X559" t="s">
        <v>37</v>
      </c>
      <c r="Y559" t="s">
        <v>37</v>
      </c>
      <c r="Z559" t="s">
        <v>2698</v>
      </c>
      <c r="AA559" t="s">
        <v>44</v>
      </c>
      <c r="AB559" t="s">
        <v>44</v>
      </c>
      <c r="AC559" t="s">
        <v>45</v>
      </c>
      <c r="AD559" t="s">
        <v>1257</v>
      </c>
      <c r="AE559" t="s">
        <v>2136</v>
      </c>
      <c r="AF559" t="s">
        <v>48</v>
      </c>
      <c r="AG559">
        <v>622379</v>
      </c>
      <c r="AH559">
        <v>6.8</v>
      </c>
      <c r="AI559">
        <v>6.8</v>
      </c>
    </row>
    <row r="560" spans="1:35" ht="16.850000000000001" customHeight="1">
      <c r="A560" s="65" t="str">
        <f>IF(L560="","",IF(COUNTIF(Wip!K:K,L560)=0,IF(W560="","KGB","KBB"),IF(AND(_xlfn.IFNA(VLOOKUP(L560,Wip!K:M,3,0),"")="Y",Q560="MTCAPPLYCONF"),"On Hold",IF(W560="","KGB","KBB"))))</f>
        <v>KGB</v>
      </c>
      <c r="B560" s="65" t="str">
        <f>IF(A560="on hold", "on hold",
 IF(A560="KGB", "Standard Shipment",
  IF(IFERROR(IFERROR(VLOOKUP(L560, List!D:J, 7, 0), VLOOKUP(L560&amp;"", List!D:J, 7, 0)), 0)=0,
   IF(IFERROR(IFERROR(VLOOKUP(L560, 'CND List'!$A:$C, 3, 0), VLOOKUP(L560&amp;"", 'CND List'!$A:$C, 3, 0)), 0)=0,
    IF(A560="KBB", "-", ""),
    IFERROR(VLOOKUP(L560, 'CND List'!$A:$C, 3, 0), VLOOKUP(L560&amp;"", 'CND List'!$A:$C, 3, 0))
   ),
   IFERROR(VLOOKUP(L560, List!D:J, 7, 0), VLOOKUP(L560&amp;"", List!D:J, 7, 0))
  )
 )
)</f>
        <v>Standard Shipment</v>
      </c>
      <c r="C560" s="66" t="str">
        <f t="shared" si="9"/>
        <v>Standard Shipment</v>
      </c>
      <c r="D560" s="67" t="str">
        <f ca="1">IF(C560="Local Scrap","Closed",IFERROR(IF(A560="kgb","Closed",IF(MID(C560,5,1)="Q","Closed",LOOKUP(TODAY()-W560, {0,31,91,181,366}, {"0-30天","31-90天","91-180天","181-365天","365天以上"}))), LOOKUP(TODAY()-Z560, {0,31,91,181,366}, {"0-30天","31-90天","91-180天","181-365天","365天以上"})))</f>
        <v>Closed</v>
      </c>
      <c r="E560" s="67" t="str" cm="1">
        <f t="array" ref="E560">IF(A560&lt;&gt;"kbb", "", IF(IFERROR(VALUE(V560), 0)=MAX(INDEX(($A$2:$A$4929="kbb")*($L$2:$L$4929=L560)*IFERROR(VALUE($V$2:$V$4929), 0), 0)), "最新", "歷史重複"))</f>
        <v/>
      </c>
      <c r="F560" t="s">
        <v>2699</v>
      </c>
      <c r="G560" t="s">
        <v>29</v>
      </c>
      <c r="H560" t="s">
        <v>30</v>
      </c>
      <c r="I560" t="s">
        <v>31</v>
      </c>
      <c r="J560" t="s">
        <v>2700</v>
      </c>
      <c r="K560" t="s">
        <v>2701</v>
      </c>
      <c r="L560" t="s">
        <v>2702</v>
      </c>
      <c r="M560" t="s">
        <v>2703</v>
      </c>
      <c r="N560" t="s">
        <v>1249</v>
      </c>
      <c r="O560" t="s">
        <v>37</v>
      </c>
      <c r="P560" t="s">
        <v>2702</v>
      </c>
      <c r="Q560" t="s">
        <v>38</v>
      </c>
      <c r="R560" t="s">
        <v>1881</v>
      </c>
      <c r="S560" t="s">
        <v>2704</v>
      </c>
      <c r="T560" t="s">
        <v>2705</v>
      </c>
      <c r="U560" t="s">
        <v>2410</v>
      </c>
      <c r="V560" t="s">
        <v>2410</v>
      </c>
      <c r="W560" t="s">
        <v>37</v>
      </c>
      <c r="X560" t="s">
        <v>37</v>
      </c>
      <c r="Y560" t="s">
        <v>37</v>
      </c>
      <c r="Z560" t="s">
        <v>2706</v>
      </c>
      <c r="AA560" t="s">
        <v>44</v>
      </c>
      <c r="AB560" t="s">
        <v>44</v>
      </c>
      <c r="AC560" t="s">
        <v>45</v>
      </c>
      <c r="AD560" t="s">
        <v>1257</v>
      </c>
      <c r="AE560" t="s">
        <v>2121</v>
      </c>
      <c r="AF560" t="s">
        <v>1918</v>
      </c>
      <c r="AG560">
        <v>622283</v>
      </c>
      <c r="AH560">
        <v>11.4</v>
      </c>
      <c r="AI560">
        <v>11.4</v>
      </c>
    </row>
    <row r="561" spans="1:35" ht="16.850000000000001" customHeight="1">
      <c r="A561" s="65" t="str">
        <f>IF(L561="","",IF(COUNTIF(Wip!K:K,L561)=0,IF(W561="","KGB","KBB"),IF(AND(_xlfn.IFNA(VLOOKUP(L561,Wip!K:M,3,0),"")="Y",Q561="MTCAPPLYCONF"),"On Hold",IF(W561="","KGB","KBB"))))</f>
        <v>KGB</v>
      </c>
      <c r="B561" s="65" t="str">
        <f>IF(A561="on hold", "on hold",
 IF(A561="KGB", "Standard Shipment",
  IF(IFERROR(IFERROR(VLOOKUP(L561, List!D:J, 7, 0), VLOOKUP(L561&amp;"", List!D:J, 7, 0)), 0)=0,
   IF(IFERROR(IFERROR(VLOOKUP(L561, 'CND List'!$A:$C, 3, 0), VLOOKUP(L561&amp;"", 'CND List'!$A:$C, 3, 0)), 0)=0,
    IF(A561="KBB", "-", ""),
    IFERROR(VLOOKUP(L561, 'CND List'!$A:$C, 3, 0), VLOOKUP(L561&amp;"", 'CND List'!$A:$C, 3, 0))
   ),
   IFERROR(VLOOKUP(L561, List!D:J, 7, 0), VLOOKUP(L561&amp;"", List!D:J, 7, 0))
  )
 )
)</f>
        <v>Standard Shipment</v>
      </c>
      <c r="C561" s="66" t="str">
        <f t="shared" si="9"/>
        <v>Standard Shipment</v>
      </c>
      <c r="D561" s="67" t="str">
        <f ca="1">IF(C561="Local Scrap","Closed",IFERROR(IF(A561="kgb","Closed",IF(MID(C561,5,1)="Q","Closed",LOOKUP(TODAY()-W561, {0,31,91,181,366}, {"0-30天","31-90天","91-180天","181-365天","365天以上"}))), LOOKUP(TODAY()-Z561, {0,31,91,181,366}, {"0-30天","31-90天","91-180天","181-365天","365天以上"})))</f>
        <v>Closed</v>
      </c>
      <c r="E561" s="67" t="str" cm="1">
        <f t="array" ref="E561">IF(A561&lt;&gt;"kbb", "", IF(IFERROR(VALUE(V561), 0)=MAX(INDEX(($A$2:$A$4929="kbb")*($L$2:$L$4929=L561)*IFERROR(VALUE($V$2:$V$4929), 0), 0)), "最新", "歷史重複"))</f>
        <v/>
      </c>
      <c r="F561" t="s">
        <v>2707</v>
      </c>
      <c r="G561" t="s">
        <v>29</v>
      </c>
      <c r="H561" t="s">
        <v>30</v>
      </c>
      <c r="I561" t="s">
        <v>31</v>
      </c>
      <c r="J561" t="s">
        <v>2708</v>
      </c>
      <c r="K561" t="s">
        <v>2709</v>
      </c>
      <c r="L561" t="s">
        <v>2710</v>
      </c>
      <c r="M561" t="s">
        <v>2711</v>
      </c>
      <c r="N561" t="s">
        <v>2712</v>
      </c>
      <c r="O561" t="s">
        <v>37</v>
      </c>
      <c r="P561" t="s">
        <v>2713</v>
      </c>
      <c r="Q561" t="s">
        <v>38</v>
      </c>
      <c r="R561" t="s">
        <v>1881</v>
      </c>
      <c r="S561" t="s">
        <v>2714</v>
      </c>
      <c r="T561" t="s">
        <v>2715</v>
      </c>
      <c r="U561" t="s">
        <v>2238</v>
      </c>
      <c r="V561" t="s">
        <v>2238</v>
      </c>
      <c r="W561" t="s">
        <v>37</v>
      </c>
      <c r="X561" t="s">
        <v>37</v>
      </c>
      <c r="Y561" t="s">
        <v>37</v>
      </c>
      <c r="Z561" t="s">
        <v>2716</v>
      </c>
      <c r="AA561" t="s">
        <v>44</v>
      </c>
      <c r="AB561" t="s">
        <v>44</v>
      </c>
      <c r="AC561" t="s">
        <v>45</v>
      </c>
      <c r="AD561" t="s">
        <v>1539</v>
      </c>
      <c r="AE561" t="s">
        <v>2240</v>
      </c>
      <c r="AF561" t="s">
        <v>1730</v>
      </c>
      <c r="AG561">
        <v>622408</v>
      </c>
      <c r="AH561">
        <v>5.6</v>
      </c>
      <c r="AI561">
        <v>5.6</v>
      </c>
    </row>
    <row r="562" spans="1:35" ht="16.850000000000001" customHeight="1">
      <c r="A562" s="65" t="str">
        <f>IF(L562="","",IF(COUNTIF(Wip!K:K,L562)=0,IF(W562="","KGB","KBB"),IF(AND(_xlfn.IFNA(VLOOKUP(L562,Wip!K:M,3,0),"")="Y",Q562="MTCAPPLYCONF"),"On Hold",IF(W562="","KGB","KBB"))))</f>
        <v>KGB</v>
      </c>
      <c r="B562" s="65" t="str">
        <f>IF(A562="on hold", "on hold",
 IF(A562="KGB", "Standard Shipment",
  IF(IFERROR(IFERROR(VLOOKUP(L562, List!D:J, 7, 0), VLOOKUP(L562&amp;"", List!D:J, 7, 0)), 0)=0,
   IF(IFERROR(IFERROR(VLOOKUP(L562, 'CND List'!$A:$C, 3, 0), VLOOKUP(L562&amp;"", 'CND List'!$A:$C, 3, 0)), 0)=0,
    IF(A562="KBB", "-", ""),
    IFERROR(VLOOKUP(L562, 'CND List'!$A:$C, 3, 0), VLOOKUP(L562&amp;"", 'CND List'!$A:$C, 3, 0))
   ),
   IFERROR(VLOOKUP(L562, List!D:J, 7, 0), VLOOKUP(L562&amp;"", List!D:J, 7, 0))
  )
 )
)</f>
        <v>Standard Shipment</v>
      </c>
      <c r="C562" s="66" t="str">
        <f t="shared" si="9"/>
        <v>Standard Shipment</v>
      </c>
      <c r="D562" s="67" t="str">
        <f ca="1">IF(C562="Local Scrap","Closed",IFERROR(IF(A562="kgb","Closed",IF(MID(C562,5,1)="Q","Closed",LOOKUP(TODAY()-W562, {0,31,91,181,366}, {"0-30天","31-90天","91-180天","181-365天","365天以上"}))), LOOKUP(TODAY()-Z562, {0,31,91,181,366}, {"0-30天","31-90天","91-180天","181-365天","365天以上"})))</f>
        <v>Closed</v>
      </c>
      <c r="E562" s="67" t="str" cm="1">
        <f t="array" ref="E562">IF(A562&lt;&gt;"kbb", "", IF(IFERROR(VALUE(V562), 0)=MAX(INDEX(($A$2:$A$4929="kbb")*($L$2:$L$4929=L562)*IFERROR(VALUE($V$2:$V$4929), 0), 0)), "最新", "歷史重複"))</f>
        <v/>
      </c>
      <c r="F562" t="s">
        <v>2707</v>
      </c>
      <c r="G562" t="s">
        <v>29</v>
      </c>
      <c r="H562" t="s">
        <v>30</v>
      </c>
      <c r="I562" t="s">
        <v>31</v>
      </c>
      <c r="J562" t="s">
        <v>2708</v>
      </c>
      <c r="K562" t="s">
        <v>2709</v>
      </c>
      <c r="L562" t="s">
        <v>2717</v>
      </c>
      <c r="M562" t="s">
        <v>2711</v>
      </c>
      <c r="N562" t="s">
        <v>2712</v>
      </c>
      <c r="O562" t="s">
        <v>37</v>
      </c>
      <c r="P562" t="s">
        <v>2718</v>
      </c>
      <c r="Q562" t="s">
        <v>38</v>
      </c>
      <c r="R562" t="s">
        <v>1881</v>
      </c>
      <c r="S562" t="s">
        <v>2714</v>
      </c>
      <c r="T562" t="s">
        <v>2719</v>
      </c>
      <c r="U562" t="s">
        <v>1915</v>
      </c>
      <c r="V562" t="s">
        <v>1915</v>
      </c>
      <c r="W562" t="s">
        <v>37</v>
      </c>
      <c r="X562" t="s">
        <v>37</v>
      </c>
      <c r="Y562" t="s">
        <v>37</v>
      </c>
      <c r="Z562" t="s">
        <v>2720</v>
      </c>
      <c r="AA562" t="s">
        <v>44</v>
      </c>
      <c r="AB562" t="s">
        <v>44</v>
      </c>
      <c r="AC562" t="s">
        <v>45</v>
      </c>
      <c r="AD562" t="s">
        <v>1539</v>
      </c>
      <c r="AE562" t="s">
        <v>1917</v>
      </c>
      <c r="AF562" t="s">
        <v>48</v>
      </c>
      <c r="AG562">
        <v>622397</v>
      </c>
      <c r="AH562">
        <v>4.5999999999999996</v>
      </c>
      <c r="AI562">
        <v>4.5999999999999996</v>
      </c>
    </row>
    <row r="563" spans="1:35" ht="16.850000000000001" customHeight="1">
      <c r="A563" s="65" t="str">
        <f>IF(L563="","",IF(COUNTIF(Wip!K:K,L563)=0,IF(W563="","KGB","KBB"),IF(AND(_xlfn.IFNA(VLOOKUP(L563,Wip!K:M,3,0),"")="Y",Q563="MTCAPPLYCONF"),"On Hold",IF(W563="","KGB","KBB"))))</f>
        <v>KGB</v>
      </c>
      <c r="B563" s="65" t="str">
        <f>IF(A563="on hold", "on hold",
 IF(A563="KGB", "Standard Shipment",
  IF(IFERROR(IFERROR(VLOOKUP(L563, List!D:J, 7, 0), VLOOKUP(L563&amp;"", List!D:J, 7, 0)), 0)=0,
   IF(IFERROR(IFERROR(VLOOKUP(L563, 'CND List'!$A:$C, 3, 0), VLOOKUP(L563&amp;"", 'CND List'!$A:$C, 3, 0)), 0)=0,
    IF(A563="KBB", "-", ""),
    IFERROR(VLOOKUP(L563, 'CND List'!$A:$C, 3, 0), VLOOKUP(L563&amp;"", 'CND List'!$A:$C, 3, 0))
   ),
   IFERROR(VLOOKUP(L563, List!D:J, 7, 0), VLOOKUP(L563&amp;"", List!D:J, 7, 0))
  )
 )
)</f>
        <v>Standard Shipment</v>
      </c>
      <c r="C563" s="66" t="str">
        <f t="shared" si="9"/>
        <v>Standard Shipment</v>
      </c>
      <c r="D563" s="67" t="str">
        <f ca="1">IF(C563="Local Scrap","Closed",IFERROR(IF(A563="kgb","Closed",IF(MID(C563,5,1)="Q","Closed",LOOKUP(TODAY()-W563, {0,31,91,181,366}, {"0-30天","31-90天","91-180天","181-365天","365天以上"}))), LOOKUP(TODAY()-Z563, {0,31,91,181,366}, {"0-30天","31-90天","91-180天","181-365天","365天以上"})))</f>
        <v>Closed</v>
      </c>
      <c r="E563" s="67" t="str" cm="1">
        <f t="array" ref="E563">IF(A563&lt;&gt;"kbb", "", IF(IFERROR(VALUE(V563), 0)=MAX(INDEX(($A$2:$A$4929="kbb")*($L$2:$L$4929=L563)*IFERROR(VALUE($V$2:$V$4929), 0), 0)), "最新", "歷史重複"))</f>
        <v/>
      </c>
      <c r="F563" t="s">
        <v>2707</v>
      </c>
      <c r="G563" t="s">
        <v>29</v>
      </c>
      <c r="H563" t="s">
        <v>30</v>
      </c>
      <c r="I563" t="s">
        <v>31</v>
      </c>
      <c r="J563" t="s">
        <v>2708</v>
      </c>
      <c r="K563" t="s">
        <v>2709</v>
      </c>
      <c r="L563" t="s">
        <v>2721</v>
      </c>
      <c r="M563" t="s">
        <v>2711</v>
      </c>
      <c r="N563" t="s">
        <v>2712</v>
      </c>
      <c r="O563" t="s">
        <v>37</v>
      </c>
      <c r="P563" t="s">
        <v>2722</v>
      </c>
      <c r="Q563" t="s">
        <v>38</v>
      </c>
      <c r="R563" t="s">
        <v>1881</v>
      </c>
      <c r="S563" t="s">
        <v>2714</v>
      </c>
      <c r="T563" t="s">
        <v>2723</v>
      </c>
      <c r="U563" t="s">
        <v>1915</v>
      </c>
      <c r="V563" t="s">
        <v>1915</v>
      </c>
      <c r="W563" t="s">
        <v>37</v>
      </c>
      <c r="X563" t="s">
        <v>37</v>
      </c>
      <c r="Y563" t="s">
        <v>37</v>
      </c>
      <c r="Z563" t="s">
        <v>2724</v>
      </c>
      <c r="AA563" t="s">
        <v>44</v>
      </c>
      <c r="AB563" t="s">
        <v>44</v>
      </c>
      <c r="AC563" t="s">
        <v>45</v>
      </c>
      <c r="AD563" t="s">
        <v>1539</v>
      </c>
      <c r="AE563" t="s">
        <v>1917</v>
      </c>
      <c r="AF563" t="s">
        <v>48</v>
      </c>
      <c r="AG563">
        <v>622397</v>
      </c>
      <c r="AH563">
        <v>4.5999999999999996</v>
      </c>
      <c r="AI563">
        <v>4.5999999999999996</v>
      </c>
    </row>
    <row r="564" spans="1:35" ht="16.850000000000001" customHeight="1">
      <c r="A564" s="65" t="str">
        <f>IF(L564="","",IF(COUNTIF(Wip!K:K,L564)=0,IF(W564="","KGB","KBB"),IF(AND(_xlfn.IFNA(VLOOKUP(L564,Wip!K:M,3,0),"")="Y",Q564="MTCAPPLYCONF"),"On Hold",IF(W564="","KGB","KBB"))))</f>
        <v>KGB</v>
      </c>
      <c r="B564" s="65" t="str">
        <f>IF(A564="on hold", "on hold",
 IF(A564="KGB", "Standard Shipment",
  IF(IFERROR(IFERROR(VLOOKUP(L564, List!D:J, 7, 0), VLOOKUP(L564&amp;"", List!D:J, 7, 0)), 0)=0,
   IF(IFERROR(IFERROR(VLOOKUP(L564, 'CND List'!$A:$C, 3, 0), VLOOKUP(L564&amp;"", 'CND List'!$A:$C, 3, 0)), 0)=0,
    IF(A564="KBB", "-", ""),
    IFERROR(VLOOKUP(L564, 'CND List'!$A:$C, 3, 0), VLOOKUP(L564&amp;"", 'CND List'!$A:$C, 3, 0))
   ),
   IFERROR(VLOOKUP(L564, List!D:J, 7, 0), VLOOKUP(L564&amp;"", List!D:J, 7, 0))
  )
 )
)</f>
        <v>Standard Shipment</v>
      </c>
      <c r="C564" s="66" t="str">
        <f t="shared" si="9"/>
        <v>Standard Shipment</v>
      </c>
      <c r="D564" s="67" t="str">
        <f ca="1">IF(C564="Local Scrap","Closed",IFERROR(IF(A564="kgb","Closed",IF(MID(C564,5,1)="Q","Closed",LOOKUP(TODAY()-W564, {0,31,91,181,366}, {"0-30天","31-90天","91-180天","181-365天","365天以上"}))), LOOKUP(TODAY()-Z564, {0,31,91,181,366}, {"0-30天","31-90天","91-180天","181-365天","365天以上"})))</f>
        <v>Closed</v>
      </c>
      <c r="E564" s="67" t="str" cm="1">
        <f t="array" ref="E564">IF(A564&lt;&gt;"kbb", "", IF(IFERROR(VALUE(V564), 0)=MAX(INDEX(($A$2:$A$4929="kbb")*($L$2:$L$4929=L564)*IFERROR(VALUE($V$2:$V$4929), 0), 0)), "最新", "歷史重複"))</f>
        <v/>
      </c>
      <c r="F564" t="s">
        <v>2707</v>
      </c>
      <c r="G564" t="s">
        <v>29</v>
      </c>
      <c r="H564" t="s">
        <v>30</v>
      </c>
      <c r="I564" t="s">
        <v>31</v>
      </c>
      <c r="J564" t="s">
        <v>2708</v>
      </c>
      <c r="K564" t="s">
        <v>2709</v>
      </c>
      <c r="L564" t="s">
        <v>2725</v>
      </c>
      <c r="M564" t="s">
        <v>2711</v>
      </c>
      <c r="N564" t="s">
        <v>2712</v>
      </c>
      <c r="O564" t="s">
        <v>37</v>
      </c>
      <c r="P564" t="s">
        <v>2726</v>
      </c>
      <c r="Q564" t="s">
        <v>38</v>
      </c>
      <c r="R564" t="s">
        <v>1881</v>
      </c>
      <c r="S564" t="s">
        <v>2714</v>
      </c>
      <c r="T564" t="s">
        <v>2727</v>
      </c>
      <c r="U564" t="s">
        <v>1915</v>
      </c>
      <c r="V564" t="s">
        <v>1915</v>
      </c>
      <c r="W564" t="s">
        <v>37</v>
      </c>
      <c r="X564" t="s">
        <v>37</v>
      </c>
      <c r="Y564" t="s">
        <v>37</v>
      </c>
      <c r="Z564" t="s">
        <v>2728</v>
      </c>
      <c r="AA564" t="s">
        <v>44</v>
      </c>
      <c r="AB564" t="s">
        <v>44</v>
      </c>
      <c r="AC564" t="s">
        <v>45</v>
      </c>
      <c r="AD564" t="s">
        <v>1539</v>
      </c>
      <c r="AE564" t="s">
        <v>1917</v>
      </c>
      <c r="AF564" t="s">
        <v>48</v>
      </c>
      <c r="AG564">
        <v>622397</v>
      </c>
      <c r="AH564">
        <v>4.5999999999999996</v>
      </c>
      <c r="AI564">
        <v>4.5999999999999996</v>
      </c>
    </row>
    <row r="565" spans="1:35" ht="16.850000000000001" customHeight="1">
      <c r="A565" s="65" t="str">
        <f>IF(L565="","",IF(COUNTIF(Wip!K:K,L565)=0,IF(W565="","KGB","KBB"),IF(AND(_xlfn.IFNA(VLOOKUP(L565,Wip!K:M,3,0),"")="Y",Q565="MTCAPPLYCONF"),"On Hold",IF(W565="","KGB","KBB"))))</f>
        <v>KGB</v>
      </c>
      <c r="B565" s="65" t="str">
        <f>IF(A565="on hold", "on hold",
 IF(A565="KGB", "Standard Shipment",
  IF(IFERROR(IFERROR(VLOOKUP(L565, List!D:J, 7, 0), VLOOKUP(L565&amp;"", List!D:J, 7, 0)), 0)=0,
   IF(IFERROR(IFERROR(VLOOKUP(L565, 'CND List'!$A:$C, 3, 0), VLOOKUP(L565&amp;"", 'CND List'!$A:$C, 3, 0)), 0)=0,
    IF(A565="KBB", "-", ""),
    IFERROR(VLOOKUP(L565, 'CND List'!$A:$C, 3, 0), VLOOKUP(L565&amp;"", 'CND List'!$A:$C, 3, 0))
   ),
   IFERROR(VLOOKUP(L565, List!D:J, 7, 0), VLOOKUP(L565&amp;"", List!D:J, 7, 0))
  )
 )
)</f>
        <v>Standard Shipment</v>
      </c>
      <c r="C565" s="66" t="str">
        <f t="shared" si="9"/>
        <v>Standard Shipment</v>
      </c>
      <c r="D565" s="67" t="str">
        <f ca="1">IF(C565="Local Scrap","Closed",IFERROR(IF(A565="kgb","Closed",IF(MID(C565,5,1)="Q","Closed",LOOKUP(TODAY()-W565, {0,31,91,181,366}, {"0-30天","31-90天","91-180天","181-365天","365天以上"}))), LOOKUP(TODAY()-Z565, {0,31,91,181,366}, {"0-30天","31-90天","91-180天","181-365天","365天以上"})))</f>
        <v>Closed</v>
      </c>
      <c r="E565" s="67" t="str" cm="1">
        <f t="array" ref="E565">IF(A565&lt;&gt;"kbb", "", IF(IFERROR(VALUE(V565), 0)=MAX(INDEX(($A$2:$A$4929="kbb")*($L$2:$L$4929=L565)*IFERROR(VALUE($V$2:$V$4929), 0), 0)), "最新", "歷史重複"))</f>
        <v/>
      </c>
      <c r="F565" t="s">
        <v>2707</v>
      </c>
      <c r="G565" t="s">
        <v>29</v>
      </c>
      <c r="H565" t="s">
        <v>30</v>
      </c>
      <c r="I565" t="s">
        <v>31</v>
      </c>
      <c r="J565" t="s">
        <v>2708</v>
      </c>
      <c r="K565" t="s">
        <v>2709</v>
      </c>
      <c r="L565" t="s">
        <v>2729</v>
      </c>
      <c r="M565" t="s">
        <v>949</v>
      </c>
      <c r="N565" t="s">
        <v>456</v>
      </c>
      <c r="O565" t="s">
        <v>37</v>
      </c>
      <c r="P565" t="s">
        <v>2730</v>
      </c>
      <c r="Q565" t="s">
        <v>38</v>
      </c>
      <c r="R565" t="s">
        <v>1881</v>
      </c>
      <c r="S565" t="s">
        <v>2714</v>
      </c>
      <c r="T565" t="s">
        <v>2731</v>
      </c>
      <c r="U565" t="s">
        <v>2492</v>
      </c>
      <c r="V565" t="s">
        <v>2492</v>
      </c>
      <c r="W565" t="s">
        <v>37</v>
      </c>
      <c r="X565" t="s">
        <v>37</v>
      </c>
      <c r="Y565" t="s">
        <v>37</v>
      </c>
      <c r="Z565" t="s">
        <v>2732</v>
      </c>
      <c r="AA565" t="s">
        <v>44</v>
      </c>
      <c r="AB565" t="s">
        <v>44</v>
      </c>
      <c r="AC565" t="s">
        <v>45</v>
      </c>
      <c r="AD565" t="s">
        <v>460</v>
      </c>
      <c r="AE565" t="s">
        <v>2471</v>
      </c>
      <c r="AF565" t="s">
        <v>48</v>
      </c>
      <c r="AG565">
        <v>622333</v>
      </c>
      <c r="AH565">
        <v>7.5</v>
      </c>
      <c r="AI565">
        <v>7.5</v>
      </c>
    </row>
    <row r="566" spans="1:35" ht="16.850000000000001" customHeight="1">
      <c r="A566" s="65" t="str">
        <f>IF(L566="","",IF(COUNTIF(Wip!K:K,L566)=0,IF(W566="","KGB","KBB"),IF(AND(_xlfn.IFNA(VLOOKUP(L566,Wip!K:M,3,0),"")="Y",Q566="MTCAPPLYCONF"),"On Hold",IF(W566="","KGB","KBB"))))</f>
        <v>KGB</v>
      </c>
      <c r="B566" s="65" t="str">
        <f>IF(A566="on hold", "on hold",
 IF(A566="KGB", "Standard Shipment",
  IF(IFERROR(IFERROR(VLOOKUP(L566, List!D:J, 7, 0), VLOOKUP(L566&amp;"", List!D:J, 7, 0)), 0)=0,
   IF(IFERROR(IFERROR(VLOOKUP(L566, 'CND List'!$A:$C, 3, 0), VLOOKUP(L566&amp;"", 'CND List'!$A:$C, 3, 0)), 0)=0,
    IF(A566="KBB", "-", ""),
    IFERROR(VLOOKUP(L566, 'CND List'!$A:$C, 3, 0), VLOOKUP(L566&amp;"", 'CND List'!$A:$C, 3, 0))
   ),
   IFERROR(VLOOKUP(L566, List!D:J, 7, 0), VLOOKUP(L566&amp;"", List!D:J, 7, 0))
  )
 )
)</f>
        <v>Standard Shipment</v>
      </c>
      <c r="C566" s="66" t="str">
        <f t="shared" si="9"/>
        <v>Standard Shipment</v>
      </c>
      <c r="D566" s="67" t="str">
        <f ca="1">IF(C566="Local Scrap","Closed",IFERROR(IF(A566="kgb","Closed",IF(MID(C566,5,1)="Q","Closed",LOOKUP(TODAY()-W566, {0,31,91,181,366}, {"0-30天","31-90天","91-180天","181-365天","365天以上"}))), LOOKUP(TODAY()-Z566, {0,31,91,181,366}, {"0-30天","31-90天","91-180天","181-365天","365天以上"})))</f>
        <v>Closed</v>
      </c>
      <c r="E566" s="67" t="str" cm="1">
        <f t="array" ref="E566">IF(A566&lt;&gt;"kbb", "", IF(IFERROR(VALUE(V566), 0)=MAX(INDEX(($A$2:$A$4929="kbb")*($L$2:$L$4929=L566)*IFERROR(VALUE($V$2:$V$4929), 0), 0)), "最新", "歷史重複"))</f>
        <v/>
      </c>
      <c r="F566" t="s">
        <v>2707</v>
      </c>
      <c r="G566" t="s">
        <v>29</v>
      </c>
      <c r="H566" t="s">
        <v>30</v>
      </c>
      <c r="I566" t="s">
        <v>31</v>
      </c>
      <c r="J566" t="s">
        <v>2708</v>
      </c>
      <c r="K566" t="s">
        <v>2709</v>
      </c>
      <c r="L566" t="s">
        <v>2733</v>
      </c>
      <c r="M566" t="s">
        <v>2711</v>
      </c>
      <c r="N566" t="s">
        <v>2712</v>
      </c>
      <c r="O566" t="s">
        <v>37</v>
      </c>
      <c r="P566" t="s">
        <v>2734</v>
      </c>
      <c r="Q566" t="s">
        <v>38</v>
      </c>
      <c r="R566" t="s">
        <v>1881</v>
      </c>
      <c r="S566" t="s">
        <v>2714</v>
      </c>
      <c r="T566" t="s">
        <v>2735</v>
      </c>
      <c r="U566" t="s">
        <v>1915</v>
      </c>
      <c r="V566" t="s">
        <v>1915</v>
      </c>
      <c r="W566" t="s">
        <v>37</v>
      </c>
      <c r="X566" t="s">
        <v>37</v>
      </c>
      <c r="Y566" t="s">
        <v>37</v>
      </c>
      <c r="Z566" t="s">
        <v>2736</v>
      </c>
      <c r="AA566" t="s">
        <v>44</v>
      </c>
      <c r="AB566" t="s">
        <v>44</v>
      </c>
      <c r="AC566" t="s">
        <v>45</v>
      </c>
      <c r="AD566" t="s">
        <v>1539</v>
      </c>
      <c r="AE566" t="s">
        <v>1917</v>
      </c>
      <c r="AF566" t="s">
        <v>48</v>
      </c>
      <c r="AG566">
        <v>622397</v>
      </c>
      <c r="AH566">
        <v>4.5999999999999996</v>
      </c>
      <c r="AI566">
        <v>4.5999999999999996</v>
      </c>
    </row>
    <row r="567" spans="1:35" ht="16.850000000000001" customHeight="1">
      <c r="A567" s="65" t="str">
        <f>IF(L567="","",IF(COUNTIF(Wip!K:K,L567)=0,IF(W567="","KGB","KBB"),IF(AND(_xlfn.IFNA(VLOOKUP(L567,Wip!K:M,3,0),"")="Y",Q567="MTCAPPLYCONF"),"On Hold",IF(W567="","KGB","KBB"))))</f>
        <v>KGB</v>
      </c>
      <c r="B567" s="65" t="str">
        <f>IF(A567="on hold", "on hold",
 IF(A567="KGB", "Standard Shipment",
  IF(IFERROR(IFERROR(VLOOKUP(L567, List!D:J, 7, 0), VLOOKUP(L567&amp;"", List!D:J, 7, 0)), 0)=0,
   IF(IFERROR(IFERROR(VLOOKUP(L567, 'CND List'!$A:$C, 3, 0), VLOOKUP(L567&amp;"", 'CND List'!$A:$C, 3, 0)), 0)=0,
    IF(A567="KBB", "-", ""),
    IFERROR(VLOOKUP(L567, 'CND List'!$A:$C, 3, 0), VLOOKUP(L567&amp;"", 'CND List'!$A:$C, 3, 0))
   ),
   IFERROR(VLOOKUP(L567, List!D:J, 7, 0), VLOOKUP(L567&amp;"", List!D:J, 7, 0))
  )
 )
)</f>
        <v>Standard Shipment</v>
      </c>
      <c r="C567" s="66" t="str">
        <f t="shared" si="9"/>
        <v>Standard Shipment</v>
      </c>
      <c r="D567" s="67" t="str">
        <f ca="1">IF(C567="Local Scrap","Closed",IFERROR(IF(A567="kgb","Closed",IF(MID(C567,5,1)="Q","Closed",LOOKUP(TODAY()-W567, {0,31,91,181,366}, {"0-30天","31-90天","91-180天","181-365天","365天以上"}))), LOOKUP(TODAY()-Z567, {0,31,91,181,366}, {"0-30天","31-90天","91-180天","181-365天","365天以上"})))</f>
        <v>Closed</v>
      </c>
      <c r="E567" s="67" t="str" cm="1">
        <f t="array" ref="E567">IF(A567&lt;&gt;"kbb", "", IF(IFERROR(VALUE(V567), 0)=MAX(INDEX(($A$2:$A$4929="kbb")*($L$2:$L$4929=L567)*IFERROR(VALUE($V$2:$V$4929), 0), 0)), "最新", "歷史重複"))</f>
        <v/>
      </c>
      <c r="F567" t="s">
        <v>2707</v>
      </c>
      <c r="G567" t="s">
        <v>29</v>
      </c>
      <c r="H567" t="s">
        <v>30</v>
      </c>
      <c r="I567" t="s">
        <v>31</v>
      </c>
      <c r="J567" t="s">
        <v>2708</v>
      </c>
      <c r="K567" t="s">
        <v>2709</v>
      </c>
      <c r="L567" t="s">
        <v>2737</v>
      </c>
      <c r="M567" t="s">
        <v>2711</v>
      </c>
      <c r="N567" t="s">
        <v>2712</v>
      </c>
      <c r="O567" t="s">
        <v>37</v>
      </c>
      <c r="P567" t="s">
        <v>2738</v>
      </c>
      <c r="Q567" t="s">
        <v>38</v>
      </c>
      <c r="R567" t="s">
        <v>1881</v>
      </c>
      <c r="S567" t="s">
        <v>2714</v>
      </c>
      <c r="T567" t="s">
        <v>2739</v>
      </c>
      <c r="U567" t="s">
        <v>2740</v>
      </c>
      <c r="V567" t="s">
        <v>2740</v>
      </c>
      <c r="W567" t="s">
        <v>37</v>
      </c>
      <c r="X567" t="s">
        <v>37</v>
      </c>
      <c r="Y567" t="s">
        <v>37</v>
      </c>
      <c r="Z567" t="s">
        <v>2741</v>
      </c>
      <c r="AA567" t="s">
        <v>44</v>
      </c>
      <c r="AB567" t="s">
        <v>44</v>
      </c>
      <c r="AC567" t="s">
        <v>45</v>
      </c>
      <c r="AD567" t="s">
        <v>1539</v>
      </c>
      <c r="AE567" t="s">
        <v>1917</v>
      </c>
      <c r="AF567" t="s">
        <v>48</v>
      </c>
      <c r="AG567">
        <v>622397</v>
      </c>
      <c r="AH567">
        <v>4.5999999999999996</v>
      </c>
      <c r="AI567">
        <v>4.5999999999999996</v>
      </c>
    </row>
    <row r="568" spans="1:35" ht="16.850000000000001" customHeight="1">
      <c r="A568" s="65" t="str">
        <f>IF(L568="","",IF(COUNTIF(Wip!K:K,L568)=0,IF(W568="","KGB","KBB"),IF(AND(_xlfn.IFNA(VLOOKUP(L568,Wip!K:M,3,0),"")="Y",Q568="MTCAPPLYCONF"),"On Hold",IF(W568="","KGB","KBB"))))</f>
        <v>KGB</v>
      </c>
      <c r="B568" s="65" t="str">
        <f>IF(A568="on hold", "on hold",
 IF(A568="KGB", "Standard Shipment",
  IF(IFERROR(IFERROR(VLOOKUP(L568, List!D:J, 7, 0), VLOOKUP(L568&amp;"", List!D:J, 7, 0)), 0)=0,
   IF(IFERROR(IFERROR(VLOOKUP(L568, 'CND List'!$A:$C, 3, 0), VLOOKUP(L568&amp;"", 'CND List'!$A:$C, 3, 0)), 0)=0,
    IF(A568="KBB", "-", ""),
    IFERROR(VLOOKUP(L568, 'CND List'!$A:$C, 3, 0), VLOOKUP(L568&amp;"", 'CND List'!$A:$C, 3, 0))
   ),
   IFERROR(VLOOKUP(L568, List!D:J, 7, 0), VLOOKUP(L568&amp;"", List!D:J, 7, 0))
  )
 )
)</f>
        <v>Standard Shipment</v>
      </c>
      <c r="C568" s="66" t="str">
        <f t="shared" si="9"/>
        <v>Standard Shipment</v>
      </c>
      <c r="D568" s="67" t="str">
        <f ca="1">IF(C568="Local Scrap","Closed",IFERROR(IF(A568="kgb","Closed",IF(MID(C568,5,1)="Q","Closed",LOOKUP(TODAY()-W568, {0,31,91,181,366}, {"0-30天","31-90天","91-180天","181-365天","365天以上"}))), LOOKUP(TODAY()-Z568, {0,31,91,181,366}, {"0-30天","31-90天","91-180天","181-365天","365天以上"})))</f>
        <v>Closed</v>
      </c>
      <c r="E568" s="67" t="str" cm="1">
        <f t="array" ref="E568">IF(A568&lt;&gt;"kbb", "", IF(IFERROR(VALUE(V568), 0)=MAX(INDEX(($A$2:$A$4929="kbb")*($L$2:$L$4929=L568)*IFERROR(VALUE($V$2:$V$4929), 0), 0)), "最新", "歷史重複"))</f>
        <v/>
      </c>
      <c r="F568" t="s">
        <v>2707</v>
      </c>
      <c r="G568" t="s">
        <v>29</v>
      </c>
      <c r="H568" t="s">
        <v>30</v>
      </c>
      <c r="I568" t="s">
        <v>31</v>
      </c>
      <c r="J568" t="s">
        <v>2708</v>
      </c>
      <c r="K568" t="s">
        <v>2709</v>
      </c>
      <c r="L568" t="s">
        <v>2742</v>
      </c>
      <c r="M568" t="s">
        <v>1259</v>
      </c>
      <c r="N568" t="s">
        <v>1260</v>
      </c>
      <c r="O568" t="s">
        <v>37</v>
      </c>
      <c r="P568" t="s">
        <v>2743</v>
      </c>
      <c r="Q568" t="s">
        <v>38</v>
      </c>
      <c r="R568" t="s">
        <v>1881</v>
      </c>
      <c r="S568" t="s">
        <v>2714</v>
      </c>
      <c r="T568" t="s">
        <v>2744</v>
      </c>
      <c r="U568" t="s">
        <v>2134</v>
      </c>
      <c r="V568" t="s">
        <v>2134</v>
      </c>
      <c r="W568" t="s">
        <v>37</v>
      </c>
      <c r="X568" t="s">
        <v>37</v>
      </c>
      <c r="Y568" t="s">
        <v>37</v>
      </c>
      <c r="Z568" t="s">
        <v>2745</v>
      </c>
      <c r="AA568" t="s">
        <v>44</v>
      </c>
      <c r="AB568" t="s">
        <v>44</v>
      </c>
      <c r="AC568" t="s">
        <v>45</v>
      </c>
      <c r="AD568" t="s">
        <v>1257</v>
      </c>
      <c r="AE568" t="s">
        <v>2136</v>
      </c>
      <c r="AF568" t="s">
        <v>48</v>
      </c>
      <c r="AG568">
        <v>622379</v>
      </c>
      <c r="AH568">
        <v>6.8</v>
      </c>
      <c r="AI568">
        <v>6.8</v>
      </c>
    </row>
    <row r="569" spans="1:35" ht="16.850000000000001" customHeight="1">
      <c r="A569" s="65" t="str">
        <f>IF(L569="","",IF(COUNTIF(Wip!K:K,L569)=0,IF(W569="","KGB","KBB"),IF(AND(_xlfn.IFNA(VLOOKUP(L569,Wip!K:M,3,0),"")="Y",Q569="MTCAPPLYCONF"),"On Hold",IF(W569="","KGB","KBB"))))</f>
        <v>KBB</v>
      </c>
      <c r="B569" s="65" t="str">
        <f>IF(A569="on hold", "on hold",
 IF(A569="KGB", "Standard Shipment",
  IF(IFERROR(IFERROR(VLOOKUP(L569, List!D:J, 7, 0), VLOOKUP(L569&amp;"", List!D:J, 7, 0)), 0)=0,
   IF(IFERROR(IFERROR(VLOOKUP(L569, 'CND List'!$A:$C, 3, 0), VLOOKUP(L569&amp;"", 'CND List'!$A:$C, 3, 0)), 0)=0,
    IF(A569="KBB", "-", ""),
    IFERROR(VLOOKUP(L569, 'CND List'!$A:$C, 3, 0), VLOOKUP(L569&amp;"", 'CND List'!$A:$C, 3, 0))
   ),
   IFERROR(VLOOKUP(L569, List!D:J, 7, 0), VLOOKUP(L569&amp;"", List!D:J, 7, 0))
  )
 )
)</f>
        <v>-</v>
      </c>
      <c r="C569" s="66" t="str">
        <f t="shared" si="9"/>
        <v>wait for return customer</v>
      </c>
      <c r="D569" s="67" t="str">
        <f ca="1">IF(C569="Local Scrap","Closed",IFERROR(IF(A569="kgb","Closed",IF(MID(C569,5,1)="Q","Closed",LOOKUP(TODAY()-W569, {0,31,91,181,366}, {"0-30天","31-90天","91-180天","181-365天","365天以上"}))), LOOKUP(TODAY()-Z569, {0,31,91,181,366}, {"0-30天","31-90天","91-180天","181-365天","365天以上"})))</f>
        <v>181-365天</v>
      </c>
      <c r="E569" s="67" t="str" cm="1">
        <f t="array" ref="E569">IF(A569&lt;&gt;"kbb", "", IF(IFERROR(VALUE(V569), 0)=MAX(INDEX(($A$2:$A$4929="kbb")*($L$2:$L$4929=L569)*IFERROR(VALUE($V$2:$V$4929), 0), 0)), "最新", "歷史重複"))</f>
        <v>最新</v>
      </c>
      <c r="F569" t="s">
        <v>2707</v>
      </c>
      <c r="G569" t="s">
        <v>29</v>
      </c>
      <c r="H569" t="s">
        <v>30</v>
      </c>
      <c r="I569" t="s">
        <v>31</v>
      </c>
      <c r="J569" t="s">
        <v>2708</v>
      </c>
      <c r="K569" t="s">
        <v>2709</v>
      </c>
      <c r="L569" t="s">
        <v>2746</v>
      </c>
      <c r="M569" t="s">
        <v>2747</v>
      </c>
      <c r="N569" t="s">
        <v>1570</v>
      </c>
      <c r="O569" t="s">
        <v>37</v>
      </c>
      <c r="P569" t="s">
        <v>2746</v>
      </c>
      <c r="Q569" t="s">
        <v>38</v>
      </c>
      <c r="R569" t="s">
        <v>39</v>
      </c>
      <c r="S569" t="s">
        <v>2714</v>
      </c>
      <c r="T569" t="s">
        <v>37</v>
      </c>
      <c r="U569" t="s">
        <v>37</v>
      </c>
      <c r="V569" t="s">
        <v>2748</v>
      </c>
      <c r="W569" t="s">
        <v>2749</v>
      </c>
      <c r="X569" t="s">
        <v>114</v>
      </c>
      <c r="Y569" t="s">
        <v>2750</v>
      </c>
      <c r="Z569" t="s">
        <v>2751</v>
      </c>
      <c r="AA569" t="s">
        <v>44</v>
      </c>
      <c r="AB569" t="s">
        <v>44</v>
      </c>
      <c r="AC569" t="s">
        <v>117</v>
      </c>
      <c r="AD569" t="s">
        <v>1532</v>
      </c>
      <c r="AE569" t="s">
        <v>37</v>
      </c>
      <c r="AF569" t="s">
        <v>37</v>
      </c>
      <c r="AG569" t="s">
        <v>37</v>
      </c>
      <c r="AH569" t="s">
        <v>37</v>
      </c>
      <c r="AI569" t="s">
        <v>37</v>
      </c>
    </row>
    <row r="570" spans="1:35" ht="16.850000000000001" customHeight="1">
      <c r="A570" s="65" t="str">
        <f>IF(L570="","",IF(COUNTIF(Wip!K:K,L570)=0,IF(W570="","KGB","KBB"),IF(AND(_xlfn.IFNA(VLOOKUP(L570,Wip!K:M,3,0),"")="Y",Q570="MTCAPPLYCONF"),"On Hold",IF(W570="","KGB","KBB"))))</f>
        <v>KBB</v>
      </c>
      <c r="B570" s="65" t="str">
        <f>IF(A570="on hold", "on hold",
 IF(A570="KGB", "Standard Shipment",
  IF(IFERROR(IFERROR(VLOOKUP(L570, List!D:J, 7, 0), VLOOKUP(L570&amp;"", List!D:J, 7, 0)), 0)=0,
   IF(IFERROR(IFERROR(VLOOKUP(L570, 'CND List'!$A:$C, 3, 0), VLOOKUP(L570&amp;"", 'CND List'!$A:$C, 3, 0)), 0)=0,
    IF(A570="KBB", "-", ""),
    IFERROR(VLOOKUP(L570, 'CND List'!$A:$C, 3, 0), VLOOKUP(L570&amp;"", 'CND List'!$A:$C, 3, 0))
   ),
   IFERROR(VLOOKUP(L570, List!D:J, 7, 0), VLOOKUP(L570&amp;"", List!D:J, 7, 0))
  )
 )
)</f>
        <v>-</v>
      </c>
      <c r="C570" s="66" t="str">
        <f t="shared" si="9"/>
        <v>wait for return customer</v>
      </c>
      <c r="D570" s="67" t="str">
        <f ca="1">IF(C570="Local Scrap","Closed",IFERROR(IF(A570="kgb","Closed",IF(MID(C570,5,1)="Q","Closed",LOOKUP(TODAY()-W570, {0,31,91,181,366}, {"0-30天","31-90天","91-180天","181-365天","365天以上"}))), LOOKUP(TODAY()-Z570, {0,31,91,181,366}, {"0-30天","31-90天","91-180天","181-365天","365天以上"})))</f>
        <v>181-365天</v>
      </c>
      <c r="E570" s="67" t="str" cm="1">
        <f t="array" ref="E570">IF(A570&lt;&gt;"kbb", "", IF(IFERROR(VALUE(V570), 0)=MAX(INDEX(($A$2:$A$4929="kbb")*($L$2:$L$4929=L570)*IFERROR(VALUE($V$2:$V$4929), 0), 0)), "最新", "歷史重複"))</f>
        <v>最新</v>
      </c>
      <c r="F570" t="s">
        <v>2707</v>
      </c>
      <c r="G570" t="s">
        <v>29</v>
      </c>
      <c r="H570" t="s">
        <v>30</v>
      </c>
      <c r="I570" t="s">
        <v>31</v>
      </c>
      <c r="J570" t="s">
        <v>2708</v>
      </c>
      <c r="K570" t="s">
        <v>2709</v>
      </c>
      <c r="L570" t="s">
        <v>2752</v>
      </c>
      <c r="M570" t="s">
        <v>2703</v>
      </c>
      <c r="N570" t="s">
        <v>1249</v>
      </c>
      <c r="O570" t="s">
        <v>37</v>
      </c>
      <c r="P570" t="s">
        <v>2752</v>
      </c>
      <c r="Q570" t="s">
        <v>38</v>
      </c>
      <c r="R570" t="s">
        <v>39</v>
      </c>
      <c r="S570" t="s">
        <v>2714</v>
      </c>
      <c r="T570" t="s">
        <v>37</v>
      </c>
      <c r="U570" t="s">
        <v>37</v>
      </c>
      <c r="V570" t="s">
        <v>2753</v>
      </c>
      <c r="W570" t="s">
        <v>113</v>
      </c>
      <c r="X570" t="s">
        <v>114</v>
      </c>
      <c r="Y570" t="s">
        <v>2754</v>
      </c>
      <c r="Z570" t="s">
        <v>2755</v>
      </c>
      <c r="AA570" t="s">
        <v>44</v>
      </c>
      <c r="AB570" t="s">
        <v>44</v>
      </c>
      <c r="AC570" t="s">
        <v>117</v>
      </c>
      <c r="AD570" t="s">
        <v>1257</v>
      </c>
      <c r="AE570" t="s">
        <v>37</v>
      </c>
      <c r="AF570" t="s">
        <v>37</v>
      </c>
      <c r="AG570" t="s">
        <v>37</v>
      </c>
      <c r="AH570" t="s">
        <v>37</v>
      </c>
      <c r="AI570" t="s">
        <v>37</v>
      </c>
    </row>
    <row r="571" spans="1:35" ht="16.850000000000001" customHeight="1">
      <c r="A571" s="65" t="str">
        <f>IF(L571="","",IF(COUNTIF(Wip!K:K,L571)=0,IF(W571="","KGB","KBB"),IF(AND(_xlfn.IFNA(VLOOKUP(L571,Wip!K:M,3,0),"")="Y",Q571="MTCAPPLYCONF"),"On Hold",IF(W571="","KGB","KBB"))))</f>
        <v>KGB</v>
      </c>
      <c r="B571" s="65" t="str">
        <f>IF(A571="on hold", "on hold",
 IF(A571="KGB", "Standard Shipment",
  IF(IFERROR(IFERROR(VLOOKUP(L571, List!D:J, 7, 0), VLOOKUP(L571&amp;"", List!D:J, 7, 0)), 0)=0,
   IF(IFERROR(IFERROR(VLOOKUP(L571, 'CND List'!$A:$C, 3, 0), VLOOKUP(L571&amp;"", 'CND List'!$A:$C, 3, 0)), 0)=0,
    IF(A571="KBB", "-", ""),
    IFERROR(VLOOKUP(L571, 'CND List'!$A:$C, 3, 0), VLOOKUP(L571&amp;"", 'CND List'!$A:$C, 3, 0))
   ),
   IFERROR(VLOOKUP(L571, List!D:J, 7, 0), VLOOKUP(L571&amp;"", List!D:J, 7, 0))
  )
 )
)</f>
        <v>Standard Shipment</v>
      </c>
      <c r="C571" s="66" t="str">
        <f t="shared" si="9"/>
        <v>Standard Shipment</v>
      </c>
      <c r="D571" s="67" t="str">
        <f ca="1">IF(C571="Local Scrap","Closed",IFERROR(IF(A571="kgb","Closed",IF(MID(C571,5,1)="Q","Closed",LOOKUP(TODAY()-W571, {0,31,91,181,366}, {"0-30天","31-90天","91-180天","181-365天","365天以上"}))), LOOKUP(TODAY()-Z571, {0,31,91,181,366}, {"0-30天","31-90天","91-180天","181-365天","365天以上"})))</f>
        <v>Closed</v>
      </c>
      <c r="E571" s="67" t="str" cm="1">
        <f t="array" ref="E571">IF(A571&lt;&gt;"kbb", "", IF(IFERROR(VALUE(V571), 0)=MAX(INDEX(($A$2:$A$4929="kbb")*($L$2:$L$4929=L571)*IFERROR(VALUE($V$2:$V$4929), 0), 0)), "最新", "歷史重複"))</f>
        <v/>
      </c>
      <c r="F571" t="s">
        <v>2707</v>
      </c>
      <c r="G571" t="s">
        <v>29</v>
      </c>
      <c r="H571" t="s">
        <v>30</v>
      </c>
      <c r="I571" t="s">
        <v>31</v>
      </c>
      <c r="J571" t="s">
        <v>2708</v>
      </c>
      <c r="K571" t="s">
        <v>2709</v>
      </c>
      <c r="L571" t="s">
        <v>2756</v>
      </c>
      <c r="M571" t="s">
        <v>1610</v>
      </c>
      <c r="N571" t="s">
        <v>1391</v>
      </c>
      <c r="O571" t="s">
        <v>37</v>
      </c>
      <c r="P571" t="s">
        <v>2757</v>
      </c>
      <c r="Q571" t="s">
        <v>38</v>
      </c>
      <c r="R571" t="s">
        <v>1881</v>
      </c>
      <c r="S571" t="s">
        <v>2714</v>
      </c>
      <c r="T571" t="s">
        <v>2758</v>
      </c>
      <c r="U571" t="s">
        <v>2263</v>
      </c>
      <c r="V571" t="s">
        <v>2263</v>
      </c>
      <c r="W571" t="s">
        <v>37</v>
      </c>
      <c r="X571" t="s">
        <v>37</v>
      </c>
      <c r="Y571" t="s">
        <v>37</v>
      </c>
      <c r="Z571" t="s">
        <v>2759</v>
      </c>
      <c r="AA571" t="s">
        <v>44</v>
      </c>
      <c r="AB571" t="s">
        <v>44</v>
      </c>
      <c r="AC571" t="s">
        <v>45</v>
      </c>
      <c r="AD571" t="s">
        <v>1302</v>
      </c>
      <c r="AE571" t="s">
        <v>2250</v>
      </c>
      <c r="AF571" t="s">
        <v>48</v>
      </c>
      <c r="AG571">
        <v>622364</v>
      </c>
      <c r="AH571">
        <v>5.6</v>
      </c>
      <c r="AI571">
        <v>5.6</v>
      </c>
    </row>
    <row r="572" spans="1:35" ht="16.850000000000001" customHeight="1">
      <c r="A572" s="65" t="str">
        <f>IF(L572="","",IF(COUNTIF(Wip!K:K,L572)=0,IF(W572="","KGB","KBB"),IF(AND(_xlfn.IFNA(VLOOKUP(L572,Wip!K:M,3,0),"")="Y",Q572="MTCAPPLYCONF"),"On Hold",IF(W572="","KGB","KBB"))))</f>
        <v>KGB</v>
      </c>
      <c r="B572" s="65" t="str">
        <f>IF(A572="on hold", "on hold",
 IF(A572="KGB", "Standard Shipment",
  IF(IFERROR(IFERROR(VLOOKUP(L572, List!D:J, 7, 0), VLOOKUP(L572&amp;"", List!D:J, 7, 0)), 0)=0,
   IF(IFERROR(IFERROR(VLOOKUP(L572, 'CND List'!$A:$C, 3, 0), VLOOKUP(L572&amp;"", 'CND List'!$A:$C, 3, 0)), 0)=0,
    IF(A572="KBB", "-", ""),
    IFERROR(VLOOKUP(L572, 'CND List'!$A:$C, 3, 0), VLOOKUP(L572&amp;"", 'CND List'!$A:$C, 3, 0))
   ),
   IFERROR(VLOOKUP(L572, List!D:J, 7, 0), VLOOKUP(L572&amp;"", List!D:J, 7, 0))
  )
 )
)</f>
        <v>Standard Shipment</v>
      </c>
      <c r="C572" s="66" t="str">
        <f t="shared" si="9"/>
        <v>Standard Shipment</v>
      </c>
      <c r="D572" s="67" t="str">
        <f ca="1">IF(C572="Local Scrap","Closed",IFERROR(IF(A572="kgb","Closed",IF(MID(C572,5,1)="Q","Closed",LOOKUP(TODAY()-W572, {0,31,91,181,366}, {"0-30天","31-90天","91-180天","181-365天","365天以上"}))), LOOKUP(TODAY()-Z572, {0,31,91,181,366}, {"0-30天","31-90天","91-180天","181-365天","365天以上"})))</f>
        <v>Closed</v>
      </c>
      <c r="E572" s="67" t="str" cm="1">
        <f t="array" ref="E572">IF(A572&lt;&gt;"kbb", "", IF(IFERROR(VALUE(V572), 0)=MAX(INDEX(($A$2:$A$4929="kbb")*($L$2:$L$4929=L572)*IFERROR(VALUE($V$2:$V$4929), 0), 0)), "最新", "歷史重複"))</f>
        <v/>
      </c>
      <c r="F572" t="s">
        <v>2707</v>
      </c>
      <c r="G572" t="s">
        <v>29</v>
      </c>
      <c r="H572" t="s">
        <v>30</v>
      </c>
      <c r="I572" t="s">
        <v>31</v>
      </c>
      <c r="J572" t="s">
        <v>2708</v>
      </c>
      <c r="K572" t="s">
        <v>2709</v>
      </c>
      <c r="L572" t="s">
        <v>2760</v>
      </c>
      <c r="M572" t="s">
        <v>701</v>
      </c>
      <c r="N572" t="s">
        <v>456</v>
      </c>
      <c r="O572" t="s">
        <v>37</v>
      </c>
      <c r="P572" t="s">
        <v>2761</v>
      </c>
      <c r="Q572" t="s">
        <v>38</v>
      </c>
      <c r="R572" t="s">
        <v>1881</v>
      </c>
      <c r="S572" t="s">
        <v>2714</v>
      </c>
      <c r="T572" t="s">
        <v>2762</v>
      </c>
      <c r="U572" t="s">
        <v>2492</v>
      </c>
      <c r="V572" t="s">
        <v>2492</v>
      </c>
      <c r="W572" t="s">
        <v>37</v>
      </c>
      <c r="X572" t="s">
        <v>37</v>
      </c>
      <c r="Y572" t="s">
        <v>37</v>
      </c>
      <c r="Z572" t="s">
        <v>2763</v>
      </c>
      <c r="AA572" t="s">
        <v>44</v>
      </c>
      <c r="AB572" t="s">
        <v>44</v>
      </c>
      <c r="AC572" t="s">
        <v>45</v>
      </c>
      <c r="AD572" t="s">
        <v>460</v>
      </c>
      <c r="AE572" t="s">
        <v>2764</v>
      </c>
      <c r="AF572" t="s">
        <v>48</v>
      </c>
      <c r="AG572">
        <v>622333</v>
      </c>
      <c r="AH572">
        <v>7.5</v>
      </c>
      <c r="AI572">
        <v>7.5</v>
      </c>
    </row>
    <row r="573" spans="1:35" ht="16.850000000000001" customHeight="1">
      <c r="A573" s="65" t="str">
        <f>IF(L573="","",IF(COUNTIF(Wip!K:K,L573)=0,IF(W573="","KGB","KBB"),IF(AND(_xlfn.IFNA(VLOOKUP(L573,Wip!K:M,3,0),"")="Y",Q573="MTCAPPLYCONF"),"On Hold",IF(W573="","KGB","KBB"))))</f>
        <v>KGB</v>
      </c>
      <c r="B573" s="65" t="str">
        <f>IF(A573="on hold", "on hold",
 IF(A573="KGB", "Standard Shipment",
  IF(IFERROR(IFERROR(VLOOKUP(L573, List!D:J, 7, 0), VLOOKUP(L573&amp;"", List!D:J, 7, 0)), 0)=0,
   IF(IFERROR(IFERROR(VLOOKUP(L573, 'CND List'!$A:$C, 3, 0), VLOOKUP(L573&amp;"", 'CND List'!$A:$C, 3, 0)), 0)=0,
    IF(A573="KBB", "-", ""),
    IFERROR(VLOOKUP(L573, 'CND List'!$A:$C, 3, 0), VLOOKUP(L573&amp;"", 'CND List'!$A:$C, 3, 0))
   ),
   IFERROR(VLOOKUP(L573, List!D:J, 7, 0), VLOOKUP(L573&amp;"", List!D:J, 7, 0))
  )
 )
)</f>
        <v>Standard Shipment</v>
      </c>
      <c r="C573" s="66" t="str">
        <f t="shared" si="9"/>
        <v>Standard Shipment</v>
      </c>
      <c r="D573" s="67" t="str">
        <f ca="1">IF(C573="Local Scrap","Closed",IFERROR(IF(A573="kgb","Closed",IF(MID(C573,5,1)="Q","Closed",LOOKUP(TODAY()-W573, {0,31,91,181,366}, {"0-30天","31-90天","91-180天","181-365天","365天以上"}))), LOOKUP(TODAY()-Z573, {0,31,91,181,366}, {"0-30天","31-90天","91-180天","181-365天","365天以上"})))</f>
        <v>Closed</v>
      </c>
      <c r="E573" s="67" t="str" cm="1">
        <f t="array" ref="E573">IF(A573&lt;&gt;"kbb", "", IF(IFERROR(VALUE(V573), 0)=MAX(INDEX(($A$2:$A$4929="kbb")*($L$2:$L$4929=L573)*IFERROR(VALUE($V$2:$V$4929), 0), 0)), "最新", "歷史重複"))</f>
        <v/>
      </c>
      <c r="F573" t="s">
        <v>2765</v>
      </c>
      <c r="G573" t="s">
        <v>29</v>
      </c>
      <c r="H573" t="s">
        <v>30</v>
      </c>
      <c r="I573" t="s">
        <v>31</v>
      </c>
      <c r="J573" t="s">
        <v>2766</v>
      </c>
      <c r="K573" t="s">
        <v>2767</v>
      </c>
      <c r="L573" t="s">
        <v>2768</v>
      </c>
      <c r="M573" t="s">
        <v>1376</v>
      </c>
      <c r="N573" t="s">
        <v>1283</v>
      </c>
      <c r="O573" t="s">
        <v>37</v>
      </c>
      <c r="P573" t="s">
        <v>2768</v>
      </c>
      <c r="Q573" t="s">
        <v>38</v>
      </c>
      <c r="R573" t="s">
        <v>1881</v>
      </c>
      <c r="S573" t="s">
        <v>2769</v>
      </c>
      <c r="T573" t="s">
        <v>2770</v>
      </c>
      <c r="U573" t="s">
        <v>2492</v>
      </c>
      <c r="V573" t="s">
        <v>2492</v>
      </c>
      <c r="W573" t="s">
        <v>37</v>
      </c>
      <c r="X573" t="s">
        <v>37</v>
      </c>
      <c r="Y573" t="s">
        <v>37</v>
      </c>
      <c r="Z573" t="s">
        <v>2771</v>
      </c>
      <c r="AA573" t="s">
        <v>44</v>
      </c>
      <c r="AB573" t="s">
        <v>44</v>
      </c>
      <c r="AC573" t="s">
        <v>45</v>
      </c>
      <c r="AD573" t="s">
        <v>1288</v>
      </c>
      <c r="AE573" t="s">
        <v>2471</v>
      </c>
      <c r="AF573" t="s">
        <v>1918</v>
      </c>
      <c r="AG573">
        <v>622333</v>
      </c>
      <c r="AH573">
        <v>4.2</v>
      </c>
      <c r="AI573">
        <v>4.2</v>
      </c>
    </row>
    <row r="574" spans="1:35" ht="16.850000000000001" customHeight="1">
      <c r="A574" s="65" t="str">
        <f>IF(L574="","",IF(COUNTIF(Wip!K:K,L574)=0,IF(W574="","KGB","KBB"),IF(AND(_xlfn.IFNA(VLOOKUP(L574,Wip!K:M,3,0),"")="Y",Q574="MTCAPPLYCONF"),"On Hold",IF(W574="","KGB","KBB"))))</f>
        <v>KGB</v>
      </c>
      <c r="B574" s="65" t="str">
        <f>IF(A574="on hold", "on hold",
 IF(A574="KGB", "Standard Shipment",
  IF(IFERROR(IFERROR(VLOOKUP(L574, List!D:J, 7, 0), VLOOKUP(L574&amp;"", List!D:J, 7, 0)), 0)=0,
   IF(IFERROR(IFERROR(VLOOKUP(L574, 'CND List'!$A:$C, 3, 0), VLOOKUP(L574&amp;"", 'CND List'!$A:$C, 3, 0)), 0)=0,
    IF(A574="KBB", "-", ""),
    IFERROR(VLOOKUP(L574, 'CND List'!$A:$C, 3, 0), VLOOKUP(L574&amp;"", 'CND List'!$A:$C, 3, 0))
   ),
   IFERROR(VLOOKUP(L574, List!D:J, 7, 0), VLOOKUP(L574&amp;"", List!D:J, 7, 0))
  )
 )
)</f>
        <v>Standard Shipment</v>
      </c>
      <c r="C574" s="66" t="str">
        <f t="shared" si="9"/>
        <v>Standard Shipment</v>
      </c>
      <c r="D574" s="67" t="str">
        <f ca="1">IF(C574="Local Scrap","Closed",IFERROR(IF(A574="kgb","Closed",IF(MID(C574,5,1)="Q","Closed",LOOKUP(TODAY()-W574, {0,31,91,181,366}, {"0-30天","31-90天","91-180天","181-365天","365天以上"}))), LOOKUP(TODAY()-Z574, {0,31,91,181,366}, {"0-30天","31-90天","91-180天","181-365天","365天以上"})))</f>
        <v>Closed</v>
      </c>
      <c r="E574" s="67" t="str" cm="1">
        <f t="array" ref="E574">IF(A574&lt;&gt;"kbb", "", IF(IFERROR(VALUE(V574), 0)=MAX(INDEX(($A$2:$A$4929="kbb")*($L$2:$L$4929=L574)*IFERROR(VALUE($V$2:$V$4929), 0), 0)), "最新", "歷史重複"))</f>
        <v/>
      </c>
      <c r="F574" t="s">
        <v>2772</v>
      </c>
      <c r="G574" t="s">
        <v>29</v>
      </c>
      <c r="H574" t="s">
        <v>30</v>
      </c>
      <c r="I574" t="s">
        <v>31</v>
      </c>
      <c r="J574" t="s">
        <v>2773</v>
      </c>
      <c r="K574" t="s">
        <v>2774</v>
      </c>
      <c r="L574" t="s">
        <v>2775</v>
      </c>
      <c r="M574" t="s">
        <v>1376</v>
      </c>
      <c r="N574" t="s">
        <v>1283</v>
      </c>
      <c r="O574" t="s">
        <v>37</v>
      </c>
      <c r="P574" t="s">
        <v>2776</v>
      </c>
      <c r="Q574" t="s">
        <v>38</v>
      </c>
      <c r="R574" t="s">
        <v>1881</v>
      </c>
      <c r="S574" t="s">
        <v>2777</v>
      </c>
      <c r="T574" t="s">
        <v>2778</v>
      </c>
      <c r="U574" t="s">
        <v>2492</v>
      </c>
      <c r="V574" t="s">
        <v>2492</v>
      </c>
      <c r="W574" t="s">
        <v>37</v>
      </c>
      <c r="X574" t="s">
        <v>37</v>
      </c>
      <c r="Y574" t="s">
        <v>37</v>
      </c>
      <c r="Z574" t="s">
        <v>2779</v>
      </c>
      <c r="AA574" t="s">
        <v>44</v>
      </c>
      <c r="AB574" t="s">
        <v>44</v>
      </c>
      <c r="AC574" t="s">
        <v>45</v>
      </c>
      <c r="AD574" t="s">
        <v>1288</v>
      </c>
      <c r="AE574" t="s">
        <v>2471</v>
      </c>
      <c r="AF574" t="s">
        <v>1730</v>
      </c>
      <c r="AG574">
        <v>622333</v>
      </c>
      <c r="AH574">
        <v>6</v>
      </c>
      <c r="AI574">
        <v>6</v>
      </c>
    </row>
    <row r="575" spans="1:35" ht="16.850000000000001" customHeight="1">
      <c r="A575" s="65" t="str">
        <f>IF(L575="","",IF(COUNTIF(Wip!K:K,L575)=0,IF(W575="","KGB","KBB"),IF(AND(_xlfn.IFNA(VLOOKUP(L575,Wip!K:M,3,0),"")="Y",Q575="MTCAPPLYCONF"),"On Hold",IF(W575="","KGB","KBB"))))</f>
        <v>KGB</v>
      </c>
      <c r="B575" s="65" t="str">
        <f>IF(A575="on hold", "on hold",
 IF(A575="KGB", "Standard Shipment",
  IF(IFERROR(IFERROR(VLOOKUP(L575, List!D:J, 7, 0), VLOOKUP(L575&amp;"", List!D:J, 7, 0)), 0)=0,
   IF(IFERROR(IFERROR(VLOOKUP(L575, 'CND List'!$A:$C, 3, 0), VLOOKUP(L575&amp;"", 'CND List'!$A:$C, 3, 0)), 0)=0,
    IF(A575="KBB", "-", ""),
    IFERROR(VLOOKUP(L575, 'CND List'!$A:$C, 3, 0), VLOOKUP(L575&amp;"", 'CND List'!$A:$C, 3, 0))
   ),
   IFERROR(VLOOKUP(L575, List!D:J, 7, 0), VLOOKUP(L575&amp;"", List!D:J, 7, 0))
  )
 )
)</f>
        <v>Standard Shipment</v>
      </c>
      <c r="C575" s="66" t="str">
        <f t="shared" si="9"/>
        <v>Standard Shipment</v>
      </c>
      <c r="D575" s="67" t="str">
        <f ca="1">IF(C575="Local Scrap","Closed",IFERROR(IF(A575="kgb","Closed",IF(MID(C575,5,1)="Q","Closed",LOOKUP(TODAY()-W575, {0,31,91,181,366}, {"0-30天","31-90天","91-180天","181-365天","365天以上"}))), LOOKUP(TODAY()-Z575, {0,31,91,181,366}, {"0-30天","31-90天","91-180天","181-365天","365天以上"})))</f>
        <v>Closed</v>
      </c>
      <c r="E575" s="67" t="str" cm="1">
        <f t="array" ref="E575">IF(A575&lt;&gt;"kbb", "", IF(IFERROR(VALUE(V575), 0)=MAX(INDEX(($A$2:$A$4929="kbb")*($L$2:$L$4929=L575)*IFERROR(VALUE($V$2:$V$4929), 0), 0)), "最新", "歷史重複"))</f>
        <v/>
      </c>
      <c r="F575" t="s">
        <v>2772</v>
      </c>
      <c r="G575" t="s">
        <v>29</v>
      </c>
      <c r="H575" t="s">
        <v>30</v>
      </c>
      <c r="I575" t="s">
        <v>31</v>
      </c>
      <c r="J575" t="s">
        <v>2773</v>
      </c>
      <c r="K575" t="s">
        <v>2774</v>
      </c>
      <c r="L575" t="s">
        <v>2780</v>
      </c>
      <c r="M575" t="s">
        <v>1390</v>
      </c>
      <c r="N575" t="s">
        <v>1391</v>
      </c>
      <c r="O575" t="s">
        <v>37</v>
      </c>
      <c r="P575" t="s">
        <v>2781</v>
      </c>
      <c r="Q575" t="s">
        <v>38</v>
      </c>
      <c r="R575" t="s">
        <v>1881</v>
      </c>
      <c r="S575" t="s">
        <v>2777</v>
      </c>
      <c r="T575" t="s">
        <v>2782</v>
      </c>
      <c r="U575" t="s">
        <v>2263</v>
      </c>
      <c r="V575" t="s">
        <v>2263</v>
      </c>
      <c r="W575" t="s">
        <v>37</v>
      </c>
      <c r="X575" t="s">
        <v>37</v>
      </c>
      <c r="Y575" t="s">
        <v>37</v>
      </c>
      <c r="Z575" t="s">
        <v>2783</v>
      </c>
      <c r="AA575" t="s">
        <v>44</v>
      </c>
      <c r="AB575" t="s">
        <v>44</v>
      </c>
      <c r="AC575" t="s">
        <v>45</v>
      </c>
      <c r="AD575" t="s">
        <v>1302</v>
      </c>
      <c r="AE575" t="s">
        <v>2250</v>
      </c>
      <c r="AF575" t="s">
        <v>48</v>
      </c>
      <c r="AG575">
        <v>622364</v>
      </c>
      <c r="AH575">
        <v>5.6</v>
      </c>
      <c r="AI575">
        <v>5.6</v>
      </c>
    </row>
    <row r="576" spans="1:35" ht="16.850000000000001" customHeight="1">
      <c r="A576" s="65" t="str">
        <f>IF(L576="","",IF(COUNTIF(Wip!K:K,L576)=0,IF(W576="","KGB","KBB"),IF(AND(_xlfn.IFNA(VLOOKUP(L576,Wip!K:M,3,0),"")="Y",Q576="MTCAPPLYCONF"),"On Hold",IF(W576="","KGB","KBB"))))</f>
        <v>KGB</v>
      </c>
      <c r="B576" s="65" t="str">
        <f>IF(A576="on hold", "on hold",
 IF(A576="KGB", "Standard Shipment",
  IF(IFERROR(IFERROR(VLOOKUP(L576, List!D:J, 7, 0), VLOOKUP(L576&amp;"", List!D:J, 7, 0)), 0)=0,
   IF(IFERROR(IFERROR(VLOOKUP(L576, 'CND List'!$A:$C, 3, 0), VLOOKUP(L576&amp;"", 'CND List'!$A:$C, 3, 0)), 0)=0,
    IF(A576="KBB", "-", ""),
    IFERROR(VLOOKUP(L576, 'CND List'!$A:$C, 3, 0), VLOOKUP(L576&amp;"", 'CND List'!$A:$C, 3, 0))
   ),
   IFERROR(VLOOKUP(L576, List!D:J, 7, 0), VLOOKUP(L576&amp;"", List!D:J, 7, 0))
  )
 )
)</f>
        <v>Standard Shipment</v>
      </c>
      <c r="C576" s="66" t="str">
        <f t="shared" si="9"/>
        <v>Standard Shipment</v>
      </c>
      <c r="D576" s="67" t="str">
        <f ca="1">IF(C576="Local Scrap","Closed",IFERROR(IF(A576="kgb","Closed",IF(MID(C576,5,1)="Q","Closed",LOOKUP(TODAY()-W576, {0,31,91,181,366}, {"0-30天","31-90天","91-180天","181-365天","365天以上"}))), LOOKUP(TODAY()-Z576, {0,31,91,181,366}, {"0-30天","31-90天","91-180天","181-365天","365天以上"})))</f>
        <v>Closed</v>
      </c>
      <c r="E576" s="67" t="str" cm="1">
        <f t="array" ref="E576">IF(A576&lt;&gt;"kbb", "", IF(IFERROR(VALUE(V576), 0)=MAX(INDEX(($A$2:$A$4929="kbb")*($L$2:$L$4929=L576)*IFERROR(VALUE($V$2:$V$4929), 0), 0)), "最新", "歷史重複"))</f>
        <v/>
      </c>
      <c r="F576" t="s">
        <v>2772</v>
      </c>
      <c r="G576" t="s">
        <v>29</v>
      </c>
      <c r="H576" t="s">
        <v>30</v>
      </c>
      <c r="I576" t="s">
        <v>31</v>
      </c>
      <c r="J576" t="s">
        <v>2773</v>
      </c>
      <c r="K576" t="s">
        <v>2774</v>
      </c>
      <c r="L576" t="s">
        <v>2784</v>
      </c>
      <c r="M576" t="s">
        <v>1119</v>
      </c>
      <c r="N576" t="s">
        <v>82</v>
      </c>
      <c r="O576" t="s">
        <v>37</v>
      </c>
      <c r="P576" t="s">
        <v>2785</v>
      </c>
      <c r="Q576" t="s">
        <v>38</v>
      </c>
      <c r="R576" t="s">
        <v>1881</v>
      </c>
      <c r="S576" t="s">
        <v>2777</v>
      </c>
      <c r="T576" t="s">
        <v>2786</v>
      </c>
      <c r="U576" t="s">
        <v>2492</v>
      </c>
      <c r="V576" t="s">
        <v>2492</v>
      </c>
      <c r="W576" t="s">
        <v>37</v>
      </c>
      <c r="X576" t="s">
        <v>37</v>
      </c>
      <c r="Y576" t="s">
        <v>37</v>
      </c>
      <c r="Z576" t="s">
        <v>2787</v>
      </c>
      <c r="AA576" t="s">
        <v>44</v>
      </c>
      <c r="AB576" t="s">
        <v>44</v>
      </c>
      <c r="AC576" t="s">
        <v>45</v>
      </c>
      <c r="AD576" t="s">
        <v>87</v>
      </c>
      <c r="AE576" t="s">
        <v>2471</v>
      </c>
      <c r="AF576" t="s">
        <v>1918</v>
      </c>
      <c r="AG576">
        <v>622333</v>
      </c>
      <c r="AH576">
        <v>4.2</v>
      </c>
      <c r="AI576">
        <v>4.2</v>
      </c>
    </row>
    <row r="577" spans="1:35" ht="16.850000000000001" customHeight="1">
      <c r="A577" s="65" t="str">
        <f>IF(L577="","",IF(COUNTIF(Wip!K:K,L577)=0,IF(W577="","KGB","KBB"),IF(AND(_xlfn.IFNA(VLOOKUP(L577,Wip!K:M,3,0),"")="Y",Q577="MTCAPPLYCONF"),"On Hold",IF(W577="","KGB","KBB"))))</f>
        <v>On Hold</v>
      </c>
      <c r="B577" s="65" t="str">
        <f>IF(A577="on hold", "on hold",
 IF(A577="KGB", "Standard Shipment",
  IF(IFERROR(IFERROR(VLOOKUP(L577, List!D:J, 7, 0), VLOOKUP(L577&amp;"", List!D:J, 7, 0)), 0)=0,
   IF(IFERROR(IFERROR(VLOOKUP(L577, 'CND List'!$A:$C, 3, 0), VLOOKUP(L577&amp;"", 'CND List'!$A:$C, 3, 0)), 0)=0,
    IF(A577="KBB", "-", ""),
    IFERROR(VLOOKUP(L577, 'CND List'!$A:$C, 3, 0), VLOOKUP(L577&amp;"", 'CND List'!$A:$C, 3, 0))
   ),
   IFERROR(VLOOKUP(L577, List!D:J, 7, 0), VLOOKUP(L577&amp;"", List!D:J, 7, 0))
  )
 )
)</f>
        <v>on hold</v>
      </c>
      <c r="C577" s="66" t="str">
        <f t="shared" si="9"/>
        <v>on hold</v>
      </c>
      <c r="D577" s="67" t="str">
        <f ca="1">IF(C577="Local Scrap","Closed",IFERROR(IF(A577="kgb","Closed",IF(MID(C577,5,1)="Q","Closed",LOOKUP(TODAY()-W577, {0,31,91,181,366}, {"0-30天","31-90天","91-180天","181-365天","365天以上"}))), LOOKUP(TODAY()-Z577, {0,31,91,181,366}, {"0-30天","31-90天","91-180天","181-365天","365天以上"})))</f>
        <v>181-365天</v>
      </c>
      <c r="E577" s="67" t="str" cm="1">
        <f t="array" ref="E577">IF(A577&lt;&gt;"kbb", "", IF(IFERROR(VALUE(V577), 0)=MAX(INDEX(($A$2:$A$4929="kbb")*($L$2:$L$4929=L577)*IFERROR(VALUE($V$2:$V$4929), 0), 0)), "最新", "歷史重複"))</f>
        <v/>
      </c>
      <c r="F577" t="s">
        <v>2772</v>
      </c>
      <c r="G577" t="s">
        <v>29</v>
      </c>
      <c r="H577" t="s">
        <v>30</v>
      </c>
      <c r="I577" t="s">
        <v>31</v>
      </c>
      <c r="J577" t="s">
        <v>2773</v>
      </c>
      <c r="K577" t="s">
        <v>2774</v>
      </c>
      <c r="L577" t="s">
        <v>2788</v>
      </c>
      <c r="M577" t="s">
        <v>2789</v>
      </c>
      <c r="N577" t="s">
        <v>2223</v>
      </c>
      <c r="O577" t="s">
        <v>37</v>
      </c>
      <c r="P577" t="s">
        <v>2788</v>
      </c>
      <c r="Q577" t="s">
        <v>2309</v>
      </c>
      <c r="R577" t="s">
        <v>1881</v>
      </c>
      <c r="S577" t="s">
        <v>2777</v>
      </c>
      <c r="T577" t="s">
        <v>37</v>
      </c>
      <c r="U577" t="s">
        <v>37</v>
      </c>
      <c r="V577" t="s">
        <v>37</v>
      </c>
      <c r="W577" t="s">
        <v>37</v>
      </c>
      <c r="X577" t="s">
        <v>37</v>
      </c>
      <c r="Y577" t="s">
        <v>37</v>
      </c>
      <c r="Z577" t="s">
        <v>2790</v>
      </c>
      <c r="AA577" t="s">
        <v>44</v>
      </c>
      <c r="AB577" t="s">
        <v>44</v>
      </c>
      <c r="AC577" t="s">
        <v>45</v>
      </c>
      <c r="AD577" t="s">
        <v>1302</v>
      </c>
      <c r="AE577" t="s">
        <v>37</v>
      </c>
      <c r="AF577" t="s">
        <v>37</v>
      </c>
      <c r="AG577" t="s">
        <v>37</v>
      </c>
      <c r="AH577" t="s">
        <v>37</v>
      </c>
      <c r="AI577" t="s">
        <v>37</v>
      </c>
    </row>
    <row r="578" spans="1:35" ht="16.850000000000001" customHeight="1">
      <c r="A578" s="65" t="str">
        <f>IF(L578="","",IF(COUNTIF(Wip!K:K,L578)=0,IF(W578="","KGB","KBB"),IF(AND(_xlfn.IFNA(VLOOKUP(L578,Wip!K:M,3,0),"")="Y",Q578="MTCAPPLYCONF"),"On Hold",IF(W578="","KGB","KBB"))))</f>
        <v>KGB</v>
      </c>
      <c r="B578" s="65" t="str">
        <f>IF(A578="on hold", "on hold",
 IF(A578="KGB", "Standard Shipment",
  IF(IFERROR(IFERROR(VLOOKUP(L578, List!D:J, 7, 0), VLOOKUP(L578&amp;"", List!D:J, 7, 0)), 0)=0,
   IF(IFERROR(IFERROR(VLOOKUP(L578, 'CND List'!$A:$C, 3, 0), VLOOKUP(L578&amp;"", 'CND List'!$A:$C, 3, 0)), 0)=0,
    IF(A578="KBB", "-", ""),
    IFERROR(VLOOKUP(L578, 'CND List'!$A:$C, 3, 0), VLOOKUP(L578&amp;"", 'CND List'!$A:$C, 3, 0))
   ),
   IFERROR(VLOOKUP(L578, List!D:J, 7, 0), VLOOKUP(L578&amp;"", List!D:J, 7, 0))
  )
 )
)</f>
        <v>Standard Shipment</v>
      </c>
      <c r="C578" s="66" t="str">
        <f t="shared" si="9"/>
        <v>Standard Shipment</v>
      </c>
      <c r="D578" s="67" t="str">
        <f ca="1">IF(C578="Local Scrap","Closed",IFERROR(IF(A578="kgb","Closed",IF(MID(C578,5,1)="Q","Closed",LOOKUP(TODAY()-W578, {0,31,91,181,366}, {"0-30天","31-90天","91-180天","181-365天","365天以上"}))), LOOKUP(TODAY()-Z578, {0,31,91,181,366}, {"0-30天","31-90天","91-180天","181-365天","365天以上"})))</f>
        <v>Closed</v>
      </c>
      <c r="E578" s="67" t="str" cm="1">
        <f t="array" ref="E578">IF(A578&lt;&gt;"kbb", "", IF(IFERROR(VALUE(V578), 0)=MAX(INDEX(($A$2:$A$4929="kbb")*($L$2:$L$4929=L578)*IFERROR(VALUE($V$2:$V$4929), 0), 0)), "最新", "歷史重複"))</f>
        <v/>
      </c>
      <c r="F578" t="s">
        <v>2772</v>
      </c>
      <c r="G578" t="s">
        <v>29</v>
      </c>
      <c r="H578" t="s">
        <v>30</v>
      </c>
      <c r="I578" t="s">
        <v>31</v>
      </c>
      <c r="J578" t="s">
        <v>2773</v>
      </c>
      <c r="K578" t="s">
        <v>2774</v>
      </c>
      <c r="L578" t="s">
        <v>2791</v>
      </c>
      <c r="M578" t="s">
        <v>1428</v>
      </c>
      <c r="N578" t="s">
        <v>1411</v>
      </c>
      <c r="O578" t="s">
        <v>37</v>
      </c>
      <c r="P578" t="s">
        <v>2792</v>
      </c>
      <c r="Q578" t="s">
        <v>38</v>
      </c>
      <c r="R578" t="s">
        <v>1881</v>
      </c>
      <c r="S578" t="s">
        <v>2777</v>
      </c>
      <c r="T578" t="s">
        <v>2793</v>
      </c>
      <c r="U578" t="s">
        <v>2134</v>
      </c>
      <c r="V578" t="s">
        <v>2134</v>
      </c>
      <c r="W578" t="s">
        <v>37</v>
      </c>
      <c r="X578" t="s">
        <v>37</v>
      </c>
      <c r="Y578" t="s">
        <v>37</v>
      </c>
      <c r="Z578" t="s">
        <v>2794</v>
      </c>
      <c r="AA578" t="s">
        <v>44</v>
      </c>
      <c r="AB578" t="s">
        <v>44</v>
      </c>
      <c r="AC578" t="s">
        <v>45</v>
      </c>
      <c r="AD578" t="s">
        <v>1257</v>
      </c>
      <c r="AE578" t="s">
        <v>2136</v>
      </c>
      <c r="AF578" t="s">
        <v>48</v>
      </c>
      <c r="AG578">
        <v>622379</v>
      </c>
      <c r="AH578">
        <v>6.8</v>
      </c>
      <c r="AI578">
        <v>6.8</v>
      </c>
    </row>
    <row r="579" spans="1:35" ht="16.850000000000001" customHeight="1">
      <c r="A579" s="65" t="str">
        <f>IF(L579="","",IF(COUNTIF(Wip!K:K,L579)=0,IF(W579="","KGB","KBB"),IF(AND(_xlfn.IFNA(VLOOKUP(L579,Wip!K:M,3,0),"")="Y",Q579="MTCAPPLYCONF"),"On Hold",IF(W579="","KGB","KBB"))))</f>
        <v>On Hold</v>
      </c>
      <c r="B579" s="65" t="str">
        <f>IF(A579="on hold", "on hold",
 IF(A579="KGB", "Standard Shipment",
  IF(IFERROR(IFERROR(VLOOKUP(L579, List!D:J, 7, 0), VLOOKUP(L579&amp;"", List!D:J, 7, 0)), 0)=0,
   IF(IFERROR(IFERROR(VLOOKUP(L579, 'CND List'!$A:$C, 3, 0), VLOOKUP(L579&amp;"", 'CND List'!$A:$C, 3, 0)), 0)=0,
    IF(A579="KBB", "-", ""),
    IFERROR(VLOOKUP(L579, 'CND List'!$A:$C, 3, 0), VLOOKUP(L579&amp;"", 'CND List'!$A:$C, 3, 0))
   ),
   IFERROR(VLOOKUP(L579, List!D:J, 7, 0), VLOOKUP(L579&amp;"", List!D:J, 7, 0))
  )
 )
)</f>
        <v>on hold</v>
      </c>
      <c r="C579" s="66" t="str">
        <f t="shared" si="9"/>
        <v>on hold</v>
      </c>
      <c r="D579" s="67" t="str">
        <f ca="1">IF(C579="Local Scrap","Closed",IFERROR(IF(A579="kgb","Closed",IF(MID(C579,5,1)="Q","Closed",LOOKUP(TODAY()-W579, {0,31,91,181,366}, {"0-30天","31-90天","91-180天","181-365天","365天以上"}))), LOOKUP(TODAY()-Z579, {0,31,91,181,366}, {"0-30天","31-90天","91-180天","181-365天","365天以上"})))</f>
        <v>91-180天</v>
      </c>
      <c r="E579" s="67" t="str" cm="1">
        <f t="array" ref="E579">IF(A579&lt;&gt;"kbb", "", IF(IFERROR(VALUE(V579), 0)=MAX(INDEX(($A$2:$A$4929="kbb")*($L$2:$L$4929=L579)*IFERROR(VALUE($V$2:$V$4929), 0), 0)), "最新", "歷史重複"))</f>
        <v/>
      </c>
      <c r="F579" t="s">
        <v>2795</v>
      </c>
      <c r="G579" t="s">
        <v>29</v>
      </c>
      <c r="H579" t="s">
        <v>30</v>
      </c>
      <c r="I579" t="s">
        <v>31</v>
      </c>
      <c r="J579" t="s">
        <v>2796</v>
      </c>
      <c r="K579" t="s">
        <v>2797</v>
      </c>
      <c r="L579" t="s">
        <v>2798</v>
      </c>
      <c r="M579" t="s">
        <v>438</v>
      </c>
      <c r="N579" t="s">
        <v>439</v>
      </c>
      <c r="O579" t="s">
        <v>37</v>
      </c>
      <c r="P579" t="s">
        <v>2798</v>
      </c>
      <c r="Q579" t="s">
        <v>2309</v>
      </c>
      <c r="R579" t="s">
        <v>1881</v>
      </c>
      <c r="S579" t="s">
        <v>2799</v>
      </c>
      <c r="T579" t="s">
        <v>37</v>
      </c>
      <c r="U579" t="s">
        <v>37</v>
      </c>
      <c r="V579" t="s">
        <v>37</v>
      </c>
      <c r="W579" t="s">
        <v>37</v>
      </c>
      <c r="X579" t="s">
        <v>37</v>
      </c>
      <c r="Y579" t="s">
        <v>37</v>
      </c>
      <c r="Z579" t="s">
        <v>2800</v>
      </c>
      <c r="AA579" t="s">
        <v>44</v>
      </c>
      <c r="AB579" t="s">
        <v>44</v>
      </c>
      <c r="AC579" t="s">
        <v>45</v>
      </c>
      <c r="AD579" t="s">
        <v>443</v>
      </c>
      <c r="AE579" t="s">
        <v>37</v>
      </c>
      <c r="AF579" t="s">
        <v>37</v>
      </c>
      <c r="AG579" t="s">
        <v>37</v>
      </c>
      <c r="AH579" t="s">
        <v>37</v>
      </c>
      <c r="AI579" t="s">
        <v>37</v>
      </c>
    </row>
    <row r="580" spans="1:35" ht="16.850000000000001" customHeight="1">
      <c r="A580" s="65" t="str">
        <f>IF(L580="","",IF(COUNTIF(Wip!K:K,L580)=0,IF(W580="","KGB","KBB"),IF(AND(_xlfn.IFNA(VLOOKUP(L580,Wip!K:M,3,0),"")="Y",Q580="MTCAPPLYCONF"),"On Hold",IF(W580="","KGB","KBB"))))</f>
        <v>KGB</v>
      </c>
      <c r="B580" s="65" t="str">
        <f>IF(A580="on hold", "on hold",
 IF(A580="KGB", "Standard Shipment",
  IF(IFERROR(IFERROR(VLOOKUP(L580, List!D:J, 7, 0), VLOOKUP(L580&amp;"", List!D:J, 7, 0)), 0)=0,
   IF(IFERROR(IFERROR(VLOOKUP(L580, 'CND List'!$A:$C, 3, 0), VLOOKUP(L580&amp;"", 'CND List'!$A:$C, 3, 0)), 0)=0,
    IF(A580="KBB", "-", ""),
    IFERROR(VLOOKUP(L580, 'CND List'!$A:$C, 3, 0), VLOOKUP(L580&amp;"", 'CND List'!$A:$C, 3, 0))
   ),
   IFERROR(VLOOKUP(L580, List!D:J, 7, 0), VLOOKUP(L580&amp;"", List!D:J, 7, 0))
  )
 )
)</f>
        <v>Standard Shipment</v>
      </c>
      <c r="C580" s="66" t="str">
        <f t="shared" si="9"/>
        <v>Standard Shipment</v>
      </c>
      <c r="D580" s="67" t="str">
        <f ca="1">IF(C580="Local Scrap","Closed",IFERROR(IF(A580="kgb","Closed",IF(MID(C580,5,1)="Q","Closed",LOOKUP(TODAY()-W580, {0,31,91,181,366}, {"0-30天","31-90天","91-180天","181-365天","365天以上"}))), LOOKUP(TODAY()-Z580, {0,31,91,181,366}, {"0-30天","31-90天","91-180天","181-365天","365天以上"})))</f>
        <v>Closed</v>
      </c>
      <c r="E580" s="67" t="str" cm="1">
        <f t="array" ref="E580">IF(A580&lt;&gt;"kbb", "", IF(IFERROR(VALUE(V580), 0)=MAX(INDEX(($A$2:$A$4929="kbb")*($L$2:$L$4929=L580)*IFERROR(VALUE($V$2:$V$4929), 0), 0)), "最新", "歷史重複"))</f>
        <v/>
      </c>
      <c r="F580" t="s">
        <v>2795</v>
      </c>
      <c r="G580" t="s">
        <v>29</v>
      </c>
      <c r="H580" t="s">
        <v>30</v>
      </c>
      <c r="I580" t="s">
        <v>31</v>
      </c>
      <c r="J580" t="s">
        <v>2796</v>
      </c>
      <c r="K580" t="s">
        <v>2797</v>
      </c>
      <c r="L580" t="s">
        <v>2801</v>
      </c>
      <c r="M580" t="s">
        <v>1390</v>
      </c>
      <c r="N580" t="s">
        <v>1391</v>
      </c>
      <c r="O580" t="s">
        <v>37</v>
      </c>
      <c r="P580" t="s">
        <v>2802</v>
      </c>
      <c r="Q580" t="s">
        <v>38</v>
      </c>
      <c r="R580" t="s">
        <v>1881</v>
      </c>
      <c r="S580" t="s">
        <v>2799</v>
      </c>
      <c r="T580" t="s">
        <v>2803</v>
      </c>
      <c r="U580" t="s">
        <v>2263</v>
      </c>
      <c r="V580" t="s">
        <v>2263</v>
      </c>
      <c r="W580" t="s">
        <v>37</v>
      </c>
      <c r="X580" t="s">
        <v>37</v>
      </c>
      <c r="Y580" t="s">
        <v>37</v>
      </c>
      <c r="Z580" t="s">
        <v>2804</v>
      </c>
      <c r="AA580" t="s">
        <v>44</v>
      </c>
      <c r="AB580" t="s">
        <v>44</v>
      </c>
      <c r="AC580" t="s">
        <v>45</v>
      </c>
      <c r="AD580" t="s">
        <v>1302</v>
      </c>
      <c r="AE580" t="s">
        <v>2250</v>
      </c>
      <c r="AF580" t="s">
        <v>1730</v>
      </c>
      <c r="AG580">
        <v>622364</v>
      </c>
      <c r="AH580">
        <v>5.9</v>
      </c>
      <c r="AI580">
        <v>5.9</v>
      </c>
    </row>
    <row r="581" spans="1:35" ht="16.850000000000001" customHeight="1">
      <c r="A581" s="65" t="str">
        <f>IF(L581="","",IF(COUNTIF(Wip!K:K,L581)=0,IF(W581="","KGB","KBB"),IF(AND(_xlfn.IFNA(VLOOKUP(L581,Wip!K:M,3,0),"")="Y",Q581="MTCAPPLYCONF"),"On Hold",IF(W581="","KGB","KBB"))))</f>
        <v>KBB</v>
      </c>
      <c r="B581" s="65" t="str">
        <f>IF(A581="on hold", "on hold",
 IF(A581="KGB", "Standard Shipment",
  IF(IFERROR(IFERROR(VLOOKUP(L581, List!D:J, 7, 0), VLOOKUP(L581&amp;"", List!D:J, 7, 0)), 0)=0,
   IF(IFERROR(IFERROR(VLOOKUP(L581, 'CND List'!$A:$C, 3, 0), VLOOKUP(L581&amp;"", 'CND List'!$A:$C, 3, 0)), 0)=0,
    IF(A581="KBB", "-", ""),
    IFERROR(VLOOKUP(L581, 'CND List'!$A:$C, 3, 0), VLOOKUP(L581&amp;"", 'CND List'!$A:$C, 3, 0))
   ),
   IFERROR(VLOOKUP(L581, List!D:J, 7, 0), VLOOKUP(L581&amp;"", List!D:J, 7, 0))
  )
 )
)</f>
        <v>-</v>
      </c>
      <c r="C581" s="66" t="str">
        <f t="shared" si="9"/>
        <v>wait for return customer</v>
      </c>
      <c r="D581" s="67" t="str">
        <f ca="1">IF(C581="Local Scrap","Closed",IFERROR(IF(A581="kgb","Closed",IF(MID(C581,5,1)="Q","Closed",LOOKUP(TODAY()-W581, {0,31,91,181,366}, {"0-30天","31-90天","91-180天","181-365天","365天以上"}))), LOOKUP(TODAY()-Z581, {0,31,91,181,366}, {"0-30天","31-90天","91-180天","181-365天","365天以上"})))</f>
        <v>91-180天</v>
      </c>
      <c r="E581" s="67" t="str" cm="1">
        <f t="array" ref="E581">IF(A581&lt;&gt;"kbb", "", IF(IFERROR(VALUE(V581), 0)=MAX(INDEX(($A$2:$A$4929="kbb")*($L$2:$L$4929=L581)*IFERROR(VALUE($V$2:$V$4929), 0), 0)), "最新", "歷史重複"))</f>
        <v>最新</v>
      </c>
      <c r="F581" t="s">
        <v>2795</v>
      </c>
      <c r="G581" t="s">
        <v>29</v>
      </c>
      <c r="H581" t="s">
        <v>30</v>
      </c>
      <c r="I581" t="s">
        <v>31</v>
      </c>
      <c r="J581" t="s">
        <v>2796</v>
      </c>
      <c r="K581" t="s">
        <v>2797</v>
      </c>
      <c r="L581" t="s">
        <v>1900</v>
      </c>
      <c r="M581" t="s">
        <v>949</v>
      </c>
      <c r="N581" t="s">
        <v>456</v>
      </c>
      <c r="O581" t="s">
        <v>37</v>
      </c>
      <c r="P581" t="s">
        <v>1900</v>
      </c>
      <c r="Q581" t="s">
        <v>38</v>
      </c>
      <c r="R581" t="s">
        <v>1881</v>
      </c>
      <c r="S581" t="s">
        <v>2799</v>
      </c>
      <c r="T581" t="s">
        <v>37</v>
      </c>
      <c r="U581" t="s">
        <v>37</v>
      </c>
      <c r="V581" t="s">
        <v>2805</v>
      </c>
      <c r="W581" t="s">
        <v>2806</v>
      </c>
      <c r="X581" t="s">
        <v>114</v>
      </c>
      <c r="Y581" t="s">
        <v>2807</v>
      </c>
      <c r="Z581" t="s">
        <v>2808</v>
      </c>
      <c r="AA581" t="s">
        <v>44</v>
      </c>
      <c r="AB581" t="s">
        <v>44</v>
      </c>
      <c r="AC581" t="s">
        <v>117</v>
      </c>
      <c r="AD581" t="s">
        <v>460</v>
      </c>
      <c r="AE581" t="s">
        <v>37</v>
      </c>
      <c r="AF581" t="s">
        <v>37</v>
      </c>
      <c r="AG581" t="s">
        <v>37</v>
      </c>
      <c r="AH581" t="s">
        <v>37</v>
      </c>
      <c r="AI581" t="s">
        <v>37</v>
      </c>
    </row>
    <row r="582" spans="1:35" ht="16.850000000000001" customHeight="1">
      <c r="A582" s="65" t="str">
        <f>IF(L582="","",IF(COUNTIF(Wip!K:K,L582)=0,IF(W582="","KGB","KBB"),IF(AND(_xlfn.IFNA(VLOOKUP(L582,Wip!K:M,3,0),"")="Y",Q582="MTCAPPLYCONF"),"On Hold",IF(W582="","KGB","KBB"))))</f>
        <v>KGB</v>
      </c>
      <c r="B582" s="65" t="str">
        <f>IF(A582="on hold", "on hold",
 IF(A582="KGB", "Standard Shipment",
  IF(IFERROR(IFERROR(VLOOKUP(L582, List!D:J, 7, 0), VLOOKUP(L582&amp;"", List!D:J, 7, 0)), 0)=0,
   IF(IFERROR(IFERROR(VLOOKUP(L582, 'CND List'!$A:$C, 3, 0), VLOOKUP(L582&amp;"", 'CND List'!$A:$C, 3, 0)), 0)=0,
    IF(A582="KBB", "-", ""),
    IFERROR(VLOOKUP(L582, 'CND List'!$A:$C, 3, 0), VLOOKUP(L582&amp;"", 'CND List'!$A:$C, 3, 0))
   ),
   IFERROR(VLOOKUP(L582, List!D:J, 7, 0), VLOOKUP(L582&amp;"", List!D:J, 7, 0))
  )
 )
)</f>
        <v>Standard Shipment</v>
      </c>
      <c r="C582" s="66" t="str">
        <f t="shared" si="9"/>
        <v>Standard Shipment</v>
      </c>
      <c r="D582" s="67" t="str">
        <f ca="1">IF(C582="Local Scrap","Closed",IFERROR(IF(A582="kgb","Closed",IF(MID(C582,5,1)="Q","Closed",LOOKUP(TODAY()-W582, {0,31,91,181,366}, {"0-30天","31-90天","91-180天","181-365天","365天以上"}))), LOOKUP(TODAY()-Z582, {0,31,91,181,366}, {"0-30天","31-90天","91-180天","181-365天","365天以上"})))</f>
        <v>Closed</v>
      </c>
      <c r="E582" s="67" t="str" cm="1">
        <f t="array" ref="E582">IF(A582&lt;&gt;"kbb", "", IF(IFERROR(VALUE(V582), 0)=MAX(INDEX(($A$2:$A$4929="kbb")*($L$2:$L$4929=L582)*IFERROR(VALUE($V$2:$V$4929), 0), 0)), "最新", "歷史重複"))</f>
        <v/>
      </c>
      <c r="F582" t="s">
        <v>2795</v>
      </c>
      <c r="G582" t="s">
        <v>29</v>
      </c>
      <c r="H582" t="s">
        <v>30</v>
      </c>
      <c r="I582" t="s">
        <v>31</v>
      </c>
      <c r="J582" t="s">
        <v>2796</v>
      </c>
      <c r="K582" t="s">
        <v>2797</v>
      </c>
      <c r="L582" t="s">
        <v>2809</v>
      </c>
      <c r="M582" t="s">
        <v>930</v>
      </c>
      <c r="N582" t="s">
        <v>219</v>
      </c>
      <c r="O582" t="s">
        <v>37</v>
      </c>
      <c r="P582" t="s">
        <v>2810</v>
      </c>
      <c r="Q582" t="s">
        <v>38</v>
      </c>
      <c r="R582" t="s">
        <v>1881</v>
      </c>
      <c r="S582" t="s">
        <v>2799</v>
      </c>
      <c r="T582" t="s">
        <v>2811</v>
      </c>
      <c r="U582" t="s">
        <v>2134</v>
      </c>
      <c r="V582" t="s">
        <v>2134</v>
      </c>
      <c r="W582" t="s">
        <v>37</v>
      </c>
      <c r="X582" t="s">
        <v>37</v>
      </c>
      <c r="Y582" t="s">
        <v>37</v>
      </c>
      <c r="Z582" t="s">
        <v>2812</v>
      </c>
      <c r="AA582" t="s">
        <v>44</v>
      </c>
      <c r="AB582" t="s">
        <v>44</v>
      </c>
      <c r="AC582" t="s">
        <v>45</v>
      </c>
      <c r="AD582" t="s">
        <v>179</v>
      </c>
      <c r="AE582" t="s">
        <v>2136</v>
      </c>
      <c r="AF582" t="s">
        <v>1730</v>
      </c>
      <c r="AG582">
        <v>622379</v>
      </c>
      <c r="AH582">
        <v>5.2</v>
      </c>
      <c r="AI582">
        <v>5.2</v>
      </c>
    </row>
    <row r="583" spans="1:35" ht="16.850000000000001" customHeight="1">
      <c r="A583" s="65" t="str">
        <f>IF(L583="","",IF(COUNTIF(Wip!K:K,L583)=0,IF(W583="","KGB","KBB"),IF(AND(_xlfn.IFNA(VLOOKUP(L583,Wip!K:M,3,0),"")="Y",Q583="MTCAPPLYCONF"),"On Hold",IF(W583="","KGB","KBB"))))</f>
        <v>KGB</v>
      </c>
      <c r="B583" s="65" t="str">
        <f>IF(A583="on hold", "on hold",
 IF(A583="KGB", "Standard Shipment",
  IF(IFERROR(IFERROR(VLOOKUP(L583, List!D:J, 7, 0), VLOOKUP(L583&amp;"", List!D:J, 7, 0)), 0)=0,
   IF(IFERROR(IFERROR(VLOOKUP(L583, 'CND List'!$A:$C, 3, 0), VLOOKUP(L583&amp;"", 'CND List'!$A:$C, 3, 0)), 0)=0,
    IF(A583="KBB", "-", ""),
    IFERROR(VLOOKUP(L583, 'CND List'!$A:$C, 3, 0), VLOOKUP(L583&amp;"", 'CND List'!$A:$C, 3, 0))
   ),
   IFERROR(VLOOKUP(L583, List!D:J, 7, 0), VLOOKUP(L583&amp;"", List!D:J, 7, 0))
  )
 )
)</f>
        <v>Standard Shipment</v>
      </c>
      <c r="C583" s="66" t="str">
        <f t="shared" si="9"/>
        <v>Standard Shipment</v>
      </c>
      <c r="D583" s="67" t="str">
        <f ca="1">IF(C583="Local Scrap","Closed",IFERROR(IF(A583="kgb","Closed",IF(MID(C583,5,1)="Q","Closed",LOOKUP(TODAY()-W583, {0,31,91,181,366}, {"0-30天","31-90天","91-180天","181-365天","365天以上"}))), LOOKUP(TODAY()-Z583, {0,31,91,181,366}, {"0-30天","31-90天","91-180天","181-365天","365天以上"})))</f>
        <v>Closed</v>
      </c>
      <c r="E583" s="67" t="str" cm="1">
        <f t="array" ref="E583">IF(A583&lt;&gt;"kbb", "", IF(IFERROR(VALUE(V583), 0)=MAX(INDEX(($A$2:$A$4929="kbb")*($L$2:$L$4929=L583)*IFERROR(VALUE($V$2:$V$4929), 0), 0)), "最新", "歷史重複"))</f>
        <v/>
      </c>
      <c r="F583" t="s">
        <v>2795</v>
      </c>
      <c r="G583" t="s">
        <v>29</v>
      </c>
      <c r="H583" t="s">
        <v>30</v>
      </c>
      <c r="I583" t="s">
        <v>31</v>
      </c>
      <c r="J583" t="s">
        <v>2796</v>
      </c>
      <c r="K583" t="s">
        <v>2797</v>
      </c>
      <c r="L583" t="s">
        <v>2813</v>
      </c>
      <c r="M583" t="s">
        <v>729</v>
      </c>
      <c r="N583" t="s">
        <v>730</v>
      </c>
      <c r="O583" t="s">
        <v>37</v>
      </c>
      <c r="P583" t="s">
        <v>2814</v>
      </c>
      <c r="Q583" t="s">
        <v>38</v>
      </c>
      <c r="R583" t="s">
        <v>1881</v>
      </c>
      <c r="S583" t="s">
        <v>2815</v>
      </c>
      <c r="T583" t="s">
        <v>2816</v>
      </c>
      <c r="U583" t="s">
        <v>2134</v>
      </c>
      <c r="V583" t="s">
        <v>2134</v>
      </c>
      <c r="W583" t="s">
        <v>37</v>
      </c>
      <c r="X583" t="s">
        <v>37</v>
      </c>
      <c r="Y583" t="s">
        <v>37</v>
      </c>
      <c r="Z583" t="s">
        <v>2817</v>
      </c>
      <c r="AA583" t="s">
        <v>44</v>
      </c>
      <c r="AB583" t="s">
        <v>44</v>
      </c>
      <c r="AC583" t="s">
        <v>45</v>
      </c>
      <c r="AD583" t="s">
        <v>87</v>
      </c>
      <c r="AE583" t="s">
        <v>2136</v>
      </c>
      <c r="AF583" t="s">
        <v>1730</v>
      </c>
      <c r="AG583">
        <v>622379</v>
      </c>
      <c r="AH583">
        <v>5.2</v>
      </c>
      <c r="AI583">
        <v>5.2</v>
      </c>
    </row>
    <row r="584" spans="1:35" ht="16.850000000000001" customHeight="1">
      <c r="A584" s="65" t="str">
        <f>IF(L584="","",IF(COUNTIF(Wip!K:K,L584)=0,IF(W584="","KGB","KBB"),IF(AND(_xlfn.IFNA(VLOOKUP(L584,Wip!K:M,3,0),"")="Y",Q584="MTCAPPLYCONF"),"On Hold",IF(W584="","KGB","KBB"))))</f>
        <v>KGB</v>
      </c>
      <c r="B584" s="65" t="str">
        <f>IF(A584="on hold", "on hold",
 IF(A584="KGB", "Standard Shipment",
  IF(IFERROR(IFERROR(VLOOKUP(L584, List!D:J, 7, 0), VLOOKUP(L584&amp;"", List!D:J, 7, 0)), 0)=0,
   IF(IFERROR(IFERROR(VLOOKUP(L584, 'CND List'!$A:$C, 3, 0), VLOOKUP(L584&amp;"", 'CND List'!$A:$C, 3, 0)), 0)=0,
    IF(A584="KBB", "-", ""),
    IFERROR(VLOOKUP(L584, 'CND List'!$A:$C, 3, 0), VLOOKUP(L584&amp;"", 'CND List'!$A:$C, 3, 0))
   ),
   IFERROR(VLOOKUP(L584, List!D:J, 7, 0), VLOOKUP(L584&amp;"", List!D:J, 7, 0))
  )
 )
)</f>
        <v>Standard Shipment</v>
      </c>
      <c r="C584" s="66" t="str">
        <f t="shared" si="9"/>
        <v>Standard Shipment</v>
      </c>
      <c r="D584" s="67" t="str">
        <f ca="1">IF(C584="Local Scrap","Closed",IFERROR(IF(A584="kgb","Closed",IF(MID(C584,5,1)="Q","Closed",LOOKUP(TODAY()-W584, {0,31,91,181,366}, {"0-30天","31-90天","91-180天","181-365天","365天以上"}))), LOOKUP(TODAY()-Z584, {0,31,91,181,366}, {"0-30天","31-90天","91-180天","181-365天","365天以上"})))</f>
        <v>Closed</v>
      </c>
      <c r="E584" s="67" t="str" cm="1">
        <f t="array" ref="E584">IF(A584&lt;&gt;"kbb", "", IF(IFERROR(VALUE(V584), 0)=MAX(INDEX(($A$2:$A$4929="kbb")*($L$2:$L$4929=L584)*IFERROR(VALUE($V$2:$V$4929), 0), 0)), "最新", "歷史重複"))</f>
        <v/>
      </c>
      <c r="F584" t="s">
        <v>2795</v>
      </c>
      <c r="G584" t="s">
        <v>29</v>
      </c>
      <c r="H584" t="s">
        <v>30</v>
      </c>
      <c r="I584" t="s">
        <v>31</v>
      </c>
      <c r="J584" t="s">
        <v>2796</v>
      </c>
      <c r="K584" t="s">
        <v>2797</v>
      </c>
      <c r="L584" t="s">
        <v>2818</v>
      </c>
      <c r="M584" t="s">
        <v>1248</v>
      </c>
      <c r="N584" t="s">
        <v>1249</v>
      </c>
      <c r="O584" t="s">
        <v>37</v>
      </c>
      <c r="P584" t="s">
        <v>2819</v>
      </c>
      <c r="Q584" t="s">
        <v>38</v>
      </c>
      <c r="R584" t="s">
        <v>1881</v>
      </c>
      <c r="S584" t="s">
        <v>2799</v>
      </c>
      <c r="T584" t="s">
        <v>2820</v>
      </c>
      <c r="U584" t="s">
        <v>2740</v>
      </c>
      <c r="V584" t="s">
        <v>2740</v>
      </c>
      <c r="W584" t="s">
        <v>37</v>
      </c>
      <c r="X584" t="s">
        <v>37</v>
      </c>
      <c r="Y584" t="s">
        <v>37</v>
      </c>
      <c r="Z584" t="s">
        <v>2821</v>
      </c>
      <c r="AA584" t="s">
        <v>44</v>
      </c>
      <c r="AB584" t="s">
        <v>44</v>
      </c>
      <c r="AC584" t="s">
        <v>45</v>
      </c>
      <c r="AD584" t="s">
        <v>1257</v>
      </c>
      <c r="AE584" t="s">
        <v>1917</v>
      </c>
      <c r="AF584" t="s">
        <v>1730</v>
      </c>
      <c r="AG584">
        <v>622397</v>
      </c>
      <c r="AH584">
        <v>5.5</v>
      </c>
      <c r="AI584">
        <v>5.5</v>
      </c>
    </row>
    <row r="585" spans="1:35" ht="16.850000000000001" customHeight="1">
      <c r="A585" s="65" t="str">
        <f>IF(L585="","",IF(COUNTIF(Wip!K:K,L585)=0,IF(W585="","KGB","KBB"),IF(AND(_xlfn.IFNA(VLOOKUP(L585,Wip!K:M,3,0),"")="Y",Q585="MTCAPPLYCONF"),"On Hold",IF(W585="","KGB","KBB"))))</f>
        <v>On Hold</v>
      </c>
      <c r="B585" s="65" t="str">
        <f>IF(A585="on hold", "on hold",
 IF(A585="KGB", "Standard Shipment",
  IF(IFERROR(IFERROR(VLOOKUP(L585, List!D:J, 7, 0), VLOOKUP(L585&amp;"", List!D:J, 7, 0)), 0)=0,
   IF(IFERROR(IFERROR(VLOOKUP(L585, 'CND List'!$A:$C, 3, 0), VLOOKUP(L585&amp;"", 'CND List'!$A:$C, 3, 0)), 0)=0,
    IF(A585="KBB", "-", ""),
    IFERROR(VLOOKUP(L585, 'CND List'!$A:$C, 3, 0), VLOOKUP(L585&amp;"", 'CND List'!$A:$C, 3, 0))
   ),
   IFERROR(VLOOKUP(L585, List!D:J, 7, 0), VLOOKUP(L585&amp;"", List!D:J, 7, 0))
  )
 )
)</f>
        <v>on hold</v>
      </c>
      <c r="C585" s="66" t="str">
        <f t="shared" si="9"/>
        <v>on hold</v>
      </c>
      <c r="D585" s="67" t="str">
        <f ca="1">IF(C585="Local Scrap","Closed",IFERROR(IF(A585="kgb","Closed",IF(MID(C585,5,1)="Q","Closed",LOOKUP(TODAY()-W585, {0,31,91,181,366}, {"0-30天","31-90天","91-180天","181-365天","365天以上"}))), LOOKUP(TODAY()-Z585, {0,31,91,181,366}, {"0-30天","31-90天","91-180天","181-365天","365天以上"})))</f>
        <v>91-180天</v>
      </c>
      <c r="E585" s="67" t="str" cm="1">
        <f t="array" ref="E585">IF(A585&lt;&gt;"kbb", "", IF(IFERROR(VALUE(V585), 0)=MAX(INDEX(($A$2:$A$4929="kbb")*($L$2:$L$4929=L585)*IFERROR(VALUE($V$2:$V$4929), 0), 0)), "最新", "歷史重複"))</f>
        <v/>
      </c>
      <c r="F585" t="s">
        <v>2795</v>
      </c>
      <c r="G585" t="s">
        <v>29</v>
      </c>
      <c r="H585" t="s">
        <v>30</v>
      </c>
      <c r="I585" t="s">
        <v>31</v>
      </c>
      <c r="J585" t="s">
        <v>2796</v>
      </c>
      <c r="K585" t="s">
        <v>2797</v>
      </c>
      <c r="L585" t="s">
        <v>2822</v>
      </c>
      <c r="M585" t="s">
        <v>2359</v>
      </c>
      <c r="N585" t="s">
        <v>2360</v>
      </c>
      <c r="O585" t="s">
        <v>37</v>
      </c>
      <c r="P585" t="s">
        <v>2822</v>
      </c>
      <c r="Q585" t="s">
        <v>2309</v>
      </c>
      <c r="R585" t="s">
        <v>1881</v>
      </c>
      <c r="S585" t="s">
        <v>2799</v>
      </c>
      <c r="T585" t="s">
        <v>37</v>
      </c>
      <c r="U585" t="s">
        <v>37</v>
      </c>
      <c r="V585" t="s">
        <v>37</v>
      </c>
      <c r="W585" t="s">
        <v>37</v>
      </c>
      <c r="X585" t="s">
        <v>37</v>
      </c>
      <c r="Y585" t="s">
        <v>37</v>
      </c>
      <c r="Z585" t="s">
        <v>2823</v>
      </c>
      <c r="AA585" t="s">
        <v>44</v>
      </c>
      <c r="AB585" t="s">
        <v>44</v>
      </c>
      <c r="AC585" t="s">
        <v>45</v>
      </c>
      <c r="AD585" t="s">
        <v>1532</v>
      </c>
      <c r="AE585" t="s">
        <v>37</v>
      </c>
      <c r="AF585" t="s">
        <v>37</v>
      </c>
      <c r="AG585" t="s">
        <v>37</v>
      </c>
      <c r="AH585" t="s">
        <v>37</v>
      </c>
      <c r="AI585" t="s">
        <v>37</v>
      </c>
    </row>
    <row r="586" spans="1:35" ht="16.850000000000001" customHeight="1">
      <c r="A586" s="65" t="str">
        <f>IF(L586="","",IF(COUNTIF(Wip!K:K,L586)=0,IF(W586="","KGB","KBB"),IF(AND(_xlfn.IFNA(VLOOKUP(L586,Wip!K:M,3,0),"")="Y",Q586="MTCAPPLYCONF"),"On Hold",IF(W586="","KGB","KBB"))))</f>
        <v>KGB</v>
      </c>
      <c r="B586" s="65" t="str">
        <f>IF(A586="on hold", "on hold",
 IF(A586="KGB", "Standard Shipment",
  IF(IFERROR(IFERROR(VLOOKUP(L586, List!D:J, 7, 0), VLOOKUP(L586&amp;"", List!D:J, 7, 0)), 0)=0,
   IF(IFERROR(IFERROR(VLOOKUP(L586, 'CND List'!$A:$C, 3, 0), VLOOKUP(L586&amp;"", 'CND List'!$A:$C, 3, 0)), 0)=0,
    IF(A586="KBB", "-", ""),
    IFERROR(VLOOKUP(L586, 'CND List'!$A:$C, 3, 0), VLOOKUP(L586&amp;"", 'CND List'!$A:$C, 3, 0))
   ),
   IFERROR(VLOOKUP(L586, List!D:J, 7, 0), VLOOKUP(L586&amp;"", List!D:J, 7, 0))
  )
 )
)</f>
        <v>Standard Shipment</v>
      </c>
      <c r="C586" s="66" t="str">
        <f t="shared" si="9"/>
        <v>Standard Shipment</v>
      </c>
      <c r="D586" s="67" t="str">
        <f ca="1">IF(C586="Local Scrap","Closed",IFERROR(IF(A586="kgb","Closed",IF(MID(C586,5,1)="Q","Closed",LOOKUP(TODAY()-W586, {0,31,91,181,366}, {"0-30天","31-90天","91-180天","181-365天","365天以上"}))), LOOKUP(TODAY()-Z586, {0,31,91,181,366}, {"0-30天","31-90天","91-180天","181-365天","365天以上"})))</f>
        <v>Closed</v>
      </c>
      <c r="E586" s="67" t="str" cm="1">
        <f t="array" ref="E586">IF(A586&lt;&gt;"kbb", "", IF(IFERROR(VALUE(V586), 0)=MAX(INDEX(($A$2:$A$4929="kbb")*($L$2:$L$4929=L586)*IFERROR(VALUE($V$2:$V$4929), 0), 0)), "最新", "歷史重複"))</f>
        <v/>
      </c>
      <c r="F586" t="s">
        <v>2824</v>
      </c>
      <c r="G586" t="s">
        <v>29</v>
      </c>
      <c r="H586" t="s">
        <v>30</v>
      </c>
      <c r="I586" t="s">
        <v>31</v>
      </c>
      <c r="J586" t="s">
        <v>2825</v>
      </c>
      <c r="K586" t="s">
        <v>2826</v>
      </c>
      <c r="L586" t="s">
        <v>2827</v>
      </c>
      <c r="M586" t="s">
        <v>2536</v>
      </c>
      <c r="N586" t="s">
        <v>1321</v>
      </c>
      <c r="O586" t="s">
        <v>37</v>
      </c>
      <c r="P586" t="s">
        <v>2827</v>
      </c>
      <c r="Q586" t="s">
        <v>38</v>
      </c>
      <c r="R586" t="s">
        <v>1881</v>
      </c>
      <c r="S586" t="s">
        <v>2828</v>
      </c>
      <c r="T586" t="s">
        <v>2829</v>
      </c>
      <c r="U586" t="s">
        <v>2254</v>
      </c>
      <c r="V586" t="s">
        <v>2254</v>
      </c>
      <c r="W586" t="s">
        <v>37</v>
      </c>
      <c r="X586" t="s">
        <v>37</v>
      </c>
      <c r="Y586" t="s">
        <v>37</v>
      </c>
      <c r="Z586" t="s">
        <v>2830</v>
      </c>
      <c r="AA586" t="s">
        <v>44</v>
      </c>
      <c r="AB586" t="s">
        <v>44</v>
      </c>
      <c r="AC586" t="s">
        <v>45</v>
      </c>
      <c r="AD586" t="s">
        <v>1288</v>
      </c>
      <c r="AE586" t="s">
        <v>2831</v>
      </c>
      <c r="AF586" t="s">
        <v>2317</v>
      </c>
      <c r="AG586">
        <v>622429</v>
      </c>
      <c r="AH586">
        <v>6.3</v>
      </c>
      <c r="AI586">
        <v>6.3</v>
      </c>
    </row>
    <row r="587" spans="1:35" ht="16.850000000000001" customHeight="1">
      <c r="A587" s="65" t="str">
        <f>IF(L587="","",IF(COUNTIF(Wip!K:K,L587)=0,IF(W587="","KGB","KBB"),IF(AND(_xlfn.IFNA(VLOOKUP(L587,Wip!K:M,3,0),"")="Y",Q587="MTCAPPLYCONF"),"On Hold",IF(W587="","KGB","KBB"))))</f>
        <v>KGB</v>
      </c>
      <c r="B587" s="65" t="str">
        <f>IF(A587="on hold", "on hold",
 IF(A587="KGB", "Standard Shipment",
  IF(IFERROR(IFERROR(VLOOKUP(L587, List!D:J, 7, 0), VLOOKUP(L587&amp;"", List!D:J, 7, 0)), 0)=0,
   IF(IFERROR(IFERROR(VLOOKUP(L587, 'CND List'!$A:$C, 3, 0), VLOOKUP(L587&amp;"", 'CND List'!$A:$C, 3, 0)), 0)=0,
    IF(A587="KBB", "-", ""),
    IFERROR(VLOOKUP(L587, 'CND List'!$A:$C, 3, 0), VLOOKUP(L587&amp;"", 'CND List'!$A:$C, 3, 0))
   ),
   IFERROR(VLOOKUP(L587, List!D:J, 7, 0), VLOOKUP(L587&amp;"", List!D:J, 7, 0))
  )
 )
)</f>
        <v>Standard Shipment</v>
      </c>
      <c r="C587" s="66" t="str">
        <f t="shared" si="9"/>
        <v>Standard Shipment</v>
      </c>
      <c r="D587" s="67" t="str">
        <f ca="1">IF(C587="Local Scrap","Closed",IFERROR(IF(A587="kgb","Closed",IF(MID(C587,5,1)="Q","Closed",LOOKUP(TODAY()-W587, {0,31,91,181,366}, {"0-30天","31-90天","91-180天","181-365天","365天以上"}))), LOOKUP(TODAY()-Z587, {0,31,91,181,366}, {"0-30天","31-90天","91-180天","181-365天","365天以上"})))</f>
        <v>Closed</v>
      </c>
      <c r="E587" s="67" t="str" cm="1">
        <f t="array" ref="E587">IF(A587&lt;&gt;"kbb", "", IF(IFERROR(VALUE(V587), 0)=MAX(INDEX(($A$2:$A$4929="kbb")*($L$2:$L$4929=L587)*IFERROR(VALUE($V$2:$V$4929), 0), 0)), "最新", "歷史重複"))</f>
        <v/>
      </c>
      <c r="F587" t="s">
        <v>2832</v>
      </c>
      <c r="G587" t="s">
        <v>29</v>
      </c>
      <c r="H587" t="s">
        <v>30</v>
      </c>
      <c r="I587" t="s">
        <v>31</v>
      </c>
      <c r="J587" t="s">
        <v>2833</v>
      </c>
      <c r="K587" t="s">
        <v>2834</v>
      </c>
      <c r="L587" t="s">
        <v>2835</v>
      </c>
      <c r="M587" t="s">
        <v>400</v>
      </c>
      <c r="N587" t="s">
        <v>36</v>
      </c>
      <c r="O587" t="s">
        <v>37</v>
      </c>
      <c r="P587" t="s">
        <v>2836</v>
      </c>
      <c r="Q587" t="s">
        <v>38</v>
      </c>
      <c r="R587" t="s">
        <v>1881</v>
      </c>
      <c r="S587" t="s">
        <v>2837</v>
      </c>
      <c r="T587" t="s">
        <v>2838</v>
      </c>
      <c r="U587" t="s">
        <v>2238</v>
      </c>
      <c r="V587" t="s">
        <v>2238</v>
      </c>
      <c r="W587" t="s">
        <v>37</v>
      </c>
      <c r="X587" t="s">
        <v>37</v>
      </c>
      <c r="Y587" t="s">
        <v>37</v>
      </c>
      <c r="Z587" t="s">
        <v>2839</v>
      </c>
      <c r="AA587" t="s">
        <v>44</v>
      </c>
      <c r="AB587" t="s">
        <v>44</v>
      </c>
      <c r="AC587" t="s">
        <v>45</v>
      </c>
      <c r="AD587" t="s">
        <v>46</v>
      </c>
      <c r="AE587" t="s">
        <v>2240</v>
      </c>
      <c r="AF587" t="s">
        <v>1730</v>
      </c>
      <c r="AG587">
        <v>622408</v>
      </c>
      <c r="AH587">
        <v>5.6</v>
      </c>
      <c r="AI587">
        <v>5.6</v>
      </c>
    </row>
    <row r="588" spans="1:35" ht="16.850000000000001" customHeight="1">
      <c r="A588" s="65" t="str">
        <f>IF(L588="","",IF(COUNTIF(Wip!K:K,L588)=0,IF(W588="","KGB","KBB"),IF(AND(_xlfn.IFNA(VLOOKUP(L588,Wip!K:M,3,0),"")="Y",Q588="MTCAPPLYCONF"),"On Hold",IF(W588="","KGB","KBB"))))</f>
        <v>KGB</v>
      </c>
      <c r="B588" s="65" t="str">
        <f>IF(A588="on hold", "on hold",
 IF(A588="KGB", "Standard Shipment",
  IF(IFERROR(IFERROR(VLOOKUP(L588, List!D:J, 7, 0), VLOOKUP(L588&amp;"", List!D:J, 7, 0)), 0)=0,
   IF(IFERROR(IFERROR(VLOOKUP(L588, 'CND List'!$A:$C, 3, 0), VLOOKUP(L588&amp;"", 'CND List'!$A:$C, 3, 0)), 0)=0,
    IF(A588="KBB", "-", ""),
    IFERROR(VLOOKUP(L588, 'CND List'!$A:$C, 3, 0), VLOOKUP(L588&amp;"", 'CND List'!$A:$C, 3, 0))
   ),
   IFERROR(VLOOKUP(L588, List!D:J, 7, 0), VLOOKUP(L588&amp;"", List!D:J, 7, 0))
  )
 )
)</f>
        <v>Standard Shipment</v>
      </c>
      <c r="C588" s="66" t="str">
        <f t="shared" si="9"/>
        <v>Standard Shipment</v>
      </c>
      <c r="D588" s="67" t="str">
        <f ca="1">IF(C588="Local Scrap","Closed",IFERROR(IF(A588="kgb","Closed",IF(MID(C588,5,1)="Q","Closed",LOOKUP(TODAY()-W588, {0,31,91,181,366}, {"0-30天","31-90天","91-180天","181-365天","365天以上"}))), LOOKUP(TODAY()-Z588, {0,31,91,181,366}, {"0-30天","31-90天","91-180天","181-365天","365天以上"})))</f>
        <v>Closed</v>
      </c>
      <c r="E588" s="67" t="str" cm="1">
        <f t="array" ref="E588">IF(A588&lt;&gt;"kbb", "", IF(IFERROR(VALUE(V588), 0)=MAX(INDEX(($A$2:$A$4929="kbb")*($L$2:$L$4929=L588)*IFERROR(VALUE($V$2:$V$4929), 0), 0)), "最新", "歷史重複"))</f>
        <v/>
      </c>
      <c r="F588" t="s">
        <v>2832</v>
      </c>
      <c r="G588" t="s">
        <v>29</v>
      </c>
      <c r="H588" t="s">
        <v>30</v>
      </c>
      <c r="I588" t="s">
        <v>31</v>
      </c>
      <c r="J588" t="s">
        <v>2833</v>
      </c>
      <c r="K588" t="s">
        <v>2834</v>
      </c>
      <c r="L588" t="s">
        <v>2840</v>
      </c>
      <c r="M588" t="s">
        <v>2466</v>
      </c>
      <c r="N588" t="s">
        <v>2192</v>
      </c>
      <c r="O588" t="s">
        <v>37</v>
      </c>
      <c r="P588" t="s">
        <v>2841</v>
      </c>
      <c r="Q588" t="s">
        <v>38</v>
      </c>
      <c r="R588" t="s">
        <v>1881</v>
      </c>
      <c r="S588" t="s">
        <v>2837</v>
      </c>
      <c r="T588" t="s">
        <v>2842</v>
      </c>
      <c r="U588" t="s">
        <v>2238</v>
      </c>
      <c r="V588" t="s">
        <v>2238</v>
      </c>
      <c r="W588" t="s">
        <v>37</v>
      </c>
      <c r="X588" t="s">
        <v>37</v>
      </c>
      <c r="Y588" t="s">
        <v>37</v>
      </c>
      <c r="Z588" t="s">
        <v>2843</v>
      </c>
      <c r="AA588" t="s">
        <v>44</v>
      </c>
      <c r="AB588" t="s">
        <v>44</v>
      </c>
      <c r="AC588" t="s">
        <v>45</v>
      </c>
      <c r="AD588" t="s">
        <v>1847</v>
      </c>
      <c r="AE588" t="s">
        <v>2240</v>
      </c>
      <c r="AF588" t="s">
        <v>1730</v>
      </c>
      <c r="AG588">
        <v>622408</v>
      </c>
      <c r="AH588">
        <v>5.6</v>
      </c>
      <c r="AI588">
        <v>5.6</v>
      </c>
    </row>
    <row r="589" spans="1:35" ht="16.850000000000001" customHeight="1">
      <c r="A589" s="65" t="str">
        <f>IF(L589="","",IF(COUNTIF(Wip!K:K,L589)=0,IF(W589="","KGB","KBB"),IF(AND(_xlfn.IFNA(VLOOKUP(L589,Wip!K:M,3,0),"")="Y",Q589="MTCAPPLYCONF"),"On Hold",IF(W589="","KGB","KBB"))))</f>
        <v>KGB</v>
      </c>
      <c r="B589" s="65" t="str">
        <f>IF(A589="on hold", "on hold",
 IF(A589="KGB", "Standard Shipment",
  IF(IFERROR(IFERROR(VLOOKUP(L589, List!D:J, 7, 0), VLOOKUP(L589&amp;"", List!D:J, 7, 0)), 0)=0,
   IF(IFERROR(IFERROR(VLOOKUP(L589, 'CND List'!$A:$C, 3, 0), VLOOKUP(L589&amp;"", 'CND List'!$A:$C, 3, 0)), 0)=0,
    IF(A589="KBB", "-", ""),
    IFERROR(VLOOKUP(L589, 'CND List'!$A:$C, 3, 0), VLOOKUP(L589&amp;"", 'CND List'!$A:$C, 3, 0))
   ),
   IFERROR(VLOOKUP(L589, List!D:J, 7, 0), VLOOKUP(L589&amp;"", List!D:J, 7, 0))
  )
 )
)</f>
        <v>Standard Shipment</v>
      </c>
      <c r="C589" s="66" t="str">
        <f t="shared" si="9"/>
        <v>Standard Shipment</v>
      </c>
      <c r="D589" s="67" t="str">
        <f ca="1">IF(C589="Local Scrap","Closed",IFERROR(IF(A589="kgb","Closed",IF(MID(C589,5,1)="Q","Closed",LOOKUP(TODAY()-W589, {0,31,91,181,366}, {"0-30天","31-90天","91-180天","181-365天","365天以上"}))), LOOKUP(TODAY()-Z589, {0,31,91,181,366}, {"0-30天","31-90天","91-180天","181-365天","365天以上"})))</f>
        <v>Closed</v>
      </c>
      <c r="E589" s="67" t="str" cm="1">
        <f t="array" ref="E589">IF(A589&lt;&gt;"kbb", "", IF(IFERROR(VALUE(V589), 0)=MAX(INDEX(($A$2:$A$4929="kbb")*($L$2:$L$4929=L589)*IFERROR(VALUE($V$2:$V$4929), 0), 0)), "最新", "歷史重複"))</f>
        <v/>
      </c>
      <c r="F589" t="s">
        <v>2832</v>
      </c>
      <c r="G589" t="s">
        <v>29</v>
      </c>
      <c r="H589" t="s">
        <v>30</v>
      </c>
      <c r="I589" t="s">
        <v>31</v>
      </c>
      <c r="J589" t="s">
        <v>2833</v>
      </c>
      <c r="K589" t="s">
        <v>2834</v>
      </c>
      <c r="L589" t="s">
        <v>2844</v>
      </c>
      <c r="M589" t="s">
        <v>2544</v>
      </c>
      <c r="N589" t="s">
        <v>2481</v>
      </c>
      <c r="O589" t="s">
        <v>37</v>
      </c>
      <c r="P589" t="s">
        <v>2845</v>
      </c>
      <c r="Q589" t="s">
        <v>38</v>
      </c>
      <c r="R589" t="s">
        <v>1881</v>
      </c>
      <c r="S589" t="s">
        <v>2837</v>
      </c>
      <c r="T589" t="s">
        <v>2846</v>
      </c>
      <c r="U589" t="s">
        <v>2847</v>
      </c>
      <c r="V589" t="s">
        <v>2847</v>
      </c>
      <c r="W589" t="s">
        <v>37</v>
      </c>
      <c r="X589" t="s">
        <v>37</v>
      </c>
      <c r="Y589" t="s">
        <v>37</v>
      </c>
      <c r="Z589" t="s">
        <v>2848</v>
      </c>
      <c r="AA589" t="s">
        <v>44</v>
      </c>
      <c r="AB589" t="s">
        <v>44</v>
      </c>
      <c r="AC589" t="s">
        <v>45</v>
      </c>
      <c r="AD589" t="s">
        <v>1532</v>
      </c>
      <c r="AE589" t="s">
        <v>2849</v>
      </c>
      <c r="AF589" t="s">
        <v>48</v>
      </c>
      <c r="AG589">
        <v>622488</v>
      </c>
      <c r="AH589">
        <v>6.4</v>
      </c>
      <c r="AI589">
        <v>6.4</v>
      </c>
    </row>
    <row r="590" spans="1:35" ht="16.850000000000001" customHeight="1">
      <c r="A590" s="65" t="str">
        <f>IF(L590="","",IF(COUNTIF(Wip!K:K,L590)=0,IF(W590="","KGB","KBB"),IF(AND(_xlfn.IFNA(VLOOKUP(L590,Wip!K:M,3,0),"")="Y",Q590="MTCAPPLYCONF"),"On Hold",IF(W590="","KGB","KBB"))))</f>
        <v>KGB</v>
      </c>
      <c r="B590" s="65" t="str">
        <f>IF(A590="on hold", "on hold",
 IF(A590="KGB", "Standard Shipment",
  IF(IFERROR(IFERROR(VLOOKUP(L590, List!D:J, 7, 0), VLOOKUP(L590&amp;"", List!D:J, 7, 0)), 0)=0,
   IF(IFERROR(IFERROR(VLOOKUP(L590, 'CND List'!$A:$C, 3, 0), VLOOKUP(L590&amp;"", 'CND List'!$A:$C, 3, 0)), 0)=0,
    IF(A590="KBB", "-", ""),
    IFERROR(VLOOKUP(L590, 'CND List'!$A:$C, 3, 0), VLOOKUP(L590&amp;"", 'CND List'!$A:$C, 3, 0))
   ),
   IFERROR(VLOOKUP(L590, List!D:J, 7, 0), VLOOKUP(L590&amp;"", List!D:J, 7, 0))
  )
 )
)</f>
        <v>Standard Shipment</v>
      </c>
      <c r="C590" s="66" t="str">
        <f t="shared" si="9"/>
        <v>Standard Shipment</v>
      </c>
      <c r="D590" s="67" t="str">
        <f ca="1">IF(C590="Local Scrap","Closed",IFERROR(IF(A590="kgb","Closed",IF(MID(C590,5,1)="Q","Closed",LOOKUP(TODAY()-W590, {0,31,91,181,366}, {"0-30天","31-90天","91-180天","181-365天","365天以上"}))), LOOKUP(TODAY()-Z590, {0,31,91,181,366}, {"0-30天","31-90天","91-180天","181-365天","365天以上"})))</f>
        <v>Closed</v>
      </c>
      <c r="E590" s="67" t="str" cm="1">
        <f t="array" ref="E590">IF(A590&lt;&gt;"kbb", "", IF(IFERROR(VALUE(V590), 0)=MAX(INDEX(($A$2:$A$4929="kbb")*($L$2:$L$4929=L590)*IFERROR(VALUE($V$2:$V$4929), 0), 0)), "最新", "歷史重複"))</f>
        <v/>
      </c>
      <c r="F590" t="s">
        <v>2832</v>
      </c>
      <c r="G590" t="s">
        <v>29</v>
      </c>
      <c r="H590" t="s">
        <v>30</v>
      </c>
      <c r="I590" t="s">
        <v>31</v>
      </c>
      <c r="J590" t="s">
        <v>2833</v>
      </c>
      <c r="K590" t="s">
        <v>2834</v>
      </c>
      <c r="L590" t="s">
        <v>2850</v>
      </c>
      <c r="M590" t="s">
        <v>2480</v>
      </c>
      <c r="N590" t="s">
        <v>2481</v>
      </c>
      <c r="O590" t="s">
        <v>37</v>
      </c>
      <c r="P590" t="s">
        <v>2851</v>
      </c>
      <c r="Q590" t="s">
        <v>38</v>
      </c>
      <c r="R590" t="s">
        <v>1881</v>
      </c>
      <c r="S590" t="s">
        <v>2837</v>
      </c>
      <c r="T590" t="s">
        <v>2852</v>
      </c>
      <c r="U590" t="s">
        <v>2238</v>
      </c>
      <c r="V590" t="s">
        <v>2238</v>
      </c>
      <c r="W590" t="s">
        <v>37</v>
      </c>
      <c r="X590" t="s">
        <v>37</v>
      </c>
      <c r="Y590" t="s">
        <v>37</v>
      </c>
      <c r="Z590" t="s">
        <v>2853</v>
      </c>
      <c r="AA590" t="s">
        <v>44</v>
      </c>
      <c r="AB590" t="s">
        <v>44</v>
      </c>
      <c r="AC590" t="s">
        <v>45</v>
      </c>
      <c r="AD590" t="s">
        <v>1532</v>
      </c>
      <c r="AE590" t="s">
        <v>2240</v>
      </c>
      <c r="AF590" t="s">
        <v>1730</v>
      </c>
      <c r="AG590">
        <v>622408</v>
      </c>
      <c r="AH590">
        <v>5.6</v>
      </c>
      <c r="AI590">
        <v>5.6</v>
      </c>
    </row>
    <row r="591" spans="1:35" ht="16.850000000000001" customHeight="1">
      <c r="A591" s="65" t="str">
        <f>IF(L591="","",IF(COUNTIF(Wip!K:K,L591)=0,IF(W591="","KGB","KBB"),IF(AND(_xlfn.IFNA(VLOOKUP(L591,Wip!K:M,3,0),"")="Y",Q591="MTCAPPLYCONF"),"On Hold",IF(W591="","KGB","KBB"))))</f>
        <v>KGB</v>
      </c>
      <c r="B591" s="65" t="str">
        <f>IF(A591="on hold", "on hold",
 IF(A591="KGB", "Standard Shipment",
  IF(IFERROR(IFERROR(VLOOKUP(L591, List!D:J, 7, 0), VLOOKUP(L591&amp;"", List!D:J, 7, 0)), 0)=0,
   IF(IFERROR(IFERROR(VLOOKUP(L591, 'CND List'!$A:$C, 3, 0), VLOOKUP(L591&amp;"", 'CND List'!$A:$C, 3, 0)), 0)=0,
    IF(A591="KBB", "-", ""),
    IFERROR(VLOOKUP(L591, 'CND List'!$A:$C, 3, 0), VLOOKUP(L591&amp;"", 'CND List'!$A:$C, 3, 0))
   ),
   IFERROR(VLOOKUP(L591, List!D:J, 7, 0), VLOOKUP(L591&amp;"", List!D:J, 7, 0))
  )
 )
)</f>
        <v>Standard Shipment</v>
      </c>
      <c r="C591" s="66" t="str">
        <f t="shared" si="9"/>
        <v>Standard Shipment</v>
      </c>
      <c r="D591" s="67" t="str">
        <f ca="1">IF(C591="Local Scrap","Closed",IFERROR(IF(A591="kgb","Closed",IF(MID(C591,5,1)="Q","Closed",LOOKUP(TODAY()-W591, {0,31,91,181,366}, {"0-30天","31-90天","91-180天","181-365天","365天以上"}))), LOOKUP(TODAY()-Z591, {0,31,91,181,366}, {"0-30天","31-90天","91-180天","181-365天","365天以上"})))</f>
        <v>Closed</v>
      </c>
      <c r="E591" s="67" t="str" cm="1">
        <f t="array" ref="E591">IF(A591&lt;&gt;"kbb", "", IF(IFERROR(VALUE(V591), 0)=MAX(INDEX(($A$2:$A$4929="kbb")*($L$2:$L$4929=L591)*IFERROR(VALUE($V$2:$V$4929), 0), 0)), "最新", "歷史重複"))</f>
        <v/>
      </c>
      <c r="F591" t="s">
        <v>2832</v>
      </c>
      <c r="G591" t="s">
        <v>29</v>
      </c>
      <c r="H591" t="s">
        <v>30</v>
      </c>
      <c r="I591" t="s">
        <v>31</v>
      </c>
      <c r="J591" t="s">
        <v>2833</v>
      </c>
      <c r="K591" t="s">
        <v>2834</v>
      </c>
      <c r="L591" t="s">
        <v>2854</v>
      </c>
      <c r="M591" t="s">
        <v>2340</v>
      </c>
      <c r="N591" t="s">
        <v>1843</v>
      </c>
      <c r="O591" t="s">
        <v>37</v>
      </c>
      <c r="P591" t="s">
        <v>2855</v>
      </c>
      <c r="Q591" t="s">
        <v>38</v>
      </c>
      <c r="R591" t="s">
        <v>1881</v>
      </c>
      <c r="S591" t="s">
        <v>2837</v>
      </c>
      <c r="T591" t="s">
        <v>2856</v>
      </c>
      <c r="U591" t="s">
        <v>2238</v>
      </c>
      <c r="V591" t="s">
        <v>2238</v>
      </c>
      <c r="W591" t="s">
        <v>37</v>
      </c>
      <c r="X591" t="s">
        <v>37</v>
      </c>
      <c r="Y591" t="s">
        <v>37</v>
      </c>
      <c r="Z591" t="s">
        <v>2857</v>
      </c>
      <c r="AA591" t="s">
        <v>44</v>
      </c>
      <c r="AB591" t="s">
        <v>44</v>
      </c>
      <c r="AC591" t="s">
        <v>45</v>
      </c>
      <c r="AD591" t="s">
        <v>1847</v>
      </c>
      <c r="AE591" t="s">
        <v>2240</v>
      </c>
      <c r="AF591" t="s">
        <v>1730</v>
      </c>
      <c r="AG591">
        <v>622408</v>
      </c>
      <c r="AH591">
        <v>5.6</v>
      </c>
      <c r="AI591">
        <v>5.6</v>
      </c>
    </row>
    <row r="592" spans="1:35" ht="16.850000000000001" customHeight="1">
      <c r="A592" s="65" t="str">
        <f>IF(L592="","",IF(COUNTIF(Wip!K:K,L592)=0,IF(W592="","KGB","KBB"),IF(AND(_xlfn.IFNA(VLOOKUP(L592,Wip!K:M,3,0),"")="Y",Q592="MTCAPPLYCONF"),"On Hold",IF(W592="","KGB","KBB"))))</f>
        <v>KGB</v>
      </c>
      <c r="B592" s="65" t="str">
        <f>IF(A592="on hold", "on hold",
 IF(A592="KGB", "Standard Shipment",
  IF(IFERROR(IFERROR(VLOOKUP(L592, List!D:J, 7, 0), VLOOKUP(L592&amp;"", List!D:J, 7, 0)), 0)=0,
   IF(IFERROR(IFERROR(VLOOKUP(L592, 'CND List'!$A:$C, 3, 0), VLOOKUP(L592&amp;"", 'CND List'!$A:$C, 3, 0)), 0)=0,
    IF(A592="KBB", "-", ""),
    IFERROR(VLOOKUP(L592, 'CND List'!$A:$C, 3, 0), VLOOKUP(L592&amp;"", 'CND List'!$A:$C, 3, 0))
   ),
   IFERROR(VLOOKUP(L592, List!D:J, 7, 0), VLOOKUP(L592&amp;"", List!D:J, 7, 0))
  )
 )
)</f>
        <v>Standard Shipment</v>
      </c>
      <c r="C592" s="66" t="str">
        <f t="shared" si="9"/>
        <v>Standard Shipment</v>
      </c>
      <c r="D592" s="67" t="str">
        <f ca="1">IF(C592="Local Scrap","Closed",IFERROR(IF(A592="kgb","Closed",IF(MID(C592,5,1)="Q","Closed",LOOKUP(TODAY()-W592, {0,31,91,181,366}, {"0-30天","31-90天","91-180天","181-365天","365天以上"}))), LOOKUP(TODAY()-Z592, {0,31,91,181,366}, {"0-30天","31-90天","91-180天","181-365天","365天以上"})))</f>
        <v>Closed</v>
      </c>
      <c r="E592" s="67" t="str" cm="1">
        <f t="array" ref="E592">IF(A592&lt;&gt;"kbb", "", IF(IFERROR(VALUE(V592), 0)=MAX(INDEX(($A$2:$A$4929="kbb")*($L$2:$L$4929=L592)*IFERROR(VALUE($V$2:$V$4929), 0), 0)), "最新", "歷史重複"))</f>
        <v/>
      </c>
      <c r="F592" t="s">
        <v>2832</v>
      </c>
      <c r="G592" t="s">
        <v>29</v>
      </c>
      <c r="H592" t="s">
        <v>30</v>
      </c>
      <c r="I592" t="s">
        <v>31</v>
      </c>
      <c r="J592" t="s">
        <v>2833</v>
      </c>
      <c r="K592" t="s">
        <v>2834</v>
      </c>
      <c r="L592" t="s">
        <v>2858</v>
      </c>
      <c r="M592" t="s">
        <v>2544</v>
      </c>
      <c r="N592" t="s">
        <v>2481</v>
      </c>
      <c r="O592" t="s">
        <v>37</v>
      </c>
      <c r="P592" t="s">
        <v>2859</v>
      </c>
      <c r="Q592" t="s">
        <v>38</v>
      </c>
      <c r="R592" t="s">
        <v>1881</v>
      </c>
      <c r="S592" t="s">
        <v>2837</v>
      </c>
      <c r="T592" t="s">
        <v>2860</v>
      </c>
      <c r="U592" t="s">
        <v>2847</v>
      </c>
      <c r="V592" t="s">
        <v>2847</v>
      </c>
      <c r="W592" t="s">
        <v>37</v>
      </c>
      <c r="X592" t="s">
        <v>37</v>
      </c>
      <c r="Y592" t="s">
        <v>37</v>
      </c>
      <c r="Z592" t="s">
        <v>2861</v>
      </c>
      <c r="AA592" t="s">
        <v>44</v>
      </c>
      <c r="AB592" t="s">
        <v>44</v>
      </c>
      <c r="AC592" t="s">
        <v>45</v>
      </c>
      <c r="AD592" t="s">
        <v>1532</v>
      </c>
      <c r="AE592" t="s">
        <v>2849</v>
      </c>
      <c r="AF592" t="s">
        <v>48</v>
      </c>
      <c r="AG592">
        <v>622488</v>
      </c>
      <c r="AH592">
        <v>6.4</v>
      </c>
      <c r="AI592">
        <v>6.4</v>
      </c>
    </row>
    <row r="593" spans="1:35" ht="16.850000000000001" customHeight="1">
      <c r="A593" s="65" t="str">
        <f>IF(L593="","",IF(COUNTIF(Wip!K:K,L593)=0,IF(W593="","KGB","KBB"),IF(AND(_xlfn.IFNA(VLOOKUP(L593,Wip!K:M,3,0),"")="Y",Q593="MTCAPPLYCONF"),"On Hold",IF(W593="","KGB","KBB"))))</f>
        <v>KGB</v>
      </c>
      <c r="B593" s="65" t="str">
        <f>IF(A593="on hold", "on hold",
 IF(A593="KGB", "Standard Shipment",
  IF(IFERROR(IFERROR(VLOOKUP(L593, List!D:J, 7, 0), VLOOKUP(L593&amp;"", List!D:J, 7, 0)), 0)=0,
   IF(IFERROR(IFERROR(VLOOKUP(L593, 'CND List'!$A:$C, 3, 0), VLOOKUP(L593&amp;"", 'CND List'!$A:$C, 3, 0)), 0)=0,
    IF(A593="KBB", "-", ""),
    IFERROR(VLOOKUP(L593, 'CND List'!$A:$C, 3, 0), VLOOKUP(L593&amp;"", 'CND List'!$A:$C, 3, 0))
   ),
   IFERROR(VLOOKUP(L593, List!D:J, 7, 0), VLOOKUP(L593&amp;"", List!D:J, 7, 0))
  )
 )
)</f>
        <v>Standard Shipment</v>
      </c>
      <c r="C593" s="66" t="str">
        <f t="shared" si="9"/>
        <v>Standard Shipment</v>
      </c>
      <c r="D593" s="67" t="str">
        <f ca="1">IF(C593="Local Scrap","Closed",IFERROR(IF(A593="kgb","Closed",IF(MID(C593,5,1)="Q","Closed",LOOKUP(TODAY()-W593, {0,31,91,181,366}, {"0-30天","31-90天","91-180天","181-365天","365天以上"}))), LOOKUP(TODAY()-Z593, {0,31,91,181,366}, {"0-30天","31-90天","91-180天","181-365天","365天以上"})))</f>
        <v>Closed</v>
      </c>
      <c r="E593" s="67" t="str" cm="1">
        <f t="array" ref="E593">IF(A593&lt;&gt;"kbb", "", IF(IFERROR(VALUE(V593), 0)=MAX(INDEX(($A$2:$A$4929="kbb")*($L$2:$L$4929=L593)*IFERROR(VALUE($V$2:$V$4929), 0), 0)), "最新", "歷史重複"))</f>
        <v/>
      </c>
      <c r="F593" t="s">
        <v>2862</v>
      </c>
      <c r="G593" t="s">
        <v>29</v>
      </c>
      <c r="H593" t="s">
        <v>30</v>
      </c>
      <c r="I593" t="s">
        <v>31</v>
      </c>
      <c r="J593" t="s">
        <v>2863</v>
      </c>
      <c r="K593" t="s">
        <v>2864</v>
      </c>
      <c r="L593" t="s">
        <v>2865</v>
      </c>
      <c r="M593" t="s">
        <v>1295</v>
      </c>
      <c r="N593" t="s">
        <v>1296</v>
      </c>
      <c r="O593" t="s">
        <v>37</v>
      </c>
      <c r="P593" t="s">
        <v>2865</v>
      </c>
      <c r="Q593" t="s">
        <v>38</v>
      </c>
      <c r="R593" t="s">
        <v>1881</v>
      </c>
      <c r="S593" t="s">
        <v>2866</v>
      </c>
      <c r="T593" t="s">
        <v>2867</v>
      </c>
      <c r="U593" t="s">
        <v>2740</v>
      </c>
      <c r="V593" t="s">
        <v>2740</v>
      </c>
      <c r="W593" t="s">
        <v>37</v>
      </c>
      <c r="X593" t="s">
        <v>37</v>
      </c>
      <c r="Y593" t="s">
        <v>37</v>
      </c>
      <c r="Z593" t="s">
        <v>2868</v>
      </c>
      <c r="AA593" t="s">
        <v>44</v>
      </c>
      <c r="AB593" t="s">
        <v>44</v>
      </c>
      <c r="AC593" t="s">
        <v>45</v>
      </c>
      <c r="AD593" t="s">
        <v>1302</v>
      </c>
      <c r="AE593" t="s">
        <v>1917</v>
      </c>
      <c r="AF593" t="s">
        <v>1918</v>
      </c>
      <c r="AG593">
        <v>622397</v>
      </c>
      <c r="AH593">
        <v>4.7</v>
      </c>
      <c r="AI593">
        <v>4.7</v>
      </c>
    </row>
    <row r="594" spans="1:35" ht="16.850000000000001" customHeight="1">
      <c r="A594" s="65" t="str">
        <f>IF(L594="","",IF(COUNTIF(Wip!K:K,L594)=0,IF(W594="","KGB","KBB"),IF(AND(_xlfn.IFNA(VLOOKUP(L594,Wip!K:M,3,0),"")="Y",Q594="MTCAPPLYCONF"),"On Hold",IF(W594="","KGB","KBB"))))</f>
        <v>KGB</v>
      </c>
      <c r="B594" s="65" t="str">
        <f>IF(A594="on hold", "on hold",
 IF(A594="KGB", "Standard Shipment",
  IF(IFERROR(IFERROR(VLOOKUP(L594, List!D:J, 7, 0), VLOOKUP(L594&amp;"", List!D:J, 7, 0)), 0)=0,
   IF(IFERROR(IFERROR(VLOOKUP(L594, 'CND List'!$A:$C, 3, 0), VLOOKUP(L594&amp;"", 'CND List'!$A:$C, 3, 0)), 0)=0,
    IF(A594="KBB", "-", ""),
    IFERROR(VLOOKUP(L594, 'CND List'!$A:$C, 3, 0), VLOOKUP(L594&amp;"", 'CND List'!$A:$C, 3, 0))
   ),
   IFERROR(VLOOKUP(L594, List!D:J, 7, 0), VLOOKUP(L594&amp;"", List!D:J, 7, 0))
  )
 )
)</f>
        <v>Standard Shipment</v>
      </c>
      <c r="C594" s="66" t="str">
        <f t="shared" si="9"/>
        <v>Standard Shipment</v>
      </c>
      <c r="D594" s="67" t="str">
        <f ca="1">IF(C594="Local Scrap","Closed",IFERROR(IF(A594="kgb","Closed",IF(MID(C594,5,1)="Q","Closed",LOOKUP(TODAY()-W594, {0,31,91,181,366}, {"0-30天","31-90天","91-180天","181-365天","365天以上"}))), LOOKUP(TODAY()-Z594, {0,31,91,181,366}, {"0-30天","31-90天","91-180天","181-365天","365天以上"})))</f>
        <v>Closed</v>
      </c>
      <c r="E594" s="67" t="str" cm="1">
        <f t="array" ref="E594">IF(A594&lt;&gt;"kbb", "", IF(IFERROR(VALUE(V594), 0)=MAX(INDEX(($A$2:$A$4929="kbb")*($L$2:$L$4929=L594)*IFERROR(VALUE($V$2:$V$4929), 0), 0)), "最新", "歷史重複"))</f>
        <v/>
      </c>
      <c r="F594" t="s">
        <v>2869</v>
      </c>
      <c r="G594" t="s">
        <v>29</v>
      </c>
      <c r="H594" t="s">
        <v>30</v>
      </c>
      <c r="I594" t="s">
        <v>31</v>
      </c>
      <c r="J594" t="s">
        <v>2870</v>
      </c>
      <c r="K594" t="s">
        <v>2871</v>
      </c>
      <c r="L594" t="s">
        <v>2872</v>
      </c>
      <c r="M594" t="s">
        <v>2873</v>
      </c>
      <c r="N594" t="s">
        <v>219</v>
      </c>
      <c r="O594" t="s">
        <v>37</v>
      </c>
      <c r="P594" t="s">
        <v>2874</v>
      </c>
      <c r="Q594" t="s">
        <v>38</v>
      </c>
      <c r="R594" t="s">
        <v>1881</v>
      </c>
      <c r="S594" t="s">
        <v>2875</v>
      </c>
      <c r="T594" t="s">
        <v>2876</v>
      </c>
      <c r="U594" t="s">
        <v>2254</v>
      </c>
      <c r="V594" t="s">
        <v>2254</v>
      </c>
      <c r="W594" t="s">
        <v>37</v>
      </c>
      <c r="X594" t="s">
        <v>37</v>
      </c>
      <c r="Y594" t="s">
        <v>37</v>
      </c>
      <c r="Z594" t="s">
        <v>2877</v>
      </c>
      <c r="AA594" t="s">
        <v>44</v>
      </c>
      <c r="AB594" t="s">
        <v>44</v>
      </c>
      <c r="AC594" t="s">
        <v>45</v>
      </c>
      <c r="AD594" t="s">
        <v>179</v>
      </c>
      <c r="AE594" t="s">
        <v>2831</v>
      </c>
      <c r="AF594" t="s">
        <v>1918</v>
      </c>
      <c r="AG594">
        <v>622429</v>
      </c>
      <c r="AH594">
        <v>6.7</v>
      </c>
      <c r="AI594">
        <v>6.7</v>
      </c>
    </row>
    <row r="595" spans="1:35" ht="16.850000000000001" customHeight="1">
      <c r="A595" s="65" t="str">
        <f>IF(L595="","",IF(COUNTIF(Wip!K:K,L595)=0,IF(W595="","KGB","KBB"),IF(AND(_xlfn.IFNA(VLOOKUP(L595,Wip!K:M,3,0),"")="Y",Q595="MTCAPPLYCONF"),"On Hold",IF(W595="","KGB","KBB"))))</f>
        <v>KGB</v>
      </c>
      <c r="B595" s="65" t="str">
        <f>IF(A595="on hold", "on hold",
 IF(A595="KGB", "Standard Shipment",
  IF(IFERROR(IFERROR(VLOOKUP(L595, List!D:J, 7, 0), VLOOKUP(L595&amp;"", List!D:J, 7, 0)), 0)=0,
   IF(IFERROR(IFERROR(VLOOKUP(L595, 'CND List'!$A:$C, 3, 0), VLOOKUP(L595&amp;"", 'CND List'!$A:$C, 3, 0)), 0)=0,
    IF(A595="KBB", "-", ""),
    IFERROR(VLOOKUP(L595, 'CND List'!$A:$C, 3, 0), VLOOKUP(L595&amp;"", 'CND List'!$A:$C, 3, 0))
   ),
   IFERROR(VLOOKUP(L595, List!D:J, 7, 0), VLOOKUP(L595&amp;"", List!D:J, 7, 0))
  )
 )
)</f>
        <v>Standard Shipment</v>
      </c>
      <c r="C595" s="66" t="str">
        <f t="shared" si="9"/>
        <v>Standard Shipment</v>
      </c>
      <c r="D595" s="67" t="str">
        <f ca="1">IF(C595="Local Scrap","Closed",IFERROR(IF(A595="kgb","Closed",IF(MID(C595,5,1)="Q","Closed",LOOKUP(TODAY()-W595, {0,31,91,181,366}, {"0-30天","31-90天","91-180天","181-365天","365天以上"}))), LOOKUP(TODAY()-Z595, {0,31,91,181,366}, {"0-30天","31-90天","91-180天","181-365天","365天以上"})))</f>
        <v>Closed</v>
      </c>
      <c r="E595" s="67" t="str" cm="1">
        <f t="array" ref="E595">IF(A595&lt;&gt;"kbb", "", IF(IFERROR(VALUE(V595), 0)=MAX(INDEX(($A$2:$A$4929="kbb")*($L$2:$L$4929=L595)*IFERROR(VALUE($V$2:$V$4929), 0), 0)), "最新", "歷史重複"))</f>
        <v/>
      </c>
      <c r="F595" t="s">
        <v>2869</v>
      </c>
      <c r="G595" t="s">
        <v>29</v>
      </c>
      <c r="H595" t="s">
        <v>30</v>
      </c>
      <c r="I595" t="s">
        <v>31</v>
      </c>
      <c r="J595" t="s">
        <v>2870</v>
      </c>
      <c r="K595" t="s">
        <v>2871</v>
      </c>
      <c r="L595" t="s">
        <v>2878</v>
      </c>
      <c r="M595" t="s">
        <v>1647</v>
      </c>
      <c r="N595" t="s">
        <v>730</v>
      </c>
      <c r="O595" t="s">
        <v>37</v>
      </c>
      <c r="P595" t="s">
        <v>2879</v>
      </c>
      <c r="Q595" t="s">
        <v>38</v>
      </c>
      <c r="R595" t="s">
        <v>1881</v>
      </c>
      <c r="S595" t="s">
        <v>2875</v>
      </c>
      <c r="T595" t="s">
        <v>2880</v>
      </c>
      <c r="U595" t="s">
        <v>2254</v>
      </c>
      <c r="V595" t="s">
        <v>2254</v>
      </c>
      <c r="W595" t="s">
        <v>37</v>
      </c>
      <c r="X595" t="s">
        <v>37</v>
      </c>
      <c r="Y595" t="s">
        <v>37</v>
      </c>
      <c r="Z595" t="s">
        <v>2881</v>
      </c>
      <c r="AA595" t="s">
        <v>44</v>
      </c>
      <c r="AB595" t="s">
        <v>44</v>
      </c>
      <c r="AC595" t="s">
        <v>45</v>
      </c>
      <c r="AD595" t="s">
        <v>87</v>
      </c>
      <c r="AE595" t="s">
        <v>2831</v>
      </c>
      <c r="AF595" t="s">
        <v>2317</v>
      </c>
      <c r="AG595">
        <v>622429</v>
      </c>
      <c r="AH595">
        <v>6.3</v>
      </c>
      <c r="AI595">
        <v>6.3</v>
      </c>
    </row>
    <row r="596" spans="1:35" ht="16.850000000000001" customHeight="1">
      <c r="A596" s="65" t="str">
        <f>IF(L596="","",IF(COUNTIF(Wip!K:K,L596)=0,IF(W596="","KGB","KBB"),IF(AND(_xlfn.IFNA(VLOOKUP(L596,Wip!K:M,3,0),"")="Y",Q596="MTCAPPLYCONF"),"On Hold",IF(W596="","KGB","KBB"))))</f>
        <v>KGB</v>
      </c>
      <c r="B596" s="65" t="str">
        <f>IF(A596="on hold", "on hold",
 IF(A596="KGB", "Standard Shipment",
  IF(IFERROR(IFERROR(VLOOKUP(L596, List!D:J, 7, 0), VLOOKUP(L596&amp;"", List!D:J, 7, 0)), 0)=0,
   IF(IFERROR(IFERROR(VLOOKUP(L596, 'CND List'!$A:$C, 3, 0), VLOOKUP(L596&amp;"", 'CND List'!$A:$C, 3, 0)), 0)=0,
    IF(A596="KBB", "-", ""),
    IFERROR(VLOOKUP(L596, 'CND List'!$A:$C, 3, 0), VLOOKUP(L596&amp;"", 'CND List'!$A:$C, 3, 0))
   ),
   IFERROR(VLOOKUP(L596, List!D:J, 7, 0), VLOOKUP(L596&amp;"", List!D:J, 7, 0))
  )
 )
)</f>
        <v>Standard Shipment</v>
      </c>
      <c r="C596" s="66" t="str">
        <f t="shared" si="9"/>
        <v>Standard Shipment</v>
      </c>
      <c r="D596" s="67" t="str">
        <f ca="1">IF(C596="Local Scrap","Closed",IFERROR(IF(A596="kgb","Closed",IF(MID(C596,5,1)="Q","Closed",LOOKUP(TODAY()-W596, {0,31,91,181,366}, {"0-30天","31-90天","91-180天","181-365天","365天以上"}))), LOOKUP(TODAY()-Z596, {0,31,91,181,366}, {"0-30天","31-90天","91-180天","181-365天","365天以上"})))</f>
        <v>Closed</v>
      </c>
      <c r="E596" s="67" t="str" cm="1">
        <f t="array" ref="E596">IF(A596&lt;&gt;"kbb", "", IF(IFERROR(VALUE(V596), 0)=MAX(INDEX(($A$2:$A$4929="kbb")*($L$2:$L$4929=L596)*IFERROR(VALUE($V$2:$V$4929), 0), 0)), "最新", "歷史重複"))</f>
        <v/>
      </c>
      <c r="F596" t="s">
        <v>2869</v>
      </c>
      <c r="G596" t="s">
        <v>29</v>
      </c>
      <c r="H596" t="s">
        <v>30</v>
      </c>
      <c r="I596" t="s">
        <v>31</v>
      </c>
      <c r="J596" t="s">
        <v>2870</v>
      </c>
      <c r="K596" t="s">
        <v>2871</v>
      </c>
      <c r="L596" t="s">
        <v>2882</v>
      </c>
      <c r="M596" t="s">
        <v>1746</v>
      </c>
      <c r="N596" t="s">
        <v>1747</v>
      </c>
      <c r="O596" t="s">
        <v>37</v>
      </c>
      <c r="P596" t="s">
        <v>2883</v>
      </c>
      <c r="Q596" t="s">
        <v>38</v>
      </c>
      <c r="R596" t="s">
        <v>1881</v>
      </c>
      <c r="S596" t="s">
        <v>2875</v>
      </c>
      <c r="T596" t="s">
        <v>2884</v>
      </c>
      <c r="U596" t="s">
        <v>2847</v>
      </c>
      <c r="V596" t="s">
        <v>2847</v>
      </c>
      <c r="W596" t="s">
        <v>37</v>
      </c>
      <c r="X596" t="s">
        <v>37</v>
      </c>
      <c r="Y596" t="s">
        <v>37</v>
      </c>
      <c r="Z596" t="s">
        <v>2885</v>
      </c>
      <c r="AA596" t="s">
        <v>44</v>
      </c>
      <c r="AB596" t="s">
        <v>44</v>
      </c>
      <c r="AC596" t="s">
        <v>45</v>
      </c>
      <c r="AD596" t="s">
        <v>1532</v>
      </c>
      <c r="AE596" t="s">
        <v>2849</v>
      </c>
      <c r="AF596" t="s">
        <v>48</v>
      </c>
      <c r="AG596">
        <v>622488</v>
      </c>
      <c r="AH596">
        <v>6.4</v>
      </c>
      <c r="AI596">
        <v>6.4</v>
      </c>
    </row>
    <row r="597" spans="1:35" ht="16.850000000000001" customHeight="1">
      <c r="A597" s="65" t="str">
        <f>IF(L597="","",IF(COUNTIF(Wip!K:K,L597)=0,IF(W597="","KGB","KBB"),IF(AND(_xlfn.IFNA(VLOOKUP(L597,Wip!K:M,3,0),"")="Y",Q597="MTCAPPLYCONF"),"On Hold",IF(W597="","KGB","KBB"))))</f>
        <v>KGB</v>
      </c>
      <c r="B597" s="65" t="str">
        <f>IF(A597="on hold", "on hold",
 IF(A597="KGB", "Standard Shipment",
  IF(IFERROR(IFERROR(VLOOKUP(L597, List!D:J, 7, 0), VLOOKUP(L597&amp;"", List!D:J, 7, 0)), 0)=0,
   IF(IFERROR(IFERROR(VLOOKUP(L597, 'CND List'!$A:$C, 3, 0), VLOOKUP(L597&amp;"", 'CND List'!$A:$C, 3, 0)), 0)=0,
    IF(A597="KBB", "-", ""),
    IFERROR(VLOOKUP(L597, 'CND List'!$A:$C, 3, 0), VLOOKUP(L597&amp;"", 'CND List'!$A:$C, 3, 0))
   ),
   IFERROR(VLOOKUP(L597, List!D:J, 7, 0), VLOOKUP(L597&amp;"", List!D:J, 7, 0))
  )
 )
)</f>
        <v>Standard Shipment</v>
      </c>
      <c r="C597" s="66" t="str">
        <f t="shared" si="9"/>
        <v>Standard Shipment</v>
      </c>
      <c r="D597" s="67" t="str">
        <f ca="1">IF(C597="Local Scrap","Closed",IFERROR(IF(A597="kgb","Closed",IF(MID(C597,5,1)="Q","Closed",LOOKUP(TODAY()-W597, {0,31,91,181,366}, {"0-30天","31-90天","91-180天","181-365天","365天以上"}))), LOOKUP(TODAY()-Z597, {0,31,91,181,366}, {"0-30天","31-90天","91-180天","181-365天","365天以上"})))</f>
        <v>Closed</v>
      </c>
      <c r="E597" s="67" t="str" cm="1">
        <f t="array" ref="E597">IF(A597&lt;&gt;"kbb", "", IF(IFERROR(VALUE(V597), 0)=MAX(INDEX(($A$2:$A$4929="kbb")*($L$2:$L$4929=L597)*IFERROR(VALUE($V$2:$V$4929), 0), 0)), "最新", "歷史重複"))</f>
        <v/>
      </c>
      <c r="F597" t="s">
        <v>2869</v>
      </c>
      <c r="G597" t="s">
        <v>29</v>
      </c>
      <c r="H597" t="s">
        <v>30</v>
      </c>
      <c r="I597" t="s">
        <v>31</v>
      </c>
      <c r="J597" t="s">
        <v>2870</v>
      </c>
      <c r="K597" t="s">
        <v>2871</v>
      </c>
      <c r="L597" t="s">
        <v>2886</v>
      </c>
      <c r="M597" t="s">
        <v>701</v>
      </c>
      <c r="N597" t="s">
        <v>456</v>
      </c>
      <c r="O597" t="s">
        <v>37</v>
      </c>
      <c r="P597" t="s">
        <v>2887</v>
      </c>
      <c r="Q597" t="s">
        <v>38</v>
      </c>
      <c r="R597" t="s">
        <v>1881</v>
      </c>
      <c r="S597" t="s">
        <v>2875</v>
      </c>
      <c r="T597" t="s">
        <v>2888</v>
      </c>
      <c r="U597" t="s">
        <v>2254</v>
      </c>
      <c r="V597" t="s">
        <v>2254</v>
      </c>
      <c r="W597" t="s">
        <v>37</v>
      </c>
      <c r="X597" t="s">
        <v>37</v>
      </c>
      <c r="Y597" t="s">
        <v>37</v>
      </c>
      <c r="Z597" t="s">
        <v>2889</v>
      </c>
      <c r="AA597" t="s">
        <v>44</v>
      </c>
      <c r="AB597" t="s">
        <v>44</v>
      </c>
      <c r="AC597" t="s">
        <v>45</v>
      </c>
      <c r="AD597" t="s">
        <v>460</v>
      </c>
      <c r="AE597" t="s">
        <v>2831</v>
      </c>
      <c r="AF597" t="s">
        <v>2220</v>
      </c>
      <c r="AG597">
        <v>622429</v>
      </c>
      <c r="AH597">
        <v>7.3</v>
      </c>
      <c r="AI597">
        <v>7.3</v>
      </c>
    </row>
    <row r="598" spans="1:35" ht="16.850000000000001" customHeight="1">
      <c r="A598" s="65" t="str">
        <f>IF(L598="","",IF(COUNTIF(Wip!K:K,L598)=0,IF(W598="","KGB","KBB"),IF(AND(_xlfn.IFNA(VLOOKUP(L598,Wip!K:M,3,0),"")="Y",Q598="MTCAPPLYCONF"),"On Hold",IF(W598="","KGB","KBB"))))</f>
        <v>KGB</v>
      </c>
      <c r="B598" s="65" t="str">
        <f>IF(A598="on hold", "on hold",
 IF(A598="KGB", "Standard Shipment",
  IF(IFERROR(IFERROR(VLOOKUP(L598, List!D:J, 7, 0), VLOOKUP(L598&amp;"", List!D:J, 7, 0)), 0)=0,
   IF(IFERROR(IFERROR(VLOOKUP(L598, 'CND List'!$A:$C, 3, 0), VLOOKUP(L598&amp;"", 'CND List'!$A:$C, 3, 0)), 0)=0,
    IF(A598="KBB", "-", ""),
    IFERROR(VLOOKUP(L598, 'CND List'!$A:$C, 3, 0), VLOOKUP(L598&amp;"", 'CND List'!$A:$C, 3, 0))
   ),
   IFERROR(VLOOKUP(L598, List!D:J, 7, 0), VLOOKUP(L598&amp;"", List!D:J, 7, 0))
  )
 )
)</f>
        <v>Standard Shipment</v>
      </c>
      <c r="C598" s="66" t="str">
        <f t="shared" si="9"/>
        <v>Standard Shipment</v>
      </c>
      <c r="D598" s="67" t="str">
        <f ca="1">IF(C598="Local Scrap","Closed",IFERROR(IF(A598="kgb","Closed",IF(MID(C598,5,1)="Q","Closed",LOOKUP(TODAY()-W598, {0,31,91,181,366}, {"0-30天","31-90天","91-180天","181-365天","365天以上"}))), LOOKUP(TODAY()-Z598, {0,31,91,181,366}, {"0-30天","31-90天","91-180天","181-365天","365天以上"})))</f>
        <v>Closed</v>
      </c>
      <c r="E598" s="67" t="str" cm="1">
        <f t="array" ref="E598">IF(A598&lt;&gt;"kbb", "", IF(IFERROR(VALUE(V598), 0)=MAX(INDEX(($A$2:$A$4929="kbb")*($L$2:$L$4929=L598)*IFERROR(VALUE($V$2:$V$4929), 0), 0)), "最新", "歷史重複"))</f>
        <v/>
      </c>
      <c r="F598" t="s">
        <v>2869</v>
      </c>
      <c r="G598" t="s">
        <v>29</v>
      </c>
      <c r="H598" t="s">
        <v>30</v>
      </c>
      <c r="I598" t="s">
        <v>31</v>
      </c>
      <c r="J598" t="s">
        <v>2870</v>
      </c>
      <c r="K598" t="s">
        <v>2871</v>
      </c>
      <c r="L598" t="s">
        <v>2890</v>
      </c>
      <c r="M598" t="s">
        <v>2891</v>
      </c>
      <c r="N598" t="s">
        <v>2892</v>
      </c>
      <c r="O598" t="s">
        <v>37</v>
      </c>
      <c r="P598" t="s">
        <v>2893</v>
      </c>
      <c r="Q598" t="s">
        <v>38</v>
      </c>
      <c r="R598" t="s">
        <v>1881</v>
      </c>
      <c r="S598" t="s">
        <v>2875</v>
      </c>
      <c r="T598" t="s">
        <v>2894</v>
      </c>
      <c r="U598" t="s">
        <v>2254</v>
      </c>
      <c r="V598" t="s">
        <v>2254</v>
      </c>
      <c r="W598" t="s">
        <v>37</v>
      </c>
      <c r="X598" t="s">
        <v>37</v>
      </c>
      <c r="Y598" t="s">
        <v>37</v>
      </c>
      <c r="Z598" t="s">
        <v>2895</v>
      </c>
      <c r="AA598" t="s">
        <v>44</v>
      </c>
      <c r="AB598" t="s">
        <v>44</v>
      </c>
      <c r="AC598" t="s">
        <v>45</v>
      </c>
      <c r="AD598" t="s">
        <v>1539</v>
      </c>
      <c r="AE598" t="s">
        <v>2831</v>
      </c>
      <c r="AF598" t="s">
        <v>2122</v>
      </c>
      <c r="AG598">
        <v>622429</v>
      </c>
      <c r="AH598">
        <v>4.5999999999999996</v>
      </c>
      <c r="AI598">
        <v>4.5999999999999996</v>
      </c>
    </row>
    <row r="599" spans="1:35" ht="16.850000000000001" customHeight="1">
      <c r="A599" s="65" t="str">
        <f>IF(L599="","",IF(COUNTIF(Wip!K:K,L599)=0,IF(W599="","KGB","KBB"),IF(AND(_xlfn.IFNA(VLOOKUP(L599,Wip!K:M,3,0),"")="Y",Q599="MTCAPPLYCONF"),"On Hold",IF(W599="","KGB","KBB"))))</f>
        <v>KGB</v>
      </c>
      <c r="B599" s="65" t="str">
        <f>IF(A599="on hold", "on hold",
 IF(A599="KGB", "Standard Shipment",
  IF(IFERROR(IFERROR(VLOOKUP(L599, List!D:J, 7, 0), VLOOKUP(L599&amp;"", List!D:J, 7, 0)), 0)=0,
   IF(IFERROR(IFERROR(VLOOKUP(L599, 'CND List'!$A:$C, 3, 0), VLOOKUP(L599&amp;"", 'CND List'!$A:$C, 3, 0)), 0)=0,
    IF(A599="KBB", "-", ""),
    IFERROR(VLOOKUP(L599, 'CND List'!$A:$C, 3, 0), VLOOKUP(L599&amp;"", 'CND List'!$A:$C, 3, 0))
   ),
   IFERROR(VLOOKUP(L599, List!D:J, 7, 0), VLOOKUP(L599&amp;"", List!D:J, 7, 0))
  )
 )
)</f>
        <v>Standard Shipment</v>
      </c>
      <c r="C599" s="66" t="str">
        <f t="shared" si="9"/>
        <v>Standard Shipment</v>
      </c>
      <c r="D599" s="67" t="str">
        <f ca="1">IF(C599="Local Scrap","Closed",IFERROR(IF(A599="kgb","Closed",IF(MID(C599,5,1)="Q","Closed",LOOKUP(TODAY()-W599, {0,31,91,181,366}, {"0-30天","31-90天","91-180天","181-365天","365天以上"}))), LOOKUP(TODAY()-Z599, {0,31,91,181,366}, {"0-30天","31-90天","91-180天","181-365天","365天以上"})))</f>
        <v>Closed</v>
      </c>
      <c r="E599" s="67" t="str" cm="1">
        <f t="array" ref="E599">IF(A599&lt;&gt;"kbb", "", IF(IFERROR(VALUE(V599), 0)=MAX(INDEX(($A$2:$A$4929="kbb")*($L$2:$L$4929=L599)*IFERROR(VALUE($V$2:$V$4929), 0), 0)), "最新", "歷史重複"))</f>
        <v/>
      </c>
      <c r="F599" t="s">
        <v>2869</v>
      </c>
      <c r="G599" t="s">
        <v>29</v>
      </c>
      <c r="H599" t="s">
        <v>30</v>
      </c>
      <c r="I599" t="s">
        <v>31</v>
      </c>
      <c r="J599" t="s">
        <v>2870</v>
      </c>
      <c r="K599" t="s">
        <v>2871</v>
      </c>
      <c r="L599" t="s">
        <v>2896</v>
      </c>
      <c r="M599" t="s">
        <v>1610</v>
      </c>
      <c r="N599" t="s">
        <v>1391</v>
      </c>
      <c r="O599" t="s">
        <v>37</v>
      </c>
      <c r="P599" t="s">
        <v>2897</v>
      </c>
      <c r="Q599" t="s">
        <v>38</v>
      </c>
      <c r="R599" t="s">
        <v>1881</v>
      </c>
      <c r="S599" t="s">
        <v>2875</v>
      </c>
      <c r="T599" t="s">
        <v>2898</v>
      </c>
      <c r="U599" t="s">
        <v>2254</v>
      </c>
      <c r="V599" t="s">
        <v>2254</v>
      </c>
      <c r="W599" t="s">
        <v>37</v>
      </c>
      <c r="X599" t="s">
        <v>37</v>
      </c>
      <c r="Y599" t="s">
        <v>37</v>
      </c>
      <c r="Z599" t="s">
        <v>2899</v>
      </c>
      <c r="AA599" t="s">
        <v>44</v>
      </c>
      <c r="AB599" t="s">
        <v>44</v>
      </c>
      <c r="AC599" t="s">
        <v>45</v>
      </c>
      <c r="AD599" t="s">
        <v>1302</v>
      </c>
      <c r="AE599" t="s">
        <v>2256</v>
      </c>
      <c r="AF599" t="s">
        <v>1918</v>
      </c>
      <c r="AG599">
        <v>622429</v>
      </c>
      <c r="AH599">
        <v>6.7</v>
      </c>
      <c r="AI599">
        <v>6.7</v>
      </c>
    </row>
    <row r="600" spans="1:35" ht="16.850000000000001" customHeight="1">
      <c r="A600" s="65" t="str">
        <f>IF(L600="","",IF(COUNTIF(Wip!K:K,L600)=0,IF(W600="","KGB","KBB"),IF(AND(_xlfn.IFNA(VLOOKUP(L600,Wip!K:M,3,0),"")="Y",Q600="MTCAPPLYCONF"),"On Hold",IF(W600="","KGB","KBB"))))</f>
        <v>On Hold</v>
      </c>
      <c r="B600" s="65" t="str">
        <f>IF(A600="on hold", "on hold",
 IF(A600="KGB", "Standard Shipment",
  IF(IFERROR(IFERROR(VLOOKUP(L600, List!D:J, 7, 0), VLOOKUP(L600&amp;"", List!D:J, 7, 0)), 0)=0,
   IF(IFERROR(IFERROR(VLOOKUP(L600, 'CND List'!$A:$C, 3, 0), VLOOKUP(L600&amp;"", 'CND List'!$A:$C, 3, 0)), 0)=0,
    IF(A600="KBB", "-", ""),
    IFERROR(VLOOKUP(L600, 'CND List'!$A:$C, 3, 0), VLOOKUP(L600&amp;"", 'CND List'!$A:$C, 3, 0))
   ),
   IFERROR(VLOOKUP(L600, List!D:J, 7, 0), VLOOKUP(L600&amp;"", List!D:J, 7, 0))
  )
 )
)</f>
        <v>on hold</v>
      </c>
      <c r="C600" s="66" t="str">
        <f t="shared" si="9"/>
        <v>on hold</v>
      </c>
      <c r="D600" s="67" t="str">
        <f ca="1">IF(C600="Local Scrap","Closed",IFERROR(IF(A600="kgb","Closed",IF(MID(C600,5,1)="Q","Closed",LOOKUP(TODAY()-W600, {0,31,91,181,366}, {"0-30天","31-90天","91-180天","181-365天","365天以上"}))), LOOKUP(TODAY()-Z600, {0,31,91,181,366}, {"0-30天","31-90天","91-180天","181-365天","365天以上"})))</f>
        <v>91-180天</v>
      </c>
      <c r="E600" s="67" t="str" cm="1">
        <f t="array" ref="E600">IF(A600&lt;&gt;"kbb", "", IF(IFERROR(VALUE(V600), 0)=MAX(INDEX(($A$2:$A$4929="kbb")*($L$2:$L$4929=L600)*IFERROR(VALUE($V$2:$V$4929), 0), 0)), "最新", "歷史重複"))</f>
        <v/>
      </c>
      <c r="F600" t="s">
        <v>2869</v>
      </c>
      <c r="G600" t="s">
        <v>29</v>
      </c>
      <c r="H600" t="s">
        <v>30</v>
      </c>
      <c r="I600" t="s">
        <v>31</v>
      </c>
      <c r="J600" t="s">
        <v>2870</v>
      </c>
      <c r="K600" t="s">
        <v>2871</v>
      </c>
      <c r="L600" t="s">
        <v>2900</v>
      </c>
      <c r="M600" t="s">
        <v>1248</v>
      </c>
      <c r="N600" t="s">
        <v>1249</v>
      </c>
      <c r="O600" t="s">
        <v>37</v>
      </c>
      <c r="P600" t="s">
        <v>2900</v>
      </c>
      <c r="Q600" t="s">
        <v>2309</v>
      </c>
      <c r="R600" t="s">
        <v>1881</v>
      </c>
      <c r="S600" t="s">
        <v>2875</v>
      </c>
      <c r="T600" t="s">
        <v>37</v>
      </c>
      <c r="U600" t="s">
        <v>37</v>
      </c>
      <c r="V600" t="s">
        <v>37</v>
      </c>
      <c r="W600" t="s">
        <v>37</v>
      </c>
      <c r="X600" t="s">
        <v>37</v>
      </c>
      <c r="Y600" t="s">
        <v>37</v>
      </c>
      <c r="Z600" t="s">
        <v>2901</v>
      </c>
      <c r="AA600" t="s">
        <v>44</v>
      </c>
      <c r="AB600" t="s">
        <v>44</v>
      </c>
      <c r="AC600" t="s">
        <v>45</v>
      </c>
      <c r="AD600" t="s">
        <v>1257</v>
      </c>
      <c r="AE600" t="s">
        <v>37</v>
      </c>
      <c r="AF600" t="s">
        <v>37</v>
      </c>
      <c r="AG600" t="s">
        <v>37</v>
      </c>
      <c r="AH600" t="s">
        <v>37</v>
      </c>
      <c r="AI600" t="s">
        <v>37</v>
      </c>
    </row>
    <row r="601" spans="1:35" ht="16.850000000000001" customHeight="1">
      <c r="A601" s="65" t="str">
        <f>IF(L601="","",IF(COUNTIF(Wip!K:K,L601)=0,IF(W601="","KGB","KBB"),IF(AND(_xlfn.IFNA(VLOOKUP(L601,Wip!K:M,3,0),"")="Y",Q601="MTCAPPLYCONF"),"On Hold",IF(W601="","KGB","KBB"))))</f>
        <v>KGB</v>
      </c>
      <c r="B601" s="65" t="str">
        <f>IF(A601="on hold", "on hold",
 IF(A601="KGB", "Standard Shipment",
  IF(IFERROR(IFERROR(VLOOKUP(L601, List!D:J, 7, 0), VLOOKUP(L601&amp;"", List!D:J, 7, 0)), 0)=0,
   IF(IFERROR(IFERROR(VLOOKUP(L601, 'CND List'!$A:$C, 3, 0), VLOOKUP(L601&amp;"", 'CND List'!$A:$C, 3, 0)), 0)=0,
    IF(A601="KBB", "-", ""),
    IFERROR(VLOOKUP(L601, 'CND List'!$A:$C, 3, 0), VLOOKUP(L601&amp;"", 'CND List'!$A:$C, 3, 0))
   ),
   IFERROR(VLOOKUP(L601, List!D:J, 7, 0), VLOOKUP(L601&amp;"", List!D:J, 7, 0))
  )
 )
)</f>
        <v>Standard Shipment</v>
      </c>
      <c r="C601" s="66" t="str">
        <f t="shared" si="9"/>
        <v>Standard Shipment</v>
      </c>
      <c r="D601" s="67" t="str">
        <f ca="1">IF(C601="Local Scrap","Closed",IFERROR(IF(A601="kgb","Closed",IF(MID(C601,5,1)="Q","Closed",LOOKUP(TODAY()-W601, {0,31,91,181,366}, {"0-30天","31-90天","91-180天","181-365天","365天以上"}))), LOOKUP(TODAY()-Z601, {0,31,91,181,366}, {"0-30天","31-90天","91-180天","181-365天","365天以上"})))</f>
        <v>Closed</v>
      </c>
      <c r="E601" s="67" t="str" cm="1">
        <f t="array" ref="E601">IF(A601&lt;&gt;"kbb", "", IF(IFERROR(VALUE(V601), 0)=MAX(INDEX(($A$2:$A$4929="kbb")*($L$2:$L$4929=L601)*IFERROR(VALUE($V$2:$V$4929), 0), 0)), "最新", "歷史重複"))</f>
        <v/>
      </c>
      <c r="F601" t="s">
        <v>2869</v>
      </c>
      <c r="G601" t="s">
        <v>29</v>
      </c>
      <c r="H601" t="s">
        <v>30</v>
      </c>
      <c r="I601" t="s">
        <v>31</v>
      </c>
      <c r="J601" t="s">
        <v>2870</v>
      </c>
      <c r="K601" t="s">
        <v>2871</v>
      </c>
      <c r="L601" t="s">
        <v>2902</v>
      </c>
      <c r="M601" t="s">
        <v>1248</v>
      </c>
      <c r="N601" t="s">
        <v>1249</v>
      </c>
      <c r="O601" t="s">
        <v>37</v>
      </c>
      <c r="P601" t="s">
        <v>2903</v>
      </c>
      <c r="Q601" t="s">
        <v>38</v>
      </c>
      <c r="R601" t="s">
        <v>1881</v>
      </c>
      <c r="S601" t="s">
        <v>2875</v>
      </c>
      <c r="T601" t="s">
        <v>2904</v>
      </c>
      <c r="U601" t="s">
        <v>2254</v>
      </c>
      <c r="V601" t="s">
        <v>2254</v>
      </c>
      <c r="W601" t="s">
        <v>37</v>
      </c>
      <c r="X601" t="s">
        <v>37</v>
      </c>
      <c r="Y601" t="s">
        <v>37</v>
      </c>
      <c r="Z601" t="s">
        <v>2905</v>
      </c>
      <c r="AA601" t="s">
        <v>44</v>
      </c>
      <c r="AB601" t="s">
        <v>44</v>
      </c>
      <c r="AC601" t="s">
        <v>45</v>
      </c>
      <c r="AD601" t="s">
        <v>1257</v>
      </c>
      <c r="AE601" t="s">
        <v>2256</v>
      </c>
      <c r="AF601" t="s">
        <v>48</v>
      </c>
      <c r="AG601">
        <v>622429</v>
      </c>
      <c r="AH601">
        <v>6.9</v>
      </c>
      <c r="AI601">
        <v>6.9</v>
      </c>
    </row>
    <row r="602" spans="1:35" ht="16.850000000000001" customHeight="1">
      <c r="A602" s="65" t="str">
        <f>IF(L602="","",IF(COUNTIF(Wip!K:K,L602)=0,IF(W602="","KGB","KBB"),IF(AND(_xlfn.IFNA(VLOOKUP(L602,Wip!K:M,3,0),"")="Y",Q602="MTCAPPLYCONF"),"On Hold",IF(W602="","KGB","KBB"))))</f>
        <v>KGB</v>
      </c>
      <c r="B602" s="65" t="str">
        <f>IF(A602="on hold", "on hold",
 IF(A602="KGB", "Standard Shipment",
  IF(IFERROR(IFERROR(VLOOKUP(L602, List!D:J, 7, 0), VLOOKUP(L602&amp;"", List!D:J, 7, 0)), 0)=0,
   IF(IFERROR(IFERROR(VLOOKUP(L602, 'CND List'!$A:$C, 3, 0), VLOOKUP(L602&amp;"", 'CND List'!$A:$C, 3, 0)), 0)=0,
    IF(A602="KBB", "-", ""),
    IFERROR(VLOOKUP(L602, 'CND List'!$A:$C, 3, 0), VLOOKUP(L602&amp;"", 'CND List'!$A:$C, 3, 0))
   ),
   IFERROR(VLOOKUP(L602, List!D:J, 7, 0), VLOOKUP(L602&amp;"", List!D:J, 7, 0))
  )
 )
)</f>
        <v>Standard Shipment</v>
      </c>
      <c r="C602" s="66" t="str">
        <f t="shared" si="9"/>
        <v>Standard Shipment</v>
      </c>
      <c r="D602" s="67" t="str">
        <f ca="1">IF(C602="Local Scrap","Closed",IFERROR(IF(A602="kgb","Closed",IF(MID(C602,5,1)="Q","Closed",LOOKUP(TODAY()-W602, {0,31,91,181,366}, {"0-30天","31-90天","91-180天","181-365天","365天以上"}))), LOOKUP(TODAY()-Z602, {0,31,91,181,366}, {"0-30天","31-90天","91-180天","181-365天","365天以上"})))</f>
        <v>Closed</v>
      </c>
      <c r="E602" s="67" t="str" cm="1">
        <f t="array" ref="E602">IF(A602&lt;&gt;"kbb", "", IF(IFERROR(VALUE(V602), 0)=MAX(INDEX(($A$2:$A$4929="kbb")*($L$2:$L$4929=L602)*IFERROR(VALUE($V$2:$V$4929), 0), 0)), "最新", "歷史重複"))</f>
        <v/>
      </c>
      <c r="F602" t="s">
        <v>2869</v>
      </c>
      <c r="G602" t="s">
        <v>29</v>
      </c>
      <c r="H602" t="s">
        <v>30</v>
      </c>
      <c r="I602" t="s">
        <v>31</v>
      </c>
      <c r="J602" t="s">
        <v>2870</v>
      </c>
      <c r="K602" t="s">
        <v>2871</v>
      </c>
      <c r="L602" t="s">
        <v>2906</v>
      </c>
      <c r="M602" t="s">
        <v>455</v>
      </c>
      <c r="N602" t="s">
        <v>456</v>
      </c>
      <c r="O602" t="s">
        <v>37</v>
      </c>
      <c r="P602" t="s">
        <v>2907</v>
      </c>
      <c r="Q602" t="s">
        <v>38</v>
      </c>
      <c r="R602" t="s">
        <v>1881</v>
      </c>
      <c r="S602" t="s">
        <v>2875</v>
      </c>
      <c r="T602" t="s">
        <v>2908</v>
      </c>
      <c r="U602" t="s">
        <v>2254</v>
      </c>
      <c r="V602" t="s">
        <v>2254</v>
      </c>
      <c r="W602" t="s">
        <v>37</v>
      </c>
      <c r="X602" t="s">
        <v>37</v>
      </c>
      <c r="Y602" t="s">
        <v>37</v>
      </c>
      <c r="Z602" t="s">
        <v>2909</v>
      </c>
      <c r="AA602" t="s">
        <v>44</v>
      </c>
      <c r="AB602" t="s">
        <v>44</v>
      </c>
      <c r="AC602" t="s">
        <v>45</v>
      </c>
      <c r="AD602" t="s">
        <v>460</v>
      </c>
      <c r="AE602" t="s">
        <v>2831</v>
      </c>
      <c r="AF602" t="s">
        <v>2220</v>
      </c>
      <c r="AG602">
        <v>622429</v>
      </c>
      <c r="AH602">
        <v>7.3</v>
      </c>
      <c r="AI602">
        <v>7.3</v>
      </c>
    </row>
    <row r="603" spans="1:35" ht="16.850000000000001" customHeight="1">
      <c r="A603" s="65" t="str">
        <f>IF(L603="","",IF(COUNTIF(Wip!K:K,L603)=0,IF(W603="","KGB","KBB"),IF(AND(_xlfn.IFNA(VLOOKUP(L603,Wip!K:M,3,0),"")="Y",Q603="MTCAPPLYCONF"),"On Hold",IF(W603="","KGB","KBB"))))</f>
        <v>KGB</v>
      </c>
      <c r="B603" s="65" t="str">
        <f>IF(A603="on hold", "on hold",
 IF(A603="KGB", "Standard Shipment",
  IF(IFERROR(IFERROR(VLOOKUP(L603, List!D:J, 7, 0), VLOOKUP(L603&amp;"", List!D:J, 7, 0)), 0)=0,
   IF(IFERROR(IFERROR(VLOOKUP(L603, 'CND List'!$A:$C, 3, 0), VLOOKUP(L603&amp;"", 'CND List'!$A:$C, 3, 0)), 0)=0,
    IF(A603="KBB", "-", ""),
    IFERROR(VLOOKUP(L603, 'CND List'!$A:$C, 3, 0), VLOOKUP(L603&amp;"", 'CND List'!$A:$C, 3, 0))
   ),
   IFERROR(VLOOKUP(L603, List!D:J, 7, 0), VLOOKUP(L603&amp;"", List!D:J, 7, 0))
  )
 )
)</f>
        <v>Standard Shipment</v>
      </c>
      <c r="C603" s="66" t="str">
        <f t="shared" si="9"/>
        <v>Standard Shipment</v>
      </c>
      <c r="D603" s="67" t="str">
        <f ca="1">IF(C603="Local Scrap","Closed",IFERROR(IF(A603="kgb","Closed",IF(MID(C603,5,1)="Q","Closed",LOOKUP(TODAY()-W603, {0,31,91,181,366}, {"0-30天","31-90天","91-180天","181-365天","365天以上"}))), LOOKUP(TODAY()-Z603, {0,31,91,181,366}, {"0-30天","31-90天","91-180天","181-365天","365天以上"})))</f>
        <v>Closed</v>
      </c>
      <c r="E603" s="67" t="str" cm="1">
        <f t="array" ref="E603">IF(A603&lt;&gt;"kbb", "", IF(IFERROR(VALUE(V603), 0)=MAX(INDEX(($A$2:$A$4929="kbb")*($L$2:$L$4929=L603)*IFERROR(VALUE($V$2:$V$4929), 0), 0)), "最新", "歷史重複"))</f>
        <v/>
      </c>
      <c r="F603" t="s">
        <v>2869</v>
      </c>
      <c r="G603" t="s">
        <v>29</v>
      </c>
      <c r="H603" t="s">
        <v>30</v>
      </c>
      <c r="I603" t="s">
        <v>31</v>
      </c>
      <c r="J603" t="s">
        <v>2870</v>
      </c>
      <c r="K603" t="s">
        <v>2871</v>
      </c>
      <c r="L603" t="s">
        <v>2910</v>
      </c>
      <c r="M603" t="s">
        <v>2891</v>
      </c>
      <c r="N603" t="s">
        <v>2892</v>
      </c>
      <c r="O603" t="s">
        <v>37</v>
      </c>
      <c r="P603" t="s">
        <v>2911</v>
      </c>
      <c r="Q603" t="s">
        <v>38</v>
      </c>
      <c r="R603" t="s">
        <v>1881</v>
      </c>
      <c r="S603" t="s">
        <v>2912</v>
      </c>
      <c r="T603" t="s">
        <v>2913</v>
      </c>
      <c r="U603" t="s">
        <v>2254</v>
      </c>
      <c r="V603" t="s">
        <v>2254</v>
      </c>
      <c r="W603" t="s">
        <v>37</v>
      </c>
      <c r="X603" t="s">
        <v>37</v>
      </c>
      <c r="Y603" t="s">
        <v>37</v>
      </c>
      <c r="Z603" t="s">
        <v>2914</v>
      </c>
      <c r="AA603" t="s">
        <v>44</v>
      </c>
      <c r="AB603" t="s">
        <v>44</v>
      </c>
      <c r="AC603" t="s">
        <v>45</v>
      </c>
      <c r="AD603" t="s">
        <v>1539</v>
      </c>
      <c r="AE603" t="s">
        <v>2831</v>
      </c>
      <c r="AF603" t="s">
        <v>2122</v>
      </c>
      <c r="AG603">
        <v>622429</v>
      </c>
      <c r="AH603">
        <v>4.5999999999999996</v>
      </c>
      <c r="AI603">
        <v>4.5999999999999996</v>
      </c>
    </row>
    <row r="604" spans="1:35" ht="16.850000000000001" customHeight="1">
      <c r="A604" s="65" t="str">
        <f>IF(L604="","",IF(COUNTIF(Wip!K:K,L604)=0,IF(W604="","KGB","KBB"),IF(AND(_xlfn.IFNA(VLOOKUP(L604,Wip!K:M,3,0),"")="Y",Q604="MTCAPPLYCONF"),"On Hold",IF(W604="","KGB","KBB"))))</f>
        <v>KGB</v>
      </c>
      <c r="B604" s="65" t="str">
        <f>IF(A604="on hold", "on hold",
 IF(A604="KGB", "Standard Shipment",
  IF(IFERROR(IFERROR(VLOOKUP(L604, List!D:J, 7, 0), VLOOKUP(L604&amp;"", List!D:J, 7, 0)), 0)=0,
   IF(IFERROR(IFERROR(VLOOKUP(L604, 'CND List'!$A:$C, 3, 0), VLOOKUP(L604&amp;"", 'CND List'!$A:$C, 3, 0)), 0)=0,
    IF(A604="KBB", "-", ""),
    IFERROR(VLOOKUP(L604, 'CND List'!$A:$C, 3, 0), VLOOKUP(L604&amp;"", 'CND List'!$A:$C, 3, 0))
   ),
   IFERROR(VLOOKUP(L604, List!D:J, 7, 0), VLOOKUP(L604&amp;"", List!D:J, 7, 0))
  )
 )
)</f>
        <v>Standard Shipment</v>
      </c>
      <c r="C604" s="66" t="str">
        <f t="shared" si="9"/>
        <v>Standard Shipment</v>
      </c>
      <c r="D604" s="67" t="str">
        <f ca="1">IF(C604="Local Scrap","Closed",IFERROR(IF(A604="kgb","Closed",IF(MID(C604,5,1)="Q","Closed",LOOKUP(TODAY()-W604, {0,31,91,181,366}, {"0-30天","31-90天","91-180天","181-365天","365天以上"}))), LOOKUP(TODAY()-Z604, {0,31,91,181,366}, {"0-30天","31-90天","91-180天","181-365天","365天以上"})))</f>
        <v>Closed</v>
      </c>
      <c r="E604" s="67" t="str" cm="1">
        <f t="array" ref="E604">IF(A604&lt;&gt;"kbb", "", IF(IFERROR(VALUE(V604), 0)=MAX(INDEX(($A$2:$A$4929="kbb")*($L$2:$L$4929=L604)*IFERROR(VALUE($V$2:$V$4929), 0), 0)), "最新", "歷史重複"))</f>
        <v/>
      </c>
      <c r="F604" t="s">
        <v>2869</v>
      </c>
      <c r="G604" t="s">
        <v>29</v>
      </c>
      <c r="H604" t="s">
        <v>30</v>
      </c>
      <c r="I604" t="s">
        <v>31</v>
      </c>
      <c r="J604" t="s">
        <v>2870</v>
      </c>
      <c r="K604" t="s">
        <v>2871</v>
      </c>
      <c r="L604" t="s">
        <v>2915</v>
      </c>
      <c r="M604" t="s">
        <v>1371</v>
      </c>
      <c r="N604" t="s">
        <v>385</v>
      </c>
      <c r="O604" t="s">
        <v>37</v>
      </c>
      <c r="P604" t="s">
        <v>2916</v>
      </c>
      <c r="Q604" t="s">
        <v>38</v>
      </c>
      <c r="R604" t="s">
        <v>1881</v>
      </c>
      <c r="S604" t="s">
        <v>2912</v>
      </c>
      <c r="T604" t="s">
        <v>2917</v>
      </c>
      <c r="U604" t="s">
        <v>2254</v>
      </c>
      <c r="V604" t="s">
        <v>2254</v>
      </c>
      <c r="W604" t="s">
        <v>37</v>
      </c>
      <c r="X604" t="s">
        <v>37</v>
      </c>
      <c r="Y604" t="s">
        <v>37</v>
      </c>
      <c r="Z604" t="s">
        <v>2918</v>
      </c>
      <c r="AA604" t="s">
        <v>44</v>
      </c>
      <c r="AB604" t="s">
        <v>44</v>
      </c>
      <c r="AC604" t="s">
        <v>45</v>
      </c>
      <c r="AD604" t="s">
        <v>390</v>
      </c>
      <c r="AE604" t="s">
        <v>2831</v>
      </c>
      <c r="AF604" t="s">
        <v>1918</v>
      </c>
      <c r="AG604">
        <v>622429</v>
      </c>
      <c r="AH604">
        <v>6.7</v>
      </c>
      <c r="AI604">
        <v>6.7</v>
      </c>
    </row>
    <row r="605" spans="1:35" ht="16.850000000000001" customHeight="1">
      <c r="A605" s="65" t="str">
        <f>IF(L605="","",IF(COUNTIF(Wip!K:K,L605)=0,IF(W605="","KGB","KBB"),IF(AND(_xlfn.IFNA(VLOOKUP(L605,Wip!K:M,3,0),"")="Y",Q605="MTCAPPLYCONF"),"On Hold",IF(W605="","KGB","KBB"))))</f>
        <v>KGB</v>
      </c>
      <c r="B605" s="65" t="str">
        <f>IF(A605="on hold", "on hold",
 IF(A605="KGB", "Standard Shipment",
  IF(IFERROR(IFERROR(VLOOKUP(L605, List!D:J, 7, 0), VLOOKUP(L605&amp;"", List!D:J, 7, 0)), 0)=0,
   IF(IFERROR(IFERROR(VLOOKUP(L605, 'CND List'!$A:$C, 3, 0), VLOOKUP(L605&amp;"", 'CND List'!$A:$C, 3, 0)), 0)=0,
    IF(A605="KBB", "-", ""),
    IFERROR(VLOOKUP(L605, 'CND List'!$A:$C, 3, 0), VLOOKUP(L605&amp;"", 'CND List'!$A:$C, 3, 0))
   ),
   IFERROR(VLOOKUP(L605, List!D:J, 7, 0), VLOOKUP(L605&amp;"", List!D:J, 7, 0))
  )
 )
)</f>
        <v>Standard Shipment</v>
      </c>
      <c r="C605" s="66" t="str">
        <f t="shared" si="9"/>
        <v>Standard Shipment</v>
      </c>
      <c r="D605" s="67" t="str">
        <f ca="1">IF(C605="Local Scrap","Closed",IFERROR(IF(A605="kgb","Closed",IF(MID(C605,5,1)="Q","Closed",LOOKUP(TODAY()-W605, {0,31,91,181,366}, {"0-30天","31-90天","91-180天","181-365天","365天以上"}))), LOOKUP(TODAY()-Z605, {0,31,91,181,366}, {"0-30天","31-90天","91-180天","181-365天","365天以上"})))</f>
        <v>Closed</v>
      </c>
      <c r="E605" s="67" t="str" cm="1">
        <f t="array" ref="E605">IF(A605&lt;&gt;"kbb", "", IF(IFERROR(VALUE(V605), 0)=MAX(INDEX(($A$2:$A$4929="kbb")*($L$2:$L$4929=L605)*IFERROR(VALUE($V$2:$V$4929), 0), 0)), "最新", "歷史重複"))</f>
        <v/>
      </c>
      <c r="F605" t="s">
        <v>2869</v>
      </c>
      <c r="G605" t="s">
        <v>29</v>
      </c>
      <c r="H605" t="s">
        <v>30</v>
      </c>
      <c r="I605" t="s">
        <v>31</v>
      </c>
      <c r="J605" t="s">
        <v>2870</v>
      </c>
      <c r="K605" t="s">
        <v>2871</v>
      </c>
      <c r="L605" t="s">
        <v>2919</v>
      </c>
      <c r="M605" t="s">
        <v>2054</v>
      </c>
      <c r="N605" t="s">
        <v>2055</v>
      </c>
      <c r="O605" t="s">
        <v>37</v>
      </c>
      <c r="P605" t="s">
        <v>2920</v>
      </c>
      <c r="Q605" t="s">
        <v>38</v>
      </c>
      <c r="R605" t="s">
        <v>1881</v>
      </c>
      <c r="S605" t="s">
        <v>2912</v>
      </c>
      <c r="T605" t="s">
        <v>2921</v>
      </c>
      <c r="U605" t="s">
        <v>2254</v>
      </c>
      <c r="V605" t="s">
        <v>2254</v>
      </c>
      <c r="W605" t="s">
        <v>37</v>
      </c>
      <c r="X605" t="s">
        <v>37</v>
      </c>
      <c r="Y605" t="s">
        <v>37</v>
      </c>
      <c r="Z605" t="s">
        <v>2922</v>
      </c>
      <c r="AA605" t="s">
        <v>44</v>
      </c>
      <c r="AB605" t="s">
        <v>44</v>
      </c>
      <c r="AC605" t="s">
        <v>45</v>
      </c>
      <c r="AD605" t="s">
        <v>1288</v>
      </c>
      <c r="AE605" t="s">
        <v>2831</v>
      </c>
      <c r="AF605" t="s">
        <v>2317</v>
      </c>
      <c r="AG605">
        <v>622429</v>
      </c>
      <c r="AH605">
        <v>6.3</v>
      </c>
      <c r="AI605">
        <v>6.3</v>
      </c>
    </row>
    <row r="606" spans="1:35" ht="16.850000000000001" customHeight="1">
      <c r="A606" s="65" t="str">
        <f>IF(L606="","",IF(COUNTIF(Wip!K:K,L606)=0,IF(W606="","KGB","KBB"),IF(AND(_xlfn.IFNA(VLOOKUP(L606,Wip!K:M,3,0),"")="Y",Q606="MTCAPPLYCONF"),"On Hold",IF(W606="","KGB","KBB"))))</f>
        <v>KGB</v>
      </c>
      <c r="B606" s="65" t="str">
        <f>IF(A606="on hold", "on hold",
 IF(A606="KGB", "Standard Shipment",
  IF(IFERROR(IFERROR(VLOOKUP(L606, List!D:J, 7, 0), VLOOKUP(L606&amp;"", List!D:J, 7, 0)), 0)=0,
   IF(IFERROR(IFERROR(VLOOKUP(L606, 'CND List'!$A:$C, 3, 0), VLOOKUP(L606&amp;"", 'CND List'!$A:$C, 3, 0)), 0)=0,
    IF(A606="KBB", "-", ""),
    IFERROR(VLOOKUP(L606, 'CND List'!$A:$C, 3, 0), VLOOKUP(L606&amp;"", 'CND List'!$A:$C, 3, 0))
   ),
   IFERROR(VLOOKUP(L606, List!D:J, 7, 0), VLOOKUP(L606&amp;"", List!D:J, 7, 0))
  )
 )
)</f>
        <v>Standard Shipment</v>
      </c>
      <c r="C606" s="66" t="str">
        <f t="shared" si="9"/>
        <v>Standard Shipment</v>
      </c>
      <c r="D606" s="67" t="str">
        <f ca="1">IF(C606="Local Scrap","Closed",IFERROR(IF(A606="kgb","Closed",IF(MID(C606,5,1)="Q","Closed",LOOKUP(TODAY()-W606, {0,31,91,181,366}, {"0-30天","31-90天","91-180天","181-365天","365天以上"}))), LOOKUP(TODAY()-Z606, {0,31,91,181,366}, {"0-30天","31-90天","91-180天","181-365天","365天以上"})))</f>
        <v>Closed</v>
      </c>
      <c r="E606" s="67" t="str" cm="1">
        <f t="array" ref="E606">IF(A606&lt;&gt;"kbb", "", IF(IFERROR(VALUE(V606), 0)=MAX(INDEX(($A$2:$A$4929="kbb")*($L$2:$L$4929=L606)*IFERROR(VALUE($V$2:$V$4929), 0), 0)), "最新", "歷史重複"))</f>
        <v/>
      </c>
      <c r="F606" t="s">
        <v>2869</v>
      </c>
      <c r="G606" t="s">
        <v>29</v>
      </c>
      <c r="H606" t="s">
        <v>30</v>
      </c>
      <c r="I606" t="s">
        <v>31</v>
      </c>
      <c r="J606" t="s">
        <v>2870</v>
      </c>
      <c r="K606" t="s">
        <v>2871</v>
      </c>
      <c r="L606" t="s">
        <v>2923</v>
      </c>
      <c r="M606" t="s">
        <v>1248</v>
      </c>
      <c r="N606" t="s">
        <v>1249</v>
      </c>
      <c r="O606" t="s">
        <v>37</v>
      </c>
      <c r="P606" t="s">
        <v>2924</v>
      </c>
      <c r="Q606" t="s">
        <v>38</v>
      </c>
      <c r="R606" t="s">
        <v>1881</v>
      </c>
      <c r="S606" t="s">
        <v>2912</v>
      </c>
      <c r="T606" t="s">
        <v>2925</v>
      </c>
      <c r="U606" t="s">
        <v>2254</v>
      </c>
      <c r="V606" t="s">
        <v>2254</v>
      </c>
      <c r="W606" t="s">
        <v>37</v>
      </c>
      <c r="X606" t="s">
        <v>37</v>
      </c>
      <c r="Y606" t="s">
        <v>37</v>
      </c>
      <c r="Z606" t="s">
        <v>2926</v>
      </c>
      <c r="AA606" t="s">
        <v>44</v>
      </c>
      <c r="AB606" t="s">
        <v>44</v>
      </c>
      <c r="AC606" t="s">
        <v>45</v>
      </c>
      <c r="AD606" t="s">
        <v>1257</v>
      </c>
      <c r="AE606" t="s">
        <v>2256</v>
      </c>
      <c r="AF606" t="s">
        <v>48</v>
      </c>
      <c r="AG606">
        <v>622429</v>
      </c>
      <c r="AH606">
        <v>6.9</v>
      </c>
      <c r="AI606">
        <v>6.9</v>
      </c>
    </row>
    <row r="607" spans="1:35" ht="16.850000000000001" customHeight="1">
      <c r="A607" s="65" t="str">
        <f>IF(L607="","",IF(COUNTIF(Wip!K:K,L607)=0,IF(W607="","KGB","KBB"),IF(AND(_xlfn.IFNA(VLOOKUP(L607,Wip!K:M,3,0),"")="Y",Q607="MTCAPPLYCONF"),"On Hold",IF(W607="","KGB","KBB"))))</f>
        <v>KGB</v>
      </c>
      <c r="B607" s="65" t="str">
        <f>IF(A607="on hold", "on hold",
 IF(A607="KGB", "Standard Shipment",
  IF(IFERROR(IFERROR(VLOOKUP(L607, List!D:J, 7, 0), VLOOKUP(L607&amp;"", List!D:J, 7, 0)), 0)=0,
   IF(IFERROR(IFERROR(VLOOKUP(L607, 'CND List'!$A:$C, 3, 0), VLOOKUP(L607&amp;"", 'CND List'!$A:$C, 3, 0)), 0)=0,
    IF(A607="KBB", "-", ""),
    IFERROR(VLOOKUP(L607, 'CND List'!$A:$C, 3, 0), VLOOKUP(L607&amp;"", 'CND List'!$A:$C, 3, 0))
   ),
   IFERROR(VLOOKUP(L607, List!D:J, 7, 0), VLOOKUP(L607&amp;"", List!D:J, 7, 0))
  )
 )
)</f>
        <v>Standard Shipment</v>
      </c>
      <c r="C607" s="66" t="str">
        <f t="shared" si="9"/>
        <v>Standard Shipment</v>
      </c>
      <c r="D607" s="67" t="str">
        <f ca="1">IF(C607="Local Scrap","Closed",IFERROR(IF(A607="kgb","Closed",IF(MID(C607,5,1)="Q","Closed",LOOKUP(TODAY()-W607, {0,31,91,181,366}, {"0-30天","31-90天","91-180天","181-365天","365天以上"}))), LOOKUP(TODAY()-Z607, {0,31,91,181,366}, {"0-30天","31-90天","91-180天","181-365天","365天以上"})))</f>
        <v>Closed</v>
      </c>
      <c r="E607" s="67" t="str" cm="1">
        <f t="array" ref="E607">IF(A607&lt;&gt;"kbb", "", IF(IFERROR(VALUE(V607), 0)=MAX(INDEX(($A$2:$A$4929="kbb")*($L$2:$L$4929=L607)*IFERROR(VALUE($V$2:$V$4929), 0), 0)), "最新", "歷史重複"))</f>
        <v/>
      </c>
      <c r="F607" t="s">
        <v>2869</v>
      </c>
      <c r="G607" t="s">
        <v>29</v>
      </c>
      <c r="H607" t="s">
        <v>30</v>
      </c>
      <c r="I607" t="s">
        <v>31</v>
      </c>
      <c r="J607" t="s">
        <v>2870</v>
      </c>
      <c r="K607" t="s">
        <v>2871</v>
      </c>
      <c r="L607" t="s">
        <v>2927</v>
      </c>
      <c r="M607" t="s">
        <v>455</v>
      </c>
      <c r="N607" t="s">
        <v>456</v>
      </c>
      <c r="O607" t="s">
        <v>37</v>
      </c>
      <c r="P607" t="s">
        <v>2928</v>
      </c>
      <c r="Q607" t="s">
        <v>38</v>
      </c>
      <c r="R607" t="s">
        <v>1881</v>
      </c>
      <c r="S607" t="s">
        <v>2912</v>
      </c>
      <c r="T607" t="s">
        <v>2929</v>
      </c>
      <c r="U607" t="s">
        <v>2254</v>
      </c>
      <c r="V607" t="s">
        <v>2254</v>
      </c>
      <c r="W607" t="s">
        <v>37</v>
      </c>
      <c r="X607" t="s">
        <v>37</v>
      </c>
      <c r="Y607" t="s">
        <v>37</v>
      </c>
      <c r="Z607" t="s">
        <v>2930</v>
      </c>
      <c r="AA607" t="s">
        <v>44</v>
      </c>
      <c r="AB607" t="s">
        <v>44</v>
      </c>
      <c r="AC607" t="s">
        <v>45</v>
      </c>
      <c r="AD607" t="s">
        <v>460</v>
      </c>
      <c r="AE607" t="s">
        <v>2831</v>
      </c>
      <c r="AF607" t="s">
        <v>2220</v>
      </c>
      <c r="AG607">
        <v>622429</v>
      </c>
      <c r="AH607">
        <v>7.3</v>
      </c>
      <c r="AI607">
        <v>7.3</v>
      </c>
    </row>
    <row r="608" spans="1:35" ht="16.850000000000001" customHeight="1">
      <c r="A608" s="65" t="str">
        <f>IF(L608="","",IF(COUNTIF(Wip!K:K,L608)=0,IF(W608="","KGB","KBB"),IF(AND(_xlfn.IFNA(VLOOKUP(L608,Wip!K:M,3,0),"")="Y",Q608="MTCAPPLYCONF"),"On Hold",IF(W608="","KGB","KBB"))))</f>
        <v>KGB</v>
      </c>
      <c r="B608" s="65" t="str">
        <f>IF(A608="on hold", "on hold",
 IF(A608="KGB", "Standard Shipment",
  IF(IFERROR(IFERROR(VLOOKUP(L608, List!D:J, 7, 0), VLOOKUP(L608&amp;"", List!D:J, 7, 0)), 0)=0,
   IF(IFERROR(IFERROR(VLOOKUP(L608, 'CND List'!$A:$C, 3, 0), VLOOKUP(L608&amp;"", 'CND List'!$A:$C, 3, 0)), 0)=0,
    IF(A608="KBB", "-", ""),
    IFERROR(VLOOKUP(L608, 'CND List'!$A:$C, 3, 0), VLOOKUP(L608&amp;"", 'CND List'!$A:$C, 3, 0))
   ),
   IFERROR(VLOOKUP(L608, List!D:J, 7, 0), VLOOKUP(L608&amp;"", List!D:J, 7, 0))
  )
 )
)</f>
        <v>Standard Shipment</v>
      </c>
      <c r="C608" s="66" t="str">
        <f t="shared" ref="C608:C671" si="10">IF(A608="on hold", "on hold", IF(B608="on hold", "wait for return customer", IF(B608="CND Sceond Pass", "Standard Shipment", IF(AND(A608="kgb", OR(B608="-", B608="", B608="#N/A")), "Standard Shipment", IF(AND(A608="kbb", OR(B608="-", B608="", B608="#N/A")), "wait for return customer", IF(OR(B608="Local Scrap", B608="SBF to be notified", B608="VRAM is pending RTV", B608="BU未結案"), B608, IF(OR(B608="scrap結案", B608="良品結案", LEFT(B608,2)="sc", LEFT(B608,2)="良品"), "CND結案", IF(ISNUMBER(B608), YEAR(B608) &amp; "Q" &amp; INT((MONTH(B608)+2)/3), IF(ISERROR(DATEVALUE(TEXT(B608,"yyyy/mm/dd"))), IF(ISNA(B608), "#N/A", B608), YEAR(DATEVALUE(TEXT(B608,"yyyy/mm/dd"))) &amp; "Q" &amp; INT((MONTH(DATEVALUE(TEXT(B608,"yyyy/mm/dd")))+2)/3))))))))))</f>
        <v>Standard Shipment</v>
      </c>
      <c r="D608" s="67" t="str">
        <f ca="1">IF(C608="Local Scrap","Closed",IFERROR(IF(A608="kgb","Closed",IF(MID(C608,5,1)="Q","Closed",LOOKUP(TODAY()-W608, {0,31,91,181,366}, {"0-30天","31-90天","91-180天","181-365天","365天以上"}))), LOOKUP(TODAY()-Z608, {0,31,91,181,366}, {"0-30天","31-90天","91-180天","181-365天","365天以上"})))</f>
        <v>Closed</v>
      </c>
      <c r="E608" s="67" t="str" cm="1">
        <f t="array" ref="E608">IF(A608&lt;&gt;"kbb", "", IF(IFERROR(VALUE(V608), 0)=MAX(INDEX(($A$2:$A$4929="kbb")*($L$2:$L$4929=L608)*IFERROR(VALUE($V$2:$V$4929), 0), 0)), "最新", "歷史重複"))</f>
        <v/>
      </c>
      <c r="F608" t="s">
        <v>2869</v>
      </c>
      <c r="G608" t="s">
        <v>29</v>
      </c>
      <c r="H608" t="s">
        <v>30</v>
      </c>
      <c r="I608" t="s">
        <v>31</v>
      </c>
      <c r="J608" t="s">
        <v>2870</v>
      </c>
      <c r="K608" t="s">
        <v>2871</v>
      </c>
      <c r="L608" t="s">
        <v>2931</v>
      </c>
      <c r="M608" t="s">
        <v>2138</v>
      </c>
      <c r="N608" t="s">
        <v>1843</v>
      </c>
      <c r="O608" t="s">
        <v>37</v>
      </c>
      <c r="P608" t="s">
        <v>2932</v>
      </c>
      <c r="Q608" t="s">
        <v>38</v>
      </c>
      <c r="R608" t="s">
        <v>1881</v>
      </c>
      <c r="S608" t="s">
        <v>2912</v>
      </c>
      <c r="T608" t="s">
        <v>2933</v>
      </c>
      <c r="U608" t="s">
        <v>2254</v>
      </c>
      <c r="V608" t="s">
        <v>2254</v>
      </c>
      <c r="W608" t="s">
        <v>37</v>
      </c>
      <c r="X608" t="s">
        <v>37</v>
      </c>
      <c r="Y608" t="s">
        <v>37</v>
      </c>
      <c r="Z608" t="s">
        <v>2934</v>
      </c>
      <c r="AA608" t="s">
        <v>44</v>
      </c>
      <c r="AB608" t="s">
        <v>44</v>
      </c>
      <c r="AC608" t="s">
        <v>45</v>
      </c>
      <c r="AD608" t="s">
        <v>1847</v>
      </c>
      <c r="AE608" t="s">
        <v>2831</v>
      </c>
      <c r="AF608" t="s">
        <v>2122</v>
      </c>
      <c r="AG608">
        <v>622429</v>
      </c>
      <c r="AH608">
        <v>4.5999999999999996</v>
      </c>
      <c r="AI608">
        <v>4.5999999999999996</v>
      </c>
    </row>
    <row r="609" spans="1:35" ht="16.850000000000001" customHeight="1">
      <c r="A609" s="65" t="str">
        <f>IF(L609="","",IF(COUNTIF(Wip!K:K,L609)=0,IF(W609="","KGB","KBB"),IF(AND(_xlfn.IFNA(VLOOKUP(L609,Wip!K:M,3,0),"")="Y",Q609="MTCAPPLYCONF"),"On Hold",IF(W609="","KGB","KBB"))))</f>
        <v>KGB</v>
      </c>
      <c r="B609" s="65" t="str">
        <f>IF(A609="on hold", "on hold",
 IF(A609="KGB", "Standard Shipment",
  IF(IFERROR(IFERROR(VLOOKUP(L609, List!D:J, 7, 0), VLOOKUP(L609&amp;"", List!D:J, 7, 0)), 0)=0,
   IF(IFERROR(IFERROR(VLOOKUP(L609, 'CND List'!$A:$C, 3, 0), VLOOKUP(L609&amp;"", 'CND List'!$A:$C, 3, 0)), 0)=0,
    IF(A609="KBB", "-", ""),
    IFERROR(VLOOKUP(L609, 'CND List'!$A:$C, 3, 0), VLOOKUP(L609&amp;"", 'CND List'!$A:$C, 3, 0))
   ),
   IFERROR(VLOOKUP(L609, List!D:J, 7, 0), VLOOKUP(L609&amp;"", List!D:J, 7, 0))
  )
 )
)</f>
        <v>Standard Shipment</v>
      </c>
      <c r="C609" s="66" t="str">
        <f t="shared" si="10"/>
        <v>Standard Shipment</v>
      </c>
      <c r="D609" s="67" t="str">
        <f ca="1">IF(C609="Local Scrap","Closed",IFERROR(IF(A609="kgb","Closed",IF(MID(C609,5,1)="Q","Closed",LOOKUP(TODAY()-W609, {0,31,91,181,366}, {"0-30天","31-90天","91-180天","181-365天","365天以上"}))), LOOKUP(TODAY()-Z609, {0,31,91,181,366}, {"0-30天","31-90天","91-180天","181-365天","365天以上"})))</f>
        <v>Closed</v>
      </c>
      <c r="E609" s="67" t="str" cm="1">
        <f t="array" ref="E609">IF(A609&lt;&gt;"kbb", "", IF(IFERROR(VALUE(V609), 0)=MAX(INDEX(($A$2:$A$4929="kbb")*($L$2:$L$4929=L609)*IFERROR(VALUE($V$2:$V$4929), 0), 0)), "最新", "歷史重複"))</f>
        <v/>
      </c>
      <c r="F609" t="s">
        <v>2869</v>
      </c>
      <c r="G609" t="s">
        <v>29</v>
      </c>
      <c r="H609" t="s">
        <v>30</v>
      </c>
      <c r="I609" t="s">
        <v>31</v>
      </c>
      <c r="J609" t="s">
        <v>2870</v>
      </c>
      <c r="K609" t="s">
        <v>2871</v>
      </c>
      <c r="L609" t="s">
        <v>2935</v>
      </c>
      <c r="M609" t="s">
        <v>2936</v>
      </c>
      <c r="N609" t="s">
        <v>2937</v>
      </c>
      <c r="O609" t="s">
        <v>37</v>
      </c>
      <c r="P609" t="s">
        <v>2938</v>
      </c>
      <c r="Q609" t="s">
        <v>38</v>
      </c>
      <c r="R609" t="s">
        <v>1881</v>
      </c>
      <c r="S609" t="s">
        <v>2912</v>
      </c>
      <c r="T609" t="s">
        <v>2939</v>
      </c>
      <c r="U609" t="s">
        <v>2254</v>
      </c>
      <c r="V609" t="s">
        <v>2254</v>
      </c>
      <c r="W609" t="s">
        <v>37</v>
      </c>
      <c r="X609" t="s">
        <v>37</v>
      </c>
      <c r="Y609" t="s">
        <v>37</v>
      </c>
      <c r="Z609" t="s">
        <v>2940</v>
      </c>
      <c r="AA609" t="s">
        <v>44</v>
      </c>
      <c r="AB609" t="s">
        <v>44</v>
      </c>
      <c r="AC609" t="s">
        <v>45</v>
      </c>
      <c r="AD609" t="s">
        <v>1847</v>
      </c>
      <c r="AE609" t="s">
        <v>2831</v>
      </c>
      <c r="AF609" t="s">
        <v>2122</v>
      </c>
      <c r="AG609">
        <v>622429</v>
      </c>
      <c r="AH609">
        <v>4.5999999999999996</v>
      </c>
      <c r="AI609">
        <v>4.5999999999999996</v>
      </c>
    </row>
    <row r="610" spans="1:35" ht="16.850000000000001" customHeight="1">
      <c r="A610" s="65" t="str">
        <f>IF(L610="","",IF(COUNTIF(Wip!K:K,L610)=0,IF(W610="","KGB","KBB"),IF(AND(_xlfn.IFNA(VLOOKUP(L610,Wip!K:M,3,0),"")="Y",Q610="MTCAPPLYCONF"),"On Hold",IF(W610="","KGB","KBB"))))</f>
        <v>On Hold</v>
      </c>
      <c r="B610" s="65" t="str">
        <f>IF(A610="on hold", "on hold",
 IF(A610="KGB", "Standard Shipment",
  IF(IFERROR(IFERROR(VLOOKUP(L610, List!D:J, 7, 0), VLOOKUP(L610&amp;"", List!D:J, 7, 0)), 0)=0,
   IF(IFERROR(IFERROR(VLOOKUP(L610, 'CND List'!$A:$C, 3, 0), VLOOKUP(L610&amp;"", 'CND List'!$A:$C, 3, 0)), 0)=0,
    IF(A610="KBB", "-", ""),
    IFERROR(VLOOKUP(L610, 'CND List'!$A:$C, 3, 0), VLOOKUP(L610&amp;"", 'CND List'!$A:$C, 3, 0))
   ),
   IFERROR(VLOOKUP(L610, List!D:J, 7, 0), VLOOKUP(L610&amp;"", List!D:J, 7, 0))
  )
 )
)</f>
        <v>on hold</v>
      </c>
      <c r="C610" s="66" t="str">
        <f t="shared" si="10"/>
        <v>on hold</v>
      </c>
      <c r="D610" s="67" t="str">
        <f ca="1">IF(C610="Local Scrap","Closed",IFERROR(IF(A610="kgb","Closed",IF(MID(C610,5,1)="Q","Closed",LOOKUP(TODAY()-W610, {0,31,91,181,366}, {"0-30天","31-90天","91-180天","181-365天","365天以上"}))), LOOKUP(TODAY()-Z610, {0,31,91,181,366}, {"0-30天","31-90天","91-180天","181-365天","365天以上"})))</f>
        <v>91-180天</v>
      </c>
      <c r="E610" s="67" t="str" cm="1">
        <f t="array" ref="E610">IF(A610&lt;&gt;"kbb", "", IF(IFERROR(VALUE(V610), 0)=MAX(INDEX(($A$2:$A$4929="kbb")*($L$2:$L$4929=L610)*IFERROR(VALUE($V$2:$V$4929), 0), 0)), "最新", "歷史重複"))</f>
        <v/>
      </c>
      <c r="F610" t="s">
        <v>2869</v>
      </c>
      <c r="G610" t="s">
        <v>29</v>
      </c>
      <c r="H610" t="s">
        <v>30</v>
      </c>
      <c r="I610" t="s">
        <v>31</v>
      </c>
      <c r="J610" t="s">
        <v>2870</v>
      </c>
      <c r="K610" t="s">
        <v>2871</v>
      </c>
      <c r="L610" t="s">
        <v>2941</v>
      </c>
      <c r="M610" t="s">
        <v>2466</v>
      </c>
      <c r="N610" t="s">
        <v>2192</v>
      </c>
      <c r="O610" t="s">
        <v>37</v>
      </c>
      <c r="P610" t="s">
        <v>2941</v>
      </c>
      <c r="Q610" t="s">
        <v>2309</v>
      </c>
      <c r="R610" t="s">
        <v>1881</v>
      </c>
      <c r="S610" t="s">
        <v>2875</v>
      </c>
      <c r="T610" t="s">
        <v>37</v>
      </c>
      <c r="U610" t="s">
        <v>37</v>
      </c>
      <c r="V610" t="s">
        <v>37</v>
      </c>
      <c r="W610" t="s">
        <v>37</v>
      </c>
      <c r="X610" t="s">
        <v>37</v>
      </c>
      <c r="Y610" t="s">
        <v>37</v>
      </c>
      <c r="Z610" t="s">
        <v>2942</v>
      </c>
      <c r="AA610" t="s">
        <v>44</v>
      </c>
      <c r="AB610" t="s">
        <v>44</v>
      </c>
      <c r="AC610" t="s">
        <v>45</v>
      </c>
      <c r="AD610" t="s">
        <v>1847</v>
      </c>
      <c r="AE610" t="s">
        <v>37</v>
      </c>
      <c r="AF610" t="s">
        <v>37</v>
      </c>
      <c r="AG610" t="s">
        <v>37</v>
      </c>
      <c r="AH610" t="s">
        <v>37</v>
      </c>
      <c r="AI610" t="s">
        <v>37</v>
      </c>
    </row>
    <row r="611" spans="1:35" ht="16.850000000000001" customHeight="1">
      <c r="A611" s="65" t="str">
        <f>IF(L611="","",IF(COUNTIF(Wip!K:K,L611)=0,IF(W611="","KGB","KBB"),IF(AND(_xlfn.IFNA(VLOOKUP(L611,Wip!K:M,3,0),"")="Y",Q611="MTCAPPLYCONF"),"On Hold",IF(W611="","KGB","KBB"))))</f>
        <v>On Hold</v>
      </c>
      <c r="B611" s="65" t="str">
        <f>IF(A611="on hold", "on hold",
 IF(A611="KGB", "Standard Shipment",
  IF(IFERROR(IFERROR(VLOOKUP(L611, List!D:J, 7, 0), VLOOKUP(L611&amp;"", List!D:J, 7, 0)), 0)=0,
   IF(IFERROR(IFERROR(VLOOKUP(L611, 'CND List'!$A:$C, 3, 0), VLOOKUP(L611&amp;"", 'CND List'!$A:$C, 3, 0)), 0)=0,
    IF(A611="KBB", "-", ""),
    IFERROR(VLOOKUP(L611, 'CND List'!$A:$C, 3, 0), VLOOKUP(L611&amp;"", 'CND List'!$A:$C, 3, 0))
   ),
   IFERROR(VLOOKUP(L611, List!D:J, 7, 0), VLOOKUP(L611&amp;"", List!D:J, 7, 0))
  )
 )
)</f>
        <v>on hold</v>
      </c>
      <c r="C611" s="66" t="str">
        <f t="shared" si="10"/>
        <v>on hold</v>
      </c>
      <c r="D611" s="67" t="str">
        <f ca="1">IF(C611="Local Scrap","Closed",IFERROR(IF(A611="kgb","Closed",IF(MID(C611,5,1)="Q","Closed",LOOKUP(TODAY()-W611, {0,31,91,181,366}, {"0-30天","31-90天","91-180天","181-365天","365天以上"}))), LOOKUP(TODAY()-Z611, {0,31,91,181,366}, {"0-30天","31-90天","91-180天","181-365天","365天以上"})))</f>
        <v>91-180天</v>
      </c>
      <c r="E611" s="67" t="str" cm="1">
        <f t="array" ref="E611">IF(A611&lt;&gt;"kbb", "", IF(IFERROR(VALUE(V611), 0)=MAX(INDEX(($A$2:$A$4929="kbb")*($L$2:$L$4929=L611)*IFERROR(VALUE($V$2:$V$4929), 0), 0)), "最新", "歷史重複"))</f>
        <v/>
      </c>
      <c r="F611" t="s">
        <v>2869</v>
      </c>
      <c r="G611" t="s">
        <v>29</v>
      </c>
      <c r="H611" t="s">
        <v>30</v>
      </c>
      <c r="I611" t="s">
        <v>31</v>
      </c>
      <c r="J611" t="s">
        <v>2870</v>
      </c>
      <c r="K611" t="s">
        <v>2871</v>
      </c>
      <c r="L611" t="s">
        <v>2943</v>
      </c>
      <c r="M611" t="s">
        <v>2944</v>
      </c>
      <c r="N611" t="s">
        <v>2945</v>
      </c>
      <c r="O611" t="s">
        <v>37</v>
      </c>
      <c r="P611" t="s">
        <v>2943</v>
      </c>
      <c r="Q611" t="s">
        <v>2309</v>
      </c>
      <c r="R611" t="s">
        <v>1881</v>
      </c>
      <c r="S611" t="s">
        <v>2875</v>
      </c>
      <c r="T611" t="s">
        <v>37</v>
      </c>
      <c r="U611" t="s">
        <v>37</v>
      </c>
      <c r="V611" t="s">
        <v>37</v>
      </c>
      <c r="W611" t="s">
        <v>37</v>
      </c>
      <c r="X611" t="s">
        <v>37</v>
      </c>
      <c r="Y611" t="s">
        <v>37</v>
      </c>
      <c r="Z611" t="s">
        <v>2946</v>
      </c>
      <c r="AA611" t="s">
        <v>44</v>
      </c>
      <c r="AB611" t="s">
        <v>44</v>
      </c>
      <c r="AC611" t="s">
        <v>45</v>
      </c>
      <c r="AD611" t="s">
        <v>1539</v>
      </c>
      <c r="AE611" t="s">
        <v>37</v>
      </c>
      <c r="AF611" t="s">
        <v>37</v>
      </c>
      <c r="AG611" t="s">
        <v>37</v>
      </c>
      <c r="AH611" t="s">
        <v>37</v>
      </c>
      <c r="AI611" t="s">
        <v>37</v>
      </c>
    </row>
    <row r="612" spans="1:35" ht="16.850000000000001" customHeight="1">
      <c r="A612" s="65" t="str">
        <f>IF(L612="","",IF(COUNTIF(Wip!K:K,L612)=0,IF(W612="","KGB","KBB"),IF(AND(_xlfn.IFNA(VLOOKUP(L612,Wip!K:M,3,0),"")="Y",Q612="MTCAPPLYCONF"),"On Hold",IF(W612="","KGB","KBB"))))</f>
        <v>KGB</v>
      </c>
      <c r="B612" s="65" t="str">
        <f>IF(A612="on hold", "on hold",
 IF(A612="KGB", "Standard Shipment",
  IF(IFERROR(IFERROR(VLOOKUP(L612, List!D:J, 7, 0), VLOOKUP(L612&amp;"", List!D:J, 7, 0)), 0)=0,
   IF(IFERROR(IFERROR(VLOOKUP(L612, 'CND List'!$A:$C, 3, 0), VLOOKUP(L612&amp;"", 'CND List'!$A:$C, 3, 0)), 0)=0,
    IF(A612="KBB", "-", ""),
    IFERROR(VLOOKUP(L612, 'CND List'!$A:$C, 3, 0), VLOOKUP(L612&amp;"", 'CND List'!$A:$C, 3, 0))
   ),
   IFERROR(VLOOKUP(L612, List!D:J, 7, 0), VLOOKUP(L612&amp;"", List!D:J, 7, 0))
  )
 )
)</f>
        <v>Standard Shipment</v>
      </c>
      <c r="C612" s="66" t="str">
        <f t="shared" si="10"/>
        <v>Standard Shipment</v>
      </c>
      <c r="D612" s="67" t="str">
        <f ca="1">IF(C612="Local Scrap","Closed",IFERROR(IF(A612="kgb","Closed",IF(MID(C612,5,1)="Q","Closed",LOOKUP(TODAY()-W612, {0,31,91,181,366}, {"0-30天","31-90天","91-180天","181-365天","365天以上"}))), LOOKUP(TODAY()-Z612, {0,31,91,181,366}, {"0-30天","31-90天","91-180天","181-365天","365天以上"})))</f>
        <v>Closed</v>
      </c>
      <c r="E612" s="67" t="str" cm="1">
        <f t="array" ref="E612">IF(A612&lt;&gt;"kbb", "", IF(IFERROR(VALUE(V612), 0)=MAX(INDEX(($A$2:$A$4929="kbb")*($L$2:$L$4929=L612)*IFERROR(VALUE($V$2:$V$4929), 0), 0)), "最新", "歷史重複"))</f>
        <v/>
      </c>
      <c r="F612" t="s">
        <v>2869</v>
      </c>
      <c r="G612" t="s">
        <v>29</v>
      </c>
      <c r="H612" t="s">
        <v>30</v>
      </c>
      <c r="I612" t="s">
        <v>31</v>
      </c>
      <c r="J612" t="s">
        <v>2870</v>
      </c>
      <c r="K612" t="s">
        <v>2871</v>
      </c>
      <c r="L612" t="s">
        <v>2947</v>
      </c>
      <c r="M612" t="s">
        <v>2359</v>
      </c>
      <c r="N612" t="s">
        <v>2360</v>
      </c>
      <c r="O612" t="s">
        <v>37</v>
      </c>
      <c r="P612" t="s">
        <v>2948</v>
      </c>
      <c r="Q612" t="s">
        <v>38</v>
      </c>
      <c r="R612" t="s">
        <v>1881</v>
      </c>
      <c r="S612" t="s">
        <v>2875</v>
      </c>
      <c r="T612" t="s">
        <v>2949</v>
      </c>
      <c r="U612" t="s">
        <v>2847</v>
      </c>
      <c r="V612" t="s">
        <v>2847</v>
      </c>
      <c r="W612" t="s">
        <v>37</v>
      </c>
      <c r="X612" t="s">
        <v>37</v>
      </c>
      <c r="Y612" t="s">
        <v>37</v>
      </c>
      <c r="Z612" t="s">
        <v>2950</v>
      </c>
      <c r="AA612" t="s">
        <v>44</v>
      </c>
      <c r="AB612" t="s">
        <v>44</v>
      </c>
      <c r="AC612" t="s">
        <v>45</v>
      </c>
      <c r="AD612" t="s">
        <v>1532</v>
      </c>
      <c r="AE612" t="s">
        <v>2951</v>
      </c>
      <c r="AF612" t="s">
        <v>48</v>
      </c>
      <c r="AG612">
        <v>622488</v>
      </c>
      <c r="AH612">
        <v>6.4</v>
      </c>
      <c r="AI612">
        <v>6.4</v>
      </c>
    </row>
    <row r="613" spans="1:35" ht="16.850000000000001" customHeight="1">
      <c r="A613" s="65" t="str">
        <f>IF(L613="","",IF(COUNTIF(Wip!K:K,L613)=0,IF(W613="","KGB","KBB"),IF(AND(_xlfn.IFNA(VLOOKUP(L613,Wip!K:M,3,0),"")="Y",Q613="MTCAPPLYCONF"),"On Hold",IF(W613="","KGB","KBB"))))</f>
        <v>KBB</v>
      </c>
      <c r="B613" s="65" t="str">
        <f>IF(A613="on hold", "on hold",
 IF(A613="KGB", "Standard Shipment",
  IF(IFERROR(IFERROR(VLOOKUP(L613, List!D:J, 7, 0), VLOOKUP(L613&amp;"", List!D:J, 7, 0)), 0)=0,
   IF(IFERROR(IFERROR(VLOOKUP(L613, 'CND List'!$A:$C, 3, 0), VLOOKUP(L613&amp;"", 'CND List'!$A:$C, 3, 0)), 0)=0,
    IF(A613="KBB", "-", ""),
    IFERROR(VLOOKUP(L613, 'CND List'!$A:$C, 3, 0), VLOOKUP(L613&amp;"", 'CND List'!$A:$C, 3, 0))
   ),
   IFERROR(VLOOKUP(L613, List!D:J, 7, 0), VLOOKUP(L613&amp;"", List!D:J, 7, 0))
  )
 )
)</f>
        <v>-</v>
      </c>
      <c r="C613" s="66" t="str">
        <f t="shared" si="10"/>
        <v>wait for return customer</v>
      </c>
      <c r="D613" s="67" t="str">
        <f ca="1">IF(C613="Local Scrap","Closed",IFERROR(IF(A613="kgb","Closed",IF(MID(C613,5,1)="Q","Closed",LOOKUP(TODAY()-W613, {0,31,91,181,366}, {"0-30天","31-90天","91-180天","181-365天","365天以上"}))), LOOKUP(TODAY()-Z613, {0,31,91,181,366}, {"0-30天","31-90天","91-180天","181-365天","365天以上"})))</f>
        <v>91-180天</v>
      </c>
      <c r="E613" s="67" t="str" cm="1">
        <f t="array" ref="E613">IF(A613&lt;&gt;"kbb", "", IF(IFERROR(VALUE(V613), 0)=MAX(INDEX(($A$2:$A$4929="kbb")*($L$2:$L$4929=L613)*IFERROR(VALUE($V$2:$V$4929), 0), 0)), "最新", "歷史重複"))</f>
        <v>最新</v>
      </c>
      <c r="F613" t="s">
        <v>2869</v>
      </c>
      <c r="G613" t="s">
        <v>29</v>
      </c>
      <c r="H613" t="s">
        <v>30</v>
      </c>
      <c r="I613" t="s">
        <v>31</v>
      </c>
      <c r="J613" t="s">
        <v>2870</v>
      </c>
      <c r="K613" t="s">
        <v>2871</v>
      </c>
      <c r="L613" t="s">
        <v>1416</v>
      </c>
      <c r="M613" t="s">
        <v>701</v>
      </c>
      <c r="N613" t="s">
        <v>456</v>
      </c>
      <c r="O613" t="s">
        <v>37</v>
      </c>
      <c r="P613" t="s">
        <v>1416</v>
      </c>
      <c r="Q613" t="s">
        <v>38</v>
      </c>
      <c r="R613" t="s">
        <v>1881</v>
      </c>
      <c r="S613" t="s">
        <v>2875</v>
      </c>
      <c r="T613" t="s">
        <v>37</v>
      </c>
      <c r="U613" t="s">
        <v>37</v>
      </c>
      <c r="V613" t="s">
        <v>2952</v>
      </c>
      <c r="W613" t="s">
        <v>2953</v>
      </c>
      <c r="X613" t="s">
        <v>114</v>
      </c>
      <c r="Y613" t="s">
        <v>2954</v>
      </c>
      <c r="Z613" t="s">
        <v>2955</v>
      </c>
      <c r="AA613" t="s">
        <v>44</v>
      </c>
      <c r="AB613" t="s">
        <v>44</v>
      </c>
      <c r="AC613" t="s">
        <v>117</v>
      </c>
      <c r="AD613" t="s">
        <v>460</v>
      </c>
      <c r="AE613" t="s">
        <v>37</v>
      </c>
      <c r="AF613" t="s">
        <v>37</v>
      </c>
      <c r="AG613" t="s">
        <v>37</v>
      </c>
      <c r="AH613" t="s">
        <v>37</v>
      </c>
      <c r="AI613" t="s">
        <v>37</v>
      </c>
    </row>
    <row r="614" spans="1:35" ht="16.850000000000001" customHeight="1">
      <c r="A614" s="65" t="str">
        <f>IF(L614="","",IF(COUNTIF(Wip!K:K,L614)=0,IF(W614="","KGB","KBB"),IF(AND(_xlfn.IFNA(VLOOKUP(L614,Wip!K:M,3,0),"")="Y",Q614="MTCAPPLYCONF"),"On Hold",IF(W614="","KGB","KBB"))))</f>
        <v>KGB</v>
      </c>
      <c r="B614" s="65" t="str">
        <f>IF(A614="on hold", "on hold",
 IF(A614="KGB", "Standard Shipment",
  IF(IFERROR(IFERROR(VLOOKUP(L614, List!D:J, 7, 0), VLOOKUP(L614&amp;"", List!D:J, 7, 0)), 0)=0,
   IF(IFERROR(IFERROR(VLOOKUP(L614, 'CND List'!$A:$C, 3, 0), VLOOKUP(L614&amp;"", 'CND List'!$A:$C, 3, 0)), 0)=0,
    IF(A614="KBB", "-", ""),
    IFERROR(VLOOKUP(L614, 'CND List'!$A:$C, 3, 0), VLOOKUP(L614&amp;"", 'CND List'!$A:$C, 3, 0))
   ),
   IFERROR(VLOOKUP(L614, List!D:J, 7, 0), VLOOKUP(L614&amp;"", List!D:J, 7, 0))
  )
 )
)</f>
        <v>Standard Shipment</v>
      </c>
      <c r="C614" s="66" t="str">
        <f t="shared" si="10"/>
        <v>Standard Shipment</v>
      </c>
      <c r="D614" s="67" t="str">
        <f ca="1">IF(C614="Local Scrap","Closed",IFERROR(IF(A614="kgb","Closed",IF(MID(C614,5,1)="Q","Closed",LOOKUP(TODAY()-W614, {0,31,91,181,366}, {"0-30天","31-90天","91-180天","181-365天","365天以上"}))), LOOKUP(TODAY()-Z614, {0,31,91,181,366}, {"0-30天","31-90天","91-180天","181-365天","365天以上"})))</f>
        <v>Closed</v>
      </c>
      <c r="E614" s="67" t="str" cm="1">
        <f t="array" ref="E614">IF(A614&lt;&gt;"kbb", "", IF(IFERROR(VALUE(V614), 0)=MAX(INDEX(($A$2:$A$4929="kbb")*($L$2:$L$4929=L614)*IFERROR(VALUE($V$2:$V$4929), 0), 0)), "最新", "歷史重複"))</f>
        <v/>
      </c>
      <c r="F614" t="s">
        <v>2869</v>
      </c>
      <c r="G614" t="s">
        <v>29</v>
      </c>
      <c r="H614" t="s">
        <v>30</v>
      </c>
      <c r="I614" t="s">
        <v>31</v>
      </c>
      <c r="J614" t="s">
        <v>2870</v>
      </c>
      <c r="K614" t="s">
        <v>2871</v>
      </c>
      <c r="L614" t="s">
        <v>2956</v>
      </c>
      <c r="M614" t="s">
        <v>1248</v>
      </c>
      <c r="N614" t="s">
        <v>1249</v>
      </c>
      <c r="O614" t="s">
        <v>37</v>
      </c>
      <c r="P614" t="s">
        <v>2957</v>
      </c>
      <c r="Q614" t="s">
        <v>38</v>
      </c>
      <c r="R614" t="s">
        <v>1881</v>
      </c>
      <c r="S614" t="s">
        <v>2875</v>
      </c>
      <c r="T614" t="s">
        <v>2958</v>
      </c>
      <c r="U614" t="s">
        <v>2254</v>
      </c>
      <c r="V614" t="s">
        <v>2254</v>
      </c>
      <c r="W614" t="s">
        <v>37</v>
      </c>
      <c r="X614" t="s">
        <v>37</v>
      </c>
      <c r="Y614" t="s">
        <v>37</v>
      </c>
      <c r="Z614" t="s">
        <v>2959</v>
      </c>
      <c r="AA614" t="s">
        <v>44</v>
      </c>
      <c r="AB614" t="s">
        <v>44</v>
      </c>
      <c r="AC614" t="s">
        <v>45</v>
      </c>
      <c r="AD614" t="s">
        <v>1257</v>
      </c>
      <c r="AE614" t="s">
        <v>2256</v>
      </c>
      <c r="AF614" t="s">
        <v>48</v>
      </c>
      <c r="AG614">
        <v>622429</v>
      </c>
      <c r="AH614">
        <v>6.9</v>
      </c>
      <c r="AI614">
        <v>6.9</v>
      </c>
    </row>
    <row r="615" spans="1:35" ht="16.850000000000001" customHeight="1">
      <c r="A615" s="65" t="str">
        <f>IF(L615="","",IF(COUNTIF(Wip!K:K,L615)=0,IF(W615="","KGB","KBB"),IF(AND(_xlfn.IFNA(VLOOKUP(L615,Wip!K:M,3,0),"")="Y",Q615="MTCAPPLYCONF"),"On Hold",IF(W615="","KGB","KBB"))))</f>
        <v>KGB</v>
      </c>
      <c r="B615" s="65" t="str">
        <f>IF(A615="on hold", "on hold",
 IF(A615="KGB", "Standard Shipment",
  IF(IFERROR(IFERROR(VLOOKUP(L615, List!D:J, 7, 0), VLOOKUP(L615&amp;"", List!D:J, 7, 0)), 0)=0,
   IF(IFERROR(IFERROR(VLOOKUP(L615, 'CND List'!$A:$C, 3, 0), VLOOKUP(L615&amp;"", 'CND List'!$A:$C, 3, 0)), 0)=0,
    IF(A615="KBB", "-", ""),
    IFERROR(VLOOKUP(L615, 'CND List'!$A:$C, 3, 0), VLOOKUP(L615&amp;"", 'CND List'!$A:$C, 3, 0))
   ),
   IFERROR(VLOOKUP(L615, List!D:J, 7, 0), VLOOKUP(L615&amp;"", List!D:J, 7, 0))
  )
 )
)</f>
        <v>Standard Shipment</v>
      </c>
      <c r="C615" s="66" t="str">
        <f t="shared" si="10"/>
        <v>Standard Shipment</v>
      </c>
      <c r="D615" s="67" t="str">
        <f ca="1">IF(C615="Local Scrap","Closed",IFERROR(IF(A615="kgb","Closed",IF(MID(C615,5,1)="Q","Closed",LOOKUP(TODAY()-W615, {0,31,91,181,366}, {"0-30天","31-90天","91-180天","181-365天","365天以上"}))), LOOKUP(TODAY()-Z615, {0,31,91,181,366}, {"0-30天","31-90天","91-180天","181-365天","365天以上"})))</f>
        <v>Closed</v>
      </c>
      <c r="E615" s="67" t="str" cm="1">
        <f t="array" ref="E615">IF(A615&lt;&gt;"kbb", "", IF(IFERROR(VALUE(V615), 0)=MAX(INDEX(($A$2:$A$4929="kbb")*($L$2:$L$4929=L615)*IFERROR(VALUE($V$2:$V$4929), 0), 0)), "最新", "歷史重複"))</f>
        <v/>
      </c>
      <c r="F615" t="s">
        <v>2960</v>
      </c>
      <c r="G615" t="s">
        <v>29</v>
      </c>
      <c r="H615" t="s">
        <v>30</v>
      </c>
      <c r="I615" t="s">
        <v>31</v>
      </c>
      <c r="J615" t="s">
        <v>2961</v>
      </c>
      <c r="K615" t="s">
        <v>2962</v>
      </c>
      <c r="L615" t="s">
        <v>2963</v>
      </c>
      <c r="M615" t="s">
        <v>1371</v>
      </c>
      <c r="N615" t="s">
        <v>385</v>
      </c>
      <c r="O615" t="s">
        <v>37</v>
      </c>
      <c r="P615" t="s">
        <v>2964</v>
      </c>
      <c r="Q615" t="s">
        <v>38</v>
      </c>
      <c r="R615" t="s">
        <v>1881</v>
      </c>
      <c r="S615" t="s">
        <v>2965</v>
      </c>
      <c r="T615" t="s">
        <v>2966</v>
      </c>
      <c r="U615" t="s">
        <v>2967</v>
      </c>
      <c r="V615" t="s">
        <v>2967</v>
      </c>
      <c r="W615" t="s">
        <v>37</v>
      </c>
      <c r="X615" t="s">
        <v>37</v>
      </c>
      <c r="Y615" t="s">
        <v>37</v>
      </c>
      <c r="Z615" t="s">
        <v>2968</v>
      </c>
      <c r="AA615" t="s">
        <v>44</v>
      </c>
      <c r="AB615" t="s">
        <v>44</v>
      </c>
      <c r="AC615" t="s">
        <v>45</v>
      </c>
      <c r="AD615" t="s">
        <v>390</v>
      </c>
      <c r="AE615" t="s">
        <v>2969</v>
      </c>
      <c r="AF615" t="s">
        <v>48</v>
      </c>
      <c r="AG615">
        <v>622521</v>
      </c>
      <c r="AH615">
        <v>4.7</v>
      </c>
      <c r="AI615">
        <v>4.7</v>
      </c>
    </row>
    <row r="616" spans="1:35" ht="16.850000000000001" customHeight="1">
      <c r="A616" s="65" t="str">
        <f>IF(L616="","",IF(COUNTIF(Wip!K:K,L616)=0,IF(W616="","KGB","KBB"),IF(AND(_xlfn.IFNA(VLOOKUP(L616,Wip!K:M,3,0),"")="Y",Q616="MTCAPPLYCONF"),"On Hold",IF(W616="","KGB","KBB"))))</f>
        <v>KGB</v>
      </c>
      <c r="B616" s="65" t="str">
        <f>IF(A616="on hold", "on hold",
 IF(A616="KGB", "Standard Shipment",
  IF(IFERROR(IFERROR(VLOOKUP(L616, List!D:J, 7, 0), VLOOKUP(L616&amp;"", List!D:J, 7, 0)), 0)=0,
   IF(IFERROR(IFERROR(VLOOKUP(L616, 'CND List'!$A:$C, 3, 0), VLOOKUP(L616&amp;"", 'CND List'!$A:$C, 3, 0)), 0)=0,
    IF(A616="KBB", "-", ""),
    IFERROR(VLOOKUP(L616, 'CND List'!$A:$C, 3, 0), VLOOKUP(L616&amp;"", 'CND List'!$A:$C, 3, 0))
   ),
   IFERROR(VLOOKUP(L616, List!D:J, 7, 0), VLOOKUP(L616&amp;"", List!D:J, 7, 0))
  )
 )
)</f>
        <v>Standard Shipment</v>
      </c>
      <c r="C616" s="66" t="str">
        <f t="shared" si="10"/>
        <v>Standard Shipment</v>
      </c>
      <c r="D616" s="67" t="str">
        <f ca="1">IF(C616="Local Scrap","Closed",IFERROR(IF(A616="kgb","Closed",IF(MID(C616,5,1)="Q","Closed",LOOKUP(TODAY()-W616, {0,31,91,181,366}, {"0-30天","31-90天","91-180天","181-365天","365天以上"}))), LOOKUP(TODAY()-Z616, {0,31,91,181,366}, {"0-30天","31-90天","91-180天","181-365天","365天以上"})))</f>
        <v>Closed</v>
      </c>
      <c r="E616" s="67" t="str" cm="1">
        <f t="array" ref="E616">IF(A616&lt;&gt;"kbb", "", IF(IFERROR(VALUE(V616), 0)=MAX(INDEX(($A$2:$A$4929="kbb")*($L$2:$L$4929=L616)*IFERROR(VALUE($V$2:$V$4929), 0), 0)), "最新", "歷史重複"))</f>
        <v/>
      </c>
      <c r="F616" t="s">
        <v>2960</v>
      </c>
      <c r="G616" t="s">
        <v>29</v>
      </c>
      <c r="H616" t="s">
        <v>30</v>
      </c>
      <c r="I616" t="s">
        <v>31</v>
      </c>
      <c r="J616" t="s">
        <v>2961</v>
      </c>
      <c r="K616" t="s">
        <v>2962</v>
      </c>
      <c r="L616" t="s">
        <v>2970</v>
      </c>
      <c r="M616" t="s">
        <v>1610</v>
      </c>
      <c r="N616" t="s">
        <v>1391</v>
      </c>
      <c r="O616" t="s">
        <v>37</v>
      </c>
      <c r="P616" t="s">
        <v>2971</v>
      </c>
      <c r="Q616" t="s">
        <v>38</v>
      </c>
      <c r="R616" t="s">
        <v>1881</v>
      </c>
      <c r="S616" t="s">
        <v>2972</v>
      </c>
      <c r="T616" t="s">
        <v>2973</v>
      </c>
      <c r="U616" t="s">
        <v>2974</v>
      </c>
      <c r="V616" t="s">
        <v>2974</v>
      </c>
      <c r="W616" t="s">
        <v>37</v>
      </c>
      <c r="X616" t="s">
        <v>37</v>
      </c>
      <c r="Y616" t="s">
        <v>37</v>
      </c>
      <c r="Z616" t="s">
        <v>2975</v>
      </c>
      <c r="AA616" t="s">
        <v>44</v>
      </c>
      <c r="AB616" t="s">
        <v>44</v>
      </c>
      <c r="AC616" t="s">
        <v>45</v>
      </c>
      <c r="AD616" t="s">
        <v>1302</v>
      </c>
      <c r="AE616" t="s">
        <v>2976</v>
      </c>
      <c r="AF616" t="s">
        <v>1918</v>
      </c>
      <c r="AG616">
        <v>622534</v>
      </c>
      <c r="AH616">
        <v>6</v>
      </c>
      <c r="AI616">
        <v>6</v>
      </c>
    </row>
    <row r="617" spans="1:35" ht="16.850000000000001" customHeight="1">
      <c r="A617" s="65" t="str">
        <f>IF(L617="","",IF(COUNTIF(Wip!K:K,L617)=0,IF(W617="","KGB","KBB"),IF(AND(_xlfn.IFNA(VLOOKUP(L617,Wip!K:M,3,0),"")="Y",Q617="MTCAPPLYCONF"),"On Hold",IF(W617="","KGB","KBB"))))</f>
        <v>KGB</v>
      </c>
      <c r="B617" s="65" t="str">
        <f>IF(A617="on hold", "on hold",
 IF(A617="KGB", "Standard Shipment",
  IF(IFERROR(IFERROR(VLOOKUP(L617, List!D:J, 7, 0), VLOOKUP(L617&amp;"", List!D:J, 7, 0)), 0)=0,
   IF(IFERROR(IFERROR(VLOOKUP(L617, 'CND List'!$A:$C, 3, 0), VLOOKUP(L617&amp;"", 'CND List'!$A:$C, 3, 0)), 0)=0,
    IF(A617="KBB", "-", ""),
    IFERROR(VLOOKUP(L617, 'CND List'!$A:$C, 3, 0), VLOOKUP(L617&amp;"", 'CND List'!$A:$C, 3, 0))
   ),
   IFERROR(VLOOKUP(L617, List!D:J, 7, 0), VLOOKUP(L617&amp;"", List!D:J, 7, 0))
  )
 )
)</f>
        <v>Standard Shipment</v>
      </c>
      <c r="C617" s="66" t="str">
        <f t="shared" si="10"/>
        <v>Standard Shipment</v>
      </c>
      <c r="D617" s="67" t="str">
        <f ca="1">IF(C617="Local Scrap","Closed",IFERROR(IF(A617="kgb","Closed",IF(MID(C617,5,1)="Q","Closed",LOOKUP(TODAY()-W617, {0,31,91,181,366}, {"0-30天","31-90天","91-180天","181-365天","365天以上"}))), LOOKUP(TODAY()-Z617, {0,31,91,181,366}, {"0-30天","31-90天","91-180天","181-365天","365天以上"})))</f>
        <v>Closed</v>
      </c>
      <c r="E617" s="67" t="str" cm="1">
        <f t="array" ref="E617">IF(A617&lt;&gt;"kbb", "", IF(IFERROR(VALUE(V617), 0)=MAX(INDEX(($A$2:$A$4929="kbb")*($L$2:$L$4929=L617)*IFERROR(VALUE($V$2:$V$4929), 0), 0)), "最新", "歷史重複"))</f>
        <v/>
      </c>
      <c r="F617" t="s">
        <v>2960</v>
      </c>
      <c r="G617" t="s">
        <v>29</v>
      </c>
      <c r="H617" t="s">
        <v>30</v>
      </c>
      <c r="I617" t="s">
        <v>31</v>
      </c>
      <c r="J617" t="s">
        <v>2961</v>
      </c>
      <c r="K617" t="s">
        <v>2962</v>
      </c>
      <c r="L617" t="s">
        <v>2977</v>
      </c>
      <c r="M617" t="s">
        <v>2544</v>
      </c>
      <c r="N617" t="s">
        <v>2481</v>
      </c>
      <c r="O617" t="s">
        <v>37</v>
      </c>
      <c r="P617" t="s">
        <v>2978</v>
      </c>
      <c r="Q617" t="s">
        <v>38</v>
      </c>
      <c r="R617" t="s">
        <v>1881</v>
      </c>
      <c r="S617" t="s">
        <v>2972</v>
      </c>
      <c r="T617" t="s">
        <v>2979</v>
      </c>
      <c r="U617" t="s">
        <v>2980</v>
      </c>
      <c r="V617" t="s">
        <v>2980</v>
      </c>
      <c r="W617" t="s">
        <v>37</v>
      </c>
      <c r="X617" t="s">
        <v>37</v>
      </c>
      <c r="Y617" t="s">
        <v>37</v>
      </c>
      <c r="Z617" t="s">
        <v>2981</v>
      </c>
      <c r="AA617" t="s">
        <v>44</v>
      </c>
      <c r="AB617" t="s">
        <v>44</v>
      </c>
      <c r="AC617" t="s">
        <v>45</v>
      </c>
      <c r="AD617" t="s">
        <v>1532</v>
      </c>
      <c r="AE617" t="s">
        <v>2969</v>
      </c>
      <c r="AF617" t="s">
        <v>1730</v>
      </c>
      <c r="AG617">
        <v>622521</v>
      </c>
      <c r="AH617">
        <v>7.4</v>
      </c>
      <c r="AI617">
        <v>7.4</v>
      </c>
    </row>
    <row r="618" spans="1:35" ht="16.850000000000001" customHeight="1">
      <c r="A618" s="65" t="str">
        <f>IF(L618="","",IF(COUNTIF(Wip!K:K,L618)=0,IF(W618="","KGB","KBB"),IF(AND(_xlfn.IFNA(VLOOKUP(L618,Wip!K:M,3,0),"")="Y",Q618="MTCAPPLYCONF"),"On Hold",IF(W618="","KGB","KBB"))))</f>
        <v>KGB</v>
      </c>
      <c r="B618" s="65" t="str">
        <f>IF(A618="on hold", "on hold",
 IF(A618="KGB", "Standard Shipment",
  IF(IFERROR(IFERROR(VLOOKUP(L618, List!D:J, 7, 0), VLOOKUP(L618&amp;"", List!D:J, 7, 0)), 0)=0,
   IF(IFERROR(IFERROR(VLOOKUP(L618, 'CND List'!$A:$C, 3, 0), VLOOKUP(L618&amp;"", 'CND List'!$A:$C, 3, 0)), 0)=0,
    IF(A618="KBB", "-", ""),
    IFERROR(VLOOKUP(L618, 'CND List'!$A:$C, 3, 0), VLOOKUP(L618&amp;"", 'CND List'!$A:$C, 3, 0))
   ),
   IFERROR(VLOOKUP(L618, List!D:J, 7, 0), VLOOKUP(L618&amp;"", List!D:J, 7, 0))
  )
 )
)</f>
        <v>Standard Shipment</v>
      </c>
      <c r="C618" s="66" t="str">
        <f t="shared" si="10"/>
        <v>Standard Shipment</v>
      </c>
      <c r="D618" s="67" t="str">
        <f ca="1">IF(C618="Local Scrap","Closed",IFERROR(IF(A618="kgb","Closed",IF(MID(C618,5,1)="Q","Closed",LOOKUP(TODAY()-W618, {0,31,91,181,366}, {"0-30天","31-90天","91-180天","181-365天","365天以上"}))), LOOKUP(TODAY()-Z618, {0,31,91,181,366}, {"0-30天","31-90天","91-180天","181-365天","365天以上"})))</f>
        <v>Closed</v>
      </c>
      <c r="E618" s="67" t="str" cm="1">
        <f t="array" ref="E618">IF(A618&lt;&gt;"kbb", "", IF(IFERROR(VALUE(V618), 0)=MAX(INDEX(($A$2:$A$4929="kbb")*($L$2:$L$4929=L618)*IFERROR(VALUE($V$2:$V$4929), 0), 0)), "最新", "歷史重複"))</f>
        <v/>
      </c>
      <c r="F618" t="s">
        <v>2960</v>
      </c>
      <c r="G618" t="s">
        <v>29</v>
      </c>
      <c r="H618" t="s">
        <v>30</v>
      </c>
      <c r="I618" t="s">
        <v>31</v>
      </c>
      <c r="J618" t="s">
        <v>2961</v>
      </c>
      <c r="K618" t="s">
        <v>2962</v>
      </c>
      <c r="L618" t="s">
        <v>2982</v>
      </c>
      <c r="M618" t="s">
        <v>1610</v>
      </c>
      <c r="N618" t="s">
        <v>1391</v>
      </c>
      <c r="O618" t="s">
        <v>37</v>
      </c>
      <c r="P618" t="s">
        <v>2983</v>
      </c>
      <c r="Q618" t="s">
        <v>38</v>
      </c>
      <c r="R618" t="s">
        <v>1881</v>
      </c>
      <c r="S618" t="s">
        <v>2984</v>
      </c>
      <c r="T618" t="s">
        <v>2985</v>
      </c>
      <c r="U618" t="s">
        <v>2974</v>
      </c>
      <c r="V618" t="s">
        <v>2974</v>
      </c>
      <c r="W618" t="s">
        <v>37</v>
      </c>
      <c r="X618" t="s">
        <v>37</v>
      </c>
      <c r="Y618" t="s">
        <v>37</v>
      </c>
      <c r="Z618" t="s">
        <v>2986</v>
      </c>
      <c r="AA618" t="s">
        <v>44</v>
      </c>
      <c r="AB618" t="s">
        <v>44</v>
      </c>
      <c r="AC618" t="s">
        <v>45</v>
      </c>
      <c r="AD618" t="s">
        <v>1302</v>
      </c>
      <c r="AE618" t="s">
        <v>2976</v>
      </c>
      <c r="AF618" t="s">
        <v>1730</v>
      </c>
      <c r="AG618">
        <v>622534</v>
      </c>
      <c r="AH618">
        <v>6.7</v>
      </c>
      <c r="AI618">
        <v>6.7</v>
      </c>
    </row>
    <row r="619" spans="1:35" ht="16.850000000000001" customHeight="1">
      <c r="A619" s="65" t="str">
        <f>IF(L619="","",IF(COUNTIF(Wip!K:K,L619)=0,IF(W619="","KGB","KBB"),IF(AND(_xlfn.IFNA(VLOOKUP(L619,Wip!K:M,3,0),"")="Y",Q619="MTCAPPLYCONF"),"On Hold",IF(W619="","KGB","KBB"))))</f>
        <v>On Hold</v>
      </c>
      <c r="B619" s="65" t="str">
        <f>IF(A619="on hold", "on hold",
 IF(A619="KGB", "Standard Shipment",
  IF(IFERROR(IFERROR(VLOOKUP(L619, List!D:J, 7, 0), VLOOKUP(L619&amp;"", List!D:J, 7, 0)), 0)=0,
   IF(IFERROR(IFERROR(VLOOKUP(L619, 'CND List'!$A:$C, 3, 0), VLOOKUP(L619&amp;"", 'CND List'!$A:$C, 3, 0)), 0)=0,
    IF(A619="KBB", "-", ""),
    IFERROR(VLOOKUP(L619, 'CND List'!$A:$C, 3, 0), VLOOKUP(L619&amp;"", 'CND List'!$A:$C, 3, 0))
   ),
   IFERROR(VLOOKUP(L619, List!D:J, 7, 0), VLOOKUP(L619&amp;"", List!D:J, 7, 0))
  )
 )
)</f>
        <v>on hold</v>
      </c>
      <c r="C619" s="66" t="str">
        <f t="shared" si="10"/>
        <v>on hold</v>
      </c>
      <c r="D619" s="67" t="str">
        <f ca="1">IF(C619="Local Scrap","Closed",IFERROR(IF(A619="kgb","Closed",IF(MID(C619,5,1)="Q","Closed",LOOKUP(TODAY()-W619, {0,31,91,181,366}, {"0-30天","31-90天","91-180天","181-365天","365天以上"}))), LOOKUP(TODAY()-Z619, {0,31,91,181,366}, {"0-30天","31-90天","91-180天","181-365天","365天以上"})))</f>
        <v>31-90天</v>
      </c>
      <c r="E619" s="67" t="str" cm="1">
        <f t="array" ref="E619">IF(A619&lt;&gt;"kbb", "", IF(IFERROR(VALUE(V619), 0)=MAX(INDEX(($A$2:$A$4929="kbb")*($L$2:$L$4929=L619)*IFERROR(VALUE($V$2:$V$4929), 0), 0)), "最新", "歷史重複"))</f>
        <v/>
      </c>
      <c r="F619" t="s">
        <v>2960</v>
      </c>
      <c r="G619" t="s">
        <v>29</v>
      </c>
      <c r="H619" t="s">
        <v>30</v>
      </c>
      <c r="I619" t="s">
        <v>31</v>
      </c>
      <c r="J619" t="s">
        <v>2961</v>
      </c>
      <c r="K619" t="s">
        <v>2962</v>
      </c>
      <c r="L619" t="s">
        <v>2987</v>
      </c>
      <c r="M619" t="s">
        <v>2703</v>
      </c>
      <c r="N619" t="s">
        <v>1249</v>
      </c>
      <c r="O619" t="s">
        <v>37</v>
      </c>
      <c r="P619" t="s">
        <v>2987</v>
      </c>
      <c r="Q619" t="s">
        <v>2309</v>
      </c>
      <c r="R619" t="s">
        <v>1881</v>
      </c>
      <c r="S619" t="s">
        <v>2984</v>
      </c>
      <c r="T619" t="s">
        <v>37</v>
      </c>
      <c r="U619" t="s">
        <v>37</v>
      </c>
      <c r="V619" t="s">
        <v>37</v>
      </c>
      <c r="W619" t="s">
        <v>37</v>
      </c>
      <c r="X619" t="s">
        <v>37</v>
      </c>
      <c r="Y619" t="s">
        <v>37</v>
      </c>
      <c r="Z619" t="s">
        <v>2988</v>
      </c>
      <c r="AA619" t="s">
        <v>44</v>
      </c>
      <c r="AB619" t="s">
        <v>44</v>
      </c>
      <c r="AC619" t="s">
        <v>45</v>
      </c>
      <c r="AD619" t="s">
        <v>1257</v>
      </c>
      <c r="AE619" t="s">
        <v>37</v>
      </c>
      <c r="AF619" t="s">
        <v>37</v>
      </c>
      <c r="AG619" t="s">
        <v>37</v>
      </c>
      <c r="AH619" t="s">
        <v>37</v>
      </c>
      <c r="AI619" t="s">
        <v>37</v>
      </c>
    </row>
    <row r="620" spans="1:35" ht="16.850000000000001" customHeight="1">
      <c r="A620" s="65" t="str">
        <f>IF(L620="","",IF(COUNTIF(Wip!K:K,L620)=0,IF(W620="","KGB","KBB"),IF(AND(_xlfn.IFNA(VLOOKUP(L620,Wip!K:M,3,0),"")="Y",Q620="MTCAPPLYCONF"),"On Hold",IF(W620="","KGB","KBB"))))</f>
        <v>KGB</v>
      </c>
      <c r="B620" s="65" t="str">
        <f>IF(A620="on hold", "on hold",
 IF(A620="KGB", "Standard Shipment",
  IF(IFERROR(IFERROR(VLOOKUP(L620, List!D:J, 7, 0), VLOOKUP(L620&amp;"", List!D:J, 7, 0)), 0)=0,
   IF(IFERROR(IFERROR(VLOOKUP(L620, 'CND List'!$A:$C, 3, 0), VLOOKUP(L620&amp;"", 'CND List'!$A:$C, 3, 0)), 0)=0,
    IF(A620="KBB", "-", ""),
    IFERROR(VLOOKUP(L620, 'CND List'!$A:$C, 3, 0), VLOOKUP(L620&amp;"", 'CND List'!$A:$C, 3, 0))
   ),
   IFERROR(VLOOKUP(L620, List!D:J, 7, 0), VLOOKUP(L620&amp;"", List!D:J, 7, 0))
  )
 )
)</f>
        <v>Standard Shipment</v>
      </c>
      <c r="C620" s="66" t="str">
        <f t="shared" si="10"/>
        <v>Standard Shipment</v>
      </c>
      <c r="D620" s="67" t="str">
        <f ca="1">IF(C620="Local Scrap","Closed",IFERROR(IF(A620="kgb","Closed",IF(MID(C620,5,1)="Q","Closed",LOOKUP(TODAY()-W620, {0,31,91,181,366}, {"0-30天","31-90天","91-180天","181-365天","365天以上"}))), LOOKUP(TODAY()-Z620, {0,31,91,181,366}, {"0-30天","31-90天","91-180天","181-365天","365天以上"})))</f>
        <v>Closed</v>
      </c>
      <c r="E620" s="67" t="str" cm="1">
        <f t="array" ref="E620">IF(A620&lt;&gt;"kbb", "", IF(IFERROR(VALUE(V620), 0)=MAX(INDEX(($A$2:$A$4929="kbb")*($L$2:$L$4929=L620)*IFERROR(VALUE($V$2:$V$4929), 0), 0)), "最新", "歷史重複"))</f>
        <v/>
      </c>
      <c r="F620" t="s">
        <v>2960</v>
      </c>
      <c r="G620" t="s">
        <v>29</v>
      </c>
      <c r="H620" t="s">
        <v>30</v>
      </c>
      <c r="I620" t="s">
        <v>31</v>
      </c>
      <c r="J620" t="s">
        <v>2961</v>
      </c>
      <c r="K620" t="s">
        <v>2962</v>
      </c>
      <c r="L620" t="s">
        <v>2989</v>
      </c>
      <c r="M620" t="s">
        <v>486</v>
      </c>
      <c r="N620" t="s">
        <v>219</v>
      </c>
      <c r="O620" t="s">
        <v>37</v>
      </c>
      <c r="P620" t="s">
        <v>2990</v>
      </c>
      <c r="Q620" t="s">
        <v>38</v>
      </c>
      <c r="R620" t="s">
        <v>1881</v>
      </c>
      <c r="S620" t="s">
        <v>2984</v>
      </c>
      <c r="T620" t="s">
        <v>2991</v>
      </c>
      <c r="U620" t="s">
        <v>2974</v>
      </c>
      <c r="V620" t="s">
        <v>2974</v>
      </c>
      <c r="W620" t="s">
        <v>37</v>
      </c>
      <c r="X620" t="s">
        <v>37</v>
      </c>
      <c r="Y620" t="s">
        <v>37</v>
      </c>
      <c r="Z620" t="s">
        <v>2992</v>
      </c>
      <c r="AA620" t="s">
        <v>44</v>
      </c>
      <c r="AB620" t="s">
        <v>44</v>
      </c>
      <c r="AC620" t="s">
        <v>45</v>
      </c>
      <c r="AD620" t="s">
        <v>179</v>
      </c>
      <c r="AE620" t="s">
        <v>2976</v>
      </c>
      <c r="AF620" t="s">
        <v>48</v>
      </c>
      <c r="AG620">
        <v>622534</v>
      </c>
      <c r="AH620">
        <v>5.6</v>
      </c>
      <c r="AI620">
        <v>0.3</v>
      </c>
    </row>
    <row r="621" spans="1:35" ht="16.850000000000001" customHeight="1">
      <c r="A621" s="65" t="str">
        <f>IF(L621="","",IF(COUNTIF(Wip!K:K,L621)=0,IF(W621="","KGB","KBB"),IF(AND(_xlfn.IFNA(VLOOKUP(L621,Wip!K:M,3,0),"")="Y",Q621="MTCAPPLYCONF"),"On Hold",IF(W621="","KGB","KBB"))))</f>
        <v>On Hold</v>
      </c>
      <c r="B621" s="65" t="str">
        <f>IF(A621="on hold", "on hold",
 IF(A621="KGB", "Standard Shipment",
  IF(IFERROR(IFERROR(VLOOKUP(L621, List!D:J, 7, 0), VLOOKUP(L621&amp;"", List!D:J, 7, 0)), 0)=0,
   IF(IFERROR(IFERROR(VLOOKUP(L621, 'CND List'!$A:$C, 3, 0), VLOOKUP(L621&amp;"", 'CND List'!$A:$C, 3, 0)), 0)=0,
    IF(A621="KBB", "-", ""),
    IFERROR(VLOOKUP(L621, 'CND List'!$A:$C, 3, 0), VLOOKUP(L621&amp;"", 'CND List'!$A:$C, 3, 0))
   ),
   IFERROR(VLOOKUP(L621, List!D:J, 7, 0), VLOOKUP(L621&amp;"", List!D:J, 7, 0))
  )
 )
)</f>
        <v>on hold</v>
      </c>
      <c r="C621" s="66" t="str">
        <f t="shared" si="10"/>
        <v>on hold</v>
      </c>
      <c r="D621" s="67" t="str">
        <f ca="1">IF(C621="Local Scrap","Closed",IFERROR(IF(A621="kgb","Closed",IF(MID(C621,5,1)="Q","Closed",LOOKUP(TODAY()-W621, {0,31,91,181,366}, {"0-30天","31-90天","91-180天","181-365天","365天以上"}))), LOOKUP(TODAY()-Z621, {0,31,91,181,366}, {"0-30天","31-90天","91-180天","181-365天","365天以上"})))</f>
        <v>31-90天</v>
      </c>
      <c r="E621" s="67" t="str" cm="1">
        <f t="array" ref="E621">IF(A621&lt;&gt;"kbb", "", IF(IFERROR(VALUE(V621), 0)=MAX(INDEX(($A$2:$A$4929="kbb")*($L$2:$L$4929=L621)*IFERROR(VALUE($V$2:$V$4929), 0), 0)), "最新", "歷史重複"))</f>
        <v/>
      </c>
      <c r="F621" t="s">
        <v>2960</v>
      </c>
      <c r="G621" t="s">
        <v>29</v>
      </c>
      <c r="H621" t="s">
        <v>30</v>
      </c>
      <c r="I621" t="s">
        <v>31</v>
      </c>
      <c r="J621" t="s">
        <v>2961</v>
      </c>
      <c r="K621" t="s">
        <v>2962</v>
      </c>
      <c r="L621" t="s">
        <v>2993</v>
      </c>
      <c r="M621" t="s">
        <v>1842</v>
      </c>
      <c r="N621" t="s">
        <v>1843</v>
      </c>
      <c r="O621" t="s">
        <v>37</v>
      </c>
      <c r="P621" t="s">
        <v>2993</v>
      </c>
      <c r="Q621" t="s">
        <v>2309</v>
      </c>
      <c r="R621" t="s">
        <v>1881</v>
      </c>
      <c r="S621" t="s">
        <v>2984</v>
      </c>
      <c r="T621" t="s">
        <v>37</v>
      </c>
      <c r="U621" t="s">
        <v>37</v>
      </c>
      <c r="V621" t="s">
        <v>37</v>
      </c>
      <c r="W621" t="s">
        <v>37</v>
      </c>
      <c r="X621" t="s">
        <v>37</v>
      </c>
      <c r="Y621" t="s">
        <v>37</v>
      </c>
      <c r="Z621" t="s">
        <v>2994</v>
      </c>
      <c r="AA621" t="s">
        <v>44</v>
      </c>
      <c r="AB621" t="s">
        <v>44</v>
      </c>
      <c r="AC621" t="s">
        <v>45</v>
      </c>
      <c r="AD621" t="s">
        <v>1847</v>
      </c>
      <c r="AE621" t="s">
        <v>37</v>
      </c>
      <c r="AF621" t="s">
        <v>37</v>
      </c>
      <c r="AG621" t="s">
        <v>37</v>
      </c>
      <c r="AH621" t="s">
        <v>37</v>
      </c>
      <c r="AI621" t="s">
        <v>37</v>
      </c>
    </row>
    <row r="622" spans="1:35" ht="16.850000000000001" customHeight="1">
      <c r="A622" s="65" t="str">
        <f>IF(L622="","",IF(COUNTIF(Wip!K:K,L622)=0,IF(W622="","KGB","KBB"),IF(AND(_xlfn.IFNA(VLOOKUP(L622,Wip!K:M,3,0),"")="Y",Q622="MTCAPPLYCONF"),"On Hold",IF(W622="","KGB","KBB"))))</f>
        <v>KGB</v>
      </c>
      <c r="B622" s="65" t="str">
        <f>IF(A622="on hold", "on hold",
 IF(A622="KGB", "Standard Shipment",
  IF(IFERROR(IFERROR(VLOOKUP(L622, List!D:J, 7, 0), VLOOKUP(L622&amp;"", List!D:J, 7, 0)), 0)=0,
   IF(IFERROR(IFERROR(VLOOKUP(L622, 'CND List'!$A:$C, 3, 0), VLOOKUP(L622&amp;"", 'CND List'!$A:$C, 3, 0)), 0)=0,
    IF(A622="KBB", "-", ""),
    IFERROR(VLOOKUP(L622, 'CND List'!$A:$C, 3, 0), VLOOKUP(L622&amp;"", 'CND List'!$A:$C, 3, 0))
   ),
   IFERROR(VLOOKUP(L622, List!D:J, 7, 0), VLOOKUP(L622&amp;"", List!D:J, 7, 0))
  )
 )
)</f>
        <v>Standard Shipment</v>
      </c>
      <c r="C622" s="66" t="str">
        <f t="shared" si="10"/>
        <v>Standard Shipment</v>
      </c>
      <c r="D622" s="67" t="str">
        <f ca="1">IF(C622="Local Scrap","Closed",IFERROR(IF(A622="kgb","Closed",IF(MID(C622,5,1)="Q","Closed",LOOKUP(TODAY()-W622, {0,31,91,181,366}, {"0-30天","31-90天","91-180天","181-365天","365天以上"}))), LOOKUP(TODAY()-Z622, {0,31,91,181,366}, {"0-30天","31-90天","91-180天","181-365天","365天以上"})))</f>
        <v>Closed</v>
      </c>
      <c r="E622" s="67" t="str" cm="1">
        <f t="array" ref="E622">IF(A622&lt;&gt;"kbb", "", IF(IFERROR(VALUE(V622), 0)=MAX(INDEX(($A$2:$A$4929="kbb")*($L$2:$L$4929=L622)*IFERROR(VALUE($V$2:$V$4929), 0), 0)), "最新", "歷史重複"))</f>
        <v/>
      </c>
      <c r="F622" t="s">
        <v>2960</v>
      </c>
      <c r="G622" t="s">
        <v>29</v>
      </c>
      <c r="H622" t="s">
        <v>30</v>
      </c>
      <c r="I622" t="s">
        <v>31</v>
      </c>
      <c r="J622" t="s">
        <v>2961</v>
      </c>
      <c r="K622" t="s">
        <v>2962</v>
      </c>
      <c r="L622" t="s">
        <v>2995</v>
      </c>
      <c r="M622" t="s">
        <v>1248</v>
      </c>
      <c r="N622" t="s">
        <v>1249</v>
      </c>
      <c r="O622" t="s">
        <v>37</v>
      </c>
      <c r="P622" t="s">
        <v>2996</v>
      </c>
      <c r="Q622" t="s">
        <v>38</v>
      </c>
      <c r="R622" t="s">
        <v>1881</v>
      </c>
      <c r="S622" t="s">
        <v>2984</v>
      </c>
      <c r="T622" t="s">
        <v>2997</v>
      </c>
      <c r="U622" t="s">
        <v>2980</v>
      </c>
      <c r="V622" t="s">
        <v>2980</v>
      </c>
      <c r="W622" t="s">
        <v>37</v>
      </c>
      <c r="X622" t="s">
        <v>37</v>
      </c>
      <c r="Y622" t="s">
        <v>37</v>
      </c>
      <c r="Z622" t="s">
        <v>2998</v>
      </c>
      <c r="AA622" t="s">
        <v>44</v>
      </c>
      <c r="AB622" t="s">
        <v>44</v>
      </c>
      <c r="AC622" t="s">
        <v>45</v>
      </c>
      <c r="AD622" t="s">
        <v>1257</v>
      </c>
      <c r="AE622" t="s">
        <v>2969</v>
      </c>
      <c r="AF622" t="s">
        <v>1918</v>
      </c>
      <c r="AG622">
        <v>622521</v>
      </c>
      <c r="AH622">
        <v>6.6</v>
      </c>
      <c r="AI622">
        <v>6.6</v>
      </c>
    </row>
    <row r="623" spans="1:35" ht="16.850000000000001" customHeight="1">
      <c r="A623" s="65" t="str">
        <f>IF(L623="","",IF(COUNTIF(Wip!K:K,L623)=0,IF(W623="","KGB","KBB"),IF(AND(_xlfn.IFNA(VLOOKUP(L623,Wip!K:M,3,0),"")="Y",Q623="MTCAPPLYCONF"),"On Hold",IF(W623="","KGB","KBB"))))</f>
        <v>KGB</v>
      </c>
      <c r="B623" s="65" t="str">
        <f>IF(A623="on hold", "on hold",
 IF(A623="KGB", "Standard Shipment",
  IF(IFERROR(IFERROR(VLOOKUP(L623, List!D:J, 7, 0), VLOOKUP(L623&amp;"", List!D:J, 7, 0)), 0)=0,
   IF(IFERROR(IFERROR(VLOOKUP(L623, 'CND List'!$A:$C, 3, 0), VLOOKUP(L623&amp;"", 'CND List'!$A:$C, 3, 0)), 0)=0,
    IF(A623="KBB", "-", ""),
    IFERROR(VLOOKUP(L623, 'CND List'!$A:$C, 3, 0), VLOOKUP(L623&amp;"", 'CND List'!$A:$C, 3, 0))
   ),
   IFERROR(VLOOKUP(L623, List!D:J, 7, 0), VLOOKUP(L623&amp;"", List!D:J, 7, 0))
  )
 )
)</f>
        <v>Standard Shipment</v>
      </c>
      <c r="C623" s="66" t="str">
        <f t="shared" si="10"/>
        <v>Standard Shipment</v>
      </c>
      <c r="D623" s="67" t="str">
        <f ca="1">IF(C623="Local Scrap","Closed",IFERROR(IF(A623="kgb","Closed",IF(MID(C623,5,1)="Q","Closed",LOOKUP(TODAY()-W623, {0,31,91,181,366}, {"0-30天","31-90天","91-180天","181-365天","365天以上"}))), LOOKUP(TODAY()-Z623, {0,31,91,181,366}, {"0-30天","31-90天","91-180天","181-365天","365天以上"})))</f>
        <v>Closed</v>
      </c>
      <c r="E623" s="67" t="str" cm="1">
        <f t="array" ref="E623">IF(A623&lt;&gt;"kbb", "", IF(IFERROR(VALUE(V623), 0)=MAX(INDEX(($A$2:$A$4929="kbb")*($L$2:$L$4929=L623)*IFERROR(VALUE($V$2:$V$4929), 0), 0)), "最新", "歷史重複"))</f>
        <v/>
      </c>
      <c r="F623" t="s">
        <v>2960</v>
      </c>
      <c r="G623" t="s">
        <v>29</v>
      </c>
      <c r="H623" t="s">
        <v>30</v>
      </c>
      <c r="I623" t="s">
        <v>31</v>
      </c>
      <c r="J623" t="s">
        <v>2961</v>
      </c>
      <c r="K623" t="s">
        <v>2962</v>
      </c>
      <c r="L623" t="s">
        <v>2999</v>
      </c>
      <c r="M623" t="s">
        <v>2703</v>
      </c>
      <c r="N623" t="s">
        <v>1249</v>
      </c>
      <c r="O623" t="s">
        <v>37</v>
      </c>
      <c r="P623" t="s">
        <v>3000</v>
      </c>
      <c r="Q623" t="s">
        <v>38</v>
      </c>
      <c r="R623" t="s">
        <v>1881</v>
      </c>
      <c r="S623" t="s">
        <v>2984</v>
      </c>
      <c r="T623" t="s">
        <v>3001</v>
      </c>
      <c r="U623" t="s">
        <v>2980</v>
      </c>
      <c r="V623" t="s">
        <v>2980</v>
      </c>
      <c r="W623" t="s">
        <v>37</v>
      </c>
      <c r="X623" t="s">
        <v>37</v>
      </c>
      <c r="Y623" t="s">
        <v>37</v>
      </c>
      <c r="Z623" t="s">
        <v>3002</v>
      </c>
      <c r="AA623" t="s">
        <v>44</v>
      </c>
      <c r="AB623" t="s">
        <v>44</v>
      </c>
      <c r="AC623" t="s">
        <v>45</v>
      </c>
      <c r="AD623" t="s">
        <v>1257</v>
      </c>
      <c r="AE623" t="s">
        <v>2969</v>
      </c>
      <c r="AF623" t="s">
        <v>1918</v>
      </c>
      <c r="AG623">
        <v>622521</v>
      </c>
      <c r="AH623">
        <v>6.6</v>
      </c>
      <c r="AI623">
        <v>6.6</v>
      </c>
    </row>
    <row r="624" spans="1:35" ht="16.850000000000001" customHeight="1">
      <c r="A624" s="65" t="str">
        <f>IF(L624="","",IF(COUNTIF(Wip!K:K,L624)=0,IF(W624="","KGB","KBB"),IF(AND(_xlfn.IFNA(VLOOKUP(L624,Wip!K:M,3,0),"")="Y",Q624="MTCAPPLYCONF"),"On Hold",IF(W624="","KGB","KBB"))))</f>
        <v>KGB</v>
      </c>
      <c r="B624" s="65" t="str">
        <f>IF(A624="on hold", "on hold",
 IF(A624="KGB", "Standard Shipment",
  IF(IFERROR(IFERROR(VLOOKUP(L624, List!D:J, 7, 0), VLOOKUP(L624&amp;"", List!D:J, 7, 0)), 0)=0,
   IF(IFERROR(IFERROR(VLOOKUP(L624, 'CND List'!$A:$C, 3, 0), VLOOKUP(L624&amp;"", 'CND List'!$A:$C, 3, 0)), 0)=0,
    IF(A624="KBB", "-", ""),
    IFERROR(VLOOKUP(L624, 'CND List'!$A:$C, 3, 0), VLOOKUP(L624&amp;"", 'CND List'!$A:$C, 3, 0))
   ),
   IFERROR(VLOOKUP(L624, List!D:J, 7, 0), VLOOKUP(L624&amp;"", List!D:J, 7, 0))
  )
 )
)</f>
        <v>Standard Shipment</v>
      </c>
      <c r="C624" s="66" t="str">
        <f t="shared" si="10"/>
        <v>Standard Shipment</v>
      </c>
      <c r="D624" s="67" t="str">
        <f ca="1">IF(C624="Local Scrap","Closed",IFERROR(IF(A624="kgb","Closed",IF(MID(C624,5,1)="Q","Closed",LOOKUP(TODAY()-W624, {0,31,91,181,366}, {"0-30天","31-90天","91-180天","181-365天","365天以上"}))), LOOKUP(TODAY()-Z624, {0,31,91,181,366}, {"0-30天","31-90天","91-180天","181-365天","365天以上"})))</f>
        <v>Closed</v>
      </c>
      <c r="E624" s="67" t="str" cm="1">
        <f t="array" ref="E624">IF(A624&lt;&gt;"kbb", "", IF(IFERROR(VALUE(V624), 0)=MAX(INDEX(($A$2:$A$4929="kbb")*($L$2:$L$4929=L624)*IFERROR(VALUE($V$2:$V$4929), 0), 0)), "最新", "歷史重複"))</f>
        <v/>
      </c>
      <c r="F624" t="s">
        <v>2960</v>
      </c>
      <c r="G624" t="s">
        <v>29</v>
      </c>
      <c r="H624" t="s">
        <v>30</v>
      </c>
      <c r="I624" t="s">
        <v>31</v>
      </c>
      <c r="J624" t="s">
        <v>2961</v>
      </c>
      <c r="K624" t="s">
        <v>2962</v>
      </c>
      <c r="L624" t="s">
        <v>3003</v>
      </c>
      <c r="M624" t="s">
        <v>1410</v>
      </c>
      <c r="N624" t="s">
        <v>1411</v>
      </c>
      <c r="O624" t="s">
        <v>37</v>
      </c>
      <c r="P624" t="s">
        <v>3004</v>
      </c>
      <c r="Q624" t="s">
        <v>38</v>
      </c>
      <c r="R624" t="s">
        <v>1881</v>
      </c>
      <c r="S624" t="s">
        <v>2984</v>
      </c>
      <c r="T624" t="s">
        <v>3005</v>
      </c>
      <c r="U624" t="s">
        <v>2974</v>
      </c>
      <c r="V624" t="s">
        <v>2974</v>
      </c>
      <c r="W624" t="s">
        <v>37</v>
      </c>
      <c r="X624" t="s">
        <v>37</v>
      </c>
      <c r="Y624" t="s">
        <v>37</v>
      </c>
      <c r="Z624" t="s">
        <v>3006</v>
      </c>
      <c r="AA624" t="s">
        <v>44</v>
      </c>
      <c r="AB624" t="s">
        <v>44</v>
      </c>
      <c r="AC624" t="s">
        <v>45</v>
      </c>
      <c r="AD624" t="s">
        <v>1257</v>
      </c>
      <c r="AE624" t="s">
        <v>2976</v>
      </c>
      <c r="AF624" t="s">
        <v>1730</v>
      </c>
      <c r="AG624">
        <v>622534</v>
      </c>
      <c r="AH624">
        <v>6.7</v>
      </c>
      <c r="AI624">
        <v>6.7</v>
      </c>
    </row>
    <row r="625" spans="1:35" ht="16.850000000000001" customHeight="1">
      <c r="A625" s="65" t="str">
        <f>IF(L625="","",IF(COUNTIF(Wip!K:K,L625)=0,IF(W625="","KGB","KBB"),IF(AND(_xlfn.IFNA(VLOOKUP(L625,Wip!K:M,3,0),"")="Y",Q625="MTCAPPLYCONF"),"On Hold",IF(W625="","KGB","KBB"))))</f>
        <v>KGB</v>
      </c>
      <c r="B625" s="65" t="str">
        <f>IF(A625="on hold", "on hold",
 IF(A625="KGB", "Standard Shipment",
  IF(IFERROR(IFERROR(VLOOKUP(L625, List!D:J, 7, 0), VLOOKUP(L625&amp;"", List!D:J, 7, 0)), 0)=0,
   IF(IFERROR(IFERROR(VLOOKUP(L625, 'CND List'!$A:$C, 3, 0), VLOOKUP(L625&amp;"", 'CND List'!$A:$C, 3, 0)), 0)=0,
    IF(A625="KBB", "-", ""),
    IFERROR(VLOOKUP(L625, 'CND List'!$A:$C, 3, 0), VLOOKUP(L625&amp;"", 'CND List'!$A:$C, 3, 0))
   ),
   IFERROR(VLOOKUP(L625, List!D:J, 7, 0), VLOOKUP(L625&amp;"", List!D:J, 7, 0))
  )
 )
)</f>
        <v>Standard Shipment</v>
      </c>
      <c r="C625" s="66" t="str">
        <f t="shared" si="10"/>
        <v>Standard Shipment</v>
      </c>
      <c r="D625" s="67" t="str">
        <f ca="1">IF(C625="Local Scrap","Closed",IFERROR(IF(A625="kgb","Closed",IF(MID(C625,5,1)="Q","Closed",LOOKUP(TODAY()-W625, {0,31,91,181,366}, {"0-30天","31-90天","91-180天","181-365天","365天以上"}))), LOOKUP(TODAY()-Z625, {0,31,91,181,366}, {"0-30天","31-90天","91-180天","181-365天","365天以上"})))</f>
        <v>Closed</v>
      </c>
      <c r="E625" s="67" t="str" cm="1">
        <f t="array" ref="E625">IF(A625&lt;&gt;"kbb", "", IF(IFERROR(VALUE(V625), 0)=MAX(INDEX(($A$2:$A$4929="kbb")*($L$2:$L$4929=L625)*IFERROR(VALUE($V$2:$V$4929), 0), 0)), "最新", "歷史重複"))</f>
        <v/>
      </c>
      <c r="F625" t="s">
        <v>2960</v>
      </c>
      <c r="G625" t="s">
        <v>29</v>
      </c>
      <c r="H625" t="s">
        <v>30</v>
      </c>
      <c r="I625" t="s">
        <v>31</v>
      </c>
      <c r="J625" t="s">
        <v>2961</v>
      </c>
      <c r="K625" t="s">
        <v>2962</v>
      </c>
      <c r="L625" t="s">
        <v>3007</v>
      </c>
      <c r="M625" t="s">
        <v>218</v>
      </c>
      <c r="N625" t="s">
        <v>219</v>
      </c>
      <c r="O625" t="s">
        <v>37</v>
      </c>
      <c r="P625" t="s">
        <v>3008</v>
      </c>
      <c r="Q625" t="s">
        <v>38</v>
      </c>
      <c r="R625" t="s">
        <v>1881</v>
      </c>
      <c r="S625" t="s">
        <v>2984</v>
      </c>
      <c r="T625" t="s">
        <v>3009</v>
      </c>
      <c r="U625" t="s">
        <v>2974</v>
      </c>
      <c r="V625" t="s">
        <v>2974</v>
      </c>
      <c r="W625" t="s">
        <v>37</v>
      </c>
      <c r="X625" t="s">
        <v>37</v>
      </c>
      <c r="Y625" t="s">
        <v>37</v>
      </c>
      <c r="Z625" t="s">
        <v>3010</v>
      </c>
      <c r="AA625" t="s">
        <v>44</v>
      </c>
      <c r="AB625" t="s">
        <v>44</v>
      </c>
      <c r="AC625" t="s">
        <v>45</v>
      </c>
      <c r="AD625" t="s">
        <v>179</v>
      </c>
      <c r="AE625" t="s">
        <v>2976</v>
      </c>
      <c r="AF625" t="s">
        <v>48</v>
      </c>
      <c r="AG625">
        <v>622534</v>
      </c>
      <c r="AH625">
        <v>5.6</v>
      </c>
      <c r="AI625">
        <v>0.3</v>
      </c>
    </row>
    <row r="626" spans="1:35" ht="16.850000000000001" customHeight="1">
      <c r="A626" s="65" t="str">
        <f>IF(L626="","",IF(COUNTIF(Wip!K:K,L626)=0,IF(W626="","KGB","KBB"),IF(AND(_xlfn.IFNA(VLOOKUP(L626,Wip!K:M,3,0),"")="Y",Q626="MTCAPPLYCONF"),"On Hold",IF(W626="","KGB","KBB"))))</f>
        <v>KGB</v>
      </c>
      <c r="B626" s="65" t="str">
        <f>IF(A626="on hold", "on hold",
 IF(A626="KGB", "Standard Shipment",
  IF(IFERROR(IFERROR(VLOOKUP(L626, List!D:J, 7, 0), VLOOKUP(L626&amp;"", List!D:J, 7, 0)), 0)=0,
   IF(IFERROR(IFERROR(VLOOKUP(L626, 'CND List'!$A:$C, 3, 0), VLOOKUP(L626&amp;"", 'CND List'!$A:$C, 3, 0)), 0)=0,
    IF(A626="KBB", "-", ""),
    IFERROR(VLOOKUP(L626, 'CND List'!$A:$C, 3, 0), VLOOKUP(L626&amp;"", 'CND List'!$A:$C, 3, 0))
   ),
   IFERROR(VLOOKUP(L626, List!D:J, 7, 0), VLOOKUP(L626&amp;"", List!D:J, 7, 0))
  )
 )
)</f>
        <v>Standard Shipment</v>
      </c>
      <c r="C626" s="66" t="str">
        <f t="shared" si="10"/>
        <v>Standard Shipment</v>
      </c>
      <c r="D626" s="67" t="str">
        <f ca="1">IF(C626="Local Scrap","Closed",IFERROR(IF(A626="kgb","Closed",IF(MID(C626,5,1)="Q","Closed",LOOKUP(TODAY()-W626, {0,31,91,181,366}, {"0-30天","31-90天","91-180天","181-365天","365天以上"}))), LOOKUP(TODAY()-Z626, {0,31,91,181,366}, {"0-30天","31-90天","91-180天","181-365天","365天以上"})))</f>
        <v>Closed</v>
      </c>
      <c r="E626" s="67" t="str" cm="1">
        <f t="array" ref="E626">IF(A626&lt;&gt;"kbb", "", IF(IFERROR(VALUE(V626), 0)=MAX(INDEX(($A$2:$A$4929="kbb")*($L$2:$L$4929=L626)*IFERROR(VALUE($V$2:$V$4929), 0), 0)), "最新", "歷史重複"))</f>
        <v/>
      </c>
      <c r="F626" t="s">
        <v>2960</v>
      </c>
      <c r="G626" t="s">
        <v>29</v>
      </c>
      <c r="H626" t="s">
        <v>30</v>
      </c>
      <c r="I626" t="s">
        <v>31</v>
      </c>
      <c r="J626" t="s">
        <v>2961</v>
      </c>
      <c r="K626" t="s">
        <v>2962</v>
      </c>
      <c r="L626" t="s">
        <v>3011</v>
      </c>
      <c r="M626" t="s">
        <v>930</v>
      </c>
      <c r="N626" t="s">
        <v>219</v>
      </c>
      <c r="O626" t="s">
        <v>37</v>
      </c>
      <c r="P626" t="s">
        <v>3012</v>
      </c>
      <c r="Q626" t="s">
        <v>38</v>
      </c>
      <c r="R626" t="s">
        <v>1881</v>
      </c>
      <c r="S626" t="s">
        <v>2984</v>
      </c>
      <c r="T626" t="s">
        <v>3013</v>
      </c>
      <c r="U626" t="s">
        <v>2974</v>
      </c>
      <c r="V626" t="s">
        <v>2974</v>
      </c>
      <c r="W626" t="s">
        <v>37</v>
      </c>
      <c r="X626" t="s">
        <v>37</v>
      </c>
      <c r="Y626" t="s">
        <v>37</v>
      </c>
      <c r="Z626" t="s">
        <v>3014</v>
      </c>
      <c r="AA626" t="s">
        <v>44</v>
      </c>
      <c r="AB626" t="s">
        <v>44</v>
      </c>
      <c r="AC626" t="s">
        <v>45</v>
      </c>
      <c r="AD626" t="s">
        <v>179</v>
      </c>
      <c r="AE626" t="s">
        <v>2976</v>
      </c>
      <c r="AF626" t="s">
        <v>48</v>
      </c>
      <c r="AG626">
        <v>622534</v>
      </c>
      <c r="AH626">
        <v>5.6</v>
      </c>
      <c r="AI626">
        <v>0.3</v>
      </c>
    </row>
    <row r="627" spans="1:35" ht="16.850000000000001" customHeight="1">
      <c r="A627" s="65" t="str">
        <f>IF(L627="","",IF(COUNTIF(Wip!K:K,L627)=0,IF(W627="","KGB","KBB"),IF(AND(_xlfn.IFNA(VLOOKUP(L627,Wip!K:M,3,0),"")="Y",Q627="MTCAPPLYCONF"),"On Hold",IF(W627="","KGB","KBB"))))</f>
        <v>KGB</v>
      </c>
      <c r="B627" s="65" t="str">
        <f>IF(A627="on hold", "on hold",
 IF(A627="KGB", "Standard Shipment",
  IF(IFERROR(IFERROR(VLOOKUP(L627, List!D:J, 7, 0), VLOOKUP(L627&amp;"", List!D:J, 7, 0)), 0)=0,
   IF(IFERROR(IFERROR(VLOOKUP(L627, 'CND List'!$A:$C, 3, 0), VLOOKUP(L627&amp;"", 'CND List'!$A:$C, 3, 0)), 0)=0,
    IF(A627="KBB", "-", ""),
    IFERROR(VLOOKUP(L627, 'CND List'!$A:$C, 3, 0), VLOOKUP(L627&amp;"", 'CND List'!$A:$C, 3, 0))
   ),
   IFERROR(VLOOKUP(L627, List!D:J, 7, 0), VLOOKUP(L627&amp;"", List!D:J, 7, 0))
  )
 )
)</f>
        <v>Standard Shipment</v>
      </c>
      <c r="C627" s="66" t="str">
        <f t="shared" si="10"/>
        <v>Standard Shipment</v>
      </c>
      <c r="D627" s="67" t="str">
        <f ca="1">IF(C627="Local Scrap","Closed",IFERROR(IF(A627="kgb","Closed",IF(MID(C627,5,1)="Q","Closed",LOOKUP(TODAY()-W627, {0,31,91,181,366}, {"0-30天","31-90天","91-180天","181-365天","365天以上"}))), LOOKUP(TODAY()-Z627, {0,31,91,181,366}, {"0-30天","31-90天","91-180天","181-365天","365天以上"})))</f>
        <v>Closed</v>
      </c>
      <c r="E627" s="67" t="str" cm="1">
        <f t="array" ref="E627">IF(A627&lt;&gt;"kbb", "", IF(IFERROR(VALUE(V627), 0)=MAX(INDEX(($A$2:$A$4929="kbb")*($L$2:$L$4929=L627)*IFERROR(VALUE($V$2:$V$4929), 0), 0)), "最新", "歷史重複"))</f>
        <v/>
      </c>
      <c r="F627" t="s">
        <v>2960</v>
      </c>
      <c r="G627" t="s">
        <v>29</v>
      </c>
      <c r="H627" t="s">
        <v>30</v>
      </c>
      <c r="I627" t="s">
        <v>31</v>
      </c>
      <c r="J627" t="s">
        <v>2961</v>
      </c>
      <c r="K627" t="s">
        <v>2962</v>
      </c>
      <c r="L627" t="s">
        <v>3015</v>
      </c>
      <c r="M627" t="s">
        <v>930</v>
      </c>
      <c r="N627" t="s">
        <v>219</v>
      </c>
      <c r="O627" t="s">
        <v>37</v>
      </c>
      <c r="P627" t="s">
        <v>3016</v>
      </c>
      <c r="Q627" t="s">
        <v>38</v>
      </c>
      <c r="R627" t="s">
        <v>1881</v>
      </c>
      <c r="S627" t="s">
        <v>2984</v>
      </c>
      <c r="T627" t="s">
        <v>3017</v>
      </c>
      <c r="U627" t="s">
        <v>2980</v>
      </c>
      <c r="V627" t="s">
        <v>2980</v>
      </c>
      <c r="W627" t="s">
        <v>37</v>
      </c>
      <c r="X627" t="s">
        <v>37</v>
      </c>
      <c r="Y627" t="s">
        <v>37</v>
      </c>
      <c r="Z627" t="s">
        <v>3018</v>
      </c>
      <c r="AA627" t="s">
        <v>44</v>
      </c>
      <c r="AB627" t="s">
        <v>44</v>
      </c>
      <c r="AC627" t="s">
        <v>45</v>
      </c>
      <c r="AD627" t="s">
        <v>179</v>
      </c>
      <c r="AE627" t="s">
        <v>2969</v>
      </c>
      <c r="AF627" t="s">
        <v>48</v>
      </c>
      <c r="AG627">
        <v>622521</v>
      </c>
      <c r="AH627">
        <v>4.7</v>
      </c>
      <c r="AI627">
        <v>4.7</v>
      </c>
    </row>
    <row r="628" spans="1:35" ht="16.850000000000001" customHeight="1">
      <c r="A628" s="65" t="str">
        <f>IF(L628="","",IF(COUNTIF(Wip!K:K,L628)=0,IF(W628="","KGB","KBB"),IF(AND(_xlfn.IFNA(VLOOKUP(L628,Wip!K:M,3,0),"")="Y",Q628="MTCAPPLYCONF"),"On Hold",IF(W628="","KGB","KBB"))))</f>
        <v>KGB</v>
      </c>
      <c r="B628" s="65" t="str">
        <f>IF(A628="on hold", "on hold",
 IF(A628="KGB", "Standard Shipment",
  IF(IFERROR(IFERROR(VLOOKUP(L628, List!D:J, 7, 0), VLOOKUP(L628&amp;"", List!D:J, 7, 0)), 0)=0,
   IF(IFERROR(IFERROR(VLOOKUP(L628, 'CND List'!$A:$C, 3, 0), VLOOKUP(L628&amp;"", 'CND List'!$A:$C, 3, 0)), 0)=0,
    IF(A628="KBB", "-", ""),
    IFERROR(VLOOKUP(L628, 'CND List'!$A:$C, 3, 0), VLOOKUP(L628&amp;"", 'CND List'!$A:$C, 3, 0))
   ),
   IFERROR(VLOOKUP(L628, List!D:J, 7, 0), VLOOKUP(L628&amp;"", List!D:J, 7, 0))
  )
 )
)</f>
        <v>Standard Shipment</v>
      </c>
      <c r="C628" s="66" t="str">
        <f t="shared" si="10"/>
        <v>Standard Shipment</v>
      </c>
      <c r="D628" s="67" t="str">
        <f ca="1">IF(C628="Local Scrap","Closed",IFERROR(IF(A628="kgb","Closed",IF(MID(C628,5,1)="Q","Closed",LOOKUP(TODAY()-W628, {0,31,91,181,366}, {"0-30天","31-90天","91-180天","181-365天","365天以上"}))), LOOKUP(TODAY()-Z628, {0,31,91,181,366}, {"0-30天","31-90天","91-180天","181-365天","365天以上"})))</f>
        <v>Closed</v>
      </c>
      <c r="E628" s="67" t="str" cm="1">
        <f t="array" ref="E628">IF(A628&lt;&gt;"kbb", "", IF(IFERROR(VALUE(V628), 0)=MAX(INDEX(($A$2:$A$4929="kbb")*($L$2:$L$4929=L628)*IFERROR(VALUE($V$2:$V$4929), 0), 0)), "最新", "歷史重複"))</f>
        <v/>
      </c>
      <c r="F628" t="s">
        <v>2960</v>
      </c>
      <c r="G628" t="s">
        <v>29</v>
      </c>
      <c r="H628" t="s">
        <v>30</v>
      </c>
      <c r="I628" t="s">
        <v>31</v>
      </c>
      <c r="J628" t="s">
        <v>2961</v>
      </c>
      <c r="K628" t="s">
        <v>2962</v>
      </c>
      <c r="L628" t="s">
        <v>3019</v>
      </c>
      <c r="M628" t="s">
        <v>218</v>
      </c>
      <c r="N628" t="s">
        <v>219</v>
      </c>
      <c r="O628" t="s">
        <v>37</v>
      </c>
      <c r="P628" t="s">
        <v>3020</v>
      </c>
      <c r="Q628" t="s">
        <v>38</v>
      </c>
      <c r="R628" t="s">
        <v>1881</v>
      </c>
      <c r="S628" t="s">
        <v>2984</v>
      </c>
      <c r="T628" t="s">
        <v>3021</v>
      </c>
      <c r="U628" t="s">
        <v>2980</v>
      </c>
      <c r="V628" t="s">
        <v>2980</v>
      </c>
      <c r="W628" t="s">
        <v>37</v>
      </c>
      <c r="X628" t="s">
        <v>37</v>
      </c>
      <c r="Y628" t="s">
        <v>37</v>
      </c>
      <c r="Z628" t="s">
        <v>3022</v>
      </c>
      <c r="AA628" t="s">
        <v>44</v>
      </c>
      <c r="AB628" t="s">
        <v>44</v>
      </c>
      <c r="AC628" t="s">
        <v>45</v>
      </c>
      <c r="AD628" t="s">
        <v>179</v>
      </c>
      <c r="AE628" t="s">
        <v>2969</v>
      </c>
      <c r="AF628" t="s">
        <v>48</v>
      </c>
      <c r="AG628">
        <v>622521</v>
      </c>
      <c r="AH628">
        <v>4.7</v>
      </c>
      <c r="AI628">
        <v>4.7</v>
      </c>
    </row>
    <row r="629" spans="1:35" ht="16.850000000000001" customHeight="1">
      <c r="A629" s="65" t="str">
        <f>IF(L629="","",IF(COUNTIF(Wip!K:K,L629)=0,IF(W629="","KGB","KBB"),IF(AND(_xlfn.IFNA(VLOOKUP(L629,Wip!K:M,3,0),"")="Y",Q629="MTCAPPLYCONF"),"On Hold",IF(W629="","KGB","KBB"))))</f>
        <v>KGB</v>
      </c>
      <c r="B629" s="65" t="str">
        <f>IF(A629="on hold", "on hold",
 IF(A629="KGB", "Standard Shipment",
  IF(IFERROR(IFERROR(VLOOKUP(L629, List!D:J, 7, 0), VLOOKUP(L629&amp;"", List!D:J, 7, 0)), 0)=0,
   IF(IFERROR(IFERROR(VLOOKUP(L629, 'CND List'!$A:$C, 3, 0), VLOOKUP(L629&amp;"", 'CND List'!$A:$C, 3, 0)), 0)=0,
    IF(A629="KBB", "-", ""),
    IFERROR(VLOOKUP(L629, 'CND List'!$A:$C, 3, 0), VLOOKUP(L629&amp;"", 'CND List'!$A:$C, 3, 0))
   ),
   IFERROR(VLOOKUP(L629, List!D:J, 7, 0), VLOOKUP(L629&amp;"", List!D:J, 7, 0))
  )
 )
)</f>
        <v>Standard Shipment</v>
      </c>
      <c r="C629" s="66" t="str">
        <f t="shared" si="10"/>
        <v>Standard Shipment</v>
      </c>
      <c r="D629" s="67" t="str">
        <f ca="1">IF(C629="Local Scrap","Closed",IFERROR(IF(A629="kgb","Closed",IF(MID(C629,5,1)="Q","Closed",LOOKUP(TODAY()-W629, {0,31,91,181,366}, {"0-30天","31-90天","91-180天","181-365天","365天以上"}))), LOOKUP(TODAY()-Z629, {0,31,91,181,366}, {"0-30天","31-90天","91-180天","181-365天","365天以上"})))</f>
        <v>Closed</v>
      </c>
      <c r="E629" s="67" t="str" cm="1">
        <f t="array" ref="E629">IF(A629&lt;&gt;"kbb", "", IF(IFERROR(VALUE(V629), 0)=MAX(INDEX(($A$2:$A$4929="kbb")*($L$2:$L$4929=L629)*IFERROR(VALUE($V$2:$V$4929), 0), 0)), "最新", "歷史重複"))</f>
        <v/>
      </c>
      <c r="F629" t="s">
        <v>2960</v>
      </c>
      <c r="G629" t="s">
        <v>29</v>
      </c>
      <c r="H629" t="s">
        <v>30</v>
      </c>
      <c r="I629" t="s">
        <v>31</v>
      </c>
      <c r="J629" t="s">
        <v>2961</v>
      </c>
      <c r="K629" t="s">
        <v>2962</v>
      </c>
      <c r="L629" t="s">
        <v>3023</v>
      </c>
      <c r="M629" t="s">
        <v>930</v>
      </c>
      <c r="N629" t="s">
        <v>219</v>
      </c>
      <c r="O629" t="s">
        <v>37</v>
      </c>
      <c r="P629" t="s">
        <v>3024</v>
      </c>
      <c r="Q629" t="s">
        <v>38</v>
      </c>
      <c r="R629" t="s">
        <v>1881</v>
      </c>
      <c r="S629" t="s">
        <v>2984</v>
      </c>
      <c r="T629" t="s">
        <v>3025</v>
      </c>
      <c r="U629" t="s">
        <v>2980</v>
      </c>
      <c r="V629" t="s">
        <v>2980</v>
      </c>
      <c r="W629" t="s">
        <v>37</v>
      </c>
      <c r="X629" t="s">
        <v>37</v>
      </c>
      <c r="Y629" t="s">
        <v>37</v>
      </c>
      <c r="Z629" t="s">
        <v>3026</v>
      </c>
      <c r="AA629" t="s">
        <v>44</v>
      </c>
      <c r="AB629" t="s">
        <v>44</v>
      </c>
      <c r="AC629" t="s">
        <v>45</v>
      </c>
      <c r="AD629" t="s">
        <v>179</v>
      </c>
      <c r="AE629" t="s">
        <v>2969</v>
      </c>
      <c r="AF629" t="s">
        <v>48</v>
      </c>
      <c r="AG629">
        <v>622521</v>
      </c>
      <c r="AH629">
        <v>4.7</v>
      </c>
      <c r="AI629">
        <v>4.7</v>
      </c>
    </row>
    <row r="630" spans="1:35" ht="16.850000000000001" customHeight="1">
      <c r="A630" s="65" t="str">
        <f>IF(L630="","",IF(COUNTIF(Wip!K:K,L630)=0,IF(W630="","KGB","KBB"),IF(AND(_xlfn.IFNA(VLOOKUP(L630,Wip!K:M,3,0),"")="Y",Q630="MTCAPPLYCONF"),"On Hold",IF(W630="","KGB","KBB"))))</f>
        <v>KGB</v>
      </c>
      <c r="B630" s="65" t="str">
        <f>IF(A630="on hold", "on hold",
 IF(A630="KGB", "Standard Shipment",
  IF(IFERROR(IFERROR(VLOOKUP(L630, List!D:J, 7, 0), VLOOKUP(L630&amp;"", List!D:J, 7, 0)), 0)=0,
   IF(IFERROR(IFERROR(VLOOKUP(L630, 'CND List'!$A:$C, 3, 0), VLOOKUP(L630&amp;"", 'CND List'!$A:$C, 3, 0)), 0)=0,
    IF(A630="KBB", "-", ""),
    IFERROR(VLOOKUP(L630, 'CND List'!$A:$C, 3, 0), VLOOKUP(L630&amp;"", 'CND List'!$A:$C, 3, 0))
   ),
   IFERROR(VLOOKUP(L630, List!D:J, 7, 0), VLOOKUP(L630&amp;"", List!D:J, 7, 0))
  )
 )
)</f>
        <v>Standard Shipment</v>
      </c>
      <c r="C630" s="66" t="str">
        <f t="shared" si="10"/>
        <v>Standard Shipment</v>
      </c>
      <c r="D630" s="67" t="str">
        <f ca="1">IF(C630="Local Scrap","Closed",IFERROR(IF(A630="kgb","Closed",IF(MID(C630,5,1)="Q","Closed",LOOKUP(TODAY()-W630, {0,31,91,181,366}, {"0-30天","31-90天","91-180天","181-365天","365天以上"}))), LOOKUP(TODAY()-Z630, {0,31,91,181,366}, {"0-30天","31-90天","91-180天","181-365天","365天以上"})))</f>
        <v>Closed</v>
      </c>
      <c r="E630" s="67" t="str" cm="1">
        <f t="array" ref="E630">IF(A630&lt;&gt;"kbb", "", IF(IFERROR(VALUE(V630), 0)=MAX(INDEX(($A$2:$A$4929="kbb")*($L$2:$L$4929=L630)*IFERROR(VALUE($V$2:$V$4929), 0), 0)), "最新", "歷史重複"))</f>
        <v/>
      </c>
      <c r="F630" t="s">
        <v>2960</v>
      </c>
      <c r="G630" t="s">
        <v>29</v>
      </c>
      <c r="H630" t="s">
        <v>30</v>
      </c>
      <c r="I630" t="s">
        <v>31</v>
      </c>
      <c r="J630" t="s">
        <v>2961</v>
      </c>
      <c r="K630" t="s">
        <v>2962</v>
      </c>
      <c r="L630" t="s">
        <v>3027</v>
      </c>
      <c r="M630" t="s">
        <v>2544</v>
      </c>
      <c r="N630" t="s">
        <v>2481</v>
      </c>
      <c r="O630" t="s">
        <v>37</v>
      </c>
      <c r="P630" t="s">
        <v>3028</v>
      </c>
      <c r="Q630" t="s">
        <v>38</v>
      </c>
      <c r="R630" t="s">
        <v>1881</v>
      </c>
      <c r="S630" t="s">
        <v>2984</v>
      </c>
      <c r="T630" t="s">
        <v>3029</v>
      </c>
      <c r="U630" t="s">
        <v>2980</v>
      </c>
      <c r="V630" t="s">
        <v>2980</v>
      </c>
      <c r="W630" t="s">
        <v>37</v>
      </c>
      <c r="X630" t="s">
        <v>37</v>
      </c>
      <c r="Y630" t="s">
        <v>37</v>
      </c>
      <c r="Z630" t="s">
        <v>3030</v>
      </c>
      <c r="AA630" t="s">
        <v>44</v>
      </c>
      <c r="AB630" t="s">
        <v>44</v>
      </c>
      <c r="AC630" t="s">
        <v>45</v>
      </c>
      <c r="AD630" t="s">
        <v>1532</v>
      </c>
      <c r="AE630" t="s">
        <v>2969</v>
      </c>
      <c r="AF630" t="s">
        <v>1730</v>
      </c>
      <c r="AG630">
        <v>622521</v>
      </c>
      <c r="AH630">
        <v>7.4</v>
      </c>
      <c r="AI630">
        <v>7.4</v>
      </c>
    </row>
    <row r="631" spans="1:35" ht="16.850000000000001" customHeight="1">
      <c r="A631" s="65" t="str">
        <f>IF(L631="","",IF(COUNTIF(Wip!K:K,L631)=0,IF(W631="","KGB","KBB"),IF(AND(_xlfn.IFNA(VLOOKUP(L631,Wip!K:M,3,0),"")="Y",Q631="MTCAPPLYCONF"),"On Hold",IF(W631="","KGB","KBB"))))</f>
        <v>KGB</v>
      </c>
      <c r="B631" s="65" t="str">
        <f>IF(A631="on hold", "on hold",
 IF(A631="KGB", "Standard Shipment",
  IF(IFERROR(IFERROR(VLOOKUP(L631, List!D:J, 7, 0), VLOOKUP(L631&amp;"", List!D:J, 7, 0)), 0)=0,
   IF(IFERROR(IFERROR(VLOOKUP(L631, 'CND List'!$A:$C, 3, 0), VLOOKUP(L631&amp;"", 'CND List'!$A:$C, 3, 0)), 0)=0,
    IF(A631="KBB", "-", ""),
    IFERROR(VLOOKUP(L631, 'CND List'!$A:$C, 3, 0), VLOOKUP(L631&amp;"", 'CND List'!$A:$C, 3, 0))
   ),
   IFERROR(VLOOKUP(L631, List!D:J, 7, 0), VLOOKUP(L631&amp;"", List!D:J, 7, 0))
  )
 )
)</f>
        <v>Standard Shipment</v>
      </c>
      <c r="C631" s="66" t="str">
        <f t="shared" si="10"/>
        <v>Standard Shipment</v>
      </c>
      <c r="D631" s="67" t="str">
        <f ca="1">IF(C631="Local Scrap","Closed",IFERROR(IF(A631="kgb","Closed",IF(MID(C631,5,1)="Q","Closed",LOOKUP(TODAY()-W631, {0,31,91,181,366}, {"0-30天","31-90天","91-180天","181-365天","365天以上"}))), LOOKUP(TODAY()-Z631, {0,31,91,181,366}, {"0-30天","31-90天","91-180天","181-365天","365天以上"})))</f>
        <v>Closed</v>
      </c>
      <c r="E631" s="67" t="str" cm="1">
        <f t="array" ref="E631">IF(A631&lt;&gt;"kbb", "", IF(IFERROR(VALUE(V631), 0)=MAX(INDEX(($A$2:$A$4929="kbb")*($L$2:$L$4929=L631)*IFERROR(VALUE($V$2:$V$4929), 0), 0)), "最新", "歷史重複"))</f>
        <v/>
      </c>
      <c r="F631" t="s">
        <v>2960</v>
      </c>
      <c r="G631" t="s">
        <v>29</v>
      </c>
      <c r="H631" t="s">
        <v>30</v>
      </c>
      <c r="I631" t="s">
        <v>31</v>
      </c>
      <c r="J631" t="s">
        <v>2961</v>
      </c>
      <c r="K631" t="s">
        <v>2962</v>
      </c>
      <c r="L631" t="s">
        <v>3031</v>
      </c>
      <c r="M631" t="s">
        <v>1295</v>
      </c>
      <c r="N631" t="s">
        <v>1296</v>
      </c>
      <c r="O631" t="s">
        <v>37</v>
      </c>
      <c r="P631" t="s">
        <v>3032</v>
      </c>
      <c r="Q631" t="s">
        <v>38</v>
      </c>
      <c r="R631" t="s">
        <v>1881</v>
      </c>
      <c r="S631" t="s">
        <v>2984</v>
      </c>
      <c r="T631" t="s">
        <v>3033</v>
      </c>
      <c r="U631" t="s">
        <v>2974</v>
      </c>
      <c r="V631" t="s">
        <v>2974</v>
      </c>
      <c r="W631" t="s">
        <v>37</v>
      </c>
      <c r="X631" t="s">
        <v>37</v>
      </c>
      <c r="Y631" t="s">
        <v>37</v>
      </c>
      <c r="Z631" t="s">
        <v>3034</v>
      </c>
      <c r="AA631" t="s">
        <v>44</v>
      </c>
      <c r="AB631" t="s">
        <v>44</v>
      </c>
      <c r="AC631" t="s">
        <v>45</v>
      </c>
      <c r="AD631" t="s">
        <v>1302</v>
      </c>
      <c r="AE631" t="s">
        <v>2976</v>
      </c>
      <c r="AF631" t="s">
        <v>1730</v>
      </c>
      <c r="AG631">
        <v>622534</v>
      </c>
      <c r="AH631">
        <v>6.7</v>
      </c>
      <c r="AI631">
        <v>6.7</v>
      </c>
    </row>
    <row r="632" spans="1:35" ht="16.850000000000001" customHeight="1">
      <c r="A632" s="65" t="str">
        <f>IF(L632="","",IF(COUNTIF(Wip!K:K,L632)=0,IF(W632="","KGB","KBB"),IF(AND(_xlfn.IFNA(VLOOKUP(L632,Wip!K:M,3,0),"")="Y",Q632="MTCAPPLYCONF"),"On Hold",IF(W632="","KGB","KBB"))))</f>
        <v>KGB</v>
      </c>
      <c r="B632" s="65" t="str">
        <f>IF(A632="on hold", "on hold",
 IF(A632="KGB", "Standard Shipment",
  IF(IFERROR(IFERROR(VLOOKUP(L632, List!D:J, 7, 0), VLOOKUP(L632&amp;"", List!D:J, 7, 0)), 0)=0,
   IF(IFERROR(IFERROR(VLOOKUP(L632, 'CND List'!$A:$C, 3, 0), VLOOKUP(L632&amp;"", 'CND List'!$A:$C, 3, 0)), 0)=0,
    IF(A632="KBB", "-", ""),
    IFERROR(VLOOKUP(L632, 'CND List'!$A:$C, 3, 0), VLOOKUP(L632&amp;"", 'CND List'!$A:$C, 3, 0))
   ),
   IFERROR(VLOOKUP(L632, List!D:J, 7, 0), VLOOKUP(L632&amp;"", List!D:J, 7, 0))
  )
 )
)</f>
        <v>Standard Shipment</v>
      </c>
      <c r="C632" s="66" t="str">
        <f t="shared" si="10"/>
        <v>Standard Shipment</v>
      </c>
      <c r="D632" s="67" t="str">
        <f ca="1">IF(C632="Local Scrap","Closed",IFERROR(IF(A632="kgb","Closed",IF(MID(C632,5,1)="Q","Closed",LOOKUP(TODAY()-W632, {0,31,91,181,366}, {"0-30天","31-90天","91-180天","181-365天","365天以上"}))), LOOKUP(TODAY()-Z632, {0,31,91,181,366}, {"0-30天","31-90天","91-180天","181-365天","365天以上"})))</f>
        <v>Closed</v>
      </c>
      <c r="E632" s="67" t="str" cm="1">
        <f t="array" ref="E632">IF(A632&lt;&gt;"kbb", "", IF(IFERROR(VALUE(V632), 0)=MAX(INDEX(($A$2:$A$4929="kbb")*($L$2:$L$4929=L632)*IFERROR(VALUE($V$2:$V$4929), 0), 0)), "最新", "歷史重複"))</f>
        <v/>
      </c>
      <c r="F632" t="s">
        <v>2960</v>
      </c>
      <c r="G632" t="s">
        <v>29</v>
      </c>
      <c r="H632" t="s">
        <v>30</v>
      </c>
      <c r="I632" t="s">
        <v>31</v>
      </c>
      <c r="J632" t="s">
        <v>2961</v>
      </c>
      <c r="K632" t="s">
        <v>2962</v>
      </c>
      <c r="L632" t="s">
        <v>3035</v>
      </c>
      <c r="M632" t="s">
        <v>2544</v>
      </c>
      <c r="N632" t="s">
        <v>2481</v>
      </c>
      <c r="O632" t="s">
        <v>37</v>
      </c>
      <c r="P632" t="s">
        <v>3036</v>
      </c>
      <c r="Q632" t="s">
        <v>38</v>
      </c>
      <c r="R632" t="s">
        <v>1881</v>
      </c>
      <c r="S632" t="s">
        <v>2984</v>
      </c>
      <c r="T632" t="s">
        <v>3037</v>
      </c>
      <c r="U632" t="s">
        <v>3038</v>
      </c>
      <c r="V632" t="s">
        <v>3039</v>
      </c>
      <c r="W632" t="s">
        <v>37</v>
      </c>
      <c r="X632" t="s">
        <v>37</v>
      </c>
      <c r="Y632" t="s">
        <v>37</v>
      </c>
      <c r="Z632" t="s">
        <v>3040</v>
      </c>
      <c r="AA632" t="s">
        <v>44</v>
      </c>
      <c r="AB632" t="s">
        <v>44</v>
      </c>
      <c r="AC632" t="s">
        <v>45</v>
      </c>
      <c r="AD632" t="s">
        <v>1532</v>
      </c>
      <c r="AE632" t="s">
        <v>3041</v>
      </c>
      <c r="AF632" t="s">
        <v>1918</v>
      </c>
      <c r="AG632">
        <v>622542</v>
      </c>
      <c r="AH632">
        <v>7.3</v>
      </c>
      <c r="AI632">
        <v>7.3</v>
      </c>
    </row>
    <row r="633" spans="1:35" ht="16.850000000000001" customHeight="1">
      <c r="A633" s="65" t="str">
        <f>IF(L633="","",IF(COUNTIF(Wip!K:K,L633)=0,IF(W633="","KGB","KBB"),IF(AND(_xlfn.IFNA(VLOOKUP(L633,Wip!K:M,3,0),"")="Y",Q633="MTCAPPLYCONF"),"On Hold",IF(W633="","KGB","KBB"))))</f>
        <v>KGB</v>
      </c>
      <c r="B633" s="65" t="str">
        <f>IF(A633="on hold", "on hold",
 IF(A633="KGB", "Standard Shipment",
  IF(IFERROR(IFERROR(VLOOKUP(L633, List!D:J, 7, 0), VLOOKUP(L633&amp;"", List!D:J, 7, 0)), 0)=0,
   IF(IFERROR(IFERROR(VLOOKUP(L633, 'CND List'!$A:$C, 3, 0), VLOOKUP(L633&amp;"", 'CND List'!$A:$C, 3, 0)), 0)=0,
    IF(A633="KBB", "-", ""),
    IFERROR(VLOOKUP(L633, 'CND List'!$A:$C, 3, 0), VLOOKUP(L633&amp;"", 'CND List'!$A:$C, 3, 0))
   ),
   IFERROR(VLOOKUP(L633, List!D:J, 7, 0), VLOOKUP(L633&amp;"", List!D:J, 7, 0))
  )
 )
)</f>
        <v>Standard Shipment</v>
      </c>
      <c r="C633" s="66" t="str">
        <f t="shared" si="10"/>
        <v>Standard Shipment</v>
      </c>
      <c r="D633" s="67" t="str">
        <f ca="1">IF(C633="Local Scrap","Closed",IFERROR(IF(A633="kgb","Closed",IF(MID(C633,5,1)="Q","Closed",LOOKUP(TODAY()-W633, {0,31,91,181,366}, {"0-30天","31-90天","91-180天","181-365天","365天以上"}))), LOOKUP(TODAY()-Z633, {0,31,91,181,366}, {"0-30天","31-90天","91-180天","181-365天","365天以上"})))</f>
        <v>Closed</v>
      </c>
      <c r="E633" s="67" t="str" cm="1">
        <f t="array" ref="E633">IF(A633&lt;&gt;"kbb", "", IF(IFERROR(VALUE(V633), 0)=MAX(INDEX(($A$2:$A$4929="kbb")*($L$2:$L$4929=L633)*IFERROR(VALUE($V$2:$V$4929), 0), 0)), "最新", "歷史重複"))</f>
        <v/>
      </c>
      <c r="F633" t="s">
        <v>2960</v>
      </c>
      <c r="G633" t="s">
        <v>29</v>
      </c>
      <c r="H633" t="s">
        <v>30</v>
      </c>
      <c r="I633" t="s">
        <v>31</v>
      </c>
      <c r="J633" t="s">
        <v>2961</v>
      </c>
      <c r="K633" t="s">
        <v>2962</v>
      </c>
      <c r="L633" t="s">
        <v>3042</v>
      </c>
      <c r="M633" t="s">
        <v>1390</v>
      </c>
      <c r="N633" t="s">
        <v>1391</v>
      </c>
      <c r="O633" t="s">
        <v>37</v>
      </c>
      <c r="P633" t="s">
        <v>3043</v>
      </c>
      <c r="Q633" t="s">
        <v>38</v>
      </c>
      <c r="R633" t="s">
        <v>1881</v>
      </c>
      <c r="S633" t="s">
        <v>2984</v>
      </c>
      <c r="T633" t="s">
        <v>3044</v>
      </c>
      <c r="U633" t="s">
        <v>2974</v>
      </c>
      <c r="V633" t="s">
        <v>2974</v>
      </c>
      <c r="W633" t="s">
        <v>37</v>
      </c>
      <c r="X633" t="s">
        <v>37</v>
      </c>
      <c r="Y633" t="s">
        <v>37</v>
      </c>
      <c r="Z633" t="s">
        <v>3045</v>
      </c>
      <c r="AA633" t="s">
        <v>44</v>
      </c>
      <c r="AB633" t="s">
        <v>44</v>
      </c>
      <c r="AC633" t="s">
        <v>45</v>
      </c>
      <c r="AD633" t="s">
        <v>1302</v>
      </c>
      <c r="AE633" t="s">
        <v>2976</v>
      </c>
      <c r="AF633" t="s">
        <v>1918</v>
      </c>
      <c r="AG633">
        <v>622534</v>
      </c>
      <c r="AH633">
        <v>6</v>
      </c>
      <c r="AI633">
        <v>6</v>
      </c>
    </row>
    <row r="634" spans="1:35" ht="16.850000000000001" customHeight="1">
      <c r="A634" s="65" t="str">
        <f>IF(L634="","",IF(COUNTIF(Wip!K:K,L634)=0,IF(W634="","KGB","KBB"),IF(AND(_xlfn.IFNA(VLOOKUP(L634,Wip!K:M,3,0),"")="Y",Q634="MTCAPPLYCONF"),"On Hold",IF(W634="","KGB","KBB"))))</f>
        <v>On Hold</v>
      </c>
      <c r="B634" s="65" t="str">
        <f>IF(A634="on hold", "on hold",
 IF(A634="KGB", "Standard Shipment",
  IF(IFERROR(IFERROR(VLOOKUP(L634, List!D:J, 7, 0), VLOOKUP(L634&amp;"", List!D:J, 7, 0)), 0)=0,
   IF(IFERROR(IFERROR(VLOOKUP(L634, 'CND List'!$A:$C, 3, 0), VLOOKUP(L634&amp;"", 'CND List'!$A:$C, 3, 0)), 0)=0,
    IF(A634="KBB", "-", ""),
    IFERROR(VLOOKUP(L634, 'CND List'!$A:$C, 3, 0), VLOOKUP(L634&amp;"", 'CND List'!$A:$C, 3, 0))
   ),
   IFERROR(VLOOKUP(L634, List!D:J, 7, 0), VLOOKUP(L634&amp;"", List!D:J, 7, 0))
  )
 )
)</f>
        <v>on hold</v>
      </c>
      <c r="C634" s="66" t="str">
        <f t="shared" si="10"/>
        <v>on hold</v>
      </c>
      <c r="D634" s="67" t="str">
        <f ca="1">IF(C634="Local Scrap","Closed",IFERROR(IF(A634="kgb","Closed",IF(MID(C634,5,1)="Q","Closed",LOOKUP(TODAY()-W634, {0,31,91,181,366}, {"0-30天","31-90天","91-180天","181-365天","365天以上"}))), LOOKUP(TODAY()-Z634, {0,31,91,181,366}, {"0-30天","31-90天","91-180天","181-365天","365天以上"})))</f>
        <v>31-90天</v>
      </c>
      <c r="E634" s="67" t="str" cm="1">
        <f t="array" ref="E634">IF(A634&lt;&gt;"kbb", "", IF(IFERROR(VALUE(V634), 0)=MAX(INDEX(($A$2:$A$4929="kbb")*($L$2:$L$4929=L634)*IFERROR(VALUE($V$2:$V$4929), 0), 0)), "最新", "歷史重複"))</f>
        <v/>
      </c>
      <c r="F634" t="s">
        <v>2960</v>
      </c>
      <c r="G634" t="s">
        <v>29</v>
      </c>
      <c r="H634" t="s">
        <v>30</v>
      </c>
      <c r="I634" t="s">
        <v>31</v>
      </c>
      <c r="J634" t="s">
        <v>2961</v>
      </c>
      <c r="K634" t="s">
        <v>2962</v>
      </c>
      <c r="L634" t="s">
        <v>3046</v>
      </c>
      <c r="M634" t="s">
        <v>2480</v>
      </c>
      <c r="N634" t="s">
        <v>2481</v>
      </c>
      <c r="O634" t="s">
        <v>37</v>
      </c>
      <c r="P634" t="s">
        <v>3046</v>
      </c>
      <c r="Q634" t="s">
        <v>2309</v>
      </c>
      <c r="R634" t="s">
        <v>1881</v>
      </c>
      <c r="S634" t="s">
        <v>2984</v>
      </c>
      <c r="T634" t="s">
        <v>37</v>
      </c>
      <c r="U634" t="s">
        <v>37</v>
      </c>
      <c r="V634" t="s">
        <v>37</v>
      </c>
      <c r="W634" t="s">
        <v>37</v>
      </c>
      <c r="X634" t="s">
        <v>37</v>
      </c>
      <c r="Y634" t="s">
        <v>37</v>
      </c>
      <c r="Z634" t="s">
        <v>3047</v>
      </c>
      <c r="AA634" t="s">
        <v>44</v>
      </c>
      <c r="AB634" t="s">
        <v>44</v>
      </c>
      <c r="AC634" t="s">
        <v>45</v>
      </c>
      <c r="AD634" t="s">
        <v>1532</v>
      </c>
      <c r="AE634" t="s">
        <v>37</v>
      </c>
      <c r="AF634" t="s">
        <v>37</v>
      </c>
      <c r="AG634" t="s">
        <v>37</v>
      </c>
      <c r="AH634" t="s">
        <v>37</v>
      </c>
      <c r="AI634" t="s">
        <v>37</v>
      </c>
    </row>
    <row r="635" spans="1:35" ht="16.850000000000001" customHeight="1">
      <c r="A635" s="65" t="str">
        <f>IF(L635="","",IF(COUNTIF(Wip!K:K,L635)=0,IF(W635="","KGB","KBB"),IF(AND(_xlfn.IFNA(VLOOKUP(L635,Wip!K:M,3,0),"")="Y",Q635="MTCAPPLYCONF"),"On Hold",IF(W635="","KGB","KBB"))))</f>
        <v>KBB</v>
      </c>
      <c r="B635" s="65" t="str">
        <f>IF(A635="on hold", "on hold",
 IF(A635="KGB", "Standard Shipment",
  IF(IFERROR(IFERROR(VLOOKUP(L635, List!D:J, 7, 0), VLOOKUP(L635&amp;"", List!D:J, 7, 0)), 0)=0,
   IF(IFERROR(IFERROR(VLOOKUP(L635, 'CND List'!$A:$C, 3, 0), VLOOKUP(L635&amp;"", 'CND List'!$A:$C, 3, 0)), 0)=0,
    IF(A635="KBB", "-", ""),
    IFERROR(VLOOKUP(L635, 'CND List'!$A:$C, 3, 0), VLOOKUP(L635&amp;"", 'CND List'!$A:$C, 3, 0))
   ),
   IFERROR(VLOOKUP(L635, List!D:J, 7, 0), VLOOKUP(L635&amp;"", List!D:J, 7, 0))
  )
 )
)</f>
        <v>-</v>
      </c>
      <c r="C635" s="66" t="str">
        <f t="shared" si="10"/>
        <v>wait for return customer</v>
      </c>
      <c r="D635" s="67" t="str">
        <f ca="1">IF(C635="Local Scrap","Closed",IFERROR(IF(A635="kgb","Closed",IF(MID(C635,5,1)="Q","Closed",LOOKUP(TODAY()-W635, {0,31,91,181,366}, {"0-30天","31-90天","91-180天","181-365天","365天以上"}))), LOOKUP(TODAY()-Z635, {0,31,91,181,366}, {"0-30天","31-90天","91-180天","181-365天","365天以上"})))</f>
        <v>31-90天</v>
      </c>
      <c r="E635" s="67" t="str" cm="1">
        <f t="array" ref="E635">IF(A635&lt;&gt;"kbb", "", IF(IFERROR(VALUE(V635), 0)=MAX(INDEX(($A$2:$A$4929="kbb")*($L$2:$L$4929=L635)*IFERROR(VALUE($V$2:$V$4929), 0), 0)), "最新", "歷史重複"))</f>
        <v>最新</v>
      </c>
      <c r="F635" t="s">
        <v>2960</v>
      </c>
      <c r="G635" t="s">
        <v>29</v>
      </c>
      <c r="H635" t="s">
        <v>30</v>
      </c>
      <c r="I635" t="s">
        <v>31</v>
      </c>
      <c r="J635" t="s">
        <v>2961</v>
      </c>
      <c r="K635" t="s">
        <v>2962</v>
      </c>
      <c r="L635" t="s">
        <v>3048</v>
      </c>
      <c r="M635" t="s">
        <v>1087</v>
      </c>
      <c r="N635" t="s">
        <v>36</v>
      </c>
      <c r="O635" t="s">
        <v>37</v>
      </c>
      <c r="P635" t="s">
        <v>3048</v>
      </c>
      <c r="Q635" t="s">
        <v>38</v>
      </c>
      <c r="R635" t="s">
        <v>1881</v>
      </c>
      <c r="S635" t="s">
        <v>2984</v>
      </c>
      <c r="T635" t="s">
        <v>37</v>
      </c>
      <c r="U635" t="s">
        <v>37</v>
      </c>
      <c r="V635" t="s">
        <v>3049</v>
      </c>
      <c r="W635" t="s">
        <v>113</v>
      </c>
      <c r="X635" t="s">
        <v>114</v>
      </c>
      <c r="Y635" t="s">
        <v>3050</v>
      </c>
      <c r="Z635" t="s">
        <v>3051</v>
      </c>
      <c r="AA635" t="s">
        <v>44</v>
      </c>
      <c r="AB635" t="s">
        <v>44</v>
      </c>
      <c r="AC635" t="s">
        <v>117</v>
      </c>
      <c r="AD635" t="s">
        <v>46</v>
      </c>
      <c r="AE635" t="s">
        <v>37</v>
      </c>
      <c r="AF635" t="s">
        <v>37</v>
      </c>
      <c r="AG635" t="s">
        <v>37</v>
      </c>
      <c r="AH635" t="s">
        <v>37</v>
      </c>
      <c r="AI635" t="s">
        <v>37</v>
      </c>
    </row>
    <row r="636" spans="1:35" ht="16.850000000000001" customHeight="1">
      <c r="A636" s="65" t="str">
        <f>IF(L636="","",IF(COUNTIF(Wip!K:K,L636)=0,IF(W636="","KGB","KBB"),IF(AND(_xlfn.IFNA(VLOOKUP(L636,Wip!K:M,3,0),"")="Y",Q636="MTCAPPLYCONF"),"On Hold",IF(W636="","KGB","KBB"))))</f>
        <v>On Hold</v>
      </c>
      <c r="B636" s="65" t="str">
        <f>IF(A636="on hold", "on hold",
 IF(A636="KGB", "Standard Shipment",
  IF(IFERROR(IFERROR(VLOOKUP(L636, List!D:J, 7, 0), VLOOKUP(L636&amp;"", List!D:J, 7, 0)), 0)=0,
   IF(IFERROR(IFERROR(VLOOKUP(L636, 'CND List'!$A:$C, 3, 0), VLOOKUP(L636&amp;"", 'CND List'!$A:$C, 3, 0)), 0)=0,
    IF(A636="KBB", "-", ""),
    IFERROR(VLOOKUP(L636, 'CND List'!$A:$C, 3, 0), VLOOKUP(L636&amp;"", 'CND List'!$A:$C, 3, 0))
   ),
   IFERROR(VLOOKUP(L636, List!D:J, 7, 0), VLOOKUP(L636&amp;"", List!D:J, 7, 0))
  )
 )
)</f>
        <v>on hold</v>
      </c>
      <c r="C636" s="66" t="str">
        <f t="shared" si="10"/>
        <v>on hold</v>
      </c>
      <c r="D636" s="67" t="str">
        <f ca="1">IF(C636="Local Scrap","Closed",IFERROR(IF(A636="kgb","Closed",IF(MID(C636,5,1)="Q","Closed",LOOKUP(TODAY()-W636, {0,31,91,181,366}, {"0-30天","31-90天","91-180天","181-365天","365天以上"}))), LOOKUP(TODAY()-Z636, {0,31,91,181,366}, {"0-30天","31-90天","91-180天","181-365天","365天以上"})))</f>
        <v>31-90天</v>
      </c>
      <c r="E636" s="67" t="str" cm="1">
        <f t="array" ref="E636">IF(A636&lt;&gt;"kbb", "", IF(IFERROR(VALUE(V636), 0)=MAX(INDEX(($A$2:$A$4929="kbb")*($L$2:$L$4929=L636)*IFERROR(VALUE($V$2:$V$4929), 0), 0)), "最新", "歷史重複"))</f>
        <v/>
      </c>
      <c r="F636" t="s">
        <v>2960</v>
      </c>
      <c r="G636" t="s">
        <v>29</v>
      </c>
      <c r="H636" t="s">
        <v>30</v>
      </c>
      <c r="I636" t="s">
        <v>31</v>
      </c>
      <c r="J636" t="s">
        <v>2961</v>
      </c>
      <c r="K636" t="s">
        <v>2962</v>
      </c>
      <c r="L636" t="s">
        <v>2583</v>
      </c>
      <c r="M636" t="s">
        <v>1087</v>
      </c>
      <c r="N636" t="s">
        <v>36</v>
      </c>
      <c r="O636" t="s">
        <v>37</v>
      </c>
      <c r="P636" t="s">
        <v>2583</v>
      </c>
      <c r="Q636" t="s">
        <v>2309</v>
      </c>
      <c r="R636" t="s">
        <v>1881</v>
      </c>
      <c r="S636" t="s">
        <v>2965</v>
      </c>
      <c r="T636" t="s">
        <v>37</v>
      </c>
      <c r="U636" t="s">
        <v>37</v>
      </c>
      <c r="V636" t="s">
        <v>37</v>
      </c>
      <c r="W636" t="s">
        <v>37</v>
      </c>
      <c r="X636" t="s">
        <v>37</v>
      </c>
      <c r="Y636" t="s">
        <v>37</v>
      </c>
      <c r="Z636" t="s">
        <v>3052</v>
      </c>
      <c r="AA636" t="s">
        <v>44</v>
      </c>
      <c r="AB636" t="s">
        <v>44</v>
      </c>
      <c r="AC636" t="s">
        <v>45</v>
      </c>
      <c r="AD636" t="s">
        <v>46</v>
      </c>
      <c r="AE636" t="s">
        <v>37</v>
      </c>
      <c r="AF636" t="s">
        <v>37</v>
      </c>
      <c r="AG636" t="s">
        <v>37</v>
      </c>
      <c r="AH636" t="s">
        <v>37</v>
      </c>
      <c r="AI636" t="s">
        <v>37</v>
      </c>
    </row>
    <row r="637" spans="1:35" ht="16.850000000000001" customHeight="1">
      <c r="A637" s="65" t="str">
        <f>IF(L637="","",IF(COUNTIF(Wip!K:K,L637)=0,IF(W637="","KGB","KBB"),IF(AND(_xlfn.IFNA(VLOOKUP(L637,Wip!K:M,3,0),"")="Y",Q637="MTCAPPLYCONF"),"On Hold",IF(W637="","KGB","KBB"))))</f>
        <v>KGB</v>
      </c>
      <c r="B637" s="65" t="str">
        <f>IF(A637="on hold", "on hold",
 IF(A637="KGB", "Standard Shipment",
  IF(IFERROR(IFERROR(VLOOKUP(L637, List!D:J, 7, 0), VLOOKUP(L637&amp;"", List!D:J, 7, 0)), 0)=0,
   IF(IFERROR(IFERROR(VLOOKUP(L637, 'CND List'!$A:$C, 3, 0), VLOOKUP(L637&amp;"", 'CND List'!$A:$C, 3, 0)), 0)=0,
    IF(A637="KBB", "-", ""),
    IFERROR(VLOOKUP(L637, 'CND List'!$A:$C, 3, 0), VLOOKUP(L637&amp;"", 'CND List'!$A:$C, 3, 0))
   ),
   IFERROR(VLOOKUP(L637, List!D:J, 7, 0), VLOOKUP(L637&amp;"", List!D:J, 7, 0))
  )
 )
)</f>
        <v>Standard Shipment</v>
      </c>
      <c r="C637" s="66" t="str">
        <f t="shared" si="10"/>
        <v>Standard Shipment</v>
      </c>
      <c r="D637" s="67" t="str">
        <f ca="1">IF(C637="Local Scrap","Closed",IFERROR(IF(A637="kgb","Closed",IF(MID(C637,5,1)="Q","Closed",LOOKUP(TODAY()-W637, {0,31,91,181,366}, {"0-30天","31-90天","91-180天","181-365天","365天以上"}))), LOOKUP(TODAY()-Z637, {0,31,91,181,366}, {"0-30天","31-90天","91-180天","181-365天","365天以上"})))</f>
        <v>Closed</v>
      </c>
      <c r="E637" s="67" t="str" cm="1">
        <f t="array" ref="E637">IF(A637&lt;&gt;"kbb", "", IF(IFERROR(VALUE(V637), 0)=MAX(INDEX(($A$2:$A$4929="kbb")*($L$2:$L$4929=L637)*IFERROR(VALUE($V$2:$V$4929), 0), 0)), "最新", "歷史重複"))</f>
        <v/>
      </c>
      <c r="F637" t="s">
        <v>2960</v>
      </c>
      <c r="G637" t="s">
        <v>29</v>
      </c>
      <c r="H637" t="s">
        <v>30</v>
      </c>
      <c r="I637" t="s">
        <v>31</v>
      </c>
      <c r="J637" t="s">
        <v>2961</v>
      </c>
      <c r="K637" t="s">
        <v>2962</v>
      </c>
      <c r="L637" t="s">
        <v>3053</v>
      </c>
      <c r="M637" t="s">
        <v>2544</v>
      </c>
      <c r="N637" t="s">
        <v>2481</v>
      </c>
      <c r="O637" t="s">
        <v>37</v>
      </c>
      <c r="P637" t="s">
        <v>3054</v>
      </c>
      <c r="Q637" t="s">
        <v>38</v>
      </c>
      <c r="R637" t="s">
        <v>1881</v>
      </c>
      <c r="S637" t="s">
        <v>2965</v>
      </c>
      <c r="T637" t="s">
        <v>3055</v>
      </c>
      <c r="U637" t="s">
        <v>2980</v>
      </c>
      <c r="V637" t="s">
        <v>2980</v>
      </c>
      <c r="W637" t="s">
        <v>37</v>
      </c>
      <c r="X637" t="s">
        <v>37</v>
      </c>
      <c r="Y637" t="s">
        <v>37</v>
      </c>
      <c r="Z637" t="s">
        <v>3056</v>
      </c>
      <c r="AA637" t="s">
        <v>44</v>
      </c>
      <c r="AB637" t="s">
        <v>44</v>
      </c>
      <c r="AC637" t="s">
        <v>45</v>
      </c>
      <c r="AD637" t="s">
        <v>1532</v>
      </c>
      <c r="AE637" t="s">
        <v>2969</v>
      </c>
      <c r="AF637" t="s">
        <v>1730</v>
      </c>
      <c r="AG637">
        <v>622521</v>
      </c>
      <c r="AH637">
        <v>7.4</v>
      </c>
      <c r="AI637">
        <v>7.4</v>
      </c>
    </row>
    <row r="638" spans="1:35" ht="16.850000000000001" customHeight="1">
      <c r="A638" s="65" t="str">
        <f>IF(L638="","",IF(COUNTIF(Wip!K:K,L638)=0,IF(W638="","KGB","KBB"),IF(AND(_xlfn.IFNA(VLOOKUP(L638,Wip!K:M,3,0),"")="Y",Q638="MTCAPPLYCONF"),"On Hold",IF(W638="","KGB","KBB"))))</f>
        <v>KGB</v>
      </c>
      <c r="B638" s="65" t="str">
        <f>IF(A638="on hold", "on hold",
 IF(A638="KGB", "Standard Shipment",
  IF(IFERROR(IFERROR(VLOOKUP(L638, List!D:J, 7, 0), VLOOKUP(L638&amp;"", List!D:J, 7, 0)), 0)=0,
   IF(IFERROR(IFERROR(VLOOKUP(L638, 'CND List'!$A:$C, 3, 0), VLOOKUP(L638&amp;"", 'CND List'!$A:$C, 3, 0)), 0)=0,
    IF(A638="KBB", "-", ""),
    IFERROR(VLOOKUP(L638, 'CND List'!$A:$C, 3, 0), VLOOKUP(L638&amp;"", 'CND List'!$A:$C, 3, 0))
   ),
   IFERROR(VLOOKUP(L638, List!D:J, 7, 0), VLOOKUP(L638&amp;"", List!D:J, 7, 0))
  )
 )
)</f>
        <v>Standard Shipment</v>
      </c>
      <c r="C638" s="66" t="str">
        <f t="shared" si="10"/>
        <v>Standard Shipment</v>
      </c>
      <c r="D638" s="67" t="str">
        <f ca="1">IF(C638="Local Scrap","Closed",IFERROR(IF(A638="kgb","Closed",IF(MID(C638,5,1)="Q","Closed",LOOKUP(TODAY()-W638, {0,31,91,181,366}, {"0-30天","31-90天","91-180天","181-365天","365天以上"}))), LOOKUP(TODAY()-Z638, {0,31,91,181,366}, {"0-30天","31-90天","91-180天","181-365天","365天以上"})))</f>
        <v>Closed</v>
      </c>
      <c r="E638" s="67" t="str" cm="1">
        <f t="array" ref="E638">IF(A638&lt;&gt;"kbb", "", IF(IFERROR(VALUE(V638), 0)=MAX(INDEX(($A$2:$A$4929="kbb")*($L$2:$L$4929=L638)*IFERROR(VALUE($V$2:$V$4929), 0), 0)), "最新", "歷史重複"))</f>
        <v/>
      </c>
      <c r="F638" t="s">
        <v>2960</v>
      </c>
      <c r="G638" t="s">
        <v>29</v>
      </c>
      <c r="H638" t="s">
        <v>30</v>
      </c>
      <c r="I638" t="s">
        <v>31</v>
      </c>
      <c r="J638" t="s">
        <v>2961</v>
      </c>
      <c r="K638" t="s">
        <v>2962</v>
      </c>
      <c r="L638" t="s">
        <v>3057</v>
      </c>
      <c r="M638" t="s">
        <v>2536</v>
      </c>
      <c r="N638" t="s">
        <v>1321</v>
      </c>
      <c r="O638" t="s">
        <v>37</v>
      </c>
      <c r="P638" t="s">
        <v>3058</v>
      </c>
      <c r="Q638" t="s">
        <v>38</v>
      </c>
      <c r="R638" t="s">
        <v>1881</v>
      </c>
      <c r="S638" t="s">
        <v>2965</v>
      </c>
      <c r="T638" t="s">
        <v>3059</v>
      </c>
      <c r="U638" t="s">
        <v>2967</v>
      </c>
      <c r="V638" t="s">
        <v>2967</v>
      </c>
      <c r="W638" t="s">
        <v>37</v>
      </c>
      <c r="X638" t="s">
        <v>37</v>
      </c>
      <c r="Y638" t="s">
        <v>37</v>
      </c>
      <c r="Z638" t="s">
        <v>3060</v>
      </c>
      <c r="AA638" t="s">
        <v>44</v>
      </c>
      <c r="AB638" t="s">
        <v>44</v>
      </c>
      <c r="AC638" t="s">
        <v>45</v>
      </c>
      <c r="AD638" t="s">
        <v>1288</v>
      </c>
      <c r="AE638" t="s">
        <v>2969</v>
      </c>
      <c r="AF638" t="s">
        <v>1730</v>
      </c>
      <c r="AG638">
        <v>622521</v>
      </c>
      <c r="AH638">
        <v>7.4</v>
      </c>
      <c r="AI638">
        <v>7.4</v>
      </c>
    </row>
    <row r="639" spans="1:35" ht="16.850000000000001" customHeight="1">
      <c r="A639" s="65" t="str">
        <f>IF(L639="","",IF(COUNTIF(Wip!K:K,L639)=0,IF(W639="","KGB","KBB"),IF(AND(_xlfn.IFNA(VLOOKUP(L639,Wip!K:M,3,0),"")="Y",Q639="MTCAPPLYCONF"),"On Hold",IF(W639="","KGB","KBB"))))</f>
        <v>KGB</v>
      </c>
      <c r="B639" s="65" t="str">
        <f>IF(A639="on hold", "on hold",
 IF(A639="KGB", "Standard Shipment",
  IF(IFERROR(IFERROR(VLOOKUP(L639, List!D:J, 7, 0), VLOOKUP(L639&amp;"", List!D:J, 7, 0)), 0)=0,
   IF(IFERROR(IFERROR(VLOOKUP(L639, 'CND List'!$A:$C, 3, 0), VLOOKUP(L639&amp;"", 'CND List'!$A:$C, 3, 0)), 0)=0,
    IF(A639="KBB", "-", ""),
    IFERROR(VLOOKUP(L639, 'CND List'!$A:$C, 3, 0), VLOOKUP(L639&amp;"", 'CND List'!$A:$C, 3, 0))
   ),
   IFERROR(VLOOKUP(L639, List!D:J, 7, 0), VLOOKUP(L639&amp;"", List!D:J, 7, 0))
  )
 )
)</f>
        <v>Standard Shipment</v>
      </c>
      <c r="C639" s="66" t="str">
        <f t="shared" si="10"/>
        <v>Standard Shipment</v>
      </c>
      <c r="D639" s="67" t="str">
        <f ca="1">IF(C639="Local Scrap","Closed",IFERROR(IF(A639="kgb","Closed",IF(MID(C639,5,1)="Q","Closed",LOOKUP(TODAY()-W639, {0,31,91,181,366}, {"0-30天","31-90天","91-180天","181-365天","365天以上"}))), LOOKUP(TODAY()-Z639, {0,31,91,181,366}, {"0-30天","31-90天","91-180天","181-365天","365天以上"})))</f>
        <v>Closed</v>
      </c>
      <c r="E639" s="67" t="str" cm="1">
        <f t="array" ref="E639">IF(A639&lt;&gt;"kbb", "", IF(IFERROR(VALUE(V639), 0)=MAX(INDEX(($A$2:$A$4929="kbb")*($L$2:$L$4929=L639)*IFERROR(VALUE($V$2:$V$4929), 0), 0)), "最新", "歷史重複"))</f>
        <v/>
      </c>
      <c r="F639" t="s">
        <v>2960</v>
      </c>
      <c r="G639" t="s">
        <v>29</v>
      </c>
      <c r="H639" t="s">
        <v>30</v>
      </c>
      <c r="I639" t="s">
        <v>31</v>
      </c>
      <c r="J639" t="s">
        <v>2961</v>
      </c>
      <c r="K639" t="s">
        <v>2962</v>
      </c>
      <c r="L639" t="s">
        <v>3061</v>
      </c>
      <c r="M639" t="s">
        <v>1556</v>
      </c>
      <c r="N639" t="s">
        <v>1296</v>
      </c>
      <c r="O639" t="s">
        <v>37</v>
      </c>
      <c r="P639" t="s">
        <v>3062</v>
      </c>
      <c r="Q639" t="s">
        <v>38</v>
      </c>
      <c r="R639" t="s">
        <v>1881</v>
      </c>
      <c r="S639" t="s">
        <v>2965</v>
      </c>
      <c r="T639" t="s">
        <v>3063</v>
      </c>
      <c r="U639" t="s">
        <v>2967</v>
      </c>
      <c r="V639" t="s">
        <v>2967</v>
      </c>
      <c r="W639" t="s">
        <v>37</v>
      </c>
      <c r="X639" t="s">
        <v>37</v>
      </c>
      <c r="Y639" t="s">
        <v>37</v>
      </c>
      <c r="Z639" t="s">
        <v>3064</v>
      </c>
      <c r="AA639" t="s">
        <v>44</v>
      </c>
      <c r="AB639" t="s">
        <v>44</v>
      </c>
      <c r="AC639" t="s">
        <v>45</v>
      </c>
      <c r="AD639" t="s">
        <v>1302</v>
      </c>
      <c r="AE639" t="s">
        <v>2969</v>
      </c>
      <c r="AF639" t="s">
        <v>1918</v>
      </c>
      <c r="AG639">
        <v>622521</v>
      </c>
      <c r="AH639">
        <v>6.6</v>
      </c>
      <c r="AI639">
        <v>6.6</v>
      </c>
    </row>
    <row r="640" spans="1:35" ht="16.850000000000001" customHeight="1">
      <c r="A640" s="65" t="str">
        <f>IF(L640="","",IF(COUNTIF(Wip!K:K,L640)=0,IF(W640="","KGB","KBB"),IF(AND(_xlfn.IFNA(VLOOKUP(L640,Wip!K:M,3,0),"")="Y",Q640="MTCAPPLYCONF"),"On Hold",IF(W640="","KGB","KBB"))))</f>
        <v>KBB</v>
      </c>
      <c r="B640" s="65" t="str">
        <f>IF(A640="on hold", "on hold",
 IF(A640="KGB", "Standard Shipment",
  IF(IFERROR(IFERROR(VLOOKUP(L640, List!D:J, 7, 0), VLOOKUP(L640&amp;"", List!D:J, 7, 0)), 0)=0,
   IF(IFERROR(IFERROR(VLOOKUP(L640, 'CND List'!$A:$C, 3, 0), VLOOKUP(L640&amp;"", 'CND List'!$A:$C, 3, 0)), 0)=0,
    IF(A640="KBB", "-", ""),
    IFERROR(VLOOKUP(L640, 'CND List'!$A:$C, 3, 0), VLOOKUP(L640&amp;"", 'CND List'!$A:$C, 3, 0))
   ),
   IFERROR(VLOOKUP(L640, List!D:J, 7, 0), VLOOKUP(L640&amp;"", List!D:J, 7, 0))
  )
 )
)</f>
        <v>-</v>
      </c>
      <c r="C640" s="66" t="str">
        <f t="shared" si="10"/>
        <v>wait for return customer</v>
      </c>
      <c r="D640" s="67" t="str">
        <f ca="1">IF(C640="Local Scrap","Closed",IFERROR(IF(A640="kgb","Closed",IF(MID(C640,5,1)="Q","Closed",LOOKUP(TODAY()-W640, {0,31,91,181,366}, {"0-30天","31-90天","91-180天","181-365天","365天以上"}))), LOOKUP(TODAY()-Z640, {0,31,91,181,366}, {"0-30天","31-90天","91-180天","181-365天","365天以上"})))</f>
        <v>31-90天</v>
      </c>
      <c r="E640" s="67" t="str" cm="1">
        <f t="array" ref="E640">IF(A640&lt;&gt;"kbb", "", IF(IFERROR(VALUE(V640), 0)=MAX(INDEX(($A$2:$A$4929="kbb")*($L$2:$L$4929=L640)*IFERROR(VALUE($V$2:$V$4929), 0), 0)), "最新", "歷史重複"))</f>
        <v>最新</v>
      </c>
      <c r="F640" t="s">
        <v>2960</v>
      </c>
      <c r="G640" t="s">
        <v>29</v>
      </c>
      <c r="H640" t="s">
        <v>30</v>
      </c>
      <c r="I640" t="s">
        <v>31</v>
      </c>
      <c r="J640" t="s">
        <v>2961</v>
      </c>
      <c r="K640" t="s">
        <v>2962</v>
      </c>
      <c r="L640" t="s">
        <v>3065</v>
      </c>
      <c r="M640" t="s">
        <v>949</v>
      </c>
      <c r="N640" t="s">
        <v>456</v>
      </c>
      <c r="O640" t="s">
        <v>37</v>
      </c>
      <c r="P640" t="s">
        <v>3065</v>
      </c>
      <c r="Q640" t="s">
        <v>38</v>
      </c>
      <c r="R640" t="s">
        <v>1881</v>
      </c>
      <c r="S640" t="s">
        <v>2965</v>
      </c>
      <c r="T640" t="s">
        <v>37</v>
      </c>
      <c r="U640" t="s">
        <v>37</v>
      </c>
      <c r="V640" t="s">
        <v>3066</v>
      </c>
      <c r="W640" t="s">
        <v>113</v>
      </c>
      <c r="X640" t="s">
        <v>114</v>
      </c>
      <c r="Y640" t="s">
        <v>1619</v>
      </c>
      <c r="Z640" t="s">
        <v>3067</v>
      </c>
      <c r="AA640" t="s">
        <v>44</v>
      </c>
      <c r="AB640" t="s">
        <v>44</v>
      </c>
      <c r="AC640" t="s">
        <v>117</v>
      </c>
      <c r="AD640" t="s">
        <v>460</v>
      </c>
      <c r="AE640" t="s">
        <v>37</v>
      </c>
      <c r="AF640" t="s">
        <v>37</v>
      </c>
      <c r="AG640" t="s">
        <v>37</v>
      </c>
      <c r="AH640" t="s">
        <v>37</v>
      </c>
      <c r="AI640" t="s">
        <v>37</v>
      </c>
    </row>
    <row r="641" spans="1:35" ht="16.850000000000001" customHeight="1">
      <c r="A641" s="65" t="str">
        <f>IF(L641="","",IF(COUNTIF(Wip!K:K,L641)=0,IF(W641="","KGB","KBB"),IF(AND(_xlfn.IFNA(VLOOKUP(L641,Wip!K:M,3,0),"")="Y",Q641="MTCAPPLYCONF"),"On Hold",IF(W641="","KGB","KBB"))))</f>
        <v>KGB</v>
      </c>
      <c r="B641" s="65" t="str">
        <f>IF(A641="on hold", "on hold",
 IF(A641="KGB", "Standard Shipment",
  IF(IFERROR(IFERROR(VLOOKUP(L641, List!D:J, 7, 0), VLOOKUP(L641&amp;"", List!D:J, 7, 0)), 0)=0,
   IF(IFERROR(IFERROR(VLOOKUP(L641, 'CND List'!$A:$C, 3, 0), VLOOKUP(L641&amp;"", 'CND List'!$A:$C, 3, 0)), 0)=0,
    IF(A641="KBB", "-", ""),
    IFERROR(VLOOKUP(L641, 'CND List'!$A:$C, 3, 0), VLOOKUP(L641&amp;"", 'CND List'!$A:$C, 3, 0))
   ),
   IFERROR(VLOOKUP(L641, List!D:J, 7, 0), VLOOKUP(L641&amp;"", List!D:J, 7, 0))
  )
 )
)</f>
        <v>Standard Shipment</v>
      </c>
      <c r="C641" s="66" t="str">
        <f t="shared" si="10"/>
        <v>Standard Shipment</v>
      </c>
      <c r="D641" s="67" t="str">
        <f ca="1">IF(C641="Local Scrap","Closed",IFERROR(IF(A641="kgb","Closed",IF(MID(C641,5,1)="Q","Closed",LOOKUP(TODAY()-W641, {0,31,91,181,366}, {"0-30天","31-90天","91-180天","181-365天","365天以上"}))), LOOKUP(TODAY()-Z641, {0,31,91,181,366}, {"0-30天","31-90天","91-180天","181-365天","365天以上"})))</f>
        <v>Closed</v>
      </c>
      <c r="E641" s="67" t="str" cm="1">
        <f t="array" ref="E641">IF(A641&lt;&gt;"kbb", "", IF(IFERROR(VALUE(V641), 0)=MAX(INDEX(($A$2:$A$4929="kbb")*($L$2:$L$4929=L641)*IFERROR(VALUE($V$2:$V$4929), 0), 0)), "最新", "歷史重複"))</f>
        <v/>
      </c>
      <c r="F641" t="s">
        <v>2960</v>
      </c>
      <c r="G641" t="s">
        <v>29</v>
      </c>
      <c r="H641" t="s">
        <v>30</v>
      </c>
      <c r="I641" t="s">
        <v>31</v>
      </c>
      <c r="J641" t="s">
        <v>2961</v>
      </c>
      <c r="K641" t="s">
        <v>2962</v>
      </c>
      <c r="L641" t="s">
        <v>3068</v>
      </c>
      <c r="M641" t="s">
        <v>2944</v>
      </c>
      <c r="N641" t="s">
        <v>2945</v>
      </c>
      <c r="O641" t="s">
        <v>37</v>
      </c>
      <c r="P641" t="s">
        <v>3069</v>
      </c>
      <c r="Q641" t="s">
        <v>38</v>
      </c>
      <c r="R641" t="s">
        <v>1881</v>
      </c>
      <c r="S641" t="s">
        <v>2984</v>
      </c>
      <c r="T641" t="s">
        <v>3070</v>
      </c>
      <c r="U641" t="s">
        <v>3071</v>
      </c>
      <c r="V641" t="s">
        <v>3071</v>
      </c>
      <c r="W641" t="s">
        <v>37</v>
      </c>
      <c r="X641" t="s">
        <v>37</v>
      </c>
      <c r="Y641" t="s">
        <v>37</v>
      </c>
      <c r="Z641" t="s">
        <v>3072</v>
      </c>
      <c r="AA641" t="s">
        <v>44</v>
      </c>
      <c r="AB641" t="s">
        <v>44</v>
      </c>
      <c r="AC641" t="s">
        <v>45</v>
      </c>
      <c r="AD641" t="s">
        <v>1539</v>
      </c>
      <c r="AE641" t="s">
        <v>2976</v>
      </c>
      <c r="AF641" t="s">
        <v>48</v>
      </c>
      <c r="AG641">
        <v>622534</v>
      </c>
      <c r="AH641">
        <v>5.6</v>
      </c>
      <c r="AI641">
        <v>0.3</v>
      </c>
    </row>
    <row r="642" spans="1:35" ht="16.850000000000001" customHeight="1">
      <c r="A642" s="65" t="str">
        <f>IF(L642="","",IF(COUNTIF(Wip!K:K,L642)=0,IF(W642="","KGB","KBB"),IF(AND(_xlfn.IFNA(VLOOKUP(L642,Wip!K:M,3,0),"")="Y",Q642="MTCAPPLYCONF"),"On Hold",IF(W642="","KGB","KBB"))))</f>
        <v>KGB</v>
      </c>
      <c r="B642" s="65" t="str">
        <f>IF(A642="on hold", "on hold",
 IF(A642="KGB", "Standard Shipment",
  IF(IFERROR(IFERROR(VLOOKUP(L642, List!D:J, 7, 0), VLOOKUP(L642&amp;"", List!D:J, 7, 0)), 0)=0,
   IF(IFERROR(IFERROR(VLOOKUP(L642, 'CND List'!$A:$C, 3, 0), VLOOKUP(L642&amp;"", 'CND List'!$A:$C, 3, 0)), 0)=0,
    IF(A642="KBB", "-", ""),
    IFERROR(VLOOKUP(L642, 'CND List'!$A:$C, 3, 0), VLOOKUP(L642&amp;"", 'CND List'!$A:$C, 3, 0))
   ),
   IFERROR(VLOOKUP(L642, List!D:J, 7, 0), VLOOKUP(L642&amp;"", List!D:J, 7, 0))
  )
 )
)</f>
        <v>Standard Shipment</v>
      </c>
      <c r="C642" s="66" t="str">
        <f t="shared" si="10"/>
        <v>Standard Shipment</v>
      </c>
      <c r="D642" s="67" t="str">
        <f ca="1">IF(C642="Local Scrap","Closed",IFERROR(IF(A642="kgb","Closed",IF(MID(C642,5,1)="Q","Closed",LOOKUP(TODAY()-W642, {0,31,91,181,366}, {"0-30天","31-90天","91-180天","181-365天","365天以上"}))), LOOKUP(TODAY()-Z642, {0,31,91,181,366}, {"0-30天","31-90天","91-180天","181-365天","365天以上"})))</f>
        <v>Closed</v>
      </c>
      <c r="E642" s="67" t="str" cm="1">
        <f t="array" ref="E642">IF(A642&lt;&gt;"kbb", "", IF(IFERROR(VALUE(V642), 0)=MAX(INDEX(($A$2:$A$4929="kbb")*($L$2:$L$4929=L642)*IFERROR(VALUE($V$2:$V$4929), 0), 0)), "最新", "歷史重複"))</f>
        <v/>
      </c>
      <c r="F642" t="s">
        <v>2960</v>
      </c>
      <c r="G642" t="s">
        <v>29</v>
      </c>
      <c r="H642" t="s">
        <v>30</v>
      </c>
      <c r="I642" t="s">
        <v>31</v>
      </c>
      <c r="J642" t="s">
        <v>2961</v>
      </c>
      <c r="K642" t="s">
        <v>2962</v>
      </c>
      <c r="L642" t="s">
        <v>3073</v>
      </c>
      <c r="M642" t="s">
        <v>2278</v>
      </c>
      <c r="N642" t="s">
        <v>1843</v>
      </c>
      <c r="O642" t="s">
        <v>37</v>
      </c>
      <c r="P642" t="s">
        <v>3074</v>
      </c>
      <c r="Q642" t="s">
        <v>38</v>
      </c>
      <c r="R642" t="s">
        <v>1881</v>
      </c>
      <c r="S642" t="s">
        <v>2984</v>
      </c>
      <c r="T642" t="s">
        <v>3075</v>
      </c>
      <c r="U642" t="s">
        <v>3071</v>
      </c>
      <c r="V642" t="s">
        <v>3071</v>
      </c>
      <c r="W642" t="s">
        <v>37</v>
      </c>
      <c r="X642" t="s">
        <v>37</v>
      </c>
      <c r="Y642" t="s">
        <v>37</v>
      </c>
      <c r="Z642" t="s">
        <v>3076</v>
      </c>
      <c r="AA642" t="s">
        <v>44</v>
      </c>
      <c r="AB642" t="s">
        <v>44</v>
      </c>
      <c r="AC642" t="s">
        <v>45</v>
      </c>
      <c r="AD642" t="s">
        <v>1847</v>
      </c>
      <c r="AE642" t="s">
        <v>2976</v>
      </c>
      <c r="AF642" t="s">
        <v>48</v>
      </c>
      <c r="AG642">
        <v>622534</v>
      </c>
      <c r="AH642">
        <v>5.6</v>
      </c>
      <c r="AI642">
        <v>0.3</v>
      </c>
    </row>
    <row r="643" spans="1:35" ht="16.850000000000001" customHeight="1">
      <c r="A643" s="65" t="str">
        <f>IF(L643="","",IF(COUNTIF(Wip!K:K,L643)=0,IF(W643="","KGB","KBB"),IF(AND(_xlfn.IFNA(VLOOKUP(L643,Wip!K:M,3,0),"")="Y",Q643="MTCAPPLYCONF"),"On Hold",IF(W643="","KGB","KBB"))))</f>
        <v>KGB</v>
      </c>
      <c r="B643" s="65" t="str">
        <f>IF(A643="on hold", "on hold",
 IF(A643="KGB", "Standard Shipment",
  IF(IFERROR(IFERROR(VLOOKUP(L643, List!D:J, 7, 0), VLOOKUP(L643&amp;"", List!D:J, 7, 0)), 0)=0,
   IF(IFERROR(IFERROR(VLOOKUP(L643, 'CND List'!$A:$C, 3, 0), VLOOKUP(L643&amp;"", 'CND List'!$A:$C, 3, 0)), 0)=0,
    IF(A643="KBB", "-", ""),
    IFERROR(VLOOKUP(L643, 'CND List'!$A:$C, 3, 0), VLOOKUP(L643&amp;"", 'CND List'!$A:$C, 3, 0))
   ),
   IFERROR(VLOOKUP(L643, List!D:J, 7, 0), VLOOKUP(L643&amp;"", List!D:J, 7, 0))
  )
 )
)</f>
        <v>Standard Shipment</v>
      </c>
      <c r="C643" s="66" t="str">
        <f t="shared" si="10"/>
        <v>Standard Shipment</v>
      </c>
      <c r="D643" s="67" t="str">
        <f ca="1">IF(C643="Local Scrap","Closed",IFERROR(IF(A643="kgb","Closed",IF(MID(C643,5,1)="Q","Closed",LOOKUP(TODAY()-W643, {0,31,91,181,366}, {"0-30天","31-90天","91-180天","181-365天","365天以上"}))), LOOKUP(TODAY()-Z643, {0,31,91,181,366}, {"0-30天","31-90天","91-180天","181-365天","365天以上"})))</f>
        <v>Closed</v>
      </c>
      <c r="E643" s="67" t="str" cm="1">
        <f t="array" ref="E643">IF(A643&lt;&gt;"kbb", "", IF(IFERROR(VALUE(V643), 0)=MAX(INDEX(($A$2:$A$4929="kbb")*($L$2:$L$4929=L643)*IFERROR(VALUE($V$2:$V$4929), 0), 0)), "最新", "歷史重複"))</f>
        <v/>
      </c>
      <c r="F643" t="s">
        <v>2960</v>
      </c>
      <c r="G643" t="s">
        <v>29</v>
      </c>
      <c r="H643" t="s">
        <v>30</v>
      </c>
      <c r="I643" t="s">
        <v>31</v>
      </c>
      <c r="J643" t="s">
        <v>2961</v>
      </c>
      <c r="K643" t="s">
        <v>2962</v>
      </c>
      <c r="L643" t="s">
        <v>3077</v>
      </c>
      <c r="M643" t="s">
        <v>1390</v>
      </c>
      <c r="N643" t="s">
        <v>1391</v>
      </c>
      <c r="O643" t="s">
        <v>37</v>
      </c>
      <c r="P643" t="s">
        <v>3078</v>
      </c>
      <c r="Q643" t="s">
        <v>38</v>
      </c>
      <c r="R643" t="s">
        <v>1881</v>
      </c>
      <c r="S643" t="s">
        <v>2984</v>
      </c>
      <c r="T643" t="s">
        <v>3079</v>
      </c>
      <c r="U643" t="s">
        <v>3071</v>
      </c>
      <c r="V643" t="s">
        <v>3071</v>
      </c>
      <c r="W643" t="s">
        <v>37</v>
      </c>
      <c r="X643" t="s">
        <v>37</v>
      </c>
      <c r="Y643" t="s">
        <v>37</v>
      </c>
      <c r="Z643" t="s">
        <v>3080</v>
      </c>
      <c r="AA643" t="s">
        <v>44</v>
      </c>
      <c r="AB643" t="s">
        <v>44</v>
      </c>
      <c r="AC643" t="s">
        <v>45</v>
      </c>
      <c r="AD643" t="s">
        <v>1302</v>
      </c>
      <c r="AE643" t="s">
        <v>2976</v>
      </c>
      <c r="AF643" t="s">
        <v>1918</v>
      </c>
      <c r="AG643">
        <v>622534</v>
      </c>
      <c r="AH643">
        <v>6</v>
      </c>
      <c r="AI643">
        <v>6</v>
      </c>
    </row>
    <row r="644" spans="1:35" ht="16.850000000000001" customHeight="1">
      <c r="A644" s="65" t="str">
        <f>IF(L644="","",IF(COUNTIF(Wip!K:K,L644)=0,IF(W644="","KGB","KBB"),IF(AND(_xlfn.IFNA(VLOOKUP(L644,Wip!K:M,3,0),"")="Y",Q644="MTCAPPLYCONF"),"On Hold",IF(W644="","KGB","KBB"))))</f>
        <v>On Hold</v>
      </c>
      <c r="B644" s="65" t="str">
        <f>IF(A644="on hold", "on hold",
 IF(A644="KGB", "Standard Shipment",
  IF(IFERROR(IFERROR(VLOOKUP(L644, List!D:J, 7, 0), VLOOKUP(L644&amp;"", List!D:J, 7, 0)), 0)=0,
   IF(IFERROR(IFERROR(VLOOKUP(L644, 'CND List'!$A:$C, 3, 0), VLOOKUP(L644&amp;"", 'CND List'!$A:$C, 3, 0)), 0)=0,
    IF(A644="KBB", "-", ""),
    IFERROR(VLOOKUP(L644, 'CND List'!$A:$C, 3, 0), VLOOKUP(L644&amp;"", 'CND List'!$A:$C, 3, 0))
   ),
   IFERROR(VLOOKUP(L644, List!D:J, 7, 0), VLOOKUP(L644&amp;"", List!D:J, 7, 0))
  )
 )
)</f>
        <v>on hold</v>
      </c>
      <c r="C644" s="66" t="str">
        <f t="shared" si="10"/>
        <v>on hold</v>
      </c>
      <c r="D644" s="67" t="str">
        <f ca="1">IF(C644="Local Scrap","Closed",IFERROR(IF(A644="kgb","Closed",IF(MID(C644,5,1)="Q","Closed",LOOKUP(TODAY()-W644, {0,31,91,181,366}, {"0-30天","31-90天","91-180天","181-365天","365天以上"}))), LOOKUP(TODAY()-Z644, {0,31,91,181,366}, {"0-30天","31-90天","91-180天","181-365天","365天以上"})))</f>
        <v>31-90天</v>
      </c>
      <c r="E644" s="67" t="str" cm="1">
        <f t="array" ref="E644">IF(A644&lt;&gt;"kbb", "", IF(IFERROR(VALUE(V644), 0)=MAX(INDEX(($A$2:$A$4929="kbb")*($L$2:$L$4929=L644)*IFERROR(VALUE($V$2:$V$4929), 0), 0)), "最新", "歷史重複"))</f>
        <v/>
      </c>
      <c r="F644" t="s">
        <v>2960</v>
      </c>
      <c r="G644" t="s">
        <v>29</v>
      </c>
      <c r="H644" t="s">
        <v>30</v>
      </c>
      <c r="I644" t="s">
        <v>31</v>
      </c>
      <c r="J644" t="s">
        <v>2961</v>
      </c>
      <c r="K644" t="s">
        <v>2962</v>
      </c>
      <c r="L644" t="s">
        <v>3081</v>
      </c>
      <c r="M644" t="s">
        <v>3082</v>
      </c>
      <c r="N644" t="s">
        <v>3083</v>
      </c>
      <c r="O644" t="s">
        <v>37</v>
      </c>
      <c r="P644" t="s">
        <v>3081</v>
      </c>
      <c r="Q644" t="s">
        <v>2309</v>
      </c>
      <c r="R644" t="s">
        <v>1881</v>
      </c>
      <c r="S644" t="s">
        <v>2965</v>
      </c>
      <c r="T644" t="s">
        <v>37</v>
      </c>
      <c r="U644" t="s">
        <v>37</v>
      </c>
      <c r="V644" t="s">
        <v>37</v>
      </c>
      <c r="W644" t="s">
        <v>37</v>
      </c>
      <c r="X644" t="s">
        <v>37</v>
      </c>
      <c r="Y644" t="s">
        <v>37</v>
      </c>
      <c r="Z644" t="s">
        <v>3084</v>
      </c>
      <c r="AA644" t="s">
        <v>44</v>
      </c>
      <c r="AB644" t="s">
        <v>44</v>
      </c>
      <c r="AC644" t="s">
        <v>45</v>
      </c>
      <c r="AD644" t="s">
        <v>3085</v>
      </c>
      <c r="AE644" t="s">
        <v>37</v>
      </c>
      <c r="AF644" t="s">
        <v>37</v>
      </c>
      <c r="AG644" t="s">
        <v>37</v>
      </c>
      <c r="AH644" t="s">
        <v>37</v>
      </c>
      <c r="AI644" t="s">
        <v>37</v>
      </c>
    </row>
    <row r="645" spans="1:35" ht="16.850000000000001" customHeight="1">
      <c r="A645" s="65" t="str">
        <f>IF(L645="","",IF(COUNTIF(Wip!K:K,L645)=0,IF(W645="","KGB","KBB"),IF(AND(_xlfn.IFNA(VLOOKUP(L645,Wip!K:M,3,0),"")="Y",Q645="MTCAPPLYCONF"),"On Hold",IF(W645="","KGB","KBB"))))</f>
        <v>On Hold</v>
      </c>
      <c r="B645" s="65" t="str">
        <f>IF(A645="on hold", "on hold",
 IF(A645="KGB", "Standard Shipment",
  IF(IFERROR(IFERROR(VLOOKUP(L645, List!D:J, 7, 0), VLOOKUP(L645&amp;"", List!D:J, 7, 0)), 0)=0,
   IF(IFERROR(IFERROR(VLOOKUP(L645, 'CND List'!$A:$C, 3, 0), VLOOKUP(L645&amp;"", 'CND List'!$A:$C, 3, 0)), 0)=0,
    IF(A645="KBB", "-", ""),
    IFERROR(VLOOKUP(L645, 'CND List'!$A:$C, 3, 0), VLOOKUP(L645&amp;"", 'CND List'!$A:$C, 3, 0))
   ),
   IFERROR(VLOOKUP(L645, List!D:J, 7, 0), VLOOKUP(L645&amp;"", List!D:J, 7, 0))
  )
 )
)</f>
        <v>on hold</v>
      </c>
      <c r="C645" s="66" t="str">
        <f t="shared" si="10"/>
        <v>on hold</v>
      </c>
      <c r="D645" s="67" t="str">
        <f ca="1">IF(C645="Local Scrap","Closed",IFERROR(IF(A645="kgb","Closed",IF(MID(C645,5,1)="Q","Closed",LOOKUP(TODAY()-W645, {0,31,91,181,366}, {"0-30天","31-90天","91-180天","181-365天","365天以上"}))), LOOKUP(TODAY()-Z645, {0,31,91,181,366}, {"0-30天","31-90天","91-180天","181-365天","365天以上"})))</f>
        <v>31-90天</v>
      </c>
      <c r="E645" s="67" t="str" cm="1">
        <f t="array" ref="E645">IF(A645&lt;&gt;"kbb", "", IF(IFERROR(VALUE(V645), 0)=MAX(INDEX(($A$2:$A$4929="kbb")*($L$2:$L$4929=L645)*IFERROR(VALUE($V$2:$V$4929), 0), 0)), "最新", "歷史重複"))</f>
        <v/>
      </c>
      <c r="F645" t="s">
        <v>3086</v>
      </c>
      <c r="G645" t="s">
        <v>29</v>
      </c>
      <c r="H645" t="s">
        <v>30</v>
      </c>
      <c r="I645" t="s">
        <v>31</v>
      </c>
      <c r="J645" t="s">
        <v>3087</v>
      </c>
      <c r="K645" t="s">
        <v>3088</v>
      </c>
      <c r="L645" t="s">
        <v>3089</v>
      </c>
      <c r="M645" t="s">
        <v>2466</v>
      </c>
      <c r="N645" t="s">
        <v>2192</v>
      </c>
      <c r="O645" t="s">
        <v>37</v>
      </c>
      <c r="P645" t="s">
        <v>3089</v>
      </c>
      <c r="Q645" t="s">
        <v>2309</v>
      </c>
      <c r="R645" t="s">
        <v>1881</v>
      </c>
      <c r="S645" t="s">
        <v>3090</v>
      </c>
      <c r="T645" t="s">
        <v>37</v>
      </c>
      <c r="U645" t="s">
        <v>37</v>
      </c>
      <c r="V645" t="s">
        <v>37</v>
      </c>
      <c r="W645" t="s">
        <v>37</v>
      </c>
      <c r="X645" t="s">
        <v>37</v>
      </c>
      <c r="Y645" t="s">
        <v>37</v>
      </c>
      <c r="Z645" t="s">
        <v>3091</v>
      </c>
      <c r="AA645" t="s">
        <v>44</v>
      </c>
      <c r="AB645" t="s">
        <v>44</v>
      </c>
      <c r="AC645" t="s">
        <v>45</v>
      </c>
      <c r="AD645" t="s">
        <v>1847</v>
      </c>
      <c r="AE645" t="s">
        <v>37</v>
      </c>
      <c r="AF645" t="s">
        <v>37</v>
      </c>
      <c r="AG645" t="s">
        <v>37</v>
      </c>
      <c r="AH645" t="s">
        <v>37</v>
      </c>
      <c r="AI645" t="s">
        <v>37</v>
      </c>
    </row>
    <row r="646" spans="1:35" ht="16.850000000000001" customHeight="1">
      <c r="A646" s="65" t="str">
        <f>IF(L646="","",IF(COUNTIF(Wip!K:K,L646)=0,IF(W646="","KGB","KBB"),IF(AND(_xlfn.IFNA(VLOOKUP(L646,Wip!K:M,3,0),"")="Y",Q646="MTCAPPLYCONF"),"On Hold",IF(W646="","KGB","KBB"))))</f>
        <v>KGB</v>
      </c>
      <c r="B646" s="65" t="str">
        <f>IF(A646="on hold", "on hold",
 IF(A646="KGB", "Standard Shipment",
  IF(IFERROR(IFERROR(VLOOKUP(L646, List!D:J, 7, 0), VLOOKUP(L646&amp;"", List!D:J, 7, 0)), 0)=0,
   IF(IFERROR(IFERROR(VLOOKUP(L646, 'CND List'!$A:$C, 3, 0), VLOOKUP(L646&amp;"", 'CND List'!$A:$C, 3, 0)), 0)=0,
    IF(A646="KBB", "-", ""),
    IFERROR(VLOOKUP(L646, 'CND List'!$A:$C, 3, 0), VLOOKUP(L646&amp;"", 'CND List'!$A:$C, 3, 0))
   ),
   IFERROR(VLOOKUP(L646, List!D:J, 7, 0), VLOOKUP(L646&amp;"", List!D:J, 7, 0))
  )
 )
)</f>
        <v>Standard Shipment</v>
      </c>
      <c r="C646" s="66" t="str">
        <f t="shared" si="10"/>
        <v>Standard Shipment</v>
      </c>
      <c r="D646" s="67" t="str">
        <f ca="1">IF(C646="Local Scrap","Closed",IFERROR(IF(A646="kgb","Closed",IF(MID(C646,5,1)="Q","Closed",LOOKUP(TODAY()-W646, {0,31,91,181,366}, {"0-30天","31-90天","91-180天","181-365天","365天以上"}))), LOOKUP(TODAY()-Z646, {0,31,91,181,366}, {"0-30天","31-90天","91-180天","181-365天","365天以上"})))</f>
        <v>Closed</v>
      </c>
      <c r="E646" s="67" t="str" cm="1">
        <f t="array" ref="E646">IF(A646&lt;&gt;"kbb", "", IF(IFERROR(VALUE(V646), 0)=MAX(INDEX(($A$2:$A$4929="kbb")*($L$2:$L$4929=L646)*IFERROR(VALUE($V$2:$V$4929), 0), 0)), "最新", "歷史重複"))</f>
        <v/>
      </c>
      <c r="F646" t="s">
        <v>3086</v>
      </c>
      <c r="G646" t="s">
        <v>29</v>
      </c>
      <c r="H646" t="s">
        <v>30</v>
      </c>
      <c r="I646" t="s">
        <v>31</v>
      </c>
      <c r="J646" t="s">
        <v>3087</v>
      </c>
      <c r="K646" t="s">
        <v>3088</v>
      </c>
      <c r="L646" t="s">
        <v>3092</v>
      </c>
      <c r="M646" t="s">
        <v>1556</v>
      </c>
      <c r="N646" t="s">
        <v>1296</v>
      </c>
      <c r="O646" t="s">
        <v>37</v>
      </c>
      <c r="P646" t="s">
        <v>3093</v>
      </c>
      <c r="Q646" t="s">
        <v>38</v>
      </c>
      <c r="R646" t="s">
        <v>1881</v>
      </c>
      <c r="S646" t="s">
        <v>3090</v>
      </c>
      <c r="T646" t="s">
        <v>3094</v>
      </c>
      <c r="U646" t="s">
        <v>3039</v>
      </c>
      <c r="V646" t="s">
        <v>3039</v>
      </c>
      <c r="W646" t="s">
        <v>37</v>
      </c>
      <c r="X646" t="s">
        <v>37</v>
      </c>
      <c r="Y646" t="s">
        <v>37</v>
      </c>
      <c r="Z646" t="s">
        <v>3095</v>
      </c>
      <c r="AA646" t="s">
        <v>44</v>
      </c>
      <c r="AB646" t="s">
        <v>44</v>
      </c>
      <c r="AC646" t="s">
        <v>45</v>
      </c>
      <c r="AD646" t="s">
        <v>1302</v>
      </c>
      <c r="AE646" t="s">
        <v>3041</v>
      </c>
      <c r="AF646" t="s">
        <v>1918</v>
      </c>
      <c r="AG646">
        <v>622542</v>
      </c>
      <c r="AH646">
        <v>7.3</v>
      </c>
      <c r="AI646">
        <v>7.3</v>
      </c>
    </row>
    <row r="647" spans="1:35" ht="16.850000000000001" customHeight="1">
      <c r="A647" s="65" t="str">
        <f>IF(L647="","",IF(COUNTIF(Wip!K:K,L647)=0,IF(W647="","KGB","KBB"),IF(AND(_xlfn.IFNA(VLOOKUP(L647,Wip!K:M,3,0),"")="Y",Q647="MTCAPPLYCONF"),"On Hold",IF(W647="","KGB","KBB"))))</f>
        <v>KGB</v>
      </c>
      <c r="B647" s="65" t="str">
        <f>IF(A647="on hold", "on hold",
 IF(A647="KGB", "Standard Shipment",
  IF(IFERROR(IFERROR(VLOOKUP(L647, List!D:J, 7, 0), VLOOKUP(L647&amp;"", List!D:J, 7, 0)), 0)=0,
   IF(IFERROR(IFERROR(VLOOKUP(L647, 'CND List'!$A:$C, 3, 0), VLOOKUP(L647&amp;"", 'CND List'!$A:$C, 3, 0)), 0)=0,
    IF(A647="KBB", "-", ""),
    IFERROR(VLOOKUP(L647, 'CND List'!$A:$C, 3, 0), VLOOKUP(L647&amp;"", 'CND List'!$A:$C, 3, 0))
   ),
   IFERROR(VLOOKUP(L647, List!D:J, 7, 0), VLOOKUP(L647&amp;"", List!D:J, 7, 0))
  )
 )
)</f>
        <v>Standard Shipment</v>
      </c>
      <c r="C647" s="66" t="str">
        <f t="shared" si="10"/>
        <v>Standard Shipment</v>
      </c>
      <c r="D647" s="67" t="str">
        <f ca="1">IF(C647="Local Scrap","Closed",IFERROR(IF(A647="kgb","Closed",IF(MID(C647,5,1)="Q","Closed",LOOKUP(TODAY()-W647, {0,31,91,181,366}, {"0-30天","31-90天","91-180天","181-365天","365天以上"}))), LOOKUP(TODAY()-Z647, {0,31,91,181,366}, {"0-30天","31-90天","91-180天","181-365天","365天以上"})))</f>
        <v>Closed</v>
      </c>
      <c r="E647" s="67" t="str" cm="1">
        <f t="array" ref="E647">IF(A647&lt;&gt;"kbb", "", IF(IFERROR(VALUE(V647), 0)=MAX(INDEX(($A$2:$A$4929="kbb")*($L$2:$L$4929=L647)*IFERROR(VALUE($V$2:$V$4929), 0), 0)), "最新", "歷史重複"))</f>
        <v/>
      </c>
      <c r="F647" t="s">
        <v>3086</v>
      </c>
      <c r="G647" t="s">
        <v>29</v>
      </c>
      <c r="H647" t="s">
        <v>30</v>
      </c>
      <c r="I647" t="s">
        <v>31</v>
      </c>
      <c r="J647" t="s">
        <v>3087</v>
      </c>
      <c r="K647" t="s">
        <v>3088</v>
      </c>
      <c r="L647" t="s">
        <v>3096</v>
      </c>
      <c r="M647" t="s">
        <v>2544</v>
      </c>
      <c r="N647" t="s">
        <v>2481</v>
      </c>
      <c r="O647" t="s">
        <v>37</v>
      </c>
      <c r="P647" t="s">
        <v>3097</v>
      </c>
      <c r="Q647" t="s">
        <v>38</v>
      </c>
      <c r="R647" t="s">
        <v>1881</v>
      </c>
      <c r="S647" t="s">
        <v>3090</v>
      </c>
      <c r="T647" t="s">
        <v>3098</v>
      </c>
      <c r="U647" t="s">
        <v>3039</v>
      </c>
      <c r="V647" t="s">
        <v>3039</v>
      </c>
      <c r="W647" t="s">
        <v>37</v>
      </c>
      <c r="X647" t="s">
        <v>37</v>
      </c>
      <c r="Y647" t="s">
        <v>37</v>
      </c>
      <c r="Z647" t="s">
        <v>3099</v>
      </c>
      <c r="AA647" t="s">
        <v>44</v>
      </c>
      <c r="AB647" t="s">
        <v>44</v>
      </c>
      <c r="AC647" t="s">
        <v>45</v>
      </c>
      <c r="AD647" t="s">
        <v>1532</v>
      </c>
      <c r="AE647" t="s">
        <v>3041</v>
      </c>
      <c r="AF647" t="s">
        <v>48</v>
      </c>
      <c r="AG647">
        <v>622542</v>
      </c>
      <c r="AH647">
        <v>6.4</v>
      </c>
      <c r="AI647">
        <v>6.4</v>
      </c>
    </row>
    <row r="648" spans="1:35" ht="16.850000000000001" customHeight="1">
      <c r="A648" s="65" t="str">
        <f>IF(L648="","",IF(COUNTIF(Wip!K:K,L648)=0,IF(W648="","KGB","KBB"),IF(AND(_xlfn.IFNA(VLOOKUP(L648,Wip!K:M,3,0),"")="Y",Q648="MTCAPPLYCONF"),"On Hold",IF(W648="","KGB","KBB"))))</f>
        <v>KGB</v>
      </c>
      <c r="B648" s="65" t="str">
        <f>IF(A648="on hold", "on hold",
 IF(A648="KGB", "Standard Shipment",
  IF(IFERROR(IFERROR(VLOOKUP(L648, List!D:J, 7, 0), VLOOKUP(L648&amp;"", List!D:J, 7, 0)), 0)=0,
   IF(IFERROR(IFERROR(VLOOKUP(L648, 'CND List'!$A:$C, 3, 0), VLOOKUP(L648&amp;"", 'CND List'!$A:$C, 3, 0)), 0)=0,
    IF(A648="KBB", "-", ""),
    IFERROR(VLOOKUP(L648, 'CND List'!$A:$C, 3, 0), VLOOKUP(L648&amp;"", 'CND List'!$A:$C, 3, 0))
   ),
   IFERROR(VLOOKUP(L648, List!D:J, 7, 0), VLOOKUP(L648&amp;"", List!D:J, 7, 0))
  )
 )
)</f>
        <v>Standard Shipment</v>
      </c>
      <c r="C648" s="66" t="str">
        <f t="shared" si="10"/>
        <v>Standard Shipment</v>
      </c>
      <c r="D648" s="67" t="str">
        <f ca="1">IF(C648="Local Scrap","Closed",IFERROR(IF(A648="kgb","Closed",IF(MID(C648,5,1)="Q","Closed",LOOKUP(TODAY()-W648, {0,31,91,181,366}, {"0-30天","31-90天","91-180天","181-365天","365天以上"}))), LOOKUP(TODAY()-Z648, {0,31,91,181,366}, {"0-30天","31-90天","91-180天","181-365天","365天以上"})))</f>
        <v>Closed</v>
      </c>
      <c r="E648" s="67" t="str" cm="1">
        <f t="array" ref="E648">IF(A648&lt;&gt;"kbb", "", IF(IFERROR(VALUE(V648), 0)=MAX(INDEX(($A$2:$A$4929="kbb")*($L$2:$L$4929=L648)*IFERROR(VALUE($V$2:$V$4929), 0), 0)), "最新", "歷史重複"))</f>
        <v/>
      </c>
      <c r="F648" t="s">
        <v>3086</v>
      </c>
      <c r="G648" t="s">
        <v>29</v>
      </c>
      <c r="H648" t="s">
        <v>30</v>
      </c>
      <c r="I648" t="s">
        <v>31</v>
      </c>
      <c r="J648" t="s">
        <v>3087</v>
      </c>
      <c r="K648" t="s">
        <v>3088</v>
      </c>
      <c r="L648" t="s">
        <v>3100</v>
      </c>
      <c r="M648" t="s">
        <v>2544</v>
      </c>
      <c r="N648" t="s">
        <v>2481</v>
      </c>
      <c r="O648" t="s">
        <v>37</v>
      </c>
      <c r="P648" t="s">
        <v>3101</v>
      </c>
      <c r="Q648" t="s">
        <v>38</v>
      </c>
      <c r="R648" t="s">
        <v>1881</v>
      </c>
      <c r="S648" t="s">
        <v>3090</v>
      </c>
      <c r="T648" t="s">
        <v>3102</v>
      </c>
      <c r="U648" t="s">
        <v>3039</v>
      </c>
      <c r="V648" t="s">
        <v>3039</v>
      </c>
      <c r="W648" t="s">
        <v>37</v>
      </c>
      <c r="X648" t="s">
        <v>37</v>
      </c>
      <c r="Y648" t="s">
        <v>37</v>
      </c>
      <c r="Z648" t="s">
        <v>3103</v>
      </c>
      <c r="AA648" t="s">
        <v>44</v>
      </c>
      <c r="AB648" t="s">
        <v>44</v>
      </c>
      <c r="AC648" t="s">
        <v>45</v>
      </c>
      <c r="AD648" t="s">
        <v>1532</v>
      </c>
      <c r="AE648" t="s">
        <v>3041</v>
      </c>
      <c r="AF648" t="s">
        <v>48</v>
      </c>
      <c r="AG648">
        <v>622542</v>
      </c>
      <c r="AH648">
        <v>6.4</v>
      </c>
      <c r="AI648">
        <v>6.4</v>
      </c>
    </row>
    <row r="649" spans="1:35" ht="16.850000000000001" customHeight="1">
      <c r="A649" s="65" t="str">
        <f>IF(L649="","",IF(COUNTIF(Wip!K:K,L649)=0,IF(W649="","KGB","KBB"),IF(AND(_xlfn.IFNA(VLOOKUP(L649,Wip!K:M,3,0),"")="Y",Q649="MTCAPPLYCONF"),"On Hold",IF(W649="","KGB","KBB"))))</f>
        <v>KGB</v>
      </c>
      <c r="B649" s="65" t="str">
        <f>IF(A649="on hold", "on hold",
 IF(A649="KGB", "Standard Shipment",
  IF(IFERROR(IFERROR(VLOOKUP(L649, List!D:J, 7, 0), VLOOKUP(L649&amp;"", List!D:J, 7, 0)), 0)=0,
   IF(IFERROR(IFERROR(VLOOKUP(L649, 'CND List'!$A:$C, 3, 0), VLOOKUP(L649&amp;"", 'CND List'!$A:$C, 3, 0)), 0)=0,
    IF(A649="KBB", "-", ""),
    IFERROR(VLOOKUP(L649, 'CND List'!$A:$C, 3, 0), VLOOKUP(L649&amp;"", 'CND List'!$A:$C, 3, 0))
   ),
   IFERROR(VLOOKUP(L649, List!D:J, 7, 0), VLOOKUP(L649&amp;"", List!D:J, 7, 0))
  )
 )
)</f>
        <v>Standard Shipment</v>
      </c>
      <c r="C649" s="66" t="str">
        <f t="shared" si="10"/>
        <v>Standard Shipment</v>
      </c>
      <c r="D649" s="67" t="str">
        <f ca="1">IF(C649="Local Scrap","Closed",IFERROR(IF(A649="kgb","Closed",IF(MID(C649,5,1)="Q","Closed",LOOKUP(TODAY()-W649, {0,31,91,181,366}, {"0-30天","31-90天","91-180天","181-365天","365天以上"}))), LOOKUP(TODAY()-Z649, {0,31,91,181,366}, {"0-30天","31-90天","91-180天","181-365天","365天以上"})))</f>
        <v>Closed</v>
      </c>
      <c r="E649" s="67" t="str" cm="1">
        <f t="array" ref="E649">IF(A649&lt;&gt;"kbb", "", IF(IFERROR(VALUE(V649), 0)=MAX(INDEX(($A$2:$A$4929="kbb")*($L$2:$L$4929=L649)*IFERROR(VALUE($V$2:$V$4929), 0), 0)), "最新", "歷史重複"))</f>
        <v/>
      </c>
      <c r="F649" t="s">
        <v>3086</v>
      </c>
      <c r="G649" t="s">
        <v>29</v>
      </c>
      <c r="H649" t="s">
        <v>30</v>
      </c>
      <c r="I649" t="s">
        <v>31</v>
      </c>
      <c r="J649" t="s">
        <v>3087</v>
      </c>
      <c r="K649" t="s">
        <v>3088</v>
      </c>
      <c r="L649" t="s">
        <v>3104</v>
      </c>
      <c r="M649" t="s">
        <v>2544</v>
      </c>
      <c r="N649" t="s">
        <v>2481</v>
      </c>
      <c r="O649" t="s">
        <v>37</v>
      </c>
      <c r="P649" t="s">
        <v>3105</v>
      </c>
      <c r="Q649" t="s">
        <v>38</v>
      </c>
      <c r="R649" t="s">
        <v>1881</v>
      </c>
      <c r="S649" t="s">
        <v>3090</v>
      </c>
      <c r="T649" t="s">
        <v>3106</v>
      </c>
      <c r="U649" t="s">
        <v>3039</v>
      </c>
      <c r="V649" t="s">
        <v>3039</v>
      </c>
      <c r="W649" t="s">
        <v>37</v>
      </c>
      <c r="X649" t="s">
        <v>37</v>
      </c>
      <c r="Y649" t="s">
        <v>37</v>
      </c>
      <c r="Z649" t="s">
        <v>3107</v>
      </c>
      <c r="AA649" t="s">
        <v>44</v>
      </c>
      <c r="AB649" t="s">
        <v>44</v>
      </c>
      <c r="AC649" t="s">
        <v>45</v>
      </c>
      <c r="AD649" t="s">
        <v>1532</v>
      </c>
      <c r="AE649" t="s">
        <v>3041</v>
      </c>
      <c r="AF649" t="s">
        <v>48</v>
      </c>
      <c r="AG649">
        <v>622542</v>
      </c>
      <c r="AH649">
        <v>6.4</v>
      </c>
      <c r="AI649">
        <v>6.4</v>
      </c>
    </row>
    <row r="650" spans="1:35" ht="16.850000000000001" customHeight="1">
      <c r="A650" s="65" t="str">
        <f>IF(L650="","",IF(COUNTIF(Wip!K:K,L650)=0,IF(W650="","KGB","KBB"),IF(AND(_xlfn.IFNA(VLOOKUP(L650,Wip!K:M,3,0),"")="Y",Q650="MTCAPPLYCONF"),"On Hold",IF(W650="","KGB","KBB"))))</f>
        <v>On Hold</v>
      </c>
      <c r="B650" s="65" t="str">
        <f>IF(A650="on hold", "on hold",
 IF(A650="KGB", "Standard Shipment",
  IF(IFERROR(IFERROR(VLOOKUP(L650, List!D:J, 7, 0), VLOOKUP(L650&amp;"", List!D:J, 7, 0)), 0)=0,
   IF(IFERROR(IFERROR(VLOOKUP(L650, 'CND List'!$A:$C, 3, 0), VLOOKUP(L650&amp;"", 'CND List'!$A:$C, 3, 0)), 0)=0,
    IF(A650="KBB", "-", ""),
    IFERROR(VLOOKUP(L650, 'CND List'!$A:$C, 3, 0), VLOOKUP(L650&amp;"", 'CND List'!$A:$C, 3, 0))
   ),
   IFERROR(VLOOKUP(L650, List!D:J, 7, 0), VLOOKUP(L650&amp;"", List!D:J, 7, 0))
  )
 )
)</f>
        <v>on hold</v>
      </c>
      <c r="C650" s="66" t="str">
        <f t="shared" si="10"/>
        <v>on hold</v>
      </c>
      <c r="D650" s="67" t="str">
        <f ca="1">IF(C650="Local Scrap","Closed",IFERROR(IF(A650="kgb","Closed",IF(MID(C650,5,1)="Q","Closed",LOOKUP(TODAY()-W650, {0,31,91,181,366}, {"0-30天","31-90天","91-180天","181-365天","365天以上"}))), LOOKUP(TODAY()-Z650, {0,31,91,181,366}, {"0-30天","31-90天","91-180天","181-365天","365天以上"})))</f>
        <v>31-90天</v>
      </c>
      <c r="E650" s="67" t="str" cm="1">
        <f t="array" ref="E650">IF(A650&lt;&gt;"kbb", "", IF(IFERROR(VALUE(V650), 0)=MAX(INDEX(($A$2:$A$4929="kbb")*($L$2:$L$4929=L650)*IFERROR(VALUE($V$2:$V$4929), 0), 0)), "最新", "歷史重複"))</f>
        <v/>
      </c>
      <c r="F650" t="s">
        <v>3086</v>
      </c>
      <c r="G650" t="s">
        <v>29</v>
      </c>
      <c r="H650" t="s">
        <v>30</v>
      </c>
      <c r="I650" t="s">
        <v>31</v>
      </c>
      <c r="J650" t="s">
        <v>3087</v>
      </c>
      <c r="K650" t="s">
        <v>3088</v>
      </c>
      <c r="L650" t="s">
        <v>1712</v>
      </c>
      <c r="M650" t="s">
        <v>1428</v>
      </c>
      <c r="N650" t="s">
        <v>1411</v>
      </c>
      <c r="O650" t="s">
        <v>37</v>
      </c>
      <c r="P650" t="s">
        <v>1712</v>
      </c>
      <c r="Q650" t="s">
        <v>2309</v>
      </c>
      <c r="R650" t="s">
        <v>1881</v>
      </c>
      <c r="S650" t="s">
        <v>3090</v>
      </c>
      <c r="T650" t="s">
        <v>37</v>
      </c>
      <c r="U650" t="s">
        <v>37</v>
      </c>
      <c r="V650" t="s">
        <v>37</v>
      </c>
      <c r="W650" t="s">
        <v>37</v>
      </c>
      <c r="X650" t="s">
        <v>37</v>
      </c>
      <c r="Y650" t="s">
        <v>37</v>
      </c>
      <c r="Z650" t="s">
        <v>3108</v>
      </c>
      <c r="AA650" t="s">
        <v>44</v>
      </c>
      <c r="AB650" t="s">
        <v>44</v>
      </c>
      <c r="AC650" t="s">
        <v>45</v>
      </c>
      <c r="AD650" t="s">
        <v>1257</v>
      </c>
      <c r="AE650" t="s">
        <v>37</v>
      </c>
      <c r="AF650" t="s">
        <v>37</v>
      </c>
      <c r="AG650" t="s">
        <v>37</v>
      </c>
      <c r="AH650" t="s">
        <v>37</v>
      </c>
      <c r="AI650" t="s">
        <v>37</v>
      </c>
    </row>
    <row r="651" spans="1:35" ht="16.850000000000001" customHeight="1">
      <c r="A651" s="65" t="str">
        <f>IF(L651="","",IF(COUNTIF(Wip!K:K,L651)=0,IF(W651="","KGB","KBB"),IF(AND(_xlfn.IFNA(VLOOKUP(L651,Wip!K:M,3,0),"")="Y",Q651="MTCAPPLYCONF"),"On Hold",IF(W651="","KGB","KBB"))))</f>
        <v>KGB</v>
      </c>
      <c r="B651" s="65" t="str">
        <f>IF(A651="on hold", "on hold",
 IF(A651="KGB", "Standard Shipment",
  IF(IFERROR(IFERROR(VLOOKUP(L651, List!D:J, 7, 0), VLOOKUP(L651&amp;"", List!D:J, 7, 0)), 0)=0,
   IF(IFERROR(IFERROR(VLOOKUP(L651, 'CND List'!$A:$C, 3, 0), VLOOKUP(L651&amp;"", 'CND List'!$A:$C, 3, 0)), 0)=0,
    IF(A651="KBB", "-", ""),
    IFERROR(VLOOKUP(L651, 'CND List'!$A:$C, 3, 0), VLOOKUP(L651&amp;"", 'CND List'!$A:$C, 3, 0))
   ),
   IFERROR(VLOOKUP(L651, List!D:J, 7, 0), VLOOKUP(L651&amp;"", List!D:J, 7, 0))
  )
 )
)</f>
        <v>Standard Shipment</v>
      </c>
      <c r="C651" s="66" t="str">
        <f t="shared" si="10"/>
        <v>Standard Shipment</v>
      </c>
      <c r="D651" s="67" t="str">
        <f ca="1">IF(C651="Local Scrap","Closed",IFERROR(IF(A651="kgb","Closed",IF(MID(C651,5,1)="Q","Closed",LOOKUP(TODAY()-W651, {0,31,91,181,366}, {"0-30天","31-90天","91-180天","181-365天","365天以上"}))), LOOKUP(TODAY()-Z651, {0,31,91,181,366}, {"0-30天","31-90天","91-180天","181-365天","365天以上"})))</f>
        <v>Closed</v>
      </c>
      <c r="E651" s="67" t="str" cm="1">
        <f t="array" ref="E651">IF(A651&lt;&gt;"kbb", "", IF(IFERROR(VALUE(V651), 0)=MAX(INDEX(($A$2:$A$4929="kbb")*($L$2:$L$4929=L651)*IFERROR(VALUE($V$2:$V$4929), 0), 0)), "最新", "歷史重複"))</f>
        <v/>
      </c>
      <c r="F651" t="s">
        <v>3086</v>
      </c>
      <c r="G651" t="s">
        <v>29</v>
      </c>
      <c r="H651" t="s">
        <v>30</v>
      </c>
      <c r="I651" t="s">
        <v>31</v>
      </c>
      <c r="J651" t="s">
        <v>3087</v>
      </c>
      <c r="K651" t="s">
        <v>3088</v>
      </c>
      <c r="L651" t="s">
        <v>3109</v>
      </c>
      <c r="M651" t="s">
        <v>2544</v>
      </c>
      <c r="N651" t="s">
        <v>2481</v>
      </c>
      <c r="O651" t="s">
        <v>37</v>
      </c>
      <c r="P651" t="s">
        <v>3110</v>
      </c>
      <c r="Q651" t="s">
        <v>38</v>
      </c>
      <c r="R651" t="s">
        <v>1881</v>
      </c>
      <c r="S651" t="s">
        <v>3090</v>
      </c>
      <c r="T651" t="s">
        <v>3111</v>
      </c>
      <c r="U651" t="s">
        <v>3039</v>
      </c>
      <c r="V651" t="s">
        <v>3039</v>
      </c>
      <c r="W651" t="s">
        <v>37</v>
      </c>
      <c r="X651" t="s">
        <v>37</v>
      </c>
      <c r="Y651" t="s">
        <v>37</v>
      </c>
      <c r="Z651" t="s">
        <v>3112</v>
      </c>
      <c r="AA651" t="s">
        <v>44</v>
      </c>
      <c r="AB651" t="s">
        <v>44</v>
      </c>
      <c r="AC651" t="s">
        <v>45</v>
      </c>
      <c r="AD651" t="s">
        <v>1532</v>
      </c>
      <c r="AE651" t="s">
        <v>3041</v>
      </c>
      <c r="AF651" t="s">
        <v>1918</v>
      </c>
      <c r="AG651">
        <v>622542</v>
      </c>
      <c r="AH651">
        <v>7.3</v>
      </c>
      <c r="AI651">
        <v>7.3</v>
      </c>
    </row>
    <row r="652" spans="1:35" ht="16.850000000000001" customHeight="1">
      <c r="A652" s="65" t="str">
        <f>IF(L652="","",IF(COUNTIF(Wip!K:K,L652)=0,IF(W652="","KGB","KBB"),IF(AND(_xlfn.IFNA(VLOOKUP(L652,Wip!K:M,3,0),"")="Y",Q652="MTCAPPLYCONF"),"On Hold",IF(W652="","KGB","KBB"))))</f>
        <v>KGB</v>
      </c>
      <c r="B652" s="65" t="str">
        <f>IF(A652="on hold", "on hold",
 IF(A652="KGB", "Standard Shipment",
  IF(IFERROR(IFERROR(VLOOKUP(L652, List!D:J, 7, 0), VLOOKUP(L652&amp;"", List!D:J, 7, 0)), 0)=0,
   IF(IFERROR(IFERROR(VLOOKUP(L652, 'CND List'!$A:$C, 3, 0), VLOOKUP(L652&amp;"", 'CND List'!$A:$C, 3, 0)), 0)=0,
    IF(A652="KBB", "-", ""),
    IFERROR(VLOOKUP(L652, 'CND List'!$A:$C, 3, 0), VLOOKUP(L652&amp;"", 'CND List'!$A:$C, 3, 0))
   ),
   IFERROR(VLOOKUP(L652, List!D:J, 7, 0), VLOOKUP(L652&amp;"", List!D:J, 7, 0))
  )
 )
)</f>
        <v>Standard Shipment</v>
      </c>
      <c r="C652" s="66" t="str">
        <f t="shared" si="10"/>
        <v>Standard Shipment</v>
      </c>
      <c r="D652" s="67" t="str">
        <f ca="1">IF(C652="Local Scrap","Closed",IFERROR(IF(A652="kgb","Closed",IF(MID(C652,5,1)="Q","Closed",LOOKUP(TODAY()-W652, {0,31,91,181,366}, {"0-30天","31-90天","91-180天","181-365天","365天以上"}))), LOOKUP(TODAY()-Z652, {0,31,91,181,366}, {"0-30天","31-90天","91-180天","181-365天","365天以上"})))</f>
        <v>Closed</v>
      </c>
      <c r="E652" s="67" t="str" cm="1">
        <f t="array" ref="E652">IF(A652&lt;&gt;"kbb", "", IF(IFERROR(VALUE(V652), 0)=MAX(INDEX(($A$2:$A$4929="kbb")*($L$2:$L$4929=L652)*IFERROR(VALUE($V$2:$V$4929), 0), 0)), "最新", "歷史重複"))</f>
        <v/>
      </c>
      <c r="F652" t="s">
        <v>3086</v>
      </c>
      <c r="G652" t="s">
        <v>29</v>
      </c>
      <c r="H652" t="s">
        <v>30</v>
      </c>
      <c r="I652" t="s">
        <v>31</v>
      </c>
      <c r="J652" t="s">
        <v>3087</v>
      </c>
      <c r="K652" t="s">
        <v>3088</v>
      </c>
      <c r="L652" t="s">
        <v>3113</v>
      </c>
      <c r="M652" t="s">
        <v>2480</v>
      </c>
      <c r="N652" t="s">
        <v>2481</v>
      </c>
      <c r="O652" t="s">
        <v>37</v>
      </c>
      <c r="P652" t="s">
        <v>3114</v>
      </c>
      <c r="Q652" t="s">
        <v>38</v>
      </c>
      <c r="R652" t="s">
        <v>1881</v>
      </c>
      <c r="S652" t="s">
        <v>3090</v>
      </c>
      <c r="T652" t="s">
        <v>3115</v>
      </c>
      <c r="U652" t="s">
        <v>3116</v>
      </c>
      <c r="V652" t="s">
        <v>3116</v>
      </c>
      <c r="W652" t="s">
        <v>37</v>
      </c>
      <c r="X652" t="s">
        <v>37</v>
      </c>
      <c r="Y652" t="s">
        <v>37</v>
      </c>
      <c r="Z652" t="s">
        <v>3117</v>
      </c>
      <c r="AA652" t="s">
        <v>44</v>
      </c>
      <c r="AB652" t="s">
        <v>44</v>
      </c>
      <c r="AC652" t="s">
        <v>45</v>
      </c>
      <c r="AD652" t="s">
        <v>1532</v>
      </c>
      <c r="AE652" t="s">
        <v>3118</v>
      </c>
      <c r="AF652" t="s">
        <v>48</v>
      </c>
      <c r="AG652">
        <v>622552</v>
      </c>
      <c r="AH652">
        <v>5.5</v>
      </c>
      <c r="AI652">
        <v>5.5</v>
      </c>
    </row>
    <row r="653" spans="1:35" ht="16.850000000000001" customHeight="1">
      <c r="A653" s="65" t="str">
        <f>IF(L653="","",IF(COUNTIF(Wip!K:K,L653)=0,IF(W653="","KGB","KBB"),IF(AND(_xlfn.IFNA(VLOOKUP(L653,Wip!K:M,3,0),"")="Y",Q653="MTCAPPLYCONF"),"On Hold",IF(W653="","KGB","KBB"))))</f>
        <v>KGB</v>
      </c>
      <c r="B653" s="65" t="str">
        <f>IF(A653="on hold", "on hold",
 IF(A653="KGB", "Standard Shipment",
  IF(IFERROR(IFERROR(VLOOKUP(L653, List!D:J, 7, 0), VLOOKUP(L653&amp;"", List!D:J, 7, 0)), 0)=0,
   IF(IFERROR(IFERROR(VLOOKUP(L653, 'CND List'!$A:$C, 3, 0), VLOOKUP(L653&amp;"", 'CND List'!$A:$C, 3, 0)), 0)=0,
    IF(A653="KBB", "-", ""),
    IFERROR(VLOOKUP(L653, 'CND List'!$A:$C, 3, 0), VLOOKUP(L653&amp;"", 'CND List'!$A:$C, 3, 0))
   ),
   IFERROR(VLOOKUP(L653, List!D:J, 7, 0), VLOOKUP(L653&amp;"", List!D:J, 7, 0))
  )
 )
)</f>
        <v>Standard Shipment</v>
      </c>
      <c r="C653" s="66" t="str">
        <f t="shared" si="10"/>
        <v>Standard Shipment</v>
      </c>
      <c r="D653" s="67" t="str">
        <f ca="1">IF(C653="Local Scrap","Closed",IFERROR(IF(A653="kgb","Closed",IF(MID(C653,5,1)="Q","Closed",LOOKUP(TODAY()-W653, {0,31,91,181,366}, {"0-30天","31-90天","91-180天","181-365天","365天以上"}))), LOOKUP(TODAY()-Z653, {0,31,91,181,366}, {"0-30天","31-90天","91-180天","181-365天","365天以上"})))</f>
        <v>Closed</v>
      </c>
      <c r="E653" s="67" t="str" cm="1">
        <f t="array" ref="E653">IF(A653&lt;&gt;"kbb", "", IF(IFERROR(VALUE(V653), 0)=MAX(INDEX(($A$2:$A$4929="kbb")*($L$2:$L$4929=L653)*IFERROR(VALUE($V$2:$V$4929), 0), 0)), "最新", "歷史重複"))</f>
        <v/>
      </c>
      <c r="F653" t="s">
        <v>3086</v>
      </c>
      <c r="G653" t="s">
        <v>29</v>
      </c>
      <c r="H653" t="s">
        <v>30</v>
      </c>
      <c r="I653" t="s">
        <v>31</v>
      </c>
      <c r="J653" t="s">
        <v>3087</v>
      </c>
      <c r="K653" t="s">
        <v>3088</v>
      </c>
      <c r="L653" t="s">
        <v>3119</v>
      </c>
      <c r="M653" t="s">
        <v>2544</v>
      </c>
      <c r="N653" t="s">
        <v>2481</v>
      </c>
      <c r="O653" t="s">
        <v>37</v>
      </c>
      <c r="P653" t="s">
        <v>3120</v>
      </c>
      <c r="Q653" t="s">
        <v>38</v>
      </c>
      <c r="R653" t="s">
        <v>1881</v>
      </c>
      <c r="S653" t="s">
        <v>3090</v>
      </c>
      <c r="T653" t="s">
        <v>3121</v>
      </c>
      <c r="U653" t="s">
        <v>3039</v>
      </c>
      <c r="V653" t="s">
        <v>3039</v>
      </c>
      <c r="W653" t="s">
        <v>37</v>
      </c>
      <c r="X653" t="s">
        <v>37</v>
      </c>
      <c r="Y653" t="s">
        <v>37</v>
      </c>
      <c r="Z653" t="s">
        <v>3122</v>
      </c>
      <c r="AA653" t="s">
        <v>44</v>
      </c>
      <c r="AB653" t="s">
        <v>44</v>
      </c>
      <c r="AC653" t="s">
        <v>45</v>
      </c>
      <c r="AD653" t="s">
        <v>1532</v>
      </c>
      <c r="AE653" t="s">
        <v>3041</v>
      </c>
      <c r="AF653" t="s">
        <v>48</v>
      </c>
      <c r="AG653">
        <v>622542</v>
      </c>
      <c r="AH653">
        <v>6.4</v>
      </c>
      <c r="AI653">
        <v>6.4</v>
      </c>
    </row>
    <row r="654" spans="1:35" ht="16.850000000000001" customHeight="1">
      <c r="A654" s="65" t="str">
        <f>IF(L654="","",IF(COUNTIF(Wip!K:K,L654)=0,IF(W654="","KGB","KBB"),IF(AND(_xlfn.IFNA(VLOOKUP(L654,Wip!K:M,3,0),"")="Y",Q654="MTCAPPLYCONF"),"On Hold",IF(W654="","KGB","KBB"))))</f>
        <v>KGB</v>
      </c>
      <c r="B654" s="65" t="str">
        <f>IF(A654="on hold", "on hold",
 IF(A654="KGB", "Standard Shipment",
  IF(IFERROR(IFERROR(VLOOKUP(L654, List!D:J, 7, 0), VLOOKUP(L654&amp;"", List!D:J, 7, 0)), 0)=0,
   IF(IFERROR(IFERROR(VLOOKUP(L654, 'CND List'!$A:$C, 3, 0), VLOOKUP(L654&amp;"", 'CND List'!$A:$C, 3, 0)), 0)=0,
    IF(A654="KBB", "-", ""),
    IFERROR(VLOOKUP(L654, 'CND List'!$A:$C, 3, 0), VLOOKUP(L654&amp;"", 'CND List'!$A:$C, 3, 0))
   ),
   IFERROR(VLOOKUP(L654, List!D:J, 7, 0), VLOOKUP(L654&amp;"", List!D:J, 7, 0))
  )
 )
)</f>
        <v>Standard Shipment</v>
      </c>
      <c r="C654" s="66" t="str">
        <f t="shared" si="10"/>
        <v>Standard Shipment</v>
      </c>
      <c r="D654" s="67" t="str">
        <f ca="1">IF(C654="Local Scrap","Closed",IFERROR(IF(A654="kgb","Closed",IF(MID(C654,5,1)="Q","Closed",LOOKUP(TODAY()-W654, {0,31,91,181,366}, {"0-30天","31-90天","91-180天","181-365天","365天以上"}))), LOOKUP(TODAY()-Z654, {0,31,91,181,366}, {"0-30天","31-90天","91-180天","181-365天","365天以上"})))</f>
        <v>Closed</v>
      </c>
      <c r="E654" s="67" t="str" cm="1">
        <f t="array" ref="E654">IF(A654&lt;&gt;"kbb", "", IF(IFERROR(VALUE(V654), 0)=MAX(INDEX(($A$2:$A$4929="kbb")*($L$2:$L$4929=L654)*IFERROR(VALUE($V$2:$V$4929), 0), 0)), "最新", "歷史重複"))</f>
        <v/>
      </c>
      <c r="F654" t="s">
        <v>3086</v>
      </c>
      <c r="G654" t="s">
        <v>29</v>
      </c>
      <c r="H654" t="s">
        <v>30</v>
      </c>
      <c r="I654" t="s">
        <v>31</v>
      </c>
      <c r="J654" t="s">
        <v>3087</v>
      </c>
      <c r="K654" t="s">
        <v>3088</v>
      </c>
      <c r="L654" t="s">
        <v>3123</v>
      </c>
      <c r="M654" t="s">
        <v>1647</v>
      </c>
      <c r="N654" t="s">
        <v>730</v>
      </c>
      <c r="O654" t="s">
        <v>37</v>
      </c>
      <c r="P654" t="s">
        <v>3124</v>
      </c>
      <c r="Q654" t="s">
        <v>38</v>
      </c>
      <c r="R654" t="s">
        <v>1881</v>
      </c>
      <c r="S654" t="s">
        <v>3125</v>
      </c>
      <c r="T654" t="s">
        <v>3126</v>
      </c>
      <c r="U654" t="s">
        <v>3039</v>
      </c>
      <c r="V654" t="s">
        <v>3039</v>
      </c>
      <c r="W654" t="s">
        <v>37</v>
      </c>
      <c r="X654" t="s">
        <v>37</v>
      </c>
      <c r="Y654" t="s">
        <v>37</v>
      </c>
      <c r="Z654" t="s">
        <v>3127</v>
      </c>
      <c r="AA654" t="s">
        <v>44</v>
      </c>
      <c r="AB654" t="s">
        <v>44</v>
      </c>
      <c r="AC654" t="s">
        <v>45</v>
      </c>
      <c r="AD654" t="s">
        <v>87</v>
      </c>
      <c r="AE654" t="s">
        <v>3041</v>
      </c>
      <c r="AF654" t="s">
        <v>2122</v>
      </c>
      <c r="AG654">
        <v>622542</v>
      </c>
      <c r="AH654">
        <v>4</v>
      </c>
      <c r="AI654">
        <v>4</v>
      </c>
    </row>
    <row r="655" spans="1:35" ht="16.850000000000001" customHeight="1">
      <c r="A655" s="65" t="str">
        <f>IF(L655="","",IF(COUNTIF(Wip!K:K,L655)=0,IF(W655="","KGB","KBB"),IF(AND(_xlfn.IFNA(VLOOKUP(L655,Wip!K:M,3,0),"")="Y",Q655="MTCAPPLYCONF"),"On Hold",IF(W655="","KGB","KBB"))))</f>
        <v>KGB</v>
      </c>
      <c r="B655" s="65" t="str">
        <f>IF(A655="on hold", "on hold",
 IF(A655="KGB", "Standard Shipment",
  IF(IFERROR(IFERROR(VLOOKUP(L655, List!D:J, 7, 0), VLOOKUP(L655&amp;"", List!D:J, 7, 0)), 0)=0,
   IF(IFERROR(IFERROR(VLOOKUP(L655, 'CND List'!$A:$C, 3, 0), VLOOKUP(L655&amp;"", 'CND List'!$A:$C, 3, 0)), 0)=0,
    IF(A655="KBB", "-", ""),
    IFERROR(VLOOKUP(L655, 'CND List'!$A:$C, 3, 0), VLOOKUP(L655&amp;"", 'CND List'!$A:$C, 3, 0))
   ),
   IFERROR(VLOOKUP(L655, List!D:J, 7, 0), VLOOKUP(L655&amp;"", List!D:J, 7, 0))
  )
 )
)</f>
        <v>Standard Shipment</v>
      </c>
      <c r="C655" s="66" t="str">
        <f t="shared" si="10"/>
        <v>Standard Shipment</v>
      </c>
      <c r="D655" s="67" t="str">
        <f ca="1">IF(C655="Local Scrap","Closed",IFERROR(IF(A655="kgb","Closed",IF(MID(C655,5,1)="Q","Closed",LOOKUP(TODAY()-W655, {0,31,91,181,366}, {"0-30天","31-90天","91-180天","181-365天","365天以上"}))), LOOKUP(TODAY()-Z655, {0,31,91,181,366}, {"0-30天","31-90天","91-180天","181-365天","365天以上"})))</f>
        <v>Closed</v>
      </c>
      <c r="E655" s="67" t="str" cm="1">
        <f t="array" ref="E655">IF(A655&lt;&gt;"kbb", "", IF(IFERROR(VALUE(V655), 0)=MAX(INDEX(($A$2:$A$4929="kbb")*($L$2:$L$4929=L655)*IFERROR(VALUE($V$2:$V$4929), 0), 0)), "最新", "歷史重複"))</f>
        <v/>
      </c>
      <c r="F655" t="s">
        <v>3086</v>
      </c>
      <c r="G655" t="s">
        <v>29</v>
      </c>
      <c r="H655" t="s">
        <v>30</v>
      </c>
      <c r="I655" t="s">
        <v>31</v>
      </c>
      <c r="J655" t="s">
        <v>3087</v>
      </c>
      <c r="K655" t="s">
        <v>3088</v>
      </c>
      <c r="L655" t="s">
        <v>3128</v>
      </c>
      <c r="M655" t="s">
        <v>1647</v>
      </c>
      <c r="N655" t="s">
        <v>730</v>
      </c>
      <c r="O655" t="s">
        <v>37</v>
      </c>
      <c r="P655" t="s">
        <v>3129</v>
      </c>
      <c r="Q655" t="s">
        <v>38</v>
      </c>
      <c r="R655" t="s">
        <v>1881</v>
      </c>
      <c r="S655" t="s">
        <v>3125</v>
      </c>
      <c r="T655" t="s">
        <v>3130</v>
      </c>
      <c r="U655" t="s">
        <v>3039</v>
      </c>
      <c r="V655" t="s">
        <v>3039</v>
      </c>
      <c r="W655" t="s">
        <v>37</v>
      </c>
      <c r="X655" t="s">
        <v>37</v>
      </c>
      <c r="Y655" t="s">
        <v>37</v>
      </c>
      <c r="Z655" t="s">
        <v>3131</v>
      </c>
      <c r="AA655" t="s">
        <v>44</v>
      </c>
      <c r="AB655" t="s">
        <v>44</v>
      </c>
      <c r="AC655" t="s">
        <v>45</v>
      </c>
      <c r="AD655" t="s">
        <v>87</v>
      </c>
      <c r="AE655" t="s">
        <v>3041</v>
      </c>
      <c r="AF655" t="s">
        <v>2122</v>
      </c>
      <c r="AG655">
        <v>622542</v>
      </c>
      <c r="AH655">
        <v>4</v>
      </c>
      <c r="AI655">
        <v>4</v>
      </c>
    </row>
    <row r="656" spans="1:35" ht="16.850000000000001" customHeight="1">
      <c r="A656" s="65" t="str">
        <f>IF(L656="","",IF(COUNTIF(Wip!K:K,L656)=0,IF(W656="","KGB","KBB"),IF(AND(_xlfn.IFNA(VLOOKUP(L656,Wip!K:M,3,0),"")="Y",Q656="MTCAPPLYCONF"),"On Hold",IF(W656="","KGB","KBB"))))</f>
        <v>KGB</v>
      </c>
      <c r="B656" s="65" t="str">
        <f>IF(A656="on hold", "on hold",
 IF(A656="KGB", "Standard Shipment",
  IF(IFERROR(IFERROR(VLOOKUP(L656, List!D:J, 7, 0), VLOOKUP(L656&amp;"", List!D:J, 7, 0)), 0)=0,
   IF(IFERROR(IFERROR(VLOOKUP(L656, 'CND List'!$A:$C, 3, 0), VLOOKUP(L656&amp;"", 'CND List'!$A:$C, 3, 0)), 0)=0,
    IF(A656="KBB", "-", ""),
    IFERROR(VLOOKUP(L656, 'CND List'!$A:$C, 3, 0), VLOOKUP(L656&amp;"", 'CND List'!$A:$C, 3, 0))
   ),
   IFERROR(VLOOKUP(L656, List!D:J, 7, 0), VLOOKUP(L656&amp;"", List!D:J, 7, 0))
  )
 )
)</f>
        <v>Standard Shipment</v>
      </c>
      <c r="C656" s="66" t="str">
        <f t="shared" si="10"/>
        <v>Standard Shipment</v>
      </c>
      <c r="D656" s="67" t="str">
        <f ca="1">IF(C656="Local Scrap","Closed",IFERROR(IF(A656="kgb","Closed",IF(MID(C656,5,1)="Q","Closed",LOOKUP(TODAY()-W656, {0,31,91,181,366}, {"0-30天","31-90天","91-180天","181-365天","365天以上"}))), LOOKUP(TODAY()-Z656, {0,31,91,181,366}, {"0-30天","31-90天","91-180天","181-365天","365天以上"})))</f>
        <v>Closed</v>
      </c>
      <c r="E656" s="67" t="str" cm="1">
        <f t="array" ref="E656">IF(A656&lt;&gt;"kbb", "", IF(IFERROR(VALUE(V656), 0)=MAX(INDEX(($A$2:$A$4929="kbb")*($L$2:$L$4929=L656)*IFERROR(VALUE($V$2:$V$4929), 0), 0)), "最新", "歷史重複"))</f>
        <v/>
      </c>
      <c r="F656" t="s">
        <v>3086</v>
      </c>
      <c r="G656" t="s">
        <v>29</v>
      </c>
      <c r="H656" t="s">
        <v>30</v>
      </c>
      <c r="I656" t="s">
        <v>31</v>
      </c>
      <c r="J656" t="s">
        <v>3087</v>
      </c>
      <c r="K656" t="s">
        <v>3088</v>
      </c>
      <c r="L656" t="s">
        <v>3132</v>
      </c>
      <c r="M656" t="s">
        <v>1647</v>
      </c>
      <c r="N656" t="s">
        <v>730</v>
      </c>
      <c r="O656" t="s">
        <v>37</v>
      </c>
      <c r="P656" t="s">
        <v>3133</v>
      </c>
      <c r="Q656" t="s">
        <v>38</v>
      </c>
      <c r="R656" t="s">
        <v>1881</v>
      </c>
      <c r="S656" t="s">
        <v>3125</v>
      </c>
      <c r="T656" t="s">
        <v>3134</v>
      </c>
      <c r="U656" t="s">
        <v>3039</v>
      </c>
      <c r="V656" t="s">
        <v>3039</v>
      </c>
      <c r="W656" t="s">
        <v>37</v>
      </c>
      <c r="X656" t="s">
        <v>37</v>
      </c>
      <c r="Y656" t="s">
        <v>37</v>
      </c>
      <c r="Z656" t="s">
        <v>3135</v>
      </c>
      <c r="AA656" t="s">
        <v>44</v>
      </c>
      <c r="AB656" t="s">
        <v>44</v>
      </c>
      <c r="AC656" t="s">
        <v>45</v>
      </c>
      <c r="AD656" t="s">
        <v>87</v>
      </c>
      <c r="AE656" t="s">
        <v>3041</v>
      </c>
      <c r="AF656" t="s">
        <v>2220</v>
      </c>
      <c r="AG656">
        <v>622542</v>
      </c>
      <c r="AH656">
        <v>3.2</v>
      </c>
      <c r="AI656">
        <v>3.2</v>
      </c>
    </row>
    <row r="657" spans="1:35" ht="16.850000000000001" customHeight="1">
      <c r="A657" s="65" t="str">
        <f>IF(L657="","",IF(COUNTIF(Wip!K:K,L657)=0,IF(W657="","KGB","KBB"),IF(AND(_xlfn.IFNA(VLOOKUP(L657,Wip!K:M,3,0),"")="Y",Q657="MTCAPPLYCONF"),"On Hold",IF(W657="","KGB","KBB"))))</f>
        <v>KGB</v>
      </c>
      <c r="B657" s="65" t="str">
        <f>IF(A657="on hold", "on hold",
 IF(A657="KGB", "Standard Shipment",
  IF(IFERROR(IFERROR(VLOOKUP(L657, List!D:J, 7, 0), VLOOKUP(L657&amp;"", List!D:J, 7, 0)), 0)=0,
   IF(IFERROR(IFERROR(VLOOKUP(L657, 'CND List'!$A:$C, 3, 0), VLOOKUP(L657&amp;"", 'CND List'!$A:$C, 3, 0)), 0)=0,
    IF(A657="KBB", "-", ""),
    IFERROR(VLOOKUP(L657, 'CND List'!$A:$C, 3, 0), VLOOKUP(L657&amp;"", 'CND List'!$A:$C, 3, 0))
   ),
   IFERROR(VLOOKUP(L657, List!D:J, 7, 0), VLOOKUP(L657&amp;"", List!D:J, 7, 0))
  )
 )
)</f>
        <v>Standard Shipment</v>
      </c>
      <c r="C657" s="66" t="str">
        <f t="shared" si="10"/>
        <v>Standard Shipment</v>
      </c>
      <c r="D657" s="67" t="str">
        <f ca="1">IF(C657="Local Scrap","Closed",IFERROR(IF(A657="kgb","Closed",IF(MID(C657,5,1)="Q","Closed",LOOKUP(TODAY()-W657, {0,31,91,181,366}, {"0-30天","31-90天","91-180天","181-365天","365天以上"}))), LOOKUP(TODAY()-Z657, {0,31,91,181,366}, {"0-30天","31-90天","91-180天","181-365天","365天以上"})))</f>
        <v>Closed</v>
      </c>
      <c r="E657" s="67" t="str" cm="1">
        <f t="array" ref="E657">IF(A657&lt;&gt;"kbb", "", IF(IFERROR(VALUE(V657), 0)=MAX(INDEX(($A$2:$A$4929="kbb")*($L$2:$L$4929=L657)*IFERROR(VALUE($V$2:$V$4929), 0), 0)), "最新", "歷史重複"))</f>
        <v/>
      </c>
      <c r="F657" t="s">
        <v>3086</v>
      </c>
      <c r="G657" t="s">
        <v>29</v>
      </c>
      <c r="H657" t="s">
        <v>30</v>
      </c>
      <c r="I657" t="s">
        <v>31</v>
      </c>
      <c r="J657" t="s">
        <v>3087</v>
      </c>
      <c r="K657" t="s">
        <v>3088</v>
      </c>
      <c r="L657" t="s">
        <v>3136</v>
      </c>
      <c r="M657" t="s">
        <v>1248</v>
      </c>
      <c r="N657" t="s">
        <v>1249</v>
      </c>
      <c r="O657" t="s">
        <v>37</v>
      </c>
      <c r="P657" t="s">
        <v>3137</v>
      </c>
      <c r="Q657" t="s">
        <v>38</v>
      </c>
      <c r="R657" t="s">
        <v>1881</v>
      </c>
      <c r="S657" t="s">
        <v>3125</v>
      </c>
      <c r="T657" t="s">
        <v>3138</v>
      </c>
      <c r="U657" t="s">
        <v>3039</v>
      </c>
      <c r="V657" t="s">
        <v>3039</v>
      </c>
      <c r="W657" t="s">
        <v>37</v>
      </c>
      <c r="X657" t="s">
        <v>37</v>
      </c>
      <c r="Y657" t="s">
        <v>37</v>
      </c>
      <c r="Z657" t="s">
        <v>3139</v>
      </c>
      <c r="AA657" t="s">
        <v>44</v>
      </c>
      <c r="AB657" t="s">
        <v>44</v>
      </c>
      <c r="AC657" t="s">
        <v>45</v>
      </c>
      <c r="AD657" t="s">
        <v>1257</v>
      </c>
      <c r="AE657" t="s">
        <v>3041</v>
      </c>
      <c r="AF657" t="s">
        <v>1918</v>
      </c>
      <c r="AG657">
        <v>622542</v>
      </c>
      <c r="AH657">
        <v>7.3</v>
      </c>
      <c r="AI657">
        <v>7.3</v>
      </c>
    </row>
    <row r="658" spans="1:35" ht="16.850000000000001" customHeight="1">
      <c r="A658" s="65" t="str">
        <f>IF(L658="","",IF(COUNTIF(Wip!K:K,L658)=0,IF(W658="","KGB","KBB"),IF(AND(_xlfn.IFNA(VLOOKUP(L658,Wip!K:M,3,0),"")="Y",Q658="MTCAPPLYCONF"),"On Hold",IF(W658="","KGB","KBB"))))</f>
        <v>On Hold</v>
      </c>
      <c r="B658" s="65" t="str">
        <f>IF(A658="on hold", "on hold",
 IF(A658="KGB", "Standard Shipment",
  IF(IFERROR(IFERROR(VLOOKUP(L658, List!D:J, 7, 0), VLOOKUP(L658&amp;"", List!D:J, 7, 0)), 0)=0,
   IF(IFERROR(IFERROR(VLOOKUP(L658, 'CND List'!$A:$C, 3, 0), VLOOKUP(L658&amp;"", 'CND List'!$A:$C, 3, 0)), 0)=0,
    IF(A658="KBB", "-", ""),
    IFERROR(VLOOKUP(L658, 'CND List'!$A:$C, 3, 0), VLOOKUP(L658&amp;"", 'CND List'!$A:$C, 3, 0))
   ),
   IFERROR(VLOOKUP(L658, List!D:J, 7, 0), VLOOKUP(L658&amp;"", List!D:J, 7, 0))
  )
 )
)</f>
        <v>on hold</v>
      </c>
      <c r="C658" s="66" t="str">
        <f t="shared" si="10"/>
        <v>on hold</v>
      </c>
      <c r="D658" s="67" t="str">
        <f ca="1">IF(C658="Local Scrap","Closed",IFERROR(IF(A658="kgb","Closed",IF(MID(C658,5,1)="Q","Closed",LOOKUP(TODAY()-W658, {0,31,91,181,366}, {"0-30天","31-90天","91-180天","181-365天","365天以上"}))), LOOKUP(TODAY()-Z658, {0,31,91,181,366}, {"0-30天","31-90天","91-180天","181-365天","365天以上"})))</f>
        <v>31-90天</v>
      </c>
      <c r="E658" s="67" t="str" cm="1">
        <f t="array" ref="E658">IF(A658&lt;&gt;"kbb", "", IF(IFERROR(VALUE(V658), 0)=MAX(INDEX(($A$2:$A$4929="kbb")*($L$2:$L$4929=L658)*IFERROR(VALUE($V$2:$V$4929), 0), 0)), "最新", "歷史重複"))</f>
        <v/>
      </c>
      <c r="F658" t="s">
        <v>3086</v>
      </c>
      <c r="G658" t="s">
        <v>29</v>
      </c>
      <c r="H658" t="s">
        <v>30</v>
      </c>
      <c r="I658" t="s">
        <v>31</v>
      </c>
      <c r="J658" t="s">
        <v>3087</v>
      </c>
      <c r="K658" t="s">
        <v>3088</v>
      </c>
      <c r="L658" t="s">
        <v>3140</v>
      </c>
      <c r="M658" t="s">
        <v>2536</v>
      </c>
      <c r="N658" t="s">
        <v>1321</v>
      </c>
      <c r="O658" t="s">
        <v>37</v>
      </c>
      <c r="P658" t="s">
        <v>3140</v>
      </c>
      <c r="Q658" t="s">
        <v>2309</v>
      </c>
      <c r="R658" t="s">
        <v>1881</v>
      </c>
      <c r="S658" t="s">
        <v>3125</v>
      </c>
      <c r="T658" t="s">
        <v>37</v>
      </c>
      <c r="U658" t="s">
        <v>37</v>
      </c>
      <c r="V658" t="s">
        <v>37</v>
      </c>
      <c r="W658" t="s">
        <v>37</v>
      </c>
      <c r="X658" t="s">
        <v>37</v>
      </c>
      <c r="Y658" t="s">
        <v>37</v>
      </c>
      <c r="Z658" t="s">
        <v>3141</v>
      </c>
      <c r="AA658" t="s">
        <v>44</v>
      </c>
      <c r="AB658" t="s">
        <v>44</v>
      </c>
      <c r="AC658" t="s">
        <v>45</v>
      </c>
      <c r="AD658" t="s">
        <v>1288</v>
      </c>
      <c r="AE658" t="s">
        <v>37</v>
      </c>
      <c r="AF658" t="s">
        <v>37</v>
      </c>
      <c r="AG658" t="s">
        <v>37</v>
      </c>
      <c r="AH658" t="s">
        <v>37</v>
      </c>
      <c r="AI658" t="s">
        <v>37</v>
      </c>
    </row>
    <row r="659" spans="1:35" ht="16.850000000000001" customHeight="1">
      <c r="A659" s="65" t="str">
        <f>IF(L659="","",IF(COUNTIF(Wip!K:K,L659)=0,IF(W659="","KGB","KBB"),IF(AND(_xlfn.IFNA(VLOOKUP(L659,Wip!K:M,3,0),"")="Y",Q659="MTCAPPLYCONF"),"On Hold",IF(W659="","KGB","KBB"))))</f>
        <v>KGB</v>
      </c>
      <c r="B659" s="65" t="str">
        <f>IF(A659="on hold", "on hold",
 IF(A659="KGB", "Standard Shipment",
  IF(IFERROR(IFERROR(VLOOKUP(L659, List!D:J, 7, 0), VLOOKUP(L659&amp;"", List!D:J, 7, 0)), 0)=0,
   IF(IFERROR(IFERROR(VLOOKUP(L659, 'CND List'!$A:$C, 3, 0), VLOOKUP(L659&amp;"", 'CND List'!$A:$C, 3, 0)), 0)=0,
    IF(A659="KBB", "-", ""),
    IFERROR(VLOOKUP(L659, 'CND List'!$A:$C, 3, 0), VLOOKUP(L659&amp;"", 'CND List'!$A:$C, 3, 0))
   ),
   IFERROR(VLOOKUP(L659, List!D:J, 7, 0), VLOOKUP(L659&amp;"", List!D:J, 7, 0))
  )
 )
)</f>
        <v>Standard Shipment</v>
      </c>
      <c r="C659" s="66" t="str">
        <f t="shared" si="10"/>
        <v>Standard Shipment</v>
      </c>
      <c r="D659" s="67" t="str">
        <f ca="1">IF(C659="Local Scrap","Closed",IFERROR(IF(A659="kgb","Closed",IF(MID(C659,5,1)="Q","Closed",LOOKUP(TODAY()-W659, {0,31,91,181,366}, {"0-30天","31-90天","91-180天","181-365天","365天以上"}))), LOOKUP(TODAY()-Z659, {0,31,91,181,366}, {"0-30天","31-90天","91-180天","181-365天","365天以上"})))</f>
        <v>Closed</v>
      </c>
      <c r="E659" s="67" t="str" cm="1">
        <f t="array" ref="E659">IF(A659&lt;&gt;"kbb", "", IF(IFERROR(VALUE(V659), 0)=MAX(INDEX(($A$2:$A$4929="kbb")*($L$2:$L$4929=L659)*IFERROR(VALUE($V$2:$V$4929), 0), 0)), "最新", "歷史重複"))</f>
        <v/>
      </c>
      <c r="F659" t="s">
        <v>3086</v>
      </c>
      <c r="G659" t="s">
        <v>29</v>
      </c>
      <c r="H659" t="s">
        <v>30</v>
      </c>
      <c r="I659" t="s">
        <v>31</v>
      </c>
      <c r="J659" t="s">
        <v>3087</v>
      </c>
      <c r="K659" t="s">
        <v>3088</v>
      </c>
      <c r="L659" t="s">
        <v>3142</v>
      </c>
      <c r="M659" t="s">
        <v>2536</v>
      </c>
      <c r="N659" t="s">
        <v>1321</v>
      </c>
      <c r="O659" t="s">
        <v>37</v>
      </c>
      <c r="P659" t="s">
        <v>3143</v>
      </c>
      <c r="Q659" t="s">
        <v>38</v>
      </c>
      <c r="R659" t="s">
        <v>1881</v>
      </c>
      <c r="S659" t="s">
        <v>3125</v>
      </c>
      <c r="T659" t="s">
        <v>3144</v>
      </c>
      <c r="U659" t="s">
        <v>3145</v>
      </c>
      <c r="V659" t="s">
        <v>3145</v>
      </c>
      <c r="W659" t="s">
        <v>37</v>
      </c>
      <c r="X659" t="s">
        <v>37</v>
      </c>
      <c r="Y659" t="s">
        <v>37</v>
      </c>
      <c r="Z659" t="s">
        <v>3146</v>
      </c>
      <c r="AA659" t="s">
        <v>44</v>
      </c>
      <c r="AB659" t="s">
        <v>44</v>
      </c>
      <c r="AC659" t="s">
        <v>45</v>
      </c>
      <c r="AD659" t="s">
        <v>1288</v>
      </c>
      <c r="AE659" t="s">
        <v>3147</v>
      </c>
      <c r="AF659" t="s">
        <v>48</v>
      </c>
      <c r="AG659">
        <v>622597</v>
      </c>
      <c r="AH659">
        <v>8.1999999999999993</v>
      </c>
      <c r="AI659">
        <v>8.1999999999999993</v>
      </c>
    </row>
    <row r="660" spans="1:35" ht="16.850000000000001" customHeight="1">
      <c r="A660" s="65" t="str">
        <f>IF(L660="","",IF(COUNTIF(Wip!K:K,L660)=0,IF(W660="","KGB","KBB"),IF(AND(_xlfn.IFNA(VLOOKUP(L660,Wip!K:M,3,0),"")="Y",Q660="MTCAPPLYCONF"),"On Hold",IF(W660="","KGB","KBB"))))</f>
        <v>On Hold</v>
      </c>
      <c r="B660" s="65" t="str">
        <f>IF(A660="on hold", "on hold",
 IF(A660="KGB", "Standard Shipment",
  IF(IFERROR(IFERROR(VLOOKUP(L660, List!D:J, 7, 0), VLOOKUP(L660&amp;"", List!D:J, 7, 0)), 0)=0,
   IF(IFERROR(IFERROR(VLOOKUP(L660, 'CND List'!$A:$C, 3, 0), VLOOKUP(L660&amp;"", 'CND List'!$A:$C, 3, 0)), 0)=0,
    IF(A660="KBB", "-", ""),
    IFERROR(VLOOKUP(L660, 'CND List'!$A:$C, 3, 0), VLOOKUP(L660&amp;"", 'CND List'!$A:$C, 3, 0))
   ),
   IFERROR(VLOOKUP(L660, List!D:J, 7, 0), VLOOKUP(L660&amp;"", List!D:J, 7, 0))
  )
 )
)</f>
        <v>on hold</v>
      </c>
      <c r="C660" s="66" t="str">
        <f t="shared" si="10"/>
        <v>on hold</v>
      </c>
      <c r="D660" s="67" t="str">
        <f ca="1">IF(C660="Local Scrap","Closed",IFERROR(IF(A660="kgb","Closed",IF(MID(C660,5,1)="Q","Closed",LOOKUP(TODAY()-W660, {0,31,91,181,366}, {"0-30天","31-90天","91-180天","181-365天","365天以上"}))), LOOKUP(TODAY()-Z660, {0,31,91,181,366}, {"0-30天","31-90天","91-180天","181-365天","365天以上"})))</f>
        <v>31-90天</v>
      </c>
      <c r="E660" s="67" t="str" cm="1">
        <f t="array" ref="E660">IF(A660&lt;&gt;"kbb", "", IF(IFERROR(VALUE(V660), 0)=MAX(INDEX(($A$2:$A$4929="kbb")*($L$2:$L$4929=L660)*IFERROR(VALUE($V$2:$V$4929), 0), 0)), "最新", "歷史重複"))</f>
        <v/>
      </c>
      <c r="F660" t="s">
        <v>3086</v>
      </c>
      <c r="G660" t="s">
        <v>29</v>
      </c>
      <c r="H660" t="s">
        <v>30</v>
      </c>
      <c r="I660" t="s">
        <v>31</v>
      </c>
      <c r="J660" t="s">
        <v>3087</v>
      </c>
      <c r="K660" t="s">
        <v>3088</v>
      </c>
      <c r="L660" t="s">
        <v>3148</v>
      </c>
      <c r="M660" t="s">
        <v>3149</v>
      </c>
      <c r="N660" t="s">
        <v>1321</v>
      </c>
      <c r="O660" t="s">
        <v>37</v>
      </c>
      <c r="P660" t="s">
        <v>3148</v>
      </c>
      <c r="Q660" t="s">
        <v>2309</v>
      </c>
      <c r="R660" t="s">
        <v>1881</v>
      </c>
      <c r="S660" t="s">
        <v>3125</v>
      </c>
      <c r="T660" t="s">
        <v>37</v>
      </c>
      <c r="U660" t="s">
        <v>37</v>
      </c>
      <c r="V660" t="s">
        <v>37</v>
      </c>
      <c r="W660" t="s">
        <v>37</v>
      </c>
      <c r="X660" t="s">
        <v>37</v>
      </c>
      <c r="Y660" t="s">
        <v>37</v>
      </c>
      <c r="Z660" t="s">
        <v>3150</v>
      </c>
      <c r="AA660" t="s">
        <v>44</v>
      </c>
      <c r="AB660" t="s">
        <v>44</v>
      </c>
      <c r="AC660" t="s">
        <v>45</v>
      </c>
      <c r="AD660" t="s">
        <v>1288</v>
      </c>
      <c r="AE660" t="s">
        <v>37</v>
      </c>
      <c r="AF660" t="s">
        <v>37</v>
      </c>
      <c r="AG660" t="s">
        <v>37</v>
      </c>
      <c r="AH660" t="s">
        <v>37</v>
      </c>
      <c r="AI660" t="s">
        <v>37</v>
      </c>
    </row>
    <row r="661" spans="1:35" ht="16.850000000000001" customHeight="1">
      <c r="A661" s="65" t="str">
        <f>IF(L661="","",IF(COUNTIF(Wip!K:K,L661)=0,IF(W661="","KGB","KBB"),IF(AND(_xlfn.IFNA(VLOOKUP(L661,Wip!K:M,3,0),"")="Y",Q661="MTCAPPLYCONF"),"On Hold",IF(W661="","KGB","KBB"))))</f>
        <v>On Hold</v>
      </c>
      <c r="B661" s="65" t="str">
        <f>IF(A661="on hold", "on hold",
 IF(A661="KGB", "Standard Shipment",
  IF(IFERROR(IFERROR(VLOOKUP(L661, List!D:J, 7, 0), VLOOKUP(L661&amp;"", List!D:J, 7, 0)), 0)=0,
   IF(IFERROR(IFERROR(VLOOKUP(L661, 'CND List'!$A:$C, 3, 0), VLOOKUP(L661&amp;"", 'CND List'!$A:$C, 3, 0)), 0)=0,
    IF(A661="KBB", "-", ""),
    IFERROR(VLOOKUP(L661, 'CND List'!$A:$C, 3, 0), VLOOKUP(L661&amp;"", 'CND List'!$A:$C, 3, 0))
   ),
   IFERROR(VLOOKUP(L661, List!D:J, 7, 0), VLOOKUP(L661&amp;"", List!D:J, 7, 0))
  )
 )
)</f>
        <v>on hold</v>
      </c>
      <c r="C661" s="66" t="str">
        <f t="shared" si="10"/>
        <v>on hold</v>
      </c>
      <c r="D661" s="67" t="str">
        <f ca="1">IF(C661="Local Scrap","Closed",IFERROR(IF(A661="kgb","Closed",IF(MID(C661,5,1)="Q","Closed",LOOKUP(TODAY()-W661, {0,31,91,181,366}, {"0-30天","31-90天","91-180天","181-365天","365天以上"}))), LOOKUP(TODAY()-Z661, {0,31,91,181,366}, {"0-30天","31-90天","91-180天","181-365天","365天以上"})))</f>
        <v>31-90天</v>
      </c>
      <c r="E661" s="67" t="str" cm="1">
        <f t="array" ref="E661">IF(A661&lt;&gt;"kbb", "", IF(IFERROR(VALUE(V661), 0)=MAX(INDEX(($A$2:$A$4929="kbb")*($L$2:$L$4929=L661)*IFERROR(VALUE($V$2:$V$4929), 0), 0)), "最新", "歷史重複"))</f>
        <v/>
      </c>
      <c r="F661" t="s">
        <v>3086</v>
      </c>
      <c r="G661" t="s">
        <v>29</v>
      </c>
      <c r="H661" t="s">
        <v>30</v>
      </c>
      <c r="I661" t="s">
        <v>31</v>
      </c>
      <c r="J661" t="s">
        <v>3087</v>
      </c>
      <c r="K661" t="s">
        <v>3088</v>
      </c>
      <c r="L661" t="s">
        <v>3151</v>
      </c>
      <c r="M661" t="s">
        <v>2536</v>
      </c>
      <c r="N661" t="s">
        <v>1321</v>
      </c>
      <c r="O661" t="s">
        <v>37</v>
      </c>
      <c r="P661" t="s">
        <v>3151</v>
      </c>
      <c r="Q661" t="s">
        <v>2309</v>
      </c>
      <c r="R661" t="s">
        <v>1881</v>
      </c>
      <c r="S661" t="s">
        <v>3125</v>
      </c>
      <c r="T661" t="s">
        <v>37</v>
      </c>
      <c r="U661" t="s">
        <v>37</v>
      </c>
      <c r="V661" t="s">
        <v>37</v>
      </c>
      <c r="W661" t="s">
        <v>37</v>
      </c>
      <c r="X661" t="s">
        <v>37</v>
      </c>
      <c r="Y661" t="s">
        <v>37</v>
      </c>
      <c r="Z661" t="s">
        <v>3152</v>
      </c>
      <c r="AA661" t="s">
        <v>44</v>
      </c>
      <c r="AB661" t="s">
        <v>44</v>
      </c>
      <c r="AC661" t="s">
        <v>45</v>
      </c>
      <c r="AD661" t="s">
        <v>1288</v>
      </c>
      <c r="AE661" t="s">
        <v>37</v>
      </c>
      <c r="AF661" t="s">
        <v>37</v>
      </c>
      <c r="AG661" t="s">
        <v>37</v>
      </c>
      <c r="AH661" t="s">
        <v>37</v>
      </c>
      <c r="AI661" t="s">
        <v>37</v>
      </c>
    </row>
    <row r="662" spans="1:35" ht="16.850000000000001" customHeight="1">
      <c r="A662" s="65" t="str">
        <f>IF(L662="","",IF(COUNTIF(Wip!K:K,L662)=0,IF(W662="","KGB","KBB"),IF(AND(_xlfn.IFNA(VLOOKUP(L662,Wip!K:M,3,0),"")="Y",Q662="MTCAPPLYCONF"),"On Hold",IF(W662="","KGB","KBB"))))</f>
        <v>On Hold</v>
      </c>
      <c r="B662" s="65" t="str">
        <f>IF(A662="on hold", "on hold",
 IF(A662="KGB", "Standard Shipment",
  IF(IFERROR(IFERROR(VLOOKUP(L662, List!D:J, 7, 0), VLOOKUP(L662&amp;"", List!D:J, 7, 0)), 0)=0,
   IF(IFERROR(IFERROR(VLOOKUP(L662, 'CND List'!$A:$C, 3, 0), VLOOKUP(L662&amp;"", 'CND List'!$A:$C, 3, 0)), 0)=0,
    IF(A662="KBB", "-", ""),
    IFERROR(VLOOKUP(L662, 'CND List'!$A:$C, 3, 0), VLOOKUP(L662&amp;"", 'CND List'!$A:$C, 3, 0))
   ),
   IFERROR(VLOOKUP(L662, List!D:J, 7, 0), VLOOKUP(L662&amp;"", List!D:J, 7, 0))
  )
 )
)</f>
        <v>on hold</v>
      </c>
      <c r="C662" s="66" t="str">
        <f t="shared" si="10"/>
        <v>on hold</v>
      </c>
      <c r="D662" s="67" t="str">
        <f ca="1">IF(C662="Local Scrap","Closed",IFERROR(IF(A662="kgb","Closed",IF(MID(C662,5,1)="Q","Closed",LOOKUP(TODAY()-W662, {0,31,91,181,366}, {"0-30天","31-90天","91-180天","181-365天","365天以上"}))), LOOKUP(TODAY()-Z662, {0,31,91,181,366}, {"0-30天","31-90天","91-180天","181-365天","365天以上"})))</f>
        <v>31-90天</v>
      </c>
      <c r="E662" s="67" t="str" cm="1">
        <f t="array" ref="E662">IF(A662&lt;&gt;"kbb", "", IF(IFERROR(VALUE(V662), 0)=MAX(INDEX(($A$2:$A$4929="kbb")*($L$2:$L$4929=L662)*IFERROR(VALUE($V$2:$V$4929), 0), 0)), "最新", "歷史重複"))</f>
        <v/>
      </c>
      <c r="F662" t="s">
        <v>3086</v>
      </c>
      <c r="G662" t="s">
        <v>29</v>
      </c>
      <c r="H662" t="s">
        <v>30</v>
      </c>
      <c r="I662" t="s">
        <v>31</v>
      </c>
      <c r="J662" t="s">
        <v>3087</v>
      </c>
      <c r="K662" t="s">
        <v>3088</v>
      </c>
      <c r="L662" t="s">
        <v>3153</v>
      </c>
      <c r="M662" t="s">
        <v>2536</v>
      </c>
      <c r="N662" t="s">
        <v>1321</v>
      </c>
      <c r="O662" t="s">
        <v>37</v>
      </c>
      <c r="P662" t="s">
        <v>3153</v>
      </c>
      <c r="Q662" t="s">
        <v>2309</v>
      </c>
      <c r="R662" t="s">
        <v>1881</v>
      </c>
      <c r="S662" t="s">
        <v>3125</v>
      </c>
      <c r="T662" t="s">
        <v>37</v>
      </c>
      <c r="U662" t="s">
        <v>37</v>
      </c>
      <c r="V662" t="s">
        <v>37</v>
      </c>
      <c r="W662" t="s">
        <v>37</v>
      </c>
      <c r="X662" t="s">
        <v>37</v>
      </c>
      <c r="Y662" t="s">
        <v>37</v>
      </c>
      <c r="Z662" t="s">
        <v>3154</v>
      </c>
      <c r="AA662" t="s">
        <v>44</v>
      </c>
      <c r="AB662" t="s">
        <v>44</v>
      </c>
      <c r="AC662" t="s">
        <v>45</v>
      </c>
      <c r="AD662" t="s">
        <v>1288</v>
      </c>
      <c r="AE662" t="s">
        <v>37</v>
      </c>
      <c r="AF662" t="s">
        <v>37</v>
      </c>
      <c r="AG662" t="s">
        <v>37</v>
      </c>
      <c r="AH662" t="s">
        <v>37</v>
      </c>
      <c r="AI662" t="s">
        <v>37</v>
      </c>
    </row>
    <row r="663" spans="1:35" ht="16.850000000000001" customHeight="1">
      <c r="A663" s="65" t="str">
        <f>IF(L663="","",IF(COUNTIF(Wip!K:K,L663)=0,IF(W663="","KGB","KBB"),IF(AND(_xlfn.IFNA(VLOOKUP(L663,Wip!K:M,3,0),"")="Y",Q663="MTCAPPLYCONF"),"On Hold",IF(W663="","KGB","KBB"))))</f>
        <v>KGB</v>
      </c>
      <c r="B663" s="65" t="str">
        <f>IF(A663="on hold", "on hold",
 IF(A663="KGB", "Standard Shipment",
  IF(IFERROR(IFERROR(VLOOKUP(L663, List!D:J, 7, 0), VLOOKUP(L663&amp;"", List!D:J, 7, 0)), 0)=0,
   IF(IFERROR(IFERROR(VLOOKUP(L663, 'CND List'!$A:$C, 3, 0), VLOOKUP(L663&amp;"", 'CND List'!$A:$C, 3, 0)), 0)=0,
    IF(A663="KBB", "-", ""),
    IFERROR(VLOOKUP(L663, 'CND List'!$A:$C, 3, 0), VLOOKUP(L663&amp;"", 'CND List'!$A:$C, 3, 0))
   ),
   IFERROR(VLOOKUP(L663, List!D:J, 7, 0), VLOOKUP(L663&amp;"", List!D:J, 7, 0))
  )
 )
)</f>
        <v>Standard Shipment</v>
      </c>
      <c r="C663" s="66" t="str">
        <f t="shared" si="10"/>
        <v>Standard Shipment</v>
      </c>
      <c r="D663" s="67" t="str">
        <f ca="1">IF(C663="Local Scrap","Closed",IFERROR(IF(A663="kgb","Closed",IF(MID(C663,5,1)="Q","Closed",LOOKUP(TODAY()-W663, {0,31,91,181,366}, {"0-30天","31-90天","91-180天","181-365天","365天以上"}))), LOOKUP(TODAY()-Z663, {0,31,91,181,366}, {"0-30天","31-90天","91-180天","181-365天","365天以上"})))</f>
        <v>Closed</v>
      </c>
      <c r="E663" s="67" t="str" cm="1">
        <f t="array" ref="E663">IF(A663&lt;&gt;"kbb", "", IF(IFERROR(VALUE(V663), 0)=MAX(INDEX(($A$2:$A$4929="kbb")*($L$2:$L$4929=L663)*IFERROR(VALUE($V$2:$V$4929), 0), 0)), "最新", "歷史重複"))</f>
        <v/>
      </c>
      <c r="F663" t="s">
        <v>3086</v>
      </c>
      <c r="G663" t="s">
        <v>29</v>
      </c>
      <c r="H663" t="s">
        <v>30</v>
      </c>
      <c r="I663" t="s">
        <v>31</v>
      </c>
      <c r="J663" t="s">
        <v>3087</v>
      </c>
      <c r="K663" t="s">
        <v>3088</v>
      </c>
      <c r="L663" t="s">
        <v>3155</v>
      </c>
      <c r="M663" t="s">
        <v>3156</v>
      </c>
      <c r="N663" t="s">
        <v>3157</v>
      </c>
      <c r="O663" t="s">
        <v>37</v>
      </c>
      <c r="P663" t="s">
        <v>3155</v>
      </c>
      <c r="Q663" t="s">
        <v>3158</v>
      </c>
      <c r="R663" t="s">
        <v>37</v>
      </c>
      <c r="S663" t="s">
        <v>3090</v>
      </c>
      <c r="T663" t="s">
        <v>37</v>
      </c>
      <c r="U663" t="s">
        <v>37</v>
      </c>
      <c r="V663" t="s">
        <v>37</v>
      </c>
      <c r="W663" t="s">
        <v>37</v>
      </c>
      <c r="X663" t="s">
        <v>37</v>
      </c>
      <c r="Y663" t="s">
        <v>37</v>
      </c>
      <c r="Z663" t="s">
        <v>3159</v>
      </c>
      <c r="AA663" t="s">
        <v>44</v>
      </c>
      <c r="AB663" t="s">
        <v>44</v>
      </c>
      <c r="AC663" t="s">
        <v>37</v>
      </c>
      <c r="AD663" t="s">
        <v>3085</v>
      </c>
      <c r="AE663" t="s">
        <v>37</v>
      </c>
      <c r="AF663" t="s">
        <v>37</v>
      </c>
      <c r="AG663" t="s">
        <v>37</v>
      </c>
      <c r="AH663" t="s">
        <v>37</v>
      </c>
      <c r="AI663" t="s">
        <v>37</v>
      </c>
    </row>
    <row r="664" spans="1:35" ht="16.850000000000001" customHeight="1">
      <c r="A664" s="65" t="str">
        <f>IF(L664="","",IF(COUNTIF(Wip!K:K,L664)=0,IF(W664="","KGB","KBB"),IF(AND(_xlfn.IFNA(VLOOKUP(L664,Wip!K:M,3,0),"")="Y",Q664="MTCAPPLYCONF"),"On Hold",IF(W664="","KGB","KBB"))))</f>
        <v>KGB</v>
      </c>
      <c r="B664" s="65" t="str">
        <f>IF(A664="on hold", "on hold",
 IF(A664="KGB", "Standard Shipment",
  IF(IFERROR(IFERROR(VLOOKUP(L664, List!D:J, 7, 0), VLOOKUP(L664&amp;"", List!D:J, 7, 0)), 0)=0,
   IF(IFERROR(IFERROR(VLOOKUP(L664, 'CND List'!$A:$C, 3, 0), VLOOKUP(L664&amp;"", 'CND List'!$A:$C, 3, 0)), 0)=0,
    IF(A664="KBB", "-", ""),
    IFERROR(VLOOKUP(L664, 'CND List'!$A:$C, 3, 0), VLOOKUP(L664&amp;"", 'CND List'!$A:$C, 3, 0))
   ),
   IFERROR(VLOOKUP(L664, List!D:J, 7, 0), VLOOKUP(L664&amp;"", List!D:J, 7, 0))
  )
 )
)</f>
        <v>Standard Shipment</v>
      </c>
      <c r="C664" s="66" t="str">
        <f t="shared" si="10"/>
        <v>Standard Shipment</v>
      </c>
      <c r="D664" s="67" t="str">
        <f ca="1">IF(C664="Local Scrap","Closed",IFERROR(IF(A664="kgb","Closed",IF(MID(C664,5,1)="Q","Closed",LOOKUP(TODAY()-W664, {0,31,91,181,366}, {"0-30天","31-90天","91-180天","181-365天","365天以上"}))), LOOKUP(TODAY()-Z664, {0,31,91,181,366}, {"0-30天","31-90天","91-180天","181-365天","365天以上"})))</f>
        <v>Closed</v>
      </c>
      <c r="E664" s="67" t="str" cm="1">
        <f t="array" ref="E664">IF(A664&lt;&gt;"kbb", "", IF(IFERROR(VALUE(V664), 0)=MAX(INDEX(($A$2:$A$4929="kbb")*($L$2:$L$4929=L664)*IFERROR(VALUE($V$2:$V$4929), 0), 0)), "最新", "歷史重複"))</f>
        <v/>
      </c>
      <c r="F664" t="s">
        <v>3086</v>
      </c>
      <c r="G664" t="s">
        <v>29</v>
      </c>
      <c r="H664" t="s">
        <v>30</v>
      </c>
      <c r="I664" t="s">
        <v>31</v>
      </c>
      <c r="J664" t="s">
        <v>3087</v>
      </c>
      <c r="K664" t="s">
        <v>3088</v>
      </c>
      <c r="L664" t="s">
        <v>3160</v>
      </c>
      <c r="M664" t="s">
        <v>1647</v>
      </c>
      <c r="N664" t="s">
        <v>730</v>
      </c>
      <c r="O664" t="s">
        <v>37</v>
      </c>
      <c r="P664" t="s">
        <v>3161</v>
      </c>
      <c r="Q664" t="s">
        <v>38</v>
      </c>
      <c r="R664" t="s">
        <v>1881</v>
      </c>
      <c r="S664" t="s">
        <v>3090</v>
      </c>
      <c r="T664" t="s">
        <v>3162</v>
      </c>
      <c r="U664" t="s">
        <v>3039</v>
      </c>
      <c r="V664" t="s">
        <v>3039</v>
      </c>
      <c r="W664" t="s">
        <v>37</v>
      </c>
      <c r="X664" t="s">
        <v>37</v>
      </c>
      <c r="Y664" t="s">
        <v>37</v>
      </c>
      <c r="Z664" t="s">
        <v>3163</v>
      </c>
      <c r="AA664" t="s">
        <v>44</v>
      </c>
      <c r="AB664" t="s">
        <v>44</v>
      </c>
      <c r="AC664" t="s">
        <v>45</v>
      </c>
      <c r="AD664" t="s">
        <v>87</v>
      </c>
      <c r="AE664" t="s">
        <v>3041</v>
      </c>
      <c r="AF664" t="s">
        <v>2122</v>
      </c>
      <c r="AG664">
        <v>622542</v>
      </c>
      <c r="AH664">
        <v>4</v>
      </c>
      <c r="AI664">
        <v>4</v>
      </c>
    </row>
    <row r="665" spans="1:35" ht="16.850000000000001" customHeight="1">
      <c r="A665" s="65" t="str">
        <f>IF(L665="","",IF(COUNTIF(Wip!K:K,L665)=0,IF(W665="","KGB","KBB"),IF(AND(_xlfn.IFNA(VLOOKUP(L665,Wip!K:M,3,0),"")="Y",Q665="MTCAPPLYCONF"),"On Hold",IF(W665="","KGB","KBB"))))</f>
        <v>KGB</v>
      </c>
      <c r="B665" s="65" t="str">
        <f>IF(A665="on hold", "on hold",
 IF(A665="KGB", "Standard Shipment",
  IF(IFERROR(IFERROR(VLOOKUP(L665, List!D:J, 7, 0), VLOOKUP(L665&amp;"", List!D:J, 7, 0)), 0)=0,
   IF(IFERROR(IFERROR(VLOOKUP(L665, 'CND List'!$A:$C, 3, 0), VLOOKUP(L665&amp;"", 'CND List'!$A:$C, 3, 0)), 0)=0,
    IF(A665="KBB", "-", ""),
    IFERROR(VLOOKUP(L665, 'CND List'!$A:$C, 3, 0), VLOOKUP(L665&amp;"", 'CND List'!$A:$C, 3, 0))
   ),
   IFERROR(VLOOKUP(L665, List!D:J, 7, 0), VLOOKUP(L665&amp;"", List!D:J, 7, 0))
  )
 )
)</f>
        <v>Standard Shipment</v>
      </c>
      <c r="C665" s="66" t="str">
        <f t="shared" si="10"/>
        <v>Standard Shipment</v>
      </c>
      <c r="D665" s="67" t="str">
        <f ca="1">IF(C665="Local Scrap","Closed",IFERROR(IF(A665="kgb","Closed",IF(MID(C665,5,1)="Q","Closed",LOOKUP(TODAY()-W665, {0,31,91,181,366}, {"0-30天","31-90天","91-180天","181-365天","365天以上"}))), LOOKUP(TODAY()-Z665, {0,31,91,181,366}, {"0-30天","31-90天","91-180天","181-365天","365天以上"})))</f>
        <v>Closed</v>
      </c>
      <c r="E665" s="67" t="str" cm="1">
        <f t="array" ref="E665">IF(A665&lt;&gt;"kbb", "", IF(IFERROR(VALUE(V665), 0)=MAX(INDEX(($A$2:$A$4929="kbb")*($L$2:$L$4929=L665)*IFERROR(VALUE($V$2:$V$4929), 0), 0)), "最新", "歷史重複"))</f>
        <v/>
      </c>
      <c r="F665" t="s">
        <v>3086</v>
      </c>
      <c r="G665" t="s">
        <v>29</v>
      </c>
      <c r="H665" t="s">
        <v>30</v>
      </c>
      <c r="I665" t="s">
        <v>31</v>
      </c>
      <c r="J665" t="s">
        <v>3087</v>
      </c>
      <c r="K665" t="s">
        <v>3088</v>
      </c>
      <c r="L665" t="s">
        <v>3164</v>
      </c>
      <c r="M665" t="s">
        <v>1647</v>
      </c>
      <c r="N665" t="s">
        <v>730</v>
      </c>
      <c r="O665" t="s">
        <v>37</v>
      </c>
      <c r="P665" t="s">
        <v>3165</v>
      </c>
      <c r="Q665" t="s">
        <v>38</v>
      </c>
      <c r="R665" t="s">
        <v>1881</v>
      </c>
      <c r="S665" t="s">
        <v>3090</v>
      </c>
      <c r="T665" t="s">
        <v>3166</v>
      </c>
      <c r="U665" t="s">
        <v>3039</v>
      </c>
      <c r="V665" t="s">
        <v>3039</v>
      </c>
      <c r="W665" t="s">
        <v>37</v>
      </c>
      <c r="X665" t="s">
        <v>37</v>
      </c>
      <c r="Y665" t="s">
        <v>37</v>
      </c>
      <c r="Z665" t="s">
        <v>3167</v>
      </c>
      <c r="AA665" t="s">
        <v>44</v>
      </c>
      <c r="AB665" t="s">
        <v>44</v>
      </c>
      <c r="AC665" t="s">
        <v>45</v>
      </c>
      <c r="AD665" t="s">
        <v>87</v>
      </c>
      <c r="AE665" t="s">
        <v>3041</v>
      </c>
      <c r="AF665" t="s">
        <v>2122</v>
      </c>
      <c r="AG665">
        <v>622542</v>
      </c>
      <c r="AH665">
        <v>4</v>
      </c>
      <c r="AI665">
        <v>4</v>
      </c>
    </row>
    <row r="666" spans="1:35" ht="16.850000000000001" customHeight="1">
      <c r="A666" s="65" t="str">
        <f>IF(L666="","",IF(COUNTIF(Wip!K:K,L666)=0,IF(W666="","KGB","KBB"),IF(AND(_xlfn.IFNA(VLOOKUP(L666,Wip!K:M,3,0),"")="Y",Q666="MTCAPPLYCONF"),"On Hold",IF(W666="","KGB","KBB"))))</f>
        <v>KGB</v>
      </c>
      <c r="B666" s="65" t="str">
        <f>IF(A666="on hold", "on hold",
 IF(A666="KGB", "Standard Shipment",
  IF(IFERROR(IFERROR(VLOOKUP(L666, List!D:J, 7, 0), VLOOKUP(L666&amp;"", List!D:J, 7, 0)), 0)=0,
   IF(IFERROR(IFERROR(VLOOKUP(L666, 'CND List'!$A:$C, 3, 0), VLOOKUP(L666&amp;"", 'CND List'!$A:$C, 3, 0)), 0)=0,
    IF(A666="KBB", "-", ""),
    IFERROR(VLOOKUP(L666, 'CND List'!$A:$C, 3, 0), VLOOKUP(L666&amp;"", 'CND List'!$A:$C, 3, 0))
   ),
   IFERROR(VLOOKUP(L666, List!D:J, 7, 0), VLOOKUP(L666&amp;"", List!D:J, 7, 0))
  )
 )
)</f>
        <v>Standard Shipment</v>
      </c>
      <c r="C666" s="66" t="str">
        <f t="shared" si="10"/>
        <v>Standard Shipment</v>
      </c>
      <c r="D666" s="67" t="str">
        <f ca="1">IF(C666="Local Scrap","Closed",IFERROR(IF(A666="kgb","Closed",IF(MID(C666,5,1)="Q","Closed",LOOKUP(TODAY()-W666, {0,31,91,181,366}, {"0-30天","31-90天","91-180天","181-365天","365天以上"}))), LOOKUP(TODAY()-Z666, {0,31,91,181,366}, {"0-30天","31-90天","91-180天","181-365天","365天以上"})))</f>
        <v>Closed</v>
      </c>
      <c r="E666" s="67" t="str" cm="1">
        <f t="array" ref="E666">IF(A666&lt;&gt;"kbb", "", IF(IFERROR(VALUE(V666), 0)=MAX(INDEX(($A$2:$A$4929="kbb")*($L$2:$L$4929=L666)*IFERROR(VALUE($V$2:$V$4929), 0), 0)), "最新", "歷史重複"))</f>
        <v/>
      </c>
      <c r="F666" t="s">
        <v>3086</v>
      </c>
      <c r="G666" t="s">
        <v>29</v>
      </c>
      <c r="H666" t="s">
        <v>30</v>
      </c>
      <c r="I666" t="s">
        <v>31</v>
      </c>
      <c r="J666" t="s">
        <v>3087</v>
      </c>
      <c r="K666" t="s">
        <v>3088</v>
      </c>
      <c r="L666" t="s">
        <v>3168</v>
      </c>
      <c r="M666" t="s">
        <v>1647</v>
      </c>
      <c r="N666" t="s">
        <v>730</v>
      </c>
      <c r="O666" t="s">
        <v>37</v>
      </c>
      <c r="P666" t="s">
        <v>3169</v>
      </c>
      <c r="Q666" t="s">
        <v>38</v>
      </c>
      <c r="R666" t="s">
        <v>1881</v>
      </c>
      <c r="S666" t="s">
        <v>3090</v>
      </c>
      <c r="T666" t="s">
        <v>3170</v>
      </c>
      <c r="U666" t="s">
        <v>3039</v>
      </c>
      <c r="V666" t="s">
        <v>3039</v>
      </c>
      <c r="W666" t="s">
        <v>37</v>
      </c>
      <c r="X666" t="s">
        <v>37</v>
      </c>
      <c r="Y666" t="s">
        <v>37</v>
      </c>
      <c r="Z666" t="s">
        <v>3171</v>
      </c>
      <c r="AA666" t="s">
        <v>44</v>
      </c>
      <c r="AB666" t="s">
        <v>44</v>
      </c>
      <c r="AC666" t="s">
        <v>45</v>
      </c>
      <c r="AD666" t="s">
        <v>87</v>
      </c>
      <c r="AE666" t="s">
        <v>3041</v>
      </c>
      <c r="AF666" t="s">
        <v>2220</v>
      </c>
      <c r="AG666">
        <v>622542</v>
      </c>
      <c r="AH666">
        <v>3.2</v>
      </c>
      <c r="AI666">
        <v>3.2</v>
      </c>
    </row>
    <row r="667" spans="1:35" ht="16.850000000000001" customHeight="1">
      <c r="A667" s="65" t="str">
        <f>IF(L667="","",IF(COUNTIF(Wip!K:K,L667)=0,IF(W667="","KGB","KBB"),IF(AND(_xlfn.IFNA(VLOOKUP(L667,Wip!K:M,3,0),"")="Y",Q667="MTCAPPLYCONF"),"On Hold",IF(W667="","KGB","KBB"))))</f>
        <v>KGB</v>
      </c>
      <c r="B667" s="65" t="str">
        <f>IF(A667="on hold", "on hold",
 IF(A667="KGB", "Standard Shipment",
  IF(IFERROR(IFERROR(VLOOKUP(L667, List!D:J, 7, 0), VLOOKUP(L667&amp;"", List!D:J, 7, 0)), 0)=0,
   IF(IFERROR(IFERROR(VLOOKUP(L667, 'CND List'!$A:$C, 3, 0), VLOOKUP(L667&amp;"", 'CND List'!$A:$C, 3, 0)), 0)=0,
    IF(A667="KBB", "-", ""),
    IFERROR(VLOOKUP(L667, 'CND List'!$A:$C, 3, 0), VLOOKUP(L667&amp;"", 'CND List'!$A:$C, 3, 0))
   ),
   IFERROR(VLOOKUP(L667, List!D:J, 7, 0), VLOOKUP(L667&amp;"", List!D:J, 7, 0))
  )
 )
)</f>
        <v>Standard Shipment</v>
      </c>
      <c r="C667" s="66" t="str">
        <f t="shared" si="10"/>
        <v>Standard Shipment</v>
      </c>
      <c r="D667" s="67" t="str">
        <f ca="1">IF(C667="Local Scrap","Closed",IFERROR(IF(A667="kgb","Closed",IF(MID(C667,5,1)="Q","Closed",LOOKUP(TODAY()-W667, {0,31,91,181,366}, {"0-30天","31-90天","91-180天","181-365天","365天以上"}))), LOOKUP(TODAY()-Z667, {0,31,91,181,366}, {"0-30天","31-90天","91-180天","181-365天","365天以上"})))</f>
        <v>Closed</v>
      </c>
      <c r="E667" s="67" t="str" cm="1">
        <f t="array" ref="E667">IF(A667&lt;&gt;"kbb", "", IF(IFERROR(VALUE(V667), 0)=MAX(INDEX(($A$2:$A$4929="kbb")*($L$2:$L$4929=L667)*IFERROR(VALUE($V$2:$V$4929), 0), 0)), "最新", "歷史重複"))</f>
        <v/>
      </c>
      <c r="F667" t="s">
        <v>3086</v>
      </c>
      <c r="G667" t="s">
        <v>29</v>
      </c>
      <c r="H667" t="s">
        <v>30</v>
      </c>
      <c r="I667" t="s">
        <v>31</v>
      </c>
      <c r="J667" t="s">
        <v>3087</v>
      </c>
      <c r="K667" t="s">
        <v>3088</v>
      </c>
      <c r="L667" t="s">
        <v>3172</v>
      </c>
      <c r="M667" t="s">
        <v>1647</v>
      </c>
      <c r="N667" t="s">
        <v>730</v>
      </c>
      <c r="O667" t="s">
        <v>37</v>
      </c>
      <c r="P667" t="s">
        <v>3173</v>
      </c>
      <c r="Q667" t="s">
        <v>38</v>
      </c>
      <c r="R667" t="s">
        <v>1881</v>
      </c>
      <c r="S667" t="s">
        <v>3090</v>
      </c>
      <c r="T667" t="s">
        <v>3174</v>
      </c>
      <c r="U667" t="s">
        <v>3039</v>
      </c>
      <c r="V667" t="s">
        <v>3039</v>
      </c>
      <c r="W667" t="s">
        <v>37</v>
      </c>
      <c r="X667" t="s">
        <v>37</v>
      </c>
      <c r="Y667" t="s">
        <v>37</v>
      </c>
      <c r="Z667" t="s">
        <v>3175</v>
      </c>
      <c r="AA667" t="s">
        <v>44</v>
      </c>
      <c r="AB667" t="s">
        <v>44</v>
      </c>
      <c r="AC667" t="s">
        <v>45</v>
      </c>
      <c r="AD667" t="s">
        <v>87</v>
      </c>
      <c r="AE667" t="s">
        <v>3041</v>
      </c>
      <c r="AF667" t="s">
        <v>2220</v>
      </c>
      <c r="AG667">
        <v>622542</v>
      </c>
      <c r="AH667">
        <v>3.2</v>
      </c>
      <c r="AI667">
        <v>3.2</v>
      </c>
    </row>
    <row r="668" spans="1:35" ht="16.850000000000001" customHeight="1">
      <c r="A668" s="65" t="str">
        <f>IF(L668="","",IF(COUNTIF(Wip!K:K,L668)=0,IF(W668="","KGB","KBB"),IF(AND(_xlfn.IFNA(VLOOKUP(L668,Wip!K:M,3,0),"")="Y",Q668="MTCAPPLYCONF"),"On Hold",IF(W668="","KGB","KBB"))))</f>
        <v>KGB</v>
      </c>
      <c r="B668" s="65" t="str">
        <f>IF(A668="on hold", "on hold",
 IF(A668="KGB", "Standard Shipment",
  IF(IFERROR(IFERROR(VLOOKUP(L668, List!D:J, 7, 0), VLOOKUP(L668&amp;"", List!D:J, 7, 0)), 0)=0,
   IF(IFERROR(IFERROR(VLOOKUP(L668, 'CND List'!$A:$C, 3, 0), VLOOKUP(L668&amp;"", 'CND List'!$A:$C, 3, 0)), 0)=0,
    IF(A668="KBB", "-", ""),
    IFERROR(VLOOKUP(L668, 'CND List'!$A:$C, 3, 0), VLOOKUP(L668&amp;"", 'CND List'!$A:$C, 3, 0))
   ),
   IFERROR(VLOOKUP(L668, List!D:J, 7, 0), VLOOKUP(L668&amp;"", List!D:J, 7, 0))
  )
 )
)</f>
        <v>Standard Shipment</v>
      </c>
      <c r="C668" s="66" t="str">
        <f t="shared" si="10"/>
        <v>Standard Shipment</v>
      </c>
      <c r="D668" s="67" t="str">
        <f ca="1">IF(C668="Local Scrap","Closed",IFERROR(IF(A668="kgb","Closed",IF(MID(C668,5,1)="Q","Closed",LOOKUP(TODAY()-W668, {0,31,91,181,366}, {"0-30天","31-90天","91-180天","181-365天","365天以上"}))), LOOKUP(TODAY()-Z668, {0,31,91,181,366}, {"0-30天","31-90天","91-180天","181-365天","365天以上"})))</f>
        <v>Closed</v>
      </c>
      <c r="E668" s="67" t="str" cm="1">
        <f t="array" ref="E668">IF(A668&lt;&gt;"kbb", "", IF(IFERROR(VALUE(V668), 0)=MAX(INDEX(($A$2:$A$4929="kbb")*($L$2:$L$4929=L668)*IFERROR(VALUE($V$2:$V$4929), 0), 0)), "最新", "歷史重複"))</f>
        <v/>
      </c>
      <c r="F668" t="s">
        <v>3086</v>
      </c>
      <c r="G668" t="s">
        <v>29</v>
      </c>
      <c r="H668" t="s">
        <v>30</v>
      </c>
      <c r="I668" t="s">
        <v>31</v>
      </c>
      <c r="J668" t="s">
        <v>3087</v>
      </c>
      <c r="K668" t="s">
        <v>3088</v>
      </c>
      <c r="L668" t="s">
        <v>3176</v>
      </c>
      <c r="M668" t="s">
        <v>3156</v>
      </c>
      <c r="N668" t="s">
        <v>3157</v>
      </c>
      <c r="O668" t="s">
        <v>37</v>
      </c>
      <c r="P668" t="s">
        <v>3176</v>
      </c>
      <c r="Q668" t="s">
        <v>3158</v>
      </c>
      <c r="R668" t="s">
        <v>37</v>
      </c>
      <c r="S668" t="s">
        <v>3090</v>
      </c>
      <c r="T668" t="s">
        <v>37</v>
      </c>
      <c r="U668" t="s">
        <v>37</v>
      </c>
      <c r="V668" t="s">
        <v>37</v>
      </c>
      <c r="W668" t="s">
        <v>37</v>
      </c>
      <c r="X668" t="s">
        <v>37</v>
      </c>
      <c r="Y668" t="s">
        <v>37</v>
      </c>
      <c r="Z668" t="s">
        <v>3177</v>
      </c>
      <c r="AA668" t="s">
        <v>44</v>
      </c>
      <c r="AB668" t="s">
        <v>44</v>
      </c>
      <c r="AC668" t="s">
        <v>37</v>
      </c>
      <c r="AD668" t="s">
        <v>3085</v>
      </c>
      <c r="AE668" t="s">
        <v>37</v>
      </c>
      <c r="AF668" t="s">
        <v>37</v>
      </c>
      <c r="AG668" t="s">
        <v>37</v>
      </c>
      <c r="AH668" t="s">
        <v>37</v>
      </c>
      <c r="AI668" t="s">
        <v>37</v>
      </c>
    </row>
    <row r="669" spans="1:35" ht="16.850000000000001" customHeight="1">
      <c r="A669" s="65" t="str">
        <f>IF(L669="","",IF(COUNTIF(Wip!K:K,L669)=0,IF(W669="","KGB","KBB"),IF(AND(_xlfn.IFNA(VLOOKUP(L669,Wip!K:M,3,0),"")="Y",Q669="MTCAPPLYCONF"),"On Hold",IF(W669="","KGB","KBB"))))</f>
        <v>KGB</v>
      </c>
      <c r="B669" s="65" t="str">
        <f>IF(A669="on hold", "on hold",
 IF(A669="KGB", "Standard Shipment",
  IF(IFERROR(IFERROR(VLOOKUP(L669, List!D:J, 7, 0), VLOOKUP(L669&amp;"", List!D:J, 7, 0)), 0)=0,
   IF(IFERROR(IFERROR(VLOOKUP(L669, 'CND List'!$A:$C, 3, 0), VLOOKUP(L669&amp;"", 'CND List'!$A:$C, 3, 0)), 0)=0,
    IF(A669="KBB", "-", ""),
    IFERROR(VLOOKUP(L669, 'CND List'!$A:$C, 3, 0), VLOOKUP(L669&amp;"", 'CND List'!$A:$C, 3, 0))
   ),
   IFERROR(VLOOKUP(L669, List!D:J, 7, 0), VLOOKUP(L669&amp;"", List!D:J, 7, 0))
  )
 )
)</f>
        <v>Standard Shipment</v>
      </c>
      <c r="C669" s="66" t="str">
        <f t="shared" si="10"/>
        <v>Standard Shipment</v>
      </c>
      <c r="D669" s="67" t="str">
        <f ca="1">IF(C669="Local Scrap","Closed",IFERROR(IF(A669="kgb","Closed",IF(MID(C669,5,1)="Q","Closed",LOOKUP(TODAY()-W669, {0,31,91,181,366}, {"0-30天","31-90天","91-180天","181-365天","365天以上"}))), LOOKUP(TODAY()-Z669, {0,31,91,181,366}, {"0-30天","31-90天","91-180天","181-365天","365天以上"})))</f>
        <v>Closed</v>
      </c>
      <c r="E669" s="67" t="str" cm="1">
        <f t="array" ref="E669">IF(A669&lt;&gt;"kbb", "", IF(IFERROR(VALUE(V669), 0)=MAX(INDEX(($A$2:$A$4929="kbb")*($L$2:$L$4929=L669)*IFERROR(VALUE($V$2:$V$4929), 0), 0)), "最新", "歷史重複"))</f>
        <v/>
      </c>
      <c r="F669" t="s">
        <v>3086</v>
      </c>
      <c r="G669" t="s">
        <v>29</v>
      </c>
      <c r="H669" t="s">
        <v>30</v>
      </c>
      <c r="I669" t="s">
        <v>31</v>
      </c>
      <c r="J669" t="s">
        <v>3087</v>
      </c>
      <c r="K669" t="s">
        <v>3088</v>
      </c>
      <c r="L669" t="s">
        <v>3178</v>
      </c>
      <c r="M669" t="s">
        <v>3156</v>
      </c>
      <c r="N669" t="s">
        <v>3157</v>
      </c>
      <c r="O669" t="s">
        <v>37</v>
      </c>
      <c r="P669" t="s">
        <v>3178</v>
      </c>
      <c r="Q669" t="s">
        <v>3158</v>
      </c>
      <c r="R669" t="s">
        <v>37</v>
      </c>
      <c r="S669" t="s">
        <v>3090</v>
      </c>
      <c r="T669" t="s">
        <v>37</v>
      </c>
      <c r="U669" t="s">
        <v>37</v>
      </c>
      <c r="V669" t="s">
        <v>37</v>
      </c>
      <c r="W669" t="s">
        <v>37</v>
      </c>
      <c r="X669" t="s">
        <v>37</v>
      </c>
      <c r="Y669" t="s">
        <v>37</v>
      </c>
      <c r="Z669" t="s">
        <v>3179</v>
      </c>
      <c r="AA669" t="s">
        <v>44</v>
      </c>
      <c r="AB669" t="s">
        <v>44</v>
      </c>
      <c r="AC669" t="s">
        <v>37</v>
      </c>
      <c r="AD669" t="s">
        <v>3085</v>
      </c>
      <c r="AE669" t="s">
        <v>37</v>
      </c>
      <c r="AF669" t="s">
        <v>37</v>
      </c>
      <c r="AG669" t="s">
        <v>37</v>
      </c>
      <c r="AH669" t="s">
        <v>37</v>
      </c>
      <c r="AI669" t="s">
        <v>37</v>
      </c>
    </row>
    <row r="670" spans="1:35" ht="16.850000000000001" customHeight="1">
      <c r="A670" s="65" t="str">
        <f>IF(L670="","",IF(COUNTIF(Wip!K:K,L670)=0,IF(W670="","KGB","KBB"),IF(AND(_xlfn.IFNA(VLOOKUP(L670,Wip!K:M,3,0),"")="Y",Q670="MTCAPPLYCONF"),"On Hold",IF(W670="","KGB","KBB"))))</f>
        <v>KGB</v>
      </c>
      <c r="B670" s="65" t="str">
        <f>IF(A670="on hold", "on hold",
 IF(A670="KGB", "Standard Shipment",
  IF(IFERROR(IFERROR(VLOOKUP(L670, List!D:J, 7, 0), VLOOKUP(L670&amp;"", List!D:J, 7, 0)), 0)=0,
   IF(IFERROR(IFERROR(VLOOKUP(L670, 'CND List'!$A:$C, 3, 0), VLOOKUP(L670&amp;"", 'CND List'!$A:$C, 3, 0)), 0)=0,
    IF(A670="KBB", "-", ""),
    IFERROR(VLOOKUP(L670, 'CND List'!$A:$C, 3, 0), VLOOKUP(L670&amp;"", 'CND List'!$A:$C, 3, 0))
   ),
   IFERROR(VLOOKUP(L670, List!D:J, 7, 0), VLOOKUP(L670&amp;"", List!D:J, 7, 0))
  )
 )
)</f>
        <v>Standard Shipment</v>
      </c>
      <c r="C670" s="66" t="str">
        <f t="shared" si="10"/>
        <v>Standard Shipment</v>
      </c>
      <c r="D670" s="67" t="str">
        <f ca="1">IF(C670="Local Scrap","Closed",IFERROR(IF(A670="kgb","Closed",IF(MID(C670,5,1)="Q","Closed",LOOKUP(TODAY()-W670, {0,31,91,181,366}, {"0-30天","31-90天","91-180天","181-365天","365天以上"}))), LOOKUP(TODAY()-Z670, {0,31,91,181,366}, {"0-30天","31-90天","91-180天","181-365天","365天以上"})))</f>
        <v>Closed</v>
      </c>
      <c r="E670" s="67" t="str" cm="1">
        <f t="array" ref="E670">IF(A670&lt;&gt;"kbb", "", IF(IFERROR(VALUE(V670), 0)=MAX(INDEX(($A$2:$A$4929="kbb")*($L$2:$L$4929=L670)*IFERROR(VALUE($V$2:$V$4929), 0), 0)), "最新", "歷史重複"))</f>
        <v/>
      </c>
      <c r="F670" t="s">
        <v>3086</v>
      </c>
      <c r="G670" t="s">
        <v>29</v>
      </c>
      <c r="H670" t="s">
        <v>30</v>
      </c>
      <c r="I670" t="s">
        <v>31</v>
      </c>
      <c r="J670" t="s">
        <v>3087</v>
      </c>
      <c r="K670" t="s">
        <v>3088</v>
      </c>
      <c r="L670" t="s">
        <v>3180</v>
      </c>
      <c r="M670" t="s">
        <v>3156</v>
      </c>
      <c r="N670" t="s">
        <v>3157</v>
      </c>
      <c r="O670" t="s">
        <v>37</v>
      </c>
      <c r="P670" t="s">
        <v>3180</v>
      </c>
      <c r="Q670" t="s">
        <v>3158</v>
      </c>
      <c r="R670" t="s">
        <v>37</v>
      </c>
      <c r="S670" t="s">
        <v>3090</v>
      </c>
      <c r="T670" t="s">
        <v>37</v>
      </c>
      <c r="U670" t="s">
        <v>37</v>
      </c>
      <c r="V670" t="s">
        <v>37</v>
      </c>
      <c r="W670" t="s">
        <v>37</v>
      </c>
      <c r="X670" t="s">
        <v>37</v>
      </c>
      <c r="Y670" t="s">
        <v>37</v>
      </c>
      <c r="Z670" t="s">
        <v>3181</v>
      </c>
      <c r="AA670" t="s">
        <v>44</v>
      </c>
      <c r="AB670" t="s">
        <v>44</v>
      </c>
      <c r="AC670" t="s">
        <v>37</v>
      </c>
      <c r="AD670" t="s">
        <v>3085</v>
      </c>
      <c r="AE670" t="s">
        <v>37</v>
      </c>
      <c r="AF670" t="s">
        <v>37</v>
      </c>
      <c r="AG670" t="s">
        <v>37</v>
      </c>
      <c r="AH670" t="s">
        <v>37</v>
      </c>
      <c r="AI670" t="s">
        <v>37</v>
      </c>
    </row>
    <row r="671" spans="1:35" ht="16.850000000000001" customHeight="1">
      <c r="A671" s="65" t="str">
        <f>IF(L671="","",IF(COUNTIF(Wip!K:K,L671)=0,IF(W671="","KGB","KBB"),IF(AND(_xlfn.IFNA(VLOOKUP(L671,Wip!K:M,3,0),"")="Y",Q671="MTCAPPLYCONF"),"On Hold",IF(W671="","KGB","KBB"))))</f>
        <v>KGB</v>
      </c>
      <c r="B671" s="65" t="str">
        <f>IF(A671="on hold", "on hold",
 IF(A671="KGB", "Standard Shipment",
  IF(IFERROR(IFERROR(VLOOKUP(L671, List!D:J, 7, 0), VLOOKUP(L671&amp;"", List!D:J, 7, 0)), 0)=0,
   IF(IFERROR(IFERROR(VLOOKUP(L671, 'CND List'!$A:$C, 3, 0), VLOOKUP(L671&amp;"", 'CND List'!$A:$C, 3, 0)), 0)=0,
    IF(A671="KBB", "-", ""),
    IFERROR(VLOOKUP(L671, 'CND List'!$A:$C, 3, 0), VLOOKUP(L671&amp;"", 'CND List'!$A:$C, 3, 0))
   ),
   IFERROR(VLOOKUP(L671, List!D:J, 7, 0), VLOOKUP(L671&amp;"", List!D:J, 7, 0))
  )
 )
)</f>
        <v>Standard Shipment</v>
      </c>
      <c r="C671" s="66" t="str">
        <f t="shared" si="10"/>
        <v>Standard Shipment</v>
      </c>
      <c r="D671" s="67" t="str">
        <f ca="1">IF(C671="Local Scrap","Closed",IFERROR(IF(A671="kgb","Closed",IF(MID(C671,5,1)="Q","Closed",LOOKUP(TODAY()-W671, {0,31,91,181,366}, {"0-30天","31-90天","91-180天","181-365天","365天以上"}))), LOOKUP(TODAY()-Z671, {0,31,91,181,366}, {"0-30天","31-90天","91-180天","181-365天","365天以上"})))</f>
        <v>Closed</v>
      </c>
      <c r="E671" s="67" t="str" cm="1">
        <f t="array" ref="E671">IF(A671&lt;&gt;"kbb", "", IF(IFERROR(VALUE(V671), 0)=MAX(INDEX(($A$2:$A$4929="kbb")*($L$2:$L$4929=L671)*IFERROR(VALUE($V$2:$V$4929), 0), 0)), "最新", "歷史重複"))</f>
        <v/>
      </c>
      <c r="F671" t="s">
        <v>3086</v>
      </c>
      <c r="G671" t="s">
        <v>29</v>
      </c>
      <c r="H671" t="s">
        <v>30</v>
      </c>
      <c r="I671" t="s">
        <v>31</v>
      </c>
      <c r="J671" t="s">
        <v>3087</v>
      </c>
      <c r="K671" t="s">
        <v>3088</v>
      </c>
      <c r="L671" t="s">
        <v>3182</v>
      </c>
      <c r="M671" t="s">
        <v>3156</v>
      </c>
      <c r="N671" t="s">
        <v>3157</v>
      </c>
      <c r="O671" t="s">
        <v>37</v>
      </c>
      <c r="P671" t="s">
        <v>3182</v>
      </c>
      <c r="Q671" t="s">
        <v>3158</v>
      </c>
      <c r="R671" t="s">
        <v>37</v>
      </c>
      <c r="S671" t="s">
        <v>3090</v>
      </c>
      <c r="T671" t="s">
        <v>37</v>
      </c>
      <c r="U671" t="s">
        <v>37</v>
      </c>
      <c r="V671" t="s">
        <v>37</v>
      </c>
      <c r="W671" t="s">
        <v>37</v>
      </c>
      <c r="X671" t="s">
        <v>37</v>
      </c>
      <c r="Y671" t="s">
        <v>37</v>
      </c>
      <c r="Z671" t="s">
        <v>3183</v>
      </c>
      <c r="AA671" t="s">
        <v>44</v>
      </c>
      <c r="AB671" t="s">
        <v>44</v>
      </c>
      <c r="AC671" t="s">
        <v>37</v>
      </c>
      <c r="AD671" t="s">
        <v>3085</v>
      </c>
      <c r="AE671" t="s">
        <v>37</v>
      </c>
      <c r="AF671" t="s">
        <v>37</v>
      </c>
      <c r="AG671" t="s">
        <v>37</v>
      </c>
      <c r="AH671" t="s">
        <v>37</v>
      </c>
      <c r="AI671" t="s">
        <v>37</v>
      </c>
    </row>
    <row r="672" spans="1:35" ht="16.850000000000001" customHeight="1">
      <c r="A672" s="65" t="str">
        <f>IF(L672="","",IF(COUNTIF(Wip!K:K,L672)=0,IF(W672="","KGB","KBB"),IF(AND(_xlfn.IFNA(VLOOKUP(L672,Wip!K:M,3,0),"")="Y",Q672="MTCAPPLYCONF"),"On Hold",IF(W672="","KGB","KBB"))))</f>
        <v>KGB</v>
      </c>
      <c r="B672" s="65" t="str">
        <f>IF(A672="on hold", "on hold",
 IF(A672="KGB", "Standard Shipment",
  IF(IFERROR(IFERROR(VLOOKUP(L672, List!D:J, 7, 0), VLOOKUP(L672&amp;"", List!D:J, 7, 0)), 0)=0,
   IF(IFERROR(IFERROR(VLOOKUP(L672, 'CND List'!$A:$C, 3, 0), VLOOKUP(L672&amp;"", 'CND List'!$A:$C, 3, 0)), 0)=0,
    IF(A672="KBB", "-", ""),
    IFERROR(VLOOKUP(L672, 'CND List'!$A:$C, 3, 0), VLOOKUP(L672&amp;"", 'CND List'!$A:$C, 3, 0))
   ),
   IFERROR(VLOOKUP(L672, List!D:J, 7, 0), VLOOKUP(L672&amp;"", List!D:J, 7, 0))
  )
 )
)</f>
        <v>Standard Shipment</v>
      </c>
      <c r="C672" s="66" t="str">
        <f t="shared" ref="C672:C719" si="11">IF(A672="on hold", "on hold", IF(B672="on hold", "wait for return customer", IF(B672="CND Sceond Pass", "Standard Shipment", IF(AND(A672="kgb", OR(B672="-", B672="", B672="#N/A")), "Standard Shipment", IF(AND(A672="kbb", OR(B672="-", B672="", B672="#N/A")), "wait for return customer", IF(OR(B672="Local Scrap", B672="SBF to be notified", B672="VRAM is pending RTV", B672="BU未結案"), B672, IF(OR(B672="scrap結案", B672="良品結案", LEFT(B672,2)="sc", LEFT(B672,2)="良品"), "CND結案", IF(ISNUMBER(B672), YEAR(B672) &amp; "Q" &amp; INT((MONTH(B672)+2)/3), IF(ISERROR(DATEVALUE(TEXT(B672,"yyyy/mm/dd"))), IF(ISNA(B672), "#N/A", B672), YEAR(DATEVALUE(TEXT(B672,"yyyy/mm/dd"))) &amp; "Q" &amp; INT((MONTH(DATEVALUE(TEXT(B672,"yyyy/mm/dd")))+2)/3))))))))))</f>
        <v>Standard Shipment</v>
      </c>
      <c r="D672" s="67" t="str">
        <f ca="1">IF(C672="Local Scrap","Closed",IFERROR(IF(A672="kgb","Closed",IF(MID(C672,5,1)="Q","Closed",LOOKUP(TODAY()-W672, {0,31,91,181,366}, {"0-30天","31-90天","91-180天","181-365天","365天以上"}))), LOOKUP(TODAY()-Z672, {0,31,91,181,366}, {"0-30天","31-90天","91-180天","181-365天","365天以上"})))</f>
        <v>Closed</v>
      </c>
      <c r="E672" s="67" t="str" cm="1">
        <f t="array" ref="E672">IF(A672&lt;&gt;"kbb", "", IF(IFERROR(VALUE(V672), 0)=MAX(INDEX(($A$2:$A$4929="kbb")*($L$2:$L$4929=L672)*IFERROR(VALUE($V$2:$V$4929), 0), 0)), "最新", "歷史重複"))</f>
        <v/>
      </c>
      <c r="F672" t="s">
        <v>3086</v>
      </c>
      <c r="G672" t="s">
        <v>29</v>
      </c>
      <c r="H672" t="s">
        <v>30</v>
      </c>
      <c r="I672" t="s">
        <v>31</v>
      </c>
      <c r="J672" t="s">
        <v>3087</v>
      </c>
      <c r="K672" t="s">
        <v>3088</v>
      </c>
      <c r="L672" t="s">
        <v>3184</v>
      </c>
      <c r="M672" t="s">
        <v>3156</v>
      </c>
      <c r="N672" t="s">
        <v>3157</v>
      </c>
      <c r="O672" t="s">
        <v>37</v>
      </c>
      <c r="P672" t="s">
        <v>3184</v>
      </c>
      <c r="Q672" t="s">
        <v>3158</v>
      </c>
      <c r="R672" t="s">
        <v>37</v>
      </c>
      <c r="S672" t="s">
        <v>3090</v>
      </c>
      <c r="T672" t="s">
        <v>37</v>
      </c>
      <c r="U672" t="s">
        <v>37</v>
      </c>
      <c r="V672" t="s">
        <v>37</v>
      </c>
      <c r="W672" t="s">
        <v>37</v>
      </c>
      <c r="X672" t="s">
        <v>37</v>
      </c>
      <c r="Y672" t="s">
        <v>37</v>
      </c>
      <c r="Z672" t="s">
        <v>3185</v>
      </c>
      <c r="AA672" t="s">
        <v>44</v>
      </c>
      <c r="AB672" t="s">
        <v>44</v>
      </c>
      <c r="AC672" t="s">
        <v>37</v>
      </c>
      <c r="AD672" t="s">
        <v>3085</v>
      </c>
      <c r="AE672" t="s">
        <v>37</v>
      </c>
      <c r="AF672" t="s">
        <v>37</v>
      </c>
      <c r="AG672" t="s">
        <v>37</v>
      </c>
      <c r="AH672" t="s">
        <v>37</v>
      </c>
      <c r="AI672" t="s">
        <v>37</v>
      </c>
    </row>
    <row r="673" spans="1:35" ht="16.850000000000001" customHeight="1">
      <c r="A673" s="65" t="str">
        <f>IF(L673="","",IF(COUNTIF(Wip!K:K,L673)=0,IF(W673="","KGB","KBB"),IF(AND(_xlfn.IFNA(VLOOKUP(L673,Wip!K:M,3,0),"")="Y",Q673="MTCAPPLYCONF"),"On Hold",IF(W673="","KGB","KBB"))))</f>
        <v>KGB</v>
      </c>
      <c r="B673" s="65" t="str">
        <f>IF(A673="on hold", "on hold",
 IF(A673="KGB", "Standard Shipment",
  IF(IFERROR(IFERROR(VLOOKUP(L673, List!D:J, 7, 0), VLOOKUP(L673&amp;"", List!D:J, 7, 0)), 0)=0,
   IF(IFERROR(IFERROR(VLOOKUP(L673, 'CND List'!$A:$C, 3, 0), VLOOKUP(L673&amp;"", 'CND List'!$A:$C, 3, 0)), 0)=0,
    IF(A673="KBB", "-", ""),
    IFERROR(VLOOKUP(L673, 'CND List'!$A:$C, 3, 0), VLOOKUP(L673&amp;"", 'CND List'!$A:$C, 3, 0))
   ),
   IFERROR(VLOOKUP(L673, List!D:J, 7, 0), VLOOKUP(L673&amp;"", List!D:J, 7, 0))
  )
 )
)</f>
        <v>Standard Shipment</v>
      </c>
      <c r="C673" s="66" t="str">
        <f t="shared" si="11"/>
        <v>Standard Shipment</v>
      </c>
      <c r="D673" s="67" t="str">
        <f ca="1">IF(C673="Local Scrap","Closed",IFERROR(IF(A673="kgb","Closed",IF(MID(C673,5,1)="Q","Closed",LOOKUP(TODAY()-W673, {0,31,91,181,366}, {"0-30天","31-90天","91-180天","181-365天","365天以上"}))), LOOKUP(TODAY()-Z673, {0,31,91,181,366}, {"0-30天","31-90天","91-180天","181-365天","365天以上"})))</f>
        <v>Closed</v>
      </c>
      <c r="E673" s="67" t="str" cm="1">
        <f t="array" ref="E673">IF(A673&lt;&gt;"kbb", "", IF(IFERROR(VALUE(V673), 0)=MAX(INDEX(($A$2:$A$4929="kbb")*($L$2:$L$4929=L673)*IFERROR(VALUE($V$2:$V$4929), 0), 0)), "最新", "歷史重複"))</f>
        <v/>
      </c>
      <c r="F673" t="s">
        <v>3086</v>
      </c>
      <c r="G673" t="s">
        <v>29</v>
      </c>
      <c r="H673" t="s">
        <v>30</v>
      </c>
      <c r="I673" t="s">
        <v>31</v>
      </c>
      <c r="J673" t="s">
        <v>3087</v>
      </c>
      <c r="K673" t="s">
        <v>3088</v>
      </c>
      <c r="L673" t="s">
        <v>3186</v>
      </c>
      <c r="M673" t="s">
        <v>1556</v>
      </c>
      <c r="N673" t="s">
        <v>1296</v>
      </c>
      <c r="O673" t="s">
        <v>37</v>
      </c>
      <c r="P673" t="s">
        <v>3187</v>
      </c>
      <c r="Q673" t="s">
        <v>38</v>
      </c>
      <c r="R673" t="s">
        <v>1881</v>
      </c>
      <c r="S673" t="s">
        <v>3090</v>
      </c>
      <c r="T673" t="s">
        <v>3188</v>
      </c>
      <c r="U673" t="s">
        <v>3039</v>
      </c>
      <c r="V673" t="s">
        <v>3039</v>
      </c>
      <c r="W673" t="s">
        <v>37</v>
      </c>
      <c r="X673" t="s">
        <v>37</v>
      </c>
      <c r="Y673" t="s">
        <v>37</v>
      </c>
      <c r="Z673" t="s">
        <v>3189</v>
      </c>
      <c r="AA673" t="s">
        <v>44</v>
      </c>
      <c r="AB673" t="s">
        <v>44</v>
      </c>
      <c r="AC673" t="s">
        <v>45</v>
      </c>
      <c r="AD673" t="s">
        <v>1302</v>
      </c>
      <c r="AE673" t="s">
        <v>3041</v>
      </c>
      <c r="AF673" t="s">
        <v>1730</v>
      </c>
      <c r="AG673">
        <v>622542</v>
      </c>
      <c r="AH673">
        <v>6.1</v>
      </c>
      <c r="AI673">
        <v>6.1</v>
      </c>
    </row>
    <row r="674" spans="1:35" ht="16.850000000000001" customHeight="1">
      <c r="A674" s="65" t="str">
        <f>IF(L674="","",IF(COUNTIF(Wip!K:K,L674)=0,IF(W674="","KGB","KBB"),IF(AND(_xlfn.IFNA(VLOOKUP(L674,Wip!K:M,3,0),"")="Y",Q674="MTCAPPLYCONF"),"On Hold",IF(W674="","KGB","KBB"))))</f>
        <v>KGB</v>
      </c>
      <c r="B674" s="65" t="str">
        <f>IF(A674="on hold", "on hold",
 IF(A674="KGB", "Standard Shipment",
  IF(IFERROR(IFERROR(VLOOKUP(L674, List!D:J, 7, 0), VLOOKUP(L674&amp;"", List!D:J, 7, 0)), 0)=0,
   IF(IFERROR(IFERROR(VLOOKUP(L674, 'CND List'!$A:$C, 3, 0), VLOOKUP(L674&amp;"", 'CND List'!$A:$C, 3, 0)), 0)=0,
    IF(A674="KBB", "-", ""),
    IFERROR(VLOOKUP(L674, 'CND List'!$A:$C, 3, 0), VLOOKUP(L674&amp;"", 'CND List'!$A:$C, 3, 0))
   ),
   IFERROR(VLOOKUP(L674, List!D:J, 7, 0), VLOOKUP(L674&amp;"", List!D:J, 7, 0))
  )
 )
)</f>
        <v>Standard Shipment</v>
      </c>
      <c r="C674" s="66" t="str">
        <f t="shared" si="11"/>
        <v>Standard Shipment</v>
      </c>
      <c r="D674" s="67" t="str">
        <f ca="1">IF(C674="Local Scrap","Closed",IFERROR(IF(A674="kgb","Closed",IF(MID(C674,5,1)="Q","Closed",LOOKUP(TODAY()-W674, {0,31,91,181,366}, {"0-30天","31-90天","91-180天","181-365天","365天以上"}))), LOOKUP(TODAY()-Z674, {0,31,91,181,366}, {"0-30天","31-90天","91-180天","181-365天","365天以上"})))</f>
        <v>Closed</v>
      </c>
      <c r="E674" s="67" t="str" cm="1">
        <f t="array" ref="E674">IF(A674&lt;&gt;"kbb", "", IF(IFERROR(VALUE(V674), 0)=MAX(INDEX(($A$2:$A$4929="kbb")*($L$2:$L$4929=L674)*IFERROR(VALUE($V$2:$V$4929), 0), 0)), "最新", "歷史重複"))</f>
        <v/>
      </c>
      <c r="F674" t="s">
        <v>3086</v>
      </c>
      <c r="G674" t="s">
        <v>29</v>
      </c>
      <c r="H674" t="s">
        <v>30</v>
      </c>
      <c r="I674" t="s">
        <v>31</v>
      </c>
      <c r="J674" t="s">
        <v>3087</v>
      </c>
      <c r="K674" t="s">
        <v>3088</v>
      </c>
      <c r="L674" t="s">
        <v>3190</v>
      </c>
      <c r="M674" t="s">
        <v>1556</v>
      </c>
      <c r="N674" t="s">
        <v>1296</v>
      </c>
      <c r="O674" t="s">
        <v>37</v>
      </c>
      <c r="P674" t="s">
        <v>3191</v>
      </c>
      <c r="Q674" t="s">
        <v>38</v>
      </c>
      <c r="R674" t="s">
        <v>1881</v>
      </c>
      <c r="S674" t="s">
        <v>3090</v>
      </c>
      <c r="T674" t="s">
        <v>3192</v>
      </c>
      <c r="U674" t="s">
        <v>3039</v>
      </c>
      <c r="V674" t="s">
        <v>3039</v>
      </c>
      <c r="W674" t="s">
        <v>37</v>
      </c>
      <c r="X674" t="s">
        <v>37</v>
      </c>
      <c r="Y674" t="s">
        <v>37</v>
      </c>
      <c r="Z674" t="s">
        <v>3193</v>
      </c>
      <c r="AA674" t="s">
        <v>44</v>
      </c>
      <c r="AB674" t="s">
        <v>44</v>
      </c>
      <c r="AC674" t="s">
        <v>45</v>
      </c>
      <c r="AD674" t="s">
        <v>1302</v>
      </c>
      <c r="AE674" t="s">
        <v>3041</v>
      </c>
      <c r="AF674" t="s">
        <v>1730</v>
      </c>
      <c r="AG674">
        <v>622542</v>
      </c>
      <c r="AH674">
        <v>6.1</v>
      </c>
      <c r="AI674">
        <v>6.1</v>
      </c>
    </row>
    <row r="675" spans="1:35" ht="16.850000000000001" customHeight="1">
      <c r="A675" s="65" t="str">
        <f>IF(L675="","",IF(COUNTIF(Wip!K:K,L675)=0,IF(W675="","KGB","KBB"),IF(AND(_xlfn.IFNA(VLOOKUP(L675,Wip!K:M,3,0),"")="Y",Q675="MTCAPPLYCONF"),"On Hold",IF(W675="","KGB","KBB"))))</f>
        <v>KGB</v>
      </c>
      <c r="B675" s="65" t="str">
        <f>IF(A675="on hold", "on hold",
 IF(A675="KGB", "Standard Shipment",
  IF(IFERROR(IFERROR(VLOOKUP(L675, List!D:J, 7, 0), VLOOKUP(L675&amp;"", List!D:J, 7, 0)), 0)=0,
   IF(IFERROR(IFERROR(VLOOKUP(L675, 'CND List'!$A:$C, 3, 0), VLOOKUP(L675&amp;"", 'CND List'!$A:$C, 3, 0)), 0)=0,
    IF(A675="KBB", "-", ""),
    IFERROR(VLOOKUP(L675, 'CND List'!$A:$C, 3, 0), VLOOKUP(L675&amp;"", 'CND List'!$A:$C, 3, 0))
   ),
   IFERROR(VLOOKUP(L675, List!D:J, 7, 0), VLOOKUP(L675&amp;"", List!D:J, 7, 0))
  )
 )
)</f>
        <v>Standard Shipment</v>
      </c>
      <c r="C675" s="66" t="str">
        <f t="shared" si="11"/>
        <v>Standard Shipment</v>
      </c>
      <c r="D675" s="67" t="str">
        <f ca="1">IF(C675="Local Scrap","Closed",IFERROR(IF(A675="kgb","Closed",IF(MID(C675,5,1)="Q","Closed",LOOKUP(TODAY()-W675, {0,31,91,181,366}, {"0-30天","31-90天","91-180天","181-365天","365天以上"}))), LOOKUP(TODAY()-Z675, {0,31,91,181,366}, {"0-30天","31-90天","91-180天","181-365天","365天以上"})))</f>
        <v>Closed</v>
      </c>
      <c r="E675" s="67" t="str" cm="1">
        <f t="array" ref="E675">IF(A675&lt;&gt;"kbb", "", IF(IFERROR(VALUE(V675), 0)=MAX(INDEX(($A$2:$A$4929="kbb")*($L$2:$L$4929=L675)*IFERROR(VALUE($V$2:$V$4929), 0), 0)), "最新", "歷史重複"))</f>
        <v/>
      </c>
      <c r="F675" t="s">
        <v>3086</v>
      </c>
      <c r="G675" t="s">
        <v>29</v>
      </c>
      <c r="H675" t="s">
        <v>30</v>
      </c>
      <c r="I675" t="s">
        <v>31</v>
      </c>
      <c r="J675" t="s">
        <v>3087</v>
      </c>
      <c r="K675" t="s">
        <v>3088</v>
      </c>
      <c r="L675" t="s">
        <v>3194</v>
      </c>
      <c r="M675" t="s">
        <v>1556</v>
      </c>
      <c r="N675" t="s">
        <v>1296</v>
      </c>
      <c r="O675" t="s">
        <v>37</v>
      </c>
      <c r="P675" t="s">
        <v>3195</v>
      </c>
      <c r="Q675" t="s">
        <v>38</v>
      </c>
      <c r="R675" t="s">
        <v>1881</v>
      </c>
      <c r="S675" t="s">
        <v>3090</v>
      </c>
      <c r="T675" t="s">
        <v>3196</v>
      </c>
      <c r="U675" t="s">
        <v>3039</v>
      </c>
      <c r="V675" t="s">
        <v>3039</v>
      </c>
      <c r="W675" t="s">
        <v>37</v>
      </c>
      <c r="X675" t="s">
        <v>37</v>
      </c>
      <c r="Y675" t="s">
        <v>37</v>
      </c>
      <c r="Z675" t="s">
        <v>3197</v>
      </c>
      <c r="AA675" t="s">
        <v>44</v>
      </c>
      <c r="AB675" t="s">
        <v>44</v>
      </c>
      <c r="AC675" t="s">
        <v>45</v>
      </c>
      <c r="AD675" t="s">
        <v>1302</v>
      </c>
      <c r="AE675" t="s">
        <v>3041</v>
      </c>
      <c r="AF675" t="s">
        <v>1730</v>
      </c>
      <c r="AG675">
        <v>622542</v>
      </c>
      <c r="AH675">
        <v>6.1</v>
      </c>
      <c r="AI675">
        <v>6.1</v>
      </c>
    </row>
    <row r="676" spans="1:35" ht="16.850000000000001" customHeight="1">
      <c r="A676" s="65" t="str">
        <f>IF(L676="","",IF(COUNTIF(Wip!K:K,L676)=0,IF(W676="","KGB","KBB"),IF(AND(_xlfn.IFNA(VLOOKUP(L676,Wip!K:M,3,0),"")="Y",Q676="MTCAPPLYCONF"),"On Hold",IF(W676="","KGB","KBB"))))</f>
        <v>KBB</v>
      </c>
      <c r="B676" s="65" t="str">
        <f>IF(A676="on hold", "on hold",
 IF(A676="KGB", "Standard Shipment",
  IF(IFERROR(IFERROR(VLOOKUP(L676, List!D:J, 7, 0), VLOOKUP(L676&amp;"", List!D:J, 7, 0)), 0)=0,
   IF(IFERROR(IFERROR(VLOOKUP(L676, 'CND List'!$A:$C, 3, 0), VLOOKUP(L676&amp;"", 'CND List'!$A:$C, 3, 0)), 0)=0,
    IF(A676="KBB", "-", ""),
    IFERROR(VLOOKUP(L676, 'CND List'!$A:$C, 3, 0), VLOOKUP(L676&amp;"", 'CND List'!$A:$C, 3, 0))
   ),
   IFERROR(VLOOKUP(L676, List!D:J, 7, 0), VLOOKUP(L676&amp;"", List!D:J, 7, 0))
  )
 )
)</f>
        <v>Local Scrap</v>
      </c>
      <c r="C676" s="66" t="str">
        <f t="shared" si="11"/>
        <v>Local Scrap</v>
      </c>
      <c r="D676" s="67" t="str">
        <f ca="1">IF(C676="Local Scrap","Closed",IFERROR(IF(A676="kgb","Closed",IF(MID(C676,5,1)="Q","Closed",LOOKUP(TODAY()-W676, {0,31,91,181,366}, {"0-30天","31-90天","91-180天","181-365天","365天以上"}))), LOOKUP(TODAY()-Z676, {0,31,91,181,366}, {"0-30天","31-90天","91-180天","181-365天","365天以上"})))</f>
        <v>Closed</v>
      </c>
      <c r="E676" s="67" t="str" cm="1">
        <f t="array" ref="E676">IF(A676&lt;&gt;"kbb", "", IF(IFERROR(VALUE(V676), 0)=MAX(INDEX(($A$2:$A$4929="kbb")*($L$2:$L$4929=L676)*IFERROR(VALUE($V$2:$V$4929), 0), 0)), "最新", "歷史重複"))</f>
        <v>最新</v>
      </c>
      <c r="F676" t="s">
        <v>3198</v>
      </c>
      <c r="G676" t="s">
        <v>3199</v>
      </c>
      <c r="H676" t="s">
        <v>30</v>
      </c>
      <c r="I676" t="s">
        <v>31</v>
      </c>
      <c r="J676" t="s">
        <v>3200</v>
      </c>
      <c r="K676" t="s">
        <v>3201</v>
      </c>
      <c r="L676" t="s">
        <v>1127</v>
      </c>
      <c r="M676" t="s">
        <v>384</v>
      </c>
      <c r="N676" t="s">
        <v>385</v>
      </c>
      <c r="O676" t="s">
        <v>37</v>
      </c>
      <c r="P676" t="s">
        <v>1127</v>
      </c>
      <c r="Q676" t="s">
        <v>38</v>
      </c>
      <c r="R676" t="s">
        <v>39</v>
      </c>
      <c r="S676" t="s">
        <v>3202</v>
      </c>
      <c r="T676" t="s">
        <v>37</v>
      </c>
      <c r="U676" t="s">
        <v>37</v>
      </c>
      <c r="V676" t="s">
        <v>3203</v>
      </c>
      <c r="W676" t="s">
        <v>517</v>
      </c>
      <c r="X676" t="s">
        <v>114</v>
      </c>
      <c r="Y676" t="s">
        <v>3204</v>
      </c>
      <c r="Z676" t="s">
        <v>3205</v>
      </c>
      <c r="AA676" t="s">
        <v>44</v>
      </c>
      <c r="AB676" t="s">
        <v>44</v>
      </c>
      <c r="AC676" t="s">
        <v>117</v>
      </c>
      <c r="AD676" t="s">
        <v>390</v>
      </c>
      <c r="AE676" t="s">
        <v>37</v>
      </c>
      <c r="AF676" t="s">
        <v>37</v>
      </c>
      <c r="AG676" t="s">
        <v>37</v>
      </c>
      <c r="AH676" t="s">
        <v>37</v>
      </c>
      <c r="AI676" t="s">
        <v>37</v>
      </c>
    </row>
    <row r="677" spans="1:35" ht="16.850000000000001" customHeight="1">
      <c r="A677" s="65" t="str">
        <f>IF(L677="","",IF(COUNTIF(Wip!K:K,L677)=0,IF(W677="","KGB","KBB"),IF(AND(_xlfn.IFNA(VLOOKUP(L677,Wip!K:M,3,0),"")="Y",Q677="MTCAPPLYCONF"),"On Hold",IF(W677="","KGB","KBB"))))</f>
        <v>KGB</v>
      </c>
      <c r="B677" s="65" t="str">
        <f>IF(A677="on hold", "on hold",
 IF(A677="KGB", "Standard Shipment",
  IF(IFERROR(IFERROR(VLOOKUP(L677, List!D:J, 7, 0), VLOOKUP(L677&amp;"", List!D:J, 7, 0)), 0)=0,
   IF(IFERROR(IFERROR(VLOOKUP(L677, 'CND List'!$A:$C, 3, 0), VLOOKUP(L677&amp;"", 'CND List'!$A:$C, 3, 0)), 0)=0,
    IF(A677="KBB", "-", ""),
    IFERROR(VLOOKUP(L677, 'CND List'!$A:$C, 3, 0), VLOOKUP(L677&amp;"", 'CND List'!$A:$C, 3, 0))
   ),
   IFERROR(VLOOKUP(L677, List!D:J, 7, 0), VLOOKUP(L677&amp;"", List!D:J, 7, 0))
  )
 )
)</f>
        <v>Standard Shipment</v>
      </c>
      <c r="C677" s="66" t="str">
        <f t="shared" si="11"/>
        <v>Standard Shipment</v>
      </c>
      <c r="D677" s="67" t="str">
        <f ca="1">IF(C677="Local Scrap","Closed",IFERROR(IF(A677="kgb","Closed",IF(MID(C677,5,1)="Q","Closed",LOOKUP(TODAY()-W677, {0,31,91,181,366}, {"0-30天","31-90天","91-180天","181-365天","365天以上"}))), LOOKUP(TODAY()-Z677, {0,31,91,181,366}, {"0-30天","31-90天","91-180天","181-365天","365天以上"})))</f>
        <v>Closed</v>
      </c>
      <c r="E677" s="67" t="str" cm="1">
        <f t="array" ref="E677">IF(A677&lt;&gt;"kbb", "", IF(IFERROR(VALUE(V677), 0)=MAX(INDEX(($A$2:$A$4929="kbb")*($L$2:$L$4929=L677)*IFERROR(VALUE($V$2:$V$4929), 0), 0)), "最新", "歷史重複"))</f>
        <v/>
      </c>
      <c r="F677" t="s">
        <v>3198</v>
      </c>
      <c r="G677" t="s">
        <v>3199</v>
      </c>
      <c r="H677" t="s">
        <v>30</v>
      </c>
      <c r="I677" t="s">
        <v>31</v>
      </c>
      <c r="J677" t="s">
        <v>3200</v>
      </c>
      <c r="K677" t="s">
        <v>3201</v>
      </c>
      <c r="L677" t="s">
        <v>3206</v>
      </c>
      <c r="M677" t="s">
        <v>384</v>
      </c>
      <c r="N677" t="s">
        <v>385</v>
      </c>
      <c r="O677" t="s">
        <v>37</v>
      </c>
      <c r="P677" t="s">
        <v>2227</v>
      </c>
      <c r="Q677" t="s">
        <v>38</v>
      </c>
      <c r="R677" t="s">
        <v>53</v>
      </c>
      <c r="S677" t="s">
        <v>3202</v>
      </c>
      <c r="T677" t="s">
        <v>3207</v>
      </c>
      <c r="U677" t="s">
        <v>2462</v>
      </c>
      <c r="V677" t="s">
        <v>2462</v>
      </c>
      <c r="W677" t="s">
        <v>37</v>
      </c>
      <c r="X677" t="s">
        <v>37</v>
      </c>
      <c r="Y677" t="s">
        <v>37</v>
      </c>
      <c r="Z677" t="s">
        <v>3208</v>
      </c>
      <c r="AA677" t="s">
        <v>44</v>
      </c>
      <c r="AB677" t="s">
        <v>44</v>
      </c>
      <c r="AC677" t="s">
        <v>45</v>
      </c>
      <c r="AD677" t="s">
        <v>390</v>
      </c>
      <c r="AE677" t="s">
        <v>2464</v>
      </c>
      <c r="AF677" t="s">
        <v>48</v>
      </c>
      <c r="AG677">
        <v>622562</v>
      </c>
      <c r="AH677">
        <v>2.2000000000000002</v>
      </c>
      <c r="AI677">
        <v>2.2000000000000002</v>
      </c>
    </row>
    <row r="678" spans="1:35" ht="16.850000000000001" customHeight="1">
      <c r="A678" s="65" t="str">
        <f>IF(L678="","",IF(COUNTIF(Wip!K:K,L678)=0,IF(W678="","KGB","KBB"),IF(AND(_xlfn.IFNA(VLOOKUP(L678,Wip!K:M,3,0),"")="Y",Q678="MTCAPPLYCONF"),"On Hold",IF(W678="","KGB","KBB"))))</f>
        <v>KBB</v>
      </c>
      <c r="B678" s="65" t="str">
        <f>IF(A678="on hold", "on hold",
 IF(A678="KGB", "Standard Shipment",
  IF(IFERROR(IFERROR(VLOOKUP(L678, List!D:J, 7, 0), VLOOKUP(L678&amp;"", List!D:J, 7, 0)), 0)=0,
   IF(IFERROR(IFERROR(VLOOKUP(L678, 'CND List'!$A:$C, 3, 0), VLOOKUP(L678&amp;"", 'CND List'!$A:$C, 3, 0)), 0)=0,
    IF(A678="KBB", "-", ""),
    IFERROR(VLOOKUP(L678, 'CND List'!$A:$C, 3, 0), VLOOKUP(L678&amp;"", 'CND List'!$A:$C, 3, 0))
   ),
   IFERROR(VLOOKUP(L678, List!D:J, 7, 0), VLOOKUP(L678&amp;"", List!D:J, 7, 0))
  )
 )
)</f>
        <v>Local Scrap</v>
      </c>
      <c r="C678" s="66" t="str">
        <f t="shared" si="11"/>
        <v>Local Scrap</v>
      </c>
      <c r="D678" s="67" t="str">
        <f ca="1">IF(C678="Local Scrap","Closed",IFERROR(IF(A678="kgb","Closed",IF(MID(C678,5,1)="Q","Closed",LOOKUP(TODAY()-W678, {0,31,91,181,366}, {"0-30天","31-90天","91-180天","181-365天","365天以上"}))), LOOKUP(TODAY()-Z678, {0,31,91,181,366}, {"0-30天","31-90天","91-180天","181-365天","365天以上"})))</f>
        <v>Closed</v>
      </c>
      <c r="E678" s="67" t="str" cm="1">
        <f t="array" ref="E678">IF(A678&lt;&gt;"kbb", "", IF(IFERROR(VALUE(V678), 0)=MAX(INDEX(($A$2:$A$4929="kbb")*($L$2:$L$4929=L678)*IFERROR(VALUE($V$2:$V$4929), 0), 0)), "最新", "歷史重複"))</f>
        <v>最新</v>
      </c>
      <c r="F678" t="s">
        <v>3198</v>
      </c>
      <c r="G678" t="s">
        <v>3199</v>
      </c>
      <c r="H678" t="s">
        <v>30</v>
      </c>
      <c r="I678" t="s">
        <v>31</v>
      </c>
      <c r="J678" t="s">
        <v>3200</v>
      </c>
      <c r="K678" t="s">
        <v>3201</v>
      </c>
      <c r="L678" t="s">
        <v>2024</v>
      </c>
      <c r="M678" t="s">
        <v>384</v>
      </c>
      <c r="N678" t="s">
        <v>385</v>
      </c>
      <c r="O678" t="s">
        <v>37</v>
      </c>
      <c r="P678" t="s">
        <v>2024</v>
      </c>
      <c r="Q678" t="s">
        <v>38</v>
      </c>
      <c r="R678" t="s">
        <v>39</v>
      </c>
      <c r="S678" t="s">
        <v>3202</v>
      </c>
      <c r="T678" t="s">
        <v>37</v>
      </c>
      <c r="U678" t="s">
        <v>37</v>
      </c>
      <c r="V678" t="s">
        <v>3209</v>
      </c>
      <c r="W678" t="s">
        <v>517</v>
      </c>
      <c r="X678" t="s">
        <v>114</v>
      </c>
      <c r="Y678" t="s">
        <v>3204</v>
      </c>
      <c r="Z678" t="s">
        <v>3210</v>
      </c>
      <c r="AA678" t="s">
        <v>44</v>
      </c>
      <c r="AB678" t="s">
        <v>44</v>
      </c>
      <c r="AC678" t="s">
        <v>117</v>
      </c>
      <c r="AD678" t="s">
        <v>390</v>
      </c>
      <c r="AE678" t="s">
        <v>37</v>
      </c>
      <c r="AF678" t="s">
        <v>37</v>
      </c>
      <c r="AG678" t="s">
        <v>37</v>
      </c>
      <c r="AH678" t="s">
        <v>37</v>
      </c>
      <c r="AI678" t="s">
        <v>37</v>
      </c>
    </row>
    <row r="679" spans="1:35" ht="16.850000000000001" customHeight="1">
      <c r="A679" s="65" t="str">
        <f>IF(L679="","",IF(COUNTIF(Wip!K:K,L679)=0,IF(W679="","KGB","KBB"),IF(AND(_xlfn.IFNA(VLOOKUP(L679,Wip!K:M,3,0),"")="Y",Q679="MTCAPPLYCONF"),"On Hold",IF(W679="","KGB","KBB"))))</f>
        <v>KGB</v>
      </c>
      <c r="B679" s="65" t="str">
        <f>IF(A679="on hold", "on hold",
 IF(A679="KGB", "Standard Shipment",
  IF(IFERROR(IFERROR(VLOOKUP(L679, List!D:J, 7, 0), VLOOKUP(L679&amp;"", List!D:J, 7, 0)), 0)=0,
   IF(IFERROR(IFERROR(VLOOKUP(L679, 'CND List'!$A:$C, 3, 0), VLOOKUP(L679&amp;"", 'CND List'!$A:$C, 3, 0)), 0)=0,
    IF(A679="KBB", "-", ""),
    IFERROR(VLOOKUP(L679, 'CND List'!$A:$C, 3, 0), VLOOKUP(L679&amp;"", 'CND List'!$A:$C, 3, 0))
   ),
   IFERROR(VLOOKUP(L679, List!D:J, 7, 0), VLOOKUP(L679&amp;"", List!D:J, 7, 0))
  )
 )
)</f>
        <v>Standard Shipment</v>
      </c>
      <c r="C679" s="66" t="str">
        <f t="shared" si="11"/>
        <v>Standard Shipment</v>
      </c>
      <c r="D679" s="67" t="str">
        <f ca="1">IF(C679="Local Scrap","Closed",IFERROR(IF(A679="kgb","Closed",IF(MID(C679,5,1)="Q","Closed",LOOKUP(TODAY()-W679, {0,31,91,181,366}, {"0-30天","31-90天","91-180天","181-365天","365天以上"}))), LOOKUP(TODAY()-Z679, {0,31,91,181,366}, {"0-30天","31-90天","91-180天","181-365天","365天以上"})))</f>
        <v>Closed</v>
      </c>
      <c r="E679" s="67" t="str" cm="1">
        <f t="array" ref="E679">IF(A679&lt;&gt;"kbb", "", IF(IFERROR(VALUE(V679), 0)=MAX(INDEX(($A$2:$A$4929="kbb")*($L$2:$L$4929=L679)*IFERROR(VALUE($V$2:$V$4929), 0), 0)), "最新", "歷史重複"))</f>
        <v/>
      </c>
      <c r="F679" t="s">
        <v>3211</v>
      </c>
      <c r="G679" t="s">
        <v>29</v>
      </c>
      <c r="H679" t="s">
        <v>30</v>
      </c>
      <c r="I679" t="s">
        <v>31</v>
      </c>
      <c r="J679" t="s">
        <v>3212</v>
      </c>
      <c r="K679" t="s">
        <v>3213</v>
      </c>
      <c r="L679" t="s">
        <v>3214</v>
      </c>
      <c r="M679" t="s">
        <v>2278</v>
      </c>
      <c r="N679" t="s">
        <v>1843</v>
      </c>
      <c r="O679" t="s">
        <v>37</v>
      </c>
      <c r="P679" t="s">
        <v>3215</v>
      </c>
      <c r="Q679" t="s">
        <v>38</v>
      </c>
      <c r="R679" t="s">
        <v>1881</v>
      </c>
      <c r="S679" t="s">
        <v>3216</v>
      </c>
      <c r="T679" t="s">
        <v>3217</v>
      </c>
      <c r="U679" t="s">
        <v>3116</v>
      </c>
      <c r="V679" t="s">
        <v>3116</v>
      </c>
      <c r="W679" t="s">
        <v>37</v>
      </c>
      <c r="X679" t="s">
        <v>37</v>
      </c>
      <c r="Y679" t="s">
        <v>37</v>
      </c>
      <c r="Z679" t="s">
        <v>3218</v>
      </c>
      <c r="AA679" t="s">
        <v>44</v>
      </c>
      <c r="AB679" t="s">
        <v>44</v>
      </c>
      <c r="AC679" t="s">
        <v>45</v>
      </c>
      <c r="AD679" t="s">
        <v>1847</v>
      </c>
      <c r="AE679" t="s">
        <v>3219</v>
      </c>
      <c r="AF679" t="s">
        <v>1918</v>
      </c>
      <c r="AG679">
        <v>622552</v>
      </c>
      <c r="AH679">
        <v>4</v>
      </c>
      <c r="AI679">
        <v>4</v>
      </c>
    </row>
    <row r="680" spans="1:35" ht="16.850000000000001" customHeight="1">
      <c r="A680" s="65" t="str">
        <f>IF(L680="","",IF(COUNTIF(Wip!K:K,L680)=0,IF(W680="","KGB","KBB"),IF(AND(_xlfn.IFNA(VLOOKUP(L680,Wip!K:M,3,0),"")="Y",Q680="MTCAPPLYCONF"),"On Hold",IF(W680="","KGB","KBB"))))</f>
        <v>KGB</v>
      </c>
      <c r="B680" s="65" t="str">
        <f>IF(A680="on hold", "on hold",
 IF(A680="KGB", "Standard Shipment",
  IF(IFERROR(IFERROR(VLOOKUP(L680, List!D:J, 7, 0), VLOOKUP(L680&amp;"", List!D:J, 7, 0)), 0)=0,
   IF(IFERROR(IFERROR(VLOOKUP(L680, 'CND List'!$A:$C, 3, 0), VLOOKUP(L680&amp;"", 'CND List'!$A:$C, 3, 0)), 0)=0,
    IF(A680="KBB", "-", ""),
    IFERROR(VLOOKUP(L680, 'CND List'!$A:$C, 3, 0), VLOOKUP(L680&amp;"", 'CND List'!$A:$C, 3, 0))
   ),
   IFERROR(VLOOKUP(L680, List!D:J, 7, 0), VLOOKUP(L680&amp;"", List!D:J, 7, 0))
  )
 )
)</f>
        <v>Standard Shipment</v>
      </c>
      <c r="C680" s="66" t="str">
        <f t="shared" si="11"/>
        <v>Standard Shipment</v>
      </c>
      <c r="D680" s="67" t="str">
        <f ca="1">IF(C680="Local Scrap","Closed",IFERROR(IF(A680="kgb","Closed",IF(MID(C680,5,1)="Q","Closed",LOOKUP(TODAY()-W680, {0,31,91,181,366}, {"0-30天","31-90天","91-180天","181-365天","365天以上"}))), LOOKUP(TODAY()-Z680, {0,31,91,181,366}, {"0-30天","31-90天","91-180天","181-365天","365天以上"})))</f>
        <v>Closed</v>
      </c>
      <c r="E680" s="67" t="str" cm="1">
        <f t="array" ref="E680">IF(A680&lt;&gt;"kbb", "", IF(IFERROR(VALUE(V680), 0)=MAX(INDEX(($A$2:$A$4929="kbb")*($L$2:$L$4929=L680)*IFERROR(VALUE($V$2:$V$4929), 0), 0)), "最新", "歷史重複"))</f>
        <v/>
      </c>
      <c r="F680" t="s">
        <v>3211</v>
      </c>
      <c r="G680" t="s">
        <v>29</v>
      </c>
      <c r="H680" t="s">
        <v>30</v>
      </c>
      <c r="I680" t="s">
        <v>31</v>
      </c>
      <c r="J680" t="s">
        <v>3212</v>
      </c>
      <c r="K680" t="s">
        <v>3213</v>
      </c>
      <c r="L680" t="s">
        <v>3220</v>
      </c>
      <c r="M680" t="s">
        <v>2340</v>
      </c>
      <c r="N680" t="s">
        <v>1843</v>
      </c>
      <c r="O680" t="s">
        <v>37</v>
      </c>
      <c r="P680" t="s">
        <v>3221</v>
      </c>
      <c r="Q680" t="s">
        <v>38</v>
      </c>
      <c r="R680" t="s">
        <v>1881</v>
      </c>
      <c r="S680" t="s">
        <v>3216</v>
      </c>
      <c r="T680" t="s">
        <v>3222</v>
      </c>
      <c r="U680" t="s">
        <v>3116</v>
      </c>
      <c r="V680" t="s">
        <v>3116</v>
      </c>
      <c r="W680" t="s">
        <v>37</v>
      </c>
      <c r="X680" t="s">
        <v>37</v>
      </c>
      <c r="Y680" t="s">
        <v>37</v>
      </c>
      <c r="Z680" t="s">
        <v>3223</v>
      </c>
      <c r="AA680" t="s">
        <v>44</v>
      </c>
      <c r="AB680" t="s">
        <v>44</v>
      </c>
      <c r="AC680" t="s">
        <v>45</v>
      </c>
      <c r="AD680" t="s">
        <v>1847</v>
      </c>
      <c r="AE680" t="s">
        <v>3219</v>
      </c>
      <c r="AF680" t="s">
        <v>1918</v>
      </c>
      <c r="AG680">
        <v>622552</v>
      </c>
      <c r="AH680">
        <v>4</v>
      </c>
      <c r="AI680">
        <v>4</v>
      </c>
    </row>
    <row r="681" spans="1:35" ht="16.850000000000001" customHeight="1">
      <c r="A681" s="65" t="str">
        <f>IF(L681="","",IF(COUNTIF(Wip!K:K,L681)=0,IF(W681="","KGB","KBB"),IF(AND(_xlfn.IFNA(VLOOKUP(L681,Wip!K:M,3,0),"")="Y",Q681="MTCAPPLYCONF"),"On Hold",IF(W681="","KGB","KBB"))))</f>
        <v>KGB</v>
      </c>
      <c r="B681" s="65" t="str">
        <f>IF(A681="on hold", "on hold",
 IF(A681="KGB", "Standard Shipment",
  IF(IFERROR(IFERROR(VLOOKUP(L681, List!D:J, 7, 0), VLOOKUP(L681&amp;"", List!D:J, 7, 0)), 0)=0,
   IF(IFERROR(IFERROR(VLOOKUP(L681, 'CND List'!$A:$C, 3, 0), VLOOKUP(L681&amp;"", 'CND List'!$A:$C, 3, 0)), 0)=0,
    IF(A681="KBB", "-", ""),
    IFERROR(VLOOKUP(L681, 'CND List'!$A:$C, 3, 0), VLOOKUP(L681&amp;"", 'CND List'!$A:$C, 3, 0))
   ),
   IFERROR(VLOOKUP(L681, List!D:J, 7, 0), VLOOKUP(L681&amp;"", List!D:J, 7, 0))
  )
 )
)</f>
        <v>Standard Shipment</v>
      </c>
      <c r="C681" s="66" t="str">
        <f t="shared" si="11"/>
        <v>Standard Shipment</v>
      </c>
      <c r="D681" s="67" t="str">
        <f ca="1">IF(C681="Local Scrap","Closed",IFERROR(IF(A681="kgb","Closed",IF(MID(C681,5,1)="Q","Closed",LOOKUP(TODAY()-W681, {0,31,91,181,366}, {"0-30天","31-90天","91-180天","181-365天","365天以上"}))), LOOKUP(TODAY()-Z681, {0,31,91,181,366}, {"0-30天","31-90天","91-180天","181-365天","365天以上"})))</f>
        <v>Closed</v>
      </c>
      <c r="E681" s="67" t="str" cm="1">
        <f t="array" ref="E681">IF(A681&lt;&gt;"kbb", "", IF(IFERROR(VALUE(V681), 0)=MAX(INDEX(($A$2:$A$4929="kbb")*($L$2:$L$4929=L681)*IFERROR(VALUE($V$2:$V$4929), 0), 0)), "最新", "歷史重複"))</f>
        <v/>
      </c>
      <c r="F681" t="s">
        <v>3211</v>
      </c>
      <c r="G681" t="s">
        <v>29</v>
      </c>
      <c r="H681" t="s">
        <v>30</v>
      </c>
      <c r="I681" t="s">
        <v>31</v>
      </c>
      <c r="J681" t="s">
        <v>3212</v>
      </c>
      <c r="K681" t="s">
        <v>3213</v>
      </c>
      <c r="L681" t="s">
        <v>3224</v>
      </c>
      <c r="M681" t="s">
        <v>2711</v>
      </c>
      <c r="N681" t="s">
        <v>2712</v>
      </c>
      <c r="O681" t="s">
        <v>37</v>
      </c>
      <c r="P681" t="s">
        <v>3225</v>
      </c>
      <c r="Q681" t="s">
        <v>38</v>
      </c>
      <c r="R681" t="s">
        <v>1881</v>
      </c>
      <c r="S681" t="s">
        <v>3216</v>
      </c>
      <c r="T681" t="s">
        <v>3226</v>
      </c>
      <c r="U681" t="s">
        <v>3227</v>
      </c>
      <c r="V681" t="s">
        <v>3227</v>
      </c>
      <c r="W681" t="s">
        <v>37</v>
      </c>
      <c r="X681" t="s">
        <v>37</v>
      </c>
      <c r="Y681" t="s">
        <v>37</v>
      </c>
      <c r="Z681" t="s">
        <v>3228</v>
      </c>
      <c r="AA681" t="s">
        <v>44</v>
      </c>
      <c r="AB681" t="s">
        <v>44</v>
      </c>
      <c r="AC681" t="s">
        <v>45</v>
      </c>
      <c r="AD681" t="s">
        <v>1539</v>
      </c>
      <c r="AE681" t="s">
        <v>3229</v>
      </c>
      <c r="AF681" t="s">
        <v>48</v>
      </c>
      <c r="AG681">
        <v>622631</v>
      </c>
      <c r="AH681">
        <v>4.5</v>
      </c>
      <c r="AI681">
        <v>4.5</v>
      </c>
    </row>
    <row r="682" spans="1:35" ht="16.850000000000001" customHeight="1">
      <c r="A682" s="65" t="str">
        <f>IF(L682="","",IF(COUNTIF(Wip!K:K,L682)=0,IF(W682="","KGB","KBB"),IF(AND(_xlfn.IFNA(VLOOKUP(L682,Wip!K:M,3,0),"")="Y",Q682="MTCAPPLYCONF"),"On Hold",IF(W682="","KGB","KBB"))))</f>
        <v>KGB</v>
      </c>
      <c r="B682" s="65" t="str">
        <f>IF(A682="on hold", "on hold",
 IF(A682="KGB", "Standard Shipment",
  IF(IFERROR(IFERROR(VLOOKUP(L682, List!D:J, 7, 0), VLOOKUP(L682&amp;"", List!D:J, 7, 0)), 0)=0,
   IF(IFERROR(IFERROR(VLOOKUP(L682, 'CND List'!$A:$C, 3, 0), VLOOKUP(L682&amp;"", 'CND List'!$A:$C, 3, 0)), 0)=0,
    IF(A682="KBB", "-", ""),
    IFERROR(VLOOKUP(L682, 'CND List'!$A:$C, 3, 0), VLOOKUP(L682&amp;"", 'CND List'!$A:$C, 3, 0))
   ),
   IFERROR(VLOOKUP(L682, List!D:J, 7, 0), VLOOKUP(L682&amp;"", List!D:J, 7, 0))
  )
 )
)</f>
        <v>Standard Shipment</v>
      </c>
      <c r="C682" s="66" t="str">
        <f t="shared" si="11"/>
        <v>Standard Shipment</v>
      </c>
      <c r="D682" s="67" t="str">
        <f ca="1">IF(C682="Local Scrap","Closed",IFERROR(IF(A682="kgb","Closed",IF(MID(C682,5,1)="Q","Closed",LOOKUP(TODAY()-W682, {0,31,91,181,366}, {"0-30天","31-90天","91-180天","181-365天","365天以上"}))), LOOKUP(TODAY()-Z682, {0,31,91,181,366}, {"0-30天","31-90天","91-180天","181-365天","365天以上"})))</f>
        <v>Closed</v>
      </c>
      <c r="E682" s="67" t="str" cm="1">
        <f t="array" ref="E682">IF(A682&lt;&gt;"kbb", "", IF(IFERROR(VALUE(V682), 0)=MAX(INDEX(($A$2:$A$4929="kbb")*($L$2:$L$4929=L682)*IFERROR(VALUE($V$2:$V$4929), 0), 0)), "最新", "歷史重複"))</f>
        <v/>
      </c>
      <c r="F682" t="s">
        <v>3211</v>
      </c>
      <c r="G682" t="s">
        <v>29</v>
      </c>
      <c r="H682" t="s">
        <v>30</v>
      </c>
      <c r="I682" t="s">
        <v>31</v>
      </c>
      <c r="J682" t="s">
        <v>3212</v>
      </c>
      <c r="K682" t="s">
        <v>3213</v>
      </c>
      <c r="L682" t="s">
        <v>3230</v>
      </c>
      <c r="M682" t="s">
        <v>3231</v>
      </c>
      <c r="N682" t="s">
        <v>3232</v>
      </c>
      <c r="O682" t="s">
        <v>37</v>
      </c>
      <c r="P682" t="s">
        <v>3233</v>
      </c>
      <c r="Q682" t="s">
        <v>38</v>
      </c>
      <c r="R682" t="s">
        <v>1881</v>
      </c>
      <c r="S682" t="s">
        <v>3216</v>
      </c>
      <c r="T682" t="s">
        <v>3234</v>
      </c>
      <c r="U682" t="s">
        <v>3235</v>
      </c>
      <c r="V682" t="s">
        <v>3235</v>
      </c>
      <c r="W682" t="s">
        <v>37</v>
      </c>
      <c r="X682" t="s">
        <v>37</v>
      </c>
      <c r="Y682" t="s">
        <v>37</v>
      </c>
      <c r="Z682" t="s">
        <v>3236</v>
      </c>
      <c r="AA682" t="s">
        <v>44</v>
      </c>
      <c r="AB682" t="s">
        <v>44</v>
      </c>
      <c r="AC682" t="s">
        <v>45</v>
      </c>
      <c r="AD682" t="s">
        <v>3085</v>
      </c>
      <c r="AE682" t="s">
        <v>3237</v>
      </c>
      <c r="AF682" t="s">
        <v>48</v>
      </c>
      <c r="AG682">
        <v>622619</v>
      </c>
      <c r="AH682">
        <v>4</v>
      </c>
      <c r="AI682">
        <v>4</v>
      </c>
    </row>
    <row r="683" spans="1:35" ht="16.850000000000001" customHeight="1">
      <c r="A683" s="65" t="str">
        <f>IF(L683="","",IF(COUNTIF(Wip!K:K,L683)=0,IF(W683="","KGB","KBB"),IF(AND(_xlfn.IFNA(VLOOKUP(L683,Wip!K:M,3,0),"")="Y",Q683="MTCAPPLYCONF"),"On Hold",IF(W683="","KGB","KBB"))))</f>
        <v>KGB</v>
      </c>
      <c r="B683" s="65" t="str">
        <f>IF(A683="on hold", "on hold",
 IF(A683="KGB", "Standard Shipment",
  IF(IFERROR(IFERROR(VLOOKUP(L683, List!D:J, 7, 0), VLOOKUP(L683&amp;"", List!D:J, 7, 0)), 0)=0,
   IF(IFERROR(IFERROR(VLOOKUP(L683, 'CND List'!$A:$C, 3, 0), VLOOKUP(L683&amp;"", 'CND List'!$A:$C, 3, 0)), 0)=0,
    IF(A683="KBB", "-", ""),
    IFERROR(VLOOKUP(L683, 'CND List'!$A:$C, 3, 0), VLOOKUP(L683&amp;"", 'CND List'!$A:$C, 3, 0))
   ),
   IFERROR(VLOOKUP(L683, List!D:J, 7, 0), VLOOKUP(L683&amp;"", List!D:J, 7, 0))
  )
 )
)</f>
        <v>Standard Shipment</v>
      </c>
      <c r="C683" s="66" t="str">
        <f t="shared" si="11"/>
        <v>Standard Shipment</v>
      </c>
      <c r="D683" s="67" t="str">
        <f ca="1">IF(C683="Local Scrap","Closed",IFERROR(IF(A683="kgb","Closed",IF(MID(C683,5,1)="Q","Closed",LOOKUP(TODAY()-W683, {0,31,91,181,366}, {"0-30天","31-90天","91-180天","181-365天","365天以上"}))), LOOKUP(TODAY()-Z683, {0,31,91,181,366}, {"0-30天","31-90天","91-180天","181-365天","365天以上"})))</f>
        <v>Closed</v>
      </c>
      <c r="E683" s="67" t="str" cm="1">
        <f t="array" ref="E683">IF(A683&lt;&gt;"kbb", "", IF(IFERROR(VALUE(V683), 0)=MAX(INDEX(($A$2:$A$4929="kbb")*($L$2:$L$4929=L683)*IFERROR(VALUE($V$2:$V$4929), 0), 0)), "最新", "歷史重複"))</f>
        <v/>
      </c>
      <c r="F683" t="s">
        <v>3211</v>
      </c>
      <c r="G683" t="s">
        <v>29</v>
      </c>
      <c r="H683" t="s">
        <v>30</v>
      </c>
      <c r="I683" t="s">
        <v>31</v>
      </c>
      <c r="J683" t="s">
        <v>3212</v>
      </c>
      <c r="K683" t="s">
        <v>3213</v>
      </c>
      <c r="L683" t="s">
        <v>3238</v>
      </c>
      <c r="M683" t="s">
        <v>2711</v>
      </c>
      <c r="N683" t="s">
        <v>2712</v>
      </c>
      <c r="O683" t="s">
        <v>37</v>
      </c>
      <c r="P683" t="s">
        <v>3239</v>
      </c>
      <c r="Q683" t="s">
        <v>38</v>
      </c>
      <c r="R683" t="s">
        <v>1881</v>
      </c>
      <c r="S683" t="s">
        <v>3216</v>
      </c>
      <c r="T683" t="s">
        <v>3240</v>
      </c>
      <c r="U683" t="s">
        <v>3116</v>
      </c>
      <c r="V683" t="s">
        <v>3116</v>
      </c>
      <c r="W683" t="s">
        <v>37</v>
      </c>
      <c r="X683" t="s">
        <v>37</v>
      </c>
      <c r="Y683" t="s">
        <v>37</v>
      </c>
      <c r="Z683" t="s">
        <v>3241</v>
      </c>
      <c r="AA683" t="s">
        <v>44</v>
      </c>
      <c r="AB683" t="s">
        <v>44</v>
      </c>
      <c r="AC683" t="s">
        <v>45</v>
      </c>
      <c r="AD683" t="s">
        <v>1539</v>
      </c>
      <c r="AE683" t="s">
        <v>3118</v>
      </c>
      <c r="AF683" t="s">
        <v>1918</v>
      </c>
      <c r="AG683">
        <v>622552</v>
      </c>
      <c r="AH683">
        <v>4</v>
      </c>
      <c r="AI683">
        <v>4</v>
      </c>
    </row>
    <row r="684" spans="1:35" ht="16.850000000000001" customHeight="1">
      <c r="A684" s="65" t="str">
        <f>IF(L684="","",IF(COUNTIF(Wip!K:K,L684)=0,IF(W684="","KGB","KBB"),IF(AND(_xlfn.IFNA(VLOOKUP(L684,Wip!K:M,3,0),"")="Y",Q684="MTCAPPLYCONF"),"On Hold",IF(W684="","KGB","KBB"))))</f>
        <v>KGB</v>
      </c>
      <c r="B684" s="65" t="str">
        <f>IF(A684="on hold", "on hold",
 IF(A684="KGB", "Standard Shipment",
  IF(IFERROR(IFERROR(VLOOKUP(L684, List!D:J, 7, 0), VLOOKUP(L684&amp;"", List!D:J, 7, 0)), 0)=0,
   IF(IFERROR(IFERROR(VLOOKUP(L684, 'CND List'!$A:$C, 3, 0), VLOOKUP(L684&amp;"", 'CND List'!$A:$C, 3, 0)), 0)=0,
    IF(A684="KBB", "-", ""),
    IFERROR(VLOOKUP(L684, 'CND List'!$A:$C, 3, 0), VLOOKUP(L684&amp;"", 'CND List'!$A:$C, 3, 0))
   ),
   IFERROR(VLOOKUP(L684, List!D:J, 7, 0), VLOOKUP(L684&amp;"", List!D:J, 7, 0))
  )
 )
)</f>
        <v>Standard Shipment</v>
      </c>
      <c r="C684" s="66" t="str">
        <f t="shared" si="11"/>
        <v>Standard Shipment</v>
      </c>
      <c r="D684" s="67" t="str">
        <f ca="1">IF(C684="Local Scrap","Closed",IFERROR(IF(A684="kgb","Closed",IF(MID(C684,5,1)="Q","Closed",LOOKUP(TODAY()-W684, {0,31,91,181,366}, {"0-30天","31-90天","91-180天","181-365天","365天以上"}))), LOOKUP(TODAY()-Z684, {0,31,91,181,366}, {"0-30天","31-90天","91-180天","181-365天","365天以上"})))</f>
        <v>Closed</v>
      </c>
      <c r="E684" s="67" t="str" cm="1">
        <f t="array" ref="E684">IF(A684&lt;&gt;"kbb", "", IF(IFERROR(VALUE(V684), 0)=MAX(INDEX(($A$2:$A$4929="kbb")*($L$2:$L$4929=L684)*IFERROR(VALUE($V$2:$V$4929), 0), 0)), "最新", "歷史重複"))</f>
        <v/>
      </c>
      <c r="F684" t="s">
        <v>3211</v>
      </c>
      <c r="G684" t="s">
        <v>29</v>
      </c>
      <c r="H684" t="s">
        <v>30</v>
      </c>
      <c r="I684" t="s">
        <v>31</v>
      </c>
      <c r="J684" t="s">
        <v>3212</v>
      </c>
      <c r="K684" t="s">
        <v>3213</v>
      </c>
      <c r="L684" t="s">
        <v>3242</v>
      </c>
      <c r="M684" t="s">
        <v>2711</v>
      </c>
      <c r="N684" t="s">
        <v>2712</v>
      </c>
      <c r="O684" t="s">
        <v>37</v>
      </c>
      <c r="P684" t="s">
        <v>3243</v>
      </c>
      <c r="Q684" t="s">
        <v>38</v>
      </c>
      <c r="R684" t="s">
        <v>1881</v>
      </c>
      <c r="S684" t="s">
        <v>3216</v>
      </c>
      <c r="T684" t="s">
        <v>3244</v>
      </c>
      <c r="U684" t="s">
        <v>3116</v>
      </c>
      <c r="V684" t="s">
        <v>3116</v>
      </c>
      <c r="W684" t="s">
        <v>37</v>
      </c>
      <c r="X684" t="s">
        <v>37</v>
      </c>
      <c r="Y684" t="s">
        <v>37</v>
      </c>
      <c r="Z684" t="s">
        <v>3245</v>
      </c>
      <c r="AA684" t="s">
        <v>44</v>
      </c>
      <c r="AB684" t="s">
        <v>44</v>
      </c>
      <c r="AC684" t="s">
        <v>45</v>
      </c>
      <c r="AD684" t="s">
        <v>1539</v>
      </c>
      <c r="AE684" t="s">
        <v>3118</v>
      </c>
      <c r="AF684" t="s">
        <v>1918</v>
      </c>
      <c r="AG684">
        <v>622552</v>
      </c>
      <c r="AH684">
        <v>4</v>
      </c>
      <c r="AI684">
        <v>4</v>
      </c>
    </row>
    <row r="685" spans="1:35" ht="16.850000000000001" customHeight="1">
      <c r="A685" s="65" t="str">
        <f>IF(L685="","",IF(COUNTIF(Wip!K:K,L685)=0,IF(W685="","KGB","KBB"),IF(AND(_xlfn.IFNA(VLOOKUP(L685,Wip!K:M,3,0),"")="Y",Q685="MTCAPPLYCONF"),"On Hold",IF(W685="","KGB","KBB"))))</f>
        <v>KGB</v>
      </c>
      <c r="B685" s="65" t="str">
        <f>IF(A685="on hold", "on hold",
 IF(A685="KGB", "Standard Shipment",
  IF(IFERROR(IFERROR(VLOOKUP(L685, List!D:J, 7, 0), VLOOKUP(L685&amp;"", List!D:J, 7, 0)), 0)=0,
   IF(IFERROR(IFERROR(VLOOKUP(L685, 'CND List'!$A:$C, 3, 0), VLOOKUP(L685&amp;"", 'CND List'!$A:$C, 3, 0)), 0)=0,
    IF(A685="KBB", "-", ""),
    IFERROR(VLOOKUP(L685, 'CND List'!$A:$C, 3, 0), VLOOKUP(L685&amp;"", 'CND List'!$A:$C, 3, 0))
   ),
   IFERROR(VLOOKUP(L685, List!D:J, 7, 0), VLOOKUP(L685&amp;"", List!D:J, 7, 0))
  )
 )
)</f>
        <v>Standard Shipment</v>
      </c>
      <c r="C685" s="66" t="str">
        <f t="shared" si="11"/>
        <v>Standard Shipment</v>
      </c>
      <c r="D685" s="67" t="str">
        <f ca="1">IF(C685="Local Scrap","Closed",IFERROR(IF(A685="kgb","Closed",IF(MID(C685,5,1)="Q","Closed",LOOKUP(TODAY()-W685, {0,31,91,181,366}, {"0-30天","31-90天","91-180天","181-365天","365天以上"}))), LOOKUP(TODAY()-Z685, {0,31,91,181,366}, {"0-30天","31-90天","91-180天","181-365天","365天以上"})))</f>
        <v>Closed</v>
      </c>
      <c r="E685" s="67" t="str" cm="1">
        <f t="array" ref="E685">IF(A685&lt;&gt;"kbb", "", IF(IFERROR(VALUE(V685), 0)=MAX(INDEX(($A$2:$A$4929="kbb")*($L$2:$L$4929=L685)*IFERROR(VALUE($V$2:$V$4929), 0), 0)), "最新", "歷史重複"))</f>
        <v/>
      </c>
      <c r="F685" t="s">
        <v>3211</v>
      </c>
      <c r="G685" t="s">
        <v>29</v>
      </c>
      <c r="H685" t="s">
        <v>30</v>
      </c>
      <c r="I685" t="s">
        <v>31</v>
      </c>
      <c r="J685" t="s">
        <v>3212</v>
      </c>
      <c r="K685" t="s">
        <v>3213</v>
      </c>
      <c r="L685" t="s">
        <v>3246</v>
      </c>
      <c r="M685" t="s">
        <v>3247</v>
      </c>
      <c r="N685" t="s">
        <v>3248</v>
      </c>
      <c r="O685" t="s">
        <v>37</v>
      </c>
      <c r="P685" t="s">
        <v>3249</v>
      </c>
      <c r="Q685" t="s">
        <v>38</v>
      </c>
      <c r="R685" t="s">
        <v>1881</v>
      </c>
      <c r="S685" t="s">
        <v>3250</v>
      </c>
      <c r="T685" t="s">
        <v>3251</v>
      </c>
      <c r="U685" t="s">
        <v>3116</v>
      </c>
      <c r="V685" t="s">
        <v>3116</v>
      </c>
      <c r="W685" t="s">
        <v>37</v>
      </c>
      <c r="X685" t="s">
        <v>37</v>
      </c>
      <c r="Y685" t="s">
        <v>37</v>
      </c>
      <c r="Z685" t="s">
        <v>3252</v>
      </c>
      <c r="AA685" t="s">
        <v>44</v>
      </c>
      <c r="AB685" t="s">
        <v>44</v>
      </c>
      <c r="AC685" t="s">
        <v>45</v>
      </c>
      <c r="AD685" t="s">
        <v>1302</v>
      </c>
      <c r="AE685" t="s">
        <v>3118</v>
      </c>
      <c r="AF685" t="s">
        <v>48</v>
      </c>
      <c r="AG685">
        <v>622552</v>
      </c>
      <c r="AH685">
        <v>5.5</v>
      </c>
      <c r="AI685">
        <v>5.5</v>
      </c>
    </row>
    <row r="686" spans="1:35" ht="16.850000000000001" customHeight="1">
      <c r="A686" s="65" t="str">
        <f>IF(L686="","",IF(COUNTIF(Wip!K:K,L686)=0,IF(W686="","KGB","KBB"),IF(AND(_xlfn.IFNA(VLOOKUP(L686,Wip!K:M,3,0),"")="Y",Q686="MTCAPPLYCONF"),"On Hold",IF(W686="","KGB","KBB"))))</f>
        <v>KGB</v>
      </c>
      <c r="B686" s="65" t="str">
        <f>IF(A686="on hold", "on hold",
 IF(A686="KGB", "Standard Shipment",
  IF(IFERROR(IFERROR(VLOOKUP(L686, List!D:J, 7, 0), VLOOKUP(L686&amp;"", List!D:J, 7, 0)), 0)=0,
   IF(IFERROR(IFERROR(VLOOKUP(L686, 'CND List'!$A:$C, 3, 0), VLOOKUP(L686&amp;"", 'CND List'!$A:$C, 3, 0)), 0)=0,
    IF(A686="KBB", "-", ""),
    IFERROR(VLOOKUP(L686, 'CND List'!$A:$C, 3, 0), VLOOKUP(L686&amp;"", 'CND List'!$A:$C, 3, 0))
   ),
   IFERROR(VLOOKUP(L686, List!D:J, 7, 0), VLOOKUP(L686&amp;"", List!D:J, 7, 0))
  )
 )
)</f>
        <v>Standard Shipment</v>
      </c>
      <c r="C686" s="66" t="str">
        <f t="shared" si="11"/>
        <v>Standard Shipment</v>
      </c>
      <c r="D686" s="67" t="str">
        <f ca="1">IF(C686="Local Scrap","Closed",IFERROR(IF(A686="kgb","Closed",IF(MID(C686,5,1)="Q","Closed",LOOKUP(TODAY()-W686, {0,31,91,181,366}, {"0-30天","31-90天","91-180天","181-365天","365天以上"}))), LOOKUP(TODAY()-Z686, {0,31,91,181,366}, {"0-30天","31-90天","91-180天","181-365天","365天以上"})))</f>
        <v>Closed</v>
      </c>
      <c r="E686" s="67" t="str" cm="1">
        <f t="array" ref="E686">IF(A686&lt;&gt;"kbb", "", IF(IFERROR(VALUE(V686), 0)=MAX(INDEX(($A$2:$A$4929="kbb")*($L$2:$L$4929=L686)*IFERROR(VALUE($V$2:$V$4929), 0), 0)), "最新", "歷史重複"))</f>
        <v/>
      </c>
      <c r="F686" t="s">
        <v>3211</v>
      </c>
      <c r="G686" t="s">
        <v>29</v>
      </c>
      <c r="H686" t="s">
        <v>30</v>
      </c>
      <c r="I686" t="s">
        <v>31</v>
      </c>
      <c r="J686" t="s">
        <v>3212</v>
      </c>
      <c r="K686" t="s">
        <v>3213</v>
      </c>
      <c r="L686" t="s">
        <v>3253</v>
      </c>
      <c r="M686" t="s">
        <v>3254</v>
      </c>
      <c r="N686" t="s">
        <v>3255</v>
      </c>
      <c r="O686" t="s">
        <v>37</v>
      </c>
      <c r="P686" t="s">
        <v>3256</v>
      </c>
      <c r="Q686" t="s">
        <v>38</v>
      </c>
      <c r="R686" t="s">
        <v>1881</v>
      </c>
      <c r="S686" t="s">
        <v>3216</v>
      </c>
      <c r="T686" t="s">
        <v>3257</v>
      </c>
      <c r="U686" t="s">
        <v>3116</v>
      </c>
      <c r="V686" t="s">
        <v>3116</v>
      </c>
      <c r="W686" t="s">
        <v>37</v>
      </c>
      <c r="X686" t="s">
        <v>37</v>
      </c>
      <c r="Y686" t="s">
        <v>37</v>
      </c>
      <c r="Z686" t="s">
        <v>3258</v>
      </c>
      <c r="AA686" t="s">
        <v>44</v>
      </c>
      <c r="AB686" t="s">
        <v>44</v>
      </c>
      <c r="AC686" t="s">
        <v>45</v>
      </c>
      <c r="AD686" t="s">
        <v>1532</v>
      </c>
      <c r="AE686" t="s">
        <v>3118</v>
      </c>
      <c r="AF686" t="s">
        <v>48</v>
      </c>
      <c r="AG686">
        <v>622552</v>
      </c>
      <c r="AH686">
        <v>5.5</v>
      </c>
      <c r="AI686">
        <v>5.5</v>
      </c>
    </row>
    <row r="687" spans="1:35" ht="16.850000000000001" customHeight="1">
      <c r="A687" s="65" t="str">
        <f>IF(L687="","",IF(COUNTIF(Wip!K:K,L687)=0,IF(W687="","KGB","KBB"),IF(AND(_xlfn.IFNA(VLOOKUP(L687,Wip!K:M,3,0),"")="Y",Q687="MTCAPPLYCONF"),"On Hold",IF(W687="","KGB","KBB"))))</f>
        <v>KGB</v>
      </c>
      <c r="B687" s="65" t="str">
        <f>IF(A687="on hold", "on hold",
 IF(A687="KGB", "Standard Shipment",
  IF(IFERROR(IFERROR(VLOOKUP(L687, List!D:J, 7, 0), VLOOKUP(L687&amp;"", List!D:J, 7, 0)), 0)=0,
   IF(IFERROR(IFERROR(VLOOKUP(L687, 'CND List'!$A:$C, 3, 0), VLOOKUP(L687&amp;"", 'CND List'!$A:$C, 3, 0)), 0)=0,
    IF(A687="KBB", "-", ""),
    IFERROR(VLOOKUP(L687, 'CND List'!$A:$C, 3, 0), VLOOKUP(L687&amp;"", 'CND List'!$A:$C, 3, 0))
   ),
   IFERROR(VLOOKUP(L687, List!D:J, 7, 0), VLOOKUP(L687&amp;"", List!D:J, 7, 0))
  )
 )
)</f>
        <v>Standard Shipment</v>
      </c>
      <c r="C687" s="66" t="str">
        <f t="shared" si="11"/>
        <v>Standard Shipment</v>
      </c>
      <c r="D687" s="67" t="str">
        <f ca="1">IF(C687="Local Scrap","Closed",IFERROR(IF(A687="kgb","Closed",IF(MID(C687,5,1)="Q","Closed",LOOKUP(TODAY()-W687, {0,31,91,181,366}, {"0-30天","31-90天","91-180天","181-365天","365天以上"}))), LOOKUP(TODAY()-Z687, {0,31,91,181,366}, {"0-30天","31-90天","91-180天","181-365天","365天以上"})))</f>
        <v>Closed</v>
      </c>
      <c r="E687" s="67" t="str" cm="1">
        <f t="array" ref="E687">IF(A687&lt;&gt;"kbb", "", IF(IFERROR(VALUE(V687), 0)=MAX(INDEX(($A$2:$A$4929="kbb")*($L$2:$L$4929=L687)*IFERROR(VALUE($V$2:$V$4929), 0), 0)), "最新", "歷史重複"))</f>
        <v/>
      </c>
      <c r="F687" t="s">
        <v>3211</v>
      </c>
      <c r="G687" t="s">
        <v>29</v>
      </c>
      <c r="H687" t="s">
        <v>30</v>
      </c>
      <c r="I687" t="s">
        <v>31</v>
      </c>
      <c r="J687" t="s">
        <v>3212</v>
      </c>
      <c r="K687" t="s">
        <v>3213</v>
      </c>
      <c r="L687" t="s">
        <v>3259</v>
      </c>
      <c r="M687" t="s">
        <v>1248</v>
      </c>
      <c r="N687" t="s">
        <v>1249</v>
      </c>
      <c r="O687" t="s">
        <v>37</v>
      </c>
      <c r="P687" t="s">
        <v>3260</v>
      </c>
      <c r="Q687" t="s">
        <v>38</v>
      </c>
      <c r="R687" t="s">
        <v>1881</v>
      </c>
      <c r="S687" t="s">
        <v>3250</v>
      </c>
      <c r="T687" t="s">
        <v>3261</v>
      </c>
      <c r="U687" t="s">
        <v>3116</v>
      </c>
      <c r="V687" t="s">
        <v>3116</v>
      </c>
      <c r="W687" t="s">
        <v>37</v>
      </c>
      <c r="X687" t="s">
        <v>37</v>
      </c>
      <c r="Y687" t="s">
        <v>37</v>
      </c>
      <c r="Z687" t="s">
        <v>3262</v>
      </c>
      <c r="AA687" t="s">
        <v>44</v>
      </c>
      <c r="AB687" t="s">
        <v>44</v>
      </c>
      <c r="AC687" t="s">
        <v>45</v>
      </c>
      <c r="AD687" t="s">
        <v>1257</v>
      </c>
      <c r="AE687" t="s">
        <v>3118</v>
      </c>
      <c r="AF687" t="s">
        <v>1730</v>
      </c>
      <c r="AG687">
        <v>622552</v>
      </c>
      <c r="AH687">
        <v>5</v>
      </c>
      <c r="AI687">
        <v>5</v>
      </c>
    </row>
    <row r="688" spans="1:35" ht="16.850000000000001" customHeight="1">
      <c r="A688" s="65" t="str">
        <f>IF(L688="","",IF(COUNTIF(Wip!K:K,L688)=0,IF(W688="","KGB","KBB"),IF(AND(_xlfn.IFNA(VLOOKUP(L688,Wip!K:M,3,0),"")="Y",Q688="MTCAPPLYCONF"),"On Hold",IF(W688="","KGB","KBB"))))</f>
        <v>KGB</v>
      </c>
      <c r="B688" s="65" t="str">
        <f>IF(A688="on hold", "on hold",
 IF(A688="KGB", "Standard Shipment",
  IF(IFERROR(IFERROR(VLOOKUP(L688, List!D:J, 7, 0), VLOOKUP(L688&amp;"", List!D:J, 7, 0)), 0)=0,
   IF(IFERROR(IFERROR(VLOOKUP(L688, 'CND List'!$A:$C, 3, 0), VLOOKUP(L688&amp;"", 'CND List'!$A:$C, 3, 0)), 0)=0,
    IF(A688="KBB", "-", ""),
    IFERROR(VLOOKUP(L688, 'CND List'!$A:$C, 3, 0), VLOOKUP(L688&amp;"", 'CND List'!$A:$C, 3, 0))
   ),
   IFERROR(VLOOKUP(L688, List!D:J, 7, 0), VLOOKUP(L688&amp;"", List!D:J, 7, 0))
  )
 )
)</f>
        <v>Standard Shipment</v>
      </c>
      <c r="C688" s="66" t="str">
        <f t="shared" si="11"/>
        <v>Standard Shipment</v>
      </c>
      <c r="D688" s="67" t="str">
        <f ca="1">IF(C688="Local Scrap","Closed",IFERROR(IF(A688="kgb","Closed",IF(MID(C688,5,1)="Q","Closed",LOOKUP(TODAY()-W688, {0,31,91,181,366}, {"0-30天","31-90天","91-180天","181-365天","365天以上"}))), LOOKUP(TODAY()-Z688, {0,31,91,181,366}, {"0-30天","31-90天","91-180天","181-365天","365天以上"})))</f>
        <v>Closed</v>
      </c>
      <c r="E688" s="67" t="str" cm="1">
        <f t="array" ref="E688">IF(A688&lt;&gt;"kbb", "", IF(IFERROR(VALUE(V688), 0)=MAX(INDEX(($A$2:$A$4929="kbb")*($L$2:$L$4929=L688)*IFERROR(VALUE($V$2:$V$4929), 0), 0)), "最新", "歷史重複"))</f>
        <v/>
      </c>
      <c r="F688" t="s">
        <v>3211</v>
      </c>
      <c r="G688" t="s">
        <v>29</v>
      </c>
      <c r="H688" t="s">
        <v>30</v>
      </c>
      <c r="I688" t="s">
        <v>31</v>
      </c>
      <c r="J688" t="s">
        <v>3212</v>
      </c>
      <c r="K688" t="s">
        <v>3213</v>
      </c>
      <c r="L688" t="s">
        <v>3263</v>
      </c>
      <c r="M688" t="s">
        <v>1248</v>
      </c>
      <c r="N688" t="s">
        <v>1249</v>
      </c>
      <c r="O688" t="s">
        <v>37</v>
      </c>
      <c r="P688" t="s">
        <v>3264</v>
      </c>
      <c r="Q688" t="s">
        <v>38</v>
      </c>
      <c r="R688" t="s">
        <v>1881</v>
      </c>
      <c r="S688" t="s">
        <v>3250</v>
      </c>
      <c r="T688" t="s">
        <v>3265</v>
      </c>
      <c r="U688" t="s">
        <v>3116</v>
      </c>
      <c r="V688" t="s">
        <v>3116</v>
      </c>
      <c r="W688" t="s">
        <v>37</v>
      </c>
      <c r="X688" t="s">
        <v>37</v>
      </c>
      <c r="Y688" t="s">
        <v>37</v>
      </c>
      <c r="Z688" t="s">
        <v>3266</v>
      </c>
      <c r="AA688" t="s">
        <v>44</v>
      </c>
      <c r="AB688" t="s">
        <v>44</v>
      </c>
      <c r="AC688" t="s">
        <v>45</v>
      </c>
      <c r="AD688" t="s">
        <v>1257</v>
      </c>
      <c r="AE688" t="s">
        <v>3118</v>
      </c>
      <c r="AF688" t="s">
        <v>1730</v>
      </c>
      <c r="AG688">
        <v>622552</v>
      </c>
      <c r="AH688">
        <v>5</v>
      </c>
      <c r="AI688">
        <v>5</v>
      </c>
    </row>
    <row r="689" spans="1:35" ht="16.850000000000001" customHeight="1">
      <c r="A689" s="65" t="str">
        <f>IF(L689="","",IF(COUNTIF(Wip!K:K,L689)=0,IF(W689="","KGB","KBB"),IF(AND(_xlfn.IFNA(VLOOKUP(L689,Wip!K:M,3,0),"")="Y",Q689="MTCAPPLYCONF"),"On Hold",IF(W689="","KGB","KBB"))))</f>
        <v>KGB</v>
      </c>
      <c r="B689" s="65" t="str">
        <f>IF(A689="on hold", "on hold",
 IF(A689="KGB", "Standard Shipment",
  IF(IFERROR(IFERROR(VLOOKUP(L689, List!D:J, 7, 0), VLOOKUP(L689&amp;"", List!D:J, 7, 0)), 0)=0,
   IF(IFERROR(IFERROR(VLOOKUP(L689, 'CND List'!$A:$C, 3, 0), VLOOKUP(L689&amp;"", 'CND List'!$A:$C, 3, 0)), 0)=0,
    IF(A689="KBB", "-", ""),
    IFERROR(VLOOKUP(L689, 'CND List'!$A:$C, 3, 0), VLOOKUP(L689&amp;"", 'CND List'!$A:$C, 3, 0))
   ),
   IFERROR(VLOOKUP(L689, List!D:J, 7, 0), VLOOKUP(L689&amp;"", List!D:J, 7, 0))
  )
 )
)</f>
        <v>Standard Shipment</v>
      </c>
      <c r="C689" s="66" t="str">
        <f t="shared" si="11"/>
        <v>Standard Shipment</v>
      </c>
      <c r="D689" s="67" t="str">
        <f ca="1">IF(C689="Local Scrap","Closed",IFERROR(IF(A689="kgb","Closed",IF(MID(C689,5,1)="Q","Closed",LOOKUP(TODAY()-W689, {0,31,91,181,366}, {"0-30天","31-90天","91-180天","181-365天","365天以上"}))), LOOKUP(TODAY()-Z689, {0,31,91,181,366}, {"0-30天","31-90天","91-180天","181-365天","365天以上"})))</f>
        <v>Closed</v>
      </c>
      <c r="E689" s="67" t="str" cm="1">
        <f t="array" ref="E689">IF(A689&lt;&gt;"kbb", "", IF(IFERROR(VALUE(V689), 0)=MAX(INDEX(($A$2:$A$4929="kbb")*($L$2:$L$4929=L689)*IFERROR(VALUE($V$2:$V$4929), 0), 0)), "最新", "歷史重複"))</f>
        <v/>
      </c>
      <c r="F689" t="s">
        <v>3267</v>
      </c>
      <c r="G689" t="s">
        <v>29</v>
      </c>
      <c r="H689" t="s">
        <v>30</v>
      </c>
      <c r="I689" t="s">
        <v>31</v>
      </c>
      <c r="J689" t="s">
        <v>3268</v>
      </c>
      <c r="K689" t="s">
        <v>3269</v>
      </c>
      <c r="L689" t="s">
        <v>3270</v>
      </c>
      <c r="M689" t="s">
        <v>1295</v>
      </c>
      <c r="N689" t="s">
        <v>1296</v>
      </c>
      <c r="O689" t="s">
        <v>37</v>
      </c>
      <c r="P689" t="s">
        <v>3271</v>
      </c>
      <c r="Q689" t="s">
        <v>38</v>
      </c>
      <c r="R689" t="s">
        <v>1881</v>
      </c>
      <c r="S689" t="s">
        <v>3272</v>
      </c>
      <c r="T689" t="s">
        <v>3273</v>
      </c>
      <c r="U689" t="s">
        <v>3145</v>
      </c>
      <c r="V689" t="s">
        <v>3145</v>
      </c>
      <c r="W689" t="s">
        <v>37</v>
      </c>
      <c r="X689" t="s">
        <v>37</v>
      </c>
      <c r="Y689" t="s">
        <v>37</v>
      </c>
      <c r="Z689" t="s">
        <v>3274</v>
      </c>
      <c r="AA689" t="s">
        <v>44</v>
      </c>
      <c r="AB689" t="s">
        <v>44</v>
      </c>
      <c r="AC689" t="s">
        <v>45</v>
      </c>
      <c r="AD689" t="s">
        <v>1302</v>
      </c>
      <c r="AE689" t="s">
        <v>3147</v>
      </c>
      <c r="AF689" t="s">
        <v>2122</v>
      </c>
      <c r="AG689">
        <v>622597</v>
      </c>
      <c r="AH689">
        <v>6.8</v>
      </c>
      <c r="AI689">
        <v>6.8</v>
      </c>
    </row>
    <row r="690" spans="1:35" ht="16.850000000000001" customHeight="1">
      <c r="A690" s="65" t="str">
        <f>IF(L690="","",IF(COUNTIF(Wip!K:K,L690)=0,IF(W690="","KGB","KBB"),IF(AND(_xlfn.IFNA(VLOOKUP(L690,Wip!K:M,3,0),"")="Y",Q690="MTCAPPLYCONF"),"On Hold",IF(W690="","KGB","KBB"))))</f>
        <v>KGB</v>
      </c>
      <c r="B690" s="65" t="str">
        <f>IF(A690="on hold", "on hold",
 IF(A690="KGB", "Standard Shipment",
  IF(IFERROR(IFERROR(VLOOKUP(L690, List!D:J, 7, 0), VLOOKUP(L690&amp;"", List!D:J, 7, 0)), 0)=0,
   IF(IFERROR(IFERROR(VLOOKUP(L690, 'CND List'!$A:$C, 3, 0), VLOOKUP(L690&amp;"", 'CND List'!$A:$C, 3, 0)), 0)=0,
    IF(A690="KBB", "-", ""),
    IFERROR(VLOOKUP(L690, 'CND List'!$A:$C, 3, 0), VLOOKUP(L690&amp;"", 'CND List'!$A:$C, 3, 0))
   ),
   IFERROR(VLOOKUP(L690, List!D:J, 7, 0), VLOOKUP(L690&amp;"", List!D:J, 7, 0))
  )
 )
)</f>
        <v>Standard Shipment</v>
      </c>
      <c r="C690" s="66" t="str">
        <f t="shared" si="11"/>
        <v>Standard Shipment</v>
      </c>
      <c r="D690" s="67" t="str">
        <f ca="1">IF(C690="Local Scrap","Closed",IFERROR(IF(A690="kgb","Closed",IF(MID(C690,5,1)="Q","Closed",LOOKUP(TODAY()-W690, {0,31,91,181,366}, {"0-30天","31-90天","91-180天","181-365天","365天以上"}))), LOOKUP(TODAY()-Z690, {0,31,91,181,366}, {"0-30天","31-90天","91-180天","181-365天","365天以上"})))</f>
        <v>Closed</v>
      </c>
      <c r="E690" s="67" t="str" cm="1">
        <f t="array" ref="E690">IF(A690&lt;&gt;"kbb", "", IF(IFERROR(VALUE(V690), 0)=MAX(INDEX(($A$2:$A$4929="kbb")*($L$2:$L$4929=L690)*IFERROR(VALUE($V$2:$V$4929), 0), 0)), "最新", "歷史重複"))</f>
        <v/>
      </c>
      <c r="F690" t="s">
        <v>3267</v>
      </c>
      <c r="G690" t="s">
        <v>29</v>
      </c>
      <c r="H690" t="s">
        <v>30</v>
      </c>
      <c r="I690" t="s">
        <v>31</v>
      </c>
      <c r="J690" t="s">
        <v>3268</v>
      </c>
      <c r="K690" t="s">
        <v>3269</v>
      </c>
      <c r="L690" t="s">
        <v>3275</v>
      </c>
      <c r="M690" t="s">
        <v>2703</v>
      </c>
      <c r="N690" t="s">
        <v>1249</v>
      </c>
      <c r="O690" t="s">
        <v>37</v>
      </c>
      <c r="P690" t="s">
        <v>3276</v>
      </c>
      <c r="Q690" t="s">
        <v>38</v>
      </c>
      <c r="R690" t="s">
        <v>1881</v>
      </c>
      <c r="S690" t="s">
        <v>3277</v>
      </c>
      <c r="T690" t="s">
        <v>3278</v>
      </c>
      <c r="U690" t="s">
        <v>3145</v>
      </c>
      <c r="V690" t="s">
        <v>3145</v>
      </c>
      <c r="W690" t="s">
        <v>37</v>
      </c>
      <c r="X690" t="s">
        <v>37</v>
      </c>
      <c r="Y690" t="s">
        <v>37</v>
      </c>
      <c r="Z690" t="s">
        <v>3279</v>
      </c>
      <c r="AA690" t="s">
        <v>44</v>
      </c>
      <c r="AB690" t="s">
        <v>44</v>
      </c>
      <c r="AC690" t="s">
        <v>45</v>
      </c>
      <c r="AD690" t="s">
        <v>1257</v>
      </c>
      <c r="AE690" t="s">
        <v>3147</v>
      </c>
      <c r="AF690" t="s">
        <v>1730</v>
      </c>
      <c r="AG690">
        <v>622597</v>
      </c>
      <c r="AH690">
        <v>7.2</v>
      </c>
      <c r="AI690">
        <v>7.2</v>
      </c>
    </row>
    <row r="691" spans="1:35" ht="16.850000000000001" customHeight="1">
      <c r="A691" s="65" t="str">
        <f>IF(L691="","",IF(COUNTIF(Wip!K:K,L691)=0,IF(W691="","KGB","KBB"),IF(AND(_xlfn.IFNA(VLOOKUP(L691,Wip!K:M,3,0),"")="Y",Q691="MTCAPPLYCONF"),"On Hold",IF(W691="","KGB","KBB"))))</f>
        <v>KGB</v>
      </c>
      <c r="B691" s="65" t="str">
        <f>IF(A691="on hold", "on hold",
 IF(A691="KGB", "Standard Shipment",
  IF(IFERROR(IFERROR(VLOOKUP(L691, List!D:J, 7, 0), VLOOKUP(L691&amp;"", List!D:J, 7, 0)), 0)=0,
   IF(IFERROR(IFERROR(VLOOKUP(L691, 'CND List'!$A:$C, 3, 0), VLOOKUP(L691&amp;"", 'CND List'!$A:$C, 3, 0)), 0)=0,
    IF(A691="KBB", "-", ""),
    IFERROR(VLOOKUP(L691, 'CND List'!$A:$C, 3, 0), VLOOKUP(L691&amp;"", 'CND List'!$A:$C, 3, 0))
   ),
   IFERROR(VLOOKUP(L691, List!D:J, 7, 0), VLOOKUP(L691&amp;"", List!D:J, 7, 0))
  )
 )
)</f>
        <v>Standard Shipment</v>
      </c>
      <c r="C691" s="66" t="str">
        <f t="shared" si="11"/>
        <v>Standard Shipment</v>
      </c>
      <c r="D691" s="67" t="str">
        <f ca="1">IF(C691="Local Scrap","Closed",IFERROR(IF(A691="kgb","Closed",IF(MID(C691,5,1)="Q","Closed",LOOKUP(TODAY()-W691, {0,31,91,181,366}, {"0-30天","31-90天","91-180天","181-365天","365天以上"}))), LOOKUP(TODAY()-Z691, {0,31,91,181,366}, {"0-30天","31-90天","91-180天","181-365天","365天以上"})))</f>
        <v>Closed</v>
      </c>
      <c r="E691" s="67" t="str" cm="1">
        <f t="array" ref="E691">IF(A691&lt;&gt;"kbb", "", IF(IFERROR(VALUE(V691), 0)=MAX(INDEX(($A$2:$A$4929="kbb")*($L$2:$L$4929=L691)*IFERROR(VALUE($V$2:$V$4929), 0), 0)), "最新", "歷史重複"))</f>
        <v/>
      </c>
      <c r="F691" t="s">
        <v>3267</v>
      </c>
      <c r="G691" t="s">
        <v>29</v>
      </c>
      <c r="H691" t="s">
        <v>30</v>
      </c>
      <c r="I691" t="s">
        <v>31</v>
      </c>
      <c r="J691" t="s">
        <v>3268</v>
      </c>
      <c r="K691" t="s">
        <v>3269</v>
      </c>
      <c r="L691" t="s">
        <v>3280</v>
      </c>
      <c r="M691" t="s">
        <v>1491</v>
      </c>
      <c r="N691" t="s">
        <v>1283</v>
      </c>
      <c r="O691" t="s">
        <v>37</v>
      </c>
      <c r="P691" t="s">
        <v>3281</v>
      </c>
      <c r="Q691" t="s">
        <v>38</v>
      </c>
      <c r="R691" t="s">
        <v>1881</v>
      </c>
      <c r="S691" t="s">
        <v>3277</v>
      </c>
      <c r="T691" t="s">
        <v>3282</v>
      </c>
      <c r="U691" t="s">
        <v>3283</v>
      </c>
      <c r="V691" t="s">
        <v>3283</v>
      </c>
      <c r="W691" t="s">
        <v>37</v>
      </c>
      <c r="X691" t="s">
        <v>37</v>
      </c>
      <c r="Y691" t="s">
        <v>37</v>
      </c>
      <c r="Z691" t="s">
        <v>3284</v>
      </c>
      <c r="AA691" t="s">
        <v>44</v>
      </c>
      <c r="AB691" t="s">
        <v>44</v>
      </c>
      <c r="AC691" t="s">
        <v>45</v>
      </c>
      <c r="AD691" t="s">
        <v>1288</v>
      </c>
      <c r="AE691" t="s">
        <v>3285</v>
      </c>
      <c r="AF691" t="s">
        <v>48</v>
      </c>
      <c r="AG691">
        <v>622597</v>
      </c>
      <c r="AH691">
        <v>8.1999999999999993</v>
      </c>
      <c r="AI691">
        <v>8.1999999999999993</v>
      </c>
    </row>
    <row r="692" spans="1:35" ht="16.850000000000001" customHeight="1">
      <c r="A692" s="65" t="str">
        <f>IF(L692="","",IF(COUNTIF(Wip!K:K,L692)=0,IF(W692="","KGB","KBB"),IF(AND(_xlfn.IFNA(VLOOKUP(L692,Wip!K:M,3,0),"")="Y",Q692="MTCAPPLYCONF"),"On Hold",IF(W692="","KGB","KBB"))))</f>
        <v>KGB</v>
      </c>
      <c r="B692" s="65" t="str">
        <f>IF(A692="on hold", "on hold",
 IF(A692="KGB", "Standard Shipment",
  IF(IFERROR(IFERROR(VLOOKUP(L692, List!D:J, 7, 0), VLOOKUP(L692&amp;"", List!D:J, 7, 0)), 0)=0,
   IF(IFERROR(IFERROR(VLOOKUP(L692, 'CND List'!$A:$C, 3, 0), VLOOKUP(L692&amp;"", 'CND List'!$A:$C, 3, 0)), 0)=0,
    IF(A692="KBB", "-", ""),
    IFERROR(VLOOKUP(L692, 'CND List'!$A:$C, 3, 0), VLOOKUP(L692&amp;"", 'CND List'!$A:$C, 3, 0))
   ),
   IFERROR(VLOOKUP(L692, List!D:J, 7, 0), VLOOKUP(L692&amp;"", List!D:J, 7, 0))
  )
 )
)</f>
        <v>Standard Shipment</v>
      </c>
      <c r="C692" s="66" t="str">
        <f t="shared" si="11"/>
        <v>Standard Shipment</v>
      </c>
      <c r="D692" s="67" t="str">
        <f ca="1">IF(C692="Local Scrap","Closed",IFERROR(IF(A692="kgb","Closed",IF(MID(C692,5,1)="Q","Closed",LOOKUP(TODAY()-W692, {0,31,91,181,366}, {"0-30天","31-90天","91-180天","181-365天","365天以上"}))), LOOKUP(TODAY()-Z692, {0,31,91,181,366}, {"0-30天","31-90天","91-180天","181-365天","365天以上"})))</f>
        <v>Closed</v>
      </c>
      <c r="E692" s="67" t="str" cm="1">
        <f t="array" ref="E692">IF(A692&lt;&gt;"kbb", "", IF(IFERROR(VALUE(V692), 0)=MAX(INDEX(($A$2:$A$4929="kbb")*($L$2:$L$4929=L692)*IFERROR(VALUE($V$2:$V$4929), 0), 0)), "最新", "歷史重複"))</f>
        <v/>
      </c>
      <c r="F692" t="s">
        <v>3267</v>
      </c>
      <c r="G692" t="s">
        <v>29</v>
      </c>
      <c r="H692" t="s">
        <v>30</v>
      </c>
      <c r="I692" t="s">
        <v>31</v>
      </c>
      <c r="J692" t="s">
        <v>3268</v>
      </c>
      <c r="K692" t="s">
        <v>3269</v>
      </c>
      <c r="L692" t="s">
        <v>3286</v>
      </c>
      <c r="M692" t="s">
        <v>1556</v>
      </c>
      <c r="N692" t="s">
        <v>1296</v>
      </c>
      <c r="O692" t="s">
        <v>37</v>
      </c>
      <c r="P692" t="s">
        <v>3287</v>
      </c>
      <c r="Q692" t="s">
        <v>38</v>
      </c>
      <c r="R692" t="s">
        <v>1881</v>
      </c>
      <c r="S692" t="s">
        <v>3277</v>
      </c>
      <c r="T692" t="s">
        <v>3288</v>
      </c>
      <c r="U692" t="s">
        <v>3283</v>
      </c>
      <c r="V692" t="s">
        <v>3283</v>
      </c>
      <c r="W692" t="s">
        <v>37</v>
      </c>
      <c r="X692" t="s">
        <v>37</v>
      </c>
      <c r="Y692" t="s">
        <v>37</v>
      </c>
      <c r="Z692" t="s">
        <v>3289</v>
      </c>
      <c r="AA692" t="s">
        <v>44</v>
      </c>
      <c r="AB692" t="s">
        <v>44</v>
      </c>
      <c r="AC692" t="s">
        <v>45</v>
      </c>
      <c r="AD692" t="s">
        <v>1302</v>
      </c>
      <c r="AE692" t="s">
        <v>3147</v>
      </c>
      <c r="AF692" t="s">
        <v>2122</v>
      </c>
      <c r="AG692">
        <v>622597</v>
      </c>
      <c r="AH692">
        <v>6.8</v>
      </c>
      <c r="AI692">
        <v>6.8</v>
      </c>
    </row>
    <row r="693" spans="1:35" ht="16.850000000000001" customHeight="1">
      <c r="A693" s="65" t="str">
        <f>IF(L693="","",IF(COUNTIF(Wip!K:K,L693)=0,IF(W693="","KGB","KBB"),IF(AND(_xlfn.IFNA(VLOOKUP(L693,Wip!K:M,3,0),"")="Y",Q693="MTCAPPLYCONF"),"On Hold",IF(W693="","KGB","KBB"))))</f>
        <v>KGB</v>
      </c>
      <c r="B693" s="65" t="str">
        <f>IF(A693="on hold", "on hold",
 IF(A693="KGB", "Standard Shipment",
  IF(IFERROR(IFERROR(VLOOKUP(L693, List!D:J, 7, 0), VLOOKUP(L693&amp;"", List!D:J, 7, 0)), 0)=0,
   IF(IFERROR(IFERROR(VLOOKUP(L693, 'CND List'!$A:$C, 3, 0), VLOOKUP(L693&amp;"", 'CND List'!$A:$C, 3, 0)), 0)=0,
    IF(A693="KBB", "-", ""),
    IFERROR(VLOOKUP(L693, 'CND List'!$A:$C, 3, 0), VLOOKUP(L693&amp;"", 'CND List'!$A:$C, 3, 0))
   ),
   IFERROR(VLOOKUP(L693, List!D:J, 7, 0), VLOOKUP(L693&amp;"", List!D:J, 7, 0))
  )
 )
)</f>
        <v>Standard Shipment</v>
      </c>
      <c r="C693" s="66" t="str">
        <f t="shared" si="11"/>
        <v>Standard Shipment</v>
      </c>
      <c r="D693" s="67" t="str">
        <f ca="1">IF(C693="Local Scrap","Closed",IFERROR(IF(A693="kgb","Closed",IF(MID(C693,5,1)="Q","Closed",LOOKUP(TODAY()-W693, {0,31,91,181,366}, {"0-30天","31-90天","91-180天","181-365天","365天以上"}))), LOOKUP(TODAY()-Z693, {0,31,91,181,366}, {"0-30天","31-90天","91-180天","181-365天","365天以上"})))</f>
        <v>Closed</v>
      </c>
      <c r="E693" s="67" t="str" cm="1">
        <f t="array" ref="E693">IF(A693&lt;&gt;"kbb", "", IF(IFERROR(VALUE(V693), 0)=MAX(INDEX(($A$2:$A$4929="kbb")*($L$2:$L$4929=L693)*IFERROR(VALUE($V$2:$V$4929), 0), 0)), "最新", "歷史重複"))</f>
        <v/>
      </c>
      <c r="F693" t="s">
        <v>3267</v>
      </c>
      <c r="G693" t="s">
        <v>29</v>
      </c>
      <c r="H693" t="s">
        <v>30</v>
      </c>
      <c r="I693" t="s">
        <v>31</v>
      </c>
      <c r="J693" t="s">
        <v>3268</v>
      </c>
      <c r="K693" t="s">
        <v>3269</v>
      </c>
      <c r="L693" t="s">
        <v>3290</v>
      </c>
      <c r="M693" t="s">
        <v>1295</v>
      </c>
      <c r="N693" t="s">
        <v>1296</v>
      </c>
      <c r="O693" t="s">
        <v>37</v>
      </c>
      <c r="P693" t="s">
        <v>3291</v>
      </c>
      <c r="Q693" t="s">
        <v>38</v>
      </c>
      <c r="R693" t="s">
        <v>1881</v>
      </c>
      <c r="S693" t="s">
        <v>3277</v>
      </c>
      <c r="T693" t="s">
        <v>3292</v>
      </c>
      <c r="U693" t="s">
        <v>3283</v>
      </c>
      <c r="V693" t="s">
        <v>3283</v>
      </c>
      <c r="W693" t="s">
        <v>37</v>
      </c>
      <c r="X693" t="s">
        <v>37</v>
      </c>
      <c r="Y693" t="s">
        <v>37</v>
      </c>
      <c r="Z693" t="s">
        <v>3293</v>
      </c>
      <c r="AA693" t="s">
        <v>44</v>
      </c>
      <c r="AB693" t="s">
        <v>44</v>
      </c>
      <c r="AC693" t="s">
        <v>45</v>
      </c>
      <c r="AD693" t="s">
        <v>1302</v>
      </c>
      <c r="AE693" t="s">
        <v>3147</v>
      </c>
      <c r="AF693" t="s">
        <v>2122</v>
      </c>
      <c r="AG693">
        <v>622597</v>
      </c>
      <c r="AH693">
        <v>6.8</v>
      </c>
      <c r="AI693">
        <v>6.8</v>
      </c>
    </row>
    <row r="694" spans="1:35" ht="16.850000000000001" customHeight="1">
      <c r="A694" s="65" t="str">
        <f>IF(L694="","",IF(COUNTIF(Wip!K:K,L694)=0,IF(W694="","KGB","KBB"),IF(AND(_xlfn.IFNA(VLOOKUP(L694,Wip!K:M,3,0),"")="Y",Q694="MTCAPPLYCONF"),"On Hold",IF(W694="","KGB","KBB"))))</f>
        <v>KGB</v>
      </c>
      <c r="B694" s="65" t="str">
        <f>IF(A694="on hold", "on hold",
 IF(A694="KGB", "Standard Shipment",
  IF(IFERROR(IFERROR(VLOOKUP(L694, List!D:J, 7, 0), VLOOKUP(L694&amp;"", List!D:J, 7, 0)), 0)=0,
   IF(IFERROR(IFERROR(VLOOKUP(L694, 'CND List'!$A:$C, 3, 0), VLOOKUP(L694&amp;"", 'CND List'!$A:$C, 3, 0)), 0)=0,
    IF(A694="KBB", "-", ""),
    IFERROR(VLOOKUP(L694, 'CND List'!$A:$C, 3, 0), VLOOKUP(L694&amp;"", 'CND List'!$A:$C, 3, 0))
   ),
   IFERROR(VLOOKUP(L694, List!D:J, 7, 0), VLOOKUP(L694&amp;"", List!D:J, 7, 0))
  )
 )
)</f>
        <v>Standard Shipment</v>
      </c>
      <c r="C694" s="66" t="str">
        <f t="shared" si="11"/>
        <v>Standard Shipment</v>
      </c>
      <c r="D694" s="67" t="str">
        <f ca="1">IF(C694="Local Scrap","Closed",IFERROR(IF(A694="kgb","Closed",IF(MID(C694,5,1)="Q","Closed",LOOKUP(TODAY()-W694, {0,31,91,181,366}, {"0-30天","31-90天","91-180天","181-365天","365天以上"}))), LOOKUP(TODAY()-Z694, {0,31,91,181,366}, {"0-30天","31-90天","91-180天","181-365天","365天以上"})))</f>
        <v>Closed</v>
      </c>
      <c r="E694" s="67" t="str" cm="1">
        <f t="array" ref="E694">IF(A694&lt;&gt;"kbb", "", IF(IFERROR(VALUE(V694), 0)=MAX(INDEX(($A$2:$A$4929="kbb")*($L$2:$L$4929=L694)*IFERROR(VALUE($V$2:$V$4929), 0), 0)), "最新", "歷史重複"))</f>
        <v/>
      </c>
      <c r="F694" t="s">
        <v>3267</v>
      </c>
      <c r="G694" t="s">
        <v>29</v>
      </c>
      <c r="H694" t="s">
        <v>30</v>
      </c>
      <c r="I694" t="s">
        <v>31</v>
      </c>
      <c r="J694" t="s">
        <v>3268</v>
      </c>
      <c r="K694" t="s">
        <v>3269</v>
      </c>
      <c r="L694" t="s">
        <v>3294</v>
      </c>
      <c r="M694" t="s">
        <v>1610</v>
      </c>
      <c r="N694" t="s">
        <v>1391</v>
      </c>
      <c r="O694" t="s">
        <v>37</v>
      </c>
      <c r="P694" t="s">
        <v>3295</v>
      </c>
      <c r="Q694" t="s">
        <v>38</v>
      </c>
      <c r="R694" t="s">
        <v>1881</v>
      </c>
      <c r="S694" t="s">
        <v>3277</v>
      </c>
      <c r="T694" t="s">
        <v>3296</v>
      </c>
      <c r="U694" t="s">
        <v>3283</v>
      </c>
      <c r="V694" t="s">
        <v>3283</v>
      </c>
      <c r="W694" t="s">
        <v>37</v>
      </c>
      <c r="X694" t="s">
        <v>37</v>
      </c>
      <c r="Y694" t="s">
        <v>37</v>
      </c>
      <c r="Z694" t="s">
        <v>3297</v>
      </c>
      <c r="AA694" t="s">
        <v>44</v>
      </c>
      <c r="AB694" t="s">
        <v>44</v>
      </c>
      <c r="AC694" t="s">
        <v>45</v>
      </c>
      <c r="AD694" t="s">
        <v>1302</v>
      </c>
      <c r="AE694" t="s">
        <v>3147</v>
      </c>
      <c r="AF694" t="s">
        <v>2220</v>
      </c>
      <c r="AG694">
        <v>622597</v>
      </c>
      <c r="AH694">
        <v>5.8</v>
      </c>
      <c r="AI694">
        <v>5.8</v>
      </c>
    </row>
    <row r="695" spans="1:35" ht="16.850000000000001" customHeight="1">
      <c r="A695" s="65" t="str">
        <f>IF(L695="","",IF(COUNTIF(Wip!K:K,L695)=0,IF(W695="","KGB","KBB"),IF(AND(_xlfn.IFNA(VLOOKUP(L695,Wip!K:M,3,0),"")="Y",Q695="MTCAPPLYCONF"),"On Hold",IF(W695="","KGB","KBB"))))</f>
        <v>KGB</v>
      </c>
      <c r="B695" s="65" t="str">
        <f>IF(A695="on hold", "on hold",
 IF(A695="KGB", "Standard Shipment",
  IF(IFERROR(IFERROR(VLOOKUP(L695, List!D:J, 7, 0), VLOOKUP(L695&amp;"", List!D:J, 7, 0)), 0)=0,
   IF(IFERROR(IFERROR(VLOOKUP(L695, 'CND List'!$A:$C, 3, 0), VLOOKUP(L695&amp;"", 'CND List'!$A:$C, 3, 0)), 0)=0,
    IF(A695="KBB", "-", ""),
    IFERROR(VLOOKUP(L695, 'CND List'!$A:$C, 3, 0), VLOOKUP(L695&amp;"", 'CND List'!$A:$C, 3, 0))
   ),
   IFERROR(VLOOKUP(L695, List!D:J, 7, 0), VLOOKUP(L695&amp;"", List!D:J, 7, 0))
  )
 )
)</f>
        <v>Standard Shipment</v>
      </c>
      <c r="C695" s="66" t="str">
        <f t="shared" si="11"/>
        <v>Standard Shipment</v>
      </c>
      <c r="D695" s="67" t="str">
        <f ca="1">IF(C695="Local Scrap","Closed",IFERROR(IF(A695="kgb","Closed",IF(MID(C695,5,1)="Q","Closed",LOOKUP(TODAY()-W695, {0,31,91,181,366}, {"0-30天","31-90天","91-180天","181-365天","365天以上"}))), LOOKUP(TODAY()-Z695, {0,31,91,181,366}, {"0-30天","31-90天","91-180天","181-365天","365天以上"})))</f>
        <v>Closed</v>
      </c>
      <c r="E695" s="67" t="str" cm="1">
        <f t="array" ref="E695">IF(A695&lt;&gt;"kbb", "", IF(IFERROR(VALUE(V695), 0)=MAX(INDEX(($A$2:$A$4929="kbb")*($L$2:$L$4929=L695)*IFERROR(VALUE($V$2:$V$4929), 0), 0)), "最新", "歷史重複"))</f>
        <v/>
      </c>
      <c r="F695" t="s">
        <v>3267</v>
      </c>
      <c r="G695" t="s">
        <v>29</v>
      </c>
      <c r="H695" t="s">
        <v>30</v>
      </c>
      <c r="I695" t="s">
        <v>31</v>
      </c>
      <c r="J695" t="s">
        <v>3268</v>
      </c>
      <c r="K695" t="s">
        <v>3269</v>
      </c>
      <c r="L695" t="s">
        <v>3298</v>
      </c>
      <c r="M695" t="s">
        <v>1610</v>
      </c>
      <c r="N695" t="s">
        <v>1391</v>
      </c>
      <c r="O695" t="s">
        <v>37</v>
      </c>
      <c r="P695" t="s">
        <v>3299</v>
      </c>
      <c r="Q695" t="s">
        <v>38</v>
      </c>
      <c r="R695" t="s">
        <v>1881</v>
      </c>
      <c r="S695" t="s">
        <v>3277</v>
      </c>
      <c r="T695" t="s">
        <v>3300</v>
      </c>
      <c r="U695" t="s">
        <v>3283</v>
      </c>
      <c r="V695" t="s">
        <v>3283</v>
      </c>
      <c r="W695" t="s">
        <v>37</v>
      </c>
      <c r="X695" t="s">
        <v>37</v>
      </c>
      <c r="Y695" t="s">
        <v>37</v>
      </c>
      <c r="Z695" t="s">
        <v>3301</v>
      </c>
      <c r="AA695" t="s">
        <v>44</v>
      </c>
      <c r="AB695" t="s">
        <v>44</v>
      </c>
      <c r="AC695" t="s">
        <v>45</v>
      </c>
      <c r="AD695" t="s">
        <v>1302</v>
      </c>
      <c r="AE695" t="s">
        <v>3147</v>
      </c>
      <c r="AF695" t="s">
        <v>2220</v>
      </c>
      <c r="AG695">
        <v>622597</v>
      </c>
      <c r="AH695">
        <v>5.8</v>
      </c>
      <c r="AI695">
        <v>5.8</v>
      </c>
    </row>
    <row r="696" spans="1:35" ht="16.850000000000001" customHeight="1">
      <c r="A696" s="65" t="str">
        <f>IF(L696="","",IF(COUNTIF(Wip!K:K,L696)=0,IF(W696="","KGB","KBB"),IF(AND(_xlfn.IFNA(VLOOKUP(L696,Wip!K:M,3,0),"")="Y",Q696="MTCAPPLYCONF"),"On Hold",IF(W696="","KGB","KBB"))))</f>
        <v>KBB</v>
      </c>
      <c r="B696" s="65" t="str">
        <f>IF(A696="on hold", "on hold",
 IF(A696="KGB", "Standard Shipment",
  IF(IFERROR(IFERROR(VLOOKUP(L696, List!D:J, 7, 0), VLOOKUP(L696&amp;"", List!D:J, 7, 0)), 0)=0,
   IF(IFERROR(IFERROR(VLOOKUP(L696, 'CND List'!$A:$C, 3, 0), VLOOKUP(L696&amp;"", 'CND List'!$A:$C, 3, 0)), 0)=0,
    IF(A696="KBB", "-", ""),
    IFERROR(VLOOKUP(L696, 'CND List'!$A:$C, 3, 0), VLOOKUP(L696&amp;"", 'CND List'!$A:$C, 3, 0))
   ),
   IFERROR(VLOOKUP(L696, List!D:J, 7, 0), VLOOKUP(L696&amp;"", List!D:J, 7, 0))
  )
 )
)</f>
        <v>-</v>
      </c>
      <c r="C696" s="66" t="str">
        <f t="shared" si="11"/>
        <v>wait for return customer</v>
      </c>
      <c r="D696" s="67" t="str">
        <f ca="1">IF(C696="Local Scrap","Closed",IFERROR(IF(A696="kgb","Closed",IF(MID(C696,5,1)="Q","Closed",LOOKUP(TODAY()-W696, {0,31,91,181,366}, {"0-30天","31-90天","91-180天","181-365天","365天以上"}))), LOOKUP(TODAY()-Z696, {0,31,91,181,366}, {"0-30天","31-90天","91-180天","181-365天","365天以上"})))</f>
        <v>31-90天</v>
      </c>
      <c r="E696" s="67" t="str" cm="1">
        <f t="array" ref="E696">IF(A696&lt;&gt;"kbb", "", IF(IFERROR(VALUE(V696), 0)=MAX(INDEX(($A$2:$A$4929="kbb")*($L$2:$L$4929=L696)*IFERROR(VALUE($V$2:$V$4929), 0), 0)), "最新", "歷史重複"))</f>
        <v>最新</v>
      </c>
      <c r="F696" t="s">
        <v>3267</v>
      </c>
      <c r="G696" t="s">
        <v>29</v>
      </c>
      <c r="H696" t="s">
        <v>30</v>
      </c>
      <c r="I696" t="s">
        <v>31</v>
      </c>
      <c r="J696" t="s">
        <v>3268</v>
      </c>
      <c r="K696" t="s">
        <v>3269</v>
      </c>
      <c r="L696" t="s">
        <v>3302</v>
      </c>
      <c r="M696" t="s">
        <v>930</v>
      </c>
      <c r="N696" t="s">
        <v>219</v>
      </c>
      <c r="O696" t="s">
        <v>37</v>
      </c>
      <c r="P696" t="s">
        <v>3302</v>
      </c>
      <c r="Q696" t="s">
        <v>38</v>
      </c>
      <c r="R696" t="s">
        <v>1881</v>
      </c>
      <c r="S696" t="s">
        <v>3277</v>
      </c>
      <c r="T696" t="s">
        <v>37</v>
      </c>
      <c r="U696" t="s">
        <v>37</v>
      </c>
      <c r="V696" t="s">
        <v>3303</v>
      </c>
      <c r="W696" t="s">
        <v>113</v>
      </c>
      <c r="X696" t="s">
        <v>114</v>
      </c>
      <c r="Y696" t="s">
        <v>3304</v>
      </c>
      <c r="Z696" t="s">
        <v>3305</v>
      </c>
      <c r="AA696" t="s">
        <v>44</v>
      </c>
      <c r="AB696" t="s">
        <v>44</v>
      </c>
      <c r="AC696" t="s">
        <v>117</v>
      </c>
      <c r="AD696" t="s">
        <v>179</v>
      </c>
      <c r="AE696" t="s">
        <v>37</v>
      </c>
      <c r="AF696" t="s">
        <v>37</v>
      </c>
      <c r="AG696" t="s">
        <v>37</v>
      </c>
      <c r="AH696" t="s">
        <v>37</v>
      </c>
      <c r="AI696" t="s">
        <v>37</v>
      </c>
    </row>
    <row r="697" spans="1:35" ht="16.850000000000001" customHeight="1">
      <c r="A697" s="65" t="str">
        <f>IF(L697="","",IF(COUNTIF(Wip!K:K,L697)=0,IF(W697="","KGB","KBB"),IF(AND(_xlfn.IFNA(VLOOKUP(L697,Wip!K:M,3,0),"")="Y",Q697="MTCAPPLYCONF"),"On Hold",IF(W697="","KGB","KBB"))))</f>
        <v>On Hold</v>
      </c>
      <c r="B697" s="65" t="str">
        <f>IF(A697="on hold", "on hold",
 IF(A697="KGB", "Standard Shipment",
  IF(IFERROR(IFERROR(VLOOKUP(L697, List!D:J, 7, 0), VLOOKUP(L697&amp;"", List!D:J, 7, 0)), 0)=0,
   IF(IFERROR(IFERROR(VLOOKUP(L697, 'CND List'!$A:$C, 3, 0), VLOOKUP(L697&amp;"", 'CND List'!$A:$C, 3, 0)), 0)=0,
    IF(A697="KBB", "-", ""),
    IFERROR(VLOOKUP(L697, 'CND List'!$A:$C, 3, 0), VLOOKUP(L697&amp;"", 'CND List'!$A:$C, 3, 0))
   ),
   IFERROR(VLOOKUP(L697, List!D:J, 7, 0), VLOOKUP(L697&amp;"", List!D:J, 7, 0))
  )
 )
)</f>
        <v>on hold</v>
      </c>
      <c r="C697" s="66" t="str">
        <f t="shared" si="11"/>
        <v>on hold</v>
      </c>
      <c r="D697" s="67" t="str">
        <f ca="1">IF(C697="Local Scrap","Closed",IFERROR(IF(A697="kgb","Closed",IF(MID(C697,5,1)="Q","Closed",LOOKUP(TODAY()-W697, {0,31,91,181,366}, {"0-30天","31-90天","91-180天","181-365天","365天以上"}))), LOOKUP(TODAY()-Z697, {0,31,91,181,366}, {"0-30天","31-90天","91-180天","181-365天","365天以上"})))</f>
        <v>31-90天</v>
      </c>
      <c r="E697" s="67" t="str" cm="1">
        <f t="array" ref="E697">IF(A697&lt;&gt;"kbb", "", IF(IFERROR(VALUE(V697), 0)=MAX(INDEX(($A$2:$A$4929="kbb")*($L$2:$L$4929=L697)*IFERROR(VALUE($V$2:$V$4929), 0), 0)), "最新", "歷史重複"))</f>
        <v/>
      </c>
      <c r="F697" t="s">
        <v>3267</v>
      </c>
      <c r="G697" t="s">
        <v>29</v>
      </c>
      <c r="H697" t="s">
        <v>30</v>
      </c>
      <c r="I697" t="s">
        <v>31</v>
      </c>
      <c r="J697" t="s">
        <v>3268</v>
      </c>
      <c r="K697" t="s">
        <v>3269</v>
      </c>
      <c r="L697" t="s">
        <v>3306</v>
      </c>
      <c r="M697" t="s">
        <v>1371</v>
      </c>
      <c r="N697" t="s">
        <v>385</v>
      </c>
      <c r="O697" t="s">
        <v>37</v>
      </c>
      <c r="P697" t="s">
        <v>3306</v>
      </c>
      <c r="Q697" t="s">
        <v>2309</v>
      </c>
      <c r="R697" t="s">
        <v>1881</v>
      </c>
      <c r="S697" t="s">
        <v>3277</v>
      </c>
      <c r="T697" t="s">
        <v>37</v>
      </c>
      <c r="U697" t="s">
        <v>37</v>
      </c>
      <c r="V697" t="s">
        <v>37</v>
      </c>
      <c r="W697" t="s">
        <v>37</v>
      </c>
      <c r="X697" t="s">
        <v>37</v>
      </c>
      <c r="Y697" t="s">
        <v>37</v>
      </c>
      <c r="Z697" t="s">
        <v>3307</v>
      </c>
      <c r="AA697" t="s">
        <v>44</v>
      </c>
      <c r="AB697" t="s">
        <v>44</v>
      </c>
      <c r="AC697" t="s">
        <v>45</v>
      </c>
      <c r="AD697" t="s">
        <v>390</v>
      </c>
      <c r="AE697" t="s">
        <v>37</v>
      </c>
      <c r="AF697" t="s">
        <v>37</v>
      </c>
      <c r="AG697" t="s">
        <v>37</v>
      </c>
      <c r="AH697" t="s">
        <v>37</v>
      </c>
      <c r="AI697" t="s">
        <v>37</v>
      </c>
    </row>
    <row r="698" spans="1:35" ht="16.850000000000001" customHeight="1">
      <c r="A698" s="65" t="str">
        <f>IF(L698="","",IF(COUNTIF(Wip!K:K,L698)=0,IF(W698="","KGB","KBB"),IF(AND(_xlfn.IFNA(VLOOKUP(L698,Wip!K:M,3,0),"")="Y",Q698="MTCAPPLYCONF"),"On Hold",IF(W698="","KGB","KBB"))))</f>
        <v>KGB</v>
      </c>
      <c r="B698" s="65" t="str">
        <f>IF(A698="on hold", "on hold",
 IF(A698="KGB", "Standard Shipment",
  IF(IFERROR(IFERROR(VLOOKUP(L698, List!D:J, 7, 0), VLOOKUP(L698&amp;"", List!D:J, 7, 0)), 0)=0,
   IF(IFERROR(IFERROR(VLOOKUP(L698, 'CND List'!$A:$C, 3, 0), VLOOKUP(L698&amp;"", 'CND List'!$A:$C, 3, 0)), 0)=0,
    IF(A698="KBB", "-", ""),
    IFERROR(VLOOKUP(L698, 'CND List'!$A:$C, 3, 0), VLOOKUP(L698&amp;"", 'CND List'!$A:$C, 3, 0))
   ),
   IFERROR(VLOOKUP(L698, List!D:J, 7, 0), VLOOKUP(L698&amp;"", List!D:J, 7, 0))
  )
 )
)</f>
        <v>Standard Shipment</v>
      </c>
      <c r="C698" s="66" t="str">
        <f t="shared" si="11"/>
        <v>Standard Shipment</v>
      </c>
      <c r="D698" s="67" t="str">
        <f ca="1">IF(C698="Local Scrap","Closed",IFERROR(IF(A698="kgb","Closed",IF(MID(C698,5,1)="Q","Closed",LOOKUP(TODAY()-W698, {0,31,91,181,366}, {"0-30天","31-90天","91-180天","181-365天","365天以上"}))), LOOKUP(TODAY()-Z698, {0,31,91,181,366}, {"0-30天","31-90天","91-180天","181-365天","365天以上"})))</f>
        <v>Closed</v>
      </c>
      <c r="E698" s="67" t="str" cm="1">
        <f t="array" ref="E698">IF(A698&lt;&gt;"kbb", "", IF(IFERROR(VALUE(V698), 0)=MAX(INDEX(($A$2:$A$4929="kbb")*($L$2:$L$4929=L698)*IFERROR(VALUE($V$2:$V$4929), 0), 0)), "最新", "歷史重複"))</f>
        <v/>
      </c>
      <c r="F698" t="s">
        <v>3267</v>
      </c>
      <c r="G698" t="s">
        <v>29</v>
      </c>
      <c r="H698" t="s">
        <v>30</v>
      </c>
      <c r="I698" t="s">
        <v>31</v>
      </c>
      <c r="J698" t="s">
        <v>3268</v>
      </c>
      <c r="K698" t="s">
        <v>3269</v>
      </c>
      <c r="L698" t="s">
        <v>3308</v>
      </c>
      <c r="M698" t="s">
        <v>3309</v>
      </c>
      <c r="N698" t="s">
        <v>3310</v>
      </c>
      <c r="O698" t="s">
        <v>37</v>
      </c>
      <c r="P698" t="s">
        <v>3308</v>
      </c>
      <c r="Q698" t="s">
        <v>38</v>
      </c>
      <c r="R698" t="s">
        <v>1881</v>
      </c>
      <c r="S698" t="s">
        <v>3277</v>
      </c>
      <c r="T698" t="s">
        <v>3311</v>
      </c>
      <c r="U698" t="s">
        <v>3283</v>
      </c>
      <c r="V698" t="s">
        <v>3283</v>
      </c>
      <c r="W698" t="s">
        <v>37</v>
      </c>
      <c r="X698" t="s">
        <v>37</v>
      </c>
      <c r="Y698" t="s">
        <v>37</v>
      </c>
      <c r="Z698" t="s">
        <v>3312</v>
      </c>
      <c r="AA698" t="s">
        <v>44</v>
      </c>
      <c r="AB698" t="s">
        <v>44</v>
      </c>
      <c r="AC698" t="s">
        <v>45</v>
      </c>
      <c r="AD698" t="s">
        <v>1539</v>
      </c>
      <c r="AE698" t="s">
        <v>3147</v>
      </c>
      <c r="AF698" t="s">
        <v>2220</v>
      </c>
      <c r="AG698">
        <v>622597</v>
      </c>
      <c r="AH698">
        <v>5.8</v>
      </c>
      <c r="AI698">
        <v>5.8</v>
      </c>
    </row>
    <row r="699" spans="1:35" ht="16.850000000000001" customHeight="1">
      <c r="A699" s="65" t="str">
        <f>IF(L699="","",IF(COUNTIF(Wip!K:K,L699)=0,IF(W699="","KGB","KBB"),IF(AND(_xlfn.IFNA(VLOOKUP(L699,Wip!K:M,3,0),"")="Y",Q699="MTCAPPLYCONF"),"On Hold",IF(W699="","KGB","KBB"))))</f>
        <v>KGB</v>
      </c>
      <c r="B699" s="65" t="str">
        <f>IF(A699="on hold", "on hold",
 IF(A699="KGB", "Standard Shipment",
  IF(IFERROR(IFERROR(VLOOKUP(L699, List!D:J, 7, 0), VLOOKUP(L699&amp;"", List!D:J, 7, 0)), 0)=0,
   IF(IFERROR(IFERROR(VLOOKUP(L699, 'CND List'!$A:$C, 3, 0), VLOOKUP(L699&amp;"", 'CND List'!$A:$C, 3, 0)), 0)=0,
    IF(A699="KBB", "-", ""),
    IFERROR(VLOOKUP(L699, 'CND List'!$A:$C, 3, 0), VLOOKUP(L699&amp;"", 'CND List'!$A:$C, 3, 0))
   ),
   IFERROR(VLOOKUP(L699, List!D:J, 7, 0), VLOOKUP(L699&amp;"", List!D:J, 7, 0))
  )
 )
)</f>
        <v>Standard Shipment</v>
      </c>
      <c r="C699" s="66" t="str">
        <f t="shared" si="11"/>
        <v>Standard Shipment</v>
      </c>
      <c r="D699" s="67" t="str">
        <f ca="1">IF(C699="Local Scrap","Closed",IFERROR(IF(A699="kgb","Closed",IF(MID(C699,5,1)="Q","Closed",LOOKUP(TODAY()-W699, {0,31,91,181,366}, {"0-30天","31-90天","91-180天","181-365天","365天以上"}))), LOOKUP(TODAY()-Z699, {0,31,91,181,366}, {"0-30天","31-90天","91-180天","181-365天","365天以上"})))</f>
        <v>Closed</v>
      </c>
      <c r="E699" s="67" t="str" cm="1">
        <f t="array" ref="E699">IF(A699&lt;&gt;"kbb", "", IF(IFERROR(VALUE(V699), 0)=MAX(INDEX(($A$2:$A$4929="kbb")*($L$2:$L$4929=L699)*IFERROR(VALUE($V$2:$V$4929), 0), 0)), "最新", "歷史重複"))</f>
        <v/>
      </c>
      <c r="F699" t="s">
        <v>3267</v>
      </c>
      <c r="G699" t="s">
        <v>29</v>
      </c>
      <c r="H699" t="s">
        <v>30</v>
      </c>
      <c r="I699" t="s">
        <v>31</v>
      </c>
      <c r="J699" t="s">
        <v>3268</v>
      </c>
      <c r="K699" t="s">
        <v>3269</v>
      </c>
      <c r="L699" t="s">
        <v>3313</v>
      </c>
      <c r="M699" t="s">
        <v>2278</v>
      </c>
      <c r="N699" t="s">
        <v>1843</v>
      </c>
      <c r="O699" t="s">
        <v>37</v>
      </c>
      <c r="P699" t="s">
        <v>2617</v>
      </c>
      <c r="Q699" t="s">
        <v>38</v>
      </c>
      <c r="R699" t="s">
        <v>1881</v>
      </c>
      <c r="S699" t="s">
        <v>3277</v>
      </c>
      <c r="T699" t="s">
        <v>3314</v>
      </c>
      <c r="U699" t="s">
        <v>3283</v>
      </c>
      <c r="V699" t="s">
        <v>3283</v>
      </c>
      <c r="W699" t="s">
        <v>37</v>
      </c>
      <c r="X699" t="s">
        <v>37</v>
      </c>
      <c r="Y699" t="s">
        <v>37</v>
      </c>
      <c r="Z699" t="s">
        <v>3315</v>
      </c>
      <c r="AA699" t="s">
        <v>44</v>
      </c>
      <c r="AB699" t="s">
        <v>44</v>
      </c>
      <c r="AC699" t="s">
        <v>45</v>
      </c>
      <c r="AD699" t="s">
        <v>1847</v>
      </c>
      <c r="AE699" t="s">
        <v>3147</v>
      </c>
      <c r="AF699" t="s">
        <v>2220</v>
      </c>
      <c r="AG699">
        <v>622597</v>
      </c>
      <c r="AH699">
        <v>5.8</v>
      </c>
      <c r="AI699">
        <v>5.8</v>
      </c>
    </row>
    <row r="700" spans="1:35" ht="16.850000000000001" customHeight="1">
      <c r="A700" s="65" t="str">
        <f>IF(L700="","",IF(COUNTIF(Wip!K:K,L700)=0,IF(W700="","KGB","KBB"),IF(AND(_xlfn.IFNA(VLOOKUP(L700,Wip!K:M,3,0),"")="Y",Q700="MTCAPPLYCONF"),"On Hold",IF(W700="","KGB","KBB"))))</f>
        <v>On Hold</v>
      </c>
      <c r="B700" s="65" t="str">
        <f>IF(A700="on hold", "on hold",
 IF(A700="KGB", "Standard Shipment",
  IF(IFERROR(IFERROR(VLOOKUP(L700, List!D:J, 7, 0), VLOOKUP(L700&amp;"", List!D:J, 7, 0)), 0)=0,
   IF(IFERROR(IFERROR(VLOOKUP(L700, 'CND List'!$A:$C, 3, 0), VLOOKUP(L700&amp;"", 'CND List'!$A:$C, 3, 0)), 0)=0,
    IF(A700="KBB", "-", ""),
    IFERROR(VLOOKUP(L700, 'CND List'!$A:$C, 3, 0), VLOOKUP(L700&amp;"", 'CND List'!$A:$C, 3, 0))
   ),
   IFERROR(VLOOKUP(L700, List!D:J, 7, 0), VLOOKUP(L700&amp;"", List!D:J, 7, 0))
  )
 )
)</f>
        <v>on hold</v>
      </c>
      <c r="C700" s="66" t="str">
        <f t="shared" si="11"/>
        <v>on hold</v>
      </c>
      <c r="D700" s="67" t="str">
        <f ca="1">IF(C700="Local Scrap","Closed",IFERROR(IF(A700="kgb","Closed",IF(MID(C700,5,1)="Q","Closed",LOOKUP(TODAY()-W700, {0,31,91,181,366}, {"0-30天","31-90天","91-180天","181-365天","365天以上"}))), LOOKUP(TODAY()-Z700, {0,31,91,181,366}, {"0-30天","31-90天","91-180天","181-365天","365天以上"})))</f>
        <v>31-90天</v>
      </c>
      <c r="E700" s="67" t="str" cm="1">
        <f t="array" ref="E700">IF(A700&lt;&gt;"kbb", "", IF(IFERROR(VALUE(V700), 0)=MAX(INDEX(($A$2:$A$4929="kbb")*($L$2:$L$4929=L700)*IFERROR(VALUE($V$2:$V$4929), 0), 0)), "最新", "歷史重複"))</f>
        <v/>
      </c>
      <c r="F700" t="s">
        <v>3267</v>
      </c>
      <c r="G700" t="s">
        <v>29</v>
      </c>
      <c r="H700" t="s">
        <v>30</v>
      </c>
      <c r="I700" t="s">
        <v>31</v>
      </c>
      <c r="J700" t="s">
        <v>3268</v>
      </c>
      <c r="K700" t="s">
        <v>3269</v>
      </c>
      <c r="L700" t="s">
        <v>3316</v>
      </c>
      <c r="M700" t="s">
        <v>3317</v>
      </c>
      <c r="N700" t="s">
        <v>3255</v>
      </c>
      <c r="O700" t="s">
        <v>37</v>
      </c>
      <c r="P700" t="s">
        <v>3316</v>
      </c>
      <c r="Q700" t="s">
        <v>2309</v>
      </c>
      <c r="R700" t="s">
        <v>1881</v>
      </c>
      <c r="S700" t="s">
        <v>3277</v>
      </c>
      <c r="T700" t="s">
        <v>37</v>
      </c>
      <c r="U700" t="s">
        <v>37</v>
      </c>
      <c r="V700" t="s">
        <v>37</v>
      </c>
      <c r="W700" t="s">
        <v>37</v>
      </c>
      <c r="X700" t="s">
        <v>37</v>
      </c>
      <c r="Y700" t="s">
        <v>37</v>
      </c>
      <c r="Z700" t="s">
        <v>3318</v>
      </c>
      <c r="AA700" t="s">
        <v>44</v>
      </c>
      <c r="AB700" t="s">
        <v>44</v>
      </c>
      <c r="AC700" t="s">
        <v>45</v>
      </c>
      <c r="AD700" t="s">
        <v>1532</v>
      </c>
      <c r="AE700" t="s">
        <v>37</v>
      </c>
      <c r="AF700" t="s">
        <v>37</v>
      </c>
      <c r="AG700" t="s">
        <v>37</v>
      </c>
      <c r="AH700" t="s">
        <v>37</v>
      </c>
      <c r="AI700" t="s">
        <v>37</v>
      </c>
    </row>
    <row r="701" spans="1:35" ht="16.850000000000001" customHeight="1">
      <c r="A701" s="65" t="str">
        <f>IF(L701="","",IF(COUNTIF(Wip!K:K,L701)=0,IF(W701="","KGB","KBB"),IF(AND(_xlfn.IFNA(VLOOKUP(L701,Wip!K:M,3,0),"")="Y",Q701="MTCAPPLYCONF"),"On Hold",IF(W701="","KGB","KBB"))))</f>
        <v>KGB</v>
      </c>
      <c r="B701" s="65" t="str">
        <f>IF(A701="on hold", "on hold",
 IF(A701="KGB", "Standard Shipment",
  IF(IFERROR(IFERROR(VLOOKUP(L701, List!D:J, 7, 0), VLOOKUP(L701&amp;"", List!D:J, 7, 0)), 0)=0,
   IF(IFERROR(IFERROR(VLOOKUP(L701, 'CND List'!$A:$C, 3, 0), VLOOKUP(L701&amp;"", 'CND List'!$A:$C, 3, 0)), 0)=0,
    IF(A701="KBB", "-", ""),
    IFERROR(VLOOKUP(L701, 'CND List'!$A:$C, 3, 0), VLOOKUP(L701&amp;"", 'CND List'!$A:$C, 3, 0))
   ),
   IFERROR(VLOOKUP(L701, List!D:J, 7, 0), VLOOKUP(L701&amp;"", List!D:J, 7, 0))
  )
 )
)</f>
        <v>Standard Shipment</v>
      </c>
      <c r="C701" s="66" t="str">
        <f t="shared" si="11"/>
        <v>Standard Shipment</v>
      </c>
      <c r="D701" s="67" t="str">
        <f ca="1">IF(C701="Local Scrap","Closed",IFERROR(IF(A701="kgb","Closed",IF(MID(C701,5,1)="Q","Closed",LOOKUP(TODAY()-W701, {0,31,91,181,366}, {"0-30天","31-90天","91-180天","181-365天","365天以上"}))), LOOKUP(TODAY()-Z701, {0,31,91,181,366}, {"0-30天","31-90天","91-180天","181-365天","365天以上"})))</f>
        <v>Closed</v>
      </c>
      <c r="E701" s="67" t="str" cm="1">
        <f t="array" ref="E701">IF(A701&lt;&gt;"kbb", "", IF(IFERROR(VALUE(V701), 0)=MAX(INDEX(($A$2:$A$4929="kbb")*($L$2:$L$4929=L701)*IFERROR(VALUE($V$2:$V$4929), 0), 0)), "最新", "歷史重複"))</f>
        <v/>
      </c>
      <c r="F701" t="s">
        <v>3267</v>
      </c>
      <c r="G701" t="s">
        <v>29</v>
      </c>
      <c r="H701" t="s">
        <v>30</v>
      </c>
      <c r="I701" t="s">
        <v>31</v>
      </c>
      <c r="J701" t="s">
        <v>3268</v>
      </c>
      <c r="K701" t="s">
        <v>3269</v>
      </c>
      <c r="L701" t="s">
        <v>3319</v>
      </c>
      <c r="M701" t="s">
        <v>2480</v>
      </c>
      <c r="N701" t="s">
        <v>2481</v>
      </c>
      <c r="O701" t="s">
        <v>37</v>
      </c>
      <c r="P701" t="s">
        <v>3320</v>
      </c>
      <c r="Q701" t="s">
        <v>38</v>
      </c>
      <c r="R701" t="s">
        <v>1881</v>
      </c>
      <c r="S701" t="s">
        <v>3277</v>
      </c>
      <c r="T701" t="s">
        <v>3321</v>
      </c>
      <c r="U701" t="s">
        <v>3283</v>
      </c>
      <c r="V701" t="s">
        <v>3283</v>
      </c>
      <c r="W701" t="s">
        <v>37</v>
      </c>
      <c r="X701" t="s">
        <v>37</v>
      </c>
      <c r="Y701" t="s">
        <v>37</v>
      </c>
      <c r="Z701" t="s">
        <v>3322</v>
      </c>
      <c r="AA701" t="s">
        <v>44</v>
      </c>
      <c r="AB701" t="s">
        <v>44</v>
      </c>
      <c r="AC701" t="s">
        <v>45</v>
      </c>
      <c r="AD701" t="s">
        <v>1532</v>
      </c>
      <c r="AE701" t="s">
        <v>3147</v>
      </c>
      <c r="AF701" t="s">
        <v>1918</v>
      </c>
      <c r="AG701">
        <v>622597</v>
      </c>
      <c r="AH701">
        <v>6.3</v>
      </c>
      <c r="AI701">
        <v>6.3</v>
      </c>
    </row>
    <row r="702" spans="1:35" ht="16.850000000000001" customHeight="1">
      <c r="A702" s="65" t="str">
        <f>IF(L702="","",IF(COUNTIF(Wip!K:K,L702)=0,IF(W702="","KGB","KBB"),IF(AND(_xlfn.IFNA(VLOOKUP(L702,Wip!K:M,3,0),"")="Y",Q702="MTCAPPLYCONF"),"On Hold",IF(W702="","KGB","KBB"))))</f>
        <v>KGB</v>
      </c>
      <c r="B702" s="65" t="str">
        <f>IF(A702="on hold", "on hold",
 IF(A702="KGB", "Standard Shipment",
  IF(IFERROR(IFERROR(VLOOKUP(L702, List!D:J, 7, 0), VLOOKUP(L702&amp;"", List!D:J, 7, 0)), 0)=0,
   IF(IFERROR(IFERROR(VLOOKUP(L702, 'CND List'!$A:$C, 3, 0), VLOOKUP(L702&amp;"", 'CND List'!$A:$C, 3, 0)), 0)=0,
    IF(A702="KBB", "-", ""),
    IFERROR(VLOOKUP(L702, 'CND List'!$A:$C, 3, 0), VLOOKUP(L702&amp;"", 'CND List'!$A:$C, 3, 0))
   ),
   IFERROR(VLOOKUP(L702, List!D:J, 7, 0), VLOOKUP(L702&amp;"", List!D:J, 7, 0))
  )
 )
)</f>
        <v>Standard Shipment</v>
      </c>
      <c r="C702" s="66" t="str">
        <f t="shared" si="11"/>
        <v>Standard Shipment</v>
      </c>
      <c r="D702" s="67" t="str">
        <f ca="1">IF(C702="Local Scrap","Closed",IFERROR(IF(A702="kgb","Closed",IF(MID(C702,5,1)="Q","Closed",LOOKUP(TODAY()-W702, {0,31,91,181,366}, {"0-30天","31-90天","91-180天","181-365天","365天以上"}))), LOOKUP(TODAY()-Z702, {0,31,91,181,366}, {"0-30天","31-90天","91-180天","181-365天","365天以上"})))</f>
        <v>Closed</v>
      </c>
      <c r="E702" s="67" t="str" cm="1">
        <f t="array" ref="E702">IF(A702&lt;&gt;"kbb", "", IF(IFERROR(VALUE(V702), 0)=MAX(INDEX(($A$2:$A$4929="kbb")*($L$2:$L$4929=L702)*IFERROR(VALUE($V$2:$V$4929), 0), 0)), "最新", "歷史重複"))</f>
        <v/>
      </c>
      <c r="F702" t="s">
        <v>3267</v>
      </c>
      <c r="G702" t="s">
        <v>29</v>
      </c>
      <c r="H702" t="s">
        <v>30</v>
      </c>
      <c r="I702" t="s">
        <v>31</v>
      </c>
      <c r="J702" t="s">
        <v>3268</v>
      </c>
      <c r="K702" t="s">
        <v>3269</v>
      </c>
      <c r="L702" t="s">
        <v>3323</v>
      </c>
      <c r="M702" t="s">
        <v>2006</v>
      </c>
      <c r="N702" t="s">
        <v>2007</v>
      </c>
      <c r="O702" t="s">
        <v>37</v>
      </c>
      <c r="P702" t="s">
        <v>3324</v>
      </c>
      <c r="Q702" t="s">
        <v>38</v>
      </c>
      <c r="R702" t="s">
        <v>1881</v>
      </c>
      <c r="S702" t="s">
        <v>3277</v>
      </c>
      <c r="T702" t="s">
        <v>3325</v>
      </c>
      <c r="U702" t="s">
        <v>3283</v>
      </c>
      <c r="V702" t="s">
        <v>3283</v>
      </c>
      <c r="W702" t="s">
        <v>37</v>
      </c>
      <c r="X702" t="s">
        <v>37</v>
      </c>
      <c r="Y702" t="s">
        <v>37</v>
      </c>
      <c r="Z702" t="s">
        <v>3326</v>
      </c>
      <c r="AA702" t="s">
        <v>44</v>
      </c>
      <c r="AB702" t="s">
        <v>44</v>
      </c>
      <c r="AC702" t="s">
        <v>45</v>
      </c>
      <c r="AD702" t="s">
        <v>1847</v>
      </c>
      <c r="AE702" t="s">
        <v>3147</v>
      </c>
      <c r="AF702" t="s">
        <v>1918</v>
      </c>
      <c r="AG702">
        <v>622597</v>
      </c>
      <c r="AH702">
        <v>6.3</v>
      </c>
      <c r="AI702">
        <v>6.3</v>
      </c>
    </row>
    <row r="703" spans="1:35" ht="16.850000000000001" customHeight="1">
      <c r="A703" s="65" t="str">
        <f>IF(L703="","",IF(COUNTIF(Wip!K:K,L703)=0,IF(W703="","KGB","KBB"),IF(AND(_xlfn.IFNA(VLOOKUP(L703,Wip!K:M,3,0),"")="Y",Q703="MTCAPPLYCONF"),"On Hold",IF(W703="","KGB","KBB"))))</f>
        <v>On Hold</v>
      </c>
      <c r="B703" s="65" t="str">
        <f>IF(A703="on hold", "on hold",
 IF(A703="KGB", "Standard Shipment",
  IF(IFERROR(IFERROR(VLOOKUP(L703, List!D:J, 7, 0), VLOOKUP(L703&amp;"", List!D:J, 7, 0)), 0)=0,
   IF(IFERROR(IFERROR(VLOOKUP(L703, 'CND List'!$A:$C, 3, 0), VLOOKUP(L703&amp;"", 'CND List'!$A:$C, 3, 0)), 0)=0,
    IF(A703="KBB", "-", ""),
    IFERROR(VLOOKUP(L703, 'CND List'!$A:$C, 3, 0), VLOOKUP(L703&amp;"", 'CND List'!$A:$C, 3, 0))
   ),
   IFERROR(VLOOKUP(L703, List!D:J, 7, 0), VLOOKUP(L703&amp;"", List!D:J, 7, 0))
  )
 )
)</f>
        <v>on hold</v>
      </c>
      <c r="C703" s="66" t="str">
        <f t="shared" si="11"/>
        <v>on hold</v>
      </c>
      <c r="D703" s="67" t="str">
        <f ca="1">IF(C703="Local Scrap","Closed",IFERROR(IF(A703="kgb","Closed",IF(MID(C703,5,1)="Q","Closed",LOOKUP(TODAY()-W703, {0,31,91,181,366}, {"0-30天","31-90天","91-180天","181-365天","365天以上"}))), LOOKUP(TODAY()-Z703, {0,31,91,181,366}, {"0-30天","31-90天","91-180天","181-365天","365天以上"})))</f>
        <v>31-90天</v>
      </c>
      <c r="E703" s="67" t="str" cm="1">
        <f t="array" ref="E703">IF(A703&lt;&gt;"kbb", "", IF(IFERROR(VALUE(V703), 0)=MAX(INDEX(($A$2:$A$4929="kbb")*($L$2:$L$4929=L703)*IFERROR(VALUE($V$2:$V$4929), 0), 0)), "最新", "歷史重複"))</f>
        <v/>
      </c>
      <c r="F703" t="s">
        <v>3267</v>
      </c>
      <c r="G703" t="s">
        <v>29</v>
      </c>
      <c r="H703" t="s">
        <v>30</v>
      </c>
      <c r="I703" t="s">
        <v>31</v>
      </c>
      <c r="J703" t="s">
        <v>3268</v>
      </c>
      <c r="K703" t="s">
        <v>3269</v>
      </c>
      <c r="L703" t="s">
        <v>3327</v>
      </c>
      <c r="M703" t="s">
        <v>1746</v>
      </c>
      <c r="N703" t="s">
        <v>1747</v>
      </c>
      <c r="O703" t="s">
        <v>37</v>
      </c>
      <c r="P703" t="s">
        <v>3327</v>
      </c>
      <c r="Q703" t="s">
        <v>2309</v>
      </c>
      <c r="R703" t="s">
        <v>1881</v>
      </c>
      <c r="S703" t="s">
        <v>3277</v>
      </c>
      <c r="T703" t="s">
        <v>37</v>
      </c>
      <c r="U703" t="s">
        <v>37</v>
      </c>
      <c r="V703" t="s">
        <v>37</v>
      </c>
      <c r="W703" t="s">
        <v>37</v>
      </c>
      <c r="X703" t="s">
        <v>37</v>
      </c>
      <c r="Y703" t="s">
        <v>37</v>
      </c>
      <c r="Z703" t="s">
        <v>3328</v>
      </c>
      <c r="AA703" t="s">
        <v>44</v>
      </c>
      <c r="AB703" t="s">
        <v>44</v>
      </c>
      <c r="AC703" t="s">
        <v>45</v>
      </c>
      <c r="AD703" t="s">
        <v>1532</v>
      </c>
      <c r="AE703" t="s">
        <v>37</v>
      </c>
      <c r="AF703" t="s">
        <v>37</v>
      </c>
      <c r="AG703" t="s">
        <v>37</v>
      </c>
      <c r="AH703" t="s">
        <v>37</v>
      </c>
      <c r="AI703" t="s">
        <v>37</v>
      </c>
    </row>
    <row r="704" spans="1:35" ht="16.850000000000001" customHeight="1">
      <c r="A704" s="65" t="str">
        <f>IF(L704="","",IF(COUNTIF(Wip!K:K,L704)=0,IF(W704="","KGB","KBB"),IF(AND(_xlfn.IFNA(VLOOKUP(L704,Wip!K:M,3,0),"")="Y",Q704="MTCAPPLYCONF"),"On Hold",IF(W704="","KGB","KBB"))))</f>
        <v>KGB</v>
      </c>
      <c r="B704" s="65" t="str">
        <f>IF(A704="on hold", "on hold",
 IF(A704="KGB", "Standard Shipment",
  IF(IFERROR(IFERROR(VLOOKUP(L704, List!D:J, 7, 0), VLOOKUP(L704&amp;"", List!D:J, 7, 0)), 0)=0,
   IF(IFERROR(IFERROR(VLOOKUP(L704, 'CND List'!$A:$C, 3, 0), VLOOKUP(L704&amp;"", 'CND List'!$A:$C, 3, 0)), 0)=0,
    IF(A704="KBB", "-", ""),
    IFERROR(VLOOKUP(L704, 'CND List'!$A:$C, 3, 0), VLOOKUP(L704&amp;"", 'CND List'!$A:$C, 3, 0))
   ),
   IFERROR(VLOOKUP(L704, List!D:J, 7, 0), VLOOKUP(L704&amp;"", List!D:J, 7, 0))
  )
 )
)</f>
        <v>Standard Shipment</v>
      </c>
      <c r="C704" s="66" t="str">
        <f t="shared" si="11"/>
        <v>Standard Shipment</v>
      </c>
      <c r="D704" s="67" t="str">
        <f ca="1">IF(C704="Local Scrap","Closed",IFERROR(IF(A704="kgb","Closed",IF(MID(C704,5,1)="Q","Closed",LOOKUP(TODAY()-W704, {0,31,91,181,366}, {"0-30天","31-90天","91-180天","181-365天","365天以上"}))), LOOKUP(TODAY()-Z704, {0,31,91,181,366}, {"0-30天","31-90天","91-180天","181-365天","365天以上"})))</f>
        <v>Closed</v>
      </c>
      <c r="E704" s="67" t="str" cm="1">
        <f t="array" ref="E704">IF(A704&lt;&gt;"kbb", "", IF(IFERROR(VALUE(V704), 0)=MAX(INDEX(($A$2:$A$4929="kbb")*($L$2:$L$4929=L704)*IFERROR(VALUE($V$2:$V$4929), 0), 0)), "最新", "歷史重複"))</f>
        <v/>
      </c>
      <c r="F704" t="s">
        <v>3267</v>
      </c>
      <c r="G704" t="s">
        <v>29</v>
      </c>
      <c r="H704" t="s">
        <v>30</v>
      </c>
      <c r="I704" t="s">
        <v>31</v>
      </c>
      <c r="J704" t="s">
        <v>3268</v>
      </c>
      <c r="K704" t="s">
        <v>3269</v>
      </c>
      <c r="L704" t="s">
        <v>3330</v>
      </c>
      <c r="M704" t="s">
        <v>1746</v>
      </c>
      <c r="N704" t="s">
        <v>1747</v>
      </c>
      <c r="O704" t="s">
        <v>37</v>
      </c>
      <c r="P704" t="s">
        <v>3331</v>
      </c>
      <c r="Q704" t="s">
        <v>38</v>
      </c>
      <c r="R704" t="s">
        <v>1881</v>
      </c>
      <c r="S704" t="s">
        <v>3272</v>
      </c>
      <c r="T704" t="s">
        <v>3332</v>
      </c>
      <c r="U704" t="s">
        <v>3145</v>
      </c>
      <c r="V704" t="s">
        <v>3145</v>
      </c>
      <c r="W704" t="s">
        <v>37</v>
      </c>
      <c r="X704" t="s">
        <v>37</v>
      </c>
      <c r="Y704" t="s">
        <v>37</v>
      </c>
      <c r="Z704" t="s">
        <v>3333</v>
      </c>
      <c r="AA704" t="s">
        <v>44</v>
      </c>
      <c r="AB704" t="s">
        <v>44</v>
      </c>
      <c r="AC704" t="s">
        <v>45</v>
      </c>
      <c r="AD704" t="s">
        <v>1532</v>
      </c>
      <c r="AE704" t="s">
        <v>3147</v>
      </c>
      <c r="AF704" t="s">
        <v>1918</v>
      </c>
      <c r="AG704">
        <v>622597</v>
      </c>
      <c r="AH704">
        <v>6.3</v>
      </c>
      <c r="AI704">
        <v>6.3</v>
      </c>
    </row>
    <row r="705" spans="1:35" ht="16.850000000000001" customHeight="1">
      <c r="A705" s="65" t="str">
        <f>IF(L705="","",IF(COUNTIF(Wip!K:K,L705)=0,IF(W705="","KGB","KBB"),IF(AND(_xlfn.IFNA(VLOOKUP(L705,Wip!K:M,3,0),"")="Y",Q705="MTCAPPLYCONF"),"On Hold",IF(W705="","KGB","KBB"))))</f>
        <v>KGB</v>
      </c>
      <c r="B705" s="65" t="str">
        <f>IF(A705="on hold", "on hold",
 IF(A705="KGB", "Standard Shipment",
  IF(IFERROR(IFERROR(VLOOKUP(L705, List!D:J, 7, 0), VLOOKUP(L705&amp;"", List!D:J, 7, 0)), 0)=0,
   IF(IFERROR(IFERROR(VLOOKUP(L705, 'CND List'!$A:$C, 3, 0), VLOOKUP(L705&amp;"", 'CND List'!$A:$C, 3, 0)), 0)=0,
    IF(A705="KBB", "-", ""),
    IFERROR(VLOOKUP(L705, 'CND List'!$A:$C, 3, 0), VLOOKUP(L705&amp;"", 'CND List'!$A:$C, 3, 0))
   ),
   IFERROR(VLOOKUP(L705, List!D:J, 7, 0), VLOOKUP(L705&amp;"", List!D:J, 7, 0))
  )
 )
)</f>
        <v>Standard Shipment</v>
      </c>
      <c r="C705" s="66" t="str">
        <f t="shared" si="11"/>
        <v>Standard Shipment</v>
      </c>
      <c r="D705" s="67" t="str">
        <f ca="1">IF(C705="Local Scrap","Closed",IFERROR(IF(A705="kgb","Closed",IF(MID(C705,5,1)="Q","Closed",LOOKUP(TODAY()-W705, {0,31,91,181,366}, {"0-30天","31-90天","91-180天","181-365天","365天以上"}))), LOOKUP(TODAY()-Z705, {0,31,91,181,366}, {"0-30天","31-90天","91-180天","181-365天","365天以上"})))</f>
        <v>Closed</v>
      </c>
      <c r="E705" s="67" t="str" cm="1">
        <f t="array" ref="E705">IF(A705&lt;&gt;"kbb", "", IF(IFERROR(VALUE(V705), 0)=MAX(INDEX(($A$2:$A$4929="kbb")*($L$2:$L$4929=L705)*IFERROR(VALUE($V$2:$V$4929), 0), 0)), "最新", "歷史重複"))</f>
        <v/>
      </c>
      <c r="F705" t="s">
        <v>3267</v>
      </c>
      <c r="G705" t="s">
        <v>29</v>
      </c>
      <c r="H705" t="s">
        <v>30</v>
      </c>
      <c r="I705" t="s">
        <v>31</v>
      </c>
      <c r="J705" t="s">
        <v>3268</v>
      </c>
      <c r="K705" t="s">
        <v>3269</v>
      </c>
      <c r="L705" t="s">
        <v>3334</v>
      </c>
      <c r="M705" t="s">
        <v>3335</v>
      </c>
      <c r="N705" t="s">
        <v>1260</v>
      </c>
      <c r="O705" t="s">
        <v>37</v>
      </c>
      <c r="P705" t="s">
        <v>3336</v>
      </c>
      <c r="Q705" t="s">
        <v>38</v>
      </c>
      <c r="R705" t="s">
        <v>1881</v>
      </c>
      <c r="S705" t="s">
        <v>3272</v>
      </c>
      <c r="T705" t="s">
        <v>3337</v>
      </c>
      <c r="U705" t="s">
        <v>3145</v>
      </c>
      <c r="V705" t="s">
        <v>3145</v>
      </c>
      <c r="W705" t="s">
        <v>37</v>
      </c>
      <c r="X705" t="s">
        <v>37</v>
      </c>
      <c r="Y705" t="s">
        <v>37</v>
      </c>
      <c r="Z705" t="s">
        <v>3338</v>
      </c>
      <c r="AA705" t="s">
        <v>44</v>
      </c>
      <c r="AB705" t="s">
        <v>44</v>
      </c>
      <c r="AC705" t="s">
        <v>45</v>
      </c>
      <c r="AD705" t="s">
        <v>1257</v>
      </c>
      <c r="AE705" t="s">
        <v>3147</v>
      </c>
      <c r="AF705" t="s">
        <v>1730</v>
      </c>
      <c r="AG705">
        <v>622597</v>
      </c>
      <c r="AH705">
        <v>7.2</v>
      </c>
      <c r="AI705">
        <v>7.2</v>
      </c>
    </row>
    <row r="706" spans="1:35" ht="16.850000000000001" customHeight="1">
      <c r="A706" s="65" t="str">
        <f>IF(L706="","",IF(COUNTIF(Wip!K:K,L706)=0,IF(W706="","KGB","KBB"),IF(AND(_xlfn.IFNA(VLOOKUP(L706,Wip!K:M,3,0),"")="Y",Q706="MTCAPPLYCONF"),"On Hold",IF(W706="","KGB","KBB"))))</f>
        <v>KGB</v>
      </c>
      <c r="B706" s="65" t="str">
        <f>IF(A706="on hold", "on hold",
 IF(A706="KGB", "Standard Shipment",
  IF(IFERROR(IFERROR(VLOOKUP(L706, List!D:J, 7, 0), VLOOKUP(L706&amp;"", List!D:J, 7, 0)), 0)=0,
   IF(IFERROR(IFERROR(VLOOKUP(L706, 'CND List'!$A:$C, 3, 0), VLOOKUP(L706&amp;"", 'CND List'!$A:$C, 3, 0)), 0)=0,
    IF(A706="KBB", "-", ""),
    IFERROR(VLOOKUP(L706, 'CND List'!$A:$C, 3, 0), VLOOKUP(L706&amp;"", 'CND List'!$A:$C, 3, 0))
   ),
   IFERROR(VLOOKUP(L706, List!D:J, 7, 0), VLOOKUP(L706&amp;"", List!D:J, 7, 0))
  )
 )
)</f>
        <v>Standard Shipment</v>
      </c>
      <c r="C706" s="66" t="str">
        <f t="shared" si="11"/>
        <v>Standard Shipment</v>
      </c>
      <c r="D706" s="67" t="str">
        <f ca="1">IF(C706="Local Scrap","Closed",IFERROR(IF(A706="kgb","Closed",IF(MID(C706,5,1)="Q","Closed",LOOKUP(TODAY()-W706, {0,31,91,181,366}, {"0-30天","31-90天","91-180天","181-365天","365天以上"}))), LOOKUP(TODAY()-Z706, {0,31,91,181,366}, {"0-30天","31-90天","91-180天","181-365天","365天以上"})))</f>
        <v>Closed</v>
      </c>
      <c r="E706" s="67" t="str" cm="1">
        <f t="array" ref="E706">IF(A706&lt;&gt;"kbb", "", IF(IFERROR(VALUE(V706), 0)=MAX(INDEX(($A$2:$A$4929="kbb")*($L$2:$L$4929=L706)*IFERROR(VALUE($V$2:$V$4929), 0), 0)), "最新", "歷史重複"))</f>
        <v/>
      </c>
      <c r="F706" t="s">
        <v>3267</v>
      </c>
      <c r="G706" t="s">
        <v>29</v>
      </c>
      <c r="H706" t="s">
        <v>30</v>
      </c>
      <c r="I706" t="s">
        <v>31</v>
      </c>
      <c r="J706" t="s">
        <v>3268</v>
      </c>
      <c r="K706" t="s">
        <v>3269</v>
      </c>
      <c r="L706" t="s">
        <v>3339</v>
      </c>
      <c r="M706" t="s">
        <v>1259</v>
      </c>
      <c r="N706" t="s">
        <v>1260</v>
      </c>
      <c r="O706" t="s">
        <v>37</v>
      </c>
      <c r="P706" t="s">
        <v>3340</v>
      </c>
      <c r="Q706" t="s">
        <v>38</v>
      </c>
      <c r="R706" t="s">
        <v>1881</v>
      </c>
      <c r="S706" t="s">
        <v>3272</v>
      </c>
      <c r="T706" t="s">
        <v>3341</v>
      </c>
      <c r="U706" t="s">
        <v>3145</v>
      </c>
      <c r="V706" t="s">
        <v>3145</v>
      </c>
      <c r="W706" t="s">
        <v>37</v>
      </c>
      <c r="X706" t="s">
        <v>37</v>
      </c>
      <c r="Y706" t="s">
        <v>37</v>
      </c>
      <c r="Z706" t="s">
        <v>3342</v>
      </c>
      <c r="AA706" t="s">
        <v>44</v>
      </c>
      <c r="AB706" t="s">
        <v>44</v>
      </c>
      <c r="AC706" t="s">
        <v>45</v>
      </c>
      <c r="AD706" t="s">
        <v>1257</v>
      </c>
      <c r="AE706" t="s">
        <v>3147</v>
      </c>
      <c r="AF706" t="s">
        <v>1730</v>
      </c>
      <c r="AG706">
        <v>622597</v>
      </c>
      <c r="AH706">
        <v>7.2</v>
      </c>
      <c r="AI706">
        <v>7.2</v>
      </c>
    </row>
    <row r="707" spans="1:35" ht="16.850000000000001" customHeight="1">
      <c r="A707" s="65" t="str">
        <f>IF(L707="","",IF(COUNTIF(Wip!K:K,L707)=0,IF(W707="","KGB","KBB"),IF(AND(_xlfn.IFNA(VLOOKUP(L707,Wip!K:M,3,0),"")="Y",Q707="MTCAPPLYCONF"),"On Hold",IF(W707="","KGB","KBB"))))</f>
        <v>KGB</v>
      </c>
      <c r="B707" s="65" t="str">
        <f>IF(A707="on hold", "on hold",
 IF(A707="KGB", "Standard Shipment",
  IF(IFERROR(IFERROR(VLOOKUP(L707, List!D:J, 7, 0), VLOOKUP(L707&amp;"", List!D:J, 7, 0)), 0)=0,
   IF(IFERROR(IFERROR(VLOOKUP(L707, 'CND List'!$A:$C, 3, 0), VLOOKUP(L707&amp;"", 'CND List'!$A:$C, 3, 0)), 0)=0,
    IF(A707="KBB", "-", ""),
    IFERROR(VLOOKUP(L707, 'CND List'!$A:$C, 3, 0), VLOOKUP(L707&amp;"", 'CND List'!$A:$C, 3, 0))
   ),
   IFERROR(VLOOKUP(L707, List!D:J, 7, 0), VLOOKUP(L707&amp;"", List!D:J, 7, 0))
  )
 )
)</f>
        <v>Standard Shipment</v>
      </c>
      <c r="C707" s="66" t="str">
        <f t="shared" si="11"/>
        <v>Standard Shipment</v>
      </c>
      <c r="D707" s="67" t="str">
        <f ca="1">IF(C707="Local Scrap","Closed",IFERROR(IF(A707="kgb","Closed",IF(MID(C707,5,1)="Q","Closed",LOOKUP(TODAY()-W707, {0,31,91,181,366}, {"0-30天","31-90天","91-180天","181-365天","365天以上"}))), LOOKUP(TODAY()-Z707, {0,31,91,181,366}, {"0-30天","31-90天","91-180天","181-365天","365天以上"})))</f>
        <v>Closed</v>
      </c>
      <c r="E707" s="67" t="str" cm="1">
        <f t="array" ref="E707">IF(A707&lt;&gt;"kbb", "", IF(IFERROR(VALUE(V707), 0)=MAX(INDEX(($A$2:$A$4929="kbb")*($L$2:$L$4929=L707)*IFERROR(VALUE($V$2:$V$4929), 0), 0)), "最新", "歷史重複"))</f>
        <v/>
      </c>
      <c r="F707" t="s">
        <v>3267</v>
      </c>
      <c r="G707" t="s">
        <v>29</v>
      </c>
      <c r="H707" t="s">
        <v>30</v>
      </c>
      <c r="I707" t="s">
        <v>31</v>
      </c>
      <c r="J707" t="s">
        <v>3268</v>
      </c>
      <c r="K707" t="s">
        <v>3269</v>
      </c>
      <c r="L707" t="s">
        <v>3343</v>
      </c>
      <c r="M707" t="s">
        <v>3317</v>
      </c>
      <c r="N707" t="s">
        <v>3255</v>
      </c>
      <c r="O707" t="s">
        <v>37</v>
      </c>
      <c r="P707" t="s">
        <v>3344</v>
      </c>
      <c r="Q707" t="s">
        <v>38</v>
      </c>
      <c r="R707" t="s">
        <v>1881</v>
      </c>
      <c r="S707" t="s">
        <v>3277</v>
      </c>
      <c r="T707" t="s">
        <v>3345</v>
      </c>
      <c r="U707" t="s">
        <v>3145</v>
      </c>
      <c r="V707" t="s">
        <v>3145</v>
      </c>
      <c r="W707" t="s">
        <v>37</v>
      </c>
      <c r="X707" t="s">
        <v>37</v>
      </c>
      <c r="Y707" t="s">
        <v>37</v>
      </c>
      <c r="Z707" t="s">
        <v>3346</v>
      </c>
      <c r="AA707" t="s">
        <v>44</v>
      </c>
      <c r="AB707" t="s">
        <v>44</v>
      </c>
      <c r="AC707" t="s">
        <v>45</v>
      </c>
      <c r="AD707" t="s">
        <v>1532</v>
      </c>
      <c r="AE707" t="s">
        <v>3147</v>
      </c>
      <c r="AF707" t="s">
        <v>1918</v>
      </c>
      <c r="AG707">
        <v>622597</v>
      </c>
      <c r="AH707">
        <v>6.3</v>
      </c>
      <c r="AI707">
        <v>6.3</v>
      </c>
    </row>
    <row r="708" spans="1:35" ht="16.850000000000001" customHeight="1">
      <c r="A708" s="65" t="str">
        <f>IF(L708="","",IF(COUNTIF(Wip!K:K,L708)=0,IF(W708="","KGB","KBB"),IF(AND(_xlfn.IFNA(VLOOKUP(L708,Wip!K:M,3,0),"")="Y",Q708="MTCAPPLYCONF"),"On Hold",IF(W708="","KGB","KBB"))))</f>
        <v>KGB</v>
      </c>
      <c r="B708" s="65" t="str">
        <f>IF(A708="on hold", "on hold",
 IF(A708="KGB", "Standard Shipment",
  IF(IFERROR(IFERROR(VLOOKUP(L708, List!D:J, 7, 0), VLOOKUP(L708&amp;"", List!D:J, 7, 0)), 0)=0,
   IF(IFERROR(IFERROR(VLOOKUP(L708, 'CND List'!$A:$C, 3, 0), VLOOKUP(L708&amp;"", 'CND List'!$A:$C, 3, 0)), 0)=0,
    IF(A708="KBB", "-", ""),
    IFERROR(VLOOKUP(L708, 'CND List'!$A:$C, 3, 0), VLOOKUP(L708&amp;"", 'CND List'!$A:$C, 3, 0))
   ),
   IFERROR(VLOOKUP(L708, List!D:J, 7, 0), VLOOKUP(L708&amp;"", List!D:J, 7, 0))
  )
 )
)</f>
        <v>Standard Shipment</v>
      </c>
      <c r="C708" s="66" t="str">
        <f t="shared" si="11"/>
        <v>Standard Shipment</v>
      </c>
      <c r="D708" s="67" t="str">
        <f ca="1">IF(C708="Local Scrap","Closed",IFERROR(IF(A708="kgb","Closed",IF(MID(C708,5,1)="Q","Closed",LOOKUP(TODAY()-W708, {0,31,91,181,366}, {"0-30天","31-90天","91-180天","181-365天","365天以上"}))), LOOKUP(TODAY()-Z708, {0,31,91,181,366}, {"0-30天","31-90天","91-180天","181-365天","365天以上"})))</f>
        <v>Closed</v>
      </c>
      <c r="E708" s="67" t="str" cm="1">
        <f t="array" ref="E708">IF(A708&lt;&gt;"kbb", "", IF(IFERROR(VALUE(V708), 0)=MAX(INDEX(($A$2:$A$4929="kbb")*($L$2:$L$4929=L708)*IFERROR(VALUE($V$2:$V$4929), 0), 0)), "最新", "歷史重複"))</f>
        <v/>
      </c>
      <c r="F708" t="s">
        <v>3267</v>
      </c>
      <c r="G708" t="s">
        <v>29</v>
      </c>
      <c r="H708" t="s">
        <v>30</v>
      </c>
      <c r="I708" t="s">
        <v>31</v>
      </c>
      <c r="J708" t="s">
        <v>3268</v>
      </c>
      <c r="K708" t="s">
        <v>3269</v>
      </c>
      <c r="L708" t="s">
        <v>3347</v>
      </c>
      <c r="M708" t="s">
        <v>701</v>
      </c>
      <c r="N708" t="s">
        <v>456</v>
      </c>
      <c r="O708" t="s">
        <v>37</v>
      </c>
      <c r="P708" t="s">
        <v>3348</v>
      </c>
      <c r="Q708" t="s">
        <v>38</v>
      </c>
      <c r="R708" t="s">
        <v>1881</v>
      </c>
      <c r="S708" t="s">
        <v>3277</v>
      </c>
      <c r="T708" t="s">
        <v>3349</v>
      </c>
      <c r="U708" t="s">
        <v>3283</v>
      </c>
      <c r="V708" t="s">
        <v>3283</v>
      </c>
      <c r="W708" t="s">
        <v>37</v>
      </c>
      <c r="X708" t="s">
        <v>37</v>
      </c>
      <c r="Y708" t="s">
        <v>37</v>
      </c>
      <c r="Z708" t="s">
        <v>3350</v>
      </c>
      <c r="AA708" t="s">
        <v>44</v>
      </c>
      <c r="AB708" t="s">
        <v>44</v>
      </c>
      <c r="AC708" t="s">
        <v>45</v>
      </c>
      <c r="AD708" t="s">
        <v>460</v>
      </c>
      <c r="AE708" t="s">
        <v>3147</v>
      </c>
      <c r="AF708" t="s">
        <v>48</v>
      </c>
      <c r="AG708">
        <v>622597</v>
      </c>
      <c r="AH708">
        <v>8.1999999999999993</v>
      </c>
      <c r="AI708">
        <v>8.1999999999999993</v>
      </c>
    </row>
    <row r="709" spans="1:35" ht="16.850000000000001" customHeight="1">
      <c r="A709" s="65" t="str">
        <f>IF(L709="","",IF(COUNTIF(Wip!K:K,L709)=0,IF(W709="","KGB","KBB"),IF(AND(_xlfn.IFNA(VLOOKUP(L709,Wip!K:M,3,0),"")="Y",Q709="MTCAPPLYCONF"),"On Hold",IF(W709="","KGB","KBB"))))</f>
        <v>On Hold</v>
      </c>
      <c r="B709" s="65" t="str">
        <f>IF(A709="on hold", "on hold",
 IF(A709="KGB", "Standard Shipment",
  IF(IFERROR(IFERROR(VLOOKUP(L709, List!D:J, 7, 0), VLOOKUP(L709&amp;"", List!D:J, 7, 0)), 0)=0,
   IF(IFERROR(IFERROR(VLOOKUP(L709, 'CND List'!$A:$C, 3, 0), VLOOKUP(L709&amp;"", 'CND List'!$A:$C, 3, 0)), 0)=0,
    IF(A709="KBB", "-", ""),
    IFERROR(VLOOKUP(L709, 'CND List'!$A:$C, 3, 0), VLOOKUP(L709&amp;"", 'CND List'!$A:$C, 3, 0))
   ),
   IFERROR(VLOOKUP(L709, List!D:J, 7, 0), VLOOKUP(L709&amp;"", List!D:J, 7, 0))
  )
 )
)</f>
        <v>on hold</v>
      </c>
      <c r="C709" s="66" t="str">
        <f t="shared" si="11"/>
        <v>on hold</v>
      </c>
      <c r="D709" s="67" t="str">
        <f ca="1">IF(C709="Local Scrap","Closed",IFERROR(IF(A709="kgb","Closed",IF(MID(C709,5,1)="Q","Closed",LOOKUP(TODAY()-W709, {0,31,91,181,366}, {"0-30天","31-90天","91-180天","181-365天","365天以上"}))), LOOKUP(TODAY()-Z709, {0,31,91,181,366}, {"0-30天","31-90天","91-180天","181-365天","365天以上"})))</f>
        <v>31-90天</v>
      </c>
      <c r="E709" s="67" t="str" cm="1">
        <f t="array" ref="E709">IF(A709&lt;&gt;"kbb", "", IF(IFERROR(VALUE(V709), 0)=MAX(INDEX(($A$2:$A$4929="kbb")*($L$2:$L$4929=L709)*IFERROR(VALUE($V$2:$V$4929), 0), 0)), "最新", "歷史重複"))</f>
        <v/>
      </c>
      <c r="F709" t="s">
        <v>3351</v>
      </c>
      <c r="G709" t="s">
        <v>29</v>
      </c>
      <c r="H709" t="s">
        <v>30</v>
      </c>
      <c r="I709" t="s">
        <v>31</v>
      </c>
      <c r="J709" t="s">
        <v>3352</v>
      </c>
      <c r="K709" t="s">
        <v>3353</v>
      </c>
      <c r="L709" t="s">
        <v>3354</v>
      </c>
      <c r="M709" t="s">
        <v>3149</v>
      </c>
      <c r="N709" t="s">
        <v>1321</v>
      </c>
      <c r="O709" t="s">
        <v>37</v>
      </c>
      <c r="P709" t="s">
        <v>3354</v>
      </c>
      <c r="Q709" t="s">
        <v>2309</v>
      </c>
      <c r="R709" t="s">
        <v>1881</v>
      </c>
      <c r="S709" t="s">
        <v>3355</v>
      </c>
      <c r="T709" t="s">
        <v>37</v>
      </c>
      <c r="U709" t="s">
        <v>37</v>
      </c>
      <c r="V709" t="s">
        <v>37</v>
      </c>
      <c r="W709" t="s">
        <v>37</v>
      </c>
      <c r="X709" t="s">
        <v>37</v>
      </c>
      <c r="Y709" t="s">
        <v>37</v>
      </c>
      <c r="Z709" t="s">
        <v>3356</v>
      </c>
      <c r="AA709" t="s">
        <v>44</v>
      </c>
      <c r="AB709" t="s">
        <v>44</v>
      </c>
      <c r="AC709" t="s">
        <v>45</v>
      </c>
      <c r="AD709" t="s">
        <v>1288</v>
      </c>
      <c r="AE709" t="s">
        <v>37</v>
      </c>
      <c r="AF709" t="s">
        <v>37</v>
      </c>
      <c r="AG709" t="s">
        <v>37</v>
      </c>
      <c r="AH709" t="s">
        <v>37</v>
      </c>
      <c r="AI709" t="s">
        <v>37</v>
      </c>
    </row>
    <row r="710" spans="1:35" ht="16.850000000000001" customHeight="1">
      <c r="A710" s="65" t="str">
        <f>IF(L710="","",IF(COUNTIF(Wip!K:K,L710)=0,IF(W710="","KGB","KBB"),IF(AND(_xlfn.IFNA(VLOOKUP(L710,Wip!K:M,3,0),"")="Y",Q710="MTCAPPLYCONF"),"On Hold",IF(W710="","KGB","KBB"))))</f>
        <v>On Hold</v>
      </c>
      <c r="B710" s="65" t="str">
        <f>IF(A710="on hold", "on hold",
 IF(A710="KGB", "Standard Shipment",
  IF(IFERROR(IFERROR(VLOOKUP(L710, List!D:J, 7, 0), VLOOKUP(L710&amp;"", List!D:J, 7, 0)), 0)=0,
   IF(IFERROR(IFERROR(VLOOKUP(L710, 'CND List'!$A:$C, 3, 0), VLOOKUP(L710&amp;"", 'CND List'!$A:$C, 3, 0)), 0)=0,
    IF(A710="KBB", "-", ""),
    IFERROR(VLOOKUP(L710, 'CND List'!$A:$C, 3, 0), VLOOKUP(L710&amp;"", 'CND List'!$A:$C, 3, 0))
   ),
   IFERROR(VLOOKUP(L710, List!D:J, 7, 0), VLOOKUP(L710&amp;"", List!D:J, 7, 0))
  )
 )
)</f>
        <v>on hold</v>
      </c>
      <c r="C710" s="66" t="str">
        <f t="shared" si="11"/>
        <v>on hold</v>
      </c>
      <c r="D710" s="67" t="str">
        <f ca="1">IF(C710="Local Scrap","Closed",IFERROR(IF(A710="kgb","Closed",IF(MID(C710,5,1)="Q","Closed",LOOKUP(TODAY()-W710, {0,31,91,181,366}, {"0-30天","31-90天","91-180天","181-365天","365天以上"}))), LOOKUP(TODAY()-Z710, {0,31,91,181,366}, {"0-30天","31-90天","91-180天","181-365天","365天以上"})))</f>
        <v>31-90天</v>
      </c>
      <c r="E710" s="67" t="str" cm="1">
        <f t="array" ref="E710">IF(A710&lt;&gt;"kbb", "", IF(IFERROR(VALUE(V710), 0)=MAX(INDEX(($A$2:$A$4929="kbb")*($L$2:$L$4929=L710)*IFERROR(VALUE($V$2:$V$4929), 0), 0)), "最新", "歷史重複"))</f>
        <v/>
      </c>
      <c r="F710" t="s">
        <v>3351</v>
      </c>
      <c r="G710" t="s">
        <v>29</v>
      </c>
      <c r="H710" t="s">
        <v>30</v>
      </c>
      <c r="I710" t="s">
        <v>31</v>
      </c>
      <c r="J710" t="s">
        <v>3352</v>
      </c>
      <c r="K710" t="s">
        <v>3353</v>
      </c>
      <c r="L710" t="s">
        <v>3357</v>
      </c>
      <c r="M710" t="s">
        <v>2536</v>
      </c>
      <c r="N710" t="s">
        <v>1321</v>
      </c>
      <c r="O710" t="s">
        <v>37</v>
      </c>
      <c r="P710" t="s">
        <v>3357</v>
      </c>
      <c r="Q710" t="s">
        <v>2309</v>
      </c>
      <c r="R710" t="s">
        <v>1881</v>
      </c>
      <c r="S710" t="s">
        <v>3355</v>
      </c>
      <c r="T710" t="s">
        <v>37</v>
      </c>
      <c r="U710" t="s">
        <v>37</v>
      </c>
      <c r="V710" t="s">
        <v>37</v>
      </c>
      <c r="W710" t="s">
        <v>37</v>
      </c>
      <c r="X710" t="s">
        <v>37</v>
      </c>
      <c r="Y710" t="s">
        <v>37</v>
      </c>
      <c r="Z710" t="s">
        <v>3358</v>
      </c>
      <c r="AA710" t="s">
        <v>44</v>
      </c>
      <c r="AB710" t="s">
        <v>44</v>
      </c>
      <c r="AC710" t="s">
        <v>45</v>
      </c>
      <c r="AD710" t="s">
        <v>1288</v>
      </c>
      <c r="AE710" t="s">
        <v>37</v>
      </c>
      <c r="AF710" t="s">
        <v>37</v>
      </c>
      <c r="AG710" t="s">
        <v>37</v>
      </c>
      <c r="AH710" t="s">
        <v>37</v>
      </c>
      <c r="AI710" t="s">
        <v>37</v>
      </c>
    </row>
    <row r="711" spans="1:35" ht="16.850000000000001" customHeight="1">
      <c r="A711" s="65" t="str">
        <f>IF(L711="","",IF(COUNTIF(Wip!K:K,L711)=0,IF(W711="","KGB","KBB"),IF(AND(_xlfn.IFNA(VLOOKUP(L711,Wip!K:M,3,0),"")="Y",Q711="MTCAPPLYCONF"),"On Hold",IF(W711="","KGB","KBB"))))</f>
        <v>On Hold</v>
      </c>
      <c r="B711" s="65" t="str">
        <f>IF(A711="on hold", "on hold",
 IF(A711="KGB", "Standard Shipment",
  IF(IFERROR(IFERROR(VLOOKUP(L711, List!D:J, 7, 0), VLOOKUP(L711&amp;"", List!D:J, 7, 0)), 0)=0,
   IF(IFERROR(IFERROR(VLOOKUP(L711, 'CND List'!$A:$C, 3, 0), VLOOKUP(L711&amp;"", 'CND List'!$A:$C, 3, 0)), 0)=0,
    IF(A711="KBB", "-", ""),
    IFERROR(VLOOKUP(L711, 'CND List'!$A:$C, 3, 0), VLOOKUP(L711&amp;"", 'CND List'!$A:$C, 3, 0))
   ),
   IFERROR(VLOOKUP(L711, List!D:J, 7, 0), VLOOKUP(L711&amp;"", List!D:J, 7, 0))
  )
 )
)</f>
        <v>on hold</v>
      </c>
      <c r="C711" s="66" t="str">
        <f t="shared" si="11"/>
        <v>on hold</v>
      </c>
      <c r="D711" s="67" t="str">
        <f ca="1">IF(C711="Local Scrap","Closed",IFERROR(IF(A711="kgb","Closed",IF(MID(C711,5,1)="Q","Closed",LOOKUP(TODAY()-W711, {0,31,91,181,366}, {"0-30天","31-90天","91-180天","181-365天","365天以上"}))), LOOKUP(TODAY()-Z711, {0,31,91,181,366}, {"0-30天","31-90天","91-180天","181-365天","365天以上"})))</f>
        <v>31-90天</v>
      </c>
      <c r="E711" s="67" t="str" cm="1">
        <f t="array" ref="E711">IF(A711&lt;&gt;"kbb", "", IF(IFERROR(VALUE(V711), 0)=MAX(INDEX(($A$2:$A$4929="kbb")*($L$2:$L$4929=L711)*IFERROR(VALUE($V$2:$V$4929), 0), 0)), "最新", "歷史重複"))</f>
        <v/>
      </c>
      <c r="F711" t="s">
        <v>3351</v>
      </c>
      <c r="G711" t="s">
        <v>29</v>
      </c>
      <c r="H711" t="s">
        <v>30</v>
      </c>
      <c r="I711" t="s">
        <v>31</v>
      </c>
      <c r="J711" t="s">
        <v>3352</v>
      </c>
      <c r="K711" t="s">
        <v>3353</v>
      </c>
      <c r="L711" t="s">
        <v>3359</v>
      </c>
      <c r="M711" t="s">
        <v>2536</v>
      </c>
      <c r="N711" t="s">
        <v>1321</v>
      </c>
      <c r="O711" t="s">
        <v>37</v>
      </c>
      <c r="P711" t="s">
        <v>3359</v>
      </c>
      <c r="Q711" t="s">
        <v>2309</v>
      </c>
      <c r="R711" t="s">
        <v>1881</v>
      </c>
      <c r="S711" t="s">
        <v>3355</v>
      </c>
      <c r="T711" t="s">
        <v>37</v>
      </c>
      <c r="U711" t="s">
        <v>37</v>
      </c>
      <c r="V711" t="s">
        <v>37</v>
      </c>
      <c r="W711" t="s">
        <v>37</v>
      </c>
      <c r="X711" t="s">
        <v>37</v>
      </c>
      <c r="Y711" t="s">
        <v>37</v>
      </c>
      <c r="Z711" t="s">
        <v>3360</v>
      </c>
      <c r="AA711" t="s">
        <v>44</v>
      </c>
      <c r="AB711" t="s">
        <v>44</v>
      </c>
      <c r="AC711" t="s">
        <v>45</v>
      </c>
      <c r="AD711" t="s">
        <v>1288</v>
      </c>
      <c r="AE711" t="s">
        <v>37</v>
      </c>
      <c r="AF711" t="s">
        <v>37</v>
      </c>
      <c r="AG711" t="s">
        <v>37</v>
      </c>
      <c r="AH711" t="s">
        <v>37</v>
      </c>
      <c r="AI711" t="s">
        <v>37</v>
      </c>
    </row>
    <row r="712" spans="1:35" ht="16.850000000000001" customHeight="1">
      <c r="A712" s="65" t="str">
        <f>IF(L712="","",IF(COUNTIF(Wip!K:K,L712)=0,IF(W712="","KGB","KBB"),IF(AND(_xlfn.IFNA(VLOOKUP(L712,Wip!K:M,3,0),"")="Y",Q712="MTCAPPLYCONF"),"On Hold",IF(W712="","KGB","KBB"))))</f>
        <v>On Hold</v>
      </c>
      <c r="B712" s="65" t="str">
        <f>IF(A712="on hold", "on hold",
 IF(A712="KGB", "Standard Shipment",
  IF(IFERROR(IFERROR(VLOOKUP(L712, List!D:J, 7, 0), VLOOKUP(L712&amp;"", List!D:J, 7, 0)), 0)=0,
   IF(IFERROR(IFERROR(VLOOKUP(L712, 'CND List'!$A:$C, 3, 0), VLOOKUP(L712&amp;"", 'CND List'!$A:$C, 3, 0)), 0)=0,
    IF(A712="KBB", "-", ""),
    IFERROR(VLOOKUP(L712, 'CND List'!$A:$C, 3, 0), VLOOKUP(L712&amp;"", 'CND List'!$A:$C, 3, 0))
   ),
   IFERROR(VLOOKUP(L712, List!D:J, 7, 0), VLOOKUP(L712&amp;"", List!D:J, 7, 0))
  )
 )
)</f>
        <v>on hold</v>
      </c>
      <c r="C712" s="66" t="str">
        <f t="shared" si="11"/>
        <v>on hold</v>
      </c>
      <c r="D712" s="67" t="str">
        <f ca="1">IF(C712="Local Scrap","Closed",IFERROR(IF(A712="kgb","Closed",IF(MID(C712,5,1)="Q","Closed",LOOKUP(TODAY()-W712, {0,31,91,181,366}, {"0-30天","31-90天","91-180天","181-365天","365天以上"}))), LOOKUP(TODAY()-Z712, {0,31,91,181,366}, {"0-30天","31-90天","91-180天","181-365天","365天以上"})))</f>
        <v>31-90天</v>
      </c>
      <c r="E712" s="67" t="str" cm="1">
        <f t="array" ref="E712">IF(A712&lt;&gt;"kbb", "", IF(IFERROR(VALUE(V712), 0)=MAX(INDEX(($A$2:$A$4929="kbb")*($L$2:$L$4929=L712)*IFERROR(VALUE($V$2:$V$4929), 0), 0)), "最新", "歷史重複"))</f>
        <v/>
      </c>
      <c r="F712" t="s">
        <v>3351</v>
      </c>
      <c r="G712" t="s">
        <v>29</v>
      </c>
      <c r="H712" t="s">
        <v>30</v>
      </c>
      <c r="I712" t="s">
        <v>31</v>
      </c>
      <c r="J712" t="s">
        <v>3352</v>
      </c>
      <c r="K712" t="s">
        <v>3353</v>
      </c>
      <c r="L712" t="s">
        <v>3361</v>
      </c>
      <c r="M712" t="s">
        <v>2536</v>
      </c>
      <c r="N712" t="s">
        <v>1321</v>
      </c>
      <c r="O712" t="s">
        <v>37</v>
      </c>
      <c r="P712" t="s">
        <v>3361</v>
      </c>
      <c r="Q712" t="s">
        <v>2309</v>
      </c>
      <c r="R712" t="s">
        <v>1881</v>
      </c>
      <c r="S712" t="s">
        <v>3355</v>
      </c>
      <c r="T712" t="s">
        <v>37</v>
      </c>
      <c r="U712" t="s">
        <v>37</v>
      </c>
      <c r="V712" t="s">
        <v>37</v>
      </c>
      <c r="W712" t="s">
        <v>37</v>
      </c>
      <c r="X712" t="s">
        <v>37</v>
      </c>
      <c r="Y712" t="s">
        <v>37</v>
      </c>
      <c r="Z712" t="s">
        <v>3362</v>
      </c>
      <c r="AA712" t="s">
        <v>44</v>
      </c>
      <c r="AB712" t="s">
        <v>44</v>
      </c>
      <c r="AC712" t="s">
        <v>45</v>
      </c>
      <c r="AD712" t="s">
        <v>1288</v>
      </c>
      <c r="AE712" t="s">
        <v>37</v>
      </c>
      <c r="AF712" t="s">
        <v>37</v>
      </c>
      <c r="AG712" t="s">
        <v>37</v>
      </c>
      <c r="AH712" t="s">
        <v>37</v>
      </c>
      <c r="AI712" t="s">
        <v>37</v>
      </c>
    </row>
    <row r="713" spans="1:35" ht="16.850000000000001" customHeight="1">
      <c r="A713" s="65" t="str">
        <f>IF(L713="","",IF(COUNTIF(Wip!K:K,L713)=0,IF(W713="","KGB","KBB"),IF(AND(_xlfn.IFNA(VLOOKUP(L713,Wip!K:M,3,0),"")="Y",Q713="MTCAPPLYCONF"),"On Hold",IF(W713="","KGB","KBB"))))</f>
        <v>On Hold</v>
      </c>
      <c r="B713" s="65" t="str">
        <f>IF(A713="on hold", "on hold",
 IF(A713="KGB", "Standard Shipment",
  IF(IFERROR(IFERROR(VLOOKUP(L713, List!D:J, 7, 0), VLOOKUP(L713&amp;"", List!D:J, 7, 0)), 0)=0,
   IF(IFERROR(IFERROR(VLOOKUP(L713, 'CND List'!$A:$C, 3, 0), VLOOKUP(L713&amp;"", 'CND List'!$A:$C, 3, 0)), 0)=0,
    IF(A713="KBB", "-", ""),
    IFERROR(VLOOKUP(L713, 'CND List'!$A:$C, 3, 0), VLOOKUP(L713&amp;"", 'CND List'!$A:$C, 3, 0))
   ),
   IFERROR(VLOOKUP(L713, List!D:J, 7, 0), VLOOKUP(L713&amp;"", List!D:J, 7, 0))
  )
 )
)</f>
        <v>on hold</v>
      </c>
      <c r="C713" s="66" t="str">
        <f t="shared" si="11"/>
        <v>on hold</v>
      </c>
      <c r="D713" s="67" t="str">
        <f ca="1">IF(C713="Local Scrap","Closed",IFERROR(IF(A713="kgb","Closed",IF(MID(C713,5,1)="Q","Closed",LOOKUP(TODAY()-W713, {0,31,91,181,366}, {"0-30天","31-90天","91-180天","181-365天","365天以上"}))), LOOKUP(TODAY()-Z713, {0,31,91,181,366}, {"0-30天","31-90天","91-180天","181-365天","365天以上"})))</f>
        <v>31-90天</v>
      </c>
      <c r="E713" s="67" t="str" cm="1">
        <f t="array" ref="E713">IF(A713&lt;&gt;"kbb", "", IF(IFERROR(VALUE(V713), 0)=MAX(INDEX(($A$2:$A$4929="kbb")*($L$2:$L$4929=L713)*IFERROR(VALUE($V$2:$V$4929), 0), 0)), "最新", "歷史重複"))</f>
        <v/>
      </c>
      <c r="F713" t="s">
        <v>3351</v>
      </c>
      <c r="G713" t="s">
        <v>29</v>
      </c>
      <c r="H713" t="s">
        <v>30</v>
      </c>
      <c r="I713" t="s">
        <v>31</v>
      </c>
      <c r="J713" t="s">
        <v>3352</v>
      </c>
      <c r="K713" t="s">
        <v>3353</v>
      </c>
      <c r="L713" t="s">
        <v>3363</v>
      </c>
      <c r="M713" t="s">
        <v>2536</v>
      </c>
      <c r="N713" t="s">
        <v>1321</v>
      </c>
      <c r="O713" t="s">
        <v>37</v>
      </c>
      <c r="P713" t="s">
        <v>3363</v>
      </c>
      <c r="Q713" t="s">
        <v>2309</v>
      </c>
      <c r="R713" t="s">
        <v>1881</v>
      </c>
      <c r="S713" t="s">
        <v>3355</v>
      </c>
      <c r="T713" t="s">
        <v>37</v>
      </c>
      <c r="U713" t="s">
        <v>37</v>
      </c>
      <c r="V713" t="s">
        <v>37</v>
      </c>
      <c r="W713" t="s">
        <v>37</v>
      </c>
      <c r="X713" t="s">
        <v>37</v>
      </c>
      <c r="Y713" t="s">
        <v>37</v>
      </c>
      <c r="Z713" t="s">
        <v>3364</v>
      </c>
      <c r="AA713" t="s">
        <v>44</v>
      </c>
      <c r="AB713" t="s">
        <v>44</v>
      </c>
      <c r="AC713" t="s">
        <v>45</v>
      </c>
      <c r="AD713" t="s">
        <v>1288</v>
      </c>
      <c r="AE713" t="s">
        <v>37</v>
      </c>
      <c r="AF713" t="s">
        <v>37</v>
      </c>
      <c r="AG713" t="s">
        <v>37</v>
      </c>
      <c r="AH713" t="s">
        <v>37</v>
      </c>
      <c r="AI713" t="s">
        <v>37</v>
      </c>
    </row>
    <row r="714" spans="1:35" ht="16.850000000000001" customHeight="1">
      <c r="A714" s="65" t="str">
        <f>IF(L714="","",IF(COUNTIF(Wip!K:K,L714)=0,IF(W714="","KGB","KBB"),IF(AND(_xlfn.IFNA(VLOOKUP(L714,Wip!K:M,3,0),"")="Y",Q714="MTCAPPLYCONF"),"On Hold",IF(W714="","KGB","KBB"))))</f>
        <v>KGB</v>
      </c>
      <c r="B714" s="65" t="str">
        <f>IF(A714="on hold", "on hold",
 IF(A714="KGB", "Standard Shipment",
  IF(IFERROR(IFERROR(VLOOKUP(L714, List!D:J, 7, 0), VLOOKUP(L714&amp;"", List!D:J, 7, 0)), 0)=0,
   IF(IFERROR(IFERROR(VLOOKUP(L714, 'CND List'!$A:$C, 3, 0), VLOOKUP(L714&amp;"", 'CND List'!$A:$C, 3, 0)), 0)=0,
    IF(A714="KBB", "-", ""),
    IFERROR(VLOOKUP(L714, 'CND List'!$A:$C, 3, 0), VLOOKUP(L714&amp;"", 'CND List'!$A:$C, 3, 0))
   ),
   IFERROR(VLOOKUP(L714, List!D:J, 7, 0), VLOOKUP(L714&amp;"", List!D:J, 7, 0))
  )
 )
)</f>
        <v>Standard Shipment</v>
      </c>
      <c r="C714" s="66" t="str">
        <f t="shared" si="11"/>
        <v>Standard Shipment</v>
      </c>
      <c r="D714" s="67" t="str">
        <f ca="1">IF(C714="Local Scrap","Closed",IFERROR(IF(A714="kgb","Closed",IF(MID(C714,5,1)="Q","Closed",LOOKUP(TODAY()-W714, {0,31,91,181,366}, {"0-30天","31-90天","91-180天","181-365天","365天以上"}))), LOOKUP(TODAY()-Z714, {0,31,91,181,366}, {"0-30天","31-90天","91-180天","181-365天","365天以上"})))</f>
        <v>Closed</v>
      </c>
      <c r="E714" s="67" t="str" cm="1">
        <f t="array" ref="E714">IF(A714&lt;&gt;"kbb", "", IF(IFERROR(VALUE(V714), 0)=MAX(INDEX(($A$2:$A$4929="kbb")*($L$2:$L$4929=L714)*IFERROR(VALUE($V$2:$V$4929), 0), 0)), "最新", "歷史重複"))</f>
        <v/>
      </c>
      <c r="F714" t="s">
        <v>3365</v>
      </c>
      <c r="G714" t="s">
        <v>29</v>
      </c>
      <c r="H714" t="s">
        <v>30</v>
      </c>
      <c r="I714" t="s">
        <v>31</v>
      </c>
      <c r="J714" t="s">
        <v>3366</v>
      </c>
      <c r="K714" t="s">
        <v>3367</v>
      </c>
      <c r="L714" t="s">
        <v>3368</v>
      </c>
      <c r="M714" t="s">
        <v>2891</v>
      </c>
      <c r="N714" t="s">
        <v>2892</v>
      </c>
      <c r="O714" t="s">
        <v>37</v>
      </c>
      <c r="P714" t="s">
        <v>3369</v>
      </c>
      <c r="Q714" t="s">
        <v>38</v>
      </c>
      <c r="R714" t="s">
        <v>1881</v>
      </c>
      <c r="S714" t="s">
        <v>3370</v>
      </c>
      <c r="T714" t="s">
        <v>3371</v>
      </c>
      <c r="U714" t="s">
        <v>3235</v>
      </c>
      <c r="V714" t="s">
        <v>3235</v>
      </c>
      <c r="W714" t="s">
        <v>37</v>
      </c>
      <c r="X714" t="s">
        <v>37</v>
      </c>
      <c r="Y714" t="s">
        <v>37</v>
      </c>
      <c r="Z714" t="s">
        <v>3372</v>
      </c>
      <c r="AA714" t="s">
        <v>44</v>
      </c>
      <c r="AB714" t="s">
        <v>44</v>
      </c>
      <c r="AC714" t="s">
        <v>45</v>
      </c>
      <c r="AD714" t="s">
        <v>1539</v>
      </c>
      <c r="AE714" t="s">
        <v>3237</v>
      </c>
      <c r="AF714" t="s">
        <v>48</v>
      </c>
      <c r="AG714">
        <v>622619</v>
      </c>
      <c r="AH714">
        <v>4</v>
      </c>
      <c r="AI714">
        <v>4</v>
      </c>
    </row>
    <row r="715" spans="1:35" ht="16.850000000000001" customHeight="1">
      <c r="A715" s="65" t="str">
        <f>IF(L715="","",IF(COUNTIF(Wip!K:K,L715)=0,IF(W715="","KGB","KBB"),IF(AND(_xlfn.IFNA(VLOOKUP(L715,Wip!K:M,3,0),"")="Y",Q715="MTCAPPLYCONF"),"On Hold",IF(W715="","KGB","KBB"))))</f>
        <v>KGB</v>
      </c>
      <c r="B715" s="65" t="str">
        <f>IF(A715="on hold", "on hold",
 IF(A715="KGB", "Standard Shipment",
  IF(IFERROR(IFERROR(VLOOKUP(L715, List!D:J, 7, 0), VLOOKUP(L715&amp;"", List!D:J, 7, 0)), 0)=0,
   IF(IFERROR(IFERROR(VLOOKUP(L715, 'CND List'!$A:$C, 3, 0), VLOOKUP(L715&amp;"", 'CND List'!$A:$C, 3, 0)), 0)=0,
    IF(A715="KBB", "-", ""),
    IFERROR(VLOOKUP(L715, 'CND List'!$A:$C, 3, 0), VLOOKUP(L715&amp;"", 'CND List'!$A:$C, 3, 0))
   ),
   IFERROR(VLOOKUP(L715, List!D:J, 7, 0), VLOOKUP(L715&amp;"", List!D:J, 7, 0))
  )
 )
)</f>
        <v>Standard Shipment</v>
      </c>
      <c r="C715" s="66" t="str">
        <f t="shared" si="11"/>
        <v>Standard Shipment</v>
      </c>
      <c r="D715" s="67" t="str">
        <f ca="1">IF(C715="Local Scrap","Closed",IFERROR(IF(A715="kgb","Closed",IF(MID(C715,5,1)="Q","Closed",LOOKUP(TODAY()-W715, {0,31,91,181,366}, {"0-30天","31-90天","91-180天","181-365天","365天以上"}))), LOOKUP(TODAY()-Z715, {0,31,91,181,366}, {"0-30天","31-90天","91-180天","181-365天","365天以上"})))</f>
        <v>Closed</v>
      </c>
      <c r="E715" s="67" t="str" cm="1">
        <f t="array" ref="E715">IF(A715&lt;&gt;"kbb", "", IF(IFERROR(VALUE(V715), 0)=MAX(INDEX(($A$2:$A$4929="kbb")*($L$2:$L$4929=L715)*IFERROR(VALUE($V$2:$V$4929), 0), 0)), "最新", "歷史重複"))</f>
        <v/>
      </c>
      <c r="F715" t="s">
        <v>3365</v>
      </c>
      <c r="G715" t="s">
        <v>29</v>
      </c>
      <c r="H715" t="s">
        <v>30</v>
      </c>
      <c r="I715" t="s">
        <v>31</v>
      </c>
      <c r="J715" t="s">
        <v>3366</v>
      </c>
      <c r="K715" t="s">
        <v>3367</v>
      </c>
      <c r="L715" t="s">
        <v>3373</v>
      </c>
      <c r="M715" t="s">
        <v>218</v>
      </c>
      <c r="N715" t="s">
        <v>219</v>
      </c>
      <c r="O715" t="s">
        <v>37</v>
      </c>
      <c r="P715" t="s">
        <v>3374</v>
      </c>
      <c r="Q715" t="s">
        <v>38</v>
      </c>
      <c r="R715" t="s">
        <v>1881</v>
      </c>
      <c r="S715" t="s">
        <v>3370</v>
      </c>
      <c r="T715" t="s">
        <v>3375</v>
      </c>
      <c r="U715" t="s">
        <v>3376</v>
      </c>
      <c r="V715" t="s">
        <v>3376</v>
      </c>
      <c r="W715" t="s">
        <v>37</v>
      </c>
      <c r="X715" t="s">
        <v>37</v>
      </c>
      <c r="Y715" t="s">
        <v>37</v>
      </c>
      <c r="Z715" t="s">
        <v>3377</v>
      </c>
      <c r="AA715" t="s">
        <v>44</v>
      </c>
      <c r="AB715" t="s">
        <v>44</v>
      </c>
      <c r="AC715" t="s">
        <v>45</v>
      </c>
      <c r="AD715" t="s">
        <v>179</v>
      </c>
      <c r="AE715" t="s">
        <v>3229</v>
      </c>
      <c r="AF715" t="s">
        <v>48</v>
      </c>
      <c r="AG715">
        <v>622631</v>
      </c>
      <c r="AH715">
        <v>4.5</v>
      </c>
      <c r="AI715">
        <v>4.5</v>
      </c>
    </row>
    <row r="716" spans="1:35" ht="16.850000000000001" customHeight="1">
      <c r="A716" s="65" t="str">
        <f>IF(L716="","",IF(COUNTIF(Wip!K:K,L716)=0,IF(W716="","KGB","KBB"),IF(AND(_xlfn.IFNA(VLOOKUP(L716,Wip!K:M,3,0),"")="Y",Q716="MTCAPPLYCONF"),"On Hold",IF(W716="","KGB","KBB"))))</f>
        <v>KGB</v>
      </c>
      <c r="B716" s="65" t="str">
        <f>IF(A716="on hold", "on hold",
 IF(A716="KGB", "Standard Shipment",
  IF(IFERROR(IFERROR(VLOOKUP(L716, List!D:J, 7, 0), VLOOKUP(L716&amp;"", List!D:J, 7, 0)), 0)=0,
   IF(IFERROR(IFERROR(VLOOKUP(L716, 'CND List'!$A:$C, 3, 0), VLOOKUP(L716&amp;"", 'CND List'!$A:$C, 3, 0)), 0)=0,
    IF(A716="KBB", "-", ""),
    IFERROR(VLOOKUP(L716, 'CND List'!$A:$C, 3, 0), VLOOKUP(L716&amp;"", 'CND List'!$A:$C, 3, 0))
   ),
   IFERROR(VLOOKUP(L716, List!D:J, 7, 0), VLOOKUP(L716&amp;"", List!D:J, 7, 0))
  )
 )
)</f>
        <v>Standard Shipment</v>
      </c>
      <c r="C716" s="66" t="str">
        <f t="shared" si="11"/>
        <v>Standard Shipment</v>
      </c>
      <c r="D716" s="67" t="str">
        <f ca="1">IF(C716="Local Scrap","Closed",IFERROR(IF(A716="kgb","Closed",IF(MID(C716,5,1)="Q","Closed",LOOKUP(TODAY()-W716, {0,31,91,181,366}, {"0-30天","31-90天","91-180天","181-365天","365天以上"}))), LOOKUP(TODAY()-Z716, {0,31,91,181,366}, {"0-30天","31-90天","91-180天","181-365天","365天以上"})))</f>
        <v>Closed</v>
      </c>
      <c r="E716" s="67" t="str" cm="1">
        <f t="array" ref="E716">IF(A716&lt;&gt;"kbb", "", IF(IFERROR(VALUE(V716), 0)=MAX(INDEX(($A$2:$A$4929="kbb")*($L$2:$L$4929=L716)*IFERROR(VALUE($V$2:$V$4929), 0), 0)), "最新", "歷史重複"))</f>
        <v/>
      </c>
      <c r="F716" t="s">
        <v>3365</v>
      </c>
      <c r="G716" t="s">
        <v>29</v>
      </c>
      <c r="H716" t="s">
        <v>30</v>
      </c>
      <c r="I716" t="s">
        <v>31</v>
      </c>
      <c r="J716" t="s">
        <v>3366</v>
      </c>
      <c r="K716" t="s">
        <v>3367</v>
      </c>
      <c r="L716" t="s">
        <v>3378</v>
      </c>
      <c r="M716" t="s">
        <v>2891</v>
      </c>
      <c r="N716" t="s">
        <v>2892</v>
      </c>
      <c r="O716" t="s">
        <v>37</v>
      </c>
      <c r="P716" t="s">
        <v>3379</v>
      </c>
      <c r="Q716" t="s">
        <v>38</v>
      </c>
      <c r="R716" t="s">
        <v>1881</v>
      </c>
      <c r="S716" t="s">
        <v>3370</v>
      </c>
      <c r="T716" t="s">
        <v>3380</v>
      </c>
      <c r="U716" t="s">
        <v>3235</v>
      </c>
      <c r="V716" t="s">
        <v>3235</v>
      </c>
      <c r="W716" t="s">
        <v>37</v>
      </c>
      <c r="X716" t="s">
        <v>37</v>
      </c>
      <c r="Y716" t="s">
        <v>37</v>
      </c>
      <c r="Z716" t="s">
        <v>3381</v>
      </c>
      <c r="AA716" t="s">
        <v>44</v>
      </c>
      <c r="AB716" t="s">
        <v>44</v>
      </c>
      <c r="AC716" t="s">
        <v>45</v>
      </c>
      <c r="AD716" t="s">
        <v>1539</v>
      </c>
      <c r="AE716" t="s">
        <v>3237</v>
      </c>
      <c r="AF716" t="s">
        <v>48</v>
      </c>
      <c r="AG716">
        <v>622619</v>
      </c>
      <c r="AH716">
        <v>4</v>
      </c>
      <c r="AI716">
        <v>4</v>
      </c>
    </row>
    <row r="717" spans="1:35" ht="16.850000000000001" customHeight="1">
      <c r="A717" s="65" t="str">
        <f>IF(L717="","",IF(COUNTIF(Wip!K:K,L717)=0,IF(W717="","KGB","KBB"),IF(AND(_xlfn.IFNA(VLOOKUP(L717,Wip!K:M,3,0),"")="Y",Q717="MTCAPPLYCONF"),"On Hold",IF(W717="","KGB","KBB"))))</f>
        <v>On Hold</v>
      </c>
      <c r="B717" s="65" t="str">
        <f>IF(A717="on hold", "on hold",
 IF(A717="KGB", "Standard Shipment",
  IF(IFERROR(IFERROR(VLOOKUP(L717, List!D:J, 7, 0), VLOOKUP(L717&amp;"", List!D:J, 7, 0)), 0)=0,
   IF(IFERROR(IFERROR(VLOOKUP(L717, 'CND List'!$A:$C, 3, 0), VLOOKUP(L717&amp;"", 'CND List'!$A:$C, 3, 0)), 0)=0,
    IF(A717="KBB", "-", ""),
    IFERROR(VLOOKUP(L717, 'CND List'!$A:$C, 3, 0), VLOOKUP(L717&amp;"", 'CND List'!$A:$C, 3, 0))
   ),
   IFERROR(VLOOKUP(L717, List!D:J, 7, 0), VLOOKUP(L717&amp;"", List!D:J, 7, 0))
  )
 )
)</f>
        <v>on hold</v>
      </c>
      <c r="C717" s="66" t="str">
        <f t="shared" si="11"/>
        <v>on hold</v>
      </c>
      <c r="D717" s="67" t="str">
        <f ca="1">IF(C717="Local Scrap","Closed",IFERROR(IF(A717="kgb","Closed",IF(MID(C717,5,1)="Q","Closed",LOOKUP(TODAY()-W717, {0,31,91,181,366}, {"0-30天","31-90天","91-180天","181-365天","365天以上"}))), LOOKUP(TODAY()-Z717, {0,31,91,181,366}, {"0-30天","31-90天","91-180天","181-365天","365天以上"})))</f>
        <v>0-30天</v>
      </c>
      <c r="E717" s="67" t="str" cm="1">
        <f t="array" ref="E717">IF(A717&lt;&gt;"kbb", "", IF(IFERROR(VALUE(V717), 0)=MAX(INDEX(($A$2:$A$4929="kbb")*($L$2:$L$4929=L717)*IFERROR(VALUE($V$2:$V$4929), 0), 0)), "最新", "歷史重複"))</f>
        <v/>
      </c>
      <c r="F717" t="s">
        <v>3365</v>
      </c>
      <c r="G717" t="s">
        <v>29</v>
      </c>
      <c r="H717" t="s">
        <v>30</v>
      </c>
      <c r="I717" t="s">
        <v>31</v>
      </c>
      <c r="J717" t="s">
        <v>3366</v>
      </c>
      <c r="K717" t="s">
        <v>3367</v>
      </c>
      <c r="L717" t="s">
        <v>3382</v>
      </c>
      <c r="M717" t="s">
        <v>3383</v>
      </c>
      <c r="N717" t="s">
        <v>206</v>
      </c>
      <c r="O717" t="s">
        <v>37</v>
      </c>
      <c r="P717" t="s">
        <v>3382</v>
      </c>
      <c r="Q717" t="s">
        <v>2309</v>
      </c>
      <c r="R717" t="s">
        <v>1881</v>
      </c>
      <c r="S717" t="s">
        <v>3370</v>
      </c>
      <c r="T717" t="s">
        <v>37</v>
      </c>
      <c r="U717" t="s">
        <v>37</v>
      </c>
      <c r="V717" t="s">
        <v>37</v>
      </c>
      <c r="W717" t="s">
        <v>37</v>
      </c>
      <c r="X717" t="s">
        <v>37</v>
      </c>
      <c r="Y717" t="s">
        <v>37</v>
      </c>
      <c r="Z717" t="s">
        <v>3384</v>
      </c>
      <c r="AA717" t="s">
        <v>44</v>
      </c>
      <c r="AB717" t="s">
        <v>44</v>
      </c>
      <c r="AC717" t="s">
        <v>45</v>
      </c>
      <c r="AD717" t="s">
        <v>190</v>
      </c>
      <c r="AE717" t="s">
        <v>37</v>
      </c>
      <c r="AF717" t="s">
        <v>37</v>
      </c>
      <c r="AG717" t="s">
        <v>37</v>
      </c>
      <c r="AH717" t="s">
        <v>37</v>
      </c>
      <c r="AI717" t="s">
        <v>37</v>
      </c>
    </row>
    <row r="718" spans="1:35" ht="16.850000000000001" customHeight="1">
      <c r="A718" s="65" t="str">
        <f>IF(L718="","",IF(COUNTIF(Wip!K:K,L718)=0,IF(W718="","KGB","KBB"),IF(AND(_xlfn.IFNA(VLOOKUP(L718,Wip!K:M,3,0),"")="Y",Q718="MTCAPPLYCONF"),"On Hold",IF(W718="","KGB","KBB"))))</f>
        <v>KGB</v>
      </c>
      <c r="B718" s="65" t="str">
        <f>IF(A718="on hold", "on hold",
 IF(A718="KGB", "Standard Shipment",
  IF(IFERROR(IFERROR(VLOOKUP(L718, List!D:J, 7, 0), VLOOKUP(L718&amp;"", List!D:J, 7, 0)), 0)=0,
   IF(IFERROR(IFERROR(VLOOKUP(L718, 'CND List'!$A:$C, 3, 0), VLOOKUP(L718&amp;"", 'CND List'!$A:$C, 3, 0)), 0)=0,
    IF(A718="KBB", "-", ""),
    IFERROR(VLOOKUP(L718, 'CND List'!$A:$C, 3, 0), VLOOKUP(L718&amp;"", 'CND List'!$A:$C, 3, 0))
   ),
   IFERROR(VLOOKUP(L718, List!D:J, 7, 0), VLOOKUP(L718&amp;"", List!D:J, 7, 0))
  )
 )
)</f>
        <v>Standard Shipment</v>
      </c>
      <c r="C718" s="66" t="str">
        <f t="shared" si="11"/>
        <v>Standard Shipment</v>
      </c>
      <c r="D718" s="67" t="str">
        <f ca="1">IF(C718="Local Scrap","Closed",IFERROR(IF(A718="kgb","Closed",IF(MID(C718,5,1)="Q","Closed",LOOKUP(TODAY()-W718, {0,31,91,181,366}, {"0-30天","31-90天","91-180天","181-365天","365天以上"}))), LOOKUP(TODAY()-Z718, {0,31,91,181,366}, {"0-30天","31-90天","91-180天","181-365天","365天以上"})))</f>
        <v>Closed</v>
      </c>
      <c r="E718" s="67" t="str" cm="1">
        <f t="array" ref="E718">IF(A718&lt;&gt;"kbb", "", IF(IFERROR(VALUE(V718), 0)=MAX(INDEX(($A$2:$A$4929="kbb")*($L$2:$L$4929=L718)*IFERROR(VALUE($V$2:$V$4929), 0), 0)), "最新", "歷史重複"))</f>
        <v/>
      </c>
      <c r="F718" t="s">
        <v>3365</v>
      </c>
      <c r="G718" t="s">
        <v>29</v>
      </c>
      <c r="H718" t="s">
        <v>30</v>
      </c>
      <c r="I718" t="s">
        <v>31</v>
      </c>
      <c r="J718" t="s">
        <v>3366</v>
      </c>
      <c r="K718" t="s">
        <v>3367</v>
      </c>
      <c r="L718" t="s">
        <v>3385</v>
      </c>
      <c r="M718" t="s">
        <v>1610</v>
      </c>
      <c r="N718" t="s">
        <v>1391</v>
      </c>
      <c r="O718" t="s">
        <v>37</v>
      </c>
      <c r="P718" t="s">
        <v>3386</v>
      </c>
      <c r="Q718" t="s">
        <v>38</v>
      </c>
      <c r="R718" t="s">
        <v>1881</v>
      </c>
      <c r="S718" t="s">
        <v>3370</v>
      </c>
      <c r="T718" t="s">
        <v>3387</v>
      </c>
      <c r="U718" t="s">
        <v>3235</v>
      </c>
      <c r="V718" t="s">
        <v>3235</v>
      </c>
      <c r="W718" t="s">
        <v>37</v>
      </c>
      <c r="X718" t="s">
        <v>37</v>
      </c>
      <c r="Y718" t="s">
        <v>37</v>
      </c>
      <c r="Z718" t="s">
        <v>3388</v>
      </c>
      <c r="AA718" t="s">
        <v>44</v>
      </c>
      <c r="AB718" t="s">
        <v>44</v>
      </c>
      <c r="AC718" t="s">
        <v>45</v>
      </c>
      <c r="AD718" t="s">
        <v>1302</v>
      </c>
      <c r="AE718" t="s">
        <v>3237</v>
      </c>
      <c r="AF718" t="s">
        <v>1730</v>
      </c>
      <c r="AG718">
        <v>622619</v>
      </c>
      <c r="AH718">
        <v>5.2</v>
      </c>
      <c r="AI718">
        <v>5.2</v>
      </c>
    </row>
    <row r="719" spans="1:35" ht="16.850000000000001" customHeight="1">
      <c r="A719" s="65" t="str">
        <f>IF(L719="","",IF(COUNTIF(Wip!K:K,L719)=0,IF(W719="","KGB","KBB"),IF(AND(_xlfn.IFNA(VLOOKUP(L719,Wip!K:M,3,0),"")="Y",Q719="MTCAPPLYCONF"),"On Hold",IF(W719="","KGB","KBB"))))</f>
        <v>KGB</v>
      </c>
      <c r="B719" s="65" t="str">
        <f>IF(A719="on hold", "on hold",
 IF(A719="KGB", "Standard Shipment",
  IF(IFERROR(IFERROR(VLOOKUP(L719, List!D:J, 7, 0), VLOOKUP(L719&amp;"", List!D:J, 7, 0)), 0)=0,
   IF(IFERROR(IFERROR(VLOOKUP(L719, 'CND List'!$A:$C, 3, 0), VLOOKUP(L719&amp;"", 'CND List'!$A:$C, 3, 0)), 0)=0,
    IF(A719="KBB", "-", ""),
    IFERROR(VLOOKUP(L719, 'CND List'!$A:$C, 3, 0), VLOOKUP(L719&amp;"", 'CND List'!$A:$C, 3, 0))
   ),
   IFERROR(VLOOKUP(L719, List!D:J, 7, 0), VLOOKUP(L719&amp;"", List!D:J, 7, 0))
  )
 )
)</f>
        <v>Standard Shipment</v>
      </c>
      <c r="C719" s="66" t="str">
        <f t="shared" si="11"/>
        <v>Standard Shipment</v>
      </c>
      <c r="D719" s="67" t="str">
        <f ca="1">IF(C719="Local Scrap","Closed",IFERROR(IF(A719="kgb","Closed",IF(MID(C719,5,1)="Q","Closed",LOOKUP(TODAY()-W719, {0,31,91,181,366}, {"0-30天","31-90天","91-180天","181-365天","365天以上"}))), LOOKUP(TODAY()-Z719, {0,31,91,181,366}, {"0-30天","31-90天","91-180天","181-365天","365天以上"})))</f>
        <v>Closed</v>
      </c>
      <c r="E719" s="67" t="str" cm="1">
        <f t="array" ref="E719">IF(A719&lt;&gt;"kbb", "", IF(IFERROR(VALUE(V719), 0)=MAX(INDEX(($A$2:$A$4929="kbb")*($L$2:$L$4929=L719)*IFERROR(VALUE($V$2:$V$4929), 0), 0)), "最新", "歷史重複"))</f>
        <v/>
      </c>
      <c r="F719" t="s">
        <v>3365</v>
      </c>
      <c r="G719" t="s">
        <v>29</v>
      </c>
      <c r="H719" t="s">
        <v>30</v>
      </c>
      <c r="I719" t="s">
        <v>31</v>
      </c>
      <c r="J719" t="s">
        <v>3366</v>
      </c>
      <c r="K719" t="s">
        <v>3367</v>
      </c>
      <c r="L719" t="s">
        <v>3389</v>
      </c>
      <c r="M719" t="s">
        <v>2480</v>
      </c>
      <c r="N719" t="s">
        <v>2481</v>
      </c>
      <c r="O719" t="s">
        <v>37</v>
      </c>
      <c r="P719" t="s">
        <v>3389</v>
      </c>
      <c r="Q719" t="s">
        <v>2309</v>
      </c>
      <c r="R719" t="s">
        <v>53</v>
      </c>
      <c r="S719" t="s">
        <v>3370</v>
      </c>
      <c r="T719" t="s">
        <v>37</v>
      </c>
      <c r="U719" t="s">
        <v>37</v>
      </c>
      <c r="V719" t="s">
        <v>37</v>
      </c>
      <c r="W719" t="s">
        <v>37</v>
      </c>
      <c r="X719" t="s">
        <v>37</v>
      </c>
      <c r="Y719" t="s">
        <v>37</v>
      </c>
      <c r="Z719" t="s">
        <v>3390</v>
      </c>
      <c r="AA719" t="s">
        <v>44</v>
      </c>
      <c r="AB719" t="s">
        <v>44</v>
      </c>
      <c r="AC719" t="s">
        <v>45</v>
      </c>
      <c r="AD719" t="s">
        <v>1532</v>
      </c>
      <c r="AE719" t="s">
        <v>37</v>
      </c>
      <c r="AF719" t="s">
        <v>37</v>
      </c>
      <c r="AG719" t="s">
        <v>37</v>
      </c>
      <c r="AH719" t="s">
        <v>37</v>
      </c>
      <c r="AI719" t="s">
        <v>37</v>
      </c>
    </row>
    <row r="720" spans="1:35" ht="16.850000000000001" customHeight="1">
      <c r="A720" s="65" t="str">
        <f>IF(L720="","",IF(COUNTIF(Wip!K:K,L720)=0,IF(W720="","KGB","KBB"),IF(AND(_xlfn.IFNA(VLOOKUP(L720,Wip!K:M,3,0),"")="Y",Q720="MTCAPPLYCONF"),"On Hold",IF(W720="","KGB","KBB"))))</f>
        <v>KGB</v>
      </c>
      <c r="B720" s="65" t="str">
        <f>IF(A720="on hold", "on hold",
 IF(A720="KGB", "Standard Shipment",
  IF(IFERROR(IFERROR(VLOOKUP(L720, List!D:J, 7, 0), VLOOKUP(L720&amp;"", List!D:J, 7, 0)), 0)=0,
   IF(IFERROR(IFERROR(VLOOKUP(L720, 'CND List'!$A:$C, 3, 0), VLOOKUP(L720&amp;"", 'CND List'!$A:$C, 3, 0)), 0)=0,
    IF(A720="KBB", "-", ""),
    IFERROR(VLOOKUP(L720, 'CND List'!$A:$C, 3, 0), VLOOKUP(L720&amp;"", 'CND List'!$A:$C, 3, 0))
   ),
   IFERROR(VLOOKUP(L720, List!D:J, 7, 0), VLOOKUP(L720&amp;"", List!D:J, 7, 0))
  )
 )
)</f>
        <v>Standard Shipment</v>
      </c>
      <c r="C720" s="66" t="str">
        <f t="shared" ref="C720:C783" si="12">IF(A720="on hold", "on hold", IF(B720="on hold", "wait for return customer", IF(B720="CND Sceond Pass", "Standard Shipment", IF(AND(A720="kgb", OR(B720="-", B720="", B720="#N/A")), "Standard Shipment", IF(AND(A720="kbb", OR(B720="-", B720="", B720="#N/A")), "wait for return customer", IF(OR(B720="Local Scrap", B720="SBF to be notified", B720="VRAM is pending RTV", B720="BU未結案"), B720, IF(OR(B720="scrap結案", B720="良品結案", LEFT(B720,2)="sc", LEFT(B720,2)="良品"), "CND結案", IF(ISNUMBER(B720), YEAR(B720) &amp; "Q" &amp; INT((MONTH(B720)+2)/3), IF(ISERROR(DATEVALUE(TEXT(B720,"yyyy/mm/dd"))), IF(ISNA(B720), "#N/A", B720), YEAR(DATEVALUE(TEXT(B720,"yyyy/mm/dd"))) &amp; "Q" &amp; INT((MONTH(DATEVALUE(TEXT(B720,"yyyy/mm/dd")))+2)/3))))))))))</f>
        <v>Standard Shipment</v>
      </c>
      <c r="D720" s="67" t="str">
        <f ca="1">IF(C720="Local Scrap","Closed",IFERROR(IF(A720="kgb","Closed",IF(MID(C720,5,1)="Q","Closed",LOOKUP(TODAY()-W720, {0,31,91,181,366}, {"0-30天","31-90天","91-180天","181-365天","365天以上"}))), LOOKUP(TODAY()-Z720, {0,31,91,181,366}, {"0-30天","31-90天","91-180天","181-365天","365天以上"})))</f>
        <v>Closed</v>
      </c>
      <c r="E720" s="67" t="str" cm="1">
        <f t="array" ref="E720">IF(A720&lt;&gt;"kbb", "", IF(IFERROR(VALUE(V720), 0)=MAX(INDEX(($A$2:$A$4929="kbb")*($L$2:$L$4929=L720)*IFERROR(VALUE($V$2:$V$4929), 0), 0)), "最新", "歷史重複"))</f>
        <v/>
      </c>
      <c r="F720" t="s">
        <v>3365</v>
      </c>
      <c r="G720" t="s">
        <v>29</v>
      </c>
      <c r="H720" t="s">
        <v>30</v>
      </c>
      <c r="I720" t="s">
        <v>31</v>
      </c>
      <c r="J720" t="s">
        <v>3366</v>
      </c>
      <c r="K720" t="s">
        <v>3367</v>
      </c>
      <c r="L720" t="s">
        <v>3391</v>
      </c>
      <c r="M720" t="s">
        <v>1556</v>
      </c>
      <c r="N720" t="s">
        <v>1296</v>
      </c>
      <c r="O720" t="s">
        <v>37</v>
      </c>
      <c r="P720" t="s">
        <v>3392</v>
      </c>
      <c r="Q720" t="s">
        <v>38</v>
      </c>
      <c r="R720" t="s">
        <v>1881</v>
      </c>
      <c r="S720" t="s">
        <v>3370</v>
      </c>
      <c r="T720" t="s">
        <v>3393</v>
      </c>
      <c r="U720" t="s">
        <v>3376</v>
      </c>
      <c r="V720" t="s">
        <v>3376</v>
      </c>
      <c r="W720" t="s">
        <v>37</v>
      </c>
      <c r="X720" t="s">
        <v>37</v>
      </c>
      <c r="Y720" t="s">
        <v>37</v>
      </c>
      <c r="Z720" t="s">
        <v>3394</v>
      </c>
      <c r="AA720" t="s">
        <v>44</v>
      </c>
      <c r="AB720" t="s">
        <v>44</v>
      </c>
      <c r="AC720" t="s">
        <v>45</v>
      </c>
      <c r="AD720" t="s">
        <v>1302</v>
      </c>
      <c r="AE720" t="s">
        <v>3229</v>
      </c>
      <c r="AF720" t="s">
        <v>48</v>
      </c>
      <c r="AG720">
        <v>622631</v>
      </c>
      <c r="AH720">
        <v>4.5</v>
      </c>
      <c r="AI720">
        <v>4.5</v>
      </c>
    </row>
    <row r="721" spans="1:35" ht="16.850000000000001" customHeight="1">
      <c r="A721" s="65" t="str">
        <f>IF(L721="","",IF(COUNTIF(Wip!K:K,L721)=0,IF(W721="","KGB","KBB"),IF(AND(_xlfn.IFNA(VLOOKUP(L721,Wip!K:M,3,0),"")="Y",Q721="MTCAPPLYCONF"),"On Hold",IF(W721="","KGB","KBB"))))</f>
        <v>KGB</v>
      </c>
      <c r="B721" s="65" t="str">
        <f>IF(A721="on hold", "on hold",
 IF(A721="KGB", "Standard Shipment",
  IF(IFERROR(IFERROR(VLOOKUP(L721, List!D:J, 7, 0), VLOOKUP(L721&amp;"", List!D:J, 7, 0)), 0)=0,
   IF(IFERROR(IFERROR(VLOOKUP(L721, 'CND List'!$A:$C, 3, 0), VLOOKUP(L721&amp;"", 'CND List'!$A:$C, 3, 0)), 0)=0,
    IF(A721="KBB", "-", ""),
    IFERROR(VLOOKUP(L721, 'CND List'!$A:$C, 3, 0), VLOOKUP(L721&amp;"", 'CND List'!$A:$C, 3, 0))
   ),
   IFERROR(VLOOKUP(L721, List!D:J, 7, 0), VLOOKUP(L721&amp;"", List!D:J, 7, 0))
  )
 )
)</f>
        <v>Standard Shipment</v>
      </c>
      <c r="C721" s="66" t="str">
        <f t="shared" si="12"/>
        <v>Standard Shipment</v>
      </c>
      <c r="D721" s="67" t="str">
        <f ca="1">IF(C721="Local Scrap","Closed",IFERROR(IF(A721="kgb","Closed",IF(MID(C721,5,1)="Q","Closed",LOOKUP(TODAY()-W721, {0,31,91,181,366}, {"0-30天","31-90天","91-180天","181-365天","365天以上"}))), LOOKUP(TODAY()-Z721, {0,31,91,181,366}, {"0-30天","31-90天","91-180天","181-365天","365天以上"})))</f>
        <v>Closed</v>
      </c>
      <c r="E721" s="67" t="str" cm="1">
        <f t="array" ref="E721">IF(A721&lt;&gt;"kbb", "", IF(IFERROR(VALUE(V721), 0)=MAX(INDEX(($A$2:$A$4929="kbb")*($L$2:$L$4929=L721)*IFERROR(VALUE($V$2:$V$4929), 0), 0)), "最新", "歷史重複"))</f>
        <v/>
      </c>
      <c r="F721" t="s">
        <v>3365</v>
      </c>
      <c r="G721" t="s">
        <v>29</v>
      </c>
      <c r="H721" t="s">
        <v>30</v>
      </c>
      <c r="I721" t="s">
        <v>31</v>
      </c>
      <c r="J721" t="s">
        <v>3366</v>
      </c>
      <c r="K721" t="s">
        <v>3367</v>
      </c>
      <c r="L721" t="s">
        <v>3395</v>
      </c>
      <c r="M721" t="s">
        <v>2449</v>
      </c>
      <c r="N721" t="s">
        <v>2450</v>
      </c>
      <c r="O721" t="s">
        <v>37</v>
      </c>
      <c r="P721" t="s">
        <v>3396</v>
      </c>
      <c r="Q721" t="s">
        <v>38</v>
      </c>
      <c r="R721" t="s">
        <v>1881</v>
      </c>
      <c r="S721" t="s">
        <v>3370</v>
      </c>
      <c r="T721" t="s">
        <v>3397</v>
      </c>
      <c r="U721" t="s">
        <v>3235</v>
      </c>
      <c r="V721" t="s">
        <v>3235</v>
      </c>
      <c r="W721" t="s">
        <v>37</v>
      </c>
      <c r="X721" t="s">
        <v>37</v>
      </c>
      <c r="Y721" t="s">
        <v>37</v>
      </c>
      <c r="Z721" t="s">
        <v>3398</v>
      </c>
      <c r="AA721" t="s">
        <v>44</v>
      </c>
      <c r="AB721" t="s">
        <v>44</v>
      </c>
      <c r="AC721" t="s">
        <v>45</v>
      </c>
      <c r="AD721" t="s">
        <v>1302</v>
      </c>
      <c r="AE721" t="s">
        <v>3237</v>
      </c>
      <c r="AF721" t="s">
        <v>1730</v>
      </c>
      <c r="AG721">
        <v>622619</v>
      </c>
      <c r="AH721">
        <v>5.2</v>
      </c>
      <c r="AI721">
        <v>5.2</v>
      </c>
    </row>
    <row r="722" spans="1:35" ht="16.850000000000001" customHeight="1">
      <c r="A722" s="65" t="str">
        <f>IF(L722="","",IF(COUNTIF(Wip!K:K,L722)=0,IF(W722="","KGB","KBB"),IF(AND(_xlfn.IFNA(VLOOKUP(L722,Wip!K:M,3,0),"")="Y",Q722="MTCAPPLYCONF"),"On Hold",IF(W722="","KGB","KBB"))))</f>
        <v>KGB</v>
      </c>
      <c r="B722" s="65" t="str">
        <f>IF(A722="on hold", "on hold",
 IF(A722="KGB", "Standard Shipment",
  IF(IFERROR(IFERROR(VLOOKUP(L722, List!D:J, 7, 0), VLOOKUP(L722&amp;"", List!D:J, 7, 0)), 0)=0,
   IF(IFERROR(IFERROR(VLOOKUP(L722, 'CND List'!$A:$C, 3, 0), VLOOKUP(L722&amp;"", 'CND List'!$A:$C, 3, 0)), 0)=0,
    IF(A722="KBB", "-", ""),
    IFERROR(VLOOKUP(L722, 'CND List'!$A:$C, 3, 0), VLOOKUP(L722&amp;"", 'CND List'!$A:$C, 3, 0))
   ),
   IFERROR(VLOOKUP(L722, List!D:J, 7, 0), VLOOKUP(L722&amp;"", List!D:J, 7, 0))
  )
 )
)</f>
        <v>Standard Shipment</v>
      </c>
      <c r="C722" s="66" t="str">
        <f t="shared" si="12"/>
        <v>Standard Shipment</v>
      </c>
      <c r="D722" s="67" t="str">
        <f ca="1">IF(C722="Local Scrap","Closed",IFERROR(IF(A722="kgb","Closed",IF(MID(C722,5,1)="Q","Closed",LOOKUP(TODAY()-W722, {0,31,91,181,366}, {"0-30天","31-90天","91-180天","181-365天","365天以上"}))), LOOKUP(TODAY()-Z722, {0,31,91,181,366}, {"0-30天","31-90天","91-180天","181-365天","365天以上"})))</f>
        <v>Closed</v>
      </c>
      <c r="E722" s="67" t="str" cm="1">
        <f t="array" ref="E722">IF(A722&lt;&gt;"kbb", "", IF(IFERROR(VALUE(V722), 0)=MAX(INDEX(($A$2:$A$4929="kbb")*($L$2:$L$4929=L722)*IFERROR(VALUE($V$2:$V$4929), 0), 0)), "最新", "歷史重複"))</f>
        <v/>
      </c>
      <c r="F722" t="s">
        <v>3365</v>
      </c>
      <c r="G722" t="s">
        <v>29</v>
      </c>
      <c r="H722" t="s">
        <v>30</v>
      </c>
      <c r="I722" t="s">
        <v>31</v>
      </c>
      <c r="J722" t="s">
        <v>3366</v>
      </c>
      <c r="K722" t="s">
        <v>3367</v>
      </c>
      <c r="L722" t="s">
        <v>3399</v>
      </c>
      <c r="M722" t="s">
        <v>2480</v>
      </c>
      <c r="N722" t="s">
        <v>2481</v>
      </c>
      <c r="O722" t="s">
        <v>37</v>
      </c>
      <c r="P722" t="s">
        <v>3400</v>
      </c>
      <c r="Q722" t="s">
        <v>38</v>
      </c>
      <c r="R722" t="s">
        <v>1881</v>
      </c>
      <c r="S722" t="s">
        <v>3370</v>
      </c>
      <c r="T722" t="s">
        <v>3401</v>
      </c>
      <c r="U722" t="s">
        <v>3235</v>
      </c>
      <c r="V722" t="s">
        <v>3235</v>
      </c>
      <c r="W722" t="s">
        <v>37</v>
      </c>
      <c r="X722" t="s">
        <v>37</v>
      </c>
      <c r="Y722" t="s">
        <v>37</v>
      </c>
      <c r="Z722" t="s">
        <v>3402</v>
      </c>
      <c r="AA722" t="s">
        <v>44</v>
      </c>
      <c r="AB722" t="s">
        <v>44</v>
      </c>
      <c r="AC722" t="s">
        <v>45</v>
      </c>
      <c r="AD722" t="s">
        <v>1532</v>
      </c>
      <c r="AE722" t="s">
        <v>3237</v>
      </c>
      <c r="AF722" t="s">
        <v>1730</v>
      </c>
      <c r="AG722">
        <v>622619</v>
      </c>
      <c r="AH722">
        <v>5.2</v>
      </c>
      <c r="AI722">
        <v>5.2</v>
      </c>
    </row>
    <row r="723" spans="1:35" ht="16.850000000000001" customHeight="1">
      <c r="A723" s="65" t="str">
        <f>IF(L723="","",IF(COUNTIF(Wip!K:K,L723)=0,IF(W723="","KGB","KBB"),IF(AND(_xlfn.IFNA(VLOOKUP(L723,Wip!K:M,3,0),"")="Y",Q723="MTCAPPLYCONF"),"On Hold",IF(W723="","KGB","KBB"))))</f>
        <v>KGB</v>
      </c>
      <c r="B723" s="65" t="str">
        <f>IF(A723="on hold", "on hold",
 IF(A723="KGB", "Standard Shipment",
  IF(IFERROR(IFERROR(VLOOKUP(L723, List!D:J, 7, 0), VLOOKUP(L723&amp;"", List!D:J, 7, 0)), 0)=0,
   IF(IFERROR(IFERROR(VLOOKUP(L723, 'CND List'!$A:$C, 3, 0), VLOOKUP(L723&amp;"", 'CND List'!$A:$C, 3, 0)), 0)=0,
    IF(A723="KBB", "-", ""),
    IFERROR(VLOOKUP(L723, 'CND List'!$A:$C, 3, 0), VLOOKUP(L723&amp;"", 'CND List'!$A:$C, 3, 0))
   ),
   IFERROR(VLOOKUP(L723, List!D:J, 7, 0), VLOOKUP(L723&amp;"", List!D:J, 7, 0))
  )
 )
)</f>
        <v>Standard Shipment</v>
      </c>
      <c r="C723" s="66" t="str">
        <f t="shared" si="12"/>
        <v>Standard Shipment</v>
      </c>
      <c r="D723" s="67" t="str">
        <f ca="1">IF(C723="Local Scrap","Closed",IFERROR(IF(A723="kgb","Closed",IF(MID(C723,5,1)="Q","Closed",LOOKUP(TODAY()-W723, {0,31,91,181,366}, {"0-30天","31-90天","91-180天","181-365天","365天以上"}))), LOOKUP(TODAY()-Z723, {0,31,91,181,366}, {"0-30天","31-90天","91-180天","181-365天","365天以上"})))</f>
        <v>Closed</v>
      </c>
      <c r="E723" s="67" t="str" cm="1">
        <f t="array" ref="E723">IF(A723&lt;&gt;"kbb", "", IF(IFERROR(VALUE(V723), 0)=MAX(INDEX(($A$2:$A$4929="kbb")*($L$2:$L$4929=L723)*IFERROR(VALUE($V$2:$V$4929), 0), 0)), "最新", "歷史重複"))</f>
        <v/>
      </c>
      <c r="F723" t="s">
        <v>3365</v>
      </c>
      <c r="G723" t="s">
        <v>29</v>
      </c>
      <c r="H723" t="s">
        <v>30</v>
      </c>
      <c r="I723" t="s">
        <v>31</v>
      </c>
      <c r="J723" t="s">
        <v>3366</v>
      </c>
      <c r="K723" t="s">
        <v>3367</v>
      </c>
      <c r="L723" t="s">
        <v>3403</v>
      </c>
      <c r="M723" t="s">
        <v>3149</v>
      </c>
      <c r="N723" t="s">
        <v>1321</v>
      </c>
      <c r="O723" t="s">
        <v>37</v>
      </c>
      <c r="P723" t="s">
        <v>3403</v>
      </c>
      <c r="Q723" t="s">
        <v>13342</v>
      </c>
      <c r="R723" t="s">
        <v>1881</v>
      </c>
      <c r="S723" t="s">
        <v>3370</v>
      </c>
      <c r="T723" t="s">
        <v>37</v>
      </c>
      <c r="U723" t="s">
        <v>37</v>
      </c>
      <c r="V723" t="s">
        <v>37</v>
      </c>
      <c r="W723" t="s">
        <v>37</v>
      </c>
      <c r="X723" t="s">
        <v>37</v>
      </c>
      <c r="Y723" t="s">
        <v>37</v>
      </c>
      <c r="Z723" t="s">
        <v>3405</v>
      </c>
      <c r="AA723" t="s">
        <v>44</v>
      </c>
      <c r="AB723" t="s">
        <v>44</v>
      </c>
      <c r="AC723" t="s">
        <v>769</v>
      </c>
      <c r="AD723" t="s">
        <v>1288</v>
      </c>
      <c r="AE723" t="s">
        <v>37</v>
      </c>
      <c r="AF723" t="s">
        <v>37</v>
      </c>
      <c r="AG723" t="s">
        <v>37</v>
      </c>
      <c r="AH723" t="s">
        <v>37</v>
      </c>
      <c r="AI723" t="s">
        <v>37</v>
      </c>
    </row>
    <row r="724" spans="1:35" ht="16.850000000000001" customHeight="1">
      <c r="A724" s="65" t="str">
        <f>IF(L724="","",IF(COUNTIF(Wip!K:K,L724)=0,IF(W724="","KGB","KBB"),IF(AND(_xlfn.IFNA(VLOOKUP(L724,Wip!K:M,3,0),"")="Y",Q724="MTCAPPLYCONF"),"On Hold",IF(W724="","KGB","KBB"))))</f>
        <v>KGB</v>
      </c>
      <c r="B724" s="65" t="str">
        <f>IF(A724="on hold", "on hold",
 IF(A724="KGB", "Standard Shipment",
  IF(IFERROR(IFERROR(VLOOKUP(L724, List!D:J, 7, 0), VLOOKUP(L724&amp;"", List!D:J, 7, 0)), 0)=0,
   IF(IFERROR(IFERROR(VLOOKUP(L724, 'CND List'!$A:$C, 3, 0), VLOOKUP(L724&amp;"", 'CND List'!$A:$C, 3, 0)), 0)=0,
    IF(A724="KBB", "-", ""),
    IFERROR(VLOOKUP(L724, 'CND List'!$A:$C, 3, 0), VLOOKUP(L724&amp;"", 'CND List'!$A:$C, 3, 0))
   ),
   IFERROR(VLOOKUP(L724, List!D:J, 7, 0), VLOOKUP(L724&amp;"", List!D:J, 7, 0))
  )
 )
)</f>
        <v>Standard Shipment</v>
      </c>
      <c r="C724" s="66" t="str">
        <f t="shared" si="12"/>
        <v>Standard Shipment</v>
      </c>
      <c r="D724" s="67" t="str">
        <f ca="1">IF(C724="Local Scrap","Closed",IFERROR(IF(A724="kgb","Closed",IF(MID(C724,5,1)="Q","Closed",LOOKUP(TODAY()-W724, {0,31,91,181,366}, {"0-30天","31-90天","91-180天","181-365天","365天以上"}))), LOOKUP(TODAY()-Z724, {0,31,91,181,366}, {"0-30天","31-90天","91-180天","181-365天","365天以上"})))</f>
        <v>Closed</v>
      </c>
      <c r="E724" s="67" t="str" cm="1">
        <f t="array" ref="E724">IF(A724&lt;&gt;"kbb", "", IF(IFERROR(VALUE(V724), 0)=MAX(INDEX(($A$2:$A$4929="kbb")*($L$2:$L$4929=L724)*IFERROR(VALUE($V$2:$V$4929), 0), 0)), "最新", "歷史重複"))</f>
        <v/>
      </c>
      <c r="F724" t="s">
        <v>3406</v>
      </c>
      <c r="G724" t="s">
        <v>29</v>
      </c>
      <c r="H724" t="s">
        <v>30</v>
      </c>
      <c r="I724" t="s">
        <v>31</v>
      </c>
      <c r="J724" t="s">
        <v>3407</v>
      </c>
      <c r="K724" t="s">
        <v>3408</v>
      </c>
      <c r="L724" t="s">
        <v>3409</v>
      </c>
      <c r="M724" t="s">
        <v>1295</v>
      </c>
      <c r="N724" t="s">
        <v>1296</v>
      </c>
      <c r="O724" t="s">
        <v>3410</v>
      </c>
      <c r="P724" t="s">
        <v>3409</v>
      </c>
      <c r="Q724" t="s">
        <v>3411</v>
      </c>
      <c r="R724" t="s">
        <v>1881</v>
      </c>
      <c r="S724" t="s">
        <v>3412</v>
      </c>
      <c r="T724" t="s">
        <v>3413</v>
      </c>
      <c r="U724" t="s">
        <v>37</v>
      </c>
      <c r="V724" t="s">
        <v>37</v>
      </c>
      <c r="W724" t="s">
        <v>37</v>
      </c>
      <c r="X724" t="s">
        <v>37</v>
      </c>
      <c r="Y724" t="s">
        <v>37</v>
      </c>
      <c r="Z724" t="s">
        <v>3414</v>
      </c>
      <c r="AA724" t="s">
        <v>44</v>
      </c>
      <c r="AB724" t="s">
        <v>44</v>
      </c>
      <c r="AC724" t="s">
        <v>45</v>
      </c>
      <c r="AD724" t="s">
        <v>1302</v>
      </c>
      <c r="AE724" t="s">
        <v>37</v>
      </c>
      <c r="AF724" t="s">
        <v>37</v>
      </c>
      <c r="AG724" t="s">
        <v>37</v>
      </c>
      <c r="AH724" t="s">
        <v>37</v>
      </c>
      <c r="AI724" t="s">
        <v>37</v>
      </c>
    </row>
    <row r="725" spans="1:35" ht="16.850000000000001" customHeight="1">
      <c r="A725" s="65" t="str">
        <f>IF(L725="","",IF(COUNTIF(Wip!K:K,L725)=0,IF(W725="","KGB","KBB"),IF(AND(_xlfn.IFNA(VLOOKUP(L725,Wip!K:M,3,0),"")="Y",Q725="MTCAPPLYCONF"),"On Hold",IF(W725="","KGB","KBB"))))</f>
        <v>KGB</v>
      </c>
      <c r="B725" s="65" t="str">
        <f>IF(A725="on hold", "on hold",
 IF(A725="KGB", "Standard Shipment",
  IF(IFERROR(IFERROR(VLOOKUP(L725, List!D:J, 7, 0), VLOOKUP(L725&amp;"", List!D:J, 7, 0)), 0)=0,
   IF(IFERROR(IFERROR(VLOOKUP(L725, 'CND List'!$A:$C, 3, 0), VLOOKUP(L725&amp;"", 'CND List'!$A:$C, 3, 0)), 0)=0,
    IF(A725="KBB", "-", ""),
    IFERROR(VLOOKUP(L725, 'CND List'!$A:$C, 3, 0), VLOOKUP(L725&amp;"", 'CND List'!$A:$C, 3, 0))
   ),
   IFERROR(VLOOKUP(L725, List!D:J, 7, 0), VLOOKUP(L725&amp;"", List!D:J, 7, 0))
  )
 )
)</f>
        <v>Standard Shipment</v>
      </c>
      <c r="C725" s="66" t="str">
        <f t="shared" si="12"/>
        <v>Standard Shipment</v>
      </c>
      <c r="D725" s="67" t="str">
        <f ca="1">IF(C725="Local Scrap","Closed",IFERROR(IF(A725="kgb","Closed",IF(MID(C725,5,1)="Q","Closed",LOOKUP(TODAY()-W725, {0,31,91,181,366}, {"0-30天","31-90天","91-180天","181-365天","365天以上"}))), LOOKUP(TODAY()-Z725, {0,31,91,181,366}, {"0-30天","31-90天","91-180天","181-365天","365天以上"})))</f>
        <v>Closed</v>
      </c>
      <c r="E725" s="67" t="str" cm="1">
        <f t="array" ref="E725">IF(A725&lt;&gt;"kbb", "", IF(IFERROR(VALUE(V725), 0)=MAX(INDEX(($A$2:$A$4929="kbb")*($L$2:$L$4929=L725)*IFERROR(VALUE($V$2:$V$4929), 0), 0)), "最新", "歷史重複"))</f>
        <v/>
      </c>
      <c r="F725" t="s">
        <v>3406</v>
      </c>
      <c r="G725" t="s">
        <v>29</v>
      </c>
      <c r="H725" t="s">
        <v>30</v>
      </c>
      <c r="I725" t="s">
        <v>31</v>
      </c>
      <c r="J725" t="s">
        <v>3407</v>
      </c>
      <c r="K725" t="s">
        <v>3408</v>
      </c>
      <c r="L725" t="s">
        <v>3415</v>
      </c>
      <c r="M725" t="s">
        <v>2449</v>
      </c>
      <c r="N725" t="s">
        <v>2450</v>
      </c>
      <c r="O725" t="s">
        <v>1611</v>
      </c>
      <c r="P725" t="s">
        <v>3415</v>
      </c>
      <c r="Q725" t="s">
        <v>3411</v>
      </c>
      <c r="R725" t="s">
        <v>1881</v>
      </c>
      <c r="S725" t="s">
        <v>3412</v>
      </c>
      <c r="T725" t="s">
        <v>3416</v>
      </c>
      <c r="U725" t="s">
        <v>37</v>
      </c>
      <c r="V725" t="s">
        <v>37</v>
      </c>
      <c r="W725" t="s">
        <v>37</v>
      </c>
      <c r="X725" t="s">
        <v>37</v>
      </c>
      <c r="Y725" t="s">
        <v>37</v>
      </c>
      <c r="Z725" t="s">
        <v>3417</v>
      </c>
      <c r="AA725" t="s">
        <v>44</v>
      </c>
      <c r="AB725" t="s">
        <v>44</v>
      </c>
      <c r="AC725" t="s">
        <v>45</v>
      </c>
      <c r="AD725" t="s">
        <v>1302</v>
      </c>
      <c r="AE725" t="s">
        <v>37</v>
      </c>
      <c r="AF725" t="s">
        <v>37</v>
      </c>
      <c r="AG725" t="s">
        <v>37</v>
      </c>
      <c r="AH725" t="s">
        <v>37</v>
      </c>
      <c r="AI725" t="s">
        <v>37</v>
      </c>
    </row>
    <row r="726" spans="1:35" ht="16.850000000000001" customHeight="1">
      <c r="A726" s="65" t="str">
        <f>IF(L726="","",IF(COUNTIF(Wip!K:K,L726)=0,IF(W726="","KGB","KBB"),IF(AND(_xlfn.IFNA(VLOOKUP(L726,Wip!K:M,3,0),"")="Y",Q726="MTCAPPLYCONF"),"On Hold",IF(W726="","KGB","KBB"))))</f>
        <v>KGB</v>
      </c>
      <c r="B726" s="65" t="str">
        <f>IF(A726="on hold", "on hold",
 IF(A726="KGB", "Standard Shipment",
  IF(IFERROR(IFERROR(VLOOKUP(L726, List!D:J, 7, 0), VLOOKUP(L726&amp;"", List!D:J, 7, 0)), 0)=0,
   IF(IFERROR(IFERROR(VLOOKUP(L726, 'CND List'!$A:$C, 3, 0), VLOOKUP(L726&amp;"", 'CND List'!$A:$C, 3, 0)), 0)=0,
    IF(A726="KBB", "-", ""),
    IFERROR(VLOOKUP(L726, 'CND List'!$A:$C, 3, 0), VLOOKUP(L726&amp;"", 'CND List'!$A:$C, 3, 0))
   ),
   IFERROR(VLOOKUP(L726, List!D:J, 7, 0), VLOOKUP(L726&amp;"", List!D:J, 7, 0))
  )
 )
)</f>
        <v>Standard Shipment</v>
      </c>
      <c r="C726" s="66" t="str">
        <f t="shared" si="12"/>
        <v>Standard Shipment</v>
      </c>
      <c r="D726" s="67" t="str">
        <f ca="1">IF(C726="Local Scrap","Closed",IFERROR(IF(A726="kgb","Closed",IF(MID(C726,5,1)="Q","Closed",LOOKUP(TODAY()-W726, {0,31,91,181,366}, {"0-30天","31-90天","91-180天","181-365天","365天以上"}))), LOOKUP(TODAY()-Z726, {0,31,91,181,366}, {"0-30天","31-90天","91-180天","181-365天","365天以上"})))</f>
        <v>Closed</v>
      </c>
      <c r="E726" s="67" t="str" cm="1">
        <f t="array" ref="E726">IF(A726&lt;&gt;"kbb", "", IF(IFERROR(VALUE(V726), 0)=MAX(INDEX(($A$2:$A$4929="kbb")*($L$2:$L$4929=L726)*IFERROR(VALUE($V$2:$V$4929), 0), 0)), "最新", "歷史重複"))</f>
        <v/>
      </c>
      <c r="F726" t="s">
        <v>3406</v>
      </c>
      <c r="G726" t="s">
        <v>29</v>
      </c>
      <c r="H726" t="s">
        <v>30</v>
      </c>
      <c r="I726" t="s">
        <v>31</v>
      </c>
      <c r="J726" t="s">
        <v>3407</v>
      </c>
      <c r="K726" t="s">
        <v>3408</v>
      </c>
      <c r="L726" t="s">
        <v>3418</v>
      </c>
      <c r="M726" t="s">
        <v>1556</v>
      </c>
      <c r="N726" t="s">
        <v>1296</v>
      </c>
      <c r="O726" t="s">
        <v>3419</v>
      </c>
      <c r="P726" t="s">
        <v>3418</v>
      </c>
      <c r="Q726" t="s">
        <v>3411</v>
      </c>
      <c r="R726" t="s">
        <v>1881</v>
      </c>
      <c r="S726" t="s">
        <v>3412</v>
      </c>
      <c r="T726" t="s">
        <v>3420</v>
      </c>
      <c r="U726" t="s">
        <v>37</v>
      </c>
      <c r="V726" t="s">
        <v>37</v>
      </c>
      <c r="W726" t="s">
        <v>37</v>
      </c>
      <c r="X726" t="s">
        <v>37</v>
      </c>
      <c r="Y726" t="s">
        <v>37</v>
      </c>
      <c r="Z726" t="s">
        <v>3421</v>
      </c>
      <c r="AA726" t="s">
        <v>44</v>
      </c>
      <c r="AB726" t="s">
        <v>44</v>
      </c>
      <c r="AC726" t="s">
        <v>45</v>
      </c>
      <c r="AD726" t="s">
        <v>1302</v>
      </c>
      <c r="AE726" t="s">
        <v>37</v>
      </c>
      <c r="AF726" t="s">
        <v>37</v>
      </c>
      <c r="AG726" t="s">
        <v>37</v>
      </c>
      <c r="AH726" t="s">
        <v>37</v>
      </c>
      <c r="AI726" t="s">
        <v>37</v>
      </c>
    </row>
    <row r="727" spans="1:35" ht="16.850000000000001" customHeight="1">
      <c r="A727" s="65" t="str">
        <f>IF(L727="","",IF(COUNTIF(Wip!K:K,L727)=0,IF(W727="","KGB","KBB"),IF(AND(_xlfn.IFNA(VLOOKUP(L727,Wip!K:M,3,0),"")="Y",Q727="MTCAPPLYCONF"),"On Hold",IF(W727="","KGB","KBB"))))</f>
        <v>KGB</v>
      </c>
      <c r="B727" s="65" t="str">
        <f>IF(A727="on hold", "on hold",
 IF(A727="KGB", "Standard Shipment",
  IF(IFERROR(IFERROR(VLOOKUP(L727, List!D:J, 7, 0), VLOOKUP(L727&amp;"", List!D:J, 7, 0)), 0)=0,
   IF(IFERROR(IFERROR(VLOOKUP(L727, 'CND List'!$A:$C, 3, 0), VLOOKUP(L727&amp;"", 'CND List'!$A:$C, 3, 0)), 0)=0,
    IF(A727="KBB", "-", ""),
    IFERROR(VLOOKUP(L727, 'CND List'!$A:$C, 3, 0), VLOOKUP(L727&amp;"", 'CND List'!$A:$C, 3, 0))
   ),
   IFERROR(VLOOKUP(L727, List!D:J, 7, 0), VLOOKUP(L727&amp;"", List!D:J, 7, 0))
  )
 )
)</f>
        <v>Standard Shipment</v>
      </c>
      <c r="C727" s="66" t="str">
        <f t="shared" si="12"/>
        <v>Standard Shipment</v>
      </c>
      <c r="D727" s="67" t="str">
        <f ca="1">IF(C727="Local Scrap","Closed",IFERROR(IF(A727="kgb","Closed",IF(MID(C727,5,1)="Q","Closed",LOOKUP(TODAY()-W727, {0,31,91,181,366}, {"0-30天","31-90天","91-180天","181-365天","365天以上"}))), LOOKUP(TODAY()-Z727, {0,31,91,181,366}, {"0-30天","31-90天","91-180天","181-365天","365天以上"})))</f>
        <v>Closed</v>
      </c>
      <c r="E727" s="67" t="str" cm="1">
        <f t="array" ref="E727">IF(A727&lt;&gt;"kbb", "", IF(IFERROR(VALUE(V727), 0)=MAX(INDEX(($A$2:$A$4929="kbb")*($L$2:$L$4929=L727)*IFERROR(VALUE($V$2:$V$4929), 0), 0)), "最新", "歷史重複"))</f>
        <v/>
      </c>
      <c r="F727" t="s">
        <v>3406</v>
      </c>
      <c r="G727" t="s">
        <v>29</v>
      </c>
      <c r="H727" t="s">
        <v>30</v>
      </c>
      <c r="I727" t="s">
        <v>31</v>
      </c>
      <c r="J727" t="s">
        <v>3407</v>
      </c>
      <c r="K727" t="s">
        <v>3408</v>
      </c>
      <c r="L727" t="s">
        <v>3422</v>
      </c>
      <c r="M727" t="s">
        <v>2449</v>
      </c>
      <c r="N727" t="s">
        <v>2450</v>
      </c>
      <c r="O727" t="s">
        <v>1611</v>
      </c>
      <c r="P727" t="s">
        <v>3422</v>
      </c>
      <c r="Q727" t="s">
        <v>3411</v>
      </c>
      <c r="R727" t="s">
        <v>1881</v>
      </c>
      <c r="S727" t="s">
        <v>3412</v>
      </c>
      <c r="T727" t="s">
        <v>3423</v>
      </c>
      <c r="U727" t="s">
        <v>37</v>
      </c>
      <c r="V727" t="s">
        <v>37</v>
      </c>
      <c r="W727" t="s">
        <v>37</v>
      </c>
      <c r="X727" t="s">
        <v>37</v>
      </c>
      <c r="Y727" t="s">
        <v>37</v>
      </c>
      <c r="Z727" t="s">
        <v>3424</v>
      </c>
      <c r="AA727" t="s">
        <v>44</v>
      </c>
      <c r="AB727" t="s">
        <v>44</v>
      </c>
      <c r="AC727" t="s">
        <v>45</v>
      </c>
      <c r="AD727" t="s">
        <v>1302</v>
      </c>
      <c r="AE727" t="s">
        <v>37</v>
      </c>
      <c r="AF727" t="s">
        <v>37</v>
      </c>
      <c r="AG727" t="s">
        <v>37</v>
      </c>
      <c r="AH727" t="s">
        <v>37</v>
      </c>
      <c r="AI727" t="s">
        <v>37</v>
      </c>
    </row>
    <row r="728" spans="1:35" ht="16.850000000000001" customHeight="1">
      <c r="A728" s="65" t="str">
        <f>IF(L728="","",IF(COUNTIF(Wip!K:K,L728)=0,IF(W728="","KGB","KBB"),IF(AND(_xlfn.IFNA(VLOOKUP(L728,Wip!K:M,3,0),"")="Y",Q728="MTCAPPLYCONF"),"On Hold",IF(W728="","KGB","KBB"))))</f>
        <v>On Hold</v>
      </c>
      <c r="B728" s="65" t="str">
        <f>IF(A728="on hold", "on hold",
 IF(A728="KGB", "Standard Shipment",
  IF(IFERROR(IFERROR(VLOOKUP(L728, List!D:J, 7, 0), VLOOKUP(L728&amp;"", List!D:J, 7, 0)), 0)=0,
   IF(IFERROR(IFERROR(VLOOKUP(L728, 'CND List'!$A:$C, 3, 0), VLOOKUP(L728&amp;"", 'CND List'!$A:$C, 3, 0)), 0)=0,
    IF(A728="KBB", "-", ""),
    IFERROR(VLOOKUP(L728, 'CND List'!$A:$C, 3, 0), VLOOKUP(L728&amp;"", 'CND List'!$A:$C, 3, 0))
   ),
   IFERROR(VLOOKUP(L728, List!D:J, 7, 0), VLOOKUP(L728&amp;"", List!D:J, 7, 0))
  )
 )
)</f>
        <v>on hold</v>
      </c>
      <c r="C728" s="66" t="str">
        <f t="shared" si="12"/>
        <v>on hold</v>
      </c>
      <c r="D728" s="67" t="str">
        <f ca="1">IF(C728="Local Scrap","Closed",IFERROR(IF(A728="kgb","Closed",IF(MID(C728,5,1)="Q","Closed",LOOKUP(TODAY()-W728, {0,31,91,181,366}, {"0-30天","31-90天","91-180天","181-365天","365天以上"}))), LOOKUP(TODAY()-Z728, {0,31,91,181,366}, {"0-30天","31-90天","91-180天","181-365天","365天以上"})))</f>
        <v>0-30天</v>
      </c>
      <c r="E728" s="67" t="str" cm="1">
        <f t="array" ref="E728">IF(A728&lt;&gt;"kbb", "", IF(IFERROR(VALUE(V728), 0)=MAX(INDEX(($A$2:$A$4929="kbb")*($L$2:$L$4929=L728)*IFERROR(VALUE($V$2:$V$4929), 0), 0)), "最新", "歷史重複"))</f>
        <v/>
      </c>
      <c r="F728" t="s">
        <v>3406</v>
      </c>
      <c r="G728" t="s">
        <v>29</v>
      </c>
      <c r="H728" t="s">
        <v>30</v>
      </c>
      <c r="I728" t="s">
        <v>31</v>
      </c>
      <c r="J728" t="s">
        <v>3407</v>
      </c>
      <c r="K728" t="s">
        <v>3408</v>
      </c>
      <c r="L728" t="s">
        <v>3425</v>
      </c>
      <c r="M728" t="s">
        <v>1610</v>
      </c>
      <c r="N728" t="s">
        <v>1391</v>
      </c>
      <c r="O728" t="s">
        <v>1611</v>
      </c>
      <c r="P728" t="s">
        <v>3425</v>
      </c>
      <c r="Q728" t="s">
        <v>2309</v>
      </c>
      <c r="R728" t="s">
        <v>1881</v>
      </c>
      <c r="S728" t="s">
        <v>3412</v>
      </c>
      <c r="T728" t="s">
        <v>37</v>
      </c>
      <c r="U728" t="s">
        <v>37</v>
      </c>
      <c r="V728" t="s">
        <v>37</v>
      </c>
      <c r="W728" t="s">
        <v>37</v>
      </c>
      <c r="X728" t="s">
        <v>37</v>
      </c>
      <c r="Y728" t="s">
        <v>37</v>
      </c>
      <c r="Z728" t="s">
        <v>3426</v>
      </c>
      <c r="AA728" t="s">
        <v>44</v>
      </c>
      <c r="AB728" t="s">
        <v>44</v>
      </c>
      <c r="AC728" t="s">
        <v>45</v>
      </c>
      <c r="AD728" t="s">
        <v>1302</v>
      </c>
      <c r="AE728" t="s">
        <v>37</v>
      </c>
      <c r="AF728" t="s">
        <v>37</v>
      </c>
      <c r="AG728" t="s">
        <v>37</v>
      </c>
      <c r="AH728" t="s">
        <v>37</v>
      </c>
      <c r="AI728" t="s">
        <v>37</v>
      </c>
    </row>
    <row r="729" spans="1:35" ht="16.850000000000001" customHeight="1">
      <c r="A729" s="65" t="str">
        <f>IF(L729="","",IF(COUNTIF(Wip!K:K,L729)=0,IF(W729="","KGB","KBB"),IF(AND(_xlfn.IFNA(VLOOKUP(L729,Wip!K:M,3,0),"")="Y",Q729="MTCAPPLYCONF"),"On Hold",IF(W729="","KGB","KBB"))))</f>
        <v>KGB</v>
      </c>
      <c r="B729" s="65" t="str">
        <f>IF(A729="on hold", "on hold",
 IF(A729="KGB", "Standard Shipment",
  IF(IFERROR(IFERROR(VLOOKUP(L729, List!D:J, 7, 0), VLOOKUP(L729&amp;"", List!D:J, 7, 0)), 0)=0,
   IF(IFERROR(IFERROR(VLOOKUP(L729, 'CND List'!$A:$C, 3, 0), VLOOKUP(L729&amp;"", 'CND List'!$A:$C, 3, 0)), 0)=0,
    IF(A729="KBB", "-", ""),
    IFERROR(VLOOKUP(L729, 'CND List'!$A:$C, 3, 0), VLOOKUP(L729&amp;"", 'CND List'!$A:$C, 3, 0))
   ),
   IFERROR(VLOOKUP(L729, List!D:J, 7, 0), VLOOKUP(L729&amp;"", List!D:J, 7, 0))
  )
 )
)</f>
        <v>Standard Shipment</v>
      </c>
      <c r="C729" s="66" t="str">
        <f t="shared" si="12"/>
        <v>Standard Shipment</v>
      </c>
      <c r="D729" s="67" t="str">
        <f ca="1">IF(C729="Local Scrap","Closed",IFERROR(IF(A729="kgb","Closed",IF(MID(C729,5,1)="Q","Closed",LOOKUP(TODAY()-W729, {0,31,91,181,366}, {"0-30天","31-90天","91-180天","181-365天","365天以上"}))), LOOKUP(TODAY()-Z729, {0,31,91,181,366}, {"0-30天","31-90天","91-180天","181-365天","365天以上"})))</f>
        <v>Closed</v>
      </c>
      <c r="E729" s="67" t="str" cm="1">
        <f t="array" ref="E729">IF(A729&lt;&gt;"kbb", "", IF(IFERROR(VALUE(V729), 0)=MAX(INDEX(($A$2:$A$4929="kbb")*($L$2:$L$4929=L729)*IFERROR(VALUE($V$2:$V$4929), 0), 0)), "最新", "歷史重複"))</f>
        <v/>
      </c>
      <c r="F729" t="s">
        <v>3406</v>
      </c>
      <c r="G729" t="s">
        <v>29</v>
      </c>
      <c r="H729" t="s">
        <v>30</v>
      </c>
      <c r="I729" t="s">
        <v>31</v>
      </c>
      <c r="J729" t="s">
        <v>3407</v>
      </c>
      <c r="K729" t="s">
        <v>3408</v>
      </c>
      <c r="L729" t="s">
        <v>3427</v>
      </c>
      <c r="M729" t="s">
        <v>930</v>
      </c>
      <c r="N729" t="s">
        <v>219</v>
      </c>
      <c r="O729" t="s">
        <v>3428</v>
      </c>
      <c r="P729" t="s">
        <v>3427</v>
      </c>
      <c r="Q729" t="s">
        <v>3411</v>
      </c>
      <c r="R729" t="s">
        <v>1881</v>
      </c>
      <c r="S729" t="s">
        <v>3412</v>
      </c>
      <c r="T729" t="s">
        <v>3429</v>
      </c>
      <c r="U729" t="s">
        <v>37</v>
      </c>
      <c r="V729" t="s">
        <v>37</v>
      </c>
      <c r="W729" t="s">
        <v>37</v>
      </c>
      <c r="X729" t="s">
        <v>37</v>
      </c>
      <c r="Y729" t="s">
        <v>37</v>
      </c>
      <c r="Z729" t="s">
        <v>3430</v>
      </c>
      <c r="AA729" t="s">
        <v>44</v>
      </c>
      <c r="AB729" t="s">
        <v>44</v>
      </c>
      <c r="AC729" t="s">
        <v>45</v>
      </c>
      <c r="AD729" t="s">
        <v>179</v>
      </c>
      <c r="AE729" t="s">
        <v>37</v>
      </c>
      <c r="AF729" t="s">
        <v>37</v>
      </c>
      <c r="AG729" t="s">
        <v>37</v>
      </c>
      <c r="AH729" t="s">
        <v>37</v>
      </c>
      <c r="AI729" t="s">
        <v>37</v>
      </c>
    </row>
    <row r="730" spans="1:35" ht="16.850000000000001" customHeight="1">
      <c r="A730" s="65" t="str">
        <f>IF(L730="","",IF(COUNTIF(Wip!K:K,L730)=0,IF(W730="","KGB","KBB"),IF(AND(_xlfn.IFNA(VLOOKUP(L730,Wip!K:M,3,0),"")="Y",Q730="MTCAPPLYCONF"),"On Hold",IF(W730="","KGB","KBB"))))</f>
        <v>KGB</v>
      </c>
      <c r="B730" s="65" t="str">
        <f>IF(A730="on hold", "on hold",
 IF(A730="KGB", "Standard Shipment",
  IF(IFERROR(IFERROR(VLOOKUP(L730, List!D:J, 7, 0), VLOOKUP(L730&amp;"", List!D:J, 7, 0)), 0)=0,
   IF(IFERROR(IFERROR(VLOOKUP(L730, 'CND List'!$A:$C, 3, 0), VLOOKUP(L730&amp;"", 'CND List'!$A:$C, 3, 0)), 0)=0,
    IF(A730="KBB", "-", ""),
    IFERROR(VLOOKUP(L730, 'CND List'!$A:$C, 3, 0), VLOOKUP(L730&amp;"", 'CND List'!$A:$C, 3, 0))
   ),
   IFERROR(VLOOKUP(L730, List!D:J, 7, 0), VLOOKUP(L730&amp;"", List!D:J, 7, 0))
  )
 )
)</f>
        <v>Standard Shipment</v>
      </c>
      <c r="C730" s="66" t="str">
        <f t="shared" si="12"/>
        <v>Standard Shipment</v>
      </c>
      <c r="D730" s="67" t="str">
        <f ca="1">IF(C730="Local Scrap","Closed",IFERROR(IF(A730="kgb","Closed",IF(MID(C730,5,1)="Q","Closed",LOOKUP(TODAY()-W730, {0,31,91,181,366}, {"0-30天","31-90天","91-180天","181-365天","365天以上"}))), LOOKUP(TODAY()-Z730, {0,31,91,181,366}, {"0-30天","31-90天","91-180天","181-365天","365天以上"})))</f>
        <v>Closed</v>
      </c>
      <c r="E730" s="67" t="str" cm="1">
        <f t="array" ref="E730">IF(A730&lt;&gt;"kbb", "", IF(IFERROR(VALUE(V730), 0)=MAX(INDEX(($A$2:$A$4929="kbb")*($L$2:$L$4929=L730)*IFERROR(VALUE($V$2:$V$4929), 0), 0)), "最新", "歷史重複"))</f>
        <v/>
      </c>
      <c r="F730" t="s">
        <v>3406</v>
      </c>
      <c r="G730" t="s">
        <v>29</v>
      </c>
      <c r="H730" t="s">
        <v>30</v>
      </c>
      <c r="I730" t="s">
        <v>31</v>
      </c>
      <c r="J730" t="s">
        <v>3407</v>
      </c>
      <c r="K730" t="s">
        <v>3408</v>
      </c>
      <c r="L730" t="s">
        <v>1990</v>
      </c>
      <c r="M730" t="s">
        <v>1428</v>
      </c>
      <c r="N730" t="s">
        <v>1411</v>
      </c>
      <c r="O730" t="s">
        <v>37</v>
      </c>
      <c r="P730" t="s">
        <v>1990</v>
      </c>
      <c r="Q730" t="s">
        <v>3411</v>
      </c>
      <c r="R730" t="s">
        <v>1881</v>
      </c>
      <c r="S730" t="s">
        <v>3412</v>
      </c>
      <c r="T730" t="s">
        <v>3431</v>
      </c>
      <c r="U730" t="s">
        <v>37</v>
      </c>
      <c r="V730" t="s">
        <v>37</v>
      </c>
      <c r="W730" t="s">
        <v>37</v>
      </c>
      <c r="X730" t="s">
        <v>37</v>
      </c>
      <c r="Y730" t="s">
        <v>37</v>
      </c>
      <c r="Z730" t="s">
        <v>3432</v>
      </c>
      <c r="AA730" t="s">
        <v>44</v>
      </c>
      <c r="AB730" t="s">
        <v>44</v>
      </c>
      <c r="AC730" t="s">
        <v>45</v>
      </c>
      <c r="AD730" t="s">
        <v>1257</v>
      </c>
      <c r="AE730" t="s">
        <v>37</v>
      </c>
      <c r="AF730" t="s">
        <v>37</v>
      </c>
      <c r="AG730" t="s">
        <v>37</v>
      </c>
      <c r="AH730" t="s">
        <v>37</v>
      </c>
      <c r="AI730" t="s">
        <v>37</v>
      </c>
    </row>
    <row r="731" spans="1:35" ht="16.850000000000001" customHeight="1">
      <c r="A731" s="65" t="str">
        <f>IF(L731="","",IF(COUNTIF(Wip!K:K,L731)=0,IF(W731="","KGB","KBB"),IF(AND(_xlfn.IFNA(VLOOKUP(L731,Wip!K:M,3,0),"")="Y",Q731="MTCAPPLYCONF"),"On Hold",IF(W731="","KGB","KBB"))))</f>
        <v>KGB</v>
      </c>
      <c r="B731" s="65" t="str">
        <f>IF(A731="on hold", "on hold",
 IF(A731="KGB", "Standard Shipment",
  IF(IFERROR(IFERROR(VLOOKUP(L731, List!D:J, 7, 0), VLOOKUP(L731&amp;"", List!D:J, 7, 0)), 0)=0,
   IF(IFERROR(IFERROR(VLOOKUP(L731, 'CND List'!$A:$C, 3, 0), VLOOKUP(L731&amp;"", 'CND List'!$A:$C, 3, 0)), 0)=0,
    IF(A731="KBB", "-", ""),
    IFERROR(VLOOKUP(L731, 'CND List'!$A:$C, 3, 0), VLOOKUP(L731&amp;"", 'CND List'!$A:$C, 3, 0))
   ),
   IFERROR(VLOOKUP(L731, List!D:J, 7, 0), VLOOKUP(L731&amp;"", List!D:J, 7, 0))
  )
 )
)</f>
        <v>Standard Shipment</v>
      </c>
      <c r="C731" s="66" t="str">
        <f t="shared" si="12"/>
        <v>Standard Shipment</v>
      </c>
      <c r="D731" s="67" t="str">
        <f ca="1">IF(C731="Local Scrap","Closed",IFERROR(IF(A731="kgb","Closed",IF(MID(C731,5,1)="Q","Closed",LOOKUP(TODAY()-W731, {0,31,91,181,366}, {"0-30天","31-90天","91-180天","181-365天","365天以上"}))), LOOKUP(TODAY()-Z731, {0,31,91,181,366}, {"0-30天","31-90天","91-180天","181-365天","365天以上"})))</f>
        <v>Closed</v>
      </c>
      <c r="E731" s="67" t="str" cm="1">
        <f t="array" ref="E731">IF(A731&lt;&gt;"kbb", "", IF(IFERROR(VALUE(V731), 0)=MAX(INDEX(($A$2:$A$4929="kbb")*($L$2:$L$4929=L731)*IFERROR(VALUE($V$2:$V$4929), 0), 0)), "最新", "歷史重複"))</f>
        <v/>
      </c>
      <c r="F731" t="s">
        <v>3406</v>
      </c>
      <c r="G731" t="s">
        <v>29</v>
      </c>
      <c r="H731" t="s">
        <v>30</v>
      </c>
      <c r="I731" t="s">
        <v>31</v>
      </c>
      <c r="J731" t="s">
        <v>3407</v>
      </c>
      <c r="K731" t="s">
        <v>3408</v>
      </c>
      <c r="L731" t="s">
        <v>3433</v>
      </c>
      <c r="M731" t="s">
        <v>1295</v>
      </c>
      <c r="N731" t="s">
        <v>1296</v>
      </c>
      <c r="O731" t="s">
        <v>3410</v>
      </c>
      <c r="P731" t="s">
        <v>3433</v>
      </c>
      <c r="Q731" t="s">
        <v>3411</v>
      </c>
      <c r="R731" t="s">
        <v>1881</v>
      </c>
      <c r="S731" t="s">
        <v>3412</v>
      </c>
      <c r="T731" t="s">
        <v>3434</v>
      </c>
      <c r="U731" t="s">
        <v>37</v>
      </c>
      <c r="V731" t="s">
        <v>37</v>
      </c>
      <c r="W731" t="s">
        <v>37</v>
      </c>
      <c r="X731" t="s">
        <v>37</v>
      </c>
      <c r="Y731" t="s">
        <v>37</v>
      </c>
      <c r="Z731" t="s">
        <v>3435</v>
      </c>
      <c r="AA731" t="s">
        <v>44</v>
      </c>
      <c r="AB731" t="s">
        <v>44</v>
      </c>
      <c r="AC731" t="s">
        <v>45</v>
      </c>
      <c r="AD731" t="s">
        <v>1302</v>
      </c>
      <c r="AE731" t="s">
        <v>37</v>
      </c>
      <c r="AF731" t="s">
        <v>37</v>
      </c>
      <c r="AG731" t="s">
        <v>37</v>
      </c>
      <c r="AH731" t="s">
        <v>37</v>
      </c>
      <c r="AI731" t="s">
        <v>37</v>
      </c>
    </row>
    <row r="732" spans="1:35" ht="16.850000000000001" customHeight="1">
      <c r="A732" s="65" t="str">
        <f>IF(L732="","",IF(COUNTIF(Wip!K:K,L732)=0,IF(W732="","KGB","KBB"),IF(AND(_xlfn.IFNA(VLOOKUP(L732,Wip!K:M,3,0),"")="Y",Q732="MTCAPPLYCONF"),"On Hold",IF(W732="","KGB","KBB"))))</f>
        <v>KGB</v>
      </c>
      <c r="B732" s="65" t="str">
        <f>IF(A732="on hold", "on hold",
 IF(A732="KGB", "Standard Shipment",
  IF(IFERROR(IFERROR(VLOOKUP(L732, List!D:J, 7, 0), VLOOKUP(L732&amp;"", List!D:J, 7, 0)), 0)=0,
   IF(IFERROR(IFERROR(VLOOKUP(L732, 'CND List'!$A:$C, 3, 0), VLOOKUP(L732&amp;"", 'CND List'!$A:$C, 3, 0)), 0)=0,
    IF(A732="KBB", "-", ""),
    IFERROR(VLOOKUP(L732, 'CND List'!$A:$C, 3, 0), VLOOKUP(L732&amp;"", 'CND List'!$A:$C, 3, 0))
   ),
   IFERROR(VLOOKUP(L732, List!D:J, 7, 0), VLOOKUP(L732&amp;"", List!D:J, 7, 0))
  )
 )
)</f>
        <v>Standard Shipment</v>
      </c>
      <c r="C732" s="66" t="str">
        <f t="shared" si="12"/>
        <v>Standard Shipment</v>
      </c>
      <c r="D732" s="67" t="str">
        <f ca="1">IF(C732="Local Scrap","Closed",IFERROR(IF(A732="kgb","Closed",IF(MID(C732,5,1)="Q","Closed",LOOKUP(TODAY()-W732, {0,31,91,181,366}, {"0-30天","31-90天","91-180天","181-365天","365天以上"}))), LOOKUP(TODAY()-Z732, {0,31,91,181,366}, {"0-30天","31-90天","91-180天","181-365天","365天以上"})))</f>
        <v>Closed</v>
      </c>
      <c r="E732" s="67" t="str" cm="1">
        <f t="array" ref="E732">IF(A732&lt;&gt;"kbb", "", IF(IFERROR(VALUE(V732), 0)=MAX(INDEX(($A$2:$A$4929="kbb")*($L$2:$L$4929=L732)*IFERROR(VALUE($V$2:$V$4929), 0), 0)), "最新", "歷史重複"))</f>
        <v/>
      </c>
      <c r="F732" t="s">
        <v>3406</v>
      </c>
      <c r="G732" t="s">
        <v>29</v>
      </c>
      <c r="H732" t="s">
        <v>30</v>
      </c>
      <c r="I732" t="s">
        <v>31</v>
      </c>
      <c r="J732" t="s">
        <v>3407</v>
      </c>
      <c r="K732" t="s">
        <v>3408</v>
      </c>
      <c r="L732" t="s">
        <v>3436</v>
      </c>
      <c r="M732" t="s">
        <v>2449</v>
      </c>
      <c r="N732" t="s">
        <v>2450</v>
      </c>
      <c r="O732" t="s">
        <v>1611</v>
      </c>
      <c r="P732" t="s">
        <v>3436</v>
      </c>
      <c r="Q732" t="s">
        <v>3411</v>
      </c>
      <c r="R732" t="s">
        <v>1881</v>
      </c>
      <c r="S732" t="s">
        <v>3412</v>
      </c>
      <c r="T732" t="s">
        <v>3437</v>
      </c>
      <c r="U732" t="s">
        <v>37</v>
      </c>
      <c r="V732" t="s">
        <v>37</v>
      </c>
      <c r="W732" t="s">
        <v>37</v>
      </c>
      <c r="X732" t="s">
        <v>37</v>
      </c>
      <c r="Y732" t="s">
        <v>37</v>
      </c>
      <c r="Z732" t="s">
        <v>3438</v>
      </c>
      <c r="AA732" t="s">
        <v>44</v>
      </c>
      <c r="AB732" t="s">
        <v>44</v>
      </c>
      <c r="AC732" t="s">
        <v>45</v>
      </c>
      <c r="AD732" t="s">
        <v>1302</v>
      </c>
      <c r="AE732" t="s">
        <v>37</v>
      </c>
      <c r="AF732" t="s">
        <v>37</v>
      </c>
      <c r="AG732" t="s">
        <v>37</v>
      </c>
      <c r="AH732" t="s">
        <v>37</v>
      </c>
      <c r="AI732" t="s">
        <v>37</v>
      </c>
    </row>
    <row r="733" spans="1:35" ht="16.850000000000001" customHeight="1">
      <c r="A733" s="65" t="str">
        <f>IF(L733="","",IF(COUNTIF(Wip!K:K,L733)=0,IF(W733="","KGB","KBB"),IF(AND(_xlfn.IFNA(VLOOKUP(L733,Wip!K:M,3,0),"")="Y",Q733="MTCAPPLYCONF"),"On Hold",IF(W733="","KGB","KBB"))))</f>
        <v>KGB</v>
      </c>
      <c r="B733" s="65" t="str">
        <f>IF(A733="on hold", "on hold",
 IF(A733="KGB", "Standard Shipment",
  IF(IFERROR(IFERROR(VLOOKUP(L733, List!D:J, 7, 0), VLOOKUP(L733&amp;"", List!D:J, 7, 0)), 0)=0,
   IF(IFERROR(IFERROR(VLOOKUP(L733, 'CND List'!$A:$C, 3, 0), VLOOKUP(L733&amp;"", 'CND List'!$A:$C, 3, 0)), 0)=0,
    IF(A733="KBB", "-", ""),
    IFERROR(VLOOKUP(L733, 'CND List'!$A:$C, 3, 0), VLOOKUP(L733&amp;"", 'CND List'!$A:$C, 3, 0))
   ),
   IFERROR(VLOOKUP(L733, List!D:J, 7, 0), VLOOKUP(L733&amp;"", List!D:J, 7, 0))
  )
 )
)</f>
        <v>Standard Shipment</v>
      </c>
      <c r="C733" s="66" t="str">
        <f t="shared" si="12"/>
        <v>Standard Shipment</v>
      </c>
      <c r="D733" s="67" t="str">
        <f ca="1">IF(C733="Local Scrap","Closed",IFERROR(IF(A733="kgb","Closed",IF(MID(C733,5,1)="Q","Closed",LOOKUP(TODAY()-W733, {0,31,91,181,366}, {"0-30天","31-90天","91-180天","181-365天","365天以上"}))), LOOKUP(TODAY()-Z733, {0,31,91,181,366}, {"0-30天","31-90天","91-180天","181-365天","365天以上"})))</f>
        <v>Closed</v>
      </c>
      <c r="E733" s="67" t="str" cm="1">
        <f t="array" ref="E733">IF(A733&lt;&gt;"kbb", "", IF(IFERROR(VALUE(V733), 0)=MAX(INDEX(($A$2:$A$4929="kbb")*($L$2:$L$4929=L733)*IFERROR(VALUE($V$2:$V$4929), 0), 0)), "最新", "歷史重複"))</f>
        <v/>
      </c>
      <c r="F733" t="s">
        <v>3406</v>
      </c>
      <c r="G733" t="s">
        <v>29</v>
      </c>
      <c r="H733" t="s">
        <v>30</v>
      </c>
      <c r="I733" t="s">
        <v>31</v>
      </c>
      <c r="J733" t="s">
        <v>3407</v>
      </c>
      <c r="K733" t="s">
        <v>3408</v>
      </c>
      <c r="L733" t="s">
        <v>3439</v>
      </c>
      <c r="M733" t="s">
        <v>2536</v>
      </c>
      <c r="N733" t="s">
        <v>1321</v>
      </c>
      <c r="O733" t="s">
        <v>3440</v>
      </c>
      <c r="P733" t="s">
        <v>3439</v>
      </c>
      <c r="Q733" t="s">
        <v>3411</v>
      </c>
      <c r="R733" t="s">
        <v>1881</v>
      </c>
      <c r="S733" t="s">
        <v>3412</v>
      </c>
      <c r="T733" t="s">
        <v>3441</v>
      </c>
      <c r="U733" t="s">
        <v>37</v>
      </c>
      <c r="V733" t="s">
        <v>37</v>
      </c>
      <c r="W733" t="s">
        <v>37</v>
      </c>
      <c r="X733" t="s">
        <v>37</v>
      </c>
      <c r="Y733" t="s">
        <v>37</v>
      </c>
      <c r="Z733" t="s">
        <v>3442</v>
      </c>
      <c r="AA733" t="s">
        <v>44</v>
      </c>
      <c r="AB733" t="s">
        <v>44</v>
      </c>
      <c r="AC733" t="s">
        <v>45</v>
      </c>
      <c r="AD733" t="s">
        <v>1288</v>
      </c>
      <c r="AE733" t="s">
        <v>37</v>
      </c>
      <c r="AF733" t="s">
        <v>37</v>
      </c>
      <c r="AG733" t="s">
        <v>37</v>
      </c>
      <c r="AH733" t="s">
        <v>37</v>
      </c>
      <c r="AI733" t="s">
        <v>37</v>
      </c>
    </row>
    <row r="734" spans="1:35" ht="16.850000000000001" customHeight="1">
      <c r="A734" s="65" t="str">
        <f>IF(L734="","",IF(COUNTIF(Wip!K:K,L734)=0,IF(W734="","KGB","KBB"),IF(AND(_xlfn.IFNA(VLOOKUP(L734,Wip!K:M,3,0),"")="Y",Q734="MTCAPPLYCONF"),"On Hold",IF(W734="","KGB","KBB"))))</f>
        <v>KGB</v>
      </c>
      <c r="B734" s="65" t="str">
        <f>IF(A734="on hold", "on hold",
 IF(A734="KGB", "Standard Shipment",
  IF(IFERROR(IFERROR(VLOOKUP(L734, List!D:J, 7, 0), VLOOKUP(L734&amp;"", List!D:J, 7, 0)), 0)=0,
   IF(IFERROR(IFERROR(VLOOKUP(L734, 'CND List'!$A:$C, 3, 0), VLOOKUP(L734&amp;"", 'CND List'!$A:$C, 3, 0)), 0)=0,
    IF(A734="KBB", "-", ""),
    IFERROR(VLOOKUP(L734, 'CND List'!$A:$C, 3, 0), VLOOKUP(L734&amp;"", 'CND List'!$A:$C, 3, 0))
   ),
   IFERROR(VLOOKUP(L734, List!D:J, 7, 0), VLOOKUP(L734&amp;"", List!D:J, 7, 0))
  )
 )
)</f>
        <v>Standard Shipment</v>
      </c>
      <c r="C734" s="66" t="str">
        <f t="shared" si="12"/>
        <v>Standard Shipment</v>
      </c>
      <c r="D734" s="67" t="str">
        <f ca="1">IF(C734="Local Scrap","Closed",IFERROR(IF(A734="kgb","Closed",IF(MID(C734,5,1)="Q","Closed",LOOKUP(TODAY()-W734, {0,31,91,181,366}, {"0-30天","31-90天","91-180天","181-365天","365天以上"}))), LOOKUP(TODAY()-Z734, {0,31,91,181,366}, {"0-30天","31-90天","91-180天","181-365天","365天以上"})))</f>
        <v>Closed</v>
      </c>
      <c r="E734" s="67" t="str" cm="1">
        <f t="array" ref="E734">IF(A734&lt;&gt;"kbb", "", IF(IFERROR(VALUE(V734), 0)=MAX(INDEX(($A$2:$A$4929="kbb")*($L$2:$L$4929=L734)*IFERROR(VALUE($V$2:$V$4929), 0), 0)), "最新", "歷史重複"))</f>
        <v/>
      </c>
      <c r="F734" t="s">
        <v>3406</v>
      </c>
      <c r="G734" t="s">
        <v>29</v>
      </c>
      <c r="H734" t="s">
        <v>30</v>
      </c>
      <c r="I734" t="s">
        <v>31</v>
      </c>
      <c r="J734" t="s">
        <v>3407</v>
      </c>
      <c r="K734" t="s">
        <v>3408</v>
      </c>
      <c r="L734" t="s">
        <v>3443</v>
      </c>
      <c r="M734" t="s">
        <v>2536</v>
      </c>
      <c r="N734" t="s">
        <v>1321</v>
      </c>
      <c r="O734" t="s">
        <v>3440</v>
      </c>
      <c r="P734" t="s">
        <v>3443</v>
      </c>
      <c r="Q734" t="s">
        <v>3411</v>
      </c>
      <c r="R734" t="s">
        <v>1881</v>
      </c>
      <c r="S734" t="s">
        <v>3412</v>
      </c>
      <c r="T734" t="s">
        <v>3444</v>
      </c>
      <c r="U734" t="s">
        <v>37</v>
      </c>
      <c r="V734" t="s">
        <v>37</v>
      </c>
      <c r="W734" t="s">
        <v>37</v>
      </c>
      <c r="X734" t="s">
        <v>37</v>
      </c>
      <c r="Y734" t="s">
        <v>37</v>
      </c>
      <c r="Z734" t="s">
        <v>3445</v>
      </c>
      <c r="AA734" t="s">
        <v>44</v>
      </c>
      <c r="AB734" t="s">
        <v>44</v>
      </c>
      <c r="AC734" t="s">
        <v>45</v>
      </c>
      <c r="AD734" t="s">
        <v>1288</v>
      </c>
      <c r="AE734" t="s">
        <v>37</v>
      </c>
      <c r="AF734" t="s">
        <v>37</v>
      </c>
      <c r="AG734" t="s">
        <v>37</v>
      </c>
      <c r="AH734" t="s">
        <v>37</v>
      </c>
      <c r="AI734" t="s">
        <v>37</v>
      </c>
    </row>
    <row r="735" spans="1:35" ht="16.850000000000001" customHeight="1">
      <c r="A735" s="65" t="str">
        <f>IF(L735="","",IF(COUNTIF(Wip!K:K,L735)=0,IF(W735="","KGB","KBB"),IF(AND(_xlfn.IFNA(VLOOKUP(L735,Wip!K:M,3,0),"")="Y",Q735="MTCAPPLYCONF"),"On Hold",IF(W735="","KGB","KBB"))))</f>
        <v>KGB</v>
      </c>
      <c r="B735" s="65" t="str">
        <f>IF(A735="on hold", "on hold",
 IF(A735="KGB", "Standard Shipment",
  IF(IFERROR(IFERROR(VLOOKUP(L735, List!D:J, 7, 0), VLOOKUP(L735&amp;"", List!D:J, 7, 0)), 0)=0,
   IF(IFERROR(IFERROR(VLOOKUP(L735, 'CND List'!$A:$C, 3, 0), VLOOKUP(L735&amp;"", 'CND List'!$A:$C, 3, 0)), 0)=0,
    IF(A735="KBB", "-", ""),
    IFERROR(VLOOKUP(L735, 'CND List'!$A:$C, 3, 0), VLOOKUP(L735&amp;"", 'CND List'!$A:$C, 3, 0))
   ),
   IFERROR(VLOOKUP(L735, List!D:J, 7, 0), VLOOKUP(L735&amp;"", List!D:J, 7, 0))
  )
 )
)</f>
        <v>Standard Shipment</v>
      </c>
      <c r="C735" s="66" t="str">
        <f t="shared" si="12"/>
        <v>Standard Shipment</v>
      </c>
      <c r="D735" s="67" t="str">
        <f ca="1">IF(C735="Local Scrap","Closed",IFERROR(IF(A735="kgb","Closed",IF(MID(C735,5,1)="Q","Closed",LOOKUP(TODAY()-W735, {0,31,91,181,366}, {"0-30天","31-90天","91-180天","181-365天","365天以上"}))), LOOKUP(TODAY()-Z735, {0,31,91,181,366}, {"0-30天","31-90天","91-180天","181-365天","365天以上"})))</f>
        <v>Closed</v>
      </c>
      <c r="E735" s="67" t="str" cm="1">
        <f t="array" ref="E735">IF(A735&lt;&gt;"kbb", "", IF(IFERROR(VALUE(V735), 0)=MAX(INDEX(($A$2:$A$4929="kbb")*($L$2:$L$4929=L735)*IFERROR(VALUE($V$2:$V$4929), 0), 0)), "最新", "歷史重複"))</f>
        <v/>
      </c>
      <c r="F735" t="s">
        <v>3406</v>
      </c>
      <c r="G735" t="s">
        <v>29</v>
      </c>
      <c r="H735" t="s">
        <v>30</v>
      </c>
      <c r="I735" t="s">
        <v>31</v>
      </c>
      <c r="J735" t="s">
        <v>3407</v>
      </c>
      <c r="K735" t="s">
        <v>3408</v>
      </c>
      <c r="L735" t="s">
        <v>3446</v>
      </c>
      <c r="M735" t="s">
        <v>2536</v>
      </c>
      <c r="N735" t="s">
        <v>1321</v>
      </c>
      <c r="O735" t="s">
        <v>3440</v>
      </c>
      <c r="P735" t="s">
        <v>3446</v>
      </c>
      <c r="Q735" t="s">
        <v>3411</v>
      </c>
      <c r="R735" t="s">
        <v>1881</v>
      </c>
      <c r="S735" t="s">
        <v>3412</v>
      </c>
      <c r="T735" t="s">
        <v>3447</v>
      </c>
      <c r="U735" t="s">
        <v>37</v>
      </c>
      <c r="V735" t="s">
        <v>37</v>
      </c>
      <c r="W735" t="s">
        <v>37</v>
      </c>
      <c r="X735" t="s">
        <v>37</v>
      </c>
      <c r="Y735" t="s">
        <v>37</v>
      </c>
      <c r="Z735" t="s">
        <v>3448</v>
      </c>
      <c r="AA735" t="s">
        <v>44</v>
      </c>
      <c r="AB735" t="s">
        <v>44</v>
      </c>
      <c r="AC735" t="s">
        <v>45</v>
      </c>
      <c r="AD735" t="s">
        <v>1288</v>
      </c>
      <c r="AE735" t="s">
        <v>37</v>
      </c>
      <c r="AF735" t="s">
        <v>37</v>
      </c>
      <c r="AG735" t="s">
        <v>37</v>
      </c>
      <c r="AH735" t="s">
        <v>37</v>
      </c>
      <c r="AI735" t="s">
        <v>37</v>
      </c>
    </row>
    <row r="736" spans="1:35" ht="16.850000000000001" customHeight="1">
      <c r="A736" s="65" t="str">
        <f>IF(L736="","",IF(COUNTIF(Wip!K:K,L736)=0,IF(W736="","KGB","KBB"),IF(AND(_xlfn.IFNA(VLOOKUP(L736,Wip!K:M,3,0),"")="Y",Q736="MTCAPPLYCONF"),"On Hold",IF(W736="","KGB","KBB"))))</f>
        <v>KGB</v>
      </c>
      <c r="B736" s="65" t="str">
        <f>IF(A736="on hold", "on hold",
 IF(A736="KGB", "Standard Shipment",
  IF(IFERROR(IFERROR(VLOOKUP(L736, List!D:J, 7, 0), VLOOKUP(L736&amp;"", List!D:J, 7, 0)), 0)=0,
   IF(IFERROR(IFERROR(VLOOKUP(L736, 'CND List'!$A:$C, 3, 0), VLOOKUP(L736&amp;"", 'CND List'!$A:$C, 3, 0)), 0)=0,
    IF(A736="KBB", "-", ""),
    IFERROR(VLOOKUP(L736, 'CND List'!$A:$C, 3, 0), VLOOKUP(L736&amp;"", 'CND List'!$A:$C, 3, 0))
   ),
   IFERROR(VLOOKUP(L736, List!D:J, 7, 0), VLOOKUP(L736&amp;"", List!D:J, 7, 0))
  )
 )
)</f>
        <v>Standard Shipment</v>
      </c>
      <c r="C736" s="66" t="str">
        <f t="shared" si="12"/>
        <v>Standard Shipment</v>
      </c>
      <c r="D736" s="67" t="str">
        <f ca="1">IF(C736="Local Scrap","Closed",IFERROR(IF(A736="kgb","Closed",IF(MID(C736,5,1)="Q","Closed",LOOKUP(TODAY()-W736, {0,31,91,181,366}, {"0-30天","31-90天","91-180天","181-365天","365天以上"}))), LOOKUP(TODAY()-Z736, {0,31,91,181,366}, {"0-30天","31-90天","91-180天","181-365天","365天以上"})))</f>
        <v>Closed</v>
      </c>
      <c r="E736" s="67" t="str" cm="1">
        <f t="array" ref="E736">IF(A736&lt;&gt;"kbb", "", IF(IFERROR(VALUE(V736), 0)=MAX(INDEX(($A$2:$A$4929="kbb")*($L$2:$L$4929=L736)*IFERROR(VALUE($V$2:$V$4929), 0), 0)), "最新", "歷史重複"))</f>
        <v/>
      </c>
      <c r="F736" t="s">
        <v>3406</v>
      </c>
      <c r="G736" t="s">
        <v>29</v>
      </c>
      <c r="H736" t="s">
        <v>30</v>
      </c>
      <c r="I736" t="s">
        <v>31</v>
      </c>
      <c r="J736" t="s">
        <v>3407</v>
      </c>
      <c r="K736" t="s">
        <v>3408</v>
      </c>
      <c r="L736" t="s">
        <v>3449</v>
      </c>
      <c r="M736" t="s">
        <v>2891</v>
      </c>
      <c r="N736" t="s">
        <v>2892</v>
      </c>
      <c r="O736" t="s">
        <v>3450</v>
      </c>
      <c r="P736" t="s">
        <v>3449</v>
      </c>
      <c r="Q736" t="s">
        <v>3411</v>
      </c>
      <c r="R736" t="s">
        <v>1881</v>
      </c>
      <c r="S736" t="s">
        <v>3451</v>
      </c>
      <c r="T736" t="s">
        <v>3452</v>
      </c>
      <c r="U736" t="s">
        <v>37</v>
      </c>
      <c r="V736" t="s">
        <v>37</v>
      </c>
      <c r="W736" t="s">
        <v>37</v>
      </c>
      <c r="X736" t="s">
        <v>37</v>
      </c>
      <c r="Y736" t="s">
        <v>37</v>
      </c>
      <c r="Z736" t="s">
        <v>3453</v>
      </c>
      <c r="AA736" t="s">
        <v>44</v>
      </c>
      <c r="AB736" t="s">
        <v>44</v>
      </c>
      <c r="AC736" t="s">
        <v>45</v>
      </c>
      <c r="AD736" t="s">
        <v>1539</v>
      </c>
      <c r="AE736" t="s">
        <v>37</v>
      </c>
      <c r="AF736" t="s">
        <v>37</v>
      </c>
      <c r="AG736" t="s">
        <v>37</v>
      </c>
      <c r="AH736" t="s">
        <v>37</v>
      </c>
      <c r="AI736" t="s">
        <v>37</v>
      </c>
    </row>
    <row r="737" spans="1:35" ht="16.850000000000001" customHeight="1">
      <c r="A737" s="65" t="str">
        <f>IF(L737="","",IF(COUNTIF(Wip!K:K,L737)=0,IF(W737="","KGB","KBB"),IF(AND(_xlfn.IFNA(VLOOKUP(L737,Wip!K:M,3,0),"")="Y",Q737="MTCAPPLYCONF"),"On Hold",IF(W737="","KGB","KBB"))))</f>
        <v>KGB</v>
      </c>
      <c r="B737" s="65" t="str">
        <f>IF(A737="on hold", "on hold",
 IF(A737="KGB", "Standard Shipment",
  IF(IFERROR(IFERROR(VLOOKUP(L737, List!D:J, 7, 0), VLOOKUP(L737&amp;"", List!D:J, 7, 0)), 0)=0,
   IF(IFERROR(IFERROR(VLOOKUP(L737, 'CND List'!$A:$C, 3, 0), VLOOKUP(L737&amp;"", 'CND List'!$A:$C, 3, 0)), 0)=0,
    IF(A737="KBB", "-", ""),
    IFERROR(VLOOKUP(L737, 'CND List'!$A:$C, 3, 0), VLOOKUP(L737&amp;"", 'CND List'!$A:$C, 3, 0))
   ),
   IFERROR(VLOOKUP(L737, List!D:J, 7, 0), VLOOKUP(L737&amp;"", List!D:J, 7, 0))
  )
 )
)</f>
        <v>Standard Shipment</v>
      </c>
      <c r="C737" s="66" t="str">
        <f t="shared" si="12"/>
        <v>Standard Shipment</v>
      </c>
      <c r="D737" s="67" t="str">
        <f ca="1">IF(C737="Local Scrap","Closed",IFERROR(IF(A737="kgb","Closed",IF(MID(C737,5,1)="Q","Closed",LOOKUP(TODAY()-W737, {0,31,91,181,366}, {"0-30天","31-90天","91-180天","181-365天","365天以上"}))), LOOKUP(TODAY()-Z737, {0,31,91,181,366}, {"0-30天","31-90天","91-180天","181-365天","365天以上"})))</f>
        <v>Closed</v>
      </c>
      <c r="E737" s="67" t="str" cm="1">
        <f t="array" ref="E737">IF(A737&lt;&gt;"kbb", "", IF(IFERROR(VALUE(V737), 0)=MAX(INDEX(($A$2:$A$4929="kbb")*($L$2:$L$4929=L737)*IFERROR(VALUE($V$2:$V$4929), 0), 0)), "最新", "歷史重複"))</f>
        <v/>
      </c>
      <c r="F737" t="s">
        <v>3406</v>
      </c>
      <c r="G737" t="s">
        <v>29</v>
      </c>
      <c r="H737" t="s">
        <v>30</v>
      </c>
      <c r="I737" t="s">
        <v>31</v>
      </c>
      <c r="J737" t="s">
        <v>3407</v>
      </c>
      <c r="K737" t="s">
        <v>3408</v>
      </c>
      <c r="L737" t="s">
        <v>3454</v>
      </c>
      <c r="M737" t="s">
        <v>2944</v>
      </c>
      <c r="N737" t="s">
        <v>2945</v>
      </c>
      <c r="O737" t="s">
        <v>3450</v>
      </c>
      <c r="P737" t="s">
        <v>3454</v>
      </c>
      <c r="Q737" t="s">
        <v>3411</v>
      </c>
      <c r="R737" t="s">
        <v>1881</v>
      </c>
      <c r="S737" t="s">
        <v>3451</v>
      </c>
      <c r="T737" t="s">
        <v>3455</v>
      </c>
      <c r="U737" t="s">
        <v>37</v>
      </c>
      <c r="V737" t="s">
        <v>37</v>
      </c>
      <c r="W737" t="s">
        <v>37</v>
      </c>
      <c r="X737" t="s">
        <v>37</v>
      </c>
      <c r="Y737" t="s">
        <v>37</v>
      </c>
      <c r="Z737" t="s">
        <v>3456</v>
      </c>
      <c r="AA737" t="s">
        <v>44</v>
      </c>
      <c r="AB737" t="s">
        <v>44</v>
      </c>
      <c r="AC737" t="s">
        <v>45</v>
      </c>
      <c r="AD737" t="s">
        <v>1539</v>
      </c>
      <c r="AE737" t="s">
        <v>37</v>
      </c>
      <c r="AF737" t="s">
        <v>37</v>
      </c>
      <c r="AG737" t="s">
        <v>37</v>
      </c>
      <c r="AH737" t="s">
        <v>37</v>
      </c>
      <c r="AI737" t="s">
        <v>37</v>
      </c>
    </row>
    <row r="738" spans="1:35" ht="16.850000000000001" customHeight="1">
      <c r="A738" s="65" t="str">
        <f>IF(L738="","",IF(COUNTIF(Wip!K:K,L738)=0,IF(W738="","KGB","KBB"),IF(AND(_xlfn.IFNA(VLOOKUP(L738,Wip!K:M,3,0),"")="Y",Q738="MTCAPPLYCONF"),"On Hold",IF(W738="","KGB","KBB"))))</f>
        <v>On Hold</v>
      </c>
      <c r="B738" s="65" t="str">
        <f>IF(A738="on hold", "on hold",
 IF(A738="KGB", "Standard Shipment",
  IF(IFERROR(IFERROR(VLOOKUP(L738, List!D:J, 7, 0), VLOOKUP(L738&amp;"", List!D:J, 7, 0)), 0)=0,
   IF(IFERROR(IFERROR(VLOOKUP(L738, 'CND List'!$A:$C, 3, 0), VLOOKUP(L738&amp;"", 'CND List'!$A:$C, 3, 0)), 0)=0,
    IF(A738="KBB", "-", ""),
    IFERROR(VLOOKUP(L738, 'CND List'!$A:$C, 3, 0), VLOOKUP(L738&amp;"", 'CND List'!$A:$C, 3, 0))
   ),
   IFERROR(VLOOKUP(L738, List!D:J, 7, 0), VLOOKUP(L738&amp;"", List!D:J, 7, 0))
  )
 )
)</f>
        <v>on hold</v>
      </c>
      <c r="C738" s="66" t="str">
        <f t="shared" si="12"/>
        <v>on hold</v>
      </c>
      <c r="D738" s="67" t="str">
        <f ca="1">IF(C738="Local Scrap","Closed",IFERROR(IF(A738="kgb","Closed",IF(MID(C738,5,1)="Q","Closed",LOOKUP(TODAY()-W738, {0,31,91,181,366}, {"0-30天","31-90天","91-180天","181-365天","365天以上"}))), LOOKUP(TODAY()-Z738, {0,31,91,181,366}, {"0-30天","31-90天","91-180天","181-365天","365天以上"})))</f>
        <v>0-30天</v>
      </c>
      <c r="E738" s="67" t="str" cm="1">
        <f t="array" ref="E738">IF(A738&lt;&gt;"kbb", "", IF(IFERROR(VALUE(V738), 0)=MAX(INDEX(($A$2:$A$4929="kbb")*($L$2:$L$4929=L738)*IFERROR(VALUE($V$2:$V$4929), 0), 0)), "最新", "歷史重複"))</f>
        <v/>
      </c>
      <c r="F738" t="s">
        <v>3406</v>
      </c>
      <c r="G738" t="s">
        <v>29</v>
      </c>
      <c r="H738" t="s">
        <v>30</v>
      </c>
      <c r="I738" t="s">
        <v>31</v>
      </c>
      <c r="J738" t="s">
        <v>3407</v>
      </c>
      <c r="K738" t="s">
        <v>3408</v>
      </c>
      <c r="L738" t="s">
        <v>3457</v>
      </c>
      <c r="M738" t="s">
        <v>1248</v>
      </c>
      <c r="N738" t="s">
        <v>1249</v>
      </c>
      <c r="O738" t="s">
        <v>1444</v>
      </c>
      <c r="P738" t="s">
        <v>3457</v>
      </c>
      <c r="Q738" t="s">
        <v>2309</v>
      </c>
      <c r="R738" t="s">
        <v>1881</v>
      </c>
      <c r="S738" t="s">
        <v>3451</v>
      </c>
      <c r="T738" t="s">
        <v>37</v>
      </c>
      <c r="U738" t="s">
        <v>37</v>
      </c>
      <c r="V738" t="s">
        <v>37</v>
      </c>
      <c r="W738" t="s">
        <v>37</v>
      </c>
      <c r="X738" t="s">
        <v>37</v>
      </c>
      <c r="Y738" t="s">
        <v>37</v>
      </c>
      <c r="Z738" t="s">
        <v>3458</v>
      </c>
      <c r="AA738" t="s">
        <v>44</v>
      </c>
      <c r="AB738" t="s">
        <v>44</v>
      </c>
      <c r="AC738" t="s">
        <v>45</v>
      </c>
      <c r="AD738" t="s">
        <v>1257</v>
      </c>
      <c r="AE738" t="s">
        <v>37</v>
      </c>
      <c r="AF738" t="s">
        <v>37</v>
      </c>
      <c r="AG738" t="s">
        <v>37</v>
      </c>
      <c r="AH738" t="s">
        <v>37</v>
      </c>
      <c r="AI738" t="s">
        <v>37</v>
      </c>
    </row>
    <row r="739" spans="1:35" ht="16.850000000000001" customHeight="1">
      <c r="A739" s="65" t="str">
        <f>IF(L739="","",IF(COUNTIF(Wip!K:K,L739)=0,IF(W739="","KGB","KBB"),IF(AND(_xlfn.IFNA(VLOOKUP(L739,Wip!K:M,3,0),"")="Y",Q739="MTCAPPLYCONF"),"On Hold",IF(W739="","KGB","KBB"))))</f>
        <v>KGB</v>
      </c>
      <c r="B739" s="65" t="str">
        <f>IF(A739="on hold", "on hold",
 IF(A739="KGB", "Standard Shipment",
  IF(IFERROR(IFERROR(VLOOKUP(L739, List!D:J, 7, 0), VLOOKUP(L739&amp;"", List!D:J, 7, 0)), 0)=0,
   IF(IFERROR(IFERROR(VLOOKUP(L739, 'CND List'!$A:$C, 3, 0), VLOOKUP(L739&amp;"", 'CND List'!$A:$C, 3, 0)), 0)=0,
    IF(A739="KBB", "-", ""),
    IFERROR(VLOOKUP(L739, 'CND List'!$A:$C, 3, 0), VLOOKUP(L739&amp;"", 'CND List'!$A:$C, 3, 0))
   ),
   IFERROR(VLOOKUP(L739, List!D:J, 7, 0), VLOOKUP(L739&amp;"", List!D:J, 7, 0))
  )
 )
)</f>
        <v>Standard Shipment</v>
      </c>
      <c r="C739" s="66" t="str">
        <f t="shared" si="12"/>
        <v>Standard Shipment</v>
      </c>
      <c r="D739" s="67" t="str">
        <f ca="1">IF(C739="Local Scrap","Closed",IFERROR(IF(A739="kgb","Closed",IF(MID(C739,5,1)="Q","Closed",LOOKUP(TODAY()-W739, {0,31,91,181,366}, {"0-30天","31-90天","91-180天","181-365天","365天以上"}))), LOOKUP(TODAY()-Z739, {0,31,91,181,366}, {"0-30天","31-90天","91-180天","181-365天","365天以上"})))</f>
        <v>Closed</v>
      </c>
      <c r="E739" s="67" t="str" cm="1">
        <f t="array" ref="E739">IF(A739&lt;&gt;"kbb", "", IF(IFERROR(VALUE(V739), 0)=MAX(INDEX(($A$2:$A$4929="kbb")*($L$2:$L$4929=L739)*IFERROR(VALUE($V$2:$V$4929), 0), 0)), "最新", "歷史重複"))</f>
        <v/>
      </c>
      <c r="F739" t="s">
        <v>3406</v>
      </c>
      <c r="G739" t="s">
        <v>29</v>
      </c>
      <c r="H739" t="s">
        <v>30</v>
      </c>
      <c r="I739" t="s">
        <v>31</v>
      </c>
      <c r="J739" t="s">
        <v>3407</v>
      </c>
      <c r="K739" t="s">
        <v>3408</v>
      </c>
      <c r="L739" t="s">
        <v>3459</v>
      </c>
      <c r="M739" t="s">
        <v>1248</v>
      </c>
      <c r="N739" t="s">
        <v>1249</v>
      </c>
      <c r="O739" t="s">
        <v>1444</v>
      </c>
      <c r="P739" t="s">
        <v>3459</v>
      </c>
      <c r="Q739" t="s">
        <v>3411</v>
      </c>
      <c r="R739" t="s">
        <v>1881</v>
      </c>
      <c r="S739" t="s">
        <v>3451</v>
      </c>
      <c r="T739" t="s">
        <v>3460</v>
      </c>
      <c r="U739" t="s">
        <v>37</v>
      </c>
      <c r="V739" t="s">
        <v>37</v>
      </c>
      <c r="W739" t="s">
        <v>37</v>
      </c>
      <c r="X739" t="s">
        <v>37</v>
      </c>
      <c r="Y739" t="s">
        <v>37</v>
      </c>
      <c r="Z739" t="s">
        <v>3461</v>
      </c>
      <c r="AA739" t="s">
        <v>44</v>
      </c>
      <c r="AB739" t="s">
        <v>44</v>
      </c>
      <c r="AC739" t="s">
        <v>45</v>
      </c>
      <c r="AD739" t="s">
        <v>1257</v>
      </c>
      <c r="AE739" t="s">
        <v>37</v>
      </c>
      <c r="AF739" t="s">
        <v>37</v>
      </c>
      <c r="AG739" t="s">
        <v>37</v>
      </c>
      <c r="AH739" t="s">
        <v>37</v>
      </c>
      <c r="AI739" t="s">
        <v>37</v>
      </c>
    </row>
    <row r="740" spans="1:35" ht="16.850000000000001" customHeight="1">
      <c r="A740" s="65" t="str">
        <f>IF(L740="","",IF(COUNTIF(Wip!K:K,L740)=0,IF(W740="","KGB","KBB"),IF(AND(_xlfn.IFNA(VLOOKUP(L740,Wip!K:M,3,0),"")="Y",Q740="MTCAPPLYCONF"),"On Hold",IF(W740="","KGB","KBB"))))</f>
        <v>On Hold</v>
      </c>
      <c r="B740" s="65" t="str">
        <f>IF(A740="on hold", "on hold",
 IF(A740="KGB", "Standard Shipment",
  IF(IFERROR(IFERROR(VLOOKUP(L740, List!D:J, 7, 0), VLOOKUP(L740&amp;"", List!D:J, 7, 0)), 0)=0,
   IF(IFERROR(IFERROR(VLOOKUP(L740, 'CND List'!$A:$C, 3, 0), VLOOKUP(L740&amp;"", 'CND List'!$A:$C, 3, 0)), 0)=0,
    IF(A740="KBB", "-", ""),
    IFERROR(VLOOKUP(L740, 'CND List'!$A:$C, 3, 0), VLOOKUP(L740&amp;"", 'CND List'!$A:$C, 3, 0))
   ),
   IFERROR(VLOOKUP(L740, List!D:J, 7, 0), VLOOKUP(L740&amp;"", List!D:J, 7, 0))
  )
 )
)</f>
        <v>on hold</v>
      </c>
      <c r="C740" s="66" t="str">
        <f t="shared" si="12"/>
        <v>on hold</v>
      </c>
      <c r="D740" s="67" t="str">
        <f ca="1">IF(C740="Local Scrap","Closed",IFERROR(IF(A740="kgb","Closed",IF(MID(C740,5,1)="Q","Closed",LOOKUP(TODAY()-W740, {0,31,91,181,366}, {"0-30天","31-90天","91-180天","181-365天","365天以上"}))), LOOKUP(TODAY()-Z740, {0,31,91,181,366}, {"0-30天","31-90天","91-180天","181-365天","365天以上"})))</f>
        <v>0-30天</v>
      </c>
      <c r="E740" s="67" t="str" cm="1">
        <f t="array" ref="E740">IF(A740&lt;&gt;"kbb", "", IF(IFERROR(VALUE(V740), 0)=MAX(INDEX(($A$2:$A$4929="kbb")*($L$2:$L$4929=L740)*IFERROR(VALUE($V$2:$V$4929), 0), 0)), "最新", "歷史重複"))</f>
        <v/>
      </c>
      <c r="F740" t="s">
        <v>3406</v>
      </c>
      <c r="G740" t="s">
        <v>29</v>
      </c>
      <c r="H740" t="s">
        <v>30</v>
      </c>
      <c r="I740" t="s">
        <v>31</v>
      </c>
      <c r="J740" t="s">
        <v>3407</v>
      </c>
      <c r="K740" t="s">
        <v>3408</v>
      </c>
      <c r="L740" t="s">
        <v>3462</v>
      </c>
      <c r="M740" t="s">
        <v>3247</v>
      </c>
      <c r="N740" t="s">
        <v>3248</v>
      </c>
      <c r="O740" t="s">
        <v>3419</v>
      </c>
      <c r="P740" t="s">
        <v>3462</v>
      </c>
      <c r="Q740" t="s">
        <v>2309</v>
      </c>
      <c r="R740" t="s">
        <v>1881</v>
      </c>
      <c r="S740" t="s">
        <v>3451</v>
      </c>
      <c r="T740" t="s">
        <v>37</v>
      </c>
      <c r="U740" t="s">
        <v>37</v>
      </c>
      <c r="V740" t="s">
        <v>37</v>
      </c>
      <c r="W740" t="s">
        <v>37</v>
      </c>
      <c r="X740" t="s">
        <v>37</v>
      </c>
      <c r="Y740" t="s">
        <v>37</v>
      </c>
      <c r="Z740" t="s">
        <v>3463</v>
      </c>
      <c r="AA740" t="s">
        <v>44</v>
      </c>
      <c r="AB740" t="s">
        <v>44</v>
      </c>
      <c r="AC740" t="s">
        <v>45</v>
      </c>
      <c r="AD740" t="s">
        <v>1302</v>
      </c>
      <c r="AE740" t="s">
        <v>37</v>
      </c>
      <c r="AF740" t="s">
        <v>37</v>
      </c>
      <c r="AG740" t="s">
        <v>37</v>
      </c>
      <c r="AH740" t="s">
        <v>37</v>
      </c>
      <c r="AI740" t="s">
        <v>37</v>
      </c>
    </row>
    <row r="741" spans="1:35" ht="16.850000000000001" customHeight="1">
      <c r="A741" s="65" t="str">
        <f>IF(L741="","",IF(COUNTIF(Wip!K:K,L741)=0,IF(W741="","KGB","KBB"),IF(AND(_xlfn.IFNA(VLOOKUP(L741,Wip!K:M,3,0),"")="Y",Q741="MTCAPPLYCONF"),"On Hold",IF(W741="","KGB","KBB"))))</f>
        <v>KGB</v>
      </c>
      <c r="B741" s="65" t="str">
        <f>IF(A741="on hold", "on hold",
 IF(A741="KGB", "Standard Shipment",
  IF(IFERROR(IFERROR(VLOOKUP(L741, List!D:J, 7, 0), VLOOKUP(L741&amp;"", List!D:J, 7, 0)), 0)=0,
   IF(IFERROR(IFERROR(VLOOKUP(L741, 'CND List'!$A:$C, 3, 0), VLOOKUP(L741&amp;"", 'CND List'!$A:$C, 3, 0)), 0)=0,
    IF(A741="KBB", "-", ""),
    IFERROR(VLOOKUP(L741, 'CND List'!$A:$C, 3, 0), VLOOKUP(L741&amp;"", 'CND List'!$A:$C, 3, 0))
   ),
   IFERROR(VLOOKUP(L741, List!D:J, 7, 0), VLOOKUP(L741&amp;"", List!D:J, 7, 0))
  )
 )
)</f>
        <v>Standard Shipment</v>
      </c>
      <c r="C741" s="66" t="str">
        <f t="shared" si="12"/>
        <v>Standard Shipment</v>
      </c>
      <c r="D741" s="67" t="str">
        <f ca="1">IF(C741="Local Scrap","Closed",IFERROR(IF(A741="kgb","Closed",IF(MID(C741,5,1)="Q","Closed",LOOKUP(TODAY()-W741, {0,31,91,181,366}, {"0-30天","31-90天","91-180天","181-365天","365天以上"}))), LOOKUP(TODAY()-Z741, {0,31,91,181,366}, {"0-30天","31-90天","91-180天","181-365天","365天以上"})))</f>
        <v>Closed</v>
      </c>
      <c r="E741" s="67" t="str" cm="1">
        <f t="array" ref="E741">IF(A741&lt;&gt;"kbb", "", IF(IFERROR(VALUE(V741), 0)=MAX(INDEX(($A$2:$A$4929="kbb")*($L$2:$L$4929=L741)*IFERROR(VALUE($V$2:$V$4929), 0), 0)), "最新", "歷史重複"))</f>
        <v/>
      </c>
      <c r="F741" t="s">
        <v>3406</v>
      </c>
      <c r="G741" t="s">
        <v>29</v>
      </c>
      <c r="H741" t="s">
        <v>30</v>
      </c>
      <c r="I741" t="s">
        <v>31</v>
      </c>
      <c r="J741" t="s">
        <v>3407</v>
      </c>
      <c r="K741" t="s">
        <v>3408</v>
      </c>
      <c r="L741" t="s">
        <v>3464</v>
      </c>
      <c r="M741" t="s">
        <v>1295</v>
      </c>
      <c r="N741" t="s">
        <v>1296</v>
      </c>
      <c r="O741" t="s">
        <v>3410</v>
      </c>
      <c r="P741" t="s">
        <v>3464</v>
      </c>
      <c r="Q741" t="s">
        <v>3411</v>
      </c>
      <c r="R741" t="s">
        <v>1881</v>
      </c>
      <c r="S741" t="s">
        <v>3451</v>
      </c>
      <c r="T741" t="s">
        <v>3465</v>
      </c>
      <c r="U741" t="s">
        <v>37</v>
      </c>
      <c r="V741" t="s">
        <v>37</v>
      </c>
      <c r="W741" t="s">
        <v>37</v>
      </c>
      <c r="X741" t="s">
        <v>37</v>
      </c>
      <c r="Y741" t="s">
        <v>37</v>
      </c>
      <c r="Z741" t="s">
        <v>3466</v>
      </c>
      <c r="AA741" t="s">
        <v>44</v>
      </c>
      <c r="AB741" t="s">
        <v>44</v>
      </c>
      <c r="AC741" t="s">
        <v>45</v>
      </c>
      <c r="AD741" t="s">
        <v>1302</v>
      </c>
      <c r="AE741" t="s">
        <v>37</v>
      </c>
      <c r="AF741" t="s">
        <v>37</v>
      </c>
      <c r="AG741" t="s">
        <v>37</v>
      </c>
      <c r="AH741" t="s">
        <v>37</v>
      </c>
      <c r="AI741" t="s">
        <v>37</v>
      </c>
    </row>
    <row r="742" spans="1:35" ht="16.850000000000001" customHeight="1">
      <c r="A742" s="65" t="str">
        <f>IF(L742="","",IF(COUNTIF(Wip!K:K,L742)=0,IF(W742="","KGB","KBB"),IF(AND(_xlfn.IFNA(VLOOKUP(L742,Wip!K:M,3,0),"")="Y",Q742="MTCAPPLYCONF"),"On Hold",IF(W742="","KGB","KBB"))))</f>
        <v>KGB</v>
      </c>
      <c r="B742" s="65" t="str">
        <f>IF(A742="on hold", "on hold",
 IF(A742="KGB", "Standard Shipment",
  IF(IFERROR(IFERROR(VLOOKUP(L742, List!D:J, 7, 0), VLOOKUP(L742&amp;"", List!D:J, 7, 0)), 0)=0,
   IF(IFERROR(IFERROR(VLOOKUP(L742, 'CND List'!$A:$C, 3, 0), VLOOKUP(L742&amp;"", 'CND List'!$A:$C, 3, 0)), 0)=0,
    IF(A742="KBB", "-", ""),
    IFERROR(VLOOKUP(L742, 'CND List'!$A:$C, 3, 0), VLOOKUP(L742&amp;"", 'CND List'!$A:$C, 3, 0))
   ),
   IFERROR(VLOOKUP(L742, List!D:J, 7, 0), VLOOKUP(L742&amp;"", List!D:J, 7, 0))
  )
 )
)</f>
        <v>Standard Shipment</v>
      </c>
      <c r="C742" s="66" t="str">
        <f t="shared" si="12"/>
        <v>Standard Shipment</v>
      </c>
      <c r="D742" s="67" t="str">
        <f ca="1">IF(C742="Local Scrap","Closed",IFERROR(IF(A742="kgb","Closed",IF(MID(C742,5,1)="Q","Closed",LOOKUP(TODAY()-W742, {0,31,91,181,366}, {"0-30天","31-90天","91-180天","181-365天","365天以上"}))), LOOKUP(TODAY()-Z742, {0,31,91,181,366}, {"0-30天","31-90天","91-180天","181-365天","365天以上"})))</f>
        <v>Closed</v>
      </c>
      <c r="E742" s="67" t="str" cm="1">
        <f t="array" ref="E742">IF(A742&lt;&gt;"kbb", "", IF(IFERROR(VALUE(V742), 0)=MAX(INDEX(($A$2:$A$4929="kbb")*($L$2:$L$4929=L742)*IFERROR(VALUE($V$2:$V$4929), 0), 0)), "最新", "歷史重複"))</f>
        <v/>
      </c>
      <c r="F742" t="s">
        <v>3406</v>
      </c>
      <c r="G742" t="s">
        <v>29</v>
      </c>
      <c r="H742" t="s">
        <v>30</v>
      </c>
      <c r="I742" t="s">
        <v>31</v>
      </c>
      <c r="J742" t="s">
        <v>3407</v>
      </c>
      <c r="K742" t="s">
        <v>3408</v>
      </c>
      <c r="L742" t="s">
        <v>3467</v>
      </c>
      <c r="M742" t="s">
        <v>2536</v>
      </c>
      <c r="N742" t="s">
        <v>1321</v>
      </c>
      <c r="O742" t="s">
        <v>3440</v>
      </c>
      <c r="P742" t="s">
        <v>3467</v>
      </c>
      <c r="Q742" t="s">
        <v>3411</v>
      </c>
      <c r="R742" t="s">
        <v>1881</v>
      </c>
      <c r="S742" t="s">
        <v>3451</v>
      </c>
      <c r="T742" t="s">
        <v>3468</v>
      </c>
      <c r="U742" t="s">
        <v>37</v>
      </c>
      <c r="V742" t="s">
        <v>37</v>
      </c>
      <c r="W742" t="s">
        <v>37</v>
      </c>
      <c r="X742" t="s">
        <v>37</v>
      </c>
      <c r="Y742" t="s">
        <v>37</v>
      </c>
      <c r="Z742" t="s">
        <v>3469</v>
      </c>
      <c r="AA742" t="s">
        <v>44</v>
      </c>
      <c r="AB742" t="s">
        <v>44</v>
      </c>
      <c r="AC742" t="s">
        <v>863</v>
      </c>
      <c r="AD742" t="s">
        <v>1288</v>
      </c>
      <c r="AE742" t="s">
        <v>37</v>
      </c>
      <c r="AF742" t="s">
        <v>37</v>
      </c>
      <c r="AG742" t="s">
        <v>37</v>
      </c>
      <c r="AH742" t="s">
        <v>37</v>
      </c>
      <c r="AI742" t="s">
        <v>37</v>
      </c>
    </row>
    <row r="743" spans="1:35" ht="16.850000000000001" customHeight="1">
      <c r="A743" s="65" t="str">
        <f>IF(L743="","",IF(COUNTIF(Wip!K:K,L743)=0,IF(W743="","KGB","KBB"),IF(AND(_xlfn.IFNA(VLOOKUP(L743,Wip!K:M,3,0),"")="Y",Q743="MTCAPPLYCONF"),"On Hold",IF(W743="","KGB","KBB"))))</f>
        <v>KGB</v>
      </c>
      <c r="B743" s="65" t="str">
        <f>IF(A743="on hold", "on hold",
 IF(A743="KGB", "Standard Shipment",
  IF(IFERROR(IFERROR(VLOOKUP(L743, List!D:J, 7, 0), VLOOKUP(L743&amp;"", List!D:J, 7, 0)), 0)=0,
   IF(IFERROR(IFERROR(VLOOKUP(L743, 'CND List'!$A:$C, 3, 0), VLOOKUP(L743&amp;"", 'CND List'!$A:$C, 3, 0)), 0)=0,
    IF(A743="KBB", "-", ""),
    IFERROR(VLOOKUP(L743, 'CND List'!$A:$C, 3, 0), VLOOKUP(L743&amp;"", 'CND List'!$A:$C, 3, 0))
   ),
   IFERROR(VLOOKUP(L743, List!D:J, 7, 0), VLOOKUP(L743&amp;"", List!D:J, 7, 0))
  )
 )
)</f>
        <v>Standard Shipment</v>
      </c>
      <c r="C743" s="66" t="str">
        <f t="shared" si="12"/>
        <v>Standard Shipment</v>
      </c>
      <c r="D743" s="67" t="str">
        <f ca="1">IF(C743="Local Scrap","Closed",IFERROR(IF(A743="kgb","Closed",IF(MID(C743,5,1)="Q","Closed",LOOKUP(TODAY()-W743, {0,31,91,181,366}, {"0-30天","31-90天","91-180天","181-365天","365天以上"}))), LOOKUP(TODAY()-Z743, {0,31,91,181,366}, {"0-30天","31-90天","91-180天","181-365天","365天以上"})))</f>
        <v>Closed</v>
      </c>
      <c r="E743" s="67" t="str" cm="1">
        <f t="array" ref="E743">IF(A743&lt;&gt;"kbb", "", IF(IFERROR(VALUE(V743), 0)=MAX(INDEX(($A$2:$A$4929="kbb")*($L$2:$L$4929=L743)*IFERROR(VALUE($V$2:$V$4929), 0), 0)), "最新", "歷史重複"))</f>
        <v/>
      </c>
      <c r="F743" t="s">
        <v>3406</v>
      </c>
      <c r="G743" t="s">
        <v>29</v>
      </c>
      <c r="H743" t="s">
        <v>30</v>
      </c>
      <c r="I743" t="s">
        <v>31</v>
      </c>
      <c r="J743" t="s">
        <v>3407</v>
      </c>
      <c r="K743" t="s">
        <v>3408</v>
      </c>
      <c r="L743" t="s">
        <v>3470</v>
      </c>
      <c r="M743" t="s">
        <v>2536</v>
      </c>
      <c r="N743" t="s">
        <v>1321</v>
      </c>
      <c r="O743" t="s">
        <v>3440</v>
      </c>
      <c r="P743" t="s">
        <v>3470</v>
      </c>
      <c r="Q743" t="s">
        <v>3411</v>
      </c>
      <c r="R743" t="s">
        <v>1881</v>
      </c>
      <c r="S743" t="s">
        <v>3451</v>
      </c>
      <c r="T743" t="s">
        <v>3471</v>
      </c>
      <c r="U743" t="s">
        <v>37</v>
      </c>
      <c r="V743" t="s">
        <v>37</v>
      </c>
      <c r="W743" t="s">
        <v>37</v>
      </c>
      <c r="X743" t="s">
        <v>37</v>
      </c>
      <c r="Y743" t="s">
        <v>37</v>
      </c>
      <c r="Z743" t="s">
        <v>3472</v>
      </c>
      <c r="AA743" t="s">
        <v>44</v>
      </c>
      <c r="AB743" t="s">
        <v>44</v>
      </c>
      <c r="AC743" t="s">
        <v>45</v>
      </c>
      <c r="AD743" t="s">
        <v>1288</v>
      </c>
      <c r="AE743" t="s">
        <v>37</v>
      </c>
      <c r="AF743" t="s">
        <v>37</v>
      </c>
      <c r="AG743" t="s">
        <v>37</v>
      </c>
      <c r="AH743" t="s">
        <v>37</v>
      </c>
      <c r="AI743" t="s">
        <v>37</v>
      </c>
    </row>
    <row r="744" spans="1:35" ht="16.850000000000001" customHeight="1">
      <c r="A744" s="65" t="str">
        <f>IF(L744="","",IF(COUNTIF(Wip!K:K,L744)=0,IF(W744="","KGB","KBB"),IF(AND(_xlfn.IFNA(VLOOKUP(L744,Wip!K:M,3,0),"")="Y",Q744="MTCAPPLYCONF"),"On Hold",IF(W744="","KGB","KBB"))))</f>
        <v>KGB</v>
      </c>
      <c r="B744" s="65" t="str">
        <f>IF(A744="on hold", "on hold",
 IF(A744="KGB", "Standard Shipment",
  IF(IFERROR(IFERROR(VLOOKUP(L744, List!D:J, 7, 0), VLOOKUP(L744&amp;"", List!D:J, 7, 0)), 0)=0,
   IF(IFERROR(IFERROR(VLOOKUP(L744, 'CND List'!$A:$C, 3, 0), VLOOKUP(L744&amp;"", 'CND List'!$A:$C, 3, 0)), 0)=0,
    IF(A744="KBB", "-", ""),
    IFERROR(VLOOKUP(L744, 'CND List'!$A:$C, 3, 0), VLOOKUP(L744&amp;"", 'CND List'!$A:$C, 3, 0))
   ),
   IFERROR(VLOOKUP(L744, List!D:J, 7, 0), VLOOKUP(L744&amp;"", List!D:J, 7, 0))
  )
 )
)</f>
        <v>Standard Shipment</v>
      </c>
      <c r="C744" s="66" t="str">
        <f t="shared" si="12"/>
        <v>Standard Shipment</v>
      </c>
      <c r="D744" s="67" t="str">
        <f ca="1">IF(C744="Local Scrap","Closed",IFERROR(IF(A744="kgb","Closed",IF(MID(C744,5,1)="Q","Closed",LOOKUP(TODAY()-W744, {0,31,91,181,366}, {"0-30天","31-90天","91-180天","181-365天","365天以上"}))), LOOKUP(TODAY()-Z744, {0,31,91,181,366}, {"0-30天","31-90天","91-180天","181-365天","365天以上"})))</f>
        <v>Closed</v>
      </c>
      <c r="E744" s="67" t="str" cm="1">
        <f t="array" ref="E744">IF(A744&lt;&gt;"kbb", "", IF(IFERROR(VALUE(V744), 0)=MAX(INDEX(($A$2:$A$4929="kbb")*($L$2:$L$4929=L744)*IFERROR(VALUE($V$2:$V$4929), 0), 0)), "最新", "歷史重複"))</f>
        <v/>
      </c>
      <c r="F744" t="s">
        <v>3406</v>
      </c>
      <c r="G744" t="s">
        <v>29</v>
      </c>
      <c r="H744" t="s">
        <v>30</v>
      </c>
      <c r="I744" t="s">
        <v>31</v>
      </c>
      <c r="J744" t="s">
        <v>3407</v>
      </c>
      <c r="K744" t="s">
        <v>3408</v>
      </c>
      <c r="L744" t="s">
        <v>3473</v>
      </c>
      <c r="M744" t="s">
        <v>3474</v>
      </c>
      <c r="N744" t="s">
        <v>2055</v>
      </c>
      <c r="O744" t="s">
        <v>3475</v>
      </c>
      <c r="P744" t="s">
        <v>3473</v>
      </c>
      <c r="Q744" t="s">
        <v>3411</v>
      </c>
      <c r="R744" t="s">
        <v>1881</v>
      </c>
      <c r="S744" t="s">
        <v>3412</v>
      </c>
      <c r="T744" t="s">
        <v>3476</v>
      </c>
      <c r="U744" t="s">
        <v>37</v>
      </c>
      <c r="V744" t="s">
        <v>37</v>
      </c>
      <c r="W744" t="s">
        <v>37</v>
      </c>
      <c r="X744" t="s">
        <v>37</v>
      </c>
      <c r="Y744" t="s">
        <v>37</v>
      </c>
      <c r="Z744" t="s">
        <v>3477</v>
      </c>
      <c r="AA744" t="s">
        <v>44</v>
      </c>
      <c r="AB744" t="s">
        <v>44</v>
      </c>
      <c r="AC744" t="s">
        <v>45</v>
      </c>
      <c r="AD744" t="s">
        <v>1288</v>
      </c>
      <c r="AE744" t="s">
        <v>37</v>
      </c>
      <c r="AF744" t="s">
        <v>37</v>
      </c>
      <c r="AG744" t="s">
        <v>37</v>
      </c>
      <c r="AH744" t="s">
        <v>37</v>
      </c>
      <c r="AI744" t="s">
        <v>37</v>
      </c>
    </row>
    <row r="745" spans="1:35" ht="16.850000000000001" customHeight="1">
      <c r="A745" s="65" t="str">
        <f>IF(L745="","",IF(COUNTIF(Wip!K:K,L745)=0,IF(W745="","KGB","KBB"),IF(AND(_xlfn.IFNA(VLOOKUP(L745,Wip!K:M,3,0),"")="Y",Q745="MTCAPPLYCONF"),"On Hold",IF(W745="","KGB","KBB"))))</f>
        <v>KGB</v>
      </c>
      <c r="B745" s="65" t="str">
        <f>IF(A745="on hold", "on hold",
 IF(A745="KGB", "Standard Shipment",
  IF(IFERROR(IFERROR(VLOOKUP(L745, List!D:J, 7, 0), VLOOKUP(L745&amp;"", List!D:J, 7, 0)), 0)=0,
   IF(IFERROR(IFERROR(VLOOKUP(L745, 'CND List'!$A:$C, 3, 0), VLOOKUP(L745&amp;"", 'CND List'!$A:$C, 3, 0)), 0)=0,
    IF(A745="KBB", "-", ""),
    IFERROR(VLOOKUP(L745, 'CND List'!$A:$C, 3, 0), VLOOKUP(L745&amp;"", 'CND List'!$A:$C, 3, 0))
   ),
   IFERROR(VLOOKUP(L745, List!D:J, 7, 0), VLOOKUP(L745&amp;"", List!D:J, 7, 0))
  )
 )
)</f>
        <v>Standard Shipment</v>
      </c>
      <c r="C745" s="66" t="str">
        <f t="shared" si="12"/>
        <v>Standard Shipment</v>
      </c>
      <c r="D745" s="67" t="str">
        <f ca="1">IF(C745="Local Scrap","Closed",IFERROR(IF(A745="kgb","Closed",IF(MID(C745,5,1)="Q","Closed",LOOKUP(TODAY()-W745, {0,31,91,181,366}, {"0-30天","31-90天","91-180天","181-365天","365天以上"}))), LOOKUP(TODAY()-Z745, {0,31,91,181,366}, {"0-30天","31-90天","91-180天","181-365天","365天以上"})))</f>
        <v>Closed</v>
      </c>
      <c r="E745" s="67" t="str" cm="1">
        <f t="array" ref="E745">IF(A745&lt;&gt;"kbb", "", IF(IFERROR(VALUE(V745), 0)=MAX(INDEX(($A$2:$A$4929="kbb")*($L$2:$L$4929=L745)*IFERROR(VALUE($V$2:$V$4929), 0), 0)), "最新", "歷史重複"))</f>
        <v/>
      </c>
      <c r="F745" t="s">
        <v>3406</v>
      </c>
      <c r="G745" t="s">
        <v>29</v>
      </c>
      <c r="H745" t="s">
        <v>30</v>
      </c>
      <c r="I745" t="s">
        <v>31</v>
      </c>
      <c r="J745" t="s">
        <v>3407</v>
      </c>
      <c r="K745" t="s">
        <v>3408</v>
      </c>
      <c r="L745" t="s">
        <v>3478</v>
      </c>
      <c r="M745" t="s">
        <v>1725</v>
      </c>
      <c r="N745" t="s">
        <v>1391</v>
      </c>
      <c r="O745" t="s">
        <v>3479</v>
      </c>
      <c r="P745" t="s">
        <v>3478</v>
      </c>
      <c r="Q745" t="s">
        <v>3411</v>
      </c>
      <c r="R745" t="s">
        <v>1881</v>
      </c>
      <c r="S745" t="s">
        <v>3412</v>
      </c>
      <c r="T745" t="s">
        <v>3480</v>
      </c>
      <c r="U745" t="s">
        <v>37</v>
      </c>
      <c r="V745" t="s">
        <v>37</v>
      </c>
      <c r="W745" t="s">
        <v>37</v>
      </c>
      <c r="X745" t="s">
        <v>37</v>
      </c>
      <c r="Y745" t="s">
        <v>37</v>
      </c>
      <c r="Z745" t="s">
        <v>3481</v>
      </c>
      <c r="AA745" t="s">
        <v>44</v>
      </c>
      <c r="AB745" t="s">
        <v>44</v>
      </c>
      <c r="AC745" t="s">
        <v>45</v>
      </c>
      <c r="AD745" t="s">
        <v>1302</v>
      </c>
      <c r="AE745" t="s">
        <v>37</v>
      </c>
      <c r="AF745" t="s">
        <v>37</v>
      </c>
      <c r="AG745" t="s">
        <v>37</v>
      </c>
      <c r="AH745" t="s">
        <v>37</v>
      </c>
      <c r="AI745" t="s">
        <v>37</v>
      </c>
    </row>
    <row r="746" spans="1:35" ht="16.850000000000001" customHeight="1">
      <c r="A746" s="65" t="str">
        <f>IF(L746="","",IF(COUNTIF(Wip!K:K,L746)=0,IF(W746="","KGB","KBB"),IF(AND(_xlfn.IFNA(VLOOKUP(L746,Wip!K:M,3,0),"")="Y",Q746="MTCAPPLYCONF"),"On Hold",IF(W746="","KGB","KBB"))))</f>
        <v>KBB</v>
      </c>
      <c r="B746" s="65">
        <f>IF(A746="on hold", "on hold",
 IF(A746="KGB", "Standard Shipment",
  IF(IFERROR(IFERROR(VLOOKUP(L746, List!D:J, 7, 0), VLOOKUP(L746&amp;"", List!D:J, 7, 0)), 0)=0,
   IF(IFERROR(IFERROR(VLOOKUP(L746, 'CND List'!$A:$C, 3, 0), VLOOKUP(L746&amp;"", 'CND List'!$A:$C, 3, 0)), 0)=0,
    IF(A746="KBB", "-", ""),
    IFERROR(VLOOKUP(L746, 'CND List'!$A:$C, 3, 0), VLOOKUP(L746&amp;"", 'CND List'!$A:$C, 3, 0))
   ),
   IFERROR(VLOOKUP(L746, List!D:J, 7, 0), VLOOKUP(L746&amp;"", List!D:J, 7, 0))
  )
 )
)</f>
        <v>45455</v>
      </c>
      <c r="C746" s="66" t="str">
        <f t="shared" si="12"/>
        <v>2024Q2</v>
      </c>
      <c r="D746" s="67" t="str">
        <f ca="1">IF(C746="Local Scrap","Closed",IFERROR(IF(A746="kgb","Closed",IF(MID(C746,5,1)="Q","Closed",LOOKUP(TODAY()-W746, {0,31,91,181,366}, {"0-30天","31-90天","91-180天","181-365天","365天以上"}))), LOOKUP(TODAY()-Z746, {0,31,91,181,366}, {"0-30天","31-90天","91-180天","181-365天","365天以上"})))</f>
        <v>Closed</v>
      </c>
      <c r="E746" s="67" t="str" cm="1">
        <f t="array" ref="E746">IF(A746&lt;&gt;"kbb", "", IF(IFERROR(VALUE(V746), 0)=MAX(INDEX(($A$2:$A$4929="kbb")*($L$2:$L$4929=L746)*IFERROR(VALUE($V$2:$V$4929), 0), 0)), "最新", "歷史重複"))</f>
        <v>最新</v>
      </c>
      <c r="F746" t="s">
        <v>3482</v>
      </c>
      <c r="G746" t="s">
        <v>29</v>
      </c>
      <c r="H746" t="s">
        <v>30</v>
      </c>
      <c r="I746" t="s">
        <v>3483</v>
      </c>
      <c r="J746" t="s">
        <v>3484</v>
      </c>
      <c r="K746" t="s">
        <v>3485</v>
      </c>
      <c r="L746" t="s">
        <v>3486</v>
      </c>
      <c r="M746" t="s">
        <v>81</v>
      </c>
      <c r="N746" t="s">
        <v>82</v>
      </c>
      <c r="O746" t="s">
        <v>37</v>
      </c>
      <c r="P746" t="s">
        <v>3486</v>
      </c>
      <c r="Q746" t="s">
        <v>38</v>
      </c>
      <c r="R746" t="s">
        <v>39</v>
      </c>
      <c r="S746" t="s">
        <v>3487</v>
      </c>
      <c r="T746" t="s">
        <v>37</v>
      </c>
      <c r="U746" t="s">
        <v>37</v>
      </c>
      <c r="V746" t="s">
        <v>3488</v>
      </c>
      <c r="W746" t="s">
        <v>113</v>
      </c>
      <c r="X746" t="s">
        <v>114</v>
      </c>
      <c r="Y746" t="s">
        <v>3489</v>
      </c>
      <c r="Z746" t="s">
        <v>3490</v>
      </c>
      <c r="AA746" t="s">
        <v>44</v>
      </c>
      <c r="AB746" t="s">
        <v>44</v>
      </c>
      <c r="AC746" t="s">
        <v>117</v>
      </c>
      <c r="AD746" t="s">
        <v>87</v>
      </c>
      <c r="AE746" t="s">
        <v>37</v>
      </c>
      <c r="AF746" t="s">
        <v>37</v>
      </c>
      <c r="AG746" t="s">
        <v>37</v>
      </c>
      <c r="AH746" t="s">
        <v>37</v>
      </c>
      <c r="AI746" t="s">
        <v>37</v>
      </c>
    </row>
    <row r="747" spans="1:35" ht="16.850000000000001" customHeight="1">
      <c r="A747" s="65" t="str">
        <f>IF(L747="","",IF(COUNTIF(Wip!K:K,L747)=0,IF(W747="","KGB","KBB"),IF(AND(_xlfn.IFNA(VLOOKUP(L747,Wip!K:M,3,0),"")="Y",Q747="MTCAPPLYCONF"),"On Hold",IF(W747="","KGB","KBB"))))</f>
        <v>KGB</v>
      </c>
      <c r="B747" s="65" t="str">
        <f>IF(A747="on hold", "on hold",
 IF(A747="KGB", "Standard Shipment",
  IF(IFERROR(IFERROR(VLOOKUP(L747, List!D:J, 7, 0), VLOOKUP(L747&amp;"", List!D:J, 7, 0)), 0)=0,
   IF(IFERROR(IFERROR(VLOOKUP(L747, 'CND List'!$A:$C, 3, 0), VLOOKUP(L747&amp;"", 'CND List'!$A:$C, 3, 0)), 0)=0,
    IF(A747="KBB", "-", ""),
    IFERROR(VLOOKUP(L747, 'CND List'!$A:$C, 3, 0), VLOOKUP(L747&amp;"", 'CND List'!$A:$C, 3, 0))
   ),
   IFERROR(VLOOKUP(L747, List!D:J, 7, 0), VLOOKUP(L747&amp;"", List!D:J, 7, 0))
  )
 )
)</f>
        <v>Standard Shipment</v>
      </c>
      <c r="C747" s="66" t="str">
        <f t="shared" si="12"/>
        <v>Standard Shipment</v>
      </c>
      <c r="D747" s="67" t="str">
        <f ca="1">IF(C747="Local Scrap","Closed",IFERROR(IF(A747="kgb","Closed",IF(MID(C747,5,1)="Q","Closed",LOOKUP(TODAY()-W747, {0,31,91,181,366}, {"0-30天","31-90天","91-180天","181-365天","365天以上"}))), LOOKUP(TODAY()-Z747, {0,31,91,181,366}, {"0-30天","31-90天","91-180天","181-365天","365天以上"})))</f>
        <v>Closed</v>
      </c>
      <c r="E747" s="67" t="str" cm="1">
        <f t="array" ref="E747">IF(A747&lt;&gt;"kbb", "", IF(IFERROR(VALUE(V747), 0)=MAX(INDEX(($A$2:$A$4929="kbb")*($L$2:$L$4929=L747)*IFERROR(VALUE($V$2:$V$4929), 0), 0)), "最新", "歷史重複"))</f>
        <v/>
      </c>
      <c r="F747" t="s">
        <v>3482</v>
      </c>
      <c r="G747" t="s">
        <v>29</v>
      </c>
      <c r="H747" t="s">
        <v>30</v>
      </c>
      <c r="I747" t="s">
        <v>3483</v>
      </c>
      <c r="J747" t="s">
        <v>3484</v>
      </c>
      <c r="K747" t="s">
        <v>3485</v>
      </c>
      <c r="L747" t="s">
        <v>3491</v>
      </c>
      <c r="M747" t="s">
        <v>81</v>
      </c>
      <c r="N747" t="s">
        <v>82</v>
      </c>
      <c r="O747" t="s">
        <v>37</v>
      </c>
      <c r="P747" t="s">
        <v>3491</v>
      </c>
      <c r="Q747" t="s">
        <v>38</v>
      </c>
      <c r="R747" t="s">
        <v>39</v>
      </c>
      <c r="S747" t="s">
        <v>3487</v>
      </c>
      <c r="T747" t="s">
        <v>3492</v>
      </c>
      <c r="U747" t="s">
        <v>3493</v>
      </c>
      <c r="V747" t="s">
        <v>3493</v>
      </c>
      <c r="W747" t="s">
        <v>37</v>
      </c>
      <c r="X747" t="s">
        <v>37</v>
      </c>
      <c r="Y747" t="s">
        <v>37</v>
      </c>
      <c r="Z747" t="s">
        <v>3494</v>
      </c>
      <c r="AA747" t="s">
        <v>44</v>
      </c>
      <c r="AB747" t="s">
        <v>44</v>
      </c>
      <c r="AC747" t="s">
        <v>45</v>
      </c>
      <c r="AD747" t="s">
        <v>87</v>
      </c>
      <c r="AE747" t="s">
        <v>3495</v>
      </c>
      <c r="AF747" t="s">
        <v>48</v>
      </c>
      <c r="AG747">
        <v>615245</v>
      </c>
      <c r="AH747">
        <v>1</v>
      </c>
      <c r="AI747">
        <v>1</v>
      </c>
    </row>
    <row r="748" spans="1:35" ht="16.850000000000001" customHeight="1">
      <c r="A748" s="65" t="str">
        <f>IF(L748="","",IF(COUNTIF(Wip!K:K,L748)=0,IF(W748="","KGB","KBB"),IF(AND(_xlfn.IFNA(VLOOKUP(L748,Wip!K:M,3,0),"")="Y",Q748="MTCAPPLYCONF"),"On Hold",IF(W748="","KGB","KBB"))))</f>
        <v>KBB</v>
      </c>
      <c r="B748" s="65">
        <f>IF(A748="on hold", "on hold",
 IF(A748="KGB", "Standard Shipment",
  IF(IFERROR(IFERROR(VLOOKUP(L748, List!D:J, 7, 0), VLOOKUP(L748&amp;"", List!D:J, 7, 0)), 0)=0,
   IF(IFERROR(IFERROR(VLOOKUP(L748, 'CND List'!$A:$C, 3, 0), VLOOKUP(L748&amp;"", 'CND List'!$A:$C, 3, 0)), 0)=0,
    IF(A748="KBB", "-", ""),
    IFERROR(VLOOKUP(L748, 'CND List'!$A:$C, 3, 0), VLOOKUP(L748&amp;"", 'CND List'!$A:$C, 3, 0))
   ),
   IFERROR(VLOOKUP(L748, List!D:J, 7, 0), VLOOKUP(L748&amp;"", List!D:J, 7, 0))
  )
 )
)</f>
        <v>45625</v>
      </c>
      <c r="C748" s="66" t="str">
        <f t="shared" si="12"/>
        <v>2024Q4</v>
      </c>
      <c r="D748" s="67" t="str">
        <f ca="1">IF(C748="Local Scrap","Closed",IFERROR(IF(A748="kgb","Closed",IF(MID(C748,5,1)="Q","Closed",LOOKUP(TODAY()-W748, {0,31,91,181,366}, {"0-30天","31-90天","91-180天","181-365天","365天以上"}))), LOOKUP(TODAY()-Z748, {0,31,91,181,366}, {"0-30天","31-90天","91-180天","181-365天","365天以上"})))</f>
        <v>Closed</v>
      </c>
      <c r="E748" s="67" t="str" cm="1">
        <f t="array" ref="E748">IF(A748&lt;&gt;"kbb", "", IF(IFERROR(VALUE(V748), 0)=MAX(INDEX(($A$2:$A$4929="kbb")*($L$2:$L$4929=L748)*IFERROR(VALUE($V$2:$V$4929), 0), 0)), "最新", "歷史重複"))</f>
        <v>最新</v>
      </c>
      <c r="F748" t="s">
        <v>3482</v>
      </c>
      <c r="G748" t="s">
        <v>29</v>
      </c>
      <c r="H748" t="s">
        <v>30</v>
      </c>
      <c r="I748" t="s">
        <v>3483</v>
      </c>
      <c r="J748" t="s">
        <v>3484</v>
      </c>
      <c r="K748" t="s">
        <v>3485</v>
      </c>
      <c r="L748" t="s">
        <v>3496</v>
      </c>
      <c r="M748" t="s">
        <v>3497</v>
      </c>
      <c r="N748" t="s">
        <v>3498</v>
      </c>
      <c r="O748" t="s">
        <v>37</v>
      </c>
      <c r="P748" t="s">
        <v>3496</v>
      </c>
      <c r="Q748" t="s">
        <v>38</v>
      </c>
      <c r="R748" t="s">
        <v>39</v>
      </c>
      <c r="S748" t="s">
        <v>3487</v>
      </c>
      <c r="T748" t="s">
        <v>37</v>
      </c>
      <c r="U748" t="s">
        <v>37</v>
      </c>
      <c r="V748" t="s">
        <v>3499</v>
      </c>
      <c r="W748" t="s">
        <v>1157</v>
      </c>
      <c r="X748" t="s">
        <v>114</v>
      </c>
      <c r="Y748" t="s">
        <v>3500</v>
      </c>
      <c r="Z748" t="s">
        <v>3501</v>
      </c>
      <c r="AA748" t="s">
        <v>44</v>
      </c>
      <c r="AB748" t="s">
        <v>44</v>
      </c>
      <c r="AC748" t="s">
        <v>117</v>
      </c>
      <c r="AD748" t="s">
        <v>443</v>
      </c>
      <c r="AE748" t="s">
        <v>37</v>
      </c>
      <c r="AF748" t="s">
        <v>37</v>
      </c>
      <c r="AG748" t="s">
        <v>37</v>
      </c>
      <c r="AH748" t="s">
        <v>37</v>
      </c>
      <c r="AI748" t="s">
        <v>37</v>
      </c>
    </row>
    <row r="749" spans="1:35" ht="16.850000000000001" customHeight="1">
      <c r="A749" s="65" t="str">
        <f>IF(L749="","",IF(COUNTIF(Wip!K:K,L749)=0,IF(W749="","KGB","KBB"),IF(AND(_xlfn.IFNA(VLOOKUP(L749,Wip!K:M,3,0),"")="Y",Q749="MTCAPPLYCONF"),"On Hold",IF(W749="","KGB","KBB"))))</f>
        <v>KGB</v>
      </c>
      <c r="B749" s="65" t="str">
        <f>IF(A749="on hold", "on hold",
 IF(A749="KGB", "Standard Shipment",
  IF(IFERROR(IFERROR(VLOOKUP(L749, List!D:J, 7, 0), VLOOKUP(L749&amp;"", List!D:J, 7, 0)), 0)=0,
   IF(IFERROR(IFERROR(VLOOKUP(L749, 'CND List'!$A:$C, 3, 0), VLOOKUP(L749&amp;"", 'CND List'!$A:$C, 3, 0)), 0)=0,
    IF(A749="KBB", "-", ""),
    IFERROR(VLOOKUP(L749, 'CND List'!$A:$C, 3, 0), VLOOKUP(L749&amp;"", 'CND List'!$A:$C, 3, 0))
   ),
   IFERROR(VLOOKUP(L749, List!D:J, 7, 0), VLOOKUP(L749&amp;"", List!D:J, 7, 0))
  )
 )
)</f>
        <v>Standard Shipment</v>
      </c>
      <c r="C749" s="66" t="str">
        <f t="shared" si="12"/>
        <v>Standard Shipment</v>
      </c>
      <c r="D749" s="67" t="str">
        <f ca="1">IF(C749="Local Scrap","Closed",IFERROR(IF(A749="kgb","Closed",IF(MID(C749,5,1)="Q","Closed",LOOKUP(TODAY()-W749, {0,31,91,181,366}, {"0-30天","31-90天","91-180天","181-365天","365天以上"}))), LOOKUP(TODAY()-Z749, {0,31,91,181,366}, {"0-30天","31-90天","91-180天","181-365天","365天以上"})))</f>
        <v>Closed</v>
      </c>
      <c r="E749" s="67" t="str" cm="1">
        <f t="array" ref="E749">IF(A749&lt;&gt;"kbb", "", IF(IFERROR(VALUE(V749), 0)=MAX(INDEX(($A$2:$A$4929="kbb")*($L$2:$L$4929=L749)*IFERROR(VALUE($V$2:$V$4929), 0), 0)), "最新", "歷史重複"))</f>
        <v/>
      </c>
      <c r="F749" t="s">
        <v>3502</v>
      </c>
      <c r="G749" t="s">
        <v>29</v>
      </c>
      <c r="H749" t="s">
        <v>30</v>
      </c>
      <c r="I749" t="s">
        <v>3483</v>
      </c>
      <c r="J749" t="s">
        <v>3503</v>
      </c>
      <c r="K749" t="s">
        <v>3504</v>
      </c>
      <c r="L749" t="s">
        <v>3505</v>
      </c>
      <c r="M749" t="s">
        <v>701</v>
      </c>
      <c r="N749" t="s">
        <v>456</v>
      </c>
      <c r="O749" t="s">
        <v>37</v>
      </c>
      <c r="P749" t="s">
        <v>3505</v>
      </c>
      <c r="Q749" t="s">
        <v>38</v>
      </c>
      <c r="R749" t="s">
        <v>53</v>
      </c>
      <c r="S749" t="s">
        <v>3506</v>
      </c>
      <c r="T749" t="s">
        <v>3507</v>
      </c>
      <c r="U749" t="s">
        <v>3508</v>
      </c>
      <c r="V749" t="s">
        <v>3508</v>
      </c>
      <c r="W749" t="s">
        <v>37</v>
      </c>
      <c r="X749" t="s">
        <v>37</v>
      </c>
      <c r="Y749" t="s">
        <v>37</v>
      </c>
      <c r="Z749" t="s">
        <v>3509</v>
      </c>
      <c r="AA749" t="s">
        <v>44</v>
      </c>
      <c r="AB749" t="s">
        <v>44</v>
      </c>
      <c r="AC749" t="s">
        <v>45</v>
      </c>
      <c r="AD749" t="s">
        <v>460</v>
      </c>
      <c r="AE749" t="s">
        <v>3510</v>
      </c>
      <c r="AF749" t="s">
        <v>48</v>
      </c>
      <c r="AG749">
        <v>615319</v>
      </c>
      <c r="AH749">
        <v>1</v>
      </c>
      <c r="AI749">
        <v>1</v>
      </c>
    </row>
    <row r="750" spans="1:35" ht="16.850000000000001" customHeight="1">
      <c r="A750" s="65" t="str">
        <f>IF(L750="","",IF(COUNTIF(Wip!K:K,L750)=0,IF(W750="","KGB","KBB"),IF(AND(_xlfn.IFNA(VLOOKUP(L750,Wip!K:M,3,0),"")="Y",Q750="MTCAPPLYCONF"),"On Hold",IF(W750="","KGB","KBB"))))</f>
        <v>KGB</v>
      </c>
      <c r="B750" s="65" t="str">
        <f>IF(A750="on hold", "on hold",
 IF(A750="KGB", "Standard Shipment",
  IF(IFERROR(IFERROR(VLOOKUP(L750, List!D:J, 7, 0), VLOOKUP(L750&amp;"", List!D:J, 7, 0)), 0)=0,
   IF(IFERROR(IFERROR(VLOOKUP(L750, 'CND List'!$A:$C, 3, 0), VLOOKUP(L750&amp;"", 'CND List'!$A:$C, 3, 0)), 0)=0,
    IF(A750="KBB", "-", ""),
    IFERROR(VLOOKUP(L750, 'CND List'!$A:$C, 3, 0), VLOOKUP(L750&amp;"", 'CND List'!$A:$C, 3, 0))
   ),
   IFERROR(VLOOKUP(L750, List!D:J, 7, 0), VLOOKUP(L750&amp;"", List!D:J, 7, 0))
  )
 )
)</f>
        <v>Standard Shipment</v>
      </c>
      <c r="C750" s="66" t="str">
        <f t="shared" si="12"/>
        <v>Standard Shipment</v>
      </c>
      <c r="D750" s="67" t="str">
        <f ca="1">IF(C750="Local Scrap","Closed",IFERROR(IF(A750="kgb","Closed",IF(MID(C750,5,1)="Q","Closed",LOOKUP(TODAY()-W750, {0,31,91,181,366}, {"0-30天","31-90天","91-180天","181-365天","365天以上"}))), LOOKUP(TODAY()-Z750, {0,31,91,181,366}, {"0-30天","31-90天","91-180天","181-365天","365天以上"})))</f>
        <v>Closed</v>
      </c>
      <c r="E750" s="67" t="str" cm="1">
        <f t="array" ref="E750">IF(A750&lt;&gt;"kbb", "", IF(IFERROR(VALUE(V750), 0)=MAX(INDEX(($A$2:$A$4929="kbb")*($L$2:$L$4929=L750)*IFERROR(VALUE($V$2:$V$4929), 0), 0)), "最新", "歷史重複"))</f>
        <v/>
      </c>
      <c r="F750" t="s">
        <v>3502</v>
      </c>
      <c r="G750" t="s">
        <v>29</v>
      </c>
      <c r="H750" t="s">
        <v>30</v>
      </c>
      <c r="I750" t="s">
        <v>3483</v>
      </c>
      <c r="J750" t="s">
        <v>3503</v>
      </c>
      <c r="K750" t="s">
        <v>3504</v>
      </c>
      <c r="L750" t="s">
        <v>3511</v>
      </c>
      <c r="M750" t="s">
        <v>142</v>
      </c>
      <c r="N750" t="s">
        <v>82</v>
      </c>
      <c r="O750" t="s">
        <v>37</v>
      </c>
      <c r="P750" t="s">
        <v>3511</v>
      </c>
      <c r="Q750" t="s">
        <v>38</v>
      </c>
      <c r="R750" t="s">
        <v>53</v>
      </c>
      <c r="S750" t="s">
        <v>3506</v>
      </c>
      <c r="T750" t="s">
        <v>3512</v>
      </c>
      <c r="U750" t="s">
        <v>3493</v>
      </c>
      <c r="V750" t="s">
        <v>3493</v>
      </c>
      <c r="W750" t="s">
        <v>37</v>
      </c>
      <c r="X750" t="s">
        <v>37</v>
      </c>
      <c r="Y750" t="s">
        <v>37</v>
      </c>
      <c r="Z750" t="s">
        <v>3513</v>
      </c>
      <c r="AA750" t="s">
        <v>44</v>
      </c>
      <c r="AB750" t="s">
        <v>44</v>
      </c>
      <c r="AC750" t="s">
        <v>45</v>
      </c>
      <c r="AD750" t="s">
        <v>87</v>
      </c>
      <c r="AE750" t="s">
        <v>3495</v>
      </c>
      <c r="AF750" t="s">
        <v>48</v>
      </c>
      <c r="AG750">
        <v>615245</v>
      </c>
      <c r="AH750">
        <v>1</v>
      </c>
      <c r="AI750">
        <v>1</v>
      </c>
    </row>
    <row r="751" spans="1:35" ht="16.850000000000001" customHeight="1">
      <c r="A751" s="65" t="str">
        <f>IF(L751="","",IF(COUNTIF(Wip!K:K,L751)=0,IF(W751="","KGB","KBB"),IF(AND(_xlfn.IFNA(VLOOKUP(L751,Wip!K:M,3,0),"")="Y",Q751="MTCAPPLYCONF"),"On Hold",IF(W751="","KGB","KBB"))))</f>
        <v>KGB</v>
      </c>
      <c r="B751" s="65" t="str">
        <f>IF(A751="on hold", "on hold",
 IF(A751="KGB", "Standard Shipment",
  IF(IFERROR(IFERROR(VLOOKUP(L751, List!D:J, 7, 0), VLOOKUP(L751&amp;"", List!D:J, 7, 0)), 0)=0,
   IF(IFERROR(IFERROR(VLOOKUP(L751, 'CND List'!$A:$C, 3, 0), VLOOKUP(L751&amp;"", 'CND List'!$A:$C, 3, 0)), 0)=0,
    IF(A751="KBB", "-", ""),
    IFERROR(VLOOKUP(L751, 'CND List'!$A:$C, 3, 0), VLOOKUP(L751&amp;"", 'CND List'!$A:$C, 3, 0))
   ),
   IFERROR(VLOOKUP(L751, List!D:J, 7, 0), VLOOKUP(L751&amp;"", List!D:J, 7, 0))
  )
 )
)</f>
        <v>Standard Shipment</v>
      </c>
      <c r="C751" s="66" t="str">
        <f t="shared" si="12"/>
        <v>Standard Shipment</v>
      </c>
      <c r="D751" s="67" t="str">
        <f ca="1">IF(C751="Local Scrap","Closed",IFERROR(IF(A751="kgb","Closed",IF(MID(C751,5,1)="Q","Closed",LOOKUP(TODAY()-W751, {0,31,91,181,366}, {"0-30天","31-90天","91-180天","181-365天","365天以上"}))), LOOKUP(TODAY()-Z751, {0,31,91,181,366}, {"0-30天","31-90天","91-180天","181-365天","365天以上"})))</f>
        <v>Closed</v>
      </c>
      <c r="E751" s="67" t="str" cm="1">
        <f t="array" ref="E751">IF(A751&lt;&gt;"kbb", "", IF(IFERROR(VALUE(V751), 0)=MAX(INDEX(($A$2:$A$4929="kbb")*($L$2:$L$4929=L751)*IFERROR(VALUE($V$2:$V$4929), 0), 0)), "最新", "歷史重複"))</f>
        <v/>
      </c>
      <c r="F751" t="s">
        <v>3502</v>
      </c>
      <c r="G751" t="s">
        <v>29</v>
      </c>
      <c r="H751" t="s">
        <v>30</v>
      </c>
      <c r="I751" t="s">
        <v>3483</v>
      </c>
      <c r="J751" t="s">
        <v>3503</v>
      </c>
      <c r="K751" t="s">
        <v>3504</v>
      </c>
      <c r="L751" t="s">
        <v>3514</v>
      </c>
      <c r="M751" t="s">
        <v>142</v>
      </c>
      <c r="N751" t="s">
        <v>82</v>
      </c>
      <c r="O751" t="s">
        <v>37</v>
      </c>
      <c r="P751" t="s">
        <v>3514</v>
      </c>
      <c r="Q751" t="s">
        <v>38</v>
      </c>
      <c r="R751" t="s">
        <v>53</v>
      </c>
      <c r="S751" t="s">
        <v>3506</v>
      </c>
      <c r="T751" t="s">
        <v>3515</v>
      </c>
      <c r="U751" t="s">
        <v>3516</v>
      </c>
      <c r="V751" t="s">
        <v>3516</v>
      </c>
      <c r="W751" t="s">
        <v>37</v>
      </c>
      <c r="X751" t="s">
        <v>37</v>
      </c>
      <c r="Y751" t="s">
        <v>37</v>
      </c>
      <c r="Z751" t="s">
        <v>3517</v>
      </c>
      <c r="AA751" t="s">
        <v>44</v>
      </c>
      <c r="AB751" t="s">
        <v>44</v>
      </c>
      <c r="AC751" t="s">
        <v>45</v>
      </c>
      <c r="AD751" t="s">
        <v>87</v>
      </c>
      <c r="AE751" t="s">
        <v>3518</v>
      </c>
      <c r="AF751" t="s">
        <v>48</v>
      </c>
      <c r="AG751">
        <v>614669</v>
      </c>
      <c r="AH751">
        <v>1</v>
      </c>
      <c r="AI751">
        <v>1</v>
      </c>
    </row>
    <row r="752" spans="1:35" ht="16.850000000000001" customHeight="1">
      <c r="A752" s="65" t="str">
        <f>IF(L752="","",IF(COUNTIF(Wip!K:K,L752)=0,IF(W752="","KGB","KBB"),IF(AND(_xlfn.IFNA(VLOOKUP(L752,Wip!K:M,3,0),"")="Y",Q752="MTCAPPLYCONF"),"On Hold",IF(W752="","KGB","KBB"))))</f>
        <v>KGB</v>
      </c>
      <c r="B752" s="65" t="str">
        <f>IF(A752="on hold", "on hold",
 IF(A752="KGB", "Standard Shipment",
  IF(IFERROR(IFERROR(VLOOKUP(L752, List!D:J, 7, 0), VLOOKUP(L752&amp;"", List!D:J, 7, 0)), 0)=0,
   IF(IFERROR(IFERROR(VLOOKUP(L752, 'CND List'!$A:$C, 3, 0), VLOOKUP(L752&amp;"", 'CND List'!$A:$C, 3, 0)), 0)=0,
    IF(A752="KBB", "-", ""),
    IFERROR(VLOOKUP(L752, 'CND List'!$A:$C, 3, 0), VLOOKUP(L752&amp;"", 'CND List'!$A:$C, 3, 0))
   ),
   IFERROR(VLOOKUP(L752, List!D:J, 7, 0), VLOOKUP(L752&amp;"", List!D:J, 7, 0))
  )
 )
)</f>
        <v>Standard Shipment</v>
      </c>
      <c r="C752" s="66" t="str">
        <f t="shared" si="12"/>
        <v>Standard Shipment</v>
      </c>
      <c r="D752" s="67" t="str">
        <f ca="1">IF(C752="Local Scrap","Closed",IFERROR(IF(A752="kgb","Closed",IF(MID(C752,5,1)="Q","Closed",LOOKUP(TODAY()-W752, {0,31,91,181,366}, {"0-30天","31-90天","91-180天","181-365天","365天以上"}))), LOOKUP(TODAY()-Z752, {0,31,91,181,366}, {"0-30天","31-90天","91-180天","181-365天","365天以上"})))</f>
        <v>Closed</v>
      </c>
      <c r="E752" s="67" t="str" cm="1">
        <f t="array" ref="E752">IF(A752&lt;&gt;"kbb", "", IF(IFERROR(VALUE(V752), 0)=MAX(INDEX(($A$2:$A$4929="kbb")*($L$2:$L$4929=L752)*IFERROR(VALUE($V$2:$V$4929), 0), 0)), "最新", "歷史重複"))</f>
        <v/>
      </c>
      <c r="F752" t="s">
        <v>3502</v>
      </c>
      <c r="G752" t="s">
        <v>29</v>
      </c>
      <c r="H752" t="s">
        <v>30</v>
      </c>
      <c r="I752" t="s">
        <v>3483</v>
      </c>
      <c r="J752" t="s">
        <v>3503</v>
      </c>
      <c r="K752" t="s">
        <v>3504</v>
      </c>
      <c r="L752" t="s">
        <v>3519</v>
      </c>
      <c r="M752" t="s">
        <v>81</v>
      </c>
      <c r="N752" t="s">
        <v>82</v>
      </c>
      <c r="O752" t="s">
        <v>37</v>
      </c>
      <c r="P752" t="s">
        <v>3519</v>
      </c>
      <c r="Q752" t="s">
        <v>38</v>
      </c>
      <c r="R752" t="s">
        <v>53</v>
      </c>
      <c r="S752" t="s">
        <v>3506</v>
      </c>
      <c r="T752" t="s">
        <v>3520</v>
      </c>
      <c r="U752" t="s">
        <v>3516</v>
      </c>
      <c r="V752" t="s">
        <v>3516</v>
      </c>
      <c r="W752" t="s">
        <v>37</v>
      </c>
      <c r="X752" t="s">
        <v>37</v>
      </c>
      <c r="Y752" t="s">
        <v>37</v>
      </c>
      <c r="Z752" t="s">
        <v>3521</v>
      </c>
      <c r="AA752" t="s">
        <v>44</v>
      </c>
      <c r="AB752" t="s">
        <v>44</v>
      </c>
      <c r="AC752" t="s">
        <v>45</v>
      </c>
      <c r="AD752" t="s">
        <v>87</v>
      </c>
      <c r="AE752" t="s">
        <v>3518</v>
      </c>
      <c r="AF752" t="s">
        <v>48</v>
      </c>
      <c r="AG752">
        <v>614669</v>
      </c>
      <c r="AH752">
        <v>1</v>
      </c>
      <c r="AI752">
        <v>1</v>
      </c>
    </row>
    <row r="753" spans="1:35" ht="16.850000000000001" customHeight="1">
      <c r="A753" s="65" t="str">
        <f>IF(L753="","",IF(COUNTIF(Wip!K:K,L753)=0,IF(W753="","KGB","KBB"),IF(AND(_xlfn.IFNA(VLOOKUP(L753,Wip!K:M,3,0),"")="Y",Q753="MTCAPPLYCONF"),"On Hold",IF(W753="","KGB","KBB"))))</f>
        <v>KGB</v>
      </c>
      <c r="B753" s="65" t="str">
        <f>IF(A753="on hold", "on hold",
 IF(A753="KGB", "Standard Shipment",
  IF(IFERROR(IFERROR(VLOOKUP(L753, List!D:J, 7, 0), VLOOKUP(L753&amp;"", List!D:J, 7, 0)), 0)=0,
   IF(IFERROR(IFERROR(VLOOKUP(L753, 'CND List'!$A:$C, 3, 0), VLOOKUP(L753&amp;"", 'CND List'!$A:$C, 3, 0)), 0)=0,
    IF(A753="KBB", "-", ""),
    IFERROR(VLOOKUP(L753, 'CND List'!$A:$C, 3, 0), VLOOKUP(L753&amp;"", 'CND List'!$A:$C, 3, 0))
   ),
   IFERROR(VLOOKUP(L753, List!D:J, 7, 0), VLOOKUP(L753&amp;"", List!D:J, 7, 0))
  )
 )
)</f>
        <v>Standard Shipment</v>
      </c>
      <c r="C753" s="66" t="str">
        <f t="shared" si="12"/>
        <v>Standard Shipment</v>
      </c>
      <c r="D753" s="67" t="str">
        <f ca="1">IF(C753="Local Scrap","Closed",IFERROR(IF(A753="kgb","Closed",IF(MID(C753,5,1)="Q","Closed",LOOKUP(TODAY()-W753, {0,31,91,181,366}, {"0-30天","31-90天","91-180天","181-365天","365天以上"}))), LOOKUP(TODAY()-Z753, {0,31,91,181,366}, {"0-30天","31-90天","91-180天","181-365天","365天以上"})))</f>
        <v>Closed</v>
      </c>
      <c r="E753" s="67" t="str" cm="1">
        <f t="array" ref="E753">IF(A753&lt;&gt;"kbb", "", IF(IFERROR(VALUE(V753), 0)=MAX(INDEX(($A$2:$A$4929="kbb")*($L$2:$L$4929=L753)*IFERROR(VALUE($V$2:$V$4929), 0), 0)), "最新", "歷史重複"))</f>
        <v/>
      </c>
      <c r="F753" t="s">
        <v>3502</v>
      </c>
      <c r="G753" t="s">
        <v>29</v>
      </c>
      <c r="H753" t="s">
        <v>30</v>
      </c>
      <c r="I753" t="s">
        <v>3483</v>
      </c>
      <c r="J753" t="s">
        <v>3503</v>
      </c>
      <c r="K753" t="s">
        <v>3504</v>
      </c>
      <c r="L753" t="s">
        <v>3522</v>
      </c>
      <c r="M753" t="s">
        <v>3523</v>
      </c>
      <c r="N753" t="s">
        <v>206</v>
      </c>
      <c r="O753" t="s">
        <v>37</v>
      </c>
      <c r="P753" t="s">
        <v>3522</v>
      </c>
      <c r="Q753" t="s">
        <v>38</v>
      </c>
      <c r="R753" t="s">
        <v>53</v>
      </c>
      <c r="S753" t="s">
        <v>3506</v>
      </c>
      <c r="T753" t="s">
        <v>3524</v>
      </c>
      <c r="U753" t="s">
        <v>3493</v>
      </c>
      <c r="V753" t="s">
        <v>3493</v>
      </c>
      <c r="W753" t="s">
        <v>37</v>
      </c>
      <c r="X753" t="s">
        <v>37</v>
      </c>
      <c r="Y753" t="s">
        <v>37</v>
      </c>
      <c r="Z753" t="s">
        <v>3525</v>
      </c>
      <c r="AA753" t="s">
        <v>44</v>
      </c>
      <c r="AB753" t="s">
        <v>44</v>
      </c>
      <c r="AC753" t="s">
        <v>45</v>
      </c>
      <c r="AD753" t="s">
        <v>190</v>
      </c>
      <c r="AE753" t="s">
        <v>3495</v>
      </c>
      <c r="AF753" t="s">
        <v>48</v>
      </c>
      <c r="AG753">
        <v>615245</v>
      </c>
      <c r="AH753">
        <v>1</v>
      </c>
      <c r="AI753">
        <v>1</v>
      </c>
    </row>
    <row r="754" spans="1:35" ht="16.850000000000001" customHeight="1">
      <c r="A754" s="65" t="str">
        <f>IF(L754="","",IF(COUNTIF(Wip!K:K,L754)=0,IF(W754="","KGB","KBB"),IF(AND(_xlfn.IFNA(VLOOKUP(L754,Wip!K:M,3,0),"")="Y",Q754="MTCAPPLYCONF"),"On Hold",IF(W754="","KGB","KBB"))))</f>
        <v>KGB</v>
      </c>
      <c r="B754" s="65" t="str">
        <f>IF(A754="on hold", "on hold",
 IF(A754="KGB", "Standard Shipment",
  IF(IFERROR(IFERROR(VLOOKUP(L754, List!D:J, 7, 0), VLOOKUP(L754&amp;"", List!D:J, 7, 0)), 0)=0,
   IF(IFERROR(IFERROR(VLOOKUP(L754, 'CND List'!$A:$C, 3, 0), VLOOKUP(L754&amp;"", 'CND List'!$A:$C, 3, 0)), 0)=0,
    IF(A754="KBB", "-", ""),
    IFERROR(VLOOKUP(L754, 'CND List'!$A:$C, 3, 0), VLOOKUP(L754&amp;"", 'CND List'!$A:$C, 3, 0))
   ),
   IFERROR(VLOOKUP(L754, List!D:J, 7, 0), VLOOKUP(L754&amp;"", List!D:J, 7, 0))
  )
 )
)</f>
        <v>Standard Shipment</v>
      </c>
      <c r="C754" s="66" t="str">
        <f t="shared" si="12"/>
        <v>Standard Shipment</v>
      </c>
      <c r="D754" s="67" t="str">
        <f ca="1">IF(C754="Local Scrap","Closed",IFERROR(IF(A754="kgb","Closed",IF(MID(C754,5,1)="Q","Closed",LOOKUP(TODAY()-W754, {0,31,91,181,366}, {"0-30天","31-90天","91-180天","181-365天","365天以上"}))), LOOKUP(TODAY()-Z754, {0,31,91,181,366}, {"0-30天","31-90天","91-180天","181-365天","365天以上"})))</f>
        <v>Closed</v>
      </c>
      <c r="E754" s="67" t="str" cm="1">
        <f t="array" ref="E754">IF(A754&lt;&gt;"kbb", "", IF(IFERROR(VALUE(V754), 0)=MAX(INDEX(($A$2:$A$4929="kbb")*($L$2:$L$4929=L754)*IFERROR(VALUE($V$2:$V$4929), 0), 0)), "最新", "歷史重複"))</f>
        <v/>
      </c>
      <c r="F754" t="s">
        <v>3502</v>
      </c>
      <c r="G754" t="s">
        <v>29</v>
      </c>
      <c r="H754" t="s">
        <v>30</v>
      </c>
      <c r="I754" t="s">
        <v>3483</v>
      </c>
      <c r="J754" t="s">
        <v>3503</v>
      </c>
      <c r="K754" t="s">
        <v>3504</v>
      </c>
      <c r="L754" t="s">
        <v>3526</v>
      </c>
      <c r="M754" t="s">
        <v>455</v>
      </c>
      <c r="N754" t="s">
        <v>456</v>
      </c>
      <c r="O754" t="s">
        <v>37</v>
      </c>
      <c r="P754" t="s">
        <v>3526</v>
      </c>
      <c r="Q754" t="s">
        <v>38</v>
      </c>
      <c r="R754" t="s">
        <v>53</v>
      </c>
      <c r="S754" t="s">
        <v>3506</v>
      </c>
      <c r="T754" t="s">
        <v>3527</v>
      </c>
      <c r="U754" t="s">
        <v>3516</v>
      </c>
      <c r="V754" t="s">
        <v>3516</v>
      </c>
      <c r="W754" t="s">
        <v>37</v>
      </c>
      <c r="X754" t="s">
        <v>37</v>
      </c>
      <c r="Y754" t="s">
        <v>37</v>
      </c>
      <c r="Z754" t="s">
        <v>3528</v>
      </c>
      <c r="AA754" t="s">
        <v>44</v>
      </c>
      <c r="AB754" t="s">
        <v>44</v>
      </c>
      <c r="AC754" t="s">
        <v>45</v>
      </c>
      <c r="AD754" t="s">
        <v>460</v>
      </c>
      <c r="AE754" t="s">
        <v>3518</v>
      </c>
      <c r="AF754" t="s">
        <v>48</v>
      </c>
      <c r="AG754">
        <v>614669</v>
      </c>
      <c r="AH754">
        <v>1</v>
      </c>
      <c r="AI754">
        <v>1</v>
      </c>
    </row>
    <row r="755" spans="1:35" ht="16.850000000000001" customHeight="1">
      <c r="A755" s="65" t="str">
        <f>IF(L755="","",IF(COUNTIF(Wip!K:K,L755)=0,IF(W755="","KGB","KBB"),IF(AND(_xlfn.IFNA(VLOOKUP(L755,Wip!K:M,3,0),"")="Y",Q755="MTCAPPLYCONF"),"On Hold",IF(W755="","KGB","KBB"))))</f>
        <v>KGB</v>
      </c>
      <c r="B755" s="65" t="str">
        <f>IF(A755="on hold", "on hold",
 IF(A755="KGB", "Standard Shipment",
  IF(IFERROR(IFERROR(VLOOKUP(L755, List!D:J, 7, 0), VLOOKUP(L755&amp;"", List!D:J, 7, 0)), 0)=0,
   IF(IFERROR(IFERROR(VLOOKUP(L755, 'CND List'!$A:$C, 3, 0), VLOOKUP(L755&amp;"", 'CND List'!$A:$C, 3, 0)), 0)=0,
    IF(A755="KBB", "-", ""),
    IFERROR(VLOOKUP(L755, 'CND List'!$A:$C, 3, 0), VLOOKUP(L755&amp;"", 'CND List'!$A:$C, 3, 0))
   ),
   IFERROR(VLOOKUP(L755, List!D:J, 7, 0), VLOOKUP(L755&amp;"", List!D:J, 7, 0))
  )
 )
)</f>
        <v>Standard Shipment</v>
      </c>
      <c r="C755" s="66" t="str">
        <f t="shared" si="12"/>
        <v>Standard Shipment</v>
      </c>
      <c r="D755" s="67" t="str">
        <f ca="1">IF(C755="Local Scrap","Closed",IFERROR(IF(A755="kgb","Closed",IF(MID(C755,5,1)="Q","Closed",LOOKUP(TODAY()-W755, {0,31,91,181,366}, {"0-30天","31-90天","91-180天","181-365天","365天以上"}))), LOOKUP(TODAY()-Z755, {0,31,91,181,366}, {"0-30天","31-90天","91-180天","181-365天","365天以上"})))</f>
        <v>Closed</v>
      </c>
      <c r="E755" s="67" t="str" cm="1">
        <f t="array" ref="E755">IF(A755&lt;&gt;"kbb", "", IF(IFERROR(VALUE(V755), 0)=MAX(INDEX(($A$2:$A$4929="kbb")*($L$2:$L$4929=L755)*IFERROR(VALUE($V$2:$V$4929), 0), 0)), "最新", "歷史重複"))</f>
        <v/>
      </c>
      <c r="F755" t="s">
        <v>3529</v>
      </c>
      <c r="G755" t="s">
        <v>29</v>
      </c>
      <c r="H755" t="s">
        <v>30</v>
      </c>
      <c r="I755" t="s">
        <v>3483</v>
      </c>
      <c r="J755" t="s">
        <v>3530</v>
      </c>
      <c r="K755" t="s">
        <v>3531</v>
      </c>
      <c r="L755" t="s">
        <v>3532</v>
      </c>
      <c r="M755" t="s">
        <v>701</v>
      </c>
      <c r="N755" t="s">
        <v>456</v>
      </c>
      <c r="O755" t="s">
        <v>37</v>
      </c>
      <c r="P755" t="s">
        <v>3532</v>
      </c>
      <c r="Q755" t="s">
        <v>38</v>
      </c>
      <c r="R755" t="s">
        <v>39</v>
      </c>
      <c r="S755" t="s">
        <v>3533</v>
      </c>
      <c r="T755" t="s">
        <v>3534</v>
      </c>
      <c r="U755" t="s">
        <v>3535</v>
      </c>
      <c r="V755" t="s">
        <v>3535</v>
      </c>
      <c r="W755" t="s">
        <v>37</v>
      </c>
      <c r="X755" t="s">
        <v>37</v>
      </c>
      <c r="Y755" t="s">
        <v>37</v>
      </c>
      <c r="Z755" t="s">
        <v>3536</v>
      </c>
      <c r="AA755" t="s">
        <v>44</v>
      </c>
      <c r="AB755" t="s">
        <v>44</v>
      </c>
      <c r="AC755" t="s">
        <v>45</v>
      </c>
      <c r="AD755" t="s">
        <v>460</v>
      </c>
      <c r="AE755" t="s">
        <v>3537</v>
      </c>
      <c r="AF755" t="s">
        <v>48</v>
      </c>
      <c r="AG755">
        <v>615876</v>
      </c>
      <c r="AH755">
        <v>1</v>
      </c>
      <c r="AI755">
        <v>1</v>
      </c>
    </row>
    <row r="756" spans="1:35" ht="16.850000000000001" customHeight="1">
      <c r="A756" s="65" t="str">
        <f>IF(L756="","",IF(COUNTIF(Wip!K:K,L756)=0,IF(W756="","KGB","KBB"),IF(AND(_xlfn.IFNA(VLOOKUP(L756,Wip!K:M,3,0),"")="Y",Q756="MTCAPPLYCONF"),"On Hold",IF(W756="","KGB","KBB"))))</f>
        <v>KGB</v>
      </c>
      <c r="B756" s="65" t="str">
        <f>IF(A756="on hold", "on hold",
 IF(A756="KGB", "Standard Shipment",
  IF(IFERROR(IFERROR(VLOOKUP(L756, List!D:J, 7, 0), VLOOKUP(L756&amp;"", List!D:J, 7, 0)), 0)=0,
   IF(IFERROR(IFERROR(VLOOKUP(L756, 'CND List'!$A:$C, 3, 0), VLOOKUP(L756&amp;"", 'CND List'!$A:$C, 3, 0)), 0)=0,
    IF(A756="KBB", "-", ""),
    IFERROR(VLOOKUP(L756, 'CND List'!$A:$C, 3, 0), VLOOKUP(L756&amp;"", 'CND List'!$A:$C, 3, 0))
   ),
   IFERROR(VLOOKUP(L756, List!D:J, 7, 0), VLOOKUP(L756&amp;"", List!D:J, 7, 0))
  )
 )
)</f>
        <v>Standard Shipment</v>
      </c>
      <c r="C756" s="66" t="str">
        <f t="shared" si="12"/>
        <v>Standard Shipment</v>
      </c>
      <c r="D756" s="67" t="str">
        <f ca="1">IF(C756="Local Scrap","Closed",IFERROR(IF(A756="kgb","Closed",IF(MID(C756,5,1)="Q","Closed",LOOKUP(TODAY()-W756, {0,31,91,181,366}, {"0-30天","31-90天","91-180天","181-365天","365天以上"}))), LOOKUP(TODAY()-Z756, {0,31,91,181,366}, {"0-30天","31-90天","91-180天","181-365天","365天以上"})))</f>
        <v>Closed</v>
      </c>
      <c r="E756" s="67" t="str" cm="1">
        <f t="array" ref="E756">IF(A756&lt;&gt;"kbb", "", IF(IFERROR(VALUE(V756), 0)=MAX(INDEX(($A$2:$A$4929="kbb")*($L$2:$L$4929=L756)*IFERROR(VALUE($V$2:$V$4929), 0), 0)), "最新", "歷史重複"))</f>
        <v/>
      </c>
      <c r="F756" t="s">
        <v>3529</v>
      </c>
      <c r="G756" t="s">
        <v>29</v>
      </c>
      <c r="H756" t="s">
        <v>30</v>
      </c>
      <c r="I756" t="s">
        <v>3483</v>
      </c>
      <c r="J756" t="s">
        <v>3530</v>
      </c>
      <c r="K756" t="s">
        <v>3531</v>
      </c>
      <c r="L756" t="s">
        <v>3538</v>
      </c>
      <c r="M756" t="s">
        <v>701</v>
      </c>
      <c r="N756" t="s">
        <v>456</v>
      </c>
      <c r="O756" t="s">
        <v>37</v>
      </c>
      <c r="P756" t="s">
        <v>3538</v>
      </c>
      <c r="Q756" t="s">
        <v>38</v>
      </c>
      <c r="R756" t="s">
        <v>39</v>
      </c>
      <c r="S756" t="s">
        <v>3533</v>
      </c>
      <c r="T756" t="s">
        <v>3539</v>
      </c>
      <c r="U756" t="s">
        <v>3535</v>
      </c>
      <c r="V756" t="s">
        <v>3535</v>
      </c>
      <c r="W756" t="s">
        <v>37</v>
      </c>
      <c r="X756" t="s">
        <v>37</v>
      </c>
      <c r="Y756" t="s">
        <v>37</v>
      </c>
      <c r="Z756" t="s">
        <v>3540</v>
      </c>
      <c r="AA756" t="s">
        <v>44</v>
      </c>
      <c r="AB756" t="s">
        <v>44</v>
      </c>
      <c r="AC756" t="s">
        <v>45</v>
      </c>
      <c r="AD756" t="s">
        <v>460</v>
      </c>
      <c r="AE756" t="s">
        <v>3537</v>
      </c>
      <c r="AF756" t="s">
        <v>48</v>
      </c>
      <c r="AG756">
        <v>615876</v>
      </c>
      <c r="AH756">
        <v>1</v>
      </c>
      <c r="AI756">
        <v>1</v>
      </c>
    </row>
    <row r="757" spans="1:35" ht="16.850000000000001" customHeight="1">
      <c r="A757" s="65" t="str">
        <f>IF(L757="","",IF(COUNTIF(Wip!K:K,L757)=0,IF(W757="","KGB","KBB"),IF(AND(_xlfn.IFNA(VLOOKUP(L757,Wip!K:M,3,0),"")="Y",Q757="MTCAPPLYCONF"),"On Hold",IF(W757="","KGB","KBB"))))</f>
        <v>KBB</v>
      </c>
      <c r="B757" s="65" t="str">
        <f>IF(A757="on hold", "on hold",
 IF(A757="KGB", "Standard Shipment",
  IF(IFERROR(IFERROR(VLOOKUP(L757, List!D:J, 7, 0), VLOOKUP(L757&amp;"", List!D:J, 7, 0)), 0)=0,
   IF(IFERROR(IFERROR(VLOOKUP(L757, 'CND List'!$A:$C, 3, 0), VLOOKUP(L757&amp;"", 'CND List'!$A:$C, 3, 0)), 0)=0,
    IF(A757="KBB", "-", ""),
    IFERROR(VLOOKUP(L757, 'CND List'!$A:$C, 3, 0), VLOOKUP(L757&amp;"", 'CND List'!$A:$C, 3, 0))
   ),
   IFERROR(VLOOKUP(L757, List!D:J, 7, 0), VLOOKUP(L757&amp;"", List!D:J, 7, 0))
  )
 )
)</f>
        <v>Local Scrap</v>
      </c>
      <c r="C757" s="66" t="str">
        <f t="shared" si="12"/>
        <v>Local Scrap</v>
      </c>
      <c r="D757" s="67" t="str">
        <f ca="1">IF(C757="Local Scrap","Closed",IFERROR(IF(A757="kgb","Closed",IF(MID(C757,5,1)="Q","Closed",LOOKUP(TODAY()-W757, {0,31,91,181,366}, {"0-30天","31-90天","91-180天","181-365天","365天以上"}))), LOOKUP(TODAY()-Z757, {0,31,91,181,366}, {"0-30天","31-90天","91-180天","181-365天","365天以上"})))</f>
        <v>Closed</v>
      </c>
      <c r="E757" s="67" t="str" cm="1">
        <f t="array" ref="E757">IF(A757&lt;&gt;"kbb", "", IF(IFERROR(VALUE(V757), 0)=MAX(INDEX(($A$2:$A$4929="kbb")*($L$2:$L$4929=L757)*IFERROR(VALUE($V$2:$V$4929), 0), 0)), "最新", "歷史重複"))</f>
        <v>最新</v>
      </c>
      <c r="F757" t="s">
        <v>3529</v>
      </c>
      <c r="G757" t="s">
        <v>29</v>
      </c>
      <c r="H757" t="s">
        <v>30</v>
      </c>
      <c r="I757" t="s">
        <v>3483</v>
      </c>
      <c r="J757" t="s">
        <v>3530</v>
      </c>
      <c r="K757" t="s">
        <v>3531</v>
      </c>
      <c r="L757" t="s">
        <v>3541</v>
      </c>
      <c r="M757" t="s">
        <v>81</v>
      </c>
      <c r="N757" t="s">
        <v>82</v>
      </c>
      <c r="O757" t="s">
        <v>37</v>
      </c>
      <c r="P757" t="s">
        <v>3541</v>
      </c>
      <c r="Q757" t="s">
        <v>38</v>
      </c>
      <c r="R757" t="s">
        <v>39</v>
      </c>
      <c r="S757" t="s">
        <v>3533</v>
      </c>
      <c r="T757" t="s">
        <v>37</v>
      </c>
      <c r="U757" t="s">
        <v>37</v>
      </c>
      <c r="V757" t="s">
        <v>3542</v>
      </c>
      <c r="W757" t="s">
        <v>517</v>
      </c>
      <c r="X757" t="s">
        <v>114</v>
      </c>
      <c r="Y757" t="s">
        <v>518</v>
      </c>
      <c r="Z757" t="s">
        <v>3543</v>
      </c>
      <c r="AA757" t="s">
        <v>44</v>
      </c>
      <c r="AB757" t="s">
        <v>44</v>
      </c>
      <c r="AC757" t="s">
        <v>117</v>
      </c>
      <c r="AD757" t="s">
        <v>87</v>
      </c>
      <c r="AE757" t="s">
        <v>37</v>
      </c>
      <c r="AF757" t="s">
        <v>37</v>
      </c>
      <c r="AG757" t="s">
        <v>37</v>
      </c>
      <c r="AH757" t="s">
        <v>37</v>
      </c>
      <c r="AI757" t="s">
        <v>37</v>
      </c>
    </row>
    <row r="758" spans="1:35" ht="16.850000000000001" customHeight="1">
      <c r="A758" s="65" t="str">
        <f>IF(L758="","",IF(COUNTIF(Wip!K:K,L758)=0,IF(W758="","KGB","KBB"),IF(AND(_xlfn.IFNA(VLOOKUP(L758,Wip!K:M,3,0),"")="Y",Q758="MTCAPPLYCONF"),"On Hold",IF(W758="","KGB","KBB"))))</f>
        <v>KGB</v>
      </c>
      <c r="B758" s="65" t="str">
        <f>IF(A758="on hold", "on hold",
 IF(A758="KGB", "Standard Shipment",
  IF(IFERROR(IFERROR(VLOOKUP(L758, List!D:J, 7, 0), VLOOKUP(L758&amp;"", List!D:J, 7, 0)), 0)=0,
   IF(IFERROR(IFERROR(VLOOKUP(L758, 'CND List'!$A:$C, 3, 0), VLOOKUP(L758&amp;"", 'CND List'!$A:$C, 3, 0)), 0)=0,
    IF(A758="KBB", "-", ""),
    IFERROR(VLOOKUP(L758, 'CND List'!$A:$C, 3, 0), VLOOKUP(L758&amp;"", 'CND List'!$A:$C, 3, 0))
   ),
   IFERROR(VLOOKUP(L758, List!D:J, 7, 0), VLOOKUP(L758&amp;"", List!D:J, 7, 0))
  )
 )
)</f>
        <v>Standard Shipment</v>
      </c>
      <c r="C758" s="66" t="str">
        <f t="shared" si="12"/>
        <v>Standard Shipment</v>
      </c>
      <c r="D758" s="67" t="str">
        <f ca="1">IF(C758="Local Scrap","Closed",IFERROR(IF(A758="kgb","Closed",IF(MID(C758,5,1)="Q","Closed",LOOKUP(TODAY()-W758, {0,31,91,181,366}, {"0-30天","31-90天","91-180天","181-365天","365天以上"}))), LOOKUP(TODAY()-Z758, {0,31,91,181,366}, {"0-30天","31-90天","91-180天","181-365天","365天以上"})))</f>
        <v>Closed</v>
      </c>
      <c r="E758" s="67" t="str" cm="1">
        <f t="array" ref="E758">IF(A758&lt;&gt;"kbb", "", IF(IFERROR(VALUE(V758), 0)=MAX(INDEX(($A$2:$A$4929="kbb")*($L$2:$L$4929=L758)*IFERROR(VALUE($V$2:$V$4929), 0), 0)), "最新", "歷史重複"))</f>
        <v/>
      </c>
      <c r="F758" t="s">
        <v>3529</v>
      </c>
      <c r="G758" t="s">
        <v>29</v>
      </c>
      <c r="H758" t="s">
        <v>30</v>
      </c>
      <c r="I758" t="s">
        <v>3483</v>
      </c>
      <c r="J758" t="s">
        <v>3530</v>
      </c>
      <c r="K758" t="s">
        <v>3531</v>
      </c>
      <c r="L758" t="s">
        <v>3544</v>
      </c>
      <c r="M758" t="s">
        <v>701</v>
      </c>
      <c r="N758" t="s">
        <v>456</v>
      </c>
      <c r="O758" t="s">
        <v>37</v>
      </c>
      <c r="P758" t="s">
        <v>3544</v>
      </c>
      <c r="Q758" t="s">
        <v>38</v>
      </c>
      <c r="R758" t="s">
        <v>39</v>
      </c>
      <c r="S758" t="s">
        <v>3533</v>
      </c>
      <c r="T758" t="s">
        <v>3545</v>
      </c>
      <c r="U758" t="s">
        <v>3546</v>
      </c>
      <c r="V758" t="s">
        <v>3546</v>
      </c>
      <c r="W758" t="s">
        <v>37</v>
      </c>
      <c r="X758" t="s">
        <v>37</v>
      </c>
      <c r="Y758" t="s">
        <v>37</v>
      </c>
      <c r="Z758" t="s">
        <v>3547</v>
      </c>
      <c r="AA758" t="s">
        <v>44</v>
      </c>
      <c r="AB758" t="s">
        <v>44</v>
      </c>
      <c r="AC758" t="s">
        <v>45</v>
      </c>
      <c r="AD758" t="s">
        <v>460</v>
      </c>
      <c r="AE758" t="s">
        <v>3537</v>
      </c>
      <c r="AF758" t="s">
        <v>48</v>
      </c>
      <c r="AG758">
        <v>615876</v>
      </c>
      <c r="AH758">
        <v>1</v>
      </c>
      <c r="AI758">
        <v>1</v>
      </c>
    </row>
    <row r="759" spans="1:35" ht="16.850000000000001" customHeight="1">
      <c r="A759" s="65" t="str">
        <f>IF(L759="","",IF(COUNTIF(Wip!K:K,L759)=0,IF(W759="","KGB","KBB"),IF(AND(_xlfn.IFNA(VLOOKUP(L759,Wip!K:M,3,0),"")="Y",Q759="MTCAPPLYCONF"),"On Hold",IF(W759="","KGB","KBB"))))</f>
        <v>KGB</v>
      </c>
      <c r="B759" s="65" t="str">
        <f>IF(A759="on hold", "on hold",
 IF(A759="KGB", "Standard Shipment",
  IF(IFERROR(IFERROR(VLOOKUP(L759, List!D:J, 7, 0), VLOOKUP(L759&amp;"", List!D:J, 7, 0)), 0)=0,
   IF(IFERROR(IFERROR(VLOOKUP(L759, 'CND List'!$A:$C, 3, 0), VLOOKUP(L759&amp;"", 'CND List'!$A:$C, 3, 0)), 0)=0,
    IF(A759="KBB", "-", ""),
    IFERROR(VLOOKUP(L759, 'CND List'!$A:$C, 3, 0), VLOOKUP(L759&amp;"", 'CND List'!$A:$C, 3, 0))
   ),
   IFERROR(VLOOKUP(L759, List!D:J, 7, 0), VLOOKUP(L759&amp;"", List!D:J, 7, 0))
  )
 )
)</f>
        <v>Standard Shipment</v>
      </c>
      <c r="C759" s="66" t="str">
        <f t="shared" si="12"/>
        <v>Standard Shipment</v>
      </c>
      <c r="D759" s="67" t="str">
        <f ca="1">IF(C759="Local Scrap","Closed",IFERROR(IF(A759="kgb","Closed",IF(MID(C759,5,1)="Q","Closed",LOOKUP(TODAY()-W759, {0,31,91,181,366}, {"0-30天","31-90天","91-180天","181-365天","365天以上"}))), LOOKUP(TODAY()-Z759, {0,31,91,181,366}, {"0-30天","31-90天","91-180天","181-365天","365天以上"})))</f>
        <v>Closed</v>
      </c>
      <c r="E759" s="67" t="str" cm="1">
        <f t="array" ref="E759">IF(A759&lt;&gt;"kbb", "", IF(IFERROR(VALUE(V759), 0)=MAX(INDEX(($A$2:$A$4929="kbb")*($L$2:$L$4929=L759)*IFERROR(VALUE($V$2:$V$4929), 0), 0)), "最新", "歷史重複"))</f>
        <v/>
      </c>
      <c r="F759" t="s">
        <v>3529</v>
      </c>
      <c r="G759" t="s">
        <v>29</v>
      </c>
      <c r="H759" t="s">
        <v>30</v>
      </c>
      <c r="I759" t="s">
        <v>3483</v>
      </c>
      <c r="J759" t="s">
        <v>3530</v>
      </c>
      <c r="K759" t="s">
        <v>3531</v>
      </c>
      <c r="L759" t="s">
        <v>3548</v>
      </c>
      <c r="M759" t="s">
        <v>701</v>
      </c>
      <c r="N759" t="s">
        <v>456</v>
      </c>
      <c r="O759" t="s">
        <v>37</v>
      </c>
      <c r="P759" t="s">
        <v>3548</v>
      </c>
      <c r="Q759" t="s">
        <v>38</v>
      </c>
      <c r="R759" t="s">
        <v>39</v>
      </c>
      <c r="S759" t="s">
        <v>3533</v>
      </c>
      <c r="T759" t="s">
        <v>3549</v>
      </c>
      <c r="U759" t="s">
        <v>3546</v>
      </c>
      <c r="V759" t="s">
        <v>3546</v>
      </c>
      <c r="W759" t="s">
        <v>37</v>
      </c>
      <c r="X759" t="s">
        <v>37</v>
      </c>
      <c r="Y759" t="s">
        <v>37</v>
      </c>
      <c r="Z759" t="s">
        <v>3550</v>
      </c>
      <c r="AA759" t="s">
        <v>44</v>
      </c>
      <c r="AB759" t="s">
        <v>44</v>
      </c>
      <c r="AC759" t="s">
        <v>45</v>
      </c>
      <c r="AD759" t="s">
        <v>460</v>
      </c>
      <c r="AE759" t="s">
        <v>3537</v>
      </c>
      <c r="AF759" t="s">
        <v>48</v>
      </c>
      <c r="AG759">
        <v>615876</v>
      </c>
      <c r="AH759">
        <v>1</v>
      </c>
      <c r="AI759">
        <v>1</v>
      </c>
    </row>
    <row r="760" spans="1:35" ht="16.850000000000001" customHeight="1">
      <c r="A760" s="65" t="str">
        <f>IF(L760="","",IF(COUNTIF(Wip!K:K,L760)=0,IF(W760="","KGB","KBB"),IF(AND(_xlfn.IFNA(VLOOKUP(L760,Wip!K:M,3,0),"")="Y",Q760="MTCAPPLYCONF"),"On Hold",IF(W760="","KGB","KBB"))))</f>
        <v>KGB</v>
      </c>
      <c r="B760" s="65" t="str">
        <f>IF(A760="on hold", "on hold",
 IF(A760="KGB", "Standard Shipment",
  IF(IFERROR(IFERROR(VLOOKUP(L760, List!D:J, 7, 0), VLOOKUP(L760&amp;"", List!D:J, 7, 0)), 0)=0,
   IF(IFERROR(IFERROR(VLOOKUP(L760, 'CND List'!$A:$C, 3, 0), VLOOKUP(L760&amp;"", 'CND List'!$A:$C, 3, 0)), 0)=0,
    IF(A760="KBB", "-", ""),
    IFERROR(VLOOKUP(L760, 'CND List'!$A:$C, 3, 0), VLOOKUP(L760&amp;"", 'CND List'!$A:$C, 3, 0))
   ),
   IFERROR(VLOOKUP(L760, List!D:J, 7, 0), VLOOKUP(L760&amp;"", List!D:J, 7, 0))
  )
 )
)</f>
        <v>Standard Shipment</v>
      </c>
      <c r="C760" s="66" t="str">
        <f t="shared" si="12"/>
        <v>Standard Shipment</v>
      </c>
      <c r="D760" s="67" t="str">
        <f ca="1">IF(C760="Local Scrap","Closed",IFERROR(IF(A760="kgb","Closed",IF(MID(C760,5,1)="Q","Closed",LOOKUP(TODAY()-W760, {0,31,91,181,366}, {"0-30天","31-90天","91-180天","181-365天","365天以上"}))), LOOKUP(TODAY()-Z760, {0,31,91,181,366}, {"0-30天","31-90天","91-180天","181-365天","365天以上"})))</f>
        <v>Closed</v>
      </c>
      <c r="E760" s="67" t="str" cm="1">
        <f t="array" ref="E760">IF(A760&lt;&gt;"kbb", "", IF(IFERROR(VALUE(V760), 0)=MAX(INDEX(($A$2:$A$4929="kbb")*($L$2:$L$4929=L760)*IFERROR(VALUE($V$2:$V$4929), 0), 0)), "最新", "歷史重複"))</f>
        <v/>
      </c>
      <c r="F760" t="s">
        <v>3529</v>
      </c>
      <c r="G760" t="s">
        <v>29</v>
      </c>
      <c r="H760" t="s">
        <v>30</v>
      </c>
      <c r="I760" t="s">
        <v>3483</v>
      </c>
      <c r="J760" t="s">
        <v>3530</v>
      </c>
      <c r="K760" t="s">
        <v>3531</v>
      </c>
      <c r="L760" t="s">
        <v>3551</v>
      </c>
      <c r="M760" t="s">
        <v>400</v>
      </c>
      <c r="N760" t="s">
        <v>36</v>
      </c>
      <c r="O760" t="s">
        <v>37</v>
      </c>
      <c r="P760" t="s">
        <v>3551</v>
      </c>
      <c r="Q760" t="s">
        <v>38</v>
      </c>
      <c r="R760" t="s">
        <v>39</v>
      </c>
      <c r="S760" t="s">
        <v>3533</v>
      </c>
      <c r="T760" t="s">
        <v>3552</v>
      </c>
      <c r="U760" t="s">
        <v>3553</v>
      </c>
      <c r="V760" t="s">
        <v>3553</v>
      </c>
      <c r="W760" t="s">
        <v>37</v>
      </c>
      <c r="X760" t="s">
        <v>37</v>
      </c>
      <c r="Y760" t="s">
        <v>37</v>
      </c>
      <c r="Z760" t="s">
        <v>3554</v>
      </c>
      <c r="AA760" t="s">
        <v>44</v>
      </c>
      <c r="AB760" t="s">
        <v>44</v>
      </c>
      <c r="AC760" t="s">
        <v>45</v>
      </c>
      <c r="AD760" t="s">
        <v>46</v>
      </c>
      <c r="AE760" t="s">
        <v>3555</v>
      </c>
      <c r="AF760" t="s">
        <v>48</v>
      </c>
      <c r="AG760">
        <v>615411</v>
      </c>
      <c r="AH760">
        <v>1</v>
      </c>
      <c r="AI760">
        <v>1</v>
      </c>
    </row>
    <row r="761" spans="1:35" ht="16.850000000000001" customHeight="1">
      <c r="A761" s="65" t="str">
        <f>IF(L761="","",IF(COUNTIF(Wip!K:K,L761)=0,IF(W761="","KGB","KBB"),IF(AND(_xlfn.IFNA(VLOOKUP(L761,Wip!K:M,3,0),"")="Y",Q761="MTCAPPLYCONF"),"On Hold",IF(W761="","KGB","KBB"))))</f>
        <v>KGB</v>
      </c>
      <c r="B761" s="65" t="str">
        <f>IF(A761="on hold", "on hold",
 IF(A761="KGB", "Standard Shipment",
  IF(IFERROR(IFERROR(VLOOKUP(L761, List!D:J, 7, 0), VLOOKUP(L761&amp;"", List!D:J, 7, 0)), 0)=0,
   IF(IFERROR(IFERROR(VLOOKUP(L761, 'CND List'!$A:$C, 3, 0), VLOOKUP(L761&amp;"", 'CND List'!$A:$C, 3, 0)), 0)=0,
    IF(A761="KBB", "-", ""),
    IFERROR(VLOOKUP(L761, 'CND List'!$A:$C, 3, 0), VLOOKUP(L761&amp;"", 'CND List'!$A:$C, 3, 0))
   ),
   IFERROR(VLOOKUP(L761, List!D:J, 7, 0), VLOOKUP(L761&amp;"", List!D:J, 7, 0))
  )
 )
)</f>
        <v>Standard Shipment</v>
      </c>
      <c r="C761" s="66" t="str">
        <f t="shared" si="12"/>
        <v>Standard Shipment</v>
      </c>
      <c r="D761" s="67" t="str">
        <f ca="1">IF(C761="Local Scrap","Closed",IFERROR(IF(A761="kgb","Closed",IF(MID(C761,5,1)="Q","Closed",LOOKUP(TODAY()-W761, {0,31,91,181,366}, {"0-30天","31-90天","91-180天","181-365天","365天以上"}))), LOOKUP(TODAY()-Z761, {0,31,91,181,366}, {"0-30天","31-90天","91-180天","181-365天","365天以上"})))</f>
        <v>Closed</v>
      </c>
      <c r="E761" s="67" t="str" cm="1">
        <f t="array" ref="E761">IF(A761&lt;&gt;"kbb", "", IF(IFERROR(VALUE(V761), 0)=MAX(INDEX(($A$2:$A$4929="kbb")*($L$2:$L$4929=L761)*IFERROR(VALUE($V$2:$V$4929), 0), 0)), "最新", "歷史重複"))</f>
        <v/>
      </c>
      <c r="F761" t="s">
        <v>3529</v>
      </c>
      <c r="G761" t="s">
        <v>29</v>
      </c>
      <c r="H761" t="s">
        <v>30</v>
      </c>
      <c r="I761" t="s">
        <v>3483</v>
      </c>
      <c r="J761" t="s">
        <v>3530</v>
      </c>
      <c r="K761" t="s">
        <v>3531</v>
      </c>
      <c r="L761" t="s">
        <v>3556</v>
      </c>
      <c r="M761" t="s">
        <v>68</v>
      </c>
      <c r="N761" t="s">
        <v>36</v>
      </c>
      <c r="O761" t="s">
        <v>37</v>
      </c>
      <c r="P761" t="s">
        <v>3556</v>
      </c>
      <c r="Q761" t="s">
        <v>38</v>
      </c>
      <c r="R761" t="s">
        <v>39</v>
      </c>
      <c r="S761" t="s">
        <v>3557</v>
      </c>
      <c r="T761" t="s">
        <v>3558</v>
      </c>
      <c r="U761" t="s">
        <v>3553</v>
      </c>
      <c r="V761" t="s">
        <v>3553</v>
      </c>
      <c r="W761" t="s">
        <v>37</v>
      </c>
      <c r="X761" t="s">
        <v>37</v>
      </c>
      <c r="Y761" t="s">
        <v>37</v>
      </c>
      <c r="Z761" t="s">
        <v>3559</v>
      </c>
      <c r="AA761" t="s">
        <v>44</v>
      </c>
      <c r="AB761" t="s">
        <v>44</v>
      </c>
      <c r="AC761" t="s">
        <v>45</v>
      </c>
      <c r="AD761" t="s">
        <v>46</v>
      </c>
      <c r="AE761" t="s">
        <v>3555</v>
      </c>
      <c r="AF761" t="s">
        <v>48</v>
      </c>
      <c r="AG761">
        <v>615411</v>
      </c>
      <c r="AH761">
        <v>1</v>
      </c>
      <c r="AI761">
        <v>1</v>
      </c>
    </row>
    <row r="762" spans="1:35" ht="16.850000000000001" customHeight="1">
      <c r="A762" s="65" t="str">
        <f>IF(L762="","",IF(COUNTIF(Wip!K:K,L762)=0,IF(W762="","KGB","KBB"),IF(AND(_xlfn.IFNA(VLOOKUP(L762,Wip!K:M,3,0),"")="Y",Q762="MTCAPPLYCONF"),"On Hold",IF(W762="","KGB","KBB"))))</f>
        <v>KGB</v>
      </c>
      <c r="B762" s="65" t="str">
        <f>IF(A762="on hold", "on hold",
 IF(A762="KGB", "Standard Shipment",
  IF(IFERROR(IFERROR(VLOOKUP(L762, List!D:J, 7, 0), VLOOKUP(L762&amp;"", List!D:J, 7, 0)), 0)=0,
   IF(IFERROR(IFERROR(VLOOKUP(L762, 'CND List'!$A:$C, 3, 0), VLOOKUP(L762&amp;"", 'CND List'!$A:$C, 3, 0)), 0)=0,
    IF(A762="KBB", "-", ""),
    IFERROR(VLOOKUP(L762, 'CND List'!$A:$C, 3, 0), VLOOKUP(L762&amp;"", 'CND List'!$A:$C, 3, 0))
   ),
   IFERROR(VLOOKUP(L762, List!D:J, 7, 0), VLOOKUP(L762&amp;"", List!D:J, 7, 0))
  )
 )
)</f>
        <v>Standard Shipment</v>
      </c>
      <c r="C762" s="66" t="str">
        <f t="shared" si="12"/>
        <v>Standard Shipment</v>
      </c>
      <c r="D762" s="67" t="str">
        <f ca="1">IF(C762="Local Scrap","Closed",IFERROR(IF(A762="kgb","Closed",IF(MID(C762,5,1)="Q","Closed",LOOKUP(TODAY()-W762, {0,31,91,181,366}, {"0-30天","31-90天","91-180天","181-365天","365天以上"}))), LOOKUP(TODAY()-Z762, {0,31,91,181,366}, {"0-30天","31-90天","91-180天","181-365天","365天以上"})))</f>
        <v>Closed</v>
      </c>
      <c r="E762" s="67" t="str" cm="1">
        <f t="array" ref="E762">IF(A762&lt;&gt;"kbb", "", IF(IFERROR(VALUE(V762), 0)=MAX(INDEX(($A$2:$A$4929="kbb")*($L$2:$L$4929=L762)*IFERROR(VALUE($V$2:$V$4929), 0), 0)), "最新", "歷史重複"))</f>
        <v/>
      </c>
      <c r="F762" t="s">
        <v>3529</v>
      </c>
      <c r="G762" t="s">
        <v>29</v>
      </c>
      <c r="H762" t="s">
        <v>30</v>
      </c>
      <c r="I762" t="s">
        <v>3483</v>
      </c>
      <c r="J762" t="s">
        <v>3530</v>
      </c>
      <c r="K762" t="s">
        <v>3531</v>
      </c>
      <c r="L762" t="s">
        <v>3560</v>
      </c>
      <c r="M762" t="s">
        <v>35</v>
      </c>
      <c r="N762" t="s">
        <v>36</v>
      </c>
      <c r="O762" t="s">
        <v>37</v>
      </c>
      <c r="P762" t="s">
        <v>3560</v>
      </c>
      <c r="Q762" t="s">
        <v>38</v>
      </c>
      <c r="R762" t="s">
        <v>39</v>
      </c>
      <c r="S762" t="s">
        <v>3533</v>
      </c>
      <c r="T762" t="s">
        <v>3561</v>
      </c>
      <c r="U762" t="s">
        <v>3553</v>
      </c>
      <c r="V762" t="s">
        <v>3553</v>
      </c>
      <c r="W762" t="s">
        <v>37</v>
      </c>
      <c r="X762" t="s">
        <v>37</v>
      </c>
      <c r="Y762" t="s">
        <v>37</v>
      </c>
      <c r="Z762" t="s">
        <v>3562</v>
      </c>
      <c r="AA762" t="s">
        <v>44</v>
      </c>
      <c r="AB762" t="s">
        <v>44</v>
      </c>
      <c r="AC762" t="s">
        <v>45</v>
      </c>
      <c r="AD762" t="s">
        <v>46</v>
      </c>
      <c r="AE762" t="s">
        <v>3555</v>
      </c>
      <c r="AF762" t="s">
        <v>48</v>
      </c>
      <c r="AG762">
        <v>615411</v>
      </c>
      <c r="AH762">
        <v>1</v>
      </c>
      <c r="AI762">
        <v>1</v>
      </c>
    </row>
    <row r="763" spans="1:35" ht="16.850000000000001" customHeight="1">
      <c r="A763" s="65" t="str">
        <f>IF(L763="","",IF(COUNTIF(Wip!K:K,L763)=0,IF(W763="","KGB","KBB"),IF(AND(_xlfn.IFNA(VLOOKUP(L763,Wip!K:M,3,0),"")="Y",Q763="MTCAPPLYCONF"),"On Hold",IF(W763="","KGB","KBB"))))</f>
        <v>KGB</v>
      </c>
      <c r="B763" s="65" t="str">
        <f>IF(A763="on hold", "on hold",
 IF(A763="KGB", "Standard Shipment",
  IF(IFERROR(IFERROR(VLOOKUP(L763, List!D:J, 7, 0), VLOOKUP(L763&amp;"", List!D:J, 7, 0)), 0)=0,
   IF(IFERROR(IFERROR(VLOOKUP(L763, 'CND List'!$A:$C, 3, 0), VLOOKUP(L763&amp;"", 'CND List'!$A:$C, 3, 0)), 0)=0,
    IF(A763="KBB", "-", ""),
    IFERROR(VLOOKUP(L763, 'CND List'!$A:$C, 3, 0), VLOOKUP(L763&amp;"", 'CND List'!$A:$C, 3, 0))
   ),
   IFERROR(VLOOKUP(L763, List!D:J, 7, 0), VLOOKUP(L763&amp;"", List!D:J, 7, 0))
  )
 )
)</f>
        <v>Standard Shipment</v>
      </c>
      <c r="C763" s="66" t="str">
        <f t="shared" si="12"/>
        <v>Standard Shipment</v>
      </c>
      <c r="D763" s="67" t="str">
        <f ca="1">IF(C763="Local Scrap","Closed",IFERROR(IF(A763="kgb","Closed",IF(MID(C763,5,1)="Q","Closed",LOOKUP(TODAY()-W763, {0,31,91,181,366}, {"0-30天","31-90天","91-180天","181-365天","365天以上"}))), LOOKUP(TODAY()-Z763, {0,31,91,181,366}, {"0-30天","31-90天","91-180天","181-365天","365天以上"})))</f>
        <v>Closed</v>
      </c>
      <c r="E763" s="67" t="str" cm="1">
        <f t="array" ref="E763">IF(A763&lt;&gt;"kbb", "", IF(IFERROR(VALUE(V763), 0)=MAX(INDEX(($A$2:$A$4929="kbb")*($L$2:$L$4929=L763)*IFERROR(VALUE($V$2:$V$4929), 0), 0)), "最新", "歷史重複"))</f>
        <v/>
      </c>
      <c r="F763" t="s">
        <v>3563</v>
      </c>
      <c r="G763" t="s">
        <v>29</v>
      </c>
      <c r="H763" t="s">
        <v>30</v>
      </c>
      <c r="I763" t="s">
        <v>3483</v>
      </c>
      <c r="J763" t="s">
        <v>3564</v>
      </c>
      <c r="K763" t="s">
        <v>3565</v>
      </c>
      <c r="L763" t="s">
        <v>3566</v>
      </c>
      <c r="M763" t="s">
        <v>455</v>
      </c>
      <c r="N763" t="s">
        <v>456</v>
      </c>
      <c r="O763" t="s">
        <v>37</v>
      </c>
      <c r="P763" t="s">
        <v>3566</v>
      </c>
      <c r="Q763" t="s">
        <v>38</v>
      </c>
      <c r="R763" t="s">
        <v>53</v>
      </c>
      <c r="S763" t="s">
        <v>3567</v>
      </c>
      <c r="T763" t="s">
        <v>3568</v>
      </c>
      <c r="U763" t="s">
        <v>3569</v>
      </c>
      <c r="V763" t="s">
        <v>3569</v>
      </c>
      <c r="W763" t="s">
        <v>37</v>
      </c>
      <c r="X763" t="s">
        <v>37</v>
      </c>
      <c r="Y763" t="s">
        <v>37</v>
      </c>
      <c r="Z763" t="s">
        <v>3570</v>
      </c>
      <c r="AA763" t="s">
        <v>44</v>
      </c>
      <c r="AB763" t="s">
        <v>44</v>
      </c>
      <c r="AC763" t="s">
        <v>45</v>
      </c>
      <c r="AD763" t="s">
        <v>460</v>
      </c>
      <c r="AE763" t="s">
        <v>3571</v>
      </c>
      <c r="AF763" t="s">
        <v>48</v>
      </c>
      <c r="AG763">
        <v>616069</v>
      </c>
      <c r="AH763">
        <v>1</v>
      </c>
      <c r="AI763">
        <v>1</v>
      </c>
    </row>
    <row r="764" spans="1:35" ht="16.850000000000001" customHeight="1">
      <c r="A764" s="65" t="str">
        <f>IF(L764="","",IF(COUNTIF(Wip!K:K,L764)=0,IF(W764="","KGB","KBB"),IF(AND(_xlfn.IFNA(VLOOKUP(L764,Wip!K:M,3,0),"")="Y",Q764="MTCAPPLYCONF"),"On Hold",IF(W764="","KGB","KBB"))))</f>
        <v>KGB</v>
      </c>
      <c r="B764" s="65" t="str">
        <f>IF(A764="on hold", "on hold",
 IF(A764="KGB", "Standard Shipment",
  IF(IFERROR(IFERROR(VLOOKUP(L764, List!D:J, 7, 0), VLOOKUP(L764&amp;"", List!D:J, 7, 0)), 0)=0,
   IF(IFERROR(IFERROR(VLOOKUP(L764, 'CND List'!$A:$C, 3, 0), VLOOKUP(L764&amp;"", 'CND List'!$A:$C, 3, 0)), 0)=0,
    IF(A764="KBB", "-", ""),
    IFERROR(VLOOKUP(L764, 'CND List'!$A:$C, 3, 0), VLOOKUP(L764&amp;"", 'CND List'!$A:$C, 3, 0))
   ),
   IFERROR(VLOOKUP(L764, List!D:J, 7, 0), VLOOKUP(L764&amp;"", List!D:J, 7, 0))
  )
 )
)</f>
        <v>Standard Shipment</v>
      </c>
      <c r="C764" s="66" t="str">
        <f t="shared" si="12"/>
        <v>Standard Shipment</v>
      </c>
      <c r="D764" s="67" t="str">
        <f ca="1">IF(C764="Local Scrap","Closed",IFERROR(IF(A764="kgb","Closed",IF(MID(C764,5,1)="Q","Closed",LOOKUP(TODAY()-W764, {0,31,91,181,366}, {"0-30天","31-90天","91-180天","181-365天","365天以上"}))), LOOKUP(TODAY()-Z764, {0,31,91,181,366}, {"0-30天","31-90天","91-180天","181-365天","365天以上"})))</f>
        <v>Closed</v>
      </c>
      <c r="E764" s="67" t="str" cm="1">
        <f t="array" ref="E764">IF(A764&lt;&gt;"kbb", "", IF(IFERROR(VALUE(V764), 0)=MAX(INDEX(($A$2:$A$4929="kbb")*($L$2:$L$4929=L764)*IFERROR(VALUE($V$2:$V$4929), 0), 0)), "最新", "歷史重複"))</f>
        <v/>
      </c>
      <c r="F764" t="s">
        <v>3563</v>
      </c>
      <c r="G764" t="s">
        <v>29</v>
      </c>
      <c r="H764" t="s">
        <v>30</v>
      </c>
      <c r="I764" t="s">
        <v>3483</v>
      </c>
      <c r="J764" t="s">
        <v>3564</v>
      </c>
      <c r="K764" t="s">
        <v>3565</v>
      </c>
      <c r="L764" t="s">
        <v>3572</v>
      </c>
      <c r="M764" t="s">
        <v>384</v>
      </c>
      <c r="N764" t="s">
        <v>385</v>
      </c>
      <c r="O764" t="s">
        <v>37</v>
      </c>
      <c r="P764" t="s">
        <v>3572</v>
      </c>
      <c r="Q764" t="s">
        <v>38</v>
      </c>
      <c r="R764" t="s">
        <v>53</v>
      </c>
      <c r="S764" t="s">
        <v>3573</v>
      </c>
      <c r="T764" t="s">
        <v>3574</v>
      </c>
      <c r="U764" t="s">
        <v>3569</v>
      </c>
      <c r="V764" t="s">
        <v>3569</v>
      </c>
      <c r="W764" t="s">
        <v>37</v>
      </c>
      <c r="X764" t="s">
        <v>37</v>
      </c>
      <c r="Y764" t="s">
        <v>37</v>
      </c>
      <c r="Z764" t="s">
        <v>3575</v>
      </c>
      <c r="AA764" t="s">
        <v>44</v>
      </c>
      <c r="AB764" t="s">
        <v>44</v>
      </c>
      <c r="AC764" t="s">
        <v>45</v>
      </c>
      <c r="AD764" t="s">
        <v>390</v>
      </c>
      <c r="AE764" t="s">
        <v>3571</v>
      </c>
      <c r="AF764" t="s">
        <v>48</v>
      </c>
      <c r="AG764">
        <v>616069</v>
      </c>
      <c r="AH764">
        <v>1</v>
      </c>
      <c r="AI764">
        <v>1</v>
      </c>
    </row>
    <row r="765" spans="1:35" ht="16.850000000000001" customHeight="1">
      <c r="A765" s="65" t="str">
        <f>IF(L765="","",IF(COUNTIF(Wip!K:K,L765)=0,IF(W765="","KGB","KBB"),IF(AND(_xlfn.IFNA(VLOOKUP(L765,Wip!K:M,3,0),"")="Y",Q765="MTCAPPLYCONF"),"On Hold",IF(W765="","KGB","KBB"))))</f>
        <v>KGB</v>
      </c>
      <c r="B765" s="65" t="str">
        <f>IF(A765="on hold", "on hold",
 IF(A765="KGB", "Standard Shipment",
  IF(IFERROR(IFERROR(VLOOKUP(L765, List!D:J, 7, 0), VLOOKUP(L765&amp;"", List!D:J, 7, 0)), 0)=0,
   IF(IFERROR(IFERROR(VLOOKUP(L765, 'CND List'!$A:$C, 3, 0), VLOOKUP(L765&amp;"", 'CND List'!$A:$C, 3, 0)), 0)=0,
    IF(A765="KBB", "-", ""),
    IFERROR(VLOOKUP(L765, 'CND List'!$A:$C, 3, 0), VLOOKUP(L765&amp;"", 'CND List'!$A:$C, 3, 0))
   ),
   IFERROR(VLOOKUP(L765, List!D:J, 7, 0), VLOOKUP(L765&amp;"", List!D:J, 7, 0))
  )
 )
)</f>
        <v>Standard Shipment</v>
      </c>
      <c r="C765" s="66" t="str">
        <f t="shared" si="12"/>
        <v>Standard Shipment</v>
      </c>
      <c r="D765" s="67" t="str">
        <f ca="1">IF(C765="Local Scrap","Closed",IFERROR(IF(A765="kgb","Closed",IF(MID(C765,5,1)="Q","Closed",LOOKUP(TODAY()-W765, {0,31,91,181,366}, {"0-30天","31-90天","91-180天","181-365天","365天以上"}))), LOOKUP(TODAY()-Z765, {0,31,91,181,366}, {"0-30天","31-90天","91-180天","181-365天","365天以上"})))</f>
        <v>Closed</v>
      </c>
      <c r="E765" s="67" t="str" cm="1">
        <f t="array" ref="E765">IF(A765&lt;&gt;"kbb", "", IF(IFERROR(VALUE(V765), 0)=MAX(INDEX(($A$2:$A$4929="kbb")*($L$2:$L$4929=L765)*IFERROR(VALUE($V$2:$V$4929), 0), 0)), "最新", "歷史重複"))</f>
        <v/>
      </c>
      <c r="F765" t="s">
        <v>3563</v>
      </c>
      <c r="G765" t="s">
        <v>29</v>
      </c>
      <c r="H765" t="s">
        <v>30</v>
      </c>
      <c r="I765" t="s">
        <v>3483</v>
      </c>
      <c r="J765" t="s">
        <v>3564</v>
      </c>
      <c r="K765" t="s">
        <v>3565</v>
      </c>
      <c r="L765" t="s">
        <v>3576</v>
      </c>
      <c r="M765" t="s">
        <v>81</v>
      </c>
      <c r="N765" t="s">
        <v>82</v>
      </c>
      <c r="O765" t="s">
        <v>37</v>
      </c>
      <c r="P765" t="s">
        <v>3576</v>
      </c>
      <c r="Q765" t="s">
        <v>38</v>
      </c>
      <c r="R765" t="s">
        <v>53</v>
      </c>
      <c r="S765" t="s">
        <v>3573</v>
      </c>
      <c r="T765" t="s">
        <v>3577</v>
      </c>
      <c r="U765" t="s">
        <v>3569</v>
      </c>
      <c r="V765" t="s">
        <v>3569</v>
      </c>
      <c r="W765" t="s">
        <v>37</v>
      </c>
      <c r="X765" t="s">
        <v>37</v>
      </c>
      <c r="Y765" t="s">
        <v>37</v>
      </c>
      <c r="Z765" t="s">
        <v>3578</v>
      </c>
      <c r="AA765" t="s">
        <v>44</v>
      </c>
      <c r="AB765" t="s">
        <v>44</v>
      </c>
      <c r="AC765" t="s">
        <v>45</v>
      </c>
      <c r="AD765" t="s">
        <v>87</v>
      </c>
      <c r="AE765" t="s">
        <v>3571</v>
      </c>
      <c r="AF765" t="s">
        <v>48</v>
      </c>
      <c r="AG765">
        <v>616069</v>
      </c>
      <c r="AH765">
        <v>1</v>
      </c>
      <c r="AI765">
        <v>1</v>
      </c>
    </row>
    <row r="766" spans="1:35" ht="16.850000000000001" customHeight="1">
      <c r="A766" s="65" t="str">
        <f>IF(L766="","",IF(COUNTIF(Wip!K:K,L766)=0,IF(W766="","KGB","KBB"),IF(AND(_xlfn.IFNA(VLOOKUP(L766,Wip!K:M,3,0),"")="Y",Q766="MTCAPPLYCONF"),"On Hold",IF(W766="","KGB","KBB"))))</f>
        <v>KBB</v>
      </c>
      <c r="B766" s="65" t="str">
        <f>IF(A766="on hold", "on hold",
 IF(A766="KGB", "Standard Shipment",
  IF(IFERROR(IFERROR(VLOOKUP(L766, List!D:J, 7, 0), VLOOKUP(L766&amp;"", List!D:J, 7, 0)), 0)=0,
   IF(IFERROR(IFERROR(VLOOKUP(L766, 'CND List'!$A:$C, 3, 0), VLOOKUP(L766&amp;"", 'CND List'!$A:$C, 3, 0)), 0)=0,
    IF(A766="KBB", "-", ""),
    IFERROR(VLOOKUP(L766, 'CND List'!$A:$C, 3, 0), VLOOKUP(L766&amp;"", 'CND List'!$A:$C, 3, 0))
   ),
   IFERROR(VLOOKUP(L766, List!D:J, 7, 0), VLOOKUP(L766&amp;"", List!D:J, 7, 0))
  )
 )
)</f>
        <v>-</v>
      </c>
      <c r="C766" s="66" t="str">
        <f t="shared" si="12"/>
        <v>wait for return customer</v>
      </c>
      <c r="D766" s="67" t="str">
        <f ca="1">IF(C766="Local Scrap","Closed",IFERROR(IF(A766="kgb","Closed",IF(MID(C766,5,1)="Q","Closed",LOOKUP(TODAY()-W766, {0,31,91,181,366}, {"0-30天","31-90天","91-180天","181-365天","365天以上"}))), LOOKUP(TODAY()-Z766, {0,31,91,181,366}, {"0-30天","31-90天","91-180天","181-365天","365天以上"})))</f>
        <v>365天以上</v>
      </c>
      <c r="E766" s="67" t="str" cm="1">
        <f t="array" ref="E766">IF(A766&lt;&gt;"kbb", "", IF(IFERROR(VALUE(V766), 0)=MAX(INDEX(($A$2:$A$4929="kbb")*($L$2:$L$4929=L766)*IFERROR(VALUE($V$2:$V$4929), 0), 0)), "最新", "歷史重複"))</f>
        <v>最新</v>
      </c>
      <c r="F766" t="s">
        <v>3563</v>
      </c>
      <c r="G766" t="s">
        <v>29</v>
      </c>
      <c r="H766" t="s">
        <v>30</v>
      </c>
      <c r="I766" t="s">
        <v>3483</v>
      </c>
      <c r="J766" t="s">
        <v>3564</v>
      </c>
      <c r="K766" t="s">
        <v>3565</v>
      </c>
      <c r="L766" t="s">
        <v>3579</v>
      </c>
      <c r="M766" t="s">
        <v>68</v>
      </c>
      <c r="N766" t="s">
        <v>36</v>
      </c>
      <c r="O766" t="s">
        <v>37</v>
      </c>
      <c r="P766" t="s">
        <v>3579</v>
      </c>
      <c r="Q766" t="s">
        <v>38</v>
      </c>
      <c r="R766" t="s">
        <v>53</v>
      </c>
      <c r="S766" t="s">
        <v>3573</v>
      </c>
      <c r="T766" t="s">
        <v>37</v>
      </c>
      <c r="U766" t="s">
        <v>37</v>
      </c>
      <c r="V766" t="s">
        <v>3580</v>
      </c>
      <c r="W766" t="s">
        <v>1094</v>
      </c>
      <c r="X766" t="s">
        <v>114</v>
      </c>
      <c r="Y766" t="s">
        <v>1095</v>
      </c>
      <c r="Z766" t="s">
        <v>3581</v>
      </c>
      <c r="AA766" t="s">
        <v>44</v>
      </c>
      <c r="AB766" t="s">
        <v>44</v>
      </c>
      <c r="AC766" t="s">
        <v>117</v>
      </c>
      <c r="AD766" t="s">
        <v>46</v>
      </c>
      <c r="AE766" t="s">
        <v>37</v>
      </c>
      <c r="AF766" t="s">
        <v>37</v>
      </c>
      <c r="AG766" t="s">
        <v>37</v>
      </c>
      <c r="AH766" t="s">
        <v>37</v>
      </c>
      <c r="AI766" t="s">
        <v>37</v>
      </c>
    </row>
    <row r="767" spans="1:35" ht="16.850000000000001" customHeight="1">
      <c r="A767" s="65" t="str">
        <f>IF(L767="","",IF(COUNTIF(Wip!K:K,L767)=0,IF(W767="","KGB","KBB"),IF(AND(_xlfn.IFNA(VLOOKUP(L767,Wip!K:M,3,0),"")="Y",Q767="MTCAPPLYCONF"),"On Hold",IF(W767="","KGB","KBB"))))</f>
        <v>KBB</v>
      </c>
      <c r="B767" s="65" t="str">
        <f>IF(A767="on hold", "on hold",
 IF(A767="KGB", "Standard Shipment",
  IF(IFERROR(IFERROR(VLOOKUP(L767, List!D:J, 7, 0), VLOOKUP(L767&amp;"", List!D:J, 7, 0)), 0)=0,
   IF(IFERROR(IFERROR(VLOOKUP(L767, 'CND List'!$A:$C, 3, 0), VLOOKUP(L767&amp;"", 'CND List'!$A:$C, 3, 0)), 0)=0,
    IF(A767="KBB", "-", ""),
    IFERROR(VLOOKUP(L767, 'CND List'!$A:$C, 3, 0), VLOOKUP(L767&amp;"", 'CND List'!$A:$C, 3, 0))
   ),
   IFERROR(VLOOKUP(L767, List!D:J, 7, 0), VLOOKUP(L767&amp;"", List!D:J, 7, 0))
  )
 )
)</f>
        <v>-</v>
      </c>
      <c r="C767" s="66" t="str">
        <f t="shared" si="12"/>
        <v>wait for return customer</v>
      </c>
      <c r="D767" s="67" t="str">
        <f ca="1">IF(C767="Local Scrap","Closed",IFERROR(IF(A767="kgb","Closed",IF(MID(C767,5,1)="Q","Closed",LOOKUP(TODAY()-W767, {0,31,91,181,366}, {"0-30天","31-90天","91-180天","181-365天","365天以上"}))), LOOKUP(TODAY()-Z767, {0,31,91,181,366}, {"0-30天","31-90天","91-180天","181-365天","365天以上"})))</f>
        <v>365天以上</v>
      </c>
      <c r="E767" s="67" t="str" cm="1">
        <f t="array" ref="E767">IF(A767&lt;&gt;"kbb", "", IF(IFERROR(VALUE(V767), 0)=MAX(INDEX(($A$2:$A$4929="kbb")*($L$2:$L$4929=L767)*IFERROR(VALUE($V$2:$V$4929), 0), 0)), "最新", "歷史重複"))</f>
        <v>最新</v>
      </c>
      <c r="F767" t="s">
        <v>3563</v>
      </c>
      <c r="G767" t="s">
        <v>29</v>
      </c>
      <c r="H767" t="s">
        <v>30</v>
      </c>
      <c r="I767" t="s">
        <v>3483</v>
      </c>
      <c r="J767" t="s">
        <v>3564</v>
      </c>
      <c r="K767" t="s">
        <v>3565</v>
      </c>
      <c r="L767" t="s">
        <v>3582</v>
      </c>
      <c r="M767" t="s">
        <v>384</v>
      </c>
      <c r="N767" t="s">
        <v>385</v>
      </c>
      <c r="O767" t="s">
        <v>37</v>
      </c>
      <c r="P767" t="s">
        <v>3582</v>
      </c>
      <c r="Q767" t="s">
        <v>38</v>
      </c>
      <c r="R767" t="s">
        <v>53</v>
      </c>
      <c r="S767" t="s">
        <v>3573</v>
      </c>
      <c r="T767" t="s">
        <v>37</v>
      </c>
      <c r="U767" t="s">
        <v>37</v>
      </c>
      <c r="V767" t="s">
        <v>3583</v>
      </c>
      <c r="W767" t="s">
        <v>113</v>
      </c>
      <c r="X767" t="s">
        <v>114</v>
      </c>
      <c r="Y767" t="s">
        <v>3584</v>
      </c>
      <c r="Z767" t="s">
        <v>3585</v>
      </c>
      <c r="AA767" t="s">
        <v>44</v>
      </c>
      <c r="AB767" t="s">
        <v>44</v>
      </c>
      <c r="AC767" t="s">
        <v>117</v>
      </c>
      <c r="AD767" t="s">
        <v>390</v>
      </c>
      <c r="AE767" t="s">
        <v>37</v>
      </c>
      <c r="AF767" t="s">
        <v>37</v>
      </c>
      <c r="AG767" t="s">
        <v>37</v>
      </c>
      <c r="AH767" t="s">
        <v>37</v>
      </c>
      <c r="AI767" t="s">
        <v>37</v>
      </c>
    </row>
    <row r="768" spans="1:35" ht="16.850000000000001" customHeight="1">
      <c r="A768" s="65" t="str">
        <f>IF(L768="","",IF(COUNTIF(Wip!K:K,L768)=0,IF(W768="","KGB","KBB"),IF(AND(_xlfn.IFNA(VLOOKUP(L768,Wip!K:M,3,0),"")="Y",Q768="MTCAPPLYCONF"),"On Hold",IF(W768="","KGB","KBB"))))</f>
        <v>KBB</v>
      </c>
      <c r="B768" s="65" t="str">
        <f>IF(A768="on hold", "on hold",
 IF(A768="KGB", "Standard Shipment",
  IF(IFERROR(IFERROR(VLOOKUP(L768, List!D:J, 7, 0), VLOOKUP(L768&amp;"", List!D:J, 7, 0)), 0)=0,
   IF(IFERROR(IFERROR(VLOOKUP(L768, 'CND List'!$A:$C, 3, 0), VLOOKUP(L768&amp;"", 'CND List'!$A:$C, 3, 0)), 0)=0,
    IF(A768="KBB", "-", ""),
    IFERROR(VLOOKUP(L768, 'CND List'!$A:$C, 3, 0), VLOOKUP(L768&amp;"", 'CND List'!$A:$C, 3, 0))
   ),
   IFERROR(VLOOKUP(L768, List!D:J, 7, 0), VLOOKUP(L768&amp;"", List!D:J, 7, 0))
  )
 )
)</f>
        <v>Local Scrap</v>
      </c>
      <c r="C768" s="66" t="str">
        <f t="shared" si="12"/>
        <v>Local Scrap</v>
      </c>
      <c r="D768" s="67" t="str">
        <f ca="1">IF(C768="Local Scrap","Closed",IFERROR(IF(A768="kgb","Closed",IF(MID(C768,5,1)="Q","Closed",LOOKUP(TODAY()-W768, {0,31,91,181,366}, {"0-30天","31-90天","91-180天","181-365天","365天以上"}))), LOOKUP(TODAY()-Z768, {0,31,91,181,366}, {"0-30天","31-90天","91-180天","181-365天","365天以上"})))</f>
        <v>Closed</v>
      </c>
      <c r="E768" s="67" t="str" cm="1">
        <f t="array" ref="E768">IF(A768&lt;&gt;"kbb", "", IF(IFERROR(VALUE(V768), 0)=MAX(INDEX(($A$2:$A$4929="kbb")*($L$2:$L$4929=L768)*IFERROR(VALUE($V$2:$V$4929), 0), 0)), "最新", "歷史重複"))</f>
        <v>最新</v>
      </c>
      <c r="F768" t="s">
        <v>3563</v>
      </c>
      <c r="G768" t="s">
        <v>29</v>
      </c>
      <c r="H768" t="s">
        <v>30</v>
      </c>
      <c r="I768" t="s">
        <v>3483</v>
      </c>
      <c r="J768" t="s">
        <v>3564</v>
      </c>
      <c r="K768" t="s">
        <v>3565</v>
      </c>
      <c r="L768" t="s">
        <v>3586</v>
      </c>
      <c r="M768" t="s">
        <v>875</v>
      </c>
      <c r="N768" t="s">
        <v>206</v>
      </c>
      <c r="O768" t="s">
        <v>37</v>
      </c>
      <c r="P768" t="s">
        <v>3586</v>
      </c>
      <c r="Q768" t="s">
        <v>38</v>
      </c>
      <c r="R768" t="s">
        <v>53</v>
      </c>
      <c r="S768" t="s">
        <v>3567</v>
      </c>
      <c r="T768" t="s">
        <v>37</v>
      </c>
      <c r="U768" t="s">
        <v>37</v>
      </c>
      <c r="V768" t="s">
        <v>3587</v>
      </c>
      <c r="W768" t="s">
        <v>517</v>
      </c>
      <c r="X768" t="s">
        <v>114</v>
      </c>
      <c r="Y768" t="s">
        <v>518</v>
      </c>
      <c r="Z768" t="s">
        <v>3588</v>
      </c>
      <c r="AA768" t="s">
        <v>44</v>
      </c>
      <c r="AB768" t="s">
        <v>44</v>
      </c>
      <c r="AC768" t="s">
        <v>117</v>
      </c>
      <c r="AD768" t="s">
        <v>190</v>
      </c>
      <c r="AE768" t="s">
        <v>37</v>
      </c>
      <c r="AF768" t="s">
        <v>37</v>
      </c>
      <c r="AG768" t="s">
        <v>37</v>
      </c>
      <c r="AH768" t="s">
        <v>37</v>
      </c>
      <c r="AI768" t="s">
        <v>37</v>
      </c>
    </row>
    <row r="769" spans="1:35" ht="16.850000000000001" customHeight="1">
      <c r="A769" s="65" t="str">
        <f>IF(L769="","",IF(COUNTIF(Wip!K:K,L769)=0,IF(W769="","KGB","KBB"),IF(AND(_xlfn.IFNA(VLOOKUP(L769,Wip!K:M,3,0),"")="Y",Q769="MTCAPPLYCONF"),"On Hold",IF(W769="","KGB","KBB"))))</f>
        <v>KGB</v>
      </c>
      <c r="B769" s="65" t="str">
        <f>IF(A769="on hold", "on hold",
 IF(A769="KGB", "Standard Shipment",
  IF(IFERROR(IFERROR(VLOOKUP(L769, List!D:J, 7, 0), VLOOKUP(L769&amp;"", List!D:J, 7, 0)), 0)=0,
   IF(IFERROR(IFERROR(VLOOKUP(L769, 'CND List'!$A:$C, 3, 0), VLOOKUP(L769&amp;"", 'CND List'!$A:$C, 3, 0)), 0)=0,
    IF(A769="KBB", "-", ""),
    IFERROR(VLOOKUP(L769, 'CND List'!$A:$C, 3, 0), VLOOKUP(L769&amp;"", 'CND List'!$A:$C, 3, 0))
   ),
   IFERROR(VLOOKUP(L769, List!D:J, 7, 0), VLOOKUP(L769&amp;"", List!D:J, 7, 0))
  )
 )
)</f>
        <v>Standard Shipment</v>
      </c>
      <c r="C769" s="66" t="str">
        <f t="shared" si="12"/>
        <v>Standard Shipment</v>
      </c>
      <c r="D769" s="67" t="str">
        <f ca="1">IF(C769="Local Scrap","Closed",IFERROR(IF(A769="kgb","Closed",IF(MID(C769,5,1)="Q","Closed",LOOKUP(TODAY()-W769, {0,31,91,181,366}, {"0-30天","31-90天","91-180天","181-365天","365天以上"}))), LOOKUP(TODAY()-Z769, {0,31,91,181,366}, {"0-30天","31-90天","91-180天","181-365天","365天以上"})))</f>
        <v>Closed</v>
      </c>
      <c r="E769" s="67" t="str" cm="1">
        <f t="array" ref="E769">IF(A769&lt;&gt;"kbb", "", IF(IFERROR(VALUE(V769), 0)=MAX(INDEX(($A$2:$A$4929="kbb")*($L$2:$L$4929=L769)*IFERROR(VALUE($V$2:$V$4929), 0), 0)), "最新", "歷史重複"))</f>
        <v/>
      </c>
      <c r="F769" t="s">
        <v>3563</v>
      </c>
      <c r="G769" t="s">
        <v>29</v>
      </c>
      <c r="H769" t="s">
        <v>30</v>
      </c>
      <c r="I769" t="s">
        <v>3483</v>
      </c>
      <c r="J769" t="s">
        <v>3564</v>
      </c>
      <c r="K769" t="s">
        <v>3565</v>
      </c>
      <c r="L769" t="s">
        <v>3589</v>
      </c>
      <c r="M769" t="s">
        <v>384</v>
      </c>
      <c r="N769" t="s">
        <v>385</v>
      </c>
      <c r="O769" t="s">
        <v>37</v>
      </c>
      <c r="P769" t="s">
        <v>3589</v>
      </c>
      <c r="Q769" t="s">
        <v>38</v>
      </c>
      <c r="R769" t="s">
        <v>53</v>
      </c>
      <c r="S769" t="s">
        <v>3573</v>
      </c>
      <c r="T769" t="s">
        <v>3590</v>
      </c>
      <c r="U769" t="s">
        <v>3569</v>
      </c>
      <c r="V769" t="s">
        <v>3569</v>
      </c>
      <c r="W769" t="s">
        <v>37</v>
      </c>
      <c r="X769" t="s">
        <v>37</v>
      </c>
      <c r="Y769" t="s">
        <v>37</v>
      </c>
      <c r="Z769" t="s">
        <v>3591</v>
      </c>
      <c r="AA769" t="s">
        <v>44</v>
      </c>
      <c r="AB769" t="s">
        <v>44</v>
      </c>
      <c r="AC769" t="s">
        <v>45</v>
      </c>
      <c r="AD769" t="s">
        <v>390</v>
      </c>
      <c r="AE769" t="s">
        <v>3592</v>
      </c>
      <c r="AF769" t="s">
        <v>48</v>
      </c>
      <c r="AG769">
        <v>616069</v>
      </c>
      <c r="AH769">
        <v>1</v>
      </c>
      <c r="AI769">
        <v>1</v>
      </c>
    </row>
    <row r="770" spans="1:35" ht="16.850000000000001" customHeight="1">
      <c r="A770" s="65" t="str">
        <f>IF(L770="","",IF(COUNTIF(Wip!K:K,L770)=0,IF(W770="","KGB","KBB"),IF(AND(_xlfn.IFNA(VLOOKUP(L770,Wip!K:M,3,0),"")="Y",Q770="MTCAPPLYCONF"),"On Hold",IF(W770="","KGB","KBB"))))</f>
        <v>KGB</v>
      </c>
      <c r="B770" s="65" t="str">
        <f>IF(A770="on hold", "on hold",
 IF(A770="KGB", "Standard Shipment",
  IF(IFERROR(IFERROR(VLOOKUP(L770, List!D:J, 7, 0), VLOOKUP(L770&amp;"", List!D:J, 7, 0)), 0)=0,
   IF(IFERROR(IFERROR(VLOOKUP(L770, 'CND List'!$A:$C, 3, 0), VLOOKUP(L770&amp;"", 'CND List'!$A:$C, 3, 0)), 0)=0,
    IF(A770="KBB", "-", ""),
    IFERROR(VLOOKUP(L770, 'CND List'!$A:$C, 3, 0), VLOOKUP(L770&amp;"", 'CND List'!$A:$C, 3, 0))
   ),
   IFERROR(VLOOKUP(L770, List!D:J, 7, 0), VLOOKUP(L770&amp;"", List!D:J, 7, 0))
  )
 )
)</f>
        <v>Standard Shipment</v>
      </c>
      <c r="C770" s="66" t="str">
        <f t="shared" si="12"/>
        <v>Standard Shipment</v>
      </c>
      <c r="D770" s="67" t="str">
        <f ca="1">IF(C770="Local Scrap","Closed",IFERROR(IF(A770="kgb","Closed",IF(MID(C770,5,1)="Q","Closed",LOOKUP(TODAY()-W770, {0,31,91,181,366}, {"0-30天","31-90天","91-180天","181-365天","365天以上"}))), LOOKUP(TODAY()-Z770, {0,31,91,181,366}, {"0-30天","31-90天","91-180天","181-365天","365天以上"})))</f>
        <v>Closed</v>
      </c>
      <c r="E770" s="67" t="str" cm="1">
        <f t="array" ref="E770">IF(A770&lt;&gt;"kbb", "", IF(IFERROR(VALUE(V770), 0)=MAX(INDEX(($A$2:$A$4929="kbb")*($L$2:$L$4929=L770)*IFERROR(VALUE($V$2:$V$4929), 0), 0)), "最新", "歷史重複"))</f>
        <v/>
      </c>
      <c r="F770" t="s">
        <v>3593</v>
      </c>
      <c r="G770" t="s">
        <v>29</v>
      </c>
      <c r="H770" t="s">
        <v>30</v>
      </c>
      <c r="I770" t="s">
        <v>3483</v>
      </c>
      <c r="J770" t="s">
        <v>3594</v>
      </c>
      <c r="K770" t="s">
        <v>3595</v>
      </c>
      <c r="L770" t="s">
        <v>3596</v>
      </c>
      <c r="M770" t="s">
        <v>35</v>
      </c>
      <c r="N770" t="s">
        <v>36</v>
      </c>
      <c r="O770" t="s">
        <v>37</v>
      </c>
      <c r="P770" t="s">
        <v>3596</v>
      </c>
      <c r="Q770" t="s">
        <v>38</v>
      </c>
      <c r="R770" t="s">
        <v>53</v>
      </c>
      <c r="S770" t="s">
        <v>3597</v>
      </c>
      <c r="T770" t="s">
        <v>3598</v>
      </c>
      <c r="U770" t="s">
        <v>3599</v>
      </c>
      <c r="V770" t="s">
        <v>3599</v>
      </c>
      <c r="W770" t="s">
        <v>37</v>
      </c>
      <c r="X770" t="s">
        <v>37</v>
      </c>
      <c r="Y770" t="s">
        <v>37</v>
      </c>
      <c r="Z770" t="s">
        <v>3600</v>
      </c>
      <c r="AA770" t="s">
        <v>44</v>
      </c>
      <c r="AB770" t="s">
        <v>44</v>
      </c>
      <c r="AC770" t="s">
        <v>45</v>
      </c>
      <c r="AD770" t="s">
        <v>46</v>
      </c>
      <c r="AE770" t="s">
        <v>3601</v>
      </c>
      <c r="AF770" t="s">
        <v>48</v>
      </c>
      <c r="AG770">
        <v>617417</v>
      </c>
      <c r="AH770">
        <v>1</v>
      </c>
      <c r="AI770">
        <v>1</v>
      </c>
    </row>
    <row r="771" spans="1:35" ht="16.850000000000001" customHeight="1">
      <c r="A771" s="65" t="str">
        <f>IF(L771="","",IF(COUNTIF(Wip!K:K,L771)=0,IF(W771="","KGB","KBB"),IF(AND(_xlfn.IFNA(VLOOKUP(L771,Wip!K:M,3,0),"")="Y",Q771="MTCAPPLYCONF"),"On Hold",IF(W771="","KGB","KBB"))))</f>
        <v>KBB</v>
      </c>
      <c r="B771" s="65" t="str">
        <f>IF(A771="on hold", "on hold",
 IF(A771="KGB", "Standard Shipment",
  IF(IFERROR(IFERROR(VLOOKUP(L771, List!D:J, 7, 0), VLOOKUP(L771&amp;"", List!D:J, 7, 0)), 0)=0,
   IF(IFERROR(IFERROR(VLOOKUP(L771, 'CND List'!$A:$C, 3, 0), VLOOKUP(L771&amp;"", 'CND List'!$A:$C, 3, 0)), 0)=0,
    IF(A771="KBB", "-", ""),
    IFERROR(VLOOKUP(L771, 'CND List'!$A:$C, 3, 0), VLOOKUP(L771&amp;"", 'CND List'!$A:$C, 3, 0))
   ),
   IFERROR(VLOOKUP(L771, List!D:J, 7, 0), VLOOKUP(L771&amp;"", List!D:J, 7, 0))
  )
 )
)</f>
        <v>-</v>
      </c>
      <c r="C771" s="66" t="str">
        <f t="shared" si="12"/>
        <v>wait for return customer</v>
      </c>
      <c r="D771" s="67" t="str">
        <f ca="1">IF(C771="Local Scrap","Closed",IFERROR(IF(A771="kgb","Closed",IF(MID(C771,5,1)="Q","Closed",LOOKUP(TODAY()-W771, {0,31,91,181,366}, {"0-30天","31-90天","91-180天","181-365天","365天以上"}))), LOOKUP(TODAY()-Z771, {0,31,91,181,366}, {"0-30天","31-90天","91-180天","181-365天","365天以上"})))</f>
        <v>365天以上</v>
      </c>
      <c r="E771" s="67" t="str" cm="1">
        <f t="array" ref="E771">IF(A771&lt;&gt;"kbb", "", IF(IFERROR(VALUE(V771), 0)=MAX(INDEX(($A$2:$A$4929="kbb")*($L$2:$L$4929=L771)*IFERROR(VALUE($V$2:$V$4929), 0), 0)), "最新", "歷史重複"))</f>
        <v>最新</v>
      </c>
      <c r="F771" t="s">
        <v>3593</v>
      </c>
      <c r="G771" t="s">
        <v>29</v>
      </c>
      <c r="H771" t="s">
        <v>30</v>
      </c>
      <c r="I771" t="s">
        <v>3483</v>
      </c>
      <c r="J771" t="s">
        <v>3594</v>
      </c>
      <c r="K771" t="s">
        <v>3595</v>
      </c>
      <c r="L771" t="s">
        <v>3602</v>
      </c>
      <c r="M771" t="s">
        <v>1092</v>
      </c>
      <c r="N771" t="s">
        <v>385</v>
      </c>
      <c r="O771" t="s">
        <v>37</v>
      </c>
      <c r="P771" t="s">
        <v>3602</v>
      </c>
      <c r="Q771" t="s">
        <v>38</v>
      </c>
      <c r="R771" t="s">
        <v>53</v>
      </c>
      <c r="S771" t="s">
        <v>3597</v>
      </c>
      <c r="T771" t="s">
        <v>37</v>
      </c>
      <c r="U771" t="s">
        <v>37</v>
      </c>
      <c r="V771" t="s">
        <v>3603</v>
      </c>
      <c r="W771" t="s">
        <v>113</v>
      </c>
      <c r="X771" t="s">
        <v>114</v>
      </c>
      <c r="Y771" t="s">
        <v>1835</v>
      </c>
      <c r="Z771" t="s">
        <v>3604</v>
      </c>
      <c r="AA771" t="s">
        <v>44</v>
      </c>
      <c r="AB771" t="s">
        <v>44</v>
      </c>
      <c r="AC771" t="s">
        <v>117</v>
      </c>
      <c r="AD771" t="s">
        <v>390</v>
      </c>
      <c r="AE771" t="s">
        <v>37</v>
      </c>
      <c r="AF771" t="s">
        <v>37</v>
      </c>
      <c r="AG771" t="s">
        <v>37</v>
      </c>
      <c r="AH771" t="s">
        <v>37</v>
      </c>
      <c r="AI771" t="s">
        <v>37</v>
      </c>
    </row>
    <row r="772" spans="1:35" ht="16.850000000000001" customHeight="1">
      <c r="A772" s="65" t="str">
        <f>IF(L772="","",IF(COUNTIF(Wip!K:K,L772)=0,IF(W772="","KGB","KBB"),IF(AND(_xlfn.IFNA(VLOOKUP(L772,Wip!K:M,3,0),"")="Y",Q772="MTCAPPLYCONF"),"On Hold",IF(W772="","KGB","KBB"))))</f>
        <v>KGB</v>
      </c>
      <c r="B772" s="65" t="str">
        <f>IF(A772="on hold", "on hold",
 IF(A772="KGB", "Standard Shipment",
  IF(IFERROR(IFERROR(VLOOKUP(L772, List!D:J, 7, 0), VLOOKUP(L772&amp;"", List!D:J, 7, 0)), 0)=0,
   IF(IFERROR(IFERROR(VLOOKUP(L772, 'CND List'!$A:$C, 3, 0), VLOOKUP(L772&amp;"", 'CND List'!$A:$C, 3, 0)), 0)=0,
    IF(A772="KBB", "-", ""),
    IFERROR(VLOOKUP(L772, 'CND List'!$A:$C, 3, 0), VLOOKUP(L772&amp;"", 'CND List'!$A:$C, 3, 0))
   ),
   IFERROR(VLOOKUP(L772, List!D:J, 7, 0), VLOOKUP(L772&amp;"", List!D:J, 7, 0))
  )
 )
)</f>
        <v>Standard Shipment</v>
      </c>
      <c r="C772" s="66" t="str">
        <f t="shared" si="12"/>
        <v>Standard Shipment</v>
      </c>
      <c r="D772" s="67" t="str">
        <f ca="1">IF(C772="Local Scrap","Closed",IFERROR(IF(A772="kgb","Closed",IF(MID(C772,5,1)="Q","Closed",LOOKUP(TODAY()-W772, {0,31,91,181,366}, {"0-30天","31-90天","91-180天","181-365天","365天以上"}))), LOOKUP(TODAY()-Z772, {0,31,91,181,366}, {"0-30天","31-90天","91-180天","181-365天","365天以上"})))</f>
        <v>Closed</v>
      </c>
      <c r="E772" s="67" t="str" cm="1">
        <f t="array" ref="E772">IF(A772&lt;&gt;"kbb", "", IF(IFERROR(VALUE(V772), 0)=MAX(INDEX(($A$2:$A$4929="kbb")*($L$2:$L$4929=L772)*IFERROR(VALUE($V$2:$V$4929), 0), 0)), "最新", "歷史重複"))</f>
        <v/>
      </c>
      <c r="F772" t="s">
        <v>3593</v>
      </c>
      <c r="G772" t="s">
        <v>29</v>
      </c>
      <c r="H772" t="s">
        <v>30</v>
      </c>
      <c r="I772" t="s">
        <v>3483</v>
      </c>
      <c r="J772" t="s">
        <v>3594</v>
      </c>
      <c r="K772" t="s">
        <v>3595</v>
      </c>
      <c r="L772" t="s">
        <v>3605</v>
      </c>
      <c r="M772" t="s">
        <v>438</v>
      </c>
      <c r="N772" t="s">
        <v>439</v>
      </c>
      <c r="O772" t="s">
        <v>37</v>
      </c>
      <c r="P772" t="s">
        <v>3605</v>
      </c>
      <c r="Q772" t="s">
        <v>38</v>
      </c>
      <c r="R772" t="s">
        <v>53</v>
      </c>
      <c r="S772" t="s">
        <v>3597</v>
      </c>
      <c r="T772" t="s">
        <v>3606</v>
      </c>
      <c r="U772" t="s">
        <v>3599</v>
      </c>
      <c r="V772" t="s">
        <v>3599</v>
      </c>
      <c r="W772" t="s">
        <v>37</v>
      </c>
      <c r="X772" t="s">
        <v>37</v>
      </c>
      <c r="Y772" t="s">
        <v>37</v>
      </c>
      <c r="Z772" t="s">
        <v>3607</v>
      </c>
      <c r="AA772" t="s">
        <v>44</v>
      </c>
      <c r="AB772" t="s">
        <v>44</v>
      </c>
      <c r="AC772" t="s">
        <v>45</v>
      </c>
      <c r="AD772" t="s">
        <v>443</v>
      </c>
      <c r="AE772" t="s">
        <v>3601</v>
      </c>
      <c r="AF772" t="s">
        <v>48</v>
      </c>
      <c r="AG772">
        <v>617417</v>
      </c>
      <c r="AH772">
        <v>1</v>
      </c>
      <c r="AI772">
        <v>1</v>
      </c>
    </row>
    <row r="773" spans="1:35" ht="16.850000000000001" customHeight="1">
      <c r="A773" s="65" t="str">
        <f>IF(L773="","",IF(COUNTIF(Wip!K:K,L773)=0,IF(W773="","KGB","KBB"),IF(AND(_xlfn.IFNA(VLOOKUP(L773,Wip!K:M,3,0),"")="Y",Q773="MTCAPPLYCONF"),"On Hold",IF(W773="","KGB","KBB"))))</f>
        <v>KGB</v>
      </c>
      <c r="B773" s="65" t="str">
        <f>IF(A773="on hold", "on hold",
 IF(A773="KGB", "Standard Shipment",
  IF(IFERROR(IFERROR(VLOOKUP(L773, List!D:J, 7, 0), VLOOKUP(L773&amp;"", List!D:J, 7, 0)), 0)=0,
   IF(IFERROR(IFERROR(VLOOKUP(L773, 'CND List'!$A:$C, 3, 0), VLOOKUP(L773&amp;"", 'CND List'!$A:$C, 3, 0)), 0)=0,
    IF(A773="KBB", "-", ""),
    IFERROR(VLOOKUP(L773, 'CND List'!$A:$C, 3, 0), VLOOKUP(L773&amp;"", 'CND List'!$A:$C, 3, 0))
   ),
   IFERROR(VLOOKUP(L773, List!D:J, 7, 0), VLOOKUP(L773&amp;"", List!D:J, 7, 0))
  )
 )
)</f>
        <v>Standard Shipment</v>
      </c>
      <c r="C773" s="66" t="str">
        <f t="shared" si="12"/>
        <v>Standard Shipment</v>
      </c>
      <c r="D773" s="67" t="str">
        <f ca="1">IF(C773="Local Scrap","Closed",IFERROR(IF(A773="kgb","Closed",IF(MID(C773,5,1)="Q","Closed",LOOKUP(TODAY()-W773, {0,31,91,181,366}, {"0-30天","31-90天","91-180天","181-365天","365天以上"}))), LOOKUP(TODAY()-Z773, {0,31,91,181,366}, {"0-30天","31-90天","91-180天","181-365天","365天以上"})))</f>
        <v>Closed</v>
      </c>
      <c r="E773" s="67" t="str" cm="1">
        <f t="array" ref="E773">IF(A773&lt;&gt;"kbb", "", IF(IFERROR(VALUE(V773), 0)=MAX(INDEX(($A$2:$A$4929="kbb")*($L$2:$L$4929=L773)*IFERROR(VALUE($V$2:$V$4929), 0), 0)), "最新", "歷史重複"))</f>
        <v/>
      </c>
      <c r="F773" t="s">
        <v>3593</v>
      </c>
      <c r="G773" t="s">
        <v>29</v>
      </c>
      <c r="H773" t="s">
        <v>30</v>
      </c>
      <c r="I773" t="s">
        <v>3483</v>
      </c>
      <c r="J773" t="s">
        <v>3594</v>
      </c>
      <c r="K773" t="s">
        <v>3595</v>
      </c>
      <c r="L773" t="s">
        <v>3608</v>
      </c>
      <c r="M773" t="s">
        <v>35</v>
      </c>
      <c r="N773" t="s">
        <v>36</v>
      </c>
      <c r="O773" t="s">
        <v>37</v>
      </c>
      <c r="P773" t="s">
        <v>3608</v>
      </c>
      <c r="Q773" t="s">
        <v>38</v>
      </c>
      <c r="R773" t="s">
        <v>53</v>
      </c>
      <c r="S773" t="s">
        <v>3597</v>
      </c>
      <c r="T773" t="s">
        <v>3609</v>
      </c>
      <c r="U773" t="s">
        <v>3599</v>
      </c>
      <c r="V773" t="s">
        <v>3599</v>
      </c>
      <c r="W773" t="s">
        <v>37</v>
      </c>
      <c r="X773" t="s">
        <v>37</v>
      </c>
      <c r="Y773" t="s">
        <v>37</v>
      </c>
      <c r="Z773" t="s">
        <v>3610</v>
      </c>
      <c r="AA773" t="s">
        <v>44</v>
      </c>
      <c r="AB773" t="s">
        <v>44</v>
      </c>
      <c r="AC773" t="s">
        <v>45</v>
      </c>
      <c r="AD773" t="s">
        <v>46</v>
      </c>
      <c r="AE773" t="s">
        <v>3601</v>
      </c>
      <c r="AF773" t="s">
        <v>48</v>
      </c>
      <c r="AG773">
        <v>617417</v>
      </c>
      <c r="AH773">
        <v>1</v>
      </c>
      <c r="AI773">
        <v>1</v>
      </c>
    </row>
    <row r="774" spans="1:35" ht="16.850000000000001" customHeight="1">
      <c r="A774" s="65" t="str">
        <f>IF(L774="","",IF(COUNTIF(Wip!K:K,L774)=0,IF(W774="","KGB","KBB"),IF(AND(_xlfn.IFNA(VLOOKUP(L774,Wip!K:M,3,0),"")="Y",Q774="MTCAPPLYCONF"),"On Hold",IF(W774="","KGB","KBB"))))</f>
        <v>KGB</v>
      </c>
      <c r="B774" s="65" t="str">
        <f>IF(A774="on hold", "on hold",
 IF(A774="KGB", "Standard Shipment",
  IF(IFERROR(IFERROR(VLOOKUP(L774, List!D:J, 7, 0), VLOOKUP(L774&amp;"", List!D:J, 7, 0)), 0)=0,
   IF(IFERROR(IFERROR(VLOOKUP(L774, 'CND List'!$A:$C, 3, 0), VLOOKUP(L774&amp;"", 'CND List'!$A:$C, 3, 0)), 0)=0,
    IF(A774="KBB", "-", ""),
    IFERROR(VLOOKUP(L774, 'CND List'!$A:$C, 3, 0), VLOOKUP(L774&amp;"", 'CND List'!$A:$C, 3, 0))
   ),
   IFERROR(VLOOKUP(L774, List!D:J, 7, 0), VLOOKUP(L774&amp;"", List!D:J, 7, 0))
  )
 )
)</f>
        <v>Standard Shipment</v>
      </c>
      <c r="C774" s="66" t="str">
        <f t="shared" si="12"/>
        <v>Standard Shipment</v>
      </c>
      <c r="D774" s="67" t="str">
        <f ca="1">IF(C774="Local Scrap","Closed",IFERROR(IF(A774="kgb","Closed",IF(MID(C774,5,1)="Q","Closed",LOOKUP(TODAY()-W774, {0,31,91,181,366}, {"0-30天","31-90天","91-180天","181-365天","365天以上"}))), LOOKUP(TODAY()-Z774, {0,31,91,181,366}, {"0-30天","31-90天","91-180天","181-365天","365天以上"})))</f>
        <v>Closed</v>
      </c>
      <c r="E774" s="67" t="str" cm="1">
        <f t="array" ref="E774">IF(A774&lt;&gt;"kbb", "", IF(IFERROR(VALUE(V774), 0)=MAX(INDEX(($A$2:$A$4929="kbb")*($L$2:$L$4929=L774)*IFERROR(VALUE($V$2:$V$4929), 0), 0)), "最新", "歷史重複"))</f>
        <v/>
      </c>
      <c r="F774" t="s">
        <v>3593</v>
      </c>
      <c r="G774" t="s">
        <v>29</v>
      </c>
      <c r="H774" t="s">
        <v>30</v>
      </c>
      <c r="I774" t="s">
        <v>3483</v>
      </c>
      <c r="J774" t="s">
        <v>3594</v>
      </c>
      <c r="K774" t="s">
        <v>3595</v>
      </c>
      <c r="L774" t="s">
        <v>3611</v>
      </c>
      <c r="M774" t="s">
        <v>438</v>
      </c>
      <c r="N774" t="s">
        <v>439</v>
      </c>
      <c r="O774" t="s">
        <v>37</v>
      </c>
      <c r="P774" t="s">
        <v>3611</v>
      </c>
      <c r="Q774" t="s">
        <v>38</v>
      </c>
      <c r="R774" t="s">
        <v>53</v>
      </c>
      <c r="S774" t="s">
        <v>3597</v>
      </c>
      <c r="T774" t="s">
        <v>3612</v>
      </c>
      <c r="U774" t="s">
        <v>3599</v>
      </c>
      <c r="V774" t="s">
        <v>3599</v>
      </c>
      <c r="W774" t="s">
        <v>37</v>
      </c>
      <c r="X774" t="s">
        <v>37</v>
      </c>
      <c r="Y774" t="s">
        <v>37</v>
      </c>
      <c r="Z774" t="s">
        <v>3613</v>
      </c>
      <c r="AA774" t="s">
        <v>44</v>
      </c>
      <c r="AB774" t="s">
        <v>44</v>
      </c>
      <c r="AC774" t="s">
        <v>45</v>
      </c>
      <c r="AD774" t="s">
        <v>443</v>
      </c>
      <c r="AE774" t="s">
        <v>3601</v>
      </c>
      <c r="AF774" t="s">
        <v>48</v>
      </c>
      <c r="AG774">
        <v>617417</v>
      </c>
      <c r="AH774">
        <v>1</v>
      </c>
      <c r="AI774">
        <v>1</v>
      </c>
    </row>
    <row r="775" spans="1:35" ht="16.850000000000001" customHeight="1">
      <c r="A775" s="65" t="str">
        <f>IF(L775="","",IF(COUNTIF(Wip!K:K,L775)=0,IF(W775="","KGB","KBB"),IF(AND(_xlfn.IFNA(VLOOKUP(L775,Wip!K:M,3,0),"")="Y",Q775="MTCAPPLYCONF"),"On Hold",IF(W775="","KGB","KBB"))))</f>
        <v>KBB</v>
      </c>
      <c r="B775" s="65" t="str">
        <f>IF(A775="on hold", "on hold",
 IF(A775="KGB", "Standard Shipment",
  IF(IFERROR(IFERROR(VLOOKUP(L775, List!D:J, 7, 0), VLOOKUP(L775&amp;"", List!D:J, 7, 0)), 0)=0,
   IF(IFERROR(IFERROR(VLOOKUP(L775, 'CND List'!$A:$C, 3, 0), VLOOKUP(L775&amp;"", 'CND List'!$A:$C, 3, 0)), 0)=0,
    IF(A775="KBB", "-", ""),
    IFERROR(VLOOKUP(L775, 'CND List'!$A:$C, 3, 0), VLOOKUP(L775&amp;"", 'CND List'!$A:$C, 3, 0))
   ),
   IFERROR(VLOOKUP(L775, List!D:J, 7, 0), VLOOKUP(L775&amp;"", List!D:J, 7, 0))
  )
 )
)</f>
        <v>-</v>
      </c>
      <c r="C775" s="66" t="str">
        <f t="shared" si="12"/>
        <v>wait for return customer</v>
      </c>
      <c r="D775" s="67" t="str">
        <f ca="1">IF(C775="Local Scrap","Closed",IFERROR(IF(A775="kgb","Closed",IF(MID(C775,5,1)="Q","Closed",LOOKUP(TODAY()-W775, {0,31,91,181,366}, {"0-30天","31-90天","91-180天","181-365天","365天以上"}))), LOOKUP(TODAY()-Z775, {0,31,91,181,366}, {"0-30天","31-90天","91-180天","181-365天","365天以上"})))</f>
        <v>365天以上</v>
      </c>
      <c r="E775" s="67" t="str" cm="1">
        <f t="array" ref="E775">IF(A775&lt;&gt;"kbb", "", IF(IFERROR(VALUE(V775), 0)=MAX(INDEX(($A$2:$A$4929="kbb")*($L$2:$L$4929=L775)*IFERROR(VALUE($V$2:$V$4929), 0), 0)), "最新", "歷史重複"))</f>
        <v>最新</v>
      </c>
      <c r="F775" t="s">
        <v>3614</v>
      </c>
      <c r="G775" t="s">
        <v>29</v>
      </c>
      <c r="H775" t="s">
        <v>30</v>
      </c>
      <c r="I775" t="s">
        <v>3483</v>
      </c>
      <c r="J775" t="s">
        <v>3615</v>
      </c>
      <c r="K775" t="s">
        <v>3616</v>
      </c>
      <c r="L775" t="s">
        <v>3617</v>
      </c>
      <c r="M775" t="s">
        <v>875</v>
      </c>
      <c r="N775" t="s">
        <v>206</v>
      </c>
      <c r="O775" t="s">
        <v>37</v>
      </c>
      <c r="P775" t="s">
        <v>3617</v>
      </c>
      <c r="Q775" t="s">
        <v>38</v>
      </c>
      <c r="R775" t="s">
        <v>53</v>
      </c>
      <c r="S775" t="s">
        <v>3618</v>
      </c>
      <c r="T775" t="s">
        <v>37</v>
      </c>
      <c r="U775" t="s">
        <v>37</v>
      </c>
      <c r="V775" t="s">
        <v>3619</v>
      </c>
      <c r="W775" t="s">
        <v>692</v>
      </c>
      <c r="X775" t="s">
        <v>114</v>
      </c>
      <c r="Y775" t="s">
        <v>3620</v>
      </c>
      <c r="Z775" t="s">
        <v>3621</v>
      </c>
      <c r="AA775" t="s">
        <v>44</v>
      </c>
      <c r="AB775" t="s">
        <v>44</v>
      </c>
      <c r="AC775" t="s">
        <v>117</v>
      </c>
      <c r="AD775" t="s">
        <v>190</v>
      </c>
      <c r="AE775" t="s">
        <v>37</v>
      </c>
      <c r="AF775" t="s">
        <v>37</v>
      </c>
      <c r="AG775" t="s">
        <v>37</v>
      </c>
      <c r="AH775" t="s">
        <v>37</v>
      </c>
      <c r="AI775" t="s">
        <v>37</v>
      </c>
    </row>
    <row r="776" spans="1:35" ht="16.850000000000001" customHeight="1">
      <c r="A776" s="65" t="str">
        <f>IF(L776="","",IF(COUNTIF(Wip!K:K,L776)=0,IF(W776="","KGB","KBB"),IF(AND(_xlfn.IFNA(VLOOKUP(L776,Wip!K:M,3,0),"")="Y",Q776="MTCAPPLYCONF"),"On Hold",IF(W776="","KGB","KBB"))))</f>
        <v>KBB</v>
      </c>
      <c r="B776" s="65" t="str">
        <f>IF(A776="on hold", "on hold",
 IF(A776="KGB", "Standard Shipment",
  IF(IFERROR(IFERROR(VLOOKUP(L776, List!D:J, 7, 0), VLOOKUP(L776&amp;"", List!D:J, 7, 0)), 0)=0,
   IF(IFERROR(IFERROR(VLOOKUP(L776, 'CND List'!$A:$C, 3, 0), VLOOKUP(L776&amp;"", 'CND List'!$A:$C, 3, 0)), 0)=0,
    IF(A776="KBB", "-", ""),
    IFERROR(VLOOKUP(L776, 'CND List'!$A:$C, 3, 0), VLOOKUP(L776&amp;"", 'CND List'!$A:$C, 3, 0))
   ),
   IFERROR(VLOOKUP(L776, List!D:J, 7, 0), VLOOKUP(L776&amp;"", List!D:J, 7, 0))
  )
 )
)</f>
        <v>-</v>
      </c>
      <c r="C776" s="66" t="str">
        <f t="shared" si="12"/>
        <v>wait for return customer</v>
      </c>
      <c r="D776" s="67" t="str">
        <f ca="1">IF(C776="Local Scrap","Closed",IFERROR(IF(A776="kgb","Closed",IF(MID(C776,5,1)="Q","Closed",LOOKUP(TODAY()-W776, {0,31,91,181,366}, {"0-30天","31-90天","91-180天","181-365天","365天以上"}))), LOOKUP(TODAY()-Z776, {0,31,91,181,366}, {"0-30天","31-90天","91-180天","181-365天","365天以上"})))</f>
        <v>365天以上</v>
      </c>
      <c r="E776" s="67" t="str" cm="1">
        <f t="array" ref="E776">IF(A776&lt;&gt;"kbb", "", IF(IFERROR(VALUE(V776), 0)=MAX(INDEX(($A$2:$A$4929="kbb")*($L$2:$L$4929=L776)*IFERROR(VALUE($V$2:$V$4929), 0), 0)), "最新", "歷史重複"))</f>
        <v>最新</v>
      </c>
      <c r="F776" t="s">
        <v>3614</v>
      </c>
      <c r="G776" t="s">
        <v>29</v>
      </c>
      <c r="H776" t="s">
        <v>30</v>
      </c>
      <c r="I776" t="s">
        <v>3483</v>
      </c>
      <c r="J776" t="s">
        <v>3615</v>
      </c>
      <c r="K776" t="s">
        <v>3616</v>
      </c>
      <c r="L776" t="s">
        <v>3622</v>
      </c>
      <c r="M776" t="s">
        <v>875</v>
      </c>
      <c r="N776" t="s">
        <v>206</v>
      </c>
      <c r="O776" t="s">
        <v>37</v>
      </c>
      <c r="P776" t="s">
        <v>3622</v>
      </c>
      <c r="Q776" t="s">
        <v>38</v>
      </c>
      <c r="R776" t="s">
        <v>53</v>
      </c>
      <c r="S776" t="s">
        <v>3618</v>
      </c>
      <c r="T776" t="s">
        <v>37</v>
      </c>
      <c r="U776" t="s">
        <v>37</v>
      </c>
      <c r="V776" t="s">
        <v>3623</v>
      </c>
      <c r="W776" t="s">
        <v>113</v>
      </c>
      <c r="X776" t="s">
        <v>114</v>
      </c>
      <c r="Y776" t="s">
        <v>3624</v>
      </c>
      <c r="Z776" t="s">
        <v>3625</v>
      </c>
      <c r="AA776" t="s">
        <v>44</v>
      </c>
      <c r="AB776" t="s">
        <v>44</v>
      </c>
      <c r="AC776" t="s">
        <v>117</v>
      </c>
      <c r="AD776" t="s">
        <v>190</v>
      </c>
      <c r="AE776" t="s">
        <v>37</v>
      </c>
      <c r="AF776" t="s">
        <v>37</v>
      </c>
      <c r="AG776" t="s">
        <v>37</v>
      </c>
      <c r="AH776" t="s">
        <v>37</v>
      </c>
      <c r="AI776" t="s">
        <v>37</v>
      </c>
    </row>
    <row r="777" spans="1:35" ht="16.850000000000001" customHeight="1">
      <c r="A777" s="65" t="str">
        <f>IF(L777="","",IF(COUNTIF(Wip!K:K,L777)=0,IF(W777="","KGB","KBB"),IF(AND(_xlfn.IFNA(VLOOKUP(L777,Wip!K:M,3,0),"")="Y",Q777="MTCAPPLYCONF"),"On Hold",IF(W777="","KGB","KBB"))))</f>
        <v>KGB</v>
      </c>
      <c r="B777" s="65" t="str">
        <f>IF(A777="on hold", "on hold",
 IF(A777="KGB", "Standard Shipment",
  IF(IFERROR(IFERROR(VLOOKUP(L777, List!D:J, 7, 0), VLOOKUP(L777&amp;"", List!D:J, 7, 0)), 0)=0,
   IF(IFERROR(IFERROR(VLOOKUP(L777, 'CND List'!$A:$C, 3, 0), VLOOKUP(L777&amp;"", 'CND List'!$A:$C, 3, 0)), 0)=0,
    IF(A777="KBB", "-", ""),
    IFERROR(VLOOKUP(L777, 'CND List'!$A:$C, 3, 0), VLOOKUP(L777&amp;"", 'CND List'!$A:$C, 3, 0))
   ),
   IFERROR(VLOOKUP(L777, List!D:J, 7, 0), VLOOKUP(L777&amp;"", List!D:J, 7, 0))
  )
 )
)</f>
        <v>Standard Shipment</v>
      </c>
      <c r="C777" s="66" t="str">
        <f t="shared" si="12"/>
        <v>Standard Shipment</v>
      </c>
      <c r="D777" s="67" t="str">
        <f ca="1">IF(C777="Local Scrap","Closed",IFERROR(IF(A777="kgb","Closed",IF(MID(C777,5,1)="Q","Closed",LOOKUP(TODAY()-W777, {0,31,91,181,366}, {"0-30天","31-90天","91-180天","181-365天","365天以上"}))), LOOKUP(TODAY()-Z777, {0,31,91,181,366}, {"0-30天","31-90天","91-180天","181-365天","365天以上"})))</f>
        <v>Closed</v>
      </c>
      <c r="E777" s="67" t="str" cm="1">
        <f t="array" ref="E777">IF(A777&lt;&gt;"kbb", "", IF(IFERROR(VALUE(V777), 0)=MAX(INDEX(($A$2:$A$4929="kbb")*($L$2:$L$4929=L777)*IFERROR(VALUE($V$2:$V$4929), 0), 0)), "最新", "歷史重複"))</f>
        <v/>
      </c>
      <c r="F777" t="s">
        <v>3614</v>
      </c>
      <c r="G777" t="s">
        <v>29</v>
      </c>
      <c r="H777" t="s">
        <v>30</v>
      </c>
      <c r="I777" t="s">
        <v>3483</v>
      </c>
      <c r="J777" t="s">
        <v>3615</v>
      </c>
      <c r="K777" t="s">
        <v>3616</v>
      </c>
      <c r="L777" t="s">
        <v>3626</v>
      </c>
      <c r="M777" t="s">
        <v>455</v>
      </c>
      <c r="N777" t="s">
        <v>456</v>
      </c>
      <c r="O777" t="s">
        <v>37</v>
      </c>
      <c r="P777" t="s">
        <v>3626</v>
      </c>
      <c r="Q777" t="s">
        <v>38</v>
      </c>
      <c r="R777" t="s">
        <v>53</v>
      </c>
      <c r="S777" t="s">
        <v>3627</v>
      </c>
      <c r="T777" t="s">
        <v>3628</v>
      </c>
      <c r="U777" t="s">
        <v>3629</v>
      </c>
      <c r="V777" t="s">
        <v>3629</v>
      </c>
      <c r="W777" t="s">
        <v>37</v>
      </c>
      <c r="X777" t="s">
        <v>37</v>
      </c>
      <c r="Y777" t="s">
        <v>37</v>
      </c>
      <c r="Z777" t="s">
        <v>3630</v>
      </c>
      <c r="AA777" t="s">
        <v>44</v>
      </c>
      <c r="AB777" t="s">
        <v>44</v>
      </c>
      <c r="AC777" t="s">
        <v>45</v>
      </c>
      <c r="AD777" t="s">
        <v>460</v>
      </c>
      <c r="AE777" t="s">
        <v>3631</v>
      </c>
      <c r="AF777" t="s">
        <v>48</v>
      </c>
      <c r="AG777">
        <v>617759</v>
      </c>
      <c r="AH777">
        <v>1</v>
      </c>
      <c r="AI777">
        <v>1</v>
      </c>
    </row>
    <row r="778" spans="1:35" ht="16.850000000000001" customHeight="1">
      <c r="A778" s="65" t="str">
        <f>IF(L778="","",IF(COUNTIF(Wip!K:K,L778)=0,IF(W778="","KGB","KBB"),IF(AND(_xlfn.IFNA(VLOOKUP(L778,Wip!K:M,3,0),"")="Y",Q778="MTCAPPLYCONF"),"On Hold",IF(W778="","KGB","KBB"))))</f>
        <v>KGB</v>
      </c>
      <c r="B778" s="65" t="str">
        <f>IF(A778="on hold", "on hold",
 IF(A778="KGB", "Standard Shipment",
  IF(IFERROR(IFERROR(VLOOKUP(L778, List!D:J, 7, 0), VLOOKUP(L778&amp;"", List!D:J, 7, 0)), 0)=0,
   IF(IFERROR(IFERROR(VLOOKUP(L778, 'CND List'!$A:$C, 3, 0), VLOOKUP(L778&amp;"", 'CND List'!$A:$C, 3, 0)), 0)=0,
    IF(A778="KBB", "-", ""),
    IFERROR(VLOOKUP(L778, 'CND List'!$A:$C, 3, 0), VLOOKUP(L778&amp;"", 'CND List'!$A:$C, 3, 0))
   ),
   IFERROR(VLOOKUP(L778, List!D:J, 7, 0), VLOOKUP(L778&amp;"", List!D:J, 7, 0))
  )
 )
)</f>
        <v>Standard Shipment</v>
      </c>
      <c r="C778" s="66" t="str">
        <f t="shared" si="12"/>
        <v>Standard Shipment</v>
      </c>
      <c r="D778" s="67" t="str">
        <f ca="1">IF(C778="Local Scrap","Closed",IFERROR(IF(A778="kgb","Closed",IF(MID(C778,5,1)="Q","Closed",LOOKUP(TODAY()-W778, {0,31,91,181,366}, {"0-30天","31-90天","91-180天","181-365天","365天以上"}))), LOOKUP(TODAY()-Z778, {0,31,91,181,366}, {"0-30天","31-90天","91-180天","181-365天","365天以上"})))</f>
        <v>Closed</v>
      </c>
      <c r="E778" s="67" t="str" cm="1">
        <f t="array" ref="E778">IF(A778&lt;&gt;"kbb", "", IF(IFERROR(VALUE(V778), 0)=MAX(INDEX(($A$2:$A$4929="kbb")*($L$2:$L$4929=L778)*IFERROR(VALUE($V$2:$V$4929), 0), 0)), "最新", "歷史重複"))</f>
        <v/>
      </c>
      <c r="F778" t="s">
        <v>3614</v>
      </c>
      <c r="G778" t="s">
        <v>29</v>
      </c>
      <c r="H778" t="s">
        <v>30</v>
      </c>
      <c r="I778" t="s">
        <v>3483</v>
      </c>
      <c r="J778" t="s">
        <v>3615</v>
      </c>
      <c r="K778" t="s">
        <v>3616</v>
      </c>
      <c r="L778" t="s">
        <v>3632</v>
      </c>
      <c r="M778" t="s">
        <v>205</v>
      </c>
      <c r="N778" t="s">
        <v>206</v>
      </c>
      <c r="O778" t="s">
        <v>37</v>
      </c>
      <c r="P778" t="s">
        <v>3632</v>
      </c>
      <c r="Q778" t="s">
        <v>38</v>
      </c>
      <c r="R778" t="s">
        <v>53</v>
      </c>
      <c r="S778" t="s">
        <v>3618</v>
      </c>
      <c r="T778" t="s">
        <v>3633</v>
      </c>
      <c r="U778" t="s">
        <v>3634</v>
      </c>
      <c r="V778" t="s">
        <v>3634</v>
      </c>
      <c r="W778" t="s">
        <v>37</v>
      </c>
      <c r="X778" t="s">
        <v>37</v>
      </c>
      <c r="Y778" t="s">
        <v>37</v>
      </c>
      <c r="Z778" t="s">
        <v>3635</v>
      </c>
      <c r="AA778" t="s">
        <v>44</v>
      </c>
      <c r="AB778" t="s">
        <v>44</v>
      </c>
      <c r="AC778" t="s">
        <v>45</v>
      </c>
      <c r="AD778" t="s">
        <v>190</v>
      </c>
      <c r="AE778" t="s">
        <v>3636</v>
      </c>
      <c r="AF778" t="s">
        <v>48</v>
      </c>
      <c r="AG778">
        <v>618308</v>
      </c>
      <c r="AH778">
        <v>1</v>
      </c>
      <c r="AI778">
        <v>1</v>
      </c>
    </row>
    <row r="779" spans="1:35" ht="16.850000000000001" customHeight="1">
      <c r="A779" s="65" t="str">
        <f>IF(L779="","",IF(COUNTIF(Wip!K:K,L779)=0,IF(W779="","KGB","KBB"),IF(AND(_xlfn.IFNA(VLOOKUP(L779,Wip!K:M,3,0),"")="Y",Q779="MTCAPPLYCONF"),"On Hold",IF(W779="","KGB","KBB"))))</f>
        <v>KGB</v>
      </c>
      <c r="B779" s="65" t="str">
        <f>IF(A779="on hold", "on hold",
 IF(A779="KGB", "Standard Shipment",
  IF(IFERROR(IFERROR(VLOOKUP(L779, List!D:J, 7, 0), VLOOKUP(L779&amp;"", List!D:J, 7, 0)), 0)=0,
   IF(IFERROR(IFERROR(VLOOKUP(L779, 'CND List'!$A:$C, 3, 0), VLOOKUP(L779&amp;"", 'CND List'!$A:$C, 3, 0)), 0)=0,
    IF(A779="KBB", "-", ""),
    IFERROR(VLOOKUP(L779, 'CND List'!$A:$C, 3, 0), VLOOKUP(L779&amp;"", 'CND List'!$A:$C, 3, 0))
   ),
   IFERROR(VLOOKUP(L779, List!D:J, 7, 0), VLOOKUP(L779&amp;"", List!D:J, 7, 0))
  )
 )
)</f>
        <v>Standard Shipment</v>
      </c>
      <c r="C779" s="66" t="str">
        <f t="shared" si="12"/>
        <v>Standard Shipment</v>
      </c>
      <c r="D779" s="67" t="str">
        <f ca="1">IF(C779="Local Scrap","Closed",IFERROR(IF(A779="kgb","Closed",IF(MID(C779,5,1)="Q","Closed",LOOKUP(TODAY()-W779, {0,31,91,181,366}, {"0-30天","31-90天","91-180天","181-365天","365天以上"}))), LOOKUP(TODAY()-Z779, {0,31,91,181,366}, {"0-30天","31-90天","91-180天","181-365天","365天以上"})))</f>
        <v>Closed</v>
      </c>
      <c r="E779" s="67" t="str" cm="1">
        <f t="array" ref="E779">IF(A779&lt;&gt;"kbb", "", IF(IFERROR(VALUE(V779), 0)=MAX(INDEX(($A$2:$A$4929="kbb")*($L$2:$L$4929=L779)*IFERROR(VALUE($V$2:$V$4929), 0), 0)), "最新", "歷史重複"))</f>
        <v/>
      </c>
      <c r="F779" t="s">
        <v>3614</v>
      </c>
      <c r="G779" t="s">
        <v>29</v>
      </c>
      <c r="H779" t="s">
        <v>30</v>
      </c>
      <c r="I779" t="s">
        <v>3483</v>
      </c>
      <c r="J779" t="s">
        <v>3615</v>
      </c>
      <c r="K779" t="s">
        <v>3616</v>
      </c>
      <c r="L779" t="s">
        <v>3637</v>
      </c>
      <c r="M779" t="s">
        <v>218</v>
      </c>
      <c r="N779" t="s">
        <v>219</v>
      </c>
      <c r="O779" t="s">
        <v>37</v>
      </c>
      <c r="P779" t="s">
        <v>3637</v>
      </c>
      <c r="Q779" t="s">
        <v>38</v>
      </c>
      <c r="R779" t="s">
        <v>53</v>
      </c>
      <c r="S779" t="s">
        <v>3627</v>
      </c>
      <c r="T779" t="s">
        <v>3638</v>
      </c>
      <c r="U779" t="s">
        <v>3634</v>
      </c>
      <c r="V779" t="s">
        <v>3634</v>
      </c>
      <c r="W779" t="s">
        <v>37</v>
      </c>
      <c r="X779" t="s">
        <v>37</v>
      </c>
      <c r="Y779" t="s">
        <v>37</v>
      </c>
      <c r="Z779" t="s">
        <v>3639</v>
      </c>
      <c r="AA779" t="s">
        <v>44</v>
      </c>
      <c r="AB779" t="s">
        <v>44</v>
      </c>
      <c r="AC779" t="s">
        <v>45</v>
      </c>
      <c r="AD779" t="s">
        <v>179</v>
      </c>
      <c r="AE779" t="s">
        <v>3636</v>
      </c>
      <c r="AF779" t="s">
        <v>48</v>
      </c>
      <c r="AG779">
        <v>618308</v>
      </c>
      <c r="AH779">
        <v>1</v>
      </c>
      <c r="AI779">
        <v>1</v>
      </c>
    </row>
    <row r="780" spans="1:35" ht="16.850000000000001" customHeight="1">
      <c r="A780" s="65" t="str">
        <f>IF(L780="","",IF(COUNTIF(Wip!K:K,L780)=0,IF(W780="","KGB","KBB"),IF(AND(_xlfn.IFNA(VLOOKUP(L780,Wip!K:M,3,0),"")="Y",Q780="MTCAPPLYCONF"),"On Hold",IF(W780="","KGB","KBB"))))</f>
        <v>KGB</v>
      </c>
      <c r="B780" s="65" t="str">
        <f>IF(A780="on hold", "on hold",
 IF(A780="KGB", "Standard Shipment",
  IF(IFERROR(IFERROR(VLOOKUP(L780, List!D:J, 7, 0), VLOOKUP(L780&amp;"", List!D:J, 7, 0)), 0)=0,
   IF(IFERROR(IFERROR(VLOOKUP(L780, 'CND List'!$A:$C, 3, 0), VLOOKUP(L780&amp;"", 'CND List'!$A:$C, 3, 0)), 0)=0,
    IF(A780="KBB", "-", ""),
    IFERROR(VLOOKUP(L780, 'CND List'!$A:$C, 3, 0), VLOOKUP(L780&amp;"", 'CND List'!$A:$C, 3, 0))
   ),
   IFERROR(VLOOKUP(L780, List!D:J, 7, 0), VLOOKUP(L780&amp;"", List!D:J, 7, 0))
  )
 )
)</f>
        <v>Standard Shipment</v>
      </c>
      <c r="C780" s="66" t="str">
        <f t="shared" si="12"/>
        <v>Standard Shipment</v>
      </c>
      <c r="D780" s="67" t="str">
        <f ca="1">IF(C780="Local Scrap","Closed",IFERROR(IF(A780="kgb","Closed",IF(MID(C780,5,1)="Q","Closed",LOOKUP(TODAY()-W780, {0,31,91,181,366}, {"0-30天","31-90天","91-180天","181-365天","365天以上"}))), LOOKUP(TODAY()-Z780, {0,31,91,181,366}, {"0-30天","31-90天","91-180天","181-365天","365天以上"})))</f>
        <v>Closed</v>
      </c>
      <c r="E780" s="67" t="str" cm="1">
        <f t="array" ref="E780">IF(A780&lt;&gt;"kbb", "", IF(IFERROR(VALUE(V780), 0)=MAX(INDEX(($A$2:$A$4929="kbb")*($L$2:$L$4929=L780)*IFERROR(VALUE($V$2:$V$4929), 0), 0)), "最新", "歷史重複"))</f>
        <v/>
      </c>
      <c r="F780" t="s">
        <v>3614</v>
      </c>
      <c r="G780" t="s">
        <v>29</v>
      </c>
      <c r="H780" t="s">
        <v>30</v>
      </c>
      <c r="I780" t="s">
        <v>3483</v>
      </c>
      <c r="J780" t="s">
        <v>3615</v>
      </c>
      <c r="K780" t="s">
        <v>3616</v>
      </c>
      <c r="L780" t="s">
        <v>3640</v>
      </c>
      <c r="M780" t="s">
        <v>455</v>
      </c>
      <c r="N780" t="s">
        <v>456</v>
      </c>
      <c r="O780" t="s">
        <v>37</v>
      </c>
      <c r="P780" t="s">
        <v>3640</v>
      </c>
      <c r="Q780" t="s">
        <v>38</v>
      </c>
      <c r="R780" t="s">
        <v>53</v>
      </c>
      <c r="S780" t="s">
        <v>3627</v>
      </c>
      <c r="T780" t="s">
        <v>3641</v>
      </c>
      <c r="U780" t="s">
        <v>3629</v>
      </c>
      <c r="V780" t="s">
        <v>3629</v>
      </c>
      <c r="W780" t="s">
        <v>37</v>
      </c>
      <c r="X780" t="s">
        <v>37</v>
      </c>
      <c r="Y780" t="s">
        <v>37</v>
      </c>
      <c r="Z780" t="s">
        <v>3642</v>
      </c>
      <c r="AA780" t="s">
        <v>44</v>
      </c>
      <c r="AB780" t="s">
        <v>44</v>
      </c>
      <c r="AC780" t="s">
        <v>45</v>
      </c>
      <c r="AD780" t="s">
        <v>460</v>
      </c>
      <c r="AE780" t="s">
        <v>3631</v>
      </c>
      <c r="AF780" t="s">
        <v>48</v>
      </c>
      <c r="AG780">
        <v>617759</v>
      </c>
      <c r="AH780">
        <v>1</v>
      </c>
      <c r="AI780">
        <v>1</v>
      </c>
    </row>
    <row r="781" spans="1:35" ht="16.850000000000001" customHeight="1">
      <c r="A781" s="65" t="str">
        <f>IF(L781="","",IF(COUNTIF(Wip!K:K,L781)=0,IF(W781="","KGB","KBB"),IF(AND(_xlfn.IFNA(VLOOKUP(L781,Wip!K:M,3,0),"")="Y",Q781="MTCAPPLYCONF"),"On Hold",IF(W781="","KGB","KBB"))))</f>
        <v>KBB</v>
      </c>
      <c r="B781" s="65">
        <f>IF(A781="on hold", "on hold",
 IF(A781="KGB", "Standard Shipment",
  IF(IFERROR(IFERROR(VLOOKUP(L781, List!D:J, 7, 0), VLOOKUP(L781&amp;"", List!D:J, 7, 0)), 0)=0,
   IF(IFERROR(IFERROR(VLOOKUP(L781, 'CND List'!$A:$C, 3, 0), VLOOKUP(L781&amp;"", 'CND List'!$A:$C, 3, 0)), 0)=0,
    IF(A781="KBB", "-", ""),
    IFERROR(VLOOKUP(L781, 'CND List'!$A:$C, 3, 0), VLOOKUP(L781&amp;"", 'CND List'!$A:$C, 3, 0))
   ),
   IFERROR(VLOOKUP(L781, List!D:J, 7, 0), VLOOKUP(L781&amp;"", List!D:J, 7, 0))
  )
 )
)</f>
        <v>45852</v>
      </c>
      <c r="C781" s="66" t="str">
        <f t="shared" si="12"/>
        <v>2025Q3</v>
      </c>
      <c r="D781" s="67" t="str">
        <f ca="1">IF(C781="Local Scrap","Closed",IFERROR(IF(A781="kgb","Closed",IF(MID(C781,5,1)="Q","Closed",LOOKUP(TODAY()-W781, {0,31,91,181,366}, {"0-30天","31-90天","91-180天","181-365天","365天以上"}))), LOOKUP(TODAY()-Z781, {0,31,91,181,366}, {"0-30天","31-90天","91-180天","181-365天","365天以上"})))</f>
        <v>Closed</v>
      </c>
      <c r="E781" s="67" t="str" cm="1">
        <f t="array" ref="E781">IF(A781&lt;&gt;"kbb", "", IF(IFERROR(VALUE(V781), 0)=MAX(INDEX(($A$2:$A$4929="kbb")*($L$2:$L$4929=L781)*IFERROR(VALUE($V$2:$V$4929), 0), 0)), "最新", "歷史重複"))</f>
        <v>最新</v>
      </c>
      <c r="F781" t="s">
        <v>3643</v>
      </c>
      <c r="G781" t="s">
        <v>29</v>
      </c>
      <c r="H781" t="s">
        <v>30</v>
      </c>
      <c r="I781" t="s">
        <v>3483</v>
      </c>
      <c r="J781" t="s">
        <v>3644</v>
      </c>
      <c r="K781" t="s">
        <v>3645</v>
      </c>
      <c r="L781" t="s">
        <v>3646</v>
      </c>
      <c r="M781" t="s">
        <v>205</v>
      </c>
      <c r="N781" t="s">
        <v>206</v>
      </c>
      <c r="O781" t="s">
        <v>37</v>
      </c>
      <c r="P781" t="s">
        <v>3646</v>
      </c>
      <c r="Q781" t="s">
        <v>38</v>
      </c>
      <c r="R781" t="s">
        <v>53</v>
      </c>
      <c r="S781" t="s">
        <v>3647</v>
      </c>
      <c r="T781" t="s">
        <v>37</v>
      </c>
      <c r="U781" t="s">
        <v>37</v>
      </c>
      <c r="V781" t="s">
        <v>3648</v>
      </c>
      <c r="W781" t="s">
        <v>692</v>
      </c>
      <c r="X781" t="s">
        <v>114</v>
      </c>
      <c r="Y781" t="s">
        <v>3649</v>
      </c>
      <c r="Z781" t="s">
        <v>3650</v>
      </c>
      <c r="AA781" t="s">
        <v>44</v>
      </c>
      <c r="AB781" t="s">
        <v>44</v>
      </c>
      <c r="AC781" t="s">
        <v>117</v>
      </c>
      <c r="AD781" t="s">
        <v>190</v>
      </c>
      <c r="AE781" t="s">
        <v>37</v>
      </c>
      <c r="AF781" t="s">
        <v>37</v>
      </c>
      <c r="AG781" t="s">
        <v>37</v>
      </c>
      <c r="AH781" t="s">
        <v>37</v>
      </c>
      <c r="AI781" t="s">
        <v>37</v>
      </c>
    </row>
    <row r="782" spans="1:35" ht="16.850000000000001" customHeight="1">
      <c r="A782" s="65" t="str">
        <f>IF(L782="","",IF(COUNTIF(Wip!K:K,L782)=0,IF(W782="","KGB","KBB"),IF(AND(_xlfn.IFNA(VLOOKUP(L782,Wip!K:M,3,0),"")="Y",Q782="MTCAPPLYCONF"),"On Hold",IF(W782="","KGB","KBB"))))</f>
        <v>KGB</v>
      </c>
      <c r="B782" s="65" t="str">
        <f>IF(A782="on hold", "on hold",
 IF(A782="KGB", "Standard Shipment",
  IF(IFERROR(IFERROR(VLOOKUP(L782, List!D:J, 7, 0), VLOOKUP(L782&amp;"", List!D:J, 7, 0)), 0)=0,
   IF(IFERROR(IFERROR(VLOOKUP(L782, 'CND List'!$A:$C, 3, 0), VLOOKUP(L782&amp;"", 'CND List'!$A:$C, 3, 0)), 0)=0,
    IF(A782="KBB", "-", ""),
    IFERROR(VLOOKUP(L782, 'CND List'!$A:$C, 3, 0), VLOOKUP(L782&amp;"", 'CND List'!$A:$C, 3, 0))
   ),
   IFERROR(VLOOKUP(L782, List!D:J, 7, 0), VLOOKUP(L782&amp;"", List!D:J, 7, 0))
  )
 )
)</f>
        <v>Standard Shipment</v>
      </c>
      <c r="C782" s="66" t="str">
        <f t="shared" si="12"/>
        <v>Standard Shipment</v>
      </c>
      <c r="D782" s="67" t="str">
        <f ca="1">IF(C782="Local Scrap","Closed",IFERROR(IF(A782="kgb","Closed",IF(MID(C782,5,1)="Q","Closed",LOOKUP(TODAY()-W782, {0,31,91,181,366}, {"0-30天","31-90天","91-180天","181-365天","365天以上"}))), LOOKUP(TODAY()-Z782, {0,31,91,181,366}, {"0-30天","31-90天","91-180天","181-365天","365天以上"})))</f>
        <v>Closed</v>
      </c>
      <c r="E782" s="67" t="str" cm="1">
        <f t="array" ref="E782">IF(A782&lt;&gt;"kbb", "", IF(IFERROR(VALUE(V782), 0)=MAX(INDEX(($A$2:$A$4929="kbb")*($L$2:$L$4929=L782)*IFERROR(VALUE($V$2:$V$4929), 0), 0)), "最新", "歷史重複"))</f>
        <v/>
      </c>
      <c r="F782" t="s">
        <v>3651</v>
      </c>
      <c r="G782" t="s">
        <v>29</v>
      </c>
      <c r="H782" t="s">
        <v>30</v>
      </c>
      <c r="I782" t="s">
        <v>3483</v>
      </c>
      <c r="J782" t="s">
        <v>3652</v>
      </c>
      <c r="K782" t="s">
        <v>3653</v>
      </c>
      <c r="L782" t="s">
        <v>3654</v>
      </c>
      <c r="M782" t="s">
        <v>555</v>
      </c>
      <c r="N782" t="s">
        <v>556</v>
      </c>
      <c r="O782" t="s">
        <v>37</v>
      </c>
      <c r="P782" t="s">
        <v>3655</v>
      </c>
      <c r="Q782" t="s">
        <v>38</v>
      </c>
      <c r="R782" t="s">
        <v>743</v>
      </c>
      <c r="S782" t="s">
        <v>3656</v>
      </c>
      <c r="T782" t="s">
        <v>3657</v>
      </c>
      <c r="U782" t="s">
        <v>3658</v>
      </c>
      <c r="V782" t="s">
        <v>3658</v>
      </c>
      <c r="W782" t="s">
        <v>37</v>
      </c>
      <c r="X782" t="s">
        <v>37</v>
      </c>
      <c r="Y782" t="s">
        <v>37</v>
      </c>
      <c r="Z782" t="s">
        <v>3659</v>
      </c>
      <c r="AA782" t="s">
        <v>44</v>
      </c>
      <c r="AB782" t="s">
        <v>44</v>
      </c>
      <c r="AC782" t="s">
        <v>45</v>
      </c>
      <c r="AD782" t="s">
        <v>190</v>
      </c>
      <c r="AE782" t="s">
        <v>3660</v>
      </c>
      <c r="AF782" t="s">
        <v>48</v>
      </c>
      <c r="AG782">
        <v>619406</v>
      </c>
      <c r="AH782">
        <v>1</v>
      </c>
      <c r="AI782">
        <v>1</v>
      </c>
    </row>
    <row r="783" spans="1:35" ht="16.850000000000001" customHeight="1">
      <c r="A783" s="65" t="str">
        <f>IF(L783="","",IF(COUNTIF(Wip!K:K,L783)=0,IF(W783="","KGB","KBB"),IF(AND(_xlfn.IFNA(VLOOKUP(L783,Wip!K:M,3,0),"")="Y",Q783="MTCAPPLYCONF"),"On Hold",IF(W783="","KGB","KBB"))))</f>
        <v>KBB</v>
      </c>
      <c r="B783" s="65">
        <f>IF(A783="on hold", "on hold",
 IF(A783="KGB", "Standard Shipment",
  IF(IFERROR(IFERROR(VLOOKUP(L783, List!D:J, 7, 0), VLOOKUP(L783&amp;"", List!D:J, 7, 0)), 0)=0,
   IF(IFERROR(IFERROR(VLOOKUP(L783, 'CND List'!$A:$C, 3, 0), VLOOKUP(L783&amp;"", 'CND List'!$A:$C, 3, 0)), 0)=0,
    IF(A783="KBB", "-", ""),
    IFERROR(VLOOKUP(L783, 'CND List'!$A:$C, 3, 0), VLOOKUP(L783&amp;"", 'CND List'!$A:$C, 3, 0))
   ),
   IFERROR(VLOOKUP(L783, List!D:J, 7, 0), VLOOKUP(L783&amp;"", List!D:J, 7, 0))
  )
 )
)</f>
        <v>45852</v>
      </c>
      <c r="C783" s="66" t="str">
        <f t="shared" si="12"/>
        <v>2025Q3</v>
      </c>
      <c r="D783" s="67" t="str">
        <f ca="1">IF(C783="Local Scrap","Closed",IFERROR(IF(A783="kgb","Closed",IF(MID(C783,5,1)="Q","Closed",LOOKUP(TODAY()-W783, {0,31,91,181,366}, {"0-30天","31-90天","91-180天","181-365天","365天以上"}))), LOOKUP(TODAY()-Z783, {0,31,91,181,366}, {"0-30天","31-90天","91-180天","181-365天","365天以上"})))</f>
        <v>Closed</v>
      </c>
      <c r="E783" s="67" t="str" cm="1">
        <f t="array" ref="E783">IF(A783&lt;&gt;"kbb", "", IF(IFERROR(VALUE(V783), 0)=MAX(INDEX(($A$2:$A$4929="kbb")*($L$2:$L$4929=L783)*IFERROR(VALUE($V$2:$V$4929), 0), 0)), "最新", "歷史重複"))</f>
        <v>最新</v>
      </c>
      <c r="F783" t="s">
        <v>3651</v>
      </c>
      <c r="G783" t="s">
        <v>29</v>
      </c>
      <c r="H783" t="s">
        <v>30</v>
      </c>
      <c r="I783" t="s">
        <v>3483</v>
      </c>
      <c r="J783" t="s">
        <v>3652</v>
      </c>
      <c r="K783" t="s">
        <v>3653</v>
      </c>
      <c r="L783" t="s">
        <v>3661</v>
      </c>
      <c r="M783" t="s">
        <v>455</v>
      </c>
      <c r="N783" t="s">
        <v>456</v>
      </c>
      <c r="O783" t="s">
        <v>37</v>
      </c>
      <c r="P783" t="s">
        <v>3661</v>
      </c>
      <c r="Q783" t="s">
        <v>38</v>
      </c>
      <c r="R783" t="s">
        <v>743</v>
      </c>
      <c r="S783" t="s">
        <v>3662</v>
      </c>
      <c r="T783" t="s">
        <v>37</v>
      </c>
      <c r="U783" t="s">
        <v>37</v>
      </c>
      <c r="V783" t="s">
        <v>3663</v>
      </c>
      <c r="W783" t="s">
        <v>113</v>
      </c>
      <c r="X783" t="s">
        <v>114</v>
      </c>
      <c r="Y783" t="s">
        <v>37</v>
      </c>
      <c r="Z783" t="s">
        <v>3664</v>
      </c>
      <c r="AA783" t="s">
        <v>44</v>
      </c>
      <c r="AB783" t="s">
        <v>44</v>
      </c>
      <c r="AC783" t="s">
        <v>117</v>
      </c>
      <c r="AD783" t="s">
        <v>460</v>
      </c>
      <c r="AE783" t="s">
        <v>37</v>
      </c>
      <c r="AF783" t="s">
        <v>37</v>
      </c>
      <c r="AG783" t="s">
        <v>37</v>
      </c>
      <c r="AH783" t="s">
        <v>37</v>
      </c>
      <c r="AI783" t="s">
        <v>37</v>
      </c>
    </row>
    <row r="784" spans="1:35" ht="16.850000000000001" customHeight="1">
      <c r="A784" s="65" t="str">
        <f>IF(L784="","",IF(COUNTIF(Wip!K:K,L784)=0,IF(W784="","KGB","KBB"),IF(AND(_xlfn.IFNA(VLOOKUP(L784,Wip!K:M,3,0),"")="Y",Q784="MTCAPPLYCONF"),"On Hold",IF(W784="","KGB","KBB"))))</f>
        <v>KGB</v>
      </c>
      <c r="B784" s="65" t="str">
        <f>IF(A784="on hold", "on hold",
 IF(A784="KGB", "Standard Shipment",
  IF(IFERROR(IFERROR(VLOOKUP(L784, List!D:J, 7, 0), VLOOKUP(L784&amp;"", List!D:J, 7, 0)), 0)=0,
   IF(IFERROR(IFERROR(VLOOKUP(L784, 'CND List'!$A:$C, 3, 0), VLOOKUP(L784&amp;"", 'CND List'!$A:$C, 3, 0)), 0)=0,
    IF(A784="KBB", "-", ""),
    IFERROR(VLOOKUP(L784, 'CND List'!$A:$C, 3, 0), VLOOKUP(L784&amp;"", 'CND List'!$A:$C, 3, 0))
   ),
   IFERROR(VLOOKUP(L784, List!D:J, 7, 0), VLOOKUP(L784&amp;"", List!D:J, 7, 0))
  )
 )
)</f>
        <v>Standard Shipment</v>
      </c>
      <c r="C784" s="66" t="str">
        <f t="shared" ref="C784:C829" si="13">IF(A784="on hold", "on hold", IF(B784="on hold", "wait for return customer", IF(B784="CND Sceond Pass", "Standard Shipment", IF(AND(A784="kgb", OR(B784="-", B784="", B784="#N/A")), "Standard Shipment", IF(AND(A784="kbb", OR(B784="-", B784="", B784="#N/A")), "wait for return customer", IF(OR(B784="Local Scrap", B784="SBF to be notified", B784="VRAM is pending RTV", B784="BU未結案"), B784, IF(OR(B784="scrap結案", B784="良品結案", LEFT(B784,2)="sc", LEFT(B784,2)="良品"), "CND結案", IF(ISNUMBER(B784), YEAR(B784) &amp; "Q" &amp; INT((MONTH(B784)+2)/3), IF(ISERROR(DATEVALUE(TEXT(B784,"yyyy/mm/dd"))), IF(ISNA(B784), "#N/A", B784), YEAR(DATEVALUE(TEXT(B784,"yyyy/mm/dd"))) &amp; "Q" &amp; INT((MONTH(DATEVALUE(TEXT(B784,"yyyy/mm/dd")))+2)/3))))))))))</f>
        <v>Standard Shipment</v>
      </c>
      <c r="D784" s="67" t="str">
        <f ca="1">IF(C784="Local Scrap","Closed",IFERROR(IF(A784="kgb","Closed",IF(MID(C784,5,1)="Q","Closed",LOOKUP(TODAY()-W784, {0,31,91,181,366}, {"0-30天","31-90天","91-180天","181-365天","365天以上"}))), LOOKUP(TODAY()-Z784, {0,31,91,181,366}, {"0-30天","31-90天","91-180天","181-365天","365天以上"})))</f>
        <v>Closed</v>
      </c>
      <c r="E784" s="67" t="str" cm="1">
        <f t="array" ref="E784">IF(A784&lt;&gt;"kbb", "", IF(IFERROR(VALUE(V784), 0)=MAX(INDEX(($A$2:$A$4929="kbb")*($L$2:$L$4929=L784)*IFERROR(VALUE($V$2:$V$4929), 0), 0)), "最新", "歷史重複"))</f>
        <v/>
      </c>
      <c r="F784" t="s">
        <v>3651</v>
      </c>
      <c r="G784" t="s">
        <v>29</v>
      </c>
      <c r="H784" t="s">
        <v>30</v>
      </c>
      <c r="I784" t="s">
        <v>3483</v>
      </c>
      <c r="J784" t="s">
        <v>3652</v>
      </c>
      <c r="K784" t="s">
        <v>3653</v>
      </c>
      <c r="L784" t="s">
        <v>3665</v>
      </c>
      <c r="M784" t="s">
        <v>455</v>
      </c>
      <c r="N784" t="s">
        <v>456</v>
      </c>
      <c r="O784" t="s">
        <v>37</v>
      </c>
      <c r="P784" t="s">
        <v>3665</v>
      </c>
      <c r="Q784" t="s">
        <v>38</v>
      </c>
      <c r="R784" t="s">
        <v>743</v>
      </c>
      <c r="S784" t="s">
        <v>3662</v>
      </c>
      <c r="T784" t="s">
        <v>3666</v>
      </c>
      <c r="U784" t="s">
        <v>3667</v>
      </c>
      <c r="V784" t="s">
        <v>3667</v>
      </c>
      <c r="W784" t="s">
        <v>37</v>
      </c>
      <c r="X784" t="s">
        <v>37</v>
      </c>
      <c r="Y784" t="s">
        <v>37</v>
      </c>
      <c r="Z784" t="s">
        <v>3668</v>
      </c>
      <c r="AA784" t="s">
        <v>44</v>
      </c>
      <c r="AB784" t="s">
        <v>44</v>
      </c>
      <c r="AC784" t="s">
        <v>45</v>
      </c>
      <c r="AD784" t="s">
        <v>460</v>
      </c>
      <c r="AE784" t="s">
        <v>3669</v>
      </c>
      <c r="AF784" t="s">
        <v>48</v>
      </c>
      <c r="AG784">
        <v>618855</v>
      </c>
      <c r="AH784">
        <v>1</v>
      </c>
      <c r="AI784">
        <v>1</v>
      </c>
    </row>
    <row r="785" spans="1:35" ht="16.850000000000001" customHeight="1">
      <c r="A785" s="65" t="str">
        <f>IF(L785="","",IF(COUNTIF(Wip!K:K,L785)=0,IF(W785="","KGB","KBB"),IF(AND(_xlfn.IFNA(VLOOKUP(L785,Wip!K:M,3,0),"")="Y",Q785="MTCAPPLYCONF"),"On Hold",IF(W785="","KGB","KBB"))))</f>
        <v>KGB</v>
      </c>
      <c r="B785" s="65" t="str">
        <f>IF(A785="on hold", "on hold",
 IF(A785="KGB", "Standard Shipment",
  IF(IFERROR(IFERROR(VLOOKUP(L785, List!D:J, 7, 0), VLOOKUP(L785&amp;"", List!D:J, 7, 0)), 0)=0,
   IF(IFERROR(IFERROR(VLOOKUP(L785, 'CND List'!$A:$C, 3, 0), VLOOKUP(L785&amp;"", 'CND List'!$A:$C, 3, 0)), 0)=0,
    IF(A785="KBB", "-", ""),
    IFERROR(VLOOKUP(L785, 'CND List'!$A:$C, 3, 0), VLOOKUP(L785&amp;"", 'CND List'!$A:$C, 3, 0))
   ),
   IFERROR(VLOOKUP(L785, List!D:J, 7, 0), VLOOKUP(L785&amp;"", List!D:J, 7, 0))
  )
 )
)</f>
        <v>Standard Shipment</v>
      </c>
      <c r="C785" s="66" t="str">
        <f t="shared" si="13"/>
        <v>Standard Shipment</v>
      </c>
      <c r="D785" s="67" t="str">
        <f ca="1">IF(C785="Local Scrap","Closed",IFERROR(IF(A785="kgb","Closed",IF(MID(C785,5,1)="Q","Closed",LOOKUP(TODAY()-W785, {0,31,91,181,366}, {"0-30天","31-90天","91-180天","181-365天","365天以上"}))), LOOKUP(TODAY()-Z785, {0,31,91,181,366}, {"0-30天","31-90天","91-180天","181-365天","365天以上"})))</f>
        <v>Closed</v>
      </c>
      <c r="E785" s="67" t="str" cm="1">
        <f t="array" ref="E785">IF(A785&lt;&gt;"kbb", "", IF(IFERROR(VALUE(V785), 0)=MAX(INDEX(($A$2:$A$4929="kbb")*($L$2:$L$4929=L785)*IFERROR(VALUE($V$2:$V$4929), 0), 0)), "最新", "歷史重複"))</f>
        <v/>
      </c>
      <c r="F785" t="s">
        <v>3651</v>
      </c>
      <c r="G785" t="s">
        <v>29</v>
      </c>
      <c r="H785" t="s">
        <v>30</v>
      </c>
      <c r="I785" t="s">
        <v>3483</v>
      </c>
      <c r="J785" t="s">
        <v>3652</v>
      </c>
      <c r="K785" t="s">
        <v>3653</v>
      </c>
      <c r="L785" t="s">
        <v>3670</v>
      </c>
      <c r="M785" t="s">
        <v>455</v>
      </c>
      <c r="N785" t="s">
        <v>456</v>
      </c>
      <c r="O785" t="s">
        <v>37</v>
      </c>
      <c r="P785" t="s">
        <v>3670</v>
      </c>
      <c r="Q785" t="s">
        <v>38</v>
      </c>
      <c r="R785" t="s">
        <v>743</v>
      </c>
      <c r="S785" t="s">
        <v>3662</v>
      </c>
      <c r="T785" t="s">
        <v>3671</v>
      </c>
      <c r="U785" t="s">
        <v>3672</v>
      </c>
      <c r="V785" t="s">
        <v>3672</v>
      </c>
      <c r="W785" t="s">
        <v>37</v>
      </c>
      <c r="X785" t="s">
        <v>37</v>
      </c>
      <c r="Y785" t="s">
        <v>37</v>
      </c>
      <c r="Z785" t="s">
        <v>3673</v>
      </c>
      <c r="AA785" t="s">
        <v>44</v>
      </c>
      <c r="AB785" t="s">
        <v>44</v>
      </c>
      <c r="AC785" t="s">
        <v>45</v>
      </c>
      <c r="AD785" t="s">
        <v>460</v>
      </c>
      <c r="AE785" t="s">
        <v>3674</v>
      </c>
      <c r="AF785" t="s">
        <v>48</v>
      </c>
      <c r="AG785">
        <v>619264</v>
      </c>
      <c r="AH785">
        <v>1</v>
      </c>
      <c r="AI785">
        <v>1</v>
      </c>
    </row>
    <row r="786" spans="1:35" ht="16.850000000000001" customHeight="1">
      <c r="A786" s="65" t="str">
        <f>IF(L786="","",IF(COUNTIF(Wip!K:K,L786)=0,IF(W786="","KGB","KBB"),IF(AND(_xlfn.IFNA(VLOOKUP(L786,Wip!K:M,3,0),"")="Y",Q786="MTCAPPLYCONF"),"On Hold",IF(W786="","KGB","KBB"))))</f>
        <v>KGB</v>
      </c>
      <c r="B786" s="65" t="str">
        <f>IF(A786="on hold", "on hold",
 IF(A786="KGB", "Standard Shipment",
  IF(IFERROR(IFERROR(VLOOKUP(L786, List!D:J, 7, 0), VLOOKUP(L786&amp;"", List!D:J, 7, 0)), 0)=0,
   IF(IFERROR(IFERROR(VLOOKUP(L786, 'CND List'!$A:$C, 3, 0), VLOOKUP(L786&amp;"", 'CND List'!$A:$C, 3, 0)), 0)=0,
    IF(A786="KBB", "-", ""),
    IFERROR(VLOOKUP(L786, 'CND List'!$A:$C, 3, 0), VLOOKUP(L786&amp;"", 'CND List'!$A:$C, 3, 0))
   ),
   IFERROR(VLOOKUP(L786, List!D:J, 7, 0), VLOOKUP(L786&amp;"", List!D:J, 7, 0))
  )
 )
)</f>
        <v>Standard Shipment</v>
      </c>
      <c r="C786" s="66" t="str">
        <f t="shared" si="13"/>
        <v>Standard Shipment</v>
      </c>
      <c r="D786" s="67" t="str">
        <f ca="1">IF(C786="Local Scrap","Closed",IFERROR(IF(A786="kgb","Closed",IF(MID(C786,5,1)="Q","Closed",LOOKUP(TODAY()-W786, {0,31,91,181,366}, {"0-30天","31-90天","91-180天","181-365天","365天以上"}))), LOOKUP(TODAY()-Z786, {0,31,91,181,366}, {"0-30天","31-90天","91-180天","181-365天","365天以上"})))</f>
        <v>Closed</v>
      </c>
      <c r="E786" s="67" t="str" cm="1">
        <f t="array" ref="E786">IF(A786&lt;&gt;"kbb", "", IF(IFERROR(VALUE(V786), 0)=MAX(INDEX(($A$2:$A$4929="kbb")*($L$2:$L$4929=L786)*IFERROR(VALUE($V$2:$V$4929), 0), 0)), "最新", "歷史重複"))</f>
        <v/>
      </c>
      <c r="F786" t="s">
        <v>3651</v>
      </c>
      <c r="G786" t="s">
        <v>29</v>
      </c>
      <c r="H786" t="s">
        <v>30</v>
      </c>
      <c r="I786" t="s">
        <v>3483</v>
      </c>
      <c r="J786" t="s">
        <v>3652</v>
      </c>
      <c r="K786" t="s">
        <v>3653</v>
      </c>
      <c r="L786" t="s">
        <v>3675</v>
      </c>
      <c r="M786" t="s">
        <v>555</v>
      </c>
      <c r="N786" t="s">
        <v>556</v>
      </c>
      <c r="O786" t="s">
        <v>37</v>
      </c>
      <c r="P786" t="s">
        <v>3675</v>
      </c>
      <c r="Q786" t="s">
        <v>38</v>
      </c>
      <c r="R786" t="s">
        <v>743</v>
      </c>
      <c r="S786" t="s">
        <v>3656</v>
      </c>
      <c r="T786" t="s">
        <v>3676</v>
      </c>
      <c r="U786" t="s">
        <v>3672</v>
      </c>
      <c r="V786" t="s">
        <v>3672</v>
      </c>
      <c r="W786" t="s">
        <v>37</v>
      </c>
      <c r="X786" t="s">
        <v>37</v>
      </c>
      <c r="Y786" t="s">
        <v>37</v>
      </c>
      <c r="Z786" t="s">
        <v>3677</v>
      </c>
      <c r="AA786" t="s">
        <v>44</v>
      </c>
      <c r="AB786" t="s">
        <v>44</v>
      </c>
      <c r="AC786" t="s">
        <v>45</v>
      </c>
      <c r="AD786" t="s">
        <v>190</v>
      </c>
      <c r="AE786" t="s">
        <v>3674</v>
      </c>
      <c r="AF786" t="s">
        <v>48</v>
      </c>
      <c r="AG786">
        <v>619264</v>
      </c>
      <c r="AH786">
        <v>1</v>
      </c>
      <c r="AI786">
        <v>1</v>
      </c>
    </row>
    <row r="787" spans="1:35" ht="16.850000000000001" customHeight="1">
      <c r="A787" s="65" t="str">
        <f>IF(L787="","",IF(COUNTIF(Wip!K:K,L787)=0,IF(W787="","KGB","KBB"),IF(AND(_xlfn.IFNA(VLOOKUP(L787,Wip!K:M,3,0),"")="Y",Q787="MTCAPPLYCONF"),"On Hold",IF(W787="","KGB","KBB"))))</f>
        <v>KBB</v>
      </c>
      <c r="B787" s="65">
        <f>IF(A787="on hold", "on hold",
 IF(A787="KGB", "Standard Shipment",
  IF(IFERROR(IFERROR(VLOOKUP(L787, List!D:J, 7, 0), VLOOKUP(L787&amp;"", List!D:J, 7, 0)), 0)=0,
   IF(IFERROR(IFERROR(VLOOKUP(L787, 'CND List'!$A:$C, 3, 0), VLOOKUP(L787&amp;"", 'CND List'!$A:$C, 3, 0)), 0)=0,
    IF(A787="KBB", "-", ""),
    IFERROR(VLOOKUP(L787, 'CND List'!$A:$C, 3, 0), VLOOKUP(L787&amp;"", 'CND List'!$A:$C, 3, 0))
   ),
   IFERROR(VLOOKUP(L787, List!D:J, 7, 0), VLOOKUP(L787&amp;"", List!D:J, 7, 0))
  )
 )
)</f>
        <v>45650</v>
      </c>
      <c r="C787" s="66" t="str">
        <f t="shared" si="13"/>
        <v>2024Q4</v>
      </c>
      <c r="D787" s="67" t="str">
        <f ca="1">IF(C787="Local Scrap","Closed",IFERROR(IF(A787="kgb","Closed",IF(MID(C787,5,1)="Q","Closed",LOOKUP(TODAY()-W787, {0,31,91,181,366}, {"0-30天","31-90天","91-180天","181-365天","365天以上"}))), LOOKUP(TODAY()-Z787, {0,31,91,181,366}, {"0-30天","31-90天","91-180天","181-365天","365天以上"})))</f>
        <v>Closed</v>
      </c>
      <c r="E787" s="67" t="str" cm="1">
        <f t="array" ref="E787">IF(A787&lt;&gt;"kbb", "", IF(IFERROR(VALUE(V787), 0)=MAX(INDEX(($A$2:$A$4929="kbb")*($L$2:$L$4929=L787)*IFERROR(VALUE($V$2:$V$4929), 0), 0)), "最新", "歷史重複"))</f>
        <v>最新</v>
      </c>
      <c r="F787" t="s">
        <v>3651</v>
      </c>
      <c r="G787" t="s">
        <v>29</v>
      </c>
      <c r="H787" t="s">
        <v>30</v>
      </c>
      <c r="I787" t="s">
        <v>3483</v>
      </c>
      <c r="J787" t="s">
        <v>3652</v>
      </c>
      <c r="K787" t="s">
        <v>3653</v>
      </c>
      <c r="L787" t="s">
        <v>3678</v>
      </c>
      <c r="M787" t="s">
        <v>35</v>
      </c>
      <c r="N787" t="s">
        <v>36</v>
      </c>
      <c r="O787" t="s">
        <v>37</v>
      </c>
      <c r="P787" t="s">
        <v>3678</v>
      </c>
      <c r="Q787" t="s">
        <v>38</v>
      </c>
      <c r="R787" t="s">
        <v>743</v>
      </c>
      <c r="S787" t="s">
        <v>3662</v>
      </c>
      <c r="T787" t="s">
        <v>37</v>
      </c>
      <c r="U787" t="s">
        <v>37</v>
      </c>
      <c r="V787" t="s">
        <v>3679</v>
      </c>
      <c r="W787" t="s">
        <v>517</v>
      </c>
      <c r="X787" t="s">
        <v>114</v>
      </c>
      <c r="Y787" t="s">
        <v>518</v>
      </c>
      <c r="Z787" t="s">
        <v>3680</v>
      </c>
      <c r="AA787" t="s">
        <v>44</v>
      </c>
      <c r="AB787" t="s">
        <v>44</v>
      </c>
      <c r="AC787" t="s">
        <v>117</v>
      </c>
      <c r="AD787" t="s">
        <v>46</v>
      </c>
      <c r="AE787" t="s">
        <v>37</v>
      </c>
      <c r="AF787" t="s">
        <v>37</v>
      </c>
      <c r="AG787" t="s">
        <v>37</v>
      </c>
      <c r="AH787" t="s">
        <v>37</v>
      </c>
      <c r="AI787" t="s">
        <v>37</v>
      </c>
    </row>
    <row r="788" spans="1:35" ht="16.850000000000001" customHeight="1">
      <c r="A788" s="65" t="str">
        <f>IF(L788="","",IF(COUNTIF(Wip!K:K,L788)=0,IF(W788="","KGB","KBB"),IF(AND(_xlfn.IFNA(VLOOKUP(L788,Wip!K:M,3,0),"")="Y",Q788="MTCAPPLYCONF"),"On Hold",IF(W788="","KGB","KBB"))))</f>
        <v>KBB</v>
      </c>
      <c r="B788" s="65">
        <f>IF(A788="on hold", "on hold",
 IF(A788="KGB", "Standard Shipment",
  IF(IFERROR(IFERROR(VLOOKUP(L788, List!D:J, 7, 0), VLOOKUP(L788&amp;"", List!D:J, 7, 0)), 0)=0,
   IF(IFERROR(IFERROR(VLOOKUP(L788, 'CND List'!$A:$C, 3, 0), VLOOKUP(L788&amp;"", 'CND List'!$A:$C, 3, 0)), 0)=0,
    IF(A788="KBB", "-", ""),
    IFERROR(VLOOKUP(L788, 'CND List'!$A:$C, 3, 0), VLOOKUP(L788&amp;"", 'CND List'!$A:$C, 3, 0))
   ),
   IFERROR(VLOOKUP(L788, List!D:J, 7, 0), VLOOKUP(L788&amp;"", List!D:J, 7, 0))
  )
 )
)</f>
        <v>45852</v>
      </c>
      <c r="C788" s="66" t="str">
        <f t="shared" si="13"/>
        <v>2025Q3</v>
      </c>
      <c r="D788" s="67" t="str">
        <f ca="1">IF(C788="Local Scrap","Closed",IFERROR(IF(A788="kgb","Closed",IF(MID(C788,5,1)="Q","Closed",LOOKUP(TODAY()-W788, {0,31,91,181,366}, {"0-30天","31-90天","91-180天","181-365天","365天以上"}))), LOOKUP(TODAY()-Z788, {0,31,91,181,366}, {"0-30天","31-90天","91-180天","181-365天","365天以上"})))</f>
        <v>Closed</v>
      </c>
      <c r="E788" s="67" t="str" cm="1">
        <f t="array" ref="E788">IF(A788&lt;&gt;"kbb", "", IF(IFERROR(VALUE(V788), 0)=MAX(INDEX(($A$2:$A$4929="kbb")*($L$2:$L$4929=L788)*IFERROR(VALUE($V$2:$V$4929), 0), 0)), "最新", "歷史重複"))</f>
        <v>最新</v>
      </c>
      <c r="F788" t="s">
        <v>3651</v>
      </c>
      <c r="G788" t="s">
        <v>29</v>
      </c>
      <c r="H788" t="s">
        <v>30</v>
      </c>
      <c r="I788" t="s">
        <v>3483</v>
      </c>
      <c r="J788" t="s">
        <v>3652</v>
      </c>
      <c r="K788" t="s">
        <v>3653</v>
      </c>
      <c r="L788" t="s">
        <v>3681</v>
      </c>
      <c r="M788" t="s">
        <v>875</v>
      </c>
      <c r="N788" t="s">
        <v>206</v>
      </c>
      <c r="O788" t="s">
        <v>37</v>
      </c>
      <c r="P788" t="s">
        <v>3681</v>
      </c>
      <c r="Q788" t="s">
        <v>38</v>
      </c>
      <c r="R788" t="s">
        <v>743</v>
      </c>
      <c r="S788" t="s">
        <v>3662</v>
      </c>
      <c r="T788" t="s">
        <v>37</v>
      </c>
      <c r="U788" t="s">
        <v>37</v>
      </c>
      <c r="V788" t="s">
        <v>3682</v>
      </c>
      <c r="W788" t="s">
        <v>113</v>
      </c>
      <c r="X788" t="s">
        <v>114</v>
      </c>
      <c r="Y788" t="s">
        <v>37</v>
      </c>
      <c r="Z788" t="s">
        <v>3683</v>
      </c>
      <c r="AA788" t="s">
        <v>44</v>
      </c>
      <c r="AB788" t="s">
        <v>44</v>
      </c>
      <c r="AC788" t="s">
        <v>117</v>
      </c>
      <c r="AD788" t="s">
        <v>190</v>
      </c>
      <c r="AE788" t="s">
        <v>37</v>
      </c>
      <c r="AF788" t="s">
        <v>37</v>
      </c>
      <c r="AG788" t="s">
        <v>37</v>
      </c>
      <c r="AH788" t="s">
        <v>37</v>
      </c>
      <c r="AI788" t="s">
        <v>37</v>
      </c>
    </row>
    <row r="789" spans="1:35" ht="16.850000000000001" customHeight="1">
      <c r="A789" s="65" t="str">
        <f>IF(L789="","",IF(COUNTIF(Wip!K:K,L789)=0,IF(W789="","KGB","KBB"),IF(AND(_xlfn.IFNA(VLOOKUP(L789,Wip!K:M,3,0),"")="Y",Q789="MTCAPPLYCONF"),"On Hold",IF(W789="","KGB","KBB"))))</f>
        <v>KGB</v>
      </c>
      <c r="B789" s="65" t="str">
        <f>IF(A789="on hold", "on hold",
 IF(A789="KGB", "Standard Shipment",
  IF(IFERROR(IFERROR(VLOOKUP(L789, List!D:J, 7, 0), VLOOKUP(L789&amp;"", List!D:J, 7, 0)), 0)=0,
   IF(IFERROR(IFERROR(VLOOKUP(L789, 'CND List'!$A:$C, 3, 0), VLOOKUP(L789&amp;"", 'CND List'!$A:$C, 3, 0)), 0)=0,
    IF(A789="KBB", "-", ""),
    IFERROR(VLOOKUP(L789, 'CND List'!$A:$C, 3, 0), VLOOKUP(L789&amp;"", 'CND List'!$A:$C, 3, 0))
   ),
   IFERROR(VLOOKUP(L789, List!D:J, 7, 0), VLOOKUP(L789&amp;"", List!D:J, 7, 0))
  )
 )
)</f>
        <v>Standard Shipment</v>
      </c>
      <c r="C789" s="66" t="str">
        <f t="shared" si="13"/>
        <v>Standard Shipment</v>
      </c>
      <c r="D789" s="67" t="str">
        <f ca="1">IF(C789="Local Scrap","Closed",IFERROR(IF(A789="kgb","Closed",IF(MID(C789,5,1)="Q","Closed",LOOKUP(TODAY()-W789, {0,31,91,181,366}, {"0-30天","31-90天","91-180天","181-365天","365天以上"}))), LOOKUP(TODAY()-Z789, {0,31,91,181,366}, {"0-30天","31-90天","91-180天","181-365天","365天以上"})))</f>
        <v>Closed</v>
      </c>
      <c r="E789" s="67" t="str" cm="1">
        <f t="array" ref="E789">IF(A789&lt;&gt;"kbb", "", IF(IFERROR(VALUE(V789), 0)=MAX(INDEX(($A$2:$A$4929="kbb")*($L$2:$L$4929=L789)*IFERROR(VALUE($V$2:$V$4929), 0), 0)), "最新", "歷史重複"))</f>
        <v/>
      </c>
      <c r="F789" t="s">
        <v>3651</v>
      </c>
      <c r="G789" t="s">
        <v>29</v>
      </c>
      <c r="H789" t="s">
        <v>30</v>
      </c>
      <c r="I789" t="s">
        <v>3483</v>
      </c>
      <c r="J789" t="s">
        <v>3652</v>
      </c>
      <c r="K789" t="s">
        <v>3653</v>
      </c>
      <c r="L789" t="s">
        <v>3684</v>
      </c>
      <c r="M789" t="s">
        <v>455</v>
      </c>
      <c r="N789" t="s">
        <v>456</v>
      </c>
      <c r="O789" t="s">
        <v>37</v>
      </c>
      <c r="P789" t="s">
        <v>3684</v>
      </c>
      <c r="Q789" t="s">
        <v>38</v>
      </c>
      <c r="R789" t="s">
        <v>743</v>
      </c>
      <c r="S789" t="s">
        <v>3662</v>
      </c>
      <c r="T789" t="s">
        <v>3685</v>
      </c>
      <c r="U789" t="s">
        <v>3672</v>
      </c>
      <c r="V789" t="s">
        <v>3672</v>
      </c>
      <c r="W789" t="s">
        <v>37</v>
      </c>
      <c r="X789" t="s">
        <v>37</v>
      </c>
      <c r="Y789" t="s">
        <v>37</v>
      </c>
      <c r="Z789" t="s">
        <v>3686</v>
      </c>
      <c r="AA789" t="s">
        <v>44</v>
      </c>
      <c r="AB789" t="s">
        <v>44</v>
      </c>
      <c r="AC789" t="s">
        <v>45</v>
      </c>
      <c r="AD789" t="s">
        <v>460</v>
      </c>
      <c r="AE789" t="s">
        <v>3674</v>
      </c>
      <c r="AF789" t="s">
        <v>48</v>
      </c>
      <c r="AG789">
        <v>619264</v>
      </c>
      <c r="AH789">
        <v>1</v>
      </c>
      <c r="AI789">
        <v>1</v>
      </c>
    </row>
    <row r="790" spans="1:35" ht="16.850000000000001" customHeight="1">
      <c r="A790" s="65" t="str">
        <f>IF(L790="","",IF(COUNTIF(Wip!K:K,L790)=0,IF(W790="","KGB","KBB"),IF(AND(_xlfn.IFNA(VLOOKUP(L790,Wip!K:M,3,0),"")="Y",Q790="MTCAPPLYCONF"),"On Hold",IF(W790="","KGB","KBB"))))</f>
        <v>KGB</v>
      </c>
      <c r="B790" s="65" t="str">
        <f>IF(A790="on hold", "on hold",
 IF(A790="KGB", "Standard Shipment",
  IF(IFERROR(IFERROR(VLOOKUP(L790, List!D:J, 7, 0), VLOOKUP(L790&amp;"", List!D:J, 7, 0)), 0)=0,
   IF(IFERROR(IFERROR(VLOOKUP(L790, 'CND List'!$A:$C, 3, 0), VLOOKUP(L790&amp;"", 'CND List'!$A:$C, 3, 0)), 0)=0,
    IF(A790="KBB", "-", ""),
    IFERROR(VLOOKUP(L790, 'CND List'!$A:$C, 3, 0), VLOOKUP(L790&amp;"", 'CND List'!$A:$C, 3, 0))
   ),
   IFERROR(VLOOKUP(L790, List!D:J, 7, 0), VLOOKUP(L790&amp;"", List!D:J, 7, 0))
  )
 )
)</f>
        <v>Standard Shipment</v>
      </c>
      <c r="C790" s="66" t="str">
        <f t="shared" si="13"/>
        <v>Standard Shipment</v>
      </c>
      <c r="D790" s="67" t="str">
        <f ca="1">IF(C790="Local Scrap","Closed",IFERROR(IF(A790="kgb","Closed",IF(MID(C790,5,1)="Q","Closed",LOOKUP(TODAY()-W790, {0,31,91,181,366}, {"0-30天","31-90天","91-180天","181-365天","365天以上"}))), LOOKUP(TODAY()-Z790, {0,31,91,181,366}, {"0-30天","31-90天","91-180天","181-365天","365天以上"})))</f>
        <v>Closed</v>
      </c>
      <c r="E790" s="67" t="str" cm="1">
        <f t="array" ref="E790">IF(A790&lt;&gt;"kbb", "", IF(IFERROR(VALUE(V790), 0)=MAX(INDEX(($A$2:$A$4929="kbb")*($L$2:$L$4929=L790)*IFERROR(VALUE($V$2:$V$4929), 0), 0)), "最新", "歷史重複"))</f>
        <v/>
      </c>
      <c r="F790" t="s">
        <v>3687</v>
      </c>
      <c r="G790" t="s">
        <v>29</v>
      </c>
      <c r="H790" t="s">
        <v>30</v>
      </c>
      <c r="I790" t="s">
        <v>3483</v>
      </c>
      <c r="J790" t="s">
        <v>3688</v>
      </c>
      <c r="K790" t="s">
        <v>3689</v>
      </c>
      <c r="L790" t="s">
        <v>3690</v>
      </c>
      <c r="M790" t="s">
        <v>205</v>
      </c>
      <c r="N790" t="s">
        <v>206</v>
      </c>
      <c r="O790" t="s">
        <v>37</v>
      </c>
      <c r="P790" t="s">
        <v>3691</v>
      </c>
      <c r="Q790" t="s">
        <v>38</v>
      </c>
      <c r="R790" t="s">
        <v>53</v>
      </c>
      <c r="S790" t="s">
        <v>3692</v>
      </c>
      <c r="T790" t="s">
        <v>3693</v>
      </c>
      <c r="U790" t="s">
        <v>3694</v>
      </c>
      <c r="V790" t="s">
        <v>3694</v>
      </c>
      <c r="W790" t="s">
        <v>37</v>
      </c>
      <c r="X790" t="s">
        <v>37</v>
      </c>
      <c r="Y790" t="s">
        <v>37</v>
      </c>
      <c r="Z790" t="s">
        <v>3695</v>
      </c>
      <c r="AA790" t="s">
        <v>44</v>
      </c>
      <c r="AB790" t="s">
        <v>44</v>
      </c>
      <c r="AC790" t="s">
        <v>45</v>
      </c>
      <c r="AD790" t="s">
        <v>190</v>
      </c>
      <c r="AE790" t="s">
        <v>3696</v>
      </c>
      <c r="AF790" t="s">
        <v>48</v>
      </c>
      <c r="AG790">
        <v>621431</v>
      </c>
      <c r="AH790">
        <v>1</v>
      </c>
      <c r="AI790">
        <v>1</v>
      </c>
    </row>
    <row r="791" spans="1:35" ht="16.850000000000001" customHeight="1">
      <c r="A791" s="65" t="str">
        <f>IF(L791="","",IF(COUNTIF(Wip!K:K,L791)=0,IF(W791="","KGB","KBB"),IF(AND(_xlfn.IFNA(VLOOKUP(L791,Wip!K:M,3,0),"")="Y",Q791="MTCAPPLYCONF"),"On Hold",IF(W791="","KGB","KBB"))))</f>
        <v>KBB</v>
      </c>
      <c r="B791" s="65">
        <f>IF(A791="on hold", "on hold",
 IF(A791="KGB", "Standard Shipment",
  IF(IFERROR(IFERROR(VLOOKUP(L791, List!D:J, 7, 0), VLOOKUP(L791&amp;"", List!D:J, 7, 0)), 0)=0,
   IF(IFERROR(IFERROR(VLOOKUP(L791, 'CND List'!$A:$C, 3, 0), VLOOKUP(L791&amp;"", 'CND List'!$A:$C, 3, 0)), 0)=0,
    IF(A791="KBB", "-", ""),
    IFERROR(VLOOKUP(L791, 'CND List'!$A:$C, 3, 0), VLOOKUP(L791&amp;"", 'CND List'!$A:$C, 3, 0))
   ),
   IFERROR(VLOOKUP(L791, List!D:J, 7, 0), VLOOKUP(L791&amp;"", List!D:J, 7, 0))
  )
 )
)</f>
        <v>45852</v>
      </c>
      <c r="C791" s="66" t="str">
        <f t="shared" si="13"/>
        <v>2025Q3</v>
      </c>
      <c r="D791" s="67" t="str">
        <f ca="1">IF(C791="Local Scrap","Closed",IFERROR(IF(A791="kgb","Closed",IF(MID(C791,5,1)="Q","Closed",LOOKUP(TODAY()-W791, {0,31,91,181,366}, {"0-30天","31-90天","91-180天","181-365天","365天以上"}))), LOOKUP(TODAY()-Z791, {0,31,91,181,366}, {"0-30天","31-90天","91-180天","181-365天","365天以上"})))</f>
        <v>Closed</v>
      </c>
      <c r="E791" s="67" t="str" cm="1">
        <f t="array" ref="E791">IF(A791&lt;&gt;"kbb", "", IF(IFERROR(VALUE(V791), 0)=MAX(INDEX(($A$2:$A$4929="kbb")*($L$2:$L$4929=L791)*IFERROR(VALUE($V$2:$V$4929), 0), 0)), "最新", "歷史重複"))</f>
        <v>最新</v>
      </c>
      <c r="F791" t="s">
        <v>3687</v>
      </c>
      <c r="G791" t="s">
        <v>29</v>
      </c>
      <c r="H791" t="s">
        <v>30</v>
      </c>
      <c r="I791" t="s">
        <v>3483</v>
      </c>
      <c r="J791" t="s">
        <v>3688</v>
      </c>
      <c r="K791" t="s">
        <v>3689</v>
      </c>
      <c r="L791" t="s">
        <v>3697</v>
      </c>
      <c r="M791" t="s">
        <v>455</v>
      </c>
      <c r="N791" t="s">
        <v>456</v>
      </c>
      <c r="O791" t="s">
        <v>37</v>
      </c>
      <c r="P791" t="s">
        <v>3697</v>
      </c>
      <c r="Q791" t="s">
        <v>38</v>
      </c>
      <c r="R791" t="s">
        <v>53</v>
      </c>
      <c r="S791" t="s">
        <v>3692</v>
      </c>
      <c r="T791" t="s">
        <v>37</v>
      </c>
      <c r="U791" t="s">
        <v>37</v>
      </c>
      <c r="V791" t="s">
        <v>3698</v>
      </c>
      <c r="W791" t="s">
        <v>113</v>
      </c>
      <c r="X791" t="s">
        <v>114</v>
      </c>
      <c r="Y791" t="s">
        <v>3699</v>
      </c>
      <c r="Z791" t="s">
        <v>3700</v>
      </c>
      <c r="AA791" t="s">
        <v>44</v>
      </c>
      <c r="AB791" t="s">
        <v>44</v>
      </c>
      <c r="AC791" t="s">
        <v>117</v>
      </c>
      <c r="AD791" t="s">
        <v>460</v>
      </c>
      <c r="AE791" t="s">
        <v>37</v>
      </c>
      <c r="AF791" t="s">
        <v>37</v>
      </c>
      <c r="AG791" t="s">
        <v>37</v>
      </c>
      <c r="AH791" t="s">
        <v>37</v>
      </c>
      <c r="AI791" t="s">
        <v>37</v>
      </c>
    </row>
    <row r="792" spans="1:35" ht="16.850000000000001" customHeight="1">
      <c r="A792" s="65" t="str">
        <f>IF(L792="","",IF(COUNTIF(Wip!K:K,L792)=0,IF(W792="","KGB","KBB"),IF(AND(_xlfn.IFNA(VLOOKUP(L792,Wip!K:M,3,0),"")="Y",Q792="MTCAPPLYCONF"),"On Hold",IF(W792="","KGB","KBB"))))</f>
        <v>KGB</v>
      </c>
      <c r="B792" s="65" t="str">
        <f>IF(A792="on hold", "on hold",
 IF(A792="KGB", "Standard Shipment",
  IF(IFERROR(IFERROR(VLOOKUP(L792, List!D:J, 7, 0), VLOOKUP(L792&amp;"", List!D:J, 7, 0)), 0)=0,
   IF(IFERROR(IFERROR(VLOOKUP(L792, 'CND List'!$A:$C, 3, 0), VLOOKUP(L792&amp;"", 'CND List'!$A:$C, 3, 0)), 0)=0,
    IF(A792="KBB", "-", ""),
    IFERROR(VLOOKUP(L792, 'CND List'!$A:$C, 3, 0), VLOOKUP(L792&amp;"", 'CND List'!$A:$C, 3, 0))
   ),
   IFERROR(VLOOKUP(L792, List!D:J, 7, 0), VLOOKUP(L792&amp;"", List!D:J, 7, 0))
  )
 )
)</f>
        <v>Standard Shipment</v>
      </c>
      <c r="C792" s="66" t="str">
        <f t="shared" si="13"/>
        <v>Standard Shipment</v>
      </c>
      <c r="D792" s="67" t="str">
        <f ca="1">IF(C792="Local Scrap","Closed",IFERROR(IF(A792="kgb","Closed",IF(MID(C792,5,1)="Q","Closed",LOOKUP(TODAY()-W792, {0,31,91,181,366}, {"0-30天","31-90天","91-180天","181-365天","365天以上"}))), LOOKUP(TODAY()-Z792, {0,31,91,181,366}, {"0-30天","31-90天","91-180天","181-365天","365天以上"})))</f>
        <v>Closed</v>
      </c>
      <c r="E792" s="67" t="str" cm="1">
        <f t="array" ref="E792">IF(A792&lt;&gt;"kbb", "", IF(IFERROR(VALUE(V792), 0)=MAX(INDEX(($A$2:$A$4929="kbb")*($L$2:$L$4929=L792)*IFERROR(VALUE($V$2:$V$4929), 0), 0)), "最新", "歷史重複"))</f>
        <v/>
      </c>
      <c r="F792" t="s">
        <v>3687</v>
      </c>
      <c r="G792" t="s">
        <v>29</v>
      </c>
      <c r="H792" t="s">
        <v>30</v>
      </c>
      <c r="I792" t="s">
        <v>3483</v>
      </c>
      <c r="J792" t="s">
        <v>3688</v>
      </c>
      <c r="K792" t="s">
        <v>3689</v>
      </c>
      <c r="L792" t="s">
        <v>3701</v>
      </c>
      <c r="M792" t="s">
        <v>142</v>
      </c>
      <c r="N792" t="s">
        <v>82</v>
      </c>
      <c r="O792" t="s">
        <v>37</v>
      </c>
      <c r="P792" t="s">
        <v>3701</v>
      </c>
      <c r="Q792" t="s">
        <v>38</v>
      </c>
      <c r="R792" t="s">
        <v>53</v>
      </c>
      <c r="S792" t="s">
        <v>3692</v>
      </c>
      <c r="T792" t="s">
        <v>3702</v>
      </c>
      <c r="U792" t="s">
        <v>3672</v>
      </c>
      <c r="V792" t="s">
        <v>3672</v>
      </c>
      <c r="W792" t="s">
        <v>37</v>
      </c>
      <c r="X792" t="s">
        <v>37</v>
      </c>
      <c r="Y792" t="s">
        <v>37</v>
      </c>
      <c r="Z792" t="s">
        <v>3703</v>
      </c>
      <c r="AA792" t="s">
        <v>44</v>
      </c>
      <c r="AB792" t="s">
        <v>44</v>
      </c>
      <c r="AC792" t="s">
        <v>45</v>
      </c>
      <c r="AD792" t="s">
        <v>87</v>
      </c>
      <c r="AE792" t="s">
        <v>3674</v>
      </c>
      <c r="AF792" t="s">
        <v>48</v>
      </c>
      <c r="AG792">
        <v>619264</v>
      </c>
      <c r="AH792">
        <v>1</v>
      </c>
      <c r="AI792">
        <v>1</v>
      </c>
    </row>
    <row r="793" spans="1:35" ht="16.850000000000001" customHeight="1">
      <c r="A793" s="65" t="str">
        <f>IF(L793="","",IF(COUNTIF(Wip!K:K,L793)=0,IF(W793="","KGB","KBB"),IF(AND(_xlfn.IFNA(VLOOKUP(L793,Wip!K:M,3,0),"")="Y",Q793="MTCAPPLYCONF"),"On Hold",IF(W793="","KGB","KBB"))))</f>
        <v>KGB</v>
      </c>
      <c r="B793" s="65" t="str">
        <f>IF(A793="on hold", "on hold",
 IF(A793="KGB", "Standard Shipment",
  IF(IFERROR(IFERROR(VLOOKUP(L793, List!D:J, 7, 0), VLOOKUP(L793&amp;"", List!D:J, 7, 0)), 0)=0,
   IF(IFERROR(IFERROR(VLOOKUP(L793, 'CND List'!$A:$C, 3, 0), VLOOKUP(L793&amp;"", 'CND List'!$A:$C, 3, 0)), 0)=0,
    IF(A793="KBB", "-", ""),
    IFERROR(VLOOKUP(L793, 'CND List'!$A:$C, 3, 0), VLOOKUP(L793&amp;"", 'CND List'!$A:$C, 3, 0))
   ),
   IFERROR(VLOOKUP(L793, List!D:J, 7, 0), VLOOKUP(L793&amp;"", List!D:J, 7, 0))
  )
 )
)</f>
        <v>Standard Shipment</v>
      </c>
      <c r="C793" s="66" t="str">
        <f t="shared" si="13"/>
        <v>Standard Shipment</v>
      </c>
      <c r="D793" s="67" t="str">
        <f ca="1">IF(C793="Local Scrap","Closed",IFERROR(IF(A793="kgb","Closed",IF(MID(C793,5,1)="Q","Closed",LOOKUP(TODAY()-W793, {0,31,91,181,366}, {"0-30天","31-90天","91-180天","181-365天","365天以上"}))), LOOKUP(TODAY()-Z793, {0,31,91,181,366}, {"0-30天","31-90天","91-180天","181-365天","365天以上"})))</f>
        <v>Closed</v>
      </c>
      <c r="E793" s="67" t="str" cm="1">
        <f t="array" ref="E793">IF(A793&lt;&gt;"kbb", "", IF(IFERROR(VALUE(V793), 0)=MAX(INDEX(($A$2:$A$4929="kbb")*($L$2:$L$4929=L793)*IFERROR(VALUE($V$2:$V$4929), 0), 0)), "最新", "歷史重複"))</f>
        <v/>
      </c>
      <c r="F793" t="s">
        <v>3687</v>
      </c>
      <c r="G793" t="s">
        <v>29</v>
      </c>
      <c r="H793" t="s">
        <v>30</v>
      </c>
      <c r="I793" t="s">
        <v>3483</v>
      </c>
      <c r="J793" t="s">
        <v>3688</v>
      </c>
      <c r="K793" t="s">
        <v>3689</v>
      </c>
      <c r="L793" t="s">
        <v>3704</v>
      </c>
      <c r="M793" t="s">
        <v>429</v>
      </c>
      <c r="N793" t="s">
        <v>36</v>
      </c>
      <c r="O793" t="s">
        <v>37</v>
      </c>
      <c r="P793" t="s">
        <v>3704</v>
      </c>
      <c r="Q793" t="s">
        <v>38</v>
      </c>
      <c r="R793" t="s">
        <v>53</v>
      </c>
      <c r="S793" t="s">
        <v>3692</v>
      </c>
      <c r="T793" t="s">
        <v>3705</v>
      </c>
      <c r="U793" t="s">
        <v>3672</v>
      </c>
      <c r="V793" t="s">
        <v>3672</v>
      </c>
      <c r="W793" t="s">
        <v>37</v>
      </c>
      <c r="X793" t="s">
        <v>37</v>
      </c>
      <c r="Y793" t="s">
        <v>37</v>
      </c>
      <c r="Z793" t="s">
        <v>3706</v>
      </c>
      <c r="AA793" t="s">
        <v>44</v>
      </c>
      <c r="AB793" t="s">
        <v>44</v>
      </c>
      <c r="AC793" t="s">
        <v>45</v>
      </c>
      <c r="AD793" t="s">
        <v>46</v>
      </c>
      <c r="AE793" t="s">
        <v>3674</v>
      </c>
      <c r="AF793" t="s">
        <v>48</v>
      </c>
      <c r="AG793">
        <v>619264</v>
      </c>
      <c r="AH793">
        <v>1</v>
      </c>
      <c r="AI793">
        <v>1</v>
      </c>
    </row>
    <row r="794" spans="1:35" ht="16.850000000000001" customHeight="1">
      <c r="A794" s="65" t="str">
        <f>IF(L794="","",IF(COUNTIF(Wip!K:K,L794)=0,IF(W794="","KGB","KBB"),IF(AND(_xlfn.IFNA(VLOOKUP(L794,Wip!K:M,3,0),"")="Y",Q794="MTCAPPLYCONF"),"On Hold",IF(W794="","KGB","KBB"))))</f>
        <v>KGB</v>
      </c>
      <c r="B794" s="65" t="str">
        <f>IF(A794="on hold", "on hold",
 IF(A794="KGB", "Standard Shipment",
  IF(IFERROR(IFERROR(VLOOKUP(L794, List!D:J, 7, 0), VLOOKUP(L794&amp;"", List!D:J, 7, 0)), 0)=0,
   IF(IFERROR(IFERROR(VLOOKUP(L794, 'CND List'!$A:$C, 3, 0), VLOOKUP(L794&amp;"", 'CND List'!$A:$C, 3, 0)), 0)=0,
    IF(A794="KBB", "-", ""),
    IFERROR(VLOOKUP(L794, 'CND List'!$A:$C, 3, 0), VLOOKUP(L794&amp;"", 'CND List'!$A:$C, 3, 0))
   ),
   IFERROR(VLOOKUP(L794, List!D:J, 7, 0), VLOOKUP(L794&amp;"", List!D:J, 7, 0))
  )
 )
)</f>
        <v>Standard Shipment</v>
      </c>
      <c r="C794" s="66" t="str">
        <f t="shared" si="13"/>
        <v>Standard Shipment</v>
      </c>
      <c r="D794" s="67" t="str">
        <f ca="1">IF(C794="Local Scrap","Closed",IFERROR(IF(A794="kgb","Closed",IF(MID(C794,5,1)="Q","Closed",LOOKUP(TODAY()-W794, {0,31,91,181,366}, {"0-30天","31-90天","91-180天","181-365天","365天以上"}))), LOOKUP(TODAY()-Z794, {0,31,91,181,366}, {"0-30天","31-90天","91-180天","181-365天","365天以上"})))</f>
        <v>Closed</v>
      </c>
      <c r="E794" s="67" t="str" cm="1">
        <f t="array" ref="E794">IF(A794&lt;&gt;"kbb", "", IF(IFERROR(VALUE(V794), 0)=MAX(INDEX(($A$2:$A$4929="kbb")*($L$2:$L$4929=L794)*IFERROR(VALUE($V$2:$V$4929), 0), 0)), "最新", "歷史重複"))</f>
        <v/>
      </c>
      <c r="F794" t="s">
        <v>3687</v>
      </c>
      <c r="G794" t="s">
        <v>29</v>
      </c>
      <c r="H794" t="s">
        <v>30</v>
      </c>
      <c r="I794" t="s">
        <v>3483</v>
      </c>
      <c r="J794" t="s">
        <v>3688</v>
      </c>
      <c r="K794" t="s">
        <v>3689</v>
      </c>
      <c r="L794" t="s">
        <v>3707</v>
      </c>
      <c r="M794" t="s">
        <v>486</v>
      </c>
      <c r="N794" t="s">
        <v>219</v>
      </c>
      <c r="O794" t="s">
        <v>37</v>
      </c>
      <c r="P794" t="s">
        <v>3708</v>
      </c>
      <c r="Q794" t="s">
        <v>38</v>
      </c>
      <c r="R794" t="s">
        <v>53</v>
      </c>
      <c r="S794" t="s">
        <v>3692</v>
      </c>
      <c r="T794" t="s">
        <v>3709</v>
      </c>
      <c r="U794" t="s">
        <v>3710</v>
      </c>
      <c r="V794" t="s">
        <v>3710</v>
      </c>
      <c r="W794" t="s">
        <v>37</v>
      </c>
      <c r="X794" t="s">
        <v>37</v>
      </c>
      <c r="Y794" t="s">
        <v>37</v>
      </c>
      <c r="Z794" t="s">
        <v>3711</v>
      </c>
      <c r="AA794" t="s">
        <v>44</v>
      </c>
      <c r="AB794" t="s">
        <v>44</v>
      </c>
      <c r="AC794" t="s">
        <v>45</v>
      </c>
      <c r="AD794" t="s">
        <v>179</v>
      </c>
      <c r="AE794" t="s">
        <v>3712</v>
      </c>
      <c r="AF794" t="s">
        <v>48</v>
      </c>
      <c r="AG794">
        <v>619505</v>
      </c>
      <c r="AH794">
        <v>1</v>
      </c>
      <c r="AI794">
        <v>1</v>
      </c>
    </row>
    <row r="795" spans="1:35" ht="16.850000000000001" customHeight="1">
      <c r="A795" s="65" t="str">
        <f>IF(L795="","",IF(COUNTIF(Wip!K:K,L795)=0,IF(W795="","KGB","KBB"),IF(AND(_xlfn.IFNA(VLOOKUP(L795,Wip!K:M,3,0),"")="Y",Q795="MTCAPPLYCONF"),"On Hold",IF(W795="","KGB","KBB"))))</f>
        <v>KGB</v>
      </c>
      <c r="B795" s="65" t="str">
        <f>IF(A795="on hold", "on hold",
 IF(A795="KGB", "Standard Shipment",
  IF(IFERROR(IFERROR(VLOOKUP(L795, List!D:J, 7, 0), VLOOKUP(L795&amp;"", List!D:J, 7, 0)), 0)=0,
   IF(IFERROR(IFERROR(VLOOKUP(L795, 'CND List'!$A:$C, 3, 0), VLOOKUP(L795&amp;"", 'CND List'!$A:$C, 3, 0)), 0)=0,
    IF(A795="KBB", "-", ""),
    IFERROR(VLOOKUP(L795, 'CND List'!$A:$C, 3, 0), VLOOKUP(L795&amp;"", 'CND List'!$A:$C, 3, 0))
   ),
   IFERROR(VLOOKUP(L795, List!D:J, 7, 0), VLOOKUP(L795&amp;"", List!D:J, 7, 0))
  )
 )
)</f>
        <v>Standard Shipment</v>
      </c>
      <c r="C795" s="66" t="str">
        <f t="shared" si="13"/>
        <v>Standard Shipment</v>
      </c>
      <c r="D795" s="67" t="str">
        <f ca="1">IF(C795="Local Scrap","Closed",IFERROR(IF(A795="kgb","Closed",IF(MID(C795,5,1)="Q","Closed",LOOKUP(TODAY()-W795, {0,31,91,181,366}, {"0-30天","31-90天","91-180天","181-365天","365天以上"}))), LOOKUP(TODAY()-Z795, {0,31,91,181,366}, {"0-30天","31-90天","91-180天","181-365天","365天以上"})))</f>
        <v>Closed</v>
      </c>
      <c r="E795" s="67" t="str" cm="1">
        <f t="array" ref="E795">IF(A795&lt;&gt;"kbb", "", IF(IFERROR(VALUE(V795), 0)=MAX(INDEX(($A$2:$A$4929="kbb")*($L$2:$L$4929=L795)*IFERROR(VALUE($V$2:$V$4929), 0), 0)), "最新", "歷史重複"))</f>
        <v/>
      </c>
      <c r="F795" t="s">
        <v>3687</v>
      </c>
      <c r="G795" t="s">
        <v>29</v>
      </c>
      <c r="H795" t="s">
        <v>30</v>
      </c>
      <c r="I795" t="s">
        <v>3483</v>
      </c>
      <c r="J795" t="s">
        <v>3688</v>
      </c>
      <c r="K795" t="s">
        <v>3689</v>
      </c>
      <c r="L795" t="s">
        <v>3713</v>
      </c>
      <c r="M795" t="s">
        <v>486</v>
      </c>
      <c r="N795" t="s">
        <v>219</v>
      </c>
      <c r="O795" t="s">
        <v>37</v>
      </c>
      <c r="P795" t="s">
        <v>3714</v>
      </c>
      <c r="Q795" t="s">
        <v>38</v>
      </c>
      <c r="R795" t="s">
        <v>53</v>
      </c>
      <c r="S795" t="s">
        <v>3692</v>
      </c>
      <c r="T795" t="s">
        <v>3715</v>
      </c>
      <c r="U795" t="s">
        <v>3710</v>
      </c>
      <c r="V795" t="s">
        <v>3710</v>
      </c>
      <c r="W795" t="s">
        <v>37</v>
      </c>
      <c r="X795" t="s">
        <v>37</v>
      </c>
      <c r="Y795" t="s">
        <v>37</v>
      </c>
      <c r="Z795" t="s">
        <v>3716</v>
      </c>
      <c r="AA795" t="s">
        <v>44</v>
      </c>
      <c r="AB795" t="s">
        <v>44</v>
      </c>
      <c r="AC795" t="s">
        <v>45</v>
      </c>
      <c r="AD795" t="s">
        <v>179</v>
      </c>
      <c r="AE795" t="s">
        <v>3712</v>
      </c>
      <c r="AF795" t="s">
        <v>48</v>
      </c>
      <c r="AG795">
        <v>619505</v>
      </c>
      <c r="AH795">
        <v>1</v>
      </c>
      <c r="AI795">
        <v>1</v>
      </c>
    </row>
    <row r="796" spans="1:35" ht="16.850000000000001" customHeight="1">
      <c r="A796" s="65" t="str">
        <f>IF(L796="","",IF(COUNTIF(Wip!K:K,L796)=0,IF(W796="","KGB","KBB"),IF(AND(_xlfn.IFNA(VLOOKUP(L796,Wip!K:M,3,0),"")="Y",Q796="MTCAPPLYCONF"),"On Hold",IF(W796="","KGB","KBB"))))</f>
        <v>KGB</v>
      </c>
      <c r="B796" s="65" t="str">
        <f>IF(A796="on hold", "on hold",
 IF(A796="KGB", "Standard Shipment",
  IF(IFERROR(IFERROR(VLOOKUP(L796, List!D:J, 7, 0), VLOOKUP(L796&amp;"", List!D:J, 7, 0)), 0)=0,
   IF(IFERROR(IFERROR(VLOOKUP(L796, 'CND List'!$A:$C, 3, 0), VLOOKUP(L796&amp;"", 'CND List'!$A:$C, 3, 0)), 0)=0,
    IF(A796="KBB", "-", ""),
    IFERROR(VLOOKUP(L796, 'CND List'!$A:$C, 3, 0), VLOOKUP(L796&amp;"", 'CND List'!$A:$C, 3, 0))
   ),
   IFERROR(VLOOKUP(L796, List!D:J, 7, 0), VLOOKUP(L796&amp;"", List!D:J, 7, 0))
  )
 )
)</f>
        <v>Standard Shipment</v>
      </c>
      <c r="C796" s="66" t="str">
        <f t="shared" si="13"/>
        <v>Standard Shipment</v>
      </c>
      <c r="D796" s="67" t="str">
        <f ca="1">IF(C796="Local Scrap","Closed",IFERROR(IF(A796="kgb","Closed",IF(MID(C796,5,1)="Q","Closed",LOOKUP(TODAY()-W796, {0,31,91,181,366}, {"0-30天","31-90天","91-180天","181-365天","365天以上"}))), LOOKUP(TODAY()-Z796, {0,31,91,181,366}, {"0-30天","31-90天","91-180天","181-365天","365天以上"})))</f>
        <v>Closed</v>
      </c>
      <c r="E796" s="67" t="str" cm="1">
        <f t="array" ref="E796">IF(A796&lt;&gt;"kbb", "", IF(IFERROR(VALUE(V796), 0)=MAX(INDEX(($A$2:$A$4929="kbb")*($L$2:$L$4929=L796)*IFERROR(VALUE($V$2:$V$4929), 0), 0)), "最新", "歷史重複"))</f>
        <v/>
      </c>
      <c r="F796" t="s">
        <v>3687</v>
      </c>
      <c r="G796" t="s">
        <v>29</v>
      </c>
      <c r="H796" t="s">
        <v>30</v>
      </c>
      <c r="I796" t="s">
        <v>3483</v>
      </c>
      <c r="J796" t="s">
        <v>3688</v>
      </c>
      <c r="K796" t="s">
        <v>3689</v>
      </c>
      <c r="L796" t="s">
        <v>3717</v>
      </c>
      <c r="M796" t="s">
        <v>205</v>
      </c>
      <c r="N796" t="s">
        <v>206</v>
      </c>
      <c r="O796" t="s">
        <v>37</v>
      </c>
      <c r="P796" t="s">
        <v>3717</v>
      </c>
      <c r="Q796" t="s">
        <v>38</v>
      </c>
      <c r="R796" t="s">
        <v>53</v>
      </c>
      <c r="S796" t="s">
        <v>3692</v>
      </c>
      <c r="T796" t="s">
        <v>3718</v>
      </c>
      <c r="U796" t="s">
        <v>3672</v>
      </c>
      <c r="V796" t="s">
        <v>3672</v>
      </c>
      <c r="W796" t="s">
        <v>37</v>
      </c>
      <c r="X796" t="s">
        <v>37</v>
      </c>
      <c r="Y796" t="s">
        <v>37</v>
      </c>
      <c r="Z796" t="s">
        <v>3719</v>
      </c>
      <c r="AA796" t="s">
        <v>44</v>
      </c>
      <c r="AB796" t="s">
        <v>44</v>
      </c>
      <c r="AC796" t="s">
        <v>45</v>
      </c>
      <c r="AD796" t="s">
        <v>190</v>
      </c>
      <c r="AE796" t="s">
        <v>3674</v>
      </c>
      <c r="AF796" t="s">
        <v>48</v>
      </c>
      <c r="AG796">
        <v>619264</v>
      </c>
      <c r="AH796">
        <v>1</v>
      </c>
      <c r="AI796">
        <v>1</v>
      </c>
    </row>
    <row r="797" spans="1:35" ht="16.850000000000001" customHeight="1">
      <c r="A797" s="65" t="str">
        <f>IF(L797="","",IF(COUNTIF(Wip!K:K,L797)=0,IF(W797="","KGB","KBB"),IF(AND(_xlfn.IFNA(VLOOKUP(L797,Wip!K:M,3,0),"")="Y",Q797="MTCAPPLYCONF"),"On Hold",IF(W797="","KGB","KBB"))))</f>
        <v>KGB</v>
      </c>
      <c r="B797" s="65" t="str">
        <f>IF(A797="on hold", "on hold",
 IF(A797="KGB", "Standard Shipment",
  IF(IFERROR(IFERROR(VLOOKUP(L797, List!D:J, 7, 0), VLOOKUP(L797&amp;"", List!D:J, 7, 0)), 0)=0,
   IF(IFERROR(IFERROR(VLOOKUP(L797, 'CND List'!$A:$C, 3, 0), VLOOKUP(L797&amp;"", 'CND List'!$A:$C, 3, 0)), 0)=0,
    IF(A797="KBB", "-", ""),
    IFERROR(VLOOKUP(L797, 'CND List'!$A:$C, 3, 0), VLOOKUP(L797&amp;"", 'CND List'!$A:$C, 3, 0))
   ),
   IFERROR(VLOOKUP(L797, List!D:J, 7, 0), VLOOKUP(L797&amp;"", List!D:J, 7, 0))
  )
 )
)</f>
        <v>Standard Shipment</v>
      </c>
      <c r="C797" s="66" t="str">
        <f t="shared" si="13"/>
        <v>Standard Shipment</v>
      </c>
      <c r="D797" s="67" t="str">
        <f ca="1">IF(C797="Local Scrap","Closed",IFERROR(IF(A797="kgb","Closed",IF(MID(C797,5,1)="Q","Closed",LOOKUP(TODAY()-W797, {0,31,91,181,366}, {"0-30天","31-90天","91-180天","181-365天","365天以上"}))), LOOKUP(TODAY()-Z797, {0,31,91,181,366}, {"0-30天","31-90天","91-180天","181-365天","365天以上"})))</f>
        <v>Closed</v>
      </c>
      <c r="E797" s="67" t="str" cm="1">
        <f t="array" ref="E797">IF(A797&lt;&gt;"kbb", "", IF(IFERROR(VALUE(V797), 0)=MAX(INDEX(($A$2:$A$4929="kbb")*($L$2:$L$4929=L797)*IFERROR(VALUE($V$2:$V$4929), 0), 0)), "最新", "歷史重複"))</f>
        <v/>
      </c>
      <c r="F797" t="s">
        <v>3687</v>
      </c>
      <c r="G797" t="s">
        <v>29</v>
      </c>
      <c r="H797" t="s">
        <v>30</v>
      </c>
      <c r="I797" t="s">
        <v>3483</v>
      </c>
      <c r="J797" t="s">
        <v>3688</v>
      </c>
      <c r="K797" t="s">
        <v>3689</v>
      </c>
      <c r="L797" t="s">
        <v>3720</v>
      </c>
      <c r="M797" t="s">
        <v>218</v>
      </c>
      <c r="N797" t="s">
        <v>219</v>
      </c>
      <c r="O797" t="s">
        <v>37</v>
      </c>
      <c r="P797" t="s">
        <v>3721</v>
      </c>
      <c r="Q797" t="s">
        <v>38</v>
      </c>
      <c r="R797" t="s">
        <v>53</v>
      </c>
      <c r="S797" t="s">
        <v>3692</v>
      </c>
      <c r="T797" t="s">
        <v>3722</v>
      </c>
      <c r="U797" t="s">
        <v>3710</v>
      </c>
      <c r="V797" t="s">
        <v>3710</v>
      </c>
      <c r="W797" t="s">
        <v>37</v>
      </c>
      <c r="X797" t="s">
        <v>37</v>
      </c>
      <c r="Y797" t="s">
        <v>37</v>
      </c>
      <c r="Z797" t="s">
        <v>3723</v>
      </c>
      <c r="AA797" t="s">
        <v>44</v>
      </c>
      <c r="AB797" t="s">
        <v>44</v>
      </c>
      <c r="AC797" t="s">
        <v>45</v>
      </c>
      <c r="AD797" t="s">
        <v>179</v>
      </c>
      <c r="AE797" t="s">
        <v>3712</v>
      </c>
      <c r="AF797" t="s">
        <v>48</v>
      </c>
      <c r="AG797">
        <v>619505</v>
      </c>
      <c r="AH797">
        <v>1</v>
      </c>
      <c r="AI797">
        <v>1</v>
      </c>
    </row>
    <row r="798" spans="1:35" ht="16.850000000000001" customHeight="1">
      <c r="A798" s="65" t="str">
        <f>IF(L798="","",IF(COUNTIF(Wip!K:K,L798)=0,IF(W798="","KGB","KBB"),IF(AND(_xlfn.IFNA(VLOOKUP(L798,Wip!K:M,3,0),"")="Y",Q798="MTCAPPLYCONF"),"On Hold",IF(W798="","KGB","KBB"))))</f>
        <v>KGB</v>
      </c>
      <c r="B798" s="65" t="str">
        <f>IF(A798="on hold", "on hold",
 IF(A798="KGB", "Standard Shipment",
  IF(IFERROR(IFERROR(VLOOKUP(L798, List!D:J, 7, 0), VLOOKUP(L798&amp;"", List!D:J, 7, 0)), 0)=0,
   IF(IFERROR(IFERROR(VLOOKUP(L798, 'CND List'!$A:$C, 3, 0), VLOOKUP(L798&amp;"", 'CND List'!$A:$C, 3, 0)), 0)=0,
    IF(A798="KBB", "-", ""),
    IFERROR(VLOOKUP(L798, 'CND List'!$A:$C, 3, 0), VLOOKUP(L798&amp;"", 'CND List'!$A:$C, 3, 0))
   ),
   IFERROR(VLOOKUP(L798, List!D:J, 7, 0), VLOOKUP(L798&amp;"", List!D:J, 7, 0))
  )
 )
)</f>
        <v>Standard Shipment</v>
      </c>
      <c r="C798" s="66" t="str">
        <f t="shared" si="13"/>
        <v>Standard Shipment</v>
      </c>
      <c r="D798" s="67" t="str">
        <f ca="1">IF(C798="Local Scrap","Closed",IFERROR(IF(A798="kgb","Closed",IF(MID(C798,5,1)="Q","Closed",LOOKUP(TODAY()-W798, {0,31,91,181,366}, {"0-30天","31-90天","91-180天","181-365天","365天以上"}))), LOOKUP(TODAY()-Z798, {0,31,91,181,366}, {"0-30天","31-90天","91-180天","181-365天","365天以上"})))</f>
        <v>Closed</v>
      </c>
      <c r="E798" s="67" t="str" cm="1">
        <f t="array" ref="E798">IF(A798&lt;&gt;"kbb", "", IF(IFERROR(VALUE(V798), 0)=MAX(INDEX(($A$2:$A$4929="kbb")*($L$2:$L$4929=L798)*IFERROR(VALUE($V$2:$V$4929), 0), 0)), "最新", "歷史重複"))</f>
        <v/>
      </c>
      <c r="F798" t="s">
        <v>3687</v>
      </c>
      <c r="G798" t="s">
        <v>29</v>
      </c>
      <c r="H798" t="s">
        <v>30</v>
      </c>
      <c r="I798" t="s">
        <v>3483</v>
      </c>
      <c r="J798" t="s">
        <v>3688</v>
      </c>
      <c r="K798" t="s">
        <v>3689</v>
      </c>
      <c r="L798" t="s">
        <v>3724</v>
      </c>
      <c r="M798" t="s">
        <v>218</v>
      </c>
      <c r="N798" t="s">
        <v>219</v>
      </c>
      <c r="O798" t="s">
        <v>37</v>
      </c>
      <c r="P798" t="s">
        <v>3725</v>
      </c>
      <c r="Q798" t="s">
        <v>38</v>
      </c>
      <c r="R798" t="s">
        <v>53</v>
      </c>
      <c r="S798" t="s">
        <v>3692</v>
      </c>
      <c r="T798" t="s">
        <v>3726</v>
      </c>
      <c r="U798" t="s">
        <v>3710</v>
      </c>
      <c r="V798" t="s">
        <v>3710</v>
      </c>
      <c r="W798" t="s">
        <v>37</v>
      </c>
      <c r="X798" t="s">
        <v>37</v>
      </c>
      <c r="Y798" t="s">
        <v>37</v>
      </c>
      <c r="Z798" t="s">
        <v>3727</v>
      </c>
      <c r="AA798" t="s">
        <v>44</v>
      </c>
      <c r="AB798" t="s">
        <v>44</v>
      </c>
      <c r="AC798" t="s">
        <v>45</v>
      </c>
      <c r="AD798" t="s">
        <v>179</v>
      </c>
      <c r="AE798" t="s">
        <v>3712</v>
      </c>
      <c r="AF798" t="s">
        <v>48</v>
      </c>
      <c r="AG798">
        <v>619505</v>
      </c>
      <c r="AH798">
        <v>1</v>
      </c>
      <c r="AI798">
        <v>1</v>
      </c>
    </row>
    <row r="799" spans="1:35" ht="16.850000000000001" customHeight="1">
      <c r="A799" s="65" t="str">
        <f>IF(L799="","",IF(COUNTIF(Wip!K:K,L799)=0,IF(W799="","KGB","KBB"),IF(AND(_xlfn.IFNA(VLOOKUP(L799,Wip!K:M,3,0),"")="Y",Q799="MTCAPPLYCONF"),"On Hold",IF(W799="","KGB","KBB"))))</f>
        <v>KBB</v>
      </c>
      <c r="B799" s="65">
        <f>IF(A799="on hold", "on hold",
 IF(A799="KGB", "Standard Shipment",
  IF(IFERROR(IFERROR(VLOOKUP(L799, List!D:J, 7, 0), VLOOKUP(L799&amp;"", List!D:J, 7, 0)), 0)=0,
   IF(IFERROR(IFERROR(VLOOKUP(L799, 'CND List'!$A:$C, 3, 0), VLOOKUP(L799&amp;"", 'CND List'!$A:$C, 3, 0)), 0)=0,
    IF(A799="KBB", "-", ""),
    IFERROR(VLOOKUP(L799, 'CND List'!$A:$C, 3, 0), VLOOKUP(L799&amp;"", 'CND List'!$A:$C, 3, 0))
   ),
   IFERROR(VLOOKUP(L799, List!D:J, 7, 0), VLOOKUP(L799&amp;"", List!D:J, 7, 0))
  )
 )
)</f>
        <v>45650</v>
      </c>
      <c r="C799" s="66" t="str">
        <f t="shared" si="13"/>
        <v>2024Q4</v>
      </c>
      <c r="D799" s="67" t="str">
        <f ca="1">IF(C799="Local Scrap","Closed",IFERROR(IF(A799="kgb","Closed",IF(MID(C799,5,1)="Q","Closed",LOOKUP(TODAY()-W799, {0,31,91,181,366}, {"0-30天","31-90天","91-180天","181-365天","365天以上"}))), LOOKUP(TODAY()-Z799, {0,31,91,181,366}, {"0-30天","31-90天","91-180天","181-365天","365天以上"})))</f>
        <v>Closed</v>
      </c>
      <c r="E799" s="67" t="str" cm="1">
        <f t="array" ref="E799">IF(A799&lt;&gt;"kbb", "", IF(IFERROR(VALUE(V799), 0)=MAX(INDEX(($A$2:$A$4929="kbb")*($L$2:$L$4929=L799)*IFERROR(VALUE($V$2:$V$4929), 0), 0)), "最新", "歷史重複"))</f>
        <v>最新</v>
      </c>
      <c r="F799" t="s">
        <v>3687</v>
      </c>
      <c r="G799" t="s">
        <v>29</v>
      </c>
      <c r="H799" t="s">
        <v>30</v>
      </c>
      <c r="I799" t="s">
        <v>3483</v>
      </c>
      <c r="J799" t="s">
        <v>3688</v>
      </c>
      <c r="K799" t="s">
        <v>3689</v>
      </c>
      <c r="L799" t="s">
        <v>3728</v>
      </c>
      <c r="M799" t="s">
        <v>455</v>
      </c>
      <c r="N799" t="s">
        <v>456</v>
      </c>
      <c r="O799" t="s">
        <v>37</v>
      </c>
      <c r="P799" t="s">
        <v>3728</v>
      </c>
      <c r="Q799" t="s">
        <v>38</v>
      </c>
      <c r="R799" t="s">
        <v>53</v>
      </c>
      <c r="S799" t="s">
        <v>3692</v>
      </c>
      <c r="T799" t="s">
        <v>37</v>
      </c>
      <c r="U799" t="s">
        <v>37</v>
      </c>
      <c r="V799" t="s">
        <v>3729</v>
      </c>
      <c r="W799" t="s">
        <v>692</v>
      </c>
      <c r="X799" t="s">
        <v>114</v>
      </c>
      <c r="Y799" t="s">
        <v>3730</v>
      </c>
      <c r="Z799" t="s">
        <v>3731</v>
      </c>
      <c r="AA799" t="s">
        <v>44</v>
      </c>
      <c r="AB799" t="s">
        <v>44</v>
      </c>
      <c r="AC799" t="s">
        <v>117</v>
      </c>
      <c r="AD799" t="s">
        <v>460</v>
      </c>
      <c r="AE799" t="s">
        <v>37</v>
      </c>
      <c r="AF799" t="s">
        <v>37</v>
      </c>
      <c r="AG799" t="s">
        <v>37</v>
      </c>
      <c r="AH799" t="s">
        <v>37</v>
      </c>
      <c r="AI799" t="s">
        <v>37</v>
      </c>
    </row>
    <row r="800" spans="1:35" ht="16.850000000000001" customHeight="1">
      <c r="A800" s="65" t="str">
        <f>IF(L800="","",IF(COUNTIF(Wip!K:K,L800)=0,IF(W800="","KGB","KBB"),IF(AND(_xlfn.IFNA(VLOOKUP(L800,Wip!K:M,3,0),"")="Y",Q800="MTCAPPLYCONF"),"On Hold",IF(W800="","KGB","KBB"))))</f>
        <v>KGB</v>
      </c>
      <c r="B800" s="65" t="str">
        <f>IF(A800="on hold", "on hold",
 IF(A800="KGB", "Standard Shipment",
  IF(IFERROR(IFERROR(VLOOKUP(L800, List!D:J, 7, 0), VLOOKUP(L800&amp;"", List!D:J, 7, 0)), 0)=0,
   IF(IFERROR(IFERROR(VLOOKUP(L800, 'CND List'!$A:$C, 3, 0), VLOOKUP(L800&amp;"", 'CND List'!$A:$C, 3, 0)), 0)=0,
    IF(A800="KBB", "-", ""),
    IFERROR(VLOOKUP(L800, 'CND List'!$A:$C, 3, 0), VLOOKUP(L800&amp;"", 'CND List'!$A:$C, 3, 0))
   ),
   IFERROR(VLOOKUP(L800, List!D:J, 7, 0), VLOOKUP(L800&amp;"", List!D:J, 7, 0))
  )
 )
)</f>
        <v>Standard Shipment</v>
      </c>
      <c r="C800" s="66" t="str">
        <f t="shared" si="13"/>
        <v>Standard Shipment</v>
      </c>
      <c r="D800" s="67" t="str">
        <f ca="1">IF(C800="Local Scrap","Closed",IFERROR(IF(A800="kgb","Closed",IF(MID(C800,5,1)="Q","Closed",LOOKUP(TODAY()-W800, {0,31,91,181,366}, {"0-30天","31-90天","91-180天","181-365天","365天以上"}))), LOOKUP(TODAY()-Z800, {0,31,91,181,366}, {"0-30天","31-90天","91-180天","181-365天","365天以上"})))</f>
        <v>Closed</v>
      </c>
      <c r="E800" s="67" t="str" cm="1">
        <f t="array" ref="E800">IF(A800&lt;&gt;"kbb", "", IF(IFERROR(VALUE(V800), 0)=MAX(INDEX(($A$2:$A$4929="kbb")*($L$2:$L$4929=L800)*IFERROR(VALUE($V$2:$V$4929), 0), 0)), "最新", "歷史重複"))</f>
        <v/>
      </c>
      <c r="F800" t="s">
        <v>3687</v>
      </c>
      <c r="G800" t="s">
        <v>29</v>
      </c>
      <c r="H800" t="s">
        <v>30</v>
      </c>
      <c r="I800" t="s">
        <v>3483</v>
      </c>
      <c r="J800" t="s">
        <v>3688</v>
      </c>
      <c r="K800" t="s">
        <v>3689</v>
      </c>
      <c r="L800" t="s">
        <v>3732</v>
      </c>
      <c r="M800" t="s">
        <v>438</v>
      </c>
      <c r="N800" t="s">
        <v>439</v>
      </c>
      <c r="O800" t="s">
        <v>37</v>
      </c>
      <c r="P800" t="s">
        <v>3732</v>
      </c>
      <c r="Q800" t="s">
        <v>38</v>
      </c>
      <c r="R800" t="s">
        <v>53</v>
      </c>
      <c r="S800" t="s">
        <v>3692</v>
      </c>
      <c r="T800" t="s">
        <v>3733</v>
      </c>
      <c r="U800" t="s">
        <v>3672</v>
      </c>
      <c r="V800" t="s">
        <v>3672</v>
      </c>
      <c r="W800" t="s">
        <v>37</v>
      </c>
      <c r="X800" t="s">
        <v>37</v>
      </c>
      <c r="Y800" t="s">
        <v>37</v>
      </c>
      <c r="Z800" t="s">
        <v>3734</v>
      </c>
      <c r="AA800" t="s">
        <v>44</v>
      </c>
      <c r="AB800" t="s">
        <v>44</v>
      </c>
      <c r="AC800" t="s">
        <v>45</v>
      </c>
      <c r="AD800" t="s">
        <v>443</v>
      </c>
      <c r="AE800" t="s">
        <v>3674</v>
      </c>
      <c r="AF800" t="s">
        <v>48</v>
      </c>
      <c r="AG800">
        <v>619264</v>
      </c>
      <c r="AH800">
        <v>1</v>
      </c>
      <c r="AI800">
        <v>1</v>
      </c>
    </row>
    <row r="801" spans="1:35" ht="16.850000000000001" customHeight="1">
      <c r="A801" s="65" t="str">
        <f>IF(L801="","",IF(COUNTIF(Wip!K:K,L801)=0,IF(W801="","KGB","KBB"),IF(AND(_xlfn.IFNA(VLOOKUP(L801,Wip!K:M,3,0),"")="Y",Q801="MTCAPPLYCONF"),"On Hold",IF(W801="","KGB","KBB"))))</f>
        <v>KBB</v>
      </c>
      <c r="B801" s="65">
        <f>IF(A801="on hold", "on hold",
 IF(A801="KGB", "Standard Shipment",
  IF(IFERROR(IFERROR(VLOOKUP(L801, List!D:J, 7, 0), VLOOKUP(L801&amp;"", List!D:J, 7, 0)), 0)=0,
   IF(IFERROR(IFERROR(VLOOKUP(L801, 'CND List'!$A:$C, 3, 0), VLOOKUP(L801&amp;"", 'CND List'!$A:$C, 3, 0)), 0)=0,
    IF(A801="KBB", "-", ""),
    IFERROR(VLOOKUP(L801, 'CND List'!$A:$C, 3, 0), VLOOKUP(L801&amp;"", 'CND List'!$A:$C, 3, 0))
   ),
   IFERROR(VLOOKUP(L801, List!D:J, 7, 0), VLOOKUP(L801&amp;"", List!D:J, 7, 0))
  )
 )
)</f>
        <v>46178</v>
      </c>
      <c r="C801" s="66" t="str">
        <f t="shared" si="13"/>
        <v>2026Q2</v>
      </c>
      <c r="D801" s="67" t="str">
        <f ca="1">IF(C801="Local Scrap","Closed",IFERROR(IF(A801="kgb","Closed",IF(MID(C801,5,1)="Q","Closed",LOOKUP(TODAY()-W801, {0,31,91,181,366}, {"0-30天","31-90天","91-180天","181-365天","365天以上"}))), LOOKUP(TODAY()-Z801, {0,31,91,181,366}, {"0-30天","31-90天","91-180天","181-365天","365天以上"})))</f>
        <v>Closed</v>
      </c>
      <c r="E801" s="67" t="str" cm="1">
        <f t="array" ref="E801">IF(A801&lt;&gt;"kbb", "", IF(IFERROR(VALUE(V801), 0)=MAX(INDEX(($A$2:$A$4929="kbb")*($L$2:$L$4929=L801)*IFERROR(VALUE($V$2:$V$4929), 0), 0)), "最新", "歷史重複"))</f>
        <v>最新</v>
      </c>
      <c r="F801" t="s">
        <v>3687</v>
      </c>
      <c r="G801" t="s">
        <v>29</v>
      </c>
      <c r="H801" t="s">
        <v>30</v>
      </c>
      <c r="I801" t="s">
        <v>3483</v>
      </c>
      <c r="J801" t="s">
        <v>3688</v>
      </c>
      <c r="K801" t="s">
        <v>3689</v>
      </c>
      <c r="L801" t="s">
        <v>3735</v>
      </c>
      <c r="M801" t="s">
        <v>3736</v>
      </c>
      <c r="N801" t="s">
        <v>439</v>
      </c>
      <c r="O801" t="s">
        <v>37</v>
      </c>
      <c r="P801" t="s">
        <v>3735</v>
      </c>
      <c r="Q801" t="s">
        <v>38</v>
      </c>
      <c r="R801" t="s">
        <v>53</v>
      </c>
      <c r="S801" t="s">
        <v>3692</v>
      </c>
      <c r="T801" t="s">
        <v>37</v>
      </c>
      <c r="U801" t="s">
        <v>37</v>
      </c>
      <c r="V801" t="s">
        <v>3737</v>
      </c>
      <c r="W801" t="s">
        <v>517</v>
      </c>
      <c r="X801" t="s">
        <v>114</v>
      </c>
      <c r="Y801" t="s">
        <v>816</v>
      </c>
      <c r="Z801" t="s">
        <v>3738</v>
      </c>
      <c r="AA801" t="s">
        <v>44</v>
      </c>
      <c r="AB801" t="s">
        <v>44</v>
      </c>
      <c r="AC801" t="s">
        <v>117</v>
      </c>
      <c r="AD801" t="s">
        <v>443</v>
      </c>
      <c r="AE801" t="s">
        <v>37</v>
      </c>
      <c r="AF801" t="s">
        <v>37</v>
      </c>
      <c r="AG801" t="s">
        <v>37</v>
      </c>
      <c r="AH801" t="s">
        <v>37</v>
      </c>
      <c r="AI801" t="s">
        <v>37</v>
      </c>
    </row>
    <row r="802" spans="1:35" ht="16.850000000000001" customHeight="1">
      <c r="A802" s="65" t="str">
        <f>IF(L802="","",IF(COUNTIF(Wip!K:K,L802)=0,IF(W802="","KGB","KBB"),IF(AND(_xlfn.IFNA(VLOOKUP(L802,Wip!K:M,3,0),"")="Y",Q802="MTCAPPLYCONF"),"On Hold",IF(W802="","KGB","KBB"))))</f>
        <v>KGB</v>
      </c>
      <c r="B802" s="65" t="str">
        <f>IF(A802="on hold", "on hold",
 IF(A802="KGB", "Standard Shipment",
  IF(IFERROR(IFERROR(VLOOKUP(L802, List!D:J, 7, 0), VLOOKUP(L802&amp;"", List!D:J, 7, 0)), 0)=0,
   IF(IFERROR(IFERROR(VLOOKUP(L802, 'CND List'!$A:$C, 3, 0), VLOOKUP(L802&amp;"", 'CND List'!$A:$C, 3, 0)), 0)=0,
    IF(A802="KBB", "-", ""),
    IFERROR(VLOOKUP(L802, 'CND List'!$A:$C, 3, 0), VLOOKUP(L802&amp;"", 'CND List'!$A:$C, 3, 0))
   ),
   IFERROR(VLOOKUP(L802, List!D:J, 7, 0), VLOOKUP(L802&amp;"", List!D:J, 7, 0))
  )
 )
)</f>
        <v>Standard Shipment</v>
      </c>
      <c r="C802" s="66" t="str">
        <f t="shared" si="13"/>
        <v>Standard Shipment</v>
      </c>
      <c r="D802" s="67" t="str">
        <f ca="1">IF(C802="Local Scrap","Closed",IFERROR(IF(A802="kgb","Closed",IF(MID(C802,5,1)="Q","Closed",LOOKUP(TODAY()-W802, {0,31,91,181,366}, {"0-30天","31-90天","91-180天","181-365天","365天以上"}))), LOOKUP(TODAY()-Z802, {0,31,91,181,366}, {"0-30天","31-90天","91-180天","181-365天","365天以上"})))</f>
        <v>Closed</v>
      </c>
      <c r="E802" s="67" t="str" cm="1">
        <f t="array" ref="E802">IF(A802&lt;&gt;"kbb", "", IF(IFERROR(VALUE(V802), 0)=MAX(INDEX(($A$2:$A$4929="kbb")*($L$2:$L$4929=L802)*IFERROR(VALUE($V$2:$V$4929), 0), 0)), "最新", "歷史重複"))</f>
        <v/>
      </c>
      <c r="F802" t="s">
        <v>3739</v>
      </c>
      <c r="G802" t="s">
        <v>29</v>
      </c>
      <c r="H802" t="s">
        <v>30</v>
      </c>
      <c r="I802" t="s">
        <v>3483</v>
      </c>
      <c r="J802" t="s">
        <v>3740</v>
      </c>
      <c r="K802" t="s">
        <v>3741</v>
      </c>
      <c r="L802" t="s">
        <v>3742</v>
      </c>
      <c r="M802" t="s">
        <v>701</v>
      </c>
      <c r="N802" t="s">
        <v>456</v>
      </c>
      <c r="O802" t="s">
        <v>37</v>
      </c>
      <c r="P802" t="s">
        <v>3743</v>
      </c>
      <c r="Q802" t="s">
        <v>38</v>
      </c>
      <c r="R802" t="s">
        <v>743</v>
      </c>
      <c r="S802" t="s">
        <v>3744</v>
      </c>
      <c r="T802" t="s">
        <v>3745</v>
      </c>
      <c r="U802" t="s">
        <v>3746</v>
      </c>
      <c r="V802" t="s">
        <v>3746</v>
      </c>
      <c r="W802" t="s">
        <v>37</v>
      </c>
      <c r="X802" t="s">
        <v>37</v>
      </c>
      <c r="Y802" t="s">
        <v>37</v>
      </c>
      <c r="Z802" t="s">
        <v>3747</v>
      </c>
      <c r="AA802" t="s">
        <v>44</v>
      </c>
      <c r="AB802" t="s">
        <v>44</v>
      </c>
      <c r="AC802" t="s">
        <v>45</v>
      </c>
      <c r="AD802" t="s">
        <v>460</v>
      </c>
      <c r="AE802" t="s">
        <v>3748</v>
      </c>
      <c r="AF802" t="s">
        <v>48</v>
      </c>
      <c r="AG802">
        <v>619413</v>
      </c>
      <c r="AH802">
        <v>1</v>
      </c>
      <c r="AI802">
        <v>1</v>
      </c>
    </row>
    <row r="803" spans="1:35" ht="16.850000000000001" customHeight="1">
      <c r="A803" s="65" t="str">
        <f>IF(L803="","",IF(COUNTIF(Wip!K:K,L803)=0,IF(W803="","KGB","KBB"),IF(AND(_xlfn.IFNA(VLOOKUP(L803,Wip!K:M,3,0),"")="Y",Q803="MTCAPPLYCONF"),"On Hold",IF(W803="","KGB","KBB"))))</f>
        <v>KGB</v>
      </c>
      <c r="B803" s="65" t="str">
        <f>IF(A803="on hold", "on hold",
 IF(A803="KGB", "Standard Shipment",
  IF(IFERROR(IFERROR(VLOOKUP(L803, List!D:J, 7, 0), VLOOKUP(L803&amp;"", List!D:J, 7, 0)), 0)=0,
   IF(IFERROR(IFERROR(VLOOKUP(L803, 'CND List'!$A:$C, 3, 0), VLOOKUP(L803&amp;"", 'CND List'!$A:$C, 3, 0)), 0)=0,
    IF(A803="KBB", "-", ""),
    IFERROR(VLOOKUP(L803, 'CND List'!$A:$C, 3, 0), VLOOKUP(L803&amp;"", 'CND List'!$A:$C, 3, 0))
   ),
   IFERROR(VLOOKUP(L803, List!D:J, 7, 0), VLOOKUP(L803&amp;"", List!D:J, 7, 0))
  )
 )
)</f>
        <v>Standard Shipment</v>
      </c>
      <c r="C803" s="66" t="str">
        <f t="shared" si="13"/>
        <v>Standard Shipment</v>
      </c>
      <c r="D803" s="67" t="str">
        <f ca="1">IF(C803="Local Scrap","Closed",IFERROR(IF(A803="kgb","Closed",IF(MID(C803,5,1)="Q","Closed",LOOKUP(TODAY()-W803, {0,31,91,181,366}, {"0-30天","31-90天","91-180天","181-365天","365天以上"}))), LOOKUP(TODAY()-Z803, {0,31,91,181,366}, {"0-30天","31-90天","91-180天","181-365天","365天以上"})))</f>
        <v>Closed</v>
      </c>
      <c r="E803" s="67" t="str" cm="1">
        <f t="array" ref="E803">IF(A803&lt;&gt;"kbb", "", IF(IFERROR(VALUE(V803), 0)=MAX(INDEX(($A$2:$A$4929="kbb")*($L$2:$L$4929=L803)*IFERROR(VALUE($V$2:$V$4929), 0), 0)), "最新", "歷史重複"))</f>
        <v/>
      </c>
      <c r="F803" t="s">
        <v>3739</v>
      </c>
      <c r="G803" t="s">
        <v>29</v>
      </c>
      <c r="H803" t="s">
        <v>30</v>
      </c>
      <c r="I803" t="s">
        <v>3483</v>
      </c>
      <c r="J803" t="s">
        <v>3740</v>
      </c>
      <c r="K803" t="s">
        <v>3741</v>
      </c>
      <c r="L803" t="s">
        <v>3749</v>
      </c>
      <c r="M803" t="s">
        <v>701</v>
      </c>
      <c r="N803" t="s">
        <v>456</v>
      </c>
      <c r="O803" t="s">
        <v>37</v>
      </c>
      <c r="P803" t="s">
        <v>3750</v>
      </c>
      <c r="Q803" t="s">
        <v>38</v>
      </c>
      <c r="R803" t="s">
        <v>743</v>
      </c>
      <c r="S803" t="s">
        <v>3744</v>
      </c>
      <c r="T803" t="s">
        <v>3751</v>
      </c>
      <c r="U803" t="s">
        <v>3746</v>
      </c>
      <c r="V803" t="s">
        <v>3746</v>
      </c>
      <c r="W803" t="s">
        <v>37</v>
      </c>
      <c r="X803" t="s">
        <v>37</v>
      </c>
      <c r="Y803" t="s">
        <v>37</v>
      </c>
      <c r="Z803" t="s">
        <v>3752</v>
      </c>
      <c r="AA803" t="s">
        <v>44</v>
      </c>
      <c r="AB803" t="s">
        <v>44</v>
      </c>
      <c r="AC803" t="s">
        <v>45</v>
      </c>
      <c r="AD803" t="s">
        <v>460</v>
      </c>
      <c r="AE803" t="s">
        <v>3748</v>
      </c>
      <c r="AF803" t="s">
        <v>48</v>
      </c>
      <c r="AG803">
        <v>619413</v>
      </c>
      <c r="AH803">
        <v>1</v>
      </c>
      <c r="AI803">
        <v>1</v>
      </c>
    </row>
    <row r="804" spans="1:35" ht="16.850000000000001" customHeight="1">
      <c r="A804" s="65" t="str">
        <f>IF(L804="","",IF(COUNTIF(Wip!K:K,L804)=0,IF(W804="","KGB","KBB"),IF(AND(_xlfn.IFNA(VLOOKUP(L804,Wip!K:M,3,0),"")="Y",Q804="MTCAPPLYCONF"),"On Hold",IF(W804="","KGB","KBB"))))</f>
        <v>KGB</v>
      </c>
      <c r="B804" s="65" t="str">
        <f>IF(A804="on hold", "on hold",
 IF(A804="KGB", "Standard Shipment",
  IF(IFERROR(IFERROR(VLOOKUP(L804, List!D:J, 7, 0), VLOOKUP(L804&amp;"", List!D:J, 7, 0)), 0)=0,
   IF(IFERROR(IFERROR(VLOOKUP(L804, 'CND List'!$A:$C, 3, 0), VLOOKUP(L804&amp;"", 'CND List'!$A:$C, 3, 0)), 0)=0,
    IF(A804="KBB", "-", ""),
    IFERROR(VLOOKUP(L804, 'CND List'!$A:$C, 3, 0), VLOOKUP(L804&amp;"", 'CND List'!$A:$C, 3, 0))
   ),
   IFERROR(VLOOKUP(L804, List!D:J, 7, 0), VLOOKUP(L804&amp;"", List!D:J, 7, 0))
  )
 )
)</f>
        <v>Standard Shipment</v>
      </c>
      <c r="C804" s="66" t="str">
        <f t="shared" si="13"/>
        <v>Standard Shipment</v>
      </c>
      <c r="D804" s="67" t="str">
        <f ca="1">IF(C804="Local Scrap","Closed",IFERROR(IF(A804="kgb","Closed",IF(MID(C804,5,1)="Q","Closed",LOOKUP(TODAY()-W804, {0,31,91,181,366}, {"0-30天","31-90天","91-180天","181-365天","365天以上"}))), LOOKUP(TODAY()-Z804, {0,31,91,181,366}, {"0-30天","31-90天","91-180天","181-365天","365天以上"})))</f>
        <v>Closed</v>
      </c>
      <c r="E804" s="67" t="str" cm="1">
        <f t="array" ref="E804">IF(A804&lt;&gt;"kbb", "", IF(IFERROR(VALUE(V804), 0)=MAX(INDEX(($A$2:$A$4929="kbb")*($L$2:$L$4929=L804)*IFERROR(VALUE($V$2:$V$4929), 0), 0)), "最新", "歷史重複"))</f>
        <v/>
      </c>
      <c r="F804" t="s">
        <v>3739</v>
      </c>
      <c r="G804" t="s">
        <v>29</v>
      </c>
      <c r="H804" t="s">
        <v>30</v>
      </c>
      <c r="I804" t="s">
        <v>3483</v>
      </c>
      <c r="J804" t="s">
        <v>3740</v>
      </c>
      <c r="K804" t="s">
        <v>3741</v>
      </c>
      <c r="L804" t="s">
        <v>3753</v>
      </c>
      <c r="M804" t="s">
        <v>455</v>
      </c>
      <c r="N804" t="s">
        <v>456</v>
      </c>
      <c r="O804" t="s">
        <v>37</v>
      </c>
      <c r="P804" t="s">
        <v>3754</v>
      </c>
      <c r="Q804" t="s">
        <v>38</v>
      </c>
      <c r="R804" t="s">
        <v>743</v>
      </c>
      <c r="S804" t="s">
        <v>3744</v>
      </c>
      <c r="T804" t="s">
        <v>3755</v>
      </c>
      <c r="U804" t="s">
        <v>3746</v>
      </c>
      <c r="V804" t="s">
        <v>3746</v>
      </c>
      <c r="W804" t="s">
        <v>37</v>
      </c>
      <c r="X804" t="s">
        <v>37</v>
      </c>
      <c r="Y804" t="s">
        <v>37</v>
      </c>
      <c r="Z804" t="s">
        <v>3756</v>
      </c>
      <c r="AA804" t="s">
        <v>44</v>
      </c>
      <c r="AB804" t="s">
        <v>44</v>
      </c>
      <c r="AC804" t="s">
        <v>45</v>
      </c>
      <c r="AD804" t="s">
        <v>460</v>
      </c>
      <c r="AE804" t="s">
        <v>3748</v>
      </c>
      <c r="AF804" t="s">
        <v>48</v>
      </c>
      <c r="AG804">
        <v>619413</v>
      </c>
      <c r="AH804">
        <v>1</v>
      </c>
      <c r="AI804">
        <v>1</v>
      </c>
    </row>
    <row r="805" spans="1:35" ht="16.850000000000001" customHeight="1">
      <c r="A805" s="65" t="str">
        <f>IF(L805="","",IF(COUNTIF(Wip!K:K,L805)=0,IF(W805="","KGB","KBB"),IF(AND(_xlfn.IFNA(VLOOKUP(L805,Wip!K:M,3,0),"")="Y",Q805="MTCAPPLYCONF"),"On Hold",IF(W805="","KGB","KBB"))))</f>
        <v>KGB</v>
      </c>
      <c r="B805" s="65" t="str">
        <f>IF(A805="on hold", "on hold",
 IF(A805="KGB", "Standard Shipment",
  IF(IFERROR(IFERROR(VLOOKUP(L805, List!D:J, 7, 0), VLOOKUP(L805&amp;"", List!D:J, 7, 0)), 0)=0,
   IF(IFERROR(IFERROR(VLOOKUP(L805, 'CND List'!$A:$C, 3, 0), VLOOKUP(L805&amp;"", 'CND List'!$A:$C, 3, 0)), 0)=0,
    IF(A805="KBB", "-", ""),
    IFERROR(VLOOKUP(L805, 'CND List'!$A:$C, 3, 0), VLOOKUP(L805&amp;"", 'CND List'!$A:$C, 3, 0))
   ),
   IFERROR(VLOOKUP(L805, List!D:J, 7, 0), VLOOKUP(L805&amp;"", List!D:J, 7, 0))
  )
 )
)</f>
        <v>Standard Shipment</v>
      </c>
      <c r="C805" s="66" t="str">
        <f t="shared" si="13"/>
        <v>Standard Shipment</v>
      </c>
      <c r="D805" s="67" t="str">
        <f ca="1">IF(C805="Local Scrap","Closed",IFERROR(IF(A805="kgb","Closed",IF(MID(C805,5,1)="Q","Closed",LOOKUP(TODAY()-W805, {0,31,91,181,366}, {"0-30天","31-90天","91-180天","181-365天","365天以上"}))), LOOKUP(TODAY()-Z805, {0,31,91,181,366}, {"0-30天","31-90天","91-180天","181-365天","365天以上"})))</f>
        <v>Closed</v>
      </c>
      <c r="E805" s="67" t="str" cm="1">
        <f t="array" ref="E805">IF(A805&lt;&gt;"kbb", "", IF(IFERROR(VALUE(V805), 0)=MAX(INDEX(($A$2:$A$4929="kbb")*($L$2:$L$4929=L805)*IFERROR(VALUE($V$2:$V$4929), 0), 0)), "最新", "歷史重複"))</f>
        <v/>
      </c>
      <c r="F805" t="s">
        <v>3739</v>
      </c>
      <c r="G805" t="s">
        <v>29</v>
      </c>
      <c r="H805" t="s">
        <v>30</v>
      </c>
      <c r="I805" t="s">
        <v>3483</v>
      </c>
      <c r="J805" t="s">
        <v>3740</v>
      </c>
      <c r="K805" t="s">
        <v>3741</v>
      </c>
      <c r="L805" t="s">
        <v>3757</v>
      </c>
      <c r="M805" t="s">
        <v>875</v>
      </c>
      <c r="N805" t="s">
        <v>206</v>
      </c>
      <c r="O805" t="s">
        <v>37</v>
      </c>
      <c r="P805" t="s">
        <v>3758</v>
      </c>
      <c r="Q805" t="s">
        <v>38</v>
      </c>
      <c r="R805" t="s">
        <v>743</v>
      </c>
      <c r="S805" t="s">
        <v>3744</v>
      </c>
      <c r="T805" t="s">
        <v>3759</v>
      </c>
      <c r="U805" t="s">
        <v>3760</v>
      </c>
      <c r="V805" t="s">
        <v>3760</v>
      </c>
      <c r="W805" t="s">
        <v>37</v>
      </c>
      <c r="X805" t="s">
        <v>37</v>
      </c>
      <c r="Y805" t="s">
        <v>37</v>
      </c>
      <c r="Z805" t="s">
        <v>3761</v>
      </c>
      <c r="AA805" t="s">
        <v>44</v>
      </c>
      <c r="AB805" t="s">
        <v>44</v>
      </c>
      <c r="AC805" t="s">
        <v>45</v>
      </c>
      <c r="AD805" t="s">
        <v>190</v>
      </c>
      <c r="AE805" t="s">
        <v>3762</v>
      </c>
      <c r="AF805" t="s">
        <v>48</v>
      </c>
      <c r="AG805">
        <v>619509</v>
      </c>
      <c r="AH805">
        <v>1</v>
      </c>
      <c r="AI805">
        <v>1</v>
      </c>
    </row>
    <row r="806" spans="1:35" ht="16.850000000000001" customHeight="1">
      <c r="A806" s="65" t="str">
        <f>IF(L806="","",IF(COUNTIF(Wip!K:K,L806)=0,IF(W806="","KGB","KBB"),IF(AND(_xlfn.IFNA(VLOOKUP(L806,Wip!K:M,3,0),"")="Y",Q806="MTCAPPLYCONF"),"On Hold",IF(W806="","KGB","KBB"))))</f>
        <v>KGB</v>
      </c>
      <c r="B806" s="65" t="str">
        <f>IF(A806="on hold", "on hold",
 IF(A806="KGB", "Standard Shipment",
  IF(IFERROR(IFERROR(VLOOKUP(L806, List!D:J, 7, 0), VLOOKUP(L806&amp;"", List!D:J, 7, 0)), 0)=0,
   IF(IFERROR(IFERROR(VLOOKUP(L806, 'CND List'!$A:$C, 3, 0), VLOOKUP(L806&amp;"", 'CND List'!$A:$C, 3, 0)), 0)=0,
    IF(A806="KBB", "-", ""),
    IFERROR(VLOOKUP(L806, 'CND List'!$A:$C, 3, 0), VLOOKUP(L806&amp;"", 'CND List'!$A:$C, 3, 0))
   ),
   IFERROR(VLOOKUP(L806, List!D:J, 7, 0), VLOOKUP(L806&amp;"", List!D:J, 7, 0))
  )
 )
)</f>
        <v>Standard Shipment</v>
      </c>
      <c r="C806" s="66" t="str">
        <f t="shared" si="13"/>
        <v>Standard Shipment</v>
      </c>
      <c r="D806" s="67" t="str">
        <f ca="1">IF(C806="Local Scrap","Closed",IFERROR(IF(A806="kgb","Closed",IF(MID(C806,5,1)="Q","Closed",LOOKUP(TODAY()-W806, {0,31,91,181,366}, {"0-30天","31-90天","91-180天","181-365天","365天以上"}))), LOOKUP(TODAY()-Z806, {0,31,91,181,366}, {"0-30天","31-90天","91-180天","181-365天","365天以上"})))</f>
        <v>Closed</v>
      </c>
      <c r="E806" s="67" t="str" cm="1">
        <f t="array" ref="E806">IF(A806&lt;&gt;"kbb", "", IF(IFERROR(VALUE(V806), 0)=MAX(INDEX(($A$2:$A$4929="kbb")*($L$2:$L$4929=L806)*IFERROR(VALUE($V$2:$V$4929), 0), 0)), "最新", "歷史重複"))</f>
        <v/>
      </c>
      <c r="F806" t="s">
        <v>3739</v>
      </c>
      <c r="G806" t="s">
        <v>29</v>
      </c>
      <c r="H806" t="s">
        <v>30</v>
      </c>
      <c r="I806" t="s">
        <v>3483</v>
      </c>
      <c r="J806" t="s">
        <v>3740</v>
      </c>
      <c r="K806" t="s">
        <v>3741</v>
      </c>
      <c r="L806" t="s">
        <v>3763</v>
      </c>
      <c r="M806" t="s">
        <v>455</v>
      </c>
      <c r="N806" t="s">
        <v>456</v>
      </c>
      <c r="O806" t="s">
        <v>37</v>
      </c>
      <c r="P806" t="s">
        <v>3764</v>
      </c>
      <c r="Q806" t="s">
        <v>38</v>
      </c>
      <c r="R806" t="s">
        <v>743</v>
      </c>
      <c r="S806" t="s">
        <v>3744</v>
      </c>
      <c r="T806" t="s">
        <v>3765</v>
      </c>
      <c r="U806" t="s">
        <v>3766</v>
      </c>
      <c r="V806" t="s">
        <v>3766</v>
      </c>
      <c r="W806" t="s">
        <v>37</v>
      </c>
      <c r="X806" t="s">
        <v>37</v>
      </c>
      <c r="Y806" t="s">
        <v>37</v>
      </c>
      <c r="Z806" t="s">
        <v>3767</v>
      </c>
      <c r="AA806" t="s">
        <v>44</v>
      </c>
      <c r="AB806" t="s">
        <v>44</v>
      </c>
      <c r="AC806" t="s">
        <v>45</v>
      </c>
      <c r="AD806" t="s">
        <v>460</v>
      </c>
      <c r="AE806" t="s">
        <v>3748</v>
      </c>
      <c r="AF806" t="s">
        <v>48</v>
      </c>
      <c r="AG806">
        <v>619413</v>
      </c>
      <c r="AH806">
        <v>1</v>
      </c>
      <c r="AI806">
        <v>1</v>
      </c>
    </row>
    <row r="807" spans="1:35" ht="16.850000000000001" customHeight="1">
      <c r="A807" s="65" t="str">
        <f>IF(L807="","",IF(COUNTIF(Wip!K:K,L807)=0,IF(W807="","KGB","KBB"),IF(AND(_xlfn.IFNA(VLOOKUP(L807,Wip!K:M,3,0),"")="Y",Q807="MTCAPPLYCONF"),"On Hold",IF(W807="","KGB","KBB"))))</f>
        <v>KGB</v>
      </c>
      <c r="B807" s="65" t="str">
        <f>IF(A807="on hold", "on hold",
 IF(A807="KGB", "Standard Shipment",
  IF(IFERROR(IFERROR(VLOOKUP(L807, List!D:J, 7, 0), VLOOKUP(L807&amp;"", List!D:J, 7, 0)), 0)=0,
   IF(IFERROR(IFERROR(VLOOKUP(L807, 'CND List'!$A:$C, 3, 0), VLOOKUP(L807&amp;"", 'CND List'!$A:$C, 3, 0)), 0)=0,
    IF(A807="KBB", "-", ""),
    IFERROR(VLOOKUP(L807, 'CND List'!$A:$C, 3, 0), VLOOKUP(L807&amp;"", 'CND List'!$A:$C, 3, 0))
   ),
   IFERROR(VLOOKUP(L807, List!D:J, 7, 0), VLOOKUP(L807&amp;"", List!D:J, 7, 0))
  )
 )
)</f>
        <v>Standard Shipment</v>
      </c>
      <c r="C807" s="66" t="str">
        <f t="shared" si="13"/>
        <v>Standard Shipment</v>
      </c>
      <c r="D807" s="67" t="str">
        <f ca="1">IF(C807="Local Scrap","Closed",IFERROR(IF(A807="kgb","Closed",IF(MID(C807,5,1)="Q","Closed",LOOKUP(TODAY()-W807, {0,31,91,181,366}, {"0-30天","31-90天","91-180天","181-365天","365天以上"}))), LOOKUP(TODAY()-Z807, {0,31,91,181,366}, {"0-30天","31-90天","91-180天","181-365天","365天以上"})))</f>
        <v>Closed</v>
      </c>
      <c r="E807" s="67" t="str" cm="1">
        <f t="array" ref="E807">IF(A807&lt;&gt;"kbb", "", IF(IFERROR(VALUE(V807), 0)=MAX(INDEX(($A$2:$A$4929="kbb")*($L$2:$L$4929=L807)*IFERROR(VALUE($V$2:$V$4929), 0), 0)), "最新", "歷史重複"))</f>
        <v/>
      </c>
      <c r="F807" t="s">
        <v>3739</v>
      </c>
      <c r="G807" t="s">
        <v>29</v>
      </c>
      <c r="H807" t="s">
        <v>30</v>
      </c>
      <c r="I807" t="s">
        <v>3483</v>
      </c>
      <c r="J807" t="s">
        <v>3740</v>
      </c>
      <c r="K807" t="s">
        <v>3741</v>
      </c>
      <c r="L807" t="s">
        <v>3768</v>
      </c>
      <c r="M807" t="s">
        <v>701</v>
      </c>
      <c r="N807" t="s">
        <v>456</v>
      </c>
      <c r="O807" t="s">
        <v>37</v>
      </c>
      <c r="P807" t="s">
        <v>3769</v>
      </c>
      <c r="Q807" t="s">
        <v>38</v>
      </c>
      <c r="R807" t="s">
        <v>743</v>
      </c>
      <c r="S807" t="s">
        <v>3744</v>
      </c>
      <c r="T807" t="s">
        <v>3770</v>
      </c>
      <c r="U807" t="s">
        <v>3746</v>
      </c>
      <c r="V807" t="s">
        <v>3746</v>
      </c>
      <c r="W807" t="s">
        <v>37</v>
      </c>
      <c r="X807" t="s">
        <v>37</v>
      </c>
      <c r="Y807" t="s">
        <v>37</v>
      </c>
      <c r="Z807" t="s">
        <v>3771</v>
      </c>
      <c r="AA807" t="s">
        <v>44</v>
      </c>
      <c r="AB807" t="s">
        <v>44</v>
      </c>
      <c r="AC807" t="s">
        <v>45</v>
      </c>
      <c r="AD807" t="s">
        <v>460</v>
      </c>
      <c r="AE807" t="s">
        <v>3748</v>
      </c>
      <c r="AF807" t="s">
        <v>48</v>
      </c>
      <c r="AG807">
        <v>619413</v>
      </c>
      <c r="AH807">
        <v>1</v>
      </c>
      <c r="AI807">
        <v>1</v>
      </c>
    </row>
    <row r="808" spans="1:35" ht="16.850000000000001" customHeight="1">
      <c r="A808" s="65" t="str">
        <f>IF(L808="","",IF(COUNTIF(Wip!K:K,L808)=0,IF(W808="","KGB","KBB"),IF(AND(_xlfn.IFNA(VLOOKUP(L808,Wip!K:M,3,0),"")="Y",Q808="MTCAPPLYCONF"),"On Hold",IF(W808="","KGB","KBB"))))</f>
        <v>KGB</v>
      </c>
      <c r="B808" s="65" t="str">
        <f>IF(A808="on hold", "on hold",
 IF(A808="KGB", "Standard Shipment",
  IF(IFERROR(IFERROR(VLOOKUP(L808, List!D:J, 7, 0), VLOOKUP(L808&amp;"", List!D:J, 7, 0)), 0)=0,
   IF(IFERROR(IFERROR(VLOOKUP(L808, 'CND List'!$A:$C, 3, 0), VLOOKUP(L808&amp;"", 'CND List'!$A:$C, 3, 0)), 0)=0,
    IF(A808="KBB", "-", ""),
    IFERROR(VLOOKUP(L808, 'CND List'!$A:$C, 3, 0), VLOOKUP(L808&amp;"", 'CND List'!$A:$C, 3, 0))
   ),
   IFERROR(VLOOKUP(L808, List!D:J, 7, 0), VLOOKUP(L808&amp;"", List!D:J, 7, 0))
  )
 )
)</f>
        <v>Standard Shipment</v>
      </c>
      <c r="C808" s="66" t="str">
        <f t="shared" si="13"/>
        <v>Standard Shipment</v>
      </c>
      <c r="D808" s="67" t="str">
        <f ca="1">IF(C808="Local Scrap","Closed",IFERROR(IF(A808="kgb","Closed",IF(MID(C808,5,1)="Q","Closed",LOOKUP(TODAY()-W808, {0,31,91,181,366}, {"0-30天","31-90天","91-180天","181-365天","365天以上"}))), LOOKUP(TODAY()-Z808, {0,31,91,181,366}, {"0-30天","31-90天","91-180天","181-365天","365天以上"})))</f>
        <v>Closed</v>
      </c>
      <c r="E808" s="67" t="str" cm="1">
        <f t="array" ref="E808">IF(A808&lt;&gt;"kbb", "", IF(IFERROR(VALUE(V808), 0)=MAX(INDEX(($A$2:$A$4929="kbb")*($L$2:$L$4929=L808)*IFERROR(VALUE($V$2:$V$4929), 0), 0)), "最新", "歷史重複"))</f>
        <v/>
      </c>
      <c r="F808" t="s">
        <v>3739</v>
      </c>
      <c r="G808" t="s">
        <v>29</v>
      </c>
      <c r="H808" t="s">
        <v>30</v>
      </c>
      <c r="I808" t="s">
        <v>3483</v>
      </c>
      <c r="J808" t="s">
        <v>3740</v>
      </c>
      <c r="K808" t="s">
        <v>3741</v>
      </c>
      <c r="L808" t="s">
        <v>3772</v>
      </c>
      <c r="M808" t="s">
        <v>298</v>
      </c>
      <c r="N808" t="s">
        <v>36</v>
      </c>
      <c r="O808" t="s">
        <v>37</v>
      </c>
      <c r="P808" t="s">
        <v>3773</v>
      </c>
      <c r="Q808" t="s">
        <v>38</v>
      </c>
      <c r="R808" t="s">
        <v>743</v>
      </c>
      <c r="S808" t="s">
        <v>3744</v>
      </c>
      <c r="T808" t="s">
        <v>3774</v>
      </c>
      <c r="U808" t="s">
        <v>3775</v>
      </c>
      <c r="V808" t="s">
        <v>3775</v>
      </c>
      <c r="W808" t="s">
        <v>37</v>
      </c>
      <c r="X808" t="s">
        <v>37</v>
      </c>
      <c r="Y808" t="s">
        <v>37</v>
      </c>
      <c r="Z808" t="s">
        <v>3776</v>
      </c>
      <c r="AA808" t="s">
        <v>44</v>
      </c>
      <c r="AB808" t="s">
        <v>44</v>
      </c>
      <c r="AC808" t="s">
        <v>45</v>
      </c>
      <c r="AD808" t="s">
        <v>46</v>
      </c>
      <c r="AE808" t="s">
        <v>3777</v>
      </c>
      <c r="AF808" t="s">
        <v>48</v>
      </c>
      <c r="AG808">
        <v>619795</v>
      </c>
      <c r="AH808">
        <v>1</v>
      </c>
      <c r="AI808">
        <v>1</v>
      </c>
    </row>
    <row r="809" spans="1:35" ht="16.850000000000001" customHeight="1">
      <c r="A809" s="65" t="str">
        <f>IF(L809="","",IF(COUNTIF(Wip!K:K,L809)=0,IF(W809="","KGB","KBB"),IF(AND(_xlfn.IFNA(VLOOKUP(L809,Wip!K:M,3,0),"")="Y",Q809="MTCAPPLYCONF"),"On Hold",IF(W809="","KGB","KBB"))))</f>
        <v>KGB</v>
      </c>
      <c r="B809" s="65" t="str">
        <f>IF(A809="on hold", "on hold",
 IF(A809="KGB", "Standard Shipment",
  IF(IFERROR(IFERROR(VLOOKUP(L809, List!D:J, 7, 0), VLOOKUP(L809&amp;"", List!D:J, 7, 0)), 0)=0,
   IF(IFERROR(IFERROR(VLOOKUP(L809, 'CND List'!$A:$C, 3, 0), VLOOKUP(L809&amp;"", 'CND List'!$A:$C, 3, 0)), 0)=0,
    IF(A809="KBB", "-", ""),
    IFERROR(VLOOKUP(L809, 'CND List'!$A:$C, 3, 0), VLOOKUP(L809&amp;"", 'CND List'!$A:$C, 3, 0))
   ),
   IFERROR(VLOOKUP(L809, List!D:J, 7, 0), VLOOKUP(L809&amp;"", List!D:J, 7, 0))
  )
 )
)</f>
        <v>Standard Shipment</v>
      </c>
      <c r="C809" s="66" t="str">
        <f t="shared" si="13"/>
        <v>Standard Shipment</v>
      </c>
      <c r="D809" s="67" t="str">
        <f ca="1">IF(C809="Local Scrap","Closed",IFERROR(IF(A809="kgb","Closed",IF(MID(C809,5,1)="Q","Closed",LOOKUP(TODAY()-W809, {0,31,91,181,366}, {"0-30天","31-90天","91-180天","181-365天","365天以上"}))), LOOKUP(TODAY()-Z809, {0,31,91,181,366}, {"0-30天","31-90天","91-180天","181-365天","365天以上"})))</f>
        <v>Closed</v>
      </c>
      <c r="E809" s="67" t="str" cm="1">
        <f t="array" ref="E809">IF(A809&lt;&gt;"kbb", "", IF(IFERROR(VALUE(V809), 0)=MAX(INDEX(($A$2:$A$4929="kbb")*($L$2:$L$4929=L809)*IFERROR(VALUE($V$2:$V$4929), 0), 0)), "最新", "歷史重複"))</f>
        <v/>
      </c>
      <c r="F809" t="s">
        <v>3778</v>
      </c>
      <c r="G809" t="s">
        <v>29</v>
      </c>
      <c r="H809" t="s">
        <v>30</v>
      </c>
      <c r="I809" t="s">
        <v>3483</v>
      </c>
      <c r="J809" t="s">
        <v>3779</v>
      </c>
      <c r="K809" t="s">
        <v>3780</v>
      </c>
      <c r="L809" t="s">
        <v>3781</v>
      </c>
      <c r="M809" t="s">
        <v>218</v>
      </c>
      <c r="N809" t="s">
        <v>219</v>
      </c>
      <c r="O809" t="s">
        <v>37</v>
      </c>
      <c r="P809" t="s">
        <v>3782</v>
      </c>
      <c r="Q809" t="s">
        <v>38</v>
      </c>
      <c r="R809" t="s">
        <v>743</v>
      </c>
      <c r="S809" t="s">
        <v>3783</v>
      </c>
      <c r="T809" t="s">
        <v>3784</v>
      </c>
      <c r="U809" t="s">
        <v>3775</v>
      </c>
      <c r="V809" t="s">
        <v>3775</v>
      </c>
      <c r="W809" t="s">
        <v>37</v>
      </c>
      <c r="X809" t="s">
        <v>37</v>
      </c>
      <c r="Y809" t="s">
        <v>37</v>
      </c>
      <c r="Z809" t="s">
        <v>3785</v>
      </c>
      <c r="AA809" t="s">
        <v>44</v>
      </c>
      <c r="AB809" t="s">
        <v>44</v>
      </c>
      <c r="AC809" t="s">
        <v>45</v>
      </c>
      <c r="AD809" t="s">
        <v>179</v>
      </c>
      <c r="AE809" t="s">
        <v>3777</v>
      </c>
      <c r="AF809" t="s">
        <v>48</v>
      </c>
      <c r="AG809">
        <v>619795</v>
      </c>
      <c r="AH809">
        <v>1</v>
      </c>
      <c r="AI809">
        <v>1</v>
      </c>
    </row>
    <row r="810" spans="1:35" ht="16.850000000000001" customHeight="1">
      <c r="A810" s="65" t="str">
        <f>IF(L810="","",IF(COUNTIF(Wip!K:K,L810)=0,IF(W810="","KGB","KBB"),IF(AND(_xlfn.IFNA(VLOOKUP(L810,Wip!K:M,3,0),"")="Y",Q810="MTCAPPLYCONF"),"On Hold",IF(W810="","KGB","KBB"))))</f>
        <v>KGB</v>
      </c>
      <c r="B810" s="65" t="str">
        <f>IF(A810="on hold", "on hold",
 IF(A810="KGB", "Standard Shipment",
  IF(IFERROR(IFERROR(VLOOKUP(L810, List!D:J, 7, 0), VLOOKUP(L810&amp;"", List!D:J, 7, 0)), 0)=0,
   IF(IFERROR(IFERROR(VLOOKUP(L810, 'CND List'!$A:$C, 3, 0), VLOOKUP(L810&amp;"", 'CND List'!$A:$C, 3, 0)), 0)=0,
    IF(A810="KBB", "-", ""),
    IFERROR(VLOOKUP(L810, 'CND List'!$A:$C, 3, 0), VLOOKUP(L810&amp;"", 'CND List'!$A:$C, 3, 0))
   ),
   IFERROR(VLOOKUP(L810, List!D:J, 7, 0), VLOOKUP(L810&amp;"", List!D:J, 7, 0))
  )
 )
)</f>
        <v>Standard Shipment</v>
      </c>
      <c r="C810" s="66" t="str">
        <f t="shared" si="13"/>
        <v>Standard Shipment</v>
      </c>
      <c r="D810" s="67" t="str">
        <f ca="1">IF(C810="Local Scrap","Closed",IFERROR(IF(A810="kgb","Closed",IF(MID(C810,5,1)="Q","Closed",LOOKUP(TODAY()-W810, {0,31,91,181,366}, {"0-30天","31-90天","91-180天","181-365天","365天以上"}))), LOOKUP(TODAY()-Z810, {0,31,91,181,366}, {"0-30天","31-90天","91-180天","181-365天","365天以上"})))</f>
        <v>Closed</v>
      </c>
      <c r="E810" s="67" t="str" cm="1">
        <f t="array" ref="E810">IF(A810&lt;&gt;"kbb", "", IF(IFERROR(VALUE(V810), 0)=MAX(INDEX(($A$2:$A$4929="kbb")*($L$2:$L$4929=L810)*IFERROR(VALUE($V$2:$V$4929), 0), 0)), "最新", "歷史重複"))</f>
        <v/>
      </c>
      <c r="F810" t="s">
        <v>3778</v>
      </c>
      <c r="G810" t="s">
        <v>29</v>
      </c>
      <c r="H810" t="s">
        <v>30</v>
      </c>
      <c r="I810" t="s">
        <v>3483</v>
      </c>
      <c r="J810" t="s">
        <v>3779</v>
      </c>
      <c r="K810" t="s">
        <v>3780</v>
      </c>
      <c r="L810" t="s">
        <v>3786</v>
      </c>
      <c r="M810" t="s">
        <v>424</v>
      </c>
      <c r="N810" t="s">
        <v>219</v>
      </c>
      <c r="O810" t="s">
        <v>37</v>
      </c>
      <c r="P810" t="s">
        <v>3787</v>
      </c>
      <c r="Q810" t="s">
        <v>38</v>
      </c>
      <c r="R810" t="s">
        <v>743</v>
      </c>
      <c r="S810" t="s">
        <v>3783</v>
      </c>
      <c r="T810" t="s">
        <v>3788</v>
      </c>
      <c r="U810" t="s">
        <v>3746</v>
      </c>
      <c r="V810" t="s">
        <v>3746</v>
      </c>
      <c r="W810" t="s">
        <v>37</v>
      </c>
      <c r="X810" t="s">
        <v>37</v>
      </c>
      <c r="Y810" t="s">
        <v>37</v>
      </c>
      <c r="Z810" t="s">
        <v>3789</v>
      </c>
      <c r="AA810" t="s">
        <v>44</v>
      </c>
      <c r="AB810" t="s">
        <v>44</v>
      </c>
      <c r="AC810" t="s">
        <v>45</v>
      </c>
      <c r="AD810" t="s">
        <v>179</v>
      </c>
      <c r="AE810" t="s">
        <v>3748</v>
      </c>
      <c r="AF810" t="s">
        <v>48</v>
      </c>
      <c r="AG810">
        <v>619413</v>
      </c>
      <c r="AH810">
        <v>1</v>
      </c>
      <c r="AI810">
        <v>1</v>
      </c>
    </row>
    <row r="811" spans="1:35" ht="16.850000000000001" customHeight="1">
      <c r="A811" s="65" t="str">
        <f>IF(L811="","",IF(COUNTIF(Wip!K:K,L811)=0,IF(W811="","KGB","KBB"),IF(AND(_xlfn.IFNA(VLOOKUP(L811,Wip!K:M,3,0),"")="Y",Q811="MTCAPPLYCONF"),"On Hold",IF(W811="","KGB","KBB"))))</f>
        <v>KGB</v>
      </c>
      <c r="B811" s="65" t="str">
        <f>IF(A811="on hold", "on hold",
 IF(A811="KGB", "Standard Shipment",
  IF(IFERROR(IFERROR(VLOOKUP(L811, List!D:J, 7, 0), VLOOKUP(L811&amp;"", List!D:J, 7, 0)), 0)=0,
   IF(IFERROR(IFERROR(VLOOKUP(L811, 'CND List'!$A:$C, 3, 0), VLOOKUP(L811&amp;"", 'CND List'!$A:$C, 3, 0)), 0)=0,
    IF(A811="KBB", "-", ""),
    IFERROR(VLOOKUP(L811, 'CND List'!$A:$C, 3, 0), VLOOKUP(L811&amp;"", 'CND List'!$A:$C, 3, 0))
   ),
   IFERROR(VLOOKUP(L811, List!D:J, 7, 0), VLOOKUP(L811&amp;"", List!D:J, 7, 0))
  )
 )
)</f>
        <v>Standard Shipment</v>
      </c>
      <c r="C811" s="66" t="str">
        <f t="shared" si="13"/>
        <v>Standard Shipment</v>
      </c>
      <c r="D811" s="67" t="str">
        <f ca="1">IF(C811="Local Scrap","Closed",IFERROR(IF(A811="kgb","Closed",IF(MID(C811,5,1)="Q","Closed",LOOKUP(TODAY()-W811, {0,31,91,181,366}, {"0-30天","31-90天","91-180天","181-365天","365天以上"}))), LOOKUP(TODAY()-Z811, {0,31,91,181,366}, {"0-30天","31-90天","91-180天","181-365天","365天以上"})))</f>
        <v>Closed</v>
      </c>
      <c r="E811" s="67" t="str" cm="1">
        <f t="array" ref="E811">IF(A811&lt;&gt;"kbb", "", IF(IFERROR(VALUE(V811), 0)=MAX(INDEX(($A$2:$A$4929="kbb")*($L$2:$L$4929=L811)*IFERROR(VALUE($V$2:$V$4929), 0), 0)), "最新", "歷史重複"))</f>
        <v/>
      </c>
      <c r="F811" t="s">
        <v>3790</v>
      </c>
      <c r="G811" t="s">
        <v>29</v>
      </c>
      <c r="H811" t="s">
        <v>30</v>
      </c>
      <c r="I811" t="s">
        <v>3483</v>
      </c>
      <c r="J811" t="s">
        <v>3791</v>
      </c>
      <c r="K811" t="s">
        <v>3792</v>
      </c>
      <c r="L811" t="s">
        <v>3793</v>
      </c>
      <c r="M811" t="s">
        <v>455</v>
      </c>
      <c r="N811" t="s">
        <v>456</v>
      </c>
      <c r="O811" t="s">
        <v>37</v>
      </c>
      <c r="P811" t="s">
        <v>3794</v>
      </c>
      <c r="Q811" t="s">
        <v>38</v>
      </c>
      <c r="R811" t="s">
        <v>53</v>
      </c>
      <c r="S811" t="s">
        <v>3795</v>
      </c>
      <c r="T811" t="s">
        <v>3796</v>
      </c>
      <c r="U811" t="s">
        <v>3797</v>
      </c>
      <c r="V811" t="s">
        <v>3797</v>
      </c>
      <c r="W811" t="s">
        <v>37</v>
      </c>
      <c r="X811" t="s">
        <v>37</v>
      </c>
      <c r="Y811" t="s">
        <v>37</v>
      </c>
      <c r="Z811" t="s">
        <v>3798</v>
      </c>
      <c r="AA811" t="s">
        <v>44</v>
      </c>
      <c r="AB811" t="s">
        <v>44</v>
      </c>
      <c r="AC811" t="s">
        <v>45</v>
      </c>
      <c r="AD811" t="s">
        <v>460</v>
      </c>
      <c r="AE811" t="s">
        <v>3799</v>
      </c>
      <c r="AF811" t="s">
        <v>48</v>
      </c>
      <c r="AG811">
        <v>620060</v>
      </c>
      <c r="AH811">
        <v>1</v>
      </c>
      <c r="AI811">
        <v>1</v>
      </c>
    </row>
    <row r="812" spans="1:35" ht="16.850000000000001" customHeight="1">
      <c r="A812" s="65" t="str">
        <f>IF(L812="","",IF(COUNTIF(Wip!K:K,L812)=0,IF(W812="","KGB","KBB"),IF(AND(_xlfn.IFNA(VLOOKUP(L812,Wip!K:M,3,0),"")="Y",Q812="MTCAPPLYCONF"),"On Hold",IF(W812="","KGB","KBB"))))</f>
        <v>KBB</v>
      </c>
      <c r="B812" s="65" t="str">
        <f>IF(A812="on hold", "on hold",
 IF(A812="KGB", "Standard Shipment",
  IF(IFERROR(IFERROR(VLOOKUP(L812, List!D:J, 7, 0), VLOOKUP(L812&amp;"", List!D:J, 7, 0)), 0)=0,
   IF(IFERROR(IFERROR(VLOOKUP(L812, 'CND List'!$A:$C, 3, 0), VLOOKUP(L812&amp;"", 'CND List'!$A:$C, 3, 0)), 0)=0,
    IF(A812="KBB", "-", ""),
    IFERROR(VLOOKUP(L812, 'CND List'!$A:$C, 3, 0), VLOOKUP(L812&amp;"", 'CND List'!$A:$C, 3, 0))
   ),
   IFERROR(VLOOKUP(L812, List!D:J, 7, 0), VLOOKUP(L812&amp;"", List!D:J, 7, 0))
  )
 )
)</f>
        <v>-</v>
      </c>
      <c r="C812" s="66" t="str">
        <f t="shared" si="13"/>
        <v>wait for return customer</v>
      </c>
      <c r="D812" s="67" t="str">
        <f ca="1">IF(C812="Local Scrap","Closed",IFERROR(IF(A812="kgb","Closed",IF(MID(C812,5,1)="Q","Closed",LOOKUP(TODAY()-W812, {0,31,91,181,366}, {"0-30天","31-90天","91-180天","181-365天","365天以上"}))), LOOKUP(TODAY()-Z812, {0,31,91,181,366}, {"0-30天","31-90天","91-180天","181-365天","365天以上"})))</f>
        <v>365天以上</v>
      </c>
      <c r="E812" s="67" t="str" cm="1">
        <f t="array" ref="E812">IF(A812&lt;&gt;"kbb", "", IF(IFERROR(VALUE(V812), 0)=MAX(INDEX(($A$2:$A$4929="kbb")*($L$2:$L$4929=L812)*IFERROR(VALUE($V$2:$V$4929), 0), 0)), "最新", "歷史重複"))</f>
        <v>最新</v>
      </c>
      <c r="F812" t="s">
        <v>3790</v>
      </c>
      <c r="G812" t="s">
        <v>29</v>
      </c>
      <c r="H812" t="s">
        <v>30</v>
      </c>
      <c r="I812" t="s">
        <v>3483</v>
      </c>
      <c r="J812" t="s">
        <v>3791</v>
      </c>
      <c r="K812" t="s">
        <v>3792</v>
      </c>
      <c r="L812" t="s">
        <v>3800</v>
      </c>
      <c r="M812" t="s">
        <v>875</v>
      </c>
      <c r="N812" t="s">
        <v>206</v>
      </c>
      <c r="O812" t="s">
        <v>37</v>
      </c>
      <c r="P812" t="s">
        <v>3800</v>
      </c>
      <c r="Q812" t="s">
        <v>38</v>
      </c>
      <c r="R812" t="s">
        <v>743</v>
      </c>
      <c r="S812" t="s">
        <v>3795</v>
      </c>
      <c r="T812" t="s">
        <v>37</v>
      </c>
      <c r="U812" t="s">
        <v>37</v>
      </c>
      <c r="V812" t="s">
        <v>3801</v>
      </c>
      <c r="W812" t="s">
        <v>3802</v>
      </c>
      <c r="X812" t="s">
        <v>114</v>
      </c>
      <c r="Y812" t="s">
        <v>3803</v>
      </c>
      <c r="Z812" t="s">
        <v>3804</v>
      </c>
      <c r="AA812" t="s">
        <v>44</v>
      </c>
      <c r="AB812" t="s">
        <v>44</v>
      </c>
      <c r="AC812" t="s">
        <v>117</v>
      </c>
      <c r="AD812" t="s">
        <v>190</v>
      </c>
      <c r="AE812" t="s">
        <v>37</v>
      </c>
      <c r="AF812" t="s">
        <v>37</v>
      </c>
      <c r="AG812" t="s">
        <v>37</v>
      </c>
      <c r="AH812" t="s">
        <v>37</v>
      </c>
      <c r="AI812" t="s">
        <v>37</v>
      </c>
    </row>
    <row r="813" spans="1:35" ht="16.850000000000001" customHeight="1">
      <c r="A813" s="65" t="str">
        <f>IF(L813="","",IF(COUNTIF(Wip!K:K,L813)=0,IF(W813="","KGB","KBB"),IF(AND(_xlfn.IFNA(VLOOKUP(L813,Wip!K:M,3,0),"")="Y",Q813="MTCAPPLYCONF"),"On Hold",IF(W813="","KGB","KBB"))))</f>
        <v>KBB</v>
      </c>
      <c r="B813" s="65">
        <f>IF(A813="on hold", "on hold",
 IF(A813="KGB", "Standard Shipment",
  IF(IFERROR(IFERROR(VLOOKUP(L813, List!D:J, 7, 0), VLOOKUP(L813&amp;"", List!D:J, 7, 0)), 0)=0,
   IF(IFERROR(IFERROR(VLOOKUP(L813, 'CND List'!$A:$C, 3, 0), VLOOKUP(L813&amp;"", 'CND List'!$A:$C, 3, 0)), 0)=0,
    IF(A813="KBB", "-", ""),
    IFERROR(VLOOKUP(L813, 'CND List'!$A:$C, 3, 0), VLOOKUP(L813&amp;"", 'CND List'!$A:$C, 3, 0))
   ),
   IFERROR(VLOOKUP(L813, List!D:J, 7, 0), VLOOKUP(L813&amp;"", List!D:J, 7, 0))
  )
 )
)</f>
        <v>46178</v>
      </c>
      <c r="C813" s="66" t="str">
        <f t="shared" si="13"/>
        <v>2026Q2</v>
      </c>
      <c r="D813" s="67" t="str">
        <f ca="1">IF(C813="Local Scrap","Closed",IFERROR(IF(A813="kgb","Closed",IF(MID(C813,5,1)="Q","Closed",LOOKUP(TODAY()-W813, {0,31,91,181,366}, {"0-30天","31-90天","91-180天","181-365天","365天以上"}))), LOOKUP(TODAY()-Z813, {0,31,91,181,366}, {"0-30天","31-90天","91-180天","181-365天","365天以上"})))</f>
        <v>Closed</v>
      </c>
      <c r="E813" s="67" t="str" cm="1">
        <f t="array" ref="E813">IF(A813&lt;&gt;"kbb", "", IF(IFERROR(VALUE(V813), 0)=MAX(INDEX(($A$2:$A$4929="kbb")*($L$2:$L$4929=L813)*IFERROR(VALUE($V$2:$V$4929), 0), 0)), "最新", "歷史重複"))</f>
        <v>最新</v>
      </c>
      <c r="F813" t="s">
        <v>3790</v>
      </c>
      <c r="G813" t="s">
        <v>29</v>
      </c>
      <c r="H813" t="s">
        <v>30</v>
      </c>
      <c r="I813" t="s">
        <v>3483</v>
      </c>
      <c r="J813" t="s">
        <v>3791</v>
      </c>
      <c r="K813" t="s">
        <v>3792</v>
      </c>
      <c r="L813" t="s">
        <v>3805</v>
      </c>
      <c r="M813" t="s">
        <v>3806</v>
      </c>
      <c r="N813" t="s">
        <v>456</v>
      </c>
      <c r="O813" t="s">
        <v>37</v>
      </c>
      <c r="P813" t="s">
        <v>3805</v>
      </c>
      <c r="Q813" t="s">
        <v>38</v>
      </c>
      <c r="R813" t="s">
        <v>743</v>
      </c>
      <c r="S813" t="s">
        <v>3795</v>
      </c>
      <c r="T813" t="s">
        <v>37</v>
      </c>
      <c r="U813" t="s">
        <v>37</v>
      </c>
      <c r="V813" t="s">
        <v>3807</v>
      </c>
      <c r="W813" t="s">
        <v>692</v>
      </c>
      <c r="X813" t="s">
        <v>114</v>
      </c>
      <c r="Y813" t="s">
        <v>3808</v>
      </c>
      <c r="Z813" t="s">
        <v>3809</v>
      </c>
      <c r="AA813" t="s">
        <v>44</v>
      </c>
      <c r="AB813" t="s">
        <v>44</v>
      </c>
      <c r="AC813" t="s">
        <v>117</v>
      </c>
      <c r="AD813" t="s">
        <v>460</v>
      </c>
      <c r="AE813" t="s">
        <v>37</v>
      </c>
      <c r="AF813" t="s">
        <v>37</v>
      </c>
      <c r="AG813" t="s">
        <v>37</v>
      </c>
      <c r="AH813" t="s">
        <v>37</v>
      </c>
      <c r="AI813" t="s">
        <v>37</v>
      </c>
    </row>
    <row r="814" spans="1:35" ht="16.850000000000001" customHeight="1">
      <c r="A814" s="65" t="str">
        <f>IF(L814="","",IF(COUNTIF(Wip!K:K,L814)=0,IF(W814="","KGB","KBB"),IF(AND(_xlfn.IFNA(VLOOKUP(L814,Wip!K:M,3,0),"")="Y",Q814="MTCAPPLYCONF"),"On Hold",IF(W814="","KGB","KBB"))))</f>
        <v>KGB</v>
      </c>
      <c r="B814" s="65" t="str">
        <f>IF(A814="on hold", "on hold",
 IF(A814="KGB", "Standard Shipment",
  IF(IFERROR(IFERROR(VLOOKUP(L814, List!D:J, 7, 0), VLOOKUP(L814&amp;"", List!D:J, 7, 0)), 0)=0,
   IF(IFERROR(IFERROR(VLOOKUP(L814, 'CND List'!$A:$C, 3, 0), VLOOKUP(L814&amp;"", 'CND List'!$A:$C, 3, 0)), 0)=0,
    IF(A814="KBB", "-", ""),
    IFERROR(VLOOKUP(L814, 'CND List'!$A:$C, 3, 0), VLOOKUP(L814&amp;"", 'CND List'!$A:$C, 3, 0))
   ),
   IFERROR(VLOOKUP(L814, List!D:J, 7, 0), VLOOKUP(L814&amp;"", List!D:J, 7, 0))
  )
 )
)</f>
        <v>Standard Shipment</v>
      </c>
      <c r="C814" s="66" t="str">
        <f t="shared" si="13"/>
        <v>Standard Shipment</v>
      </c>
      <c r="D814" s="67" t="str">
        <f ca="1">IF(C814="Local Scrap","Closed",IFERROR(IF(A814="kgb","Closed",IF(MID(C814,5,1)="Q","Closed",LOOKUP(TODAY()-W814, {0,31,91,181,366}, {"0-30天","31-90天","91-180天","181-365天","365天以上"}))), LOOKUP(TODAY()-Z814, {0,31,91,181,366}, {"0-30天","31-90天","91-180天","181-365天","365天以上"})))</f>
        <v>Closed</v>
      </c>
      <c r="E814" s="67" t="str" cm="1">
        <f t="array" ref="E814">IF(A814&lt;&gt;"kbb", "", IF(IFERROR(VALUE(V814), 0)=MAX(INDEX(($A$2:$A$4929="kbb")*($L$2:$L$4929=L814)*IFERROR(VALUE($V$2:$V$4929), 0), 0)), "最新", "歷史重複"))</f>
        <v/>
      </c>
      <c r="F814" t="s">
        <v>3790</v>
      </c>
      <c r="G814" t="s">
        <v>29</v>
      </c>
      <c r="H814" t="s">
        <v>30</v>
      </c>
      <c r="I814" t="s">
        <v>3483</v>
      </c>
      <c r="J814" t="s">
        <v>3791</v>
      </c>
      <c r="K814" t="s">
        <v>3792</v>
      </c>
      <c r="L814" t="s">
        <v>3810</v>
      </c>
      <c r="M814" t="s">
        <v>949</v>
      </c>
      <c r="N814" t="s">
        <v>456</v>
      </c>
      <c r="O814" t="s">
        <v>37</v>
      </c>
      <c r="P814" t="s">
        <v>3811</v>
      </c>
      <c r="Q814" t="s">
        <v>38</v>
      </c>
      <c r="R814" t="s">
        <v>1070</v>
      </c>
      <c r="S814" t="s">
        <v>3795</v>
      </c>
      <c r="T814" t="s">
        <v>3812</v>
      </c>
      <c r="U814" t="s">
        <v>3813</v>
      </c>
      <c r="V814" t="s">
        <v>3813</v>
      </c>
      <c r="W814" t="s">
        <v>37</v>
      </c>
      <c r="X814" t="s">
        <v>37</v>
      </c>
      <c r="Y814" t="s">
        <v>37</v>
      </c>
      <c r="Z814" t="s">
        <v>3814</v>
      </c>
      <c r="AA814" t="s">
        <v>44</v>
      </c>
      <c r="AB814" t="s">
        <v>44</v>
      </c>
      <c r="AC814" t="s">
        <v>45</v>
      </c>
      <c r="AD814" t="s">
        <v>460</v>
      </c>
      <c r="AE814" t="s">
        <v>3815</v>
      </c>
      <c r="AF814" t="s">
        <v>48</v>
      </c>
      <c r="AG814">
        <v>619989</v>
      </c>
      <c r="AH814">
        <v>1</v>
      </c>
      <c r="AI814">
        <v>1</v>
      </c>
    </row>
    <row r="815" spans="1:35" ht="16.850000000000001" customHeight="1">
      <c r="A815" s="65" t="str">
        <f>IF(L815="","",IF(COUNTIF(Wip!K:K,L815)=0,IF(W815="","KGB","KBB"),IF(AND(_xlfn.IFNA(VLOOKUP(L815,Wip!K:M,3,0),"")="Y",Q815="MTCAPPLYCONF"),"On Hold",IF(W815="","KGB","KBB"))))</f>
        <v>KBB</v>
      </c>
      <c r="B815" s="65">
        <f>IF(A815="on hold", "on hold",
 IF(A815="KGB", "Standard Shipment",
  IF(IFERROR(IFERROR(VLOOKUP(L815, List!D:J, 7, 0), VLOOKUP(L815&amp;"", List!D:J, 7, 0)), 0)=0,
   IF(IFERROR(IFERROR(VLOOKUP(L815, 'CND List'!$A:$C, 3, 0), VLOOKUP(L815&amp;"", 'CND List'!$A:$C, 3, 0)), 0)=0,
    IF(A815="KBB", "-", ""),
    IFERROR(VLOOKUP(L815, 'CND List'!$A:$C, 3, 0), VLOOKUP(L815&amp;"", 'CND List'!$A:$C, 3, 0))
   ),
   IFERROR(VLOOKUP(L815, List!D:J, 7, 0), VLOOKUP(L815&amp;"", List!D:J, 7, 0))
  )
 )
)</f>
        <v>46178</v>
      </c>
      <c r="C815" s="66" t="str">
        <f t="shared" si="13"/>
        <v>2026Q2</v>
      </c>
      <c r="D815" s="67" t="str">
        <f ca="1">IF(C815="Local Scrap","Closed",IFERROR(IF(A815="kgb","Closed",IF(MID(C815,5,1)="Q","Closed",LOOKUP(TODAY()-W815, {0,31,91,181,366}, {"0-30天","31-90天","91-180天","181-365天","365天以上"}))), LOOKUP(TODAY()-Z815, {0,31,91,181,366}, {"0-30天","31-90天","91-180天","181-365天","365天以上"})))</f>
        <v>Closed</v>
      </c>
      <c r="E815" s="67" t="str" cm="1">
        <f t="array" ref="E815">IF(A815&lt;&gt;"kbb", "", IF(IFERROR(VALUE(V815), 0)=MAX(INDEX(($A$2:$A$4929="kbb")*($L$2:$L$4929=L815)*IFERROR(VALUE($V$2:$V$4929), 0), 0)), "最新", "歷史重複"))</f>
        <v>最新</v>
      </c>
      <c r="F815" t="s">
        <v>3790</v>
      </c>
      <c r="G815" t="s">
        <v>29</v>
      </c>
      <c r="H815" t="s">
        <v>30</v>
      </c>
      <c r="I815" t="s">
        <v>3483</v>
      </c>
      <c r="J815" t="s">
        <v>3791</v>
      </c>
      <c r="K815" t="s">
        <v>3792</v>
      </c>
      <c r="L815" t="s">
        <v>3816</v>
      </c>
      <c r="M815" t="s">
        <v>3806</v>
      </c>
      <c r="N815" t="s">
        <v>456</v>
      </c>
      <c r="O815" t="s">
        <v>37</v>
      </c>
      <c r="P815" t="s">
        <v>3816</v>
      </c>
      <c r="Q815" t="s">
        <v>38</v>
      </c>
      <c r="R815" t="s">
        <v>743</v>
      </c>
      <c r="S815" t="s">
        <v>3795</v>
      </c>
      <c r="T815" t="s">
        <v>37</v>
      </c>
      <c r="U815" t="s">
        <v>37</v>
      </c>
      <c r="V815" t="s">
        <v>3817</v>
      </c>
      <c r="W815" t="s">
        <v>692</v>
      </c>
      <c r="X815" t="s">
        <v>114</v>
      </c>
      <c r="Y815" t="s">
        <v>3808</v>
      </c>
      <c r="Z815" t="s">
        <v>3818</v>
      </c>
      <c r="AA815" t="s">
        <v>44</v>
      </c>
      <c r="AB815" t="s">
        <v>44</v>
      </c>
      <c r="AC815" t="s">
        <v>117</v>
      </c>
      <c r="AD815" t="s">
        <v>460</v>
      </c>
      <c r="AE815" t="s">
        <v>37</v>
      </c>
      <c r="AF815" t="s">
        <v>37</v>
      </c>
      <c r="AG815" t="s">
        <v>37</v>
      </c>
      <c r="AH815" t="s">
        <v>37</v>
      </c>
      <c r="AI815" t="s">
        <v>37</v>
      </c>
    </row>
    <row r="816" spans="1:35" ht="16.850000000000001" customHeight="1">
      <c r="A816" s="65" t="str">
        <f>IF(L816="","",IF(COUNTIF(Wip!K:K,L816)=0,IF(W816="","KGB","KBB"),IF(AND(_xlfn.IFNA(VLOOKUP(L816,Wip!K:M,3,0),"")="Y",Q816="MTCAPPLYCONF"),"On Hold",IF(W816="","KGB","KBB"))))</f>
        <v>KBB</v>
      </c>
      <c r="B816" s="65">
        <f>IF(A816="on hold", "on hold",
 IF(A816="KGB", "Standard Shipment",
  IF(IFERROR(IFERROR(VLOOKUP(L816, List!D:J, 7, 0), VLOOKUP(L816&amp;"", List!D:J, 7, 0)), 0)=0,
   IF(IFERROR(IFERROR(VLOOKUP(L816, 'CND List'!$A:$C, 3, 0), VLOOKUP(L816&amp;"", 'CND List'!$A:$C, 3, 0)), 0)=0,
    IF(A816="KBB", "-", ""),
    IFERROR(VLOOKUP(L816, 'CND List'!$A:$C, 3, 0), VLOOKUP(L816&amp;"", 'CND List'!$A:$C, 3, 0))
   ),
   IFERROR(VLOOKUP(L816, List!D:J, 7, 0), VLOOKUP(L816&amp;"", List!D:J, 7, 0))
  )
 )
)</f>
        <v>46178</v>
      </c>
      <c r="C816" s="66" t="str">
        <f t="shared" si="13"/>
        <v>2026Q2</v>
      </c>
      <c r="D816" s="67" t="str">
        <f ca="1">IF(C816="Local Scrap","Closed",IFERROR(IF(A816="kgb","Closed",IF(MID(C816,5,1)="Q","Closed",LOOKUP(TODAY()-W816, {0,31,91,181,366}, {"0-30天","31-90天","91-180天","181-365天","365天以上"}))), LOOKUP(TODAY()-Z816, {0,31,91,181,366}, {"0-30天","31-90天","91-180天","181-365天","365天以上"})))</f>
        <v>Closed</v>
      </c>
      <c r="E816" s="67" t="str" cm="1">
        <f t="array" ref="E816">IF(A816&lt;&gt;"kbb", "", IF(IFERROR(VALUE(V816), 0)=MAX(INDEX(($A$2:$A$4929="kbb")*($L$2:$L$4929=L816)*IFERROR(VALUE($V$2:$V$4929), 0), 0)), "最新", "歷史重複"))</f>
        <v>最新</v>
      </c>
      <c r="F816" t="s">
        <v>3790</v>
      </c>
      <c r="G816" t="s">
        <v>29</v>
      </c>
      <c r="H816" t="s">
        <v>30</v>
      </c>
      <c r="I816" t="s">
        <v>3483</v>
      </c>
      <c r="J816" t="s">
        <v>3791</v>
      </c>
      <c r="K816" t="s">
        <v>3792</v>
      </c>
      <c r="L816" t="s">
        <v>3819</v>
      </c>
      <c r="M816" t="s">
        <v>949</v>
      </c>
      <c r="N816" t="s">
        <v>456</v>
      </c>
      <c r="O816" t="s">
        <v>37</v>
      </c>
      <c r="P816" t="s">
        <v>3819</v>
      </c>
      <c r="Q816" t="s">
        <v>38</v>
      </c>
      <c r="R816" t="s">
        <v>743</v>
      </c>
      <c r="S816" t="s">
        <v>3795</v>
      </c>
      <c r="T816" t="s">
        <v>37</v>
      </c>
      <c r="U816" t="s">
        <v>37</v>
      </c>
      <c r="V816" t="s">
        <v>3820</v>
      </c>
      <c r="W816" t="s">
        <v>1157</v>
      </c>
      <c r="X816" t="s">
        <v>114</v>
      </c>
      <c r="Y816" t="s">
        <v>1158</v>
      </c>
      <c r="Z816" t="s">
        <v>3821</v>
      </c>
      <c r="AA816" t="s">
        <v>44</v>
      </c>
      <c r="AB816" t="s">
        <v>44</v>
      </c>
      <c r="AC816" t="s">
        <v>117</v>
      </c>
      <c r="AD816" t="s">
        <v>460</v>
      </c>
      <c r="AE816" t="s">
        <v>37</v>
      </c>
      <c r="AF816" t="s">
        <v>37</v>
      </c>
      <c r="AG816" t="s">
        <v>37</v>
      </c>
      <c r="AH816" t="s">
        <v>37</v>
      </c>
      <c r="AI816" t="s">
        <v>37</v>
      </c>
    </row>
    <row r="817" spans="1:35" ht="16.850000000000001" customHeight="1">
      <c r="A817" s="65" t="str">
        <f>IF(L817="","",IF(COUNTIF(Wip!K:K,L817)=0,IF(W817="","KGB","KBB"),IF(AND(_xlfn.IFNA(VLOOKUP(L817,Wip!K:M,3,0),"")="Y",Q817="MTCAPPLYCONF"),"On Hold",IF(W817="","KGB","KBB"))))</f>
        <v>KGB</v>
      </c>
      <c r="B817" s="65" t="str">
        <f>IF(A817="on hold", "on hold",
 IF(A817="KGB", "Standard Shipment",
  IF(IFERROR(IFERROR(VLOOKUP(L817, List!D:J, 7, 0), VLOOKUP(L817&amp;"", List!D:J, 7, 0)), 0)=0,
   IF(IFERROR(IFERROR(VLOOKUP(L817, 'CND List'!$A:$C, 3, 0), VLOOKUP(L817&amp;"", 'CND List'!$A:$C, 3, 0)), 0)=0,
    IF(A817="KBB", "-", ""),
    IFERROR(VLOOKUP(L817, 'CND List'!$A:$C, 3, 0), VLOOKUP(L817&amp;"", 'CND List'!$A:$C, 3, 0))
   ),
   IFERROR(VLOOKUP(L817, List!D:J, 7, 0), VLOOKUP(L817&amp;"", List!D:J, 7, 0))
  )
 )
)</f>
        <v>Standard Shipment</v>
      </c>
      <c r="C817" s="66" t="str">
        <f t="shared" si="13"/>
        <v>Standard Shipment</v>
      </c>
      <c r="D817" s="67" t="str">
        <f ca="1">IF(C817="Local Scrap","Closed",IFERROR(IF(A817="kgb","Closed",IF(MID(C817,5,1)="Q","Closed",LOOKUP(TODAY()-W817, {0,31,91,181,366}, {"0-30天","31-90天","91-180天","181-365天","365天以上"}))), LOOKUP(TODAY()-Z817, {0,31,91,181,366}, {"0-30天","31-90天","91-180天","181-365天","365天以上"})))</f>
        <v>Closed</v>
      </c>
      <c r="E817" s="67" t="str" cm="1">
        <f t="array" ref="E817">IF(A817&lt;&gt;"kbb", "", IF(IFERROR(VALUE(V817), 0)=MAX(INDEX(($A$2:$A$4929="kbb")*($L$2:$L$4929=L817)*IFERROR(VALUE($V$2:$V$4929), 0), 0)), "最新", "歷史重複"))</f>
        <v/>
      </c>
      <c r="F817" t="s">
        <v>3790</v>
      </c>
      <c r="G817" t="s">
        <v>29</v>
      </c>
      <c r="H817" t="s">
        <v>30</v>
      </c>
      <c r="I817" t="s">
        <v>3483</v>
      </c>
      <c r="J817" t="s">
        <v>3791</v>
      </c>
      <c r="K817" t="s">
        <v>3792</v>
      </c>
      <c r="L817" t="s">
        <v>3822</v>
      </c>
      <c r="M817" t="s">
        <v>949</v>
      </c>
      <c r="N817" t="s">
        <v>456</v>
      </c>
      <c r="O817" t="s">
        <v>37</v>
      </c>
      <c r="P817" t="s">
        <v>3823</v>
      </c>
      <c r="Q817" t="s">
        <v>38</v>
      </c>
      <c r="R817" t="s">
        <v>1070</v>
      </c>
      <c r="S817" t="s">
        <v>3795</v>
      </c>
      <c r="T817" t="s">
        <v>3824</v>
      </c>
      <c r="U817" t="s">
        <v>3797</v>
      </c>
      <c r="V817" t="s">
        <v>3797</v>
      </c>
      <c r="W817" t="s">
        <v>37</v>
      </c>
      <c r="X817" t="s">
        <v>37</v>
      </c>
      <c r="Y817" t="s">
        <v>37</v>
      </c>
      <c r="Z817" t="s">
        <v>3825</v>
      </c>
      <c r="AA817" t="s">
        <v>44</v>
      </c>
      <c r="AB817" t="s">
        <v>44</v>
      </c>
      <c r="AC817" t="s">
        <v>45</v>
      </c>
      <c r="AD817" t="s">
        <v>460</v>
      </c>
      <c r="AE817" t="s">
        <v>3799</v>
      </c>
      <c r="AF817" t="s">
        <v>48</v>
      </c>
      <c r="AG817">
        <v>620060</v>
      </c>
      <c r="AH817">
        <v>1</v>
      </c>
      <c r="AI817">
        <v>1</v>
      </c>
    </row>
    <row r="818" spans="1:35" ht="16.850000000000001" customHeight="1">
      <c r="A818" s="65" t="str">
        <f>IF(L818="","",IF(COUNTIF(Wip!K:K,L818)=0,IF(W818="","KGB","KBB"),IF(AND(_xlfn.IFNA(VLOOKUP(L818,Wip!K:M,3,0),"")="Y",Q818="MTCAPPLYCONF"),"On Hold",IF(W818="","KGB","KBB"))))</f>
        <v>KGB</v>
      </c>
      <c r="B818" s="65" t="str">
        <f>IF(A818="on hold", "on hold",
 IF(A818="KGB", "Standard Shipment",
  IF(IFERROR(IFERROR(VLOOKUP(L818, List!D:J, 7, 0), VLOOKUP(L818&amp;"", List!D:J, 7, 0)), 0)=0,
   IF(IFERROR(IFERROR(VLOOKUP(L818, 'CND List'!$A:$C, 3, 0), VLOOKUP(L818&amp;"", 'CND List'!$A:$C, 3, 0)), 0)=0,
    IF(A818="KBB", "-", ""),
    IFERROR(VLOOKUP(L818, 'CND List'!$A:$C, 3, 0), VLOOKUP(L818&amp;"", 'CND List'!$A:$C, 3, 0))
   ),
   IFERROR(VLOOKUP(L818, List!D:J, 7, 0), VLOOKUP(L818&amp;"", List!D:J, 7, 0))
  )
 )
)</f>
        <v>Standard Shipment</v>
      </c>
      <c r="C818" s="66" t="str">
        <f t="shared" si="13"/>
        <v>Standard Shipment</v>
      </c>
      <c r="D818" s="67" t="str">
        <f ca="1">IF(C818="Local Scrap","Closed",IFERROR(IF(A818="kgb","Closed",IF(MID(C818,5,1)="Q","Closed",LOOKUP(TODAY()-W818, {0,31,91,181,366}, {"0-30天","31-90天","91-180天","181-365天","365天以上"}))), LOOKUP(TODAY()-Z818, {0,31,91,181,366}, {"0-30天","31-90天","91-180天","181-365天","365天以上"})))</f>
        <v>Closed</v>
      </c>
      <c r="E818" s="67" t="str" cm="1">
        <f t="array" ref="E818">IF(A818&lt;&gt;"kbb", "", IF(IFERROR(VALUE(V818), 0)=MAX(INDEX(($A$2:$A$4929="kbb")*($L$2:$L$4929=L818)*IFERROR(VALUE($V$2:$V$4929), 0), 0)), "最新", "歷史重複"))</f>
        <v/>
      </c>
      <c r="F818" t="s">
        <v>3790</v>
      </c>
      <c r="G818" t="s">
        <v>29</v>
      </c>
      <c r="H818" t="s">
        <v>30</v>
      </c>
      <c r="I818" t="s">
        <v>3483</v>
      </c>
      <c r="J818" t="s">
        <v>3791</v>
      </c>
      <c r="K818" t="s">
        <v>3792</v>
      </c>
      <c r="L818" t="s">
        <v>3826</v>
      </c>
      <c r="M818" t="s">
        <v>205</v>
      </c>
      <c r="N818" t="s">
        <v>206</v>
      </c>
      <c r="O818" t="s">
        <v>37</v>
      </c>
      <c r="P818" t="s">
        <v>3827</v>
      </c>
      <c r="Q818" t="s">
        <v>38</v>
      </c>
      <c r="R818" t="s">
        <v>1070</v>
      </c>
      <c r="S818" t="s">
        <v>3795</v>
      </c>
      <c r="T818" t="s">
        <v>3828</v>
      </c>
      <c r="U818" t="s">
        <v>3813</v>
      </c>
      <c r="V818" t="s">
        <v>3813</v>
      </c>
      <c r="W818" t="s">
        <v>37</v>
      </c>
      <c r="X818" t="s">
        <v>37</v>
      </c>
      <c r="Y818" t="s">
        <v>37</v>
      </c>
      <c r="Z818" t="s">
        <v>3829</v>
      </c>
      <c r="AA818" t="s">
        <v>44</v>
      </c>
      <c r="AB818" t="s">
        <v>44</v>
      </c>
      <c r="AC818" t="s">
        <v>45</v>
      </c>
      <c r="AD818" t="s">
        <v>190</v>
      </c>
      <c r="AE818" t="s">
        <v>3815</v>
      </c>
      <c r="AF818" t="s">
        <v>48</v>
      </c>
      <c r="AG818">
        <v>619989</v>
      </c>
      <c r="AH818">
        <v>1</v>
      </c>
      <c r="AI818">
        <v>1</v>
      </c>
    </row>
    <row r="819" spans="1:35" ht="16.850000000000001" customHeight="1">
      <c r="A819" s="65" t="str">
        <f>IF(L819="","",IF(COUNTIF(Wip!K:K,L819)=0,IF(W819="","KGB","KBB"),IF(AND(_xlfn.IFNA(VLOOKUP(L819,Wip!K:M,3,0),"")="Y",Q819="MTCAPPLYCONF"),"On Hold",IF(W819="","KGB","KBB"))))</f>
        <v>KGB</v>
      </c>
      <c r="B819" s="65" t="str">
        <f>IF(A819="on hold", "on hold",
 IF(A819="KGB", "Standard Shipment",
  IF(IFERROR(IFERROR(VLOOKUP(L819, List!D:J, 7, 0), VLOOKUP(L819&amp;"", List!D:J, 7, 0)), 0)=0,
   IF(IFERROR(IFERROR(VLOOKUP(L819, 'CND List'!$A:$C, 3, 0), VLOOKUP(L819&amp;"", 'CND List'!$A:$C, 3, 0)), 0)=0,
    IF(A819="KBB", "-", ""),
    IFERROR(VLOOKUP(L819, 'CND List'!$A:$C, 3, 0), VLOOKUP(L819&amp;"", 'CND List'!$A:$C, 3, 0))
   ),
   IFERROR(VLOOKUP(L819, List!D:J, 7, 0), VLOOKUP(L819&amp;"", List!D:J, 7, 0))
  )
 )
)</f>
        <v>Standard Shipment</v>
      </c>
      <c r="C819" s="66" t="str">
        <f t="shared" si="13"/>
        <v>Standard Shipment</v>
      </c>
      <c r="D819" s="67" t="str">
        <f ca="1">IF(C819="Local Scrap","Closed",IFERROR(IF(A819="kgb","Closed",IF(MID(C819,5,1)="Q","Closed",LOOKUP(TODAY()-W819, {0,31,91,181,366}, {"0-30天","31-90天","91-180天","181-365天","365天以上"}))), LOOKUP(TODAY()-Z819, {0,31,91,181,366}, {"0-30天","31-90天","91-180天","181-365天","365天以上"})))</f>
        <v>Closed</v>
      </c>
      <c r="E819" s="67" t="str" cm="1">
        <f t="array" ref="E819">IF(A819&lt;&gt;"kbb", "", IF(IFERROR(VALUE(V819), 0)=MAX(INDEX(($A$2:$A$4929="kbb")*($L$2:$L$4929=L819)*IFERROR(VALUE($V$2:$V$4929), 0), 0)), "最新", "歷史重複"))</f>
        <v/>
      </c>
      <c r="F819" t="s">
        <v>3790</v>
      </c>
      <c r="G819" t="s">
        <v>29</v>
      </c>
      <c r="H819" t="s">
        <v>30</v>
      </c>
      <c r="I819" t="s">
        <v>3483</v>
      </c>
      <c r="J819" t="s">
        <v>3791</v>
      </c>
      <c r="K819" t="s">
        <v>3792</v>
      </c>
      <c r="L819" t="s">
        <v>3830</v>
      </c>
      <c r="M819" t="s">
        <v>455</v>
      </c>
      <c r="N819" t="s">
        <v>456</v>
      </c>
      <c r="O819" t="s">
        <v>37</v>
      </c>
      <c r="P819" t="s">
        <v>3831</v>
      </c>
      <c r="Q819" t="s">
        <v>38</v>
      </c>
      <c r="R819" t="s">
        <v>1070</v>
      </c>
      <c r="S819" t="s">
        <v>3795</v>
      </c>
      <c r="T819" t="s">
        <v>3832</v>
      </c>
      <c r="U819" t="s">
        <v>3813</v>
      </c>
      <c r="V819" t="s">
        <v>3813</v>
      </c>
      <c r="W819" t="s">
        <v>37</v>
      </c>
      <c r="X819" t="s">
        <v>37</v>
      </c>
      <c r="Y819" t="s">
        <v>37</v>
      </c>
      <c r="Z819" t="s">
        <v>3833</v>
      </c>
      <c r="AA819" t="s">
        <v>44</v>
      </c>
      <c r="AB819" t="s">
        <v>44</v>
      </c>
      <c r="AC819" t="s">
        <v>45</v>
      </c>
      <c r="AD819" t="s">
        <v>460</v>
      </c>
      <c r="AE819" t="s">
        <v>3815</v>
      </c>
      <c r="AF819" t="s">
        <v>48</v>
      </c>
      <c r="AG819">
        <v>619989</v>
      </c>
      <c r="AH819">
        <v>1</v>
      </c>
      <c r="AI819">
        <v>1</v>
      </c>
    </row>
    <row r="820" spans="1:35" ht="16.850000000000001" customHeight="1">
      <c r="A820" s="65" t="str">
        <f>IF(L820="","",IF(COUNTIF(Wip!K:K,L820)=0,IF(W820="","KGB","KBB"),IF(AND(_xlfn.IFNA(VLOOKUP(L820,Wip!K:M,3,0),"")="Y",Q820="MTCAPPLYCONF"),"On Hold",IF(W820="","KGB","KBB"))))</f>
        <v>KGB</v>
      </c>
      <c r="B820" s="65" t="str">
        <f>IF(A820="on hold", "on hold",
 IF(A820="KGB", "Standard Shipment",
  IF(IFERROR(IFERROR(VLOOKUP(L820, List!D:J, 7, 0), VLOOKUP(L820&amp;"", List!D:J, 7, 0)), 0)=0,
   IF(IFERROR(IFERROR(VLOOKUP(L820, 'CND List'!$A:$C, 3, 0), VLOOKUP(L820&amp;"", 'CND List'!$A:$C, 3, 0)), 0)=0,
    IF(A820="KBB", "-", ""),
    IFERROR(VLOOKUP(L820, 'CND List'!$A:$C, 3, 0), VLOOKUP(L820&amp;"", 'CND List'!$A:$C, 3, 0))
   ),
   IFERROR(VLOOKUP(L820, List!D:J, 7, 0), VLOOKUP(L820&amp;"", List!D:J, 7, 0))
  )
 )
)</f>
        <v>Standard Shipment</v>
      </c>
      <c r="C820" s="66" t="str">
        <f t="shared" si="13"/>
        <v>Standard Shipment</v>
      </c>
      <c r="D820" s="67" t="str">
        <f ca="1">IF(C820="Local Scrap","Closed",IFERROR(IF(A820="kgb","Closed",IF(MID(C820,5,1)="Q","Closed",LOOKUP(TODAY()-W820, {0,31,91,181,366}, {"0-30天","31-90天","91-180天","181-365天","365天以上"}))), LOOKUP(TODAY()-Z820, {0,31,91,181,366}, {"0-30天","31-90天","91-180天","181-365天","365天以上"})))</f>
        <v>Closed</v>
      </c>
      <c r="E820" s="67" t="str" cm="1">
        <f t="array" ref="E820">IF(A820&lt;&gt;"kbb", "", IF(IFERROR(VALUE(V820), 0)=MAX(INDEX(($A$2:$A$4929="kbb")*($L$2:$L$4929=L820)*IFERROR(VALUE($V$2:$V$4929), 0), 0)), "最新", "歷史重複"))</f>
        <v/>
      </c>
      <c r="F820" t="s">
        <v>3790</v>
      </c>
      <c r="G820" t="s">
        <v>29</v>
      </c>
      <c r="H820" t="s">
        <v>30</v>
      </c>
      <c r="I820" t="s">
        <v>3483</v>
      </c>
      <c r="J820" t="s">
        <v>3791</v>
      </c>
      <c r="K820" t="s">
        <v>3792</v>
      </c>
      <c r="L820" t="s">
        <v>3834</v>
      </c>
      <c r="M820" t="s">
        <v>701</v>
      </c>
      <c r="N820" t="s">
        <v>456</v>
      </c>
      <c r="O820" t="s">
        <v>37</v>
      </c>
      <c r="P820" t="s">
        <v>3835</v>
      </c>
      <c r="Q820" t="s">
        <v>38</v>
      </c>
      <c r="R820" t="s">
        <v>1070</v>
      </c>
      <c r="S820" t="s">
        <v>3795</v>
      </c>
      <c r="T820" t="s">
        <v>3836</v>
      </c>
      <c r="U820" t="s">
        <v>3797</v>
      </c>
      <c r="V820" t="s">
        <v>3797</v>
      </c>
      <c r="W820" t="s">
        <v>37</v>
      </c>
      <c r="X820" t="s">
        <v>37</v>
      </c>
      <c r="Y820" t="s">
        <v>37</v>
      </c>
      <c r="Z820" t="s">
        <v>3837</v>
      </c>
      <c r="AA820" t="s">
        <v>44</v>
      </c>
      <c r="AB820" t="s">
        <v>44</v>
      </c>
      <c r="AC820" t="s">
        <v>45</v>
      </c>
      <c r="AD820" t="s">
        <v>460</v>
      </c>
      <c r="AE820" t="s">
        <v>3799</v>
      </c>
      <c r="AF820" t="s">
        <v>48</v>
      </c>
      <c r="AG820">
        <v>620060</v>
      </c>
      <c r="AH820">
        <v>1</v>
      </c>
      <c r="AI820">
        <v>1</v>
      </c>
    </row>
    <row r="821" spans="1:35" ht="16.850000000000001" customHeight="1">
      <c r="A821" s="65" t="str">
        <f>IF(L821="","",IF(COUNTIF(Wip!K:K,L821)=0,IF(W821="","KGB","KBB"),IF(AND(_xlfn.IFNA(VLOOKUP(L821,Wip!K:M,3,0),"")="Y",Q821="MTCAPPLYCONF"),"On Hold",IF(W821="","KGB","KBB"))))</f>
        <v>KGB</v>
      </c>
      <c r="B821" s="65" t="str">
        <f>IF(A821="on hold", "on hold",
 IF(A821="KGB", "Standard Shipment",
  IF(IFERROR(IFERROR(VLOOKUP(L821, List!D:J, 7, 0), VLOOKUP(L821&amp;"", List!D:J, 7, 0)), 0)=0,
   IF(IFERROR(IFERROR(VLOOKUP(L821, 'CND List'!$A:$C, 3, 0), VLOOKUP(L821&amp;"", 'CND List'!$A:$C, 3, 0)), 0)=0,
    IF(A821="KBB", "-", ""),
    IFERROR(VLOOKUP(L821, 'CND List'!$A:$C, 3, 0), VLOOKUP(L821&amp;"", 'CND List'!$A:$C, 3, 0))
   ),
   IFERROR(VLOOKUP(L821, List!D:J, 7, 0), VLOOKUP(L821&amp;"", List!D:J, 7, 0))
  )
 )
)</f>
        <v>Standard Shipment</v>
      </c>
      <c r="C821" s="66" t="str">
        <f t="shared" si="13"/>
        <v>Standard Shipment</v>
      </c>
      <c r="D821" s="67" t="str">
        <f ca="1">IF(C821="Local Scrap","Closed",IFERROR(IF(A821="kgb","Closed",IF(MID(C821,5,1)="Q","Closed",LOOKUP(TODAY()-W821, {0,31,91,181,366}, {"0-30天","31-90天","91-180天","181-365天","365天以上"}))), LOOKUP(TODAY()-Z821, {0,31,91,181,366}, {"0-30天","31-90天","91-180天","181-365天","365天以上"})))</f>
        <v>Closed</v>
      </c>
      <c r="E821" s="67" t="str" cm="1">
        <f t="array" ref="E821">IF(A821&lt;&gt;"kbb", "", IF(IFERROR(VALUE(V821), 0)=MAX(INDEX(($A$2:$A$4929="kbb")*($L$2:$L$4929=L821)*IFERROR(VALUE($V$2:$V$4929), 0), 0)), "最新", "歷史重複"))</f>
        <v/>
      </c>
      <c r="F821" t="s">
        <v>3790</v>
      </c>
      <c r="G821" t="s">
        <v>29</v>
      </c>
      <c r="H821" t="s">
        <v>30</v>
      </c>
      <c r="I821" t="s">
        <v>3483</v>
      </c>
      <c r="J821" t="s">
        <v>3791</v>
      </c>
      <c r="K821" t="s">
        <v>3792</v>
      </c>
      <c r="L821" t="s">
        <v>3838</v>
      </c>
      <c r="M821" t="s">
        <v>448</v>
      </c>
      <c r="N821" t="s">
        <v>36</v>
      </c>
      <c r="O821" t="s">
        <v>37</v>
      </c>
      <c r="P821" t="s">
        <v>3839</v>
      </c>
      <c r="Q821" t="s">
        <v>38</v>
      </c>
      <c r="R821" t="s">
        <v>1070</v>
      </c>
      <c r="S821" t="s">
        <v>3795</v>
      </c>
      <c r="T821" t="s">
        <v>3840</v>
      </c>
      <c r="U821" t="s">
        <v>3841</v>
      </c>
      <c r="V821" t="s">
        <v>3841</v>
      </c>
      <c r="W821" t="s">
        <v>37</v>
      </c>
      <c r="X821" t="s">
        <v>37</v>
      </c>
      <c r="Y821" t="s">
        <v>37</v>
      </c>
      <c r="Z821" t="s">
        <v>3842</v>
      </c>
      <c r="AA821" t="s">
        <v>44</v>
      </c>
      <c r="AB821" t="s">
        <v>44</v>
      </c>
      <c r="AC821" t="s">
        <v>45</v>
      </c>
      <c r="AD821" t="s">
        <v>46</v>
      </c>
      <c r="AE821" t="s">
        <v>3843</v>
      </c>
      <c r="AF821" t="s">
        <v>48</v>
      </c>
      <c r="AG821">
        <v>620232</v>
      </c>
      <c r="AH821">
        <v>1</v>
      </c>
      <c r="AI821">
        <v>1</v>
      </c>
    </row>
    <row r="822" spans="1:35" ht="16.850000000000001" customHeight="1">
      <c r="A822" s="65" t="str">
        <f>IF(L822="","",IF(COUNTIF(Wip!K:K,L822)=0,IF(W822="","KGB","KBB"),IF(AND(_xlfn.IFNA(VLOOKUP(L822,Wip!K:M,3,0),"")="Y",Q822="MTCAPPLYCONF"),"On Hold",IF(W822="","KGB","KBB"))))</f>
        <v>KGB</v>
      </c>
      <c r="B822" s="65" t="str">
        <f>IF(A822="on hold", "on hold",
 IF(A822="KGB", "Standard Shipment",
  IF(IFERROR(IFERROR(VLOOKUP(L822, List!D:J, 7, 0), VLOOKUP(L822&amp;"", List!D:J, 7, 0)), 0)=0,
   IF(IFERROR(IFERROR(VLOOKUP(L822, 'CND List'!$A:$C, 3, 0), VLOOKUP(L822&amp;"", 'CND List'!$A:$C, 3, 0)), 0)=0,
    IF(A822="KBB", "-", ""),
    IFERROR(VLOOKUP(L822, 'CND List'!$A:$C, 3, 0), VLOOKUP(L822&amp;"", 'CND List'!$A:$C, 3, 0))
   ),
   IFERROR(VLOOKUP(L822, List!D:J, 7, 0), VLOOKUP(L822&amp;"", List!D:J, 7, 0))
  )
 )
)</f>
        <v>Standard Shipment</v>
      </c>
      <c r="C822" s="66" t="str">
        <f t="shared" si="13"/>
        <v>Standard Shipment</v>
      </c>
      <c r="D822" s="67" t="str">
        <f ca="1">IF(C822="Local Scrap","Closed",IFERROR(IF(A822="kgb","Closed",IF(MID(C822,5,1)="Q","Closed",LOOKUP(TODAY()-W822, {0,31,91,181,366}, {"0-30天","31-90天","91-180天","181-365天","365天以上"}))), LOOKUP(TODAY()-Z822, {0,31,91,181,366}, {"0-30天","31-90天","91-180天","181-365天","365天以上"})))</f>
        <v>Closed</v>
      </c>
      <c r="E822" s="67" t="str" cm="1">
        <f t="array" ref="E822">IF(A822&lt;&gt;"kbb", "", IF(IFERROR(VALUE(V822), 0)=MAX(INDEX(($A$2:$A$4929="kbb")*($L$2:$L$4929=L822)*IFERROR(VALUE($V$2:$V$4929), 0), 0)), "最新", "歷史重複"))</f>
        <v/>
      </c>
      <c r="F822" t="s">
        <v>3844</v>
      </c>
      <c r="G822" t="s">
        <v>29</v>
      </c>
      <c r="H822" t="s">
        <v>30</v>
      </c>
      <c r="I822" t="s">
        <v>3483</v>
      </c>
      <c r="J822" t="s">
        <v>3845</v>
      </c>
      <c r="K822" t="s">
        <v>3846</v>
      </c>
      <c r="L822" t="s">
        <v>3847</v>
      </c>
      <c r="M822" t="s">
        <v>3806</v>
      </c>
      <c r="N822" t="s">
        <v>456</v>
      </c>
      <c r="O822" t="s">
        <v>37</v>
      </c>
      <c r="P822" t="s">
        <v>3848</v>
      </c>
      <c r="Q822" t="s">
        <v>38</v>
      </c>
      <c r="R822" t="s">
        <v>1070</v>
      </c>
      <c r="S822" t="s">
        <v>3849</v>
      </c>
      <c r="T822" t="s">
        <v>3850</v>
      </c>
      <c r="U822" t="s">
        <v>3851</v>
      </c>
      <c r="V822" t="s">
        <v>3851</v>
      </c>
      <c r="W822" t="s">
        <v>37</v>
      </c>
      <c r="X822" t="s">
        <v>37</v>
      </c>
      <c r="Y822" t="s">
        <v>37</v>
      </c>
      <c r="Z822" t="s">
        <v>3852</v>
      </c>
      <c r="AA822" t="s">
        <v>44</v>
      </c>
      <c r="AB822" t="s">
        <v>44</v>
      </c>
      <c r="AC822" t="s">
        <v>45</v>
      </c>
      <c r="AD822" t="s">
        <v>460</v>
      </c>
      <c r="AE822" t="s">
        <v>3853</v>
      </c>
      <c r="AF822" t="s">
        <v>48</v>
      </c>
      <c r="AG822">
        <v>620771</v>
      </c>
      <c r="AH822">
        <v>1</v>
      </c>
      <c r="AI822">
        <v>1</v>
      </c>
    </row>
    <row r="823" spans="1:35" ht="16.850000000000001" customHeight="1">
      <c r="A823" s="65" t="str">
        <f>IF(L823="","",IF(COUNTIF(Wip!K:K,L823)=0,IF(W823="","KGB","KBB"),IF(AND(_xlfn.IFNA(VLOOKUP(L823,Wip!K:M,3,0),"")="Y",Q823="MTCAPPLYCONF"),"On Hold",IF(W823="","KGB","KBB"))))</f>
        <v>KGB</v>
      </c>
      <c r="B823" s="65" t="str">
        <f>IF(A823="on hold", "on hold",
 IF(A823="KGB", "Standard Shipment",
  IF(IFERROR(IFERROR(VLOOKUP(L823, List!D:J, 7, 0), VLOOKUP(L823&amp;"", List!D:J, 7, 0)), 0)=0,
   IF(IFERROR(IFERROR(VLOOKUP(L823, 'CND List'!$A:$C, 3, 0), VLOOKUP(L823&amp;"", 'CND List'!$A:$C, 3, 0)), 0)=0,
    IF(A823="KBB", "-", ""),
    IFERROR(VLOOKUP(L823, 'CND List'!$A:$C, 3, 0), VLOOKUP(L823&amp;"", 'CND List'!$A:$C, 3, 0))
   ),
   IFERROR(VLOOKUP(L823, List!D:J, 7, 0), VLOOKUP(L823&amp;"", List!D:J, 7, 0))
  )
 )
)</f>
        <v>Standard Shipment</v>
      </c>
      <c r="C823" s="66" t="str">
        <f t="shared" si="13"/>
        <v>Standard Shipment</v>
      </c>
      <c r="D823" s="67" t="str">
        <f ca="1">IF(C823="Local Scrap","Closed",IFERROR(IF(A823="kgb","Closed",IF(MID(C823,5,1)="Q","Closed",LOOKUP(TODAY()-W823, {0,31,91,181,366}, {"0-30天","31-90天","91-180天","181-365天","365天以上"}))), LOOKUP(TODAY()-Z823, {0,31,91,181,366}, {"0-30天","31-90天","91-180天","181-365天","365天以上"})))</f>
        <v>Closed</v>
      </c>
      <c r="E823" s="67" t="str" cm="1">
        <f t="array" ref="E823">IF(A823&lt;&gt;"kbb", "", IF(IFERROR(VALUE(V823), 0)=MAX(INDEX(($A$2:$A$4929="kbb")*($L$2:$L$4929=L823)*IFERROR(VALUE($V$2:$V$4929), 0), 0)), "最新", "歷史重複"))</f>
        <v/>
      </c>
      <c r="F823" t="s">
        <v>3844</v>
      </c>
      <c r="G823" t="s">
        <v>29</v>
      </c>
      <c r="H823" t="s">
        <v>30</v>
      </c>
      <c r="I823" t="s">
        <v>3483</v>
      </c>
      <c r="J823" t="s">
        <v>3845</v>
      </c>
      <c r="K823" t="s">
        <v>3846</v>
      </c>
      <c r="L823" t="s">
        <v>3854</v>
      </c>
      <c r="M823" t="s">
        <v>455</v>
      </c>
      <c r="N823" t="s">
        <v>456</v>
      </c>
      <c r="O823" t="s">
        <v>37</v>
      </c>
      <c r="P823" t="s">
        <v>3855</v>
      </c>
      <c r="Q823" t="s">
        <v>38</v>
      </c>
      <c r="R823" t="s">
        <v>1070</v>
      </c>
      <c r="S823" t="s">
        <v>3856</v>
      </c>
      <c r="T823" t="s">
        <v>3857</v>
      </c>
      <c r="U823" t="s">
        <v>3851</v>
      </c>
      <c r="V823" t="s">
        <v>3851</v>
      </c>
      <c r="W823" t="s">
        <v>37</v>
      </c>
      <c r="X823" t="s">
        <v>37</v>
      </c>
      <c r="Y823" t="s">
        <v>37</v>
      </c>
      <c r="Z823" t="s">
        <v>3858</v>
      </c>
      <c r="AA823" t="s">
        <v>44</v>
      </c>
      <c r="AB823" t="s">
        <v>44</v>
      </c>
      <c r="AC823" t="s">
        <v>45</v>
      </c>
      <c r="AD823" t="s">
        <v>460</v>
      </c>
      <c r="AE823" t="s">
        <v>3853</v>
      </c>
      <c r="AF823" t="s">
        <v>48</v>
      </c>
      <c r="AG823">
        <v>620771</v>
      </c>
      <c r="AH823">
        <v>1</v>
      </c>
      <c r="AI823">
        <v>1</v>
      </c>
    </row>
    <row r="824" spans="1:35" ht="16.850000000000001" customHeight="1">
      <c r="A824" s="65" t="str">
        <f>IF(L824="","",IF(COUNTIF(Wip!K:K,L824)=0,IF(W824="","KGB","KBB"),IF(AND(_xlfn.IFNA(VLOOKUP(L824,Wip!K:M,3,0),"")="Y",Q824="MTCAPPLYCONF"),"On Hold",IF(W824="","KGB","KBB"))))</f>
        <v>KGB</v>
      </c>
      <c r="B824" s="65" t="str">
        <f>IF(A824="on hold", "on hold",
 IF(A824="KGB", "Standard Shipment",
  IF(IFERROR(IFERROR(VLOOKUP(L824, List!D:J, 7, 0), VLOOKUP(L824&amp;"", List!D:J, 7, 0)), 0)=0,
   IF(IFERROR(IFERROR(VLOOKUP(L824, 'CND List'!$A:$C, 3, 0), VLOOKUP(L824&amp;"", 'CND List'!$A:$C, 3, 0)), 0)=0,
    IF(A824="KBB", "-", ""),
    IFERROR(VLOOKUP(L824, 'CND List'!$A:$C, 3, 0), VLOOKUP(L824&amp;"", 'CND List'!$A:$C, 3, 0))
   ),
   IFERROR(VLOOKUP(L824, List!D:J, 7, 0), VLOOKUP(L824&amp;"", List!D:J, 7, 0))
  )
 )
)</f>
        <v>Standard Shipment</v>
      </c>
      <c r="C824" s="66" t="str">
        <f t="shared" si="13"/>
        <v>Standard Shipment</v>
      </c>
      <c r="D824" s="67" t="str">
        <f ca="1">IF(C824="Local Scrap","Closed",IFERROR(IF(A824="kgb","Closed",IF(MID(C824,5,1)="Q","Closed",LOOKUP(TODAY()-W824, {0,31,91,181,366}, {"0-30天","31-90天","91-180天","181-365天","365天以上"}))), LOOKUP(TODAY()-Z824, {0,31,91,181,366}, {"0-30天","31-90天","91-180天","181-365天","365天以上"})))</f>
        <v>Closed</v>
      </c>
      <c r="E824" s="67" t="str" cm="1">
        <f t="array" ref="E824">IF(A824&lt;&gt;"kbb", "", IF(IFERROR(VALUE(V824), 0)=MAX(INDEX(($A$2:$A$4929="kbb")*($L$2:$L$4929=L824)*IFERROR(VALUE($V$2:$V$4929), 0), 0)), "最新", "歷史重複"))</f>
        <v/>
      </c>
      <c r="F824" t="s">
        <v>3844</v>
      </c>
      <c r="G824" t="s">
        <v>29</v>
      </c>
      <c r="H824" t="s">
        <v>30</v>
      </c>
      <c r="I824" t="s">
        <v>3483</v>
      </c>
      <c r="J824" t="s">
        <v>3845</v>
      </c>
      <c r="K824" t="s">
        <v>3846</v>
      </c>
      <c r="L824" t="s">
        <v>3859</v>
      </c>
      <c r="M824" t="s">
        <v>960</v>
      </c>
      <c r="N824" t="s">
        <v>439</v>
      </c>
      <c r="O824" t="s">
        <v>37</v>
      </c>
      <c r="P824" t="s">
        <v>3860</v>
      </c>
      <c r="Q824" t="s">
        <v>38</v>
      </c>
      <c r="R824" t="s">
        <v>1070</v>
      </c>
      <c r="S824" t="s">
        <v>3849</v>
      </c>
      <c r="T824" t="s">
        <v>3861</v>
      </c>
      <c r="U824" t="s">
        <v>3862</v>
      </c>
      <c r="V824" t="s">
        <v>3862</v>
      </c>
      <c r="W824" t="s">
        <v>37</v>
      </c>
      <c r="X824" t="s">
        <v>37</v>
      </c>
      <c r="Y824" t="s">
        <v>37</v>
      </c>
      <c r="Z824" t="s">
        <v>3863</v>
      </c>
      <c r="AA824" t="s">
        <v>44</v>
      </c>
      <c r="AB824" t="s">
        <v>44</v>
      </c>
      <c r="AC824" t="s">
        <v>45</v>
      </c>
      <c r="AD824" t="s">
        <v>443</v>
      </c>
      <c r="AE824" t="s">
        <v>3864</v>
      </c>
      <c r="AF824" t="s">
        <v>48</v>
      </c>
      <c r="AG824">
        <v>620562</v>
      </c>
      <c r="AH824">
        <v>1</v>
      </c>
      <c r="AI824">
        <v>1</v>
      </c>
    </row>
    <row r="825" spans="1:35" ht="16.850000000000001" customHeight="1">
      <c r="A825" s="65" t="str">
        <f>IF(L825="","",IF(COUNTIF(Wip!K:K,L825)=0,IF(W825="","KGB","KBB"),IF(AND(_xlfn.IFNA(VLOOKUP(L825,Wip!K:M,3,0),"")="Y",Q825="MTCAPPLYCONF"),"On Hold",IF(W825="","KGB","KBB"))))</f>
        <v>KGB</v>
      </c>
      <c r="B825" s="65" t="str">
        <f>IF(A825="on hold", "on hold",
 IF(A825="KGB", "Standard Shipment",
  IF(IFERROR(IFERROR(VLOOKUP(L825, List!D:J, 7, 0), VLOOKUP(L825&amp;"", List!D:J, 7, 0)), 0)=0,
   IF(IFERROR(IFERROR(VLOOKUP(L825, 'CND List'!$A:$C, 3, 0), VLOOKUP(L825&amp;"", 'CND List'!$A:$C, 3, 0)), 0)=0,
    IF(A825="KBB", "-", ""),
    IFERROR(VLOOKUP(L825, 'CND List'!$A:$C, 3, 0), VLOOKUP(L825&amp;"", 'CND List'!$A:$C, 3, 0))
   ),
   IFERROR(VLOOKUP(L825, List!D:J, 7, 0), VLOOKUP(L825&amp;"", List!D:J, 7, 0))
  )
 )
)</f>
        <v>Standard Shipment</v>
      </c>
      <c r="C825" s="66" t="str">
        <f t="shared" si="13"/>
        <v>Standard Shipment</v>
      </c>
      <c r="D825" s="67" t="str">
        <f ca="1">IF(C825="Local Scrap","Closed",IFERROR(IF(A825="kgb","Closed",IF(MID(C825,5,1)="Q","Closed",LOOKUP(TODAY()-W825, {0,31,91,181,366}, {"0-30天","31-90天","91-180天","181-365天","365天以上"}))), LOOKUP(TODAY()-Z825, {0,31,91,181,366}, {"0-30天","31-90天","91-180天","181-365天","365天以上"})))</f>
        <v>Closed</v>
      </c>
      <c r="E825" s="67" t="str" cm="1">
        <f t="array" ref="E825">IF(A825&lt;&gt;"kbb", "", IF(IFERROR(VALUE(V825), 0)=MAX(INDEX(($A$2:$A$4929="kbb")*($L$2:$L$4929=L825)*IFERROR(VALUE($V$2:$V$4929), 0), 0)), "最新", "歷史重複"))</f>
        <v/>
      </c>
      <c r="F825" t="s">
        <v>3844</v>
      </c>
      <c r="G825" t="s">
        <v>29</v>
      </c>
      <c r="H825" t="s">
        <v>30</v>
      </c>
      <c r="I825" t="s">
        <v>3483</v>
      </c>
      <c r="J825" t="s">
        <v>3845</v>
      </c>
      <c r="K825" t="s">
        <v>3846</v>
      </c>
      <c r="L825" t="s">
        <v>3865</v>
      </c>
      <c r="M825" t="s">
        <v>384</v>
      </c>
      <c r="N825" t="s">
        <v>385</v>
      </c>
      <c r="O825" t="s">
        <v>37</v>
      </c>
      <c r="P825" t="s">
        <v>3866</v>
      </c>
      <c r="Q825" t="s">
        <v>38</v>
      </c>
      <c r="R825" t="s">
        <v>1070</v>
      </c>
      <c r="S825" t="s">
        <v>3856</v>
      </c>
      <c r="T825" t="s">
        <v>3867</v>
      </c>
      <c r="U825" t="s">
        <v>3868</v>
      </c>
      <c r="V825" t="s">
        <v>3868</v>
      </c>
      <c r="W825" t="s">
        <v>37</v>
      </c>
      <c r="X825" t="s">
        <v>37</v>
      </c>
      <c r="Y825" t="s">
        <v>37</v>
      </c>
      <c r="Z825" t="s">
        <v>3869</v>
      </c>
      <c r="AA825" t="s">
        <v>44</v>
      </c>
      <c r="AB825" t="s">
        <v>44</v>
      </c>
      <c r="AC825" t="s">
        <v>45</v>
      </c>
      <c r="AD825" t="s">
        <v>390</v>
      </c>
      <c r="AE825" t="s">
        <v>3870</v>
      </c>
      <c r="AF825" t="s">
        <v>48</v>
      </c>
      <c r="AG825">
        <v>620454</v>
      </c>
      <c r="AH825">
        <v>1</v>
      </c>
      <c r="AI825">
        <v>1</v>
      </c>
    </row>
    <row r="826" spans="1:35" ht="16.850000000000001" customHeight="1">
      <c r="A826" s="65" t="str">
        <f>IF(L826="","",IF(COUNTIF(Wip!K:K,L826)=0,IF(W826="","KGB","KBB"),IF(AND(_xlfn.IFNA(VLOOKUP(L826,Wip!K:M,3,0),"")="Y",Q826="MTCAPPLYCONF"),"On Hold",IF(W826="","KGB","KBB"))))</f>
        <v>KGB</v>
      </c>
      <c r="B826" s="65" t="str">
        <f>IF(A826="on hold", "on hold",
 IF(A826="KGB", "Standard Shipment",
  IF(IFERROR(IFERROR(VLOOKUP(L826, List!D:J, 7, 0), VLOOKUP(L826&amp;"", List!D:J, 7, 0)), 0)=0,
   IF(IFERROR(IFERROR(VLOOKUP(L826, 'CND List'!$A:$C, 3, 0), VLOOKUP(L826&amp;"", 'CND List'!$A:$C, 3, 0)), 0)=0,
    IF(A826="KBB", "-", ""),
    IFERROR(VLOOKUP(L826, 'CND List'!$A:$C, 3, 0), VLOOKUP(L826&amp;"", 'CND List'!$A:$C, 3, 0))
   ),
   IFERROR(VLOOKUP(L826, List!D:J, 7, 0), VLOOKUP(L826&amp;"", List!D:J, 7, 0))
  )
 )
)</f>
        <v>Standard Shipment</v>
      </c>
      <c r="C826" s="66" t="str">
        <f t="shared" si="13"/>
        <v>Standard Shipment</v>
      </c>
      <c r="D826" s="67" t="str">
        <f ca="1">IF(C826="Local Scrap","Closed",IFERROR(IF(A826="kgb","Closed",IF(MID(C826,5,1)="Q","Closed",LOOKUP(TODAY()-W826, {0,31,91,181,366}, {"0-30天","31-90天","91-180天","181-365天","365天以上"}))), LOOKUP(TODAY()-Z826, {0,31,91,181,366}, {"0-30天","31-90天","91-180天","181-365天","365天以上"})))</f>
        <v>Closed</v>
      </c>
      <c r="E826" s="67" t="str" cm="1">
        <f t="array" ref="E826">IF(A826&lt;&gt;"kbb", "", IF(IFERROR(VALUE(V826), 0)=MAX(INDEX(($A$2:$A$4929="kbb")*($L$2:$L$4929=L826)*IFERROR(VALUE($V$2:$V$4929), 0), 0)), "最新", "歷史重複"))</f>
        <v/>
      </c>
      <c r="F826" t="s">
        <v>3844</v>
      </c>
      <c r="G826" t="s">
        <v>29</v>
      </c>
      <c r="H826" t="s">
        <v>30</v>
      </c>
      <c r="I826" t="s">
        <v>3483</v>
      </c>
      <c r="J826" t="s">
        <v>3845</v>
      </c>
      <c r="K826" t="s">
        <v>3846</v>
      </c>
      <c r="L826" t="s">
        <v>3871</v>
      </c>
      <c r="M826" t="s">
        <v>3736</v>
      </c>
      <c r="N826" t="s">
        <v>439</v>
      </c>
      <c r="O826" t="s">
        <v>37</v>
      </c>
      <c r="P826" t="s">
        <v>3872</v>
      </c>
      <c r="Q826" t="s">
        <v>38</v>
      </c>
      <c r="R826" t="s">
        <v>1070</v>
      </c>
      <c r="S826" t="s">
        <v>3849</v>
      </c>
      <c r="T826" t="s">
        <v>3873</v>
      </c>
      <c r="U826" t="s">
        <v>3868</v>
      </c>
      <c r="V826" t="s">
        <v>3868</v>
      </c>
      <c r="W826" t="s">
        <v>37</v>
      </c>
      <c r="X826" t="s">
        <v>37</v>
      </c>
      <c r="Y826" t="s">
        <v>37</v>
      </c>
      <c r="Z826" t="s">
        <v>3874</v>
      </c>
      <c r="AA826" t="s">
        <v>44</v>
      </c>
      <c r="AB826" t="s">
        <v>44</v>
      </c>
      <c r="AC826" t="s">
        <v>45</v>
      </c>
      <c r="AD826" t="s">
        <v>443</v>
      </c>
      <c r="AE826" t="s">
        <v>3870</v>
      </c>
      <c r="AF826" t="s">
        <v>48</v>
      </c>
      <c r="AG826">
        <v>620454</v>
      </c>
      <c r="AH826">
        <v>1</v>
      </c>
      <c r="AI826">
        <v>1</v>
      </c>
    </row>
    <row r="827" spans="1:35" ht="16.850000000000001" customHeight="1">
      <c r="A827" s="65" t="str">
        <f>IF(L827="","",IF(COUNTIF(Wip!K:K,L827)=0,IF(W827="","KGB","KBB"),IF(AND(_xlfn.IFNA(VLOOKUP(L827,Wip!K:M,3,0),"")="Y",Q827="MTCAPPLYCONF"),"On Hold",IF(W827="","KGB","KBB"))))</f>
        <v>KGB</v>
      </c>
      <c r="B827" s="65" t="str">
        <f>IF(A827="on hold", "on hold",
 IF(A827="KGB", "Standard Shipment",
  IF(IFERROR(IFERROR(VLOOKUP(L827, List!D:J, 7, 0), VLOOKUP(L827&amp;"", List!D:J, 7, 0)), 0)=0,
   IF(IFERROR(IFERROR(VLOOKUP(L827, 'CND List'!$A:$C, 3, 0), VLOOKUP(L827&amp;"", 'CND List'!$A:$C, 3, 0)), 0)=0,
    IF(A827="KBB", "-", ""),
    IFERROR(VLOOKUP(L827, 'CND List'!$A:$C, 3, 0), VLOOKUP(L827&amp;"", 'CND List'!$A:$C, 3, 0))
   ),
   IFERROR(VLOOKUP(L827, List!D:J, 7, 0), VLOOKUP(L827&amp;"", List!D:J, 7, 0))
  )
 )
)</f>
        <v>Standard Shipment</v>
      </c>
      <c r="C827" s="66" t="str">
        <f t="shared" si="13"/>
        <v>Standard Shipment</v>
      </c>
      <c r="D827" s="67" t="str">
        <f ca="1">IF(C827="Local Scrap","Closed",IFERROR(IF(A827="kgb","Closed",IF(MID(C827,5,1)="Q","Closed",LOOKUP(TODAY()-W827, {0,31,91,181,366}, {"0-30天","31-90天","91-180天","181-365天","365天以上"}))), LOOKUP(TODAY()-Z827, {0,31,91,181,366}, {"0-30天","31-90天","91-180天","181-365天","365天以上"})))</f>
        <v>Closed</v>
      </c>
      <c r="E827" s="67" t="str" cm="1">
        <f t="array" ref="E827">IF(A827&lt;&gt;"kbb", "", IF(IFERROR(VALUE(V827), 0)=MAX(INDEX(($A$2:$A$4929="kbb")*($L$2:$L$4929=L827)*IFERROR(VALUE($V$2:$V$4929), 0), 0)), "最新", "歷史重複"))</f>
        <v/>
      </c>
      <c r="F827" t="s">
        <v>3844</v>
      </c>
      <c r="G827" t="s">
        <v>29</v>
      </c>
      <c r="H827" t="s">
        <v>30</v>
      </c>
      <c r="I827" t="s">
        <v>3483</v>
      </c>
      <c r="J827" t="s">
        <v>3845</v>
      </c>
      <c r="K827" t="s">
        <v>3846</v>
      </c>
      <c r="L827" t="s">
        <v>3875</v>
      </c>
      <c r="M827" t="s">
        <v>949</v>
      </c>
      <c r="N827" t="s">
        <v>456</v>
      </c>
      <c r="O827" t="s">
        <v>37</v>
      </c>
      <c r="P827" t="s">
        <v>3876</v>
      </c>
      <c r="Q827" t="s">
        <v>38</v>
      </c>
      <c r="R827" t="s">
        <v>1070</v>
      </c>
      <c r="S827" t="s">
        <v>3856</v>
      </c>
      <c r="T827" t="s">
        <v>3877</v>
      </c>
      <c r="U827" t="s">
        <v>3851</v>
      </c>
      <c r="V827" t="s">
        <v>3851</v>
      </c>
      <c r="W827" t="s">
        <v>37</v>
      </c>
      <c r="X827" t="s">
        <v>37</v>
      </c>
      <c r="Y827" t="s">
        <v>37</v>
      </c>
      <c r="Z827" t="s">
        <v>3878</v>
      </c>
      <c r="AA827" t="s">
        <v>44</v>
      </c>
      <c r="AB827" t="s">
        <v>44</v>
      </c>
      <c r="AC827" t="s">
        <v>45</v>
      </c>
      <c r="AD827" t="s">
        <v>460</v>
      </c>
      <c r="AE827" t="s">
        <v>3853</v>
      </c>
      <c r="AF827" t="s">
        <v>48</v>
      </c>
      <c r="AG827">
        <v>620771</v>
      </c>
      <c r="AH827">
        <v>1</v>
      </c>
      <c r="AI827">
        <v>1</v>
      </c>
    </row>
    <row r="828" spans="1:35" ht="16.850000000000001" customHeight="1">
      <c r="A828" s="65" t="str">
        <f>IF(L828="","",IF(COUNTIF(Wip!K:K,L828)=0,IF(W828="","KGB","KBB"),IF(AND(_xlfn.IFNA(VLOOKUP(L828,Wip!K:M,3,0),"")="Y",Q828="MTCAPPLYCONF"),"On Hold",IF(W828="","KGB","KBB"))))</f>
        <v>KBB</v>
      </c>
      <c r="B828" s="65">
        <f>IF(A828="on hold", "on hold",
 IF(A828="KGB", "Standard Shipment",
  IF(IFERROR(IFERROR(VLOOKUP(L828, List!D:J, 7, 0), VLOOKUP(L828&amp;"", List!D:J, 7, 0)), 0)=0,
   IF(IFERROR(IFERROR(VLOOKUP(L828, 'CND List'!$A:$C, 3, 0), VLOOKUP(L828&amp;"", 'CND List'!$A:$C, 3, 0)), 0)=0,
    IF(A828="KBB", "-", ""),
    IFERROR(VLOOKUP(L828, 'CND List'!$A:$C, 3, 0), VLOOKUP(L828&amp;"", 'CND List'!$A:$C, 3, 0))
   ),
   IFERROR(VLOOKUP(L828, List!D:J, 7, 0), VLOOKUP(L828&amp;"", List!D:J, 7, 0))
  )
 )
)</f>
        <v>45852</v>
      </c>
      <c r="C828" s="66" t="str">
        <f t="shared" si="13"/>
        <v>2025Q3</v>
      </c>
      <c r="D828" s="67" t="str">
        <f ca="1">IF(C828="Local Scrap","Closed",IFERROR(IF(A828="kgb","Closed",IF(MID(C828,5,1)="Q","Closed",LOOKUP(TODAY()-W828, {0,31,91,181,366}, {"0-30天","31-90天","91-180天","181-365天","365天以上"}))), LOOKUP(TODAY()-Z828, {0,31,91,181,366}, {"0-30天","31-90天","91-180天","181-365天","365天以上"})))</f>
        <v>Closed</v>
      </c>
      <c r="E828" s="67" t="str" cm="1">
        <f t="array" ref="E828">IF(A828&lt;&gt;"kbb", "", IF(IFERROR(VALUE(V828), 0)=MAX(INDEX(($A$2:$A$4929="kbb")*($L$2:$L$4929=L828)*IFERROR(VALUE($V$2:$V$4929), 0), 0)), "最新", "歷史重複"))</f>
        <v>最新</v>
      </c>
      <c r="F828" t="s">
        <v>3844</v>
      </c>
      <c r="G828" t="s">
        <v>29</v>
      </c>
      <c r="H828" t="s">
        <v>30</v>
      </c>
      <c r="I828" t="s">
        <v>3483</v>
      </c>
      <c r="J828" t="s">
        <v>3845</v>
      </c>
      <c r="K828" t="s">
        <v>3846</v>
      </c>
      <c r="L828" t="s">
        <v>3879</v>
      </c>
      <c r="M828" t="s">
        <v>438</v>
      </c>
      <c r="N828" t="s">
        <v>439</v>
      </c>
      <c r="O828" t="s">
        <v>37</v>
      </c>
      <c r="P828" t="s">
        <v>3879</v>
      </c>
      <c r="Q828" t="s">
        <v>38</v>
      </c>
      <c r="R828" t="s">
        <v>743</v>
      </c>
      <c r="S828" t="s">
        <v>3849</v>
      </c>
      <c r="T828" t="s">
        <v>37</v>
      </c>
      <c r="U828" t="s">
        <v>37</v>
      </c>
      <c r="V828" t="s">
        <v>3880</v>
      </c>
      <c r="W828" t="s">
        <v>1157</v>
      </c>
      <c r="X828" t="s">
        <v>114</v>
      </c>
      <c r="Y828" t="s">
        <v>1158</v>
      </c>
      <c r="Z828" t="s">
        <v>3881</v>
      </c>
      <c r="AA828" t="s">
        <v>44</v>
      </c>
      <c r="AB828" t="s">
        <v>44</v>
      </c>
      <c r="AC828" t="s">
        <v>117</v>
      </c>
      <c r="AD828" t="s">
        <v>443</v>
      </c>
      <c r="AE828" t="s">
        <v>37</v>
      </c>
      <c r="AF828" t="s">
        <v>37</v>
      </c>
      <c r="AG828" t="s">
        <v>37</v>
      </c>
      <c r="AH828" t="s">
        <v>37</v>
      </c>
      <c r="AI828" t="s">
        <v>37</v>
      </c>
    </row>
    <row r="829" spans="1:35" ht="16.850000000000001" customHeight="1">
      <c r="A829" s="65" t="str">
        <f>IF(L829="","",IF(COUNTIF(Wip!K:K,L829)=0,IF(W829="","KGB","KBB"),IF(AND(_xlfn.IFNA(VLOOKUP(L829,Wip!K:M,3,0),"")="Y",Q829="MTCAPPLYCONF"),"On Hold",IF(W829="","KGB","KBB"))))</f>
        <v>KGB</v>
      </c>
      <c r="B829" s="65" t="str">
        <f>IF(A829="on hold", "on hold",
 IF(A829="KGB", "Standard Shipment",
  IF(IFERROR(IFERROR(VLOOKUP(L829, List!D:J, 7, 0), VLOOKUP(L829&amp;"", List!D:J, 7, 0)), 0)=0,
   IF(IFERROR(IFERROR(VLOOKUP(L829, 'CND List'!$A:$C, 3, 0), VLOOKUP(L829&amp;"", 'CND List'!$A:$C, 3, 0)), 0)=0,
    IF(A829="KBB", "-", ""),
    IFERROR(VLOOKUP(L829, 'CND List'!$A:$C, 3, 0), VLOOKUP(L829&amp;"", 'CND List'!$A:$C, 3, 0))
   ),
   IFERROR(VLOOKUP(L829, List!D:J, 7, 0), VLOOKUP(L829&amp;"", List!D:J, 7, 0))
  )
 )
)</f>
        <v>Standard Shipment</v>
      </c>
      <c r="C829" s="66" t="str">
        <f t="shared" si="13"/>
        <v>Standard Shipment</v>
      </c>
      <c r="D829" s="67" t="str">
        <f ca="1">IF(C829="Local Scrap","Closed",IFERROR(IF(A829="kgb","Closed",IF(MID(C829,5,1)="Q","Closed",LOOKUP(TODAY()-W829, {0,31,91,181,366}, {"0-30天","31-90天","91-180天","181-365天","365天以上"}))), LOOKUP(TODAY()-Z829, {0,31,91,181,366}, {"0-30天","31-90天","91-180天","181-365天","365天以上"})))</f>
        <v>Closed</v>
      </c>
      <c r="E829" s="67" t="str" cm="1">
        <f t="array" ref="E829">IF(A829&lt;&gt;"kbb", "", IF(IFERROR(VALUE(V829), 0)=MAX(INDEX(($A$2:$A$4929="kbb")*($L$2:$L$4929=L829)*IFERROR(VALUE($V$2:$V$4929), 0), 0)), "最新", "歷史重複"))</f>
        <v/>
      </c>
      <c r="F829" t="s">
        <v>3844</v>
      </c>
      <c r="G829" t="s">
        <v>29</v>
      </c>
      <c r="H829" t="s">
        <v>30</v>
      </c>
      <c r="I829" t="s">
        <v>3483</v>
      </c>
      <c r="J829" t="s">
        <v>3845</v>
      </c>
      <c r="K829" t="s">
        <v>3846</v>
      </c>
      <c r="L829" t="s">
        <v>3882</v>
      </c>
      <c r="M829" t="s">
        <v>949</v>
      </c>
      <c r="N829" t="s">
        <v>456</v>
      </c>
      <c r="O829" t="s">
        <v>37</v>
      </c>
      <c r="P829" t="s">
        <v>3883</v>
      </c>
      <c r="Q829" t="s">
        <v>38</v>
      </c>
      <c r="R829" t="s">
        <v>743</v>
      </c>
      <c r="S829" t="s">
        <v>3856</v>
      </c>
      <c r="T829" t="s">
        <v>3884</v>
      </c>
      <c r="U829" t="s">
        <v>3841</v>
      </c>
      <c r="V829" t="s">
        <v>3841</v>
      </c>
      <c r="W829" t="s">
        <v>37</v>
      </c>
      <c r="X829" t="s">
        <v>37</v>
      </c>
      <c r="Y829" t="s">
        <v>37</v>
      </c>
      <c r="Z829" t="s">
        <v>3885</v>
      </c>
      <c r="AA829" t="s">
        <v>44</v>
      </c>
      <c r="AB829" t="s">
        <v>44</v>
      </c>
      <c r="AC829" t="s">
        <v>45</v>
      </c>
      <c r="AD829" t="s">
        <v>460</v>
      </c>
      <c r="AE829" t="s">
        <v>3843</v>
      </c>
      <c r="AF829" t="s">
        <v>48</v>
      </c>
      <c r="AG829">
        <v>620232</v>
      </c>
      <c r="AH829">
        <v>1</v>
      </c>
      <c r="AI829">
        <v>1</v>
      </c>
    </row>
    <row r="830" spans="1:35" ht="16.850000000000001" customHeight="1">
      <c r="A830" s="65" t="str">
        <f>IF(L830="","",IF(COUNTIF(Wip!K:K,L830)=0,IF(W830="","KGB","KBB"),IF(AND(_xlfn.IFNA(VLOOKUP(L830,Wip!K:M,3,0),"")="Y",Q830="MTCAPPLYCONF"),"On Hold",IF(W830="","KGB","KBB"))))</f>
        <v>KGB</v>
      </c>
      <c r="B830" s="65" t="str">
        <f>IF(A830="on hold", "on hold",
 IF(A830="KGB", "Standard Shipment",
  IF(IFERROR(IFERROR(VLOOKUP(L830, List!D:J, 7, 0), VLOOKUP(L830&amp;"", List!D:J, 7, 0)), 0)=0,
   IF(IFERROR(IFERROR(VLOOKUP(L830, 'CND List'!$A:$C, 3, 0), VLOOKUP(L830&amp;"", 'CND List'!$A:$C, 3, 0)), 0)=0,
    IF(A830="KBB", "-", ""),
    IFERROR(VLOOKUP(L830, 'CND List'!$A:$C, 3, 0), VLOOKUP(L830&amp;"", 'CND List'!$A:$C, 3, 0))
   ),
   IFERROR(VLOOKUP(L830, List!D:J, 7, 0), VLOOKUP(L830&amp;"", List!D:J, 7, 0))
  )
 )
)</f>
        <v>Standard Shipment</v>
      </c>
      <c r="C830" s="66" t="str">
        <f t="shared" ref="C830:C893" si="14">IF(A830="on hold", "on hold", IF(B830="on hold", "wait for return customer", IF(B830="CND Sceond Pass", "Standard Shipment", IF(AND(A830="kgb", OR(B830="-", B830="", B830="#N/A")), "Standard Shipment", IF(AND(A830="kbb", OR(B830="-", B830="", B830="#N/A")), "wait for return customer", IF(OR(B830="Local Scrap", B830="SBF to be notified", B830="VRAM is pending RTV", B830="BU未結案"), B830, IF(OR(B830="scrap結案", B830="良品結案", LEFT(B830,2)="sc", LEFT(B830,2)="良品"), "CND結案", IF(ISNUMBER(B830), YEAR(B830) &amp; "Q" &amp; INT((MONTH(B830)+2)/3), IF(ISERROR(DATEVALUE(TEXT(B830,"yyyy/mm/dd"))), IF(ISNA(B830), "#N/A", B830), YEAR(DATEVALUE(TEXT(B830,"yyyy/mm/dd"))) &amp; "Q" &amp; INT((MONTH(DATEVALUE(TEXT(B830,"yyyy/mm/dd")))+2)/3))))))))))</f>
        <v>Standard Shipment</v>
      </c>
      <c r="D830" s="67" t="str">
        <f ca="1">IF(C830="Local Scrap","Closed",IFERROR(IF(A830="kgb","Closed",IF(MID(C830,5,1)="Q","Closed",LOOKUP(TODAY()-W830, {0,31,91,181,366}, {"0-30天","31-90天","91-180天","181-365天","365天以上"}))), LOOKUP(TODAY()-Z830, {0,31,91,181,366}, {"0-30天","31-90天","91-180天","181-365天","365天以上"})))</f>
        <v>Closed</v>
      </c>
      <c r="E830" s="67" t="str" cm="1">
        <f t="array" ref="E830">IF(A830&lt;&gt;"kbb", "", IF(IFERROR(VALUE(V830), 0)=MAX(INDEX(($A$2:$A$4929="kbb")*($L$2:$L$4929=L830)*IFERROR(VALUE($V$2:$V$4929), 0), 0)), "最新", "歷史重複"))</f>
        <v/>
      </c>
      <c r="F830" t="s">
        <v>3886</v>
      </c>
      <c r="G830" t="s">
        <v>29</v>
      </c>
      <c r="H830" t="s">
        <v>30</v>
      </c>
      <c r="I830" t="s">
        <v>3483</v>
      </c>
      <c r="J830" t="s">
        <v>3887</v>
      </c>
      <c r="K830" t="s">
        <v>3888</v>
      </c>
      <c r="L830" t="s">
        <v>3889</v>
      </c>
      <c r="M830" t="s">
        <v>455</v>
      </c>
      <c r="N830" t="s">
        <v>456</v>
      </c>
      <c r="O830" t="s">
        <v>37</v>
      </c>
      <c r="P830" t="s">
        <v>3890</v>
      </c>
      <c r="Q830" t="s">
        <v>38</v>
      </c>
      <c r="R830" t="s">
        <v>1070</v>
      </c>
      <c r="S830" t="s">
        <v>3891</v>
      </c>
      <c r="T830" t="s">
        <v>3892</v>
      </c>
      <c r="U830" t="s">
        <v>3851</v>
      </c>
      <c r="V830" t="s">
        <v>3851</v>
      </c>
      <c r="W830" t="s">
        <v>37</v>
      </c>
      <c r="X830" t="s">
        <v>37</v>
      </c>
      <c r="Y830" t="s">
        <v>37</v>
      </c>
      <c r="Z830" t="s">
        <v>3893</v>
      </c>
      <c r="AA830" t="s">
        <v>44</v>
      </c>
      <c r="AB830" t="s">
        <v>44</v>
      </c>
      <c r="AC830" t="s">
        <v>45</v>
      </c>
      <c r="AD830" t="s">
        <v>460</v>
      </c>
      <c r="AE830" t="s">
        <v>3894</v>
      </c>
      <c r="AF830" t="s">
        <v>48</v>
      </c>
      <c r="AG830">
        <v>620771</v>
      </c>
      <c r="AH830">
        <v>1</v>
      </c>
      <c r="AI830">
        <v>1</v>
      </c>
    </row>
    <row r="831" spans="1:35" ht="16.850000000000001" customHeight="1">
      <c r="A831" s="65" t="str">
        <f>IF(L831="","",IF(COUNTIF(Wip!K:K,L831)=0,IF(W831="","KGB","KBB"),IF(AND(_xlfn.IFNA(VLOOKUP(L831,Wip!K:M,3,0),"")="Y",Q831="MTCAPPLYCONF"),"On Hold",IF(W831="","KGB","KBB"))))</f>
        <v>KGB</v>
      </c>
      <c r="B831" s="65" t="str">
        <f>IF(A831="on hold", "on hold",
 IF(A831="KGB", "Standard Shipment",
  IF(IFERROR(IFERROR(VLOOKUP(L831, List!D:J, 7, 0), VLOOKUP(L831&amp;"", List!D:J, 7, 0)), 0)=0,
   IF(IFERROR(IFERROR(VLOOKUP(L831, 'CND List'!$A:$C, 3, 0), VLOOKUP(L831&amp;"", 'CND List'!$A:$C, 3, 0)), 0)=0,
    IF(A831="KBB", "-", ""),
    IFERROR(VLOOKUP(L831, 'CND List'!$A:$C, 3, 0), VLOOKUP(L831&amp;"", 'CND List'!$A:$C, 3, 0))
   ),
   IFERROR(VLOOKUP(L831, List!D:J, 7, 0), VLOOKUP(L831&amp;"", List!D:J, 7, 0))
  )
 )
)</f>
        <v>Standard Shipment</v>
      </c>
      <c r="C831" s="66" t="str">
        <f t="shared" si="14"/>
        <v>Standard Shipment</v>
      </c>
      <c r="D831" s="67" t="str">
        <f ca="1">IF(C831="Local Scrap","Closed",IFERROR(IF(A831="kgb","Closed",IF(MID(C831,5,1)="Q","Closed",LOOKUP(TODAY()-W831, {0,31,91,181,366}, {"0-30天","31-90天","91-180天","181-365天","365天以上"}))), LOOKUP(TODAY()-Z831, {0,31,91,181,366}, {"0-30天","31-90天","91-180天","181-365天","365天以上"})))</f>
        <v>Closed</v>
      </c>
      <c r="E831" s="67" t="str" cm="1">
        <f t="array" ref="E831">IF(A831&lt;&gt;"kbb", "", IF(IFERROR(VALUE(V831), 0)=MAX(INDEX(($A$2:$A$4929="kbb")*($L$2:$L$4929=L831)*IFERROR(VALUE($V$2:$V$4929), 0), 0)), "最新", "歷史重複"))</f>
        <v/>
      </c>
      <c r="F831" t="s">
        <v>3886</v>
      </c>
      <c r="G831" t="s">
        <v>29</v>
      </c>
      <c r="H831" t="s">
        <v>30</v>
      </c>
      <c r="I831" t="s">
        <v>3483</v>
      </c>
      <c r="J831" t="s">
        <v>3887</v>
      </c>
      <c r="K831" t="s">
        <v>3888</v>
      </c>
      <c r="L831" t="s">
        <v>3895</v>
      </c>
      <c r="M831" t="s">
        <v>68</v>
      </c>
      <c r="N831" t="s">
        <v>36</v>
      </c>
      <c r="O831" t="s">
        <v>37</v>
      </c>
      <c r="P831" t="s">
        <v>3896</v>
      </c>
      <c r="Q831" t="s">
        <v>38</v>
      </c>
      <c r="R831" t="s">
        <v>743</v>
      </c>
      <c r="S831" t="s">
        <v>3891</v>
      </c>
      <c r="T831" t="s">
        <v>3897</v>
      </c>
      <c r="U831" t="s">
        <v>3841</v>
      </c>
      <c r="V831" t="s">
        <v>3841</v>
      </c>
      <c r="W831" t="s">
        <v>37</v>
      </c>
      <c r="X831" t="s">
        <v>37</v>
      </c>
      <c r="Y831" t="s">
        <v>37</v>
      </c>
      <c r="Z831" t="s">
        <v>3898</v>
      </c>
      <c r="AA831" t="s">
        <v>44</v>
      </c>
      <c r="AB831" t="s">
        <v>44</v>
      </c>
      <c r="AC831" t="s">
        <v>45</v>
      </c>
      <c r="AD831" t="s">
        <v>46</v>
      </c>
      <c r="AE831" t="s">
        <v>3843</v>
      </c>
      <c r="AF831" t="s">
        <v>48</v>
      </c>
      <c r="AG831">
        <v>620232</v>
      </c>
      <c r="AH831">
        <v>1</v>
      </c>
      <c r="AI831">
        <v>1</v>
      </c>
    </row>
    <row r="832" spans="1:35" ht="16.850000000000001" customHeight="1">
      <c r="A832" s="65" t="str">
        <f>IF(L832="","",IF(COUNTIF(Wip!K:K,L832)=0,IF(W832="","KGB","KBB"),IF(AND(_xlfn.IFNA(VLOOKUP(L832,Wip!K:M,3,0),"")="Y",Q832="MTCAPPLYCONF"),"On Hold",IF(W832="","KGB","KBB"))))</f>
        <v>KGB</v>
      </c>
      <c r="B832" s="65" t="str">
        <f>IF(A832="on hold", "on hold",
 IF(A832="KGB", "Standard Shipment",
  IF(IFERROR(IFERROR(VLOOKUP(L832, List!D:J, 7, 0), VLOOKUP(L832&amp;"", List!D:J, 7, 0)), 0)=0,
   IF(IFERROR(IFERROR(VLOOKUP(L832, 'CND List'!$A:$C, 3, 0), VLOOKUP(L832&amp;"", 'CND List'!$A:$C, 3, 0)), 0)=0,
    IF(A832="KBB", "-", ""),
    IFERROR(VLOOKUP(L832, 'CND List'!$A:$C, 3, 0), VLOOKUP(L832&amp;"", 'CND List'!$A:$C, 3, 0))
   ),
   IFERROR(VLOOKUP(L832, List!D:J, 7, 0), VLOOKUP(L832&amp;"", List!D:J, 7, 0))
  )
 )
)</f>
        <v>Standard Shipment</v>
      </c>
      <c r="C832" s="66" t="str">
        <f t="shared" si="14"/>
        <v>Standard Shipment</v>
      </c>
      <c r="D832" s="67" t="str">
        <f ca="1">IF(C832="Local Scrap","Closed",IFERROR(IF(A832="kgb","Closed",IF(MID(C832,5,1)="Q","Closed",LOOKUP(TODAY()-W832, {0,31,91,181,366}, {"0-30天","31-90天","91-180天","181-365天","365天以上"}))), LOOKUP(TODAY()-Z832, {0,31,91,181,366}, {"0-30天","31-90天","91-180天","181-365天","365天以上"})))</f>
        <v>Closed</v>
      </c>
      <c r="E832" s="67" t="str" cm="1">
        <f t="array" ref="E832">IF(A832&lt;&gt;"kbb", "", IF(IFERROR(VALUE(V832), 0)=MAX(INDEX(($A$2:$A$4929="kbb")*($L$2:$L$4929=L832)*IFERROR(VALUE($V$2:$V$4929), 0), 0)), "最新", "歷史重複"))</f>
        <v/>
      </c>
      <c r="F832" t="s">
        <v>3886</v>
      </c>
      <c r="G832" t="s">
        <v>29</v>
      </c>
      <c r="H832" t="s">
        <v>30</v>
      </c>
      <c r="I832" t="s">
        <v>3483</v>
      </c>
      <c r="J832" t="s">
        <v>3887</v>
      </c>
      <c r="K832" t="s">
        <v>3888</v>
      </c>
      <c r="L832" t="s">
        <v>3899</v>
      </c>
      <c r="M832" t="s">
        <v>455</v>
      </c>
      <c r="N832" t="s">
        <v>456</v>
      </c>
      <c r="O832" t="s">
        <v>37</v>
      </c>
      <c r="P832" t="s">
        <v>3900</v>
      </c>
      <c r="Q832" t="s">
        <v>38</v>
      </c>
      <c r="R832" t="s">
        <v>1070</v>
      </c>
      <c r="S832" t="s">
        <v>3891</v>
      </c>
      <c r="T832" t="s">
        <v>3901</v>
      </c>
      <c r="U832" t="s">
        <v>3841</v>
      </c>
      <c r="V832" t="s">
        <v>3841</v>
      </c>
      <c r="W832" t="s">
        <v>37</v>
      </c>
      <c r="X832" t="s">
        <v>37</v>
      </c>
      <c r="Y832" t="s">
        <v>37</v>
      </c>
      <c r="Z832" t="s">
        <v>3902</v>
      </c>
      <c r="AA832" t="s">
        <v>44</v>
      </c>
      <c r="AB832" t="s">
        <v>44</v>
      </c>
      <c r="AC832" t="s">
        <v>45</v>
      </c>
      <c r="AD832" t="s">
        <v>460</v>
      </c>
      <c r="AE832" t="s">
        <v>3843</v>
      </c>
      <c r="AF832" t="s">
        <v>48</v>
      </c>
      <c r="AG832">
        <v>620232</v>
      </c>
      <c r="AH832">
        <v>1</v>
      </c>
      <c r="AI832">
        <v>1</v>
      </c>
    </row>
    <row r="833" spans="1:35" ht="16.850000000000001" customHeight="1">
      <c r="A833" s="65" t="str">
        <f>IF(L833="","",IF(COUNTIF(Wip!K:K,L833)=0,IF(W833="","KGB","KBB"),IF(AND(_xlfn.IFNA(VLOOKUP(L833,Wip!K:M,3,0),"")="Y",Q833="MTCAPPLYCONF"),"On Hold",IF(W833="","KGB","KBB"))))</f>
        <v>KBB</v>
      </c>
      <c r="B833" s="65">
        <f>IF(A833="on hold", "on hold",
 IF(A833="KGB", "Standard Shipment",
  IF(IFERROR(IFERROR(VLOOKUP(L833, List!D:J, 7, 0), VLOOKUP(L833&amp;"", List!D:J, 7, 0)), 0)=0,
   IF(IFERROR(IFERROR(VLOOKUP(L833, 'CND List'!$A:$C, 3, 0), VLOOKUP(L833&amp;"", 'CND List'!$A:$C, 3, 0)), 0)=0,
    IF(A833="KBB", "-", ""),
    IFERROR(VLOOKUP(L833, 'CND List'!$A:$C, 3, 0), VLOOKUP(L833&amp;"", 'CND List'!$A:$C, 3, 0))
   ),
   IFERROR(VLOOKUP(L833, List!D:J, 7, 0), VLOOKUP(L833&amp;"", List!D:J, 7, 0))
  )
 )
)</f>
        <v>46178</v>
      </c>
      <c r="C833" s="66" t="str">
        <f t="shared" si="14"/>
        <v>2026Q2</v>
      </c>
      <c r="D833" s="67" t="str">
        <f ca="1">IF(C833="Local Scrap","Closed",IFERROR(IF(A833="kgb","Closed",IF(MID(C833,5,1)="Q","Closed",LOOKUP(TODAY()-W833, {0,31,91,181,366}, {"0-30天","31-90天","91-180天","181-365天","365天以上"}))), LOOKUP(TODAY()-Z833, {0,31,91,181,366}, {"0-30天","31-90天","91-180天","181-365天","365天以上"})))</f>
        <v>Closed</v>
      </c>
      <c r="E833" s="67" t="str" cm="1">
        <f t="array" ref="E833">IF(A833&lt;&gt;"kbb", "", IF(IFERROR(VALUE(V833), 0)=MAX(INDEX(($A$2:$A$4929="kbb")*($L$2:$L$4929=L833)*IFERROR(VALUE($V$2:$V$4929), 0), 0)), "最新", "歷史重複"))</f>
        <v>最新</v>
      </c>
      <c r="F833" t="s">
        <v>3903</v>
      </c>
      <c r="G833" t="s">
        <v>29</v>
      </c>
      <c r="H833" t="s">
        <v>30</v>
      </c>
      <c r="I833" t="s">
        <v>3483</v>
      </c>
      <c r="J833" t="s">
        <v>3904</v>
      </c>
      <c r="K833" t="s">
        <v>3905</v>
      </c>
      <c r="L833" t="s">
        <v>3906</v>
      </c>
      <c r="M833" t="s">
        <v>949</v>
      </c>
      <c r="N833" t="s">
        <v>456</v>
      </c>
      <c r="O833" t="s">
        <v>37</v>
      </c>
      <c r="P833" t="s">
        <v>3906</v>
      </c>
      <c r="Q833" t="s">
        <v>38</v>
      </c>
      <c r="R833" t="s">
        <v>53</v>
      </c>
      <c r="S833" t="s">
        <v>3907</v>
      </c>
      <c r="T833" t="s">
        <v>37</v>
      </c>
      <c r="U833" t="s">
        <v>37</v>
      </c>
      <c r="V833" t="s">
        <v>3908</v>
      </c>
      <c r="W833" t="s">
        <v>517</v>
      </c>
      <c r="X833" t="s">
        <v>114</v>
      </c>
      <c r="Y833" t="s">
        <v>816</v>
      </c>
      <c r="Z833" t="s">
        <v>3909</v>
      </c>
      <c r="AA833" t="s">
        <v>44</v>
      </c>
      <c r="AB833" t="s">
        <v>44</v>
      </c>
      <c r="AC833" t="s">
        <v>117</v>
      </c>
      <c r="AD833" t="s">
        <v>460</v>
      </c>
      <c r="AE833" t="s">
        <v>37</v>
      </c>
      <c r="AF833" t="s">
        <v>37</v>
      </c>
      <c r="AG833" t="s">
        <v>37</v>
      </c>
      <c r="AH833" t="s">
        <v>37</v>
      </c>
      <c r="AI833" t="s">
        <v>37</v>
      </c>
    </row>
    <row r="834" spans="1:35" ht="16.850000000000001" customHeight="1">
      <c r="A834" s="65" t="str">
        <f>IF(L834="","",IF(COUNTIF(Wip!K:K,L834)=0,IF(W834="","KGB","KBB"),IF(AND(_xlfn.IFNA(VLOOKUP(L834,Wip!K:M,3,0),"")="Y",Q834="MTCAPPLYCONF"),"On Hold",IF(W834="","KGB","KBB"))))</f>
        <v>KBB</v>
      </c>
      <c r="B834" s="65">
        <f>IF(A834="on hold", "on hold",
 IF(A834="KGB", "Standard Shipment",
  IF(IFERROR(IFERROR(VLOOKUP(L834, List!D:J, 7, 0), VLOOKUP(L834&amp;"", List!D:J, 7, 0)), 0)=0,
   IF(IFERROR(IFERROR(VLOOKUP(L834, 'CND List'!$A:$C, 3, 0), VLOOKUP(L834&amp;"", 'CND List'!$A:$C, 3, 0)), 0)=0,
    IF(A834="KBB", "-", ""),
    IFERROR(VLOOKUP(L834, 'CND List'!$A:$C, 3, 0), VLOOKUP(L834&amp;"", 'CND List'!$A:$C, 3, 0))
   ),
   IFERROR(VLOOKUP(L834, List!D:J, 7, 0), VLOOKUP(L834&amp;"", List!D:J, 7, 0))
  )
 )
)</f>
        <v>46178</v>
      </c>
      <c r="C834" s="66" t="str">
        <f t="shared" si="14"/>
        <v>2026Q2</v>
      </c>
      <c r="D834" s="67" t="str">
        <f ca="1">IF(C834="Local Scrap","Closed",IFERROR(IF(A834="kgb","Closed",IF(MID(C834,5,1)="Q","Closed",LOOKUP(TODAY()-W834, {0,31,91,181,366}, {"0-30天","31-90天","91-180天","181-365天","365天以上"}))), LOOKUP(TODAY()-Z834, {0,31,91,181,366}, {"0-30天","31-90天","91-180天","181-365天","365天以上"})))</f>
        <v>Closed</v>
      </c>
      <c r="E834" s="67" t="str" cm="1">
        <f t="array" ref="E834">IF(A834&lt;&gt;"kbb", "", IF(IFERROR(VALUE(V834), 0)=MAX(INDEX(($A$2:$A$4929="kbb")*($L$2:$L$4929=L834)*IFERROR(VALUE($V$2:$V$4929), 0), 0)), "最新", "歷史重複"))</f>
        <v>最新</v>
      </c>
      <c r="F834" t="s">
        <v>3903</v>
      </c>
      <c r="G834" t="s">
        <v>29</v>
      </c>
      <c r="H834" t="s">
        <v>30</v>
      </c>
      <c r="I834" t="s">
        <v>3483</v>
      </c>
      <c r="J834" t="s">
        <v>3904</v>
      </c>
      <c r="K834" t="s">
        <v>3905</v>
      </c>
      <c r="L834" t="s">
        <v>3910</v>
      </c>
      <c r="M834" t="s">
        <v>455</v>
      </c>
      <c r="N834" t="s">
        <v>456</v>
      </c>
      <c r="O834" t="s">
        <v>37</v>
      </c>
      <c r="P834" t="s">
        <v>3910</v>
      </c>
      <c r="Q834" t="s">
        <v>38</v>
      </c>
      <c r="R834" t="s">
        <v>743</v>
      </c>
      <c r="S834" t="s">
        <v>3907</v>
      </c>
      <c r="T834" t="s">
        <v>37</v>
      </c>
      <c r="U834" t="s">
        <v>37</v>
      </c>
      <c r="V834" t="s">
        <v>3911</v>
      </c>
      <c r="W834" t="s">
        <v>1094</v>
      </c>
      <c r="X834" t="s">
        <v>114</v>
      </c>
      <c r="Y834" t="s">
        <v>3912</v>
      </c>
      <c r="Z834" t="s">
        <v>3913</v>
      </c>
      <c r="AA834" t="s">
        <v>44</v>
      </c>
      <c r="AB834" t="s">
        <v>44</v>
      </c>
      <c r="AC834" t="s">
        <v>117</v>
      </c>
      <c r="AD834" t="s">
        <v>460</v>
      </c>
      <c r="AE834" t="s">
        <v>37</v>
      </c>
      <c r="AF834" t="s">
        <v>37</v>
      </c>
      <c r="AG834" t="s">
        <v>37</v>
      </c>
      <c r="AH834" t="s">
        <v>37</v>
      </c>
      <c r="AI834" t="s">
        <v>37</v>
      </c>
    </row>
    <row r="835" spans="1:35" ht="16.850000000000001" customHeight="1">
      <c r="A835" s="65" t="str">
        <f>IF(L835="","",IF(COUNTIF(Wip!K:K,L835)=0,IF(W835="","KGB","KBB"),IF(AND(_xlfn.IFNA(VLOOKUP(L835,Wip!K:M,3,0),"")="Y",Q835="MTCAPPLYCONF"),"On Hold",IF(W835="","KGB","KBB"))))</f>
        <v>KGB</v>
      </c>
      <c r="B835" s="65" t="str">
        <f>IF(A835="on hold", "on hold",
 IF(A835="KGB", "Standard Shipment",
  IF(IFERROR(IFERROR(VLOOKUP(L835, List!D:J, 7, 0), VLOOKUP(L835&amp;"", List!D:J, 7, 0)), 0)=0,
   IF(IFERROR(IFERROR(VLOOKUP(L835, 'CND List'!$A:$C, 3, 0), VLOOKUP(L835&amp;"", 'CND List'!$A:$C, 3, 0)), 0)=0,
    IF(A835="KBB", "-", ""),
    IFERROR(VLOOKUP(L835, 'CND List'!$A:$C, 3, 0), VLOOKUP(L835&amp;"", 'CND List'!$A:$C, 3, 0))
   ),
   IFERROR(VLOOKUP(L835, List!D:J, 7, 0), VLOOKUP(L835&amp;"", List!D:J, 7, 0))
  )
 )
)</f>
        <v>Standard Shipment</v>
      </c>
      <c r="C835" s="66" t="str">
        <f t="shared" si="14"/>
        <v>Standard Shipment</v>
      </c>
      <c r="D835" s="67" t="str">
        <f ca="1">IF(C835="Local Scrap","Closed",IFERROR(IF(A835="kgb","Closed",IF(MID(C835,5,1)="Q","Closed",LOOKUP(TODAY()-W835, {0,31,91,181,366}, {"0-30天","31-90天","91-180天","181-365天","365天以上"}))), LOOKUP(TODAY()-Z835, {0,31,91,181,366}, {"0-30天","31-90天","91-180天","181-365天","365天以上"})))</f>
        <v>Closed</v>
      </c>
      <c r="E835" s="67" t="str" cm="1">
        <f t="array" ref="E835">IF(A835&lt;&gt;"kbb", "", IF(IFERROR(VALUE(V835), 0)=MAX(INDEX(($A$2:$A$4929="kbb")*($L$2:$L$4929=L835)*IFERROR(VALUE($V$2:$V$4929), 0), 0)), "最新", "歷史重複"))</f>
        <v/>
      </c>
      <c r="F835" t="s">
        <v>3903</v>
      </c>
      <c r="G835" t="s">
        <v>29</v>
      </c>
      <c r="H835" t="s">
        <v>30</v>
      </c>
      <c r="I835" t="s">
        <v>3483</v>
      </c>
      <c r="J835" t="s">
        <v>3904</v>
      </c>
      <c r="K835" t="s">
        <v>3905</v>
      </c>
      <c r="L835" t="s">
        <v>3914</v>
      </c>
      <c r="M835" t="s">
        <v>875</v>
      </c>
      <c r="N835" t="s">
        <v>206</v>
      </c>
      <c r="O835" t="s">
        <v>37</v>
      </c>
      <c r="P835" t="s">
        <v>3915</v>
      </c>
      <c r="Q835" t="s">
        <v>38</v>
      </c>
      <c r="R835" t="s">
        <v>1070</v>
      </c>
      <c r="S835" t="s">
        <v>3907</v>
      </c>
      <c r="T835" t="s">
        <v>3916</v>
      </c>
      <c r="U835" t="s">
        <v>3868</v>
      </c>
      <c r="V835" t="s">
        <v>3868</v>
      </c>
      <c r="W835" t="s">
        <v>37</v>
      </c>
      <c r="X835" t="s">
        <v>37</v>
      </c>
      <c r="Y835" t="s">
        <v>37</v>
      </c>
      <c r="Z835" t="s">
        <v>3917</v>
      </c>
      <c r="AA835" t="s">
        <v>44</v>
      </c>
      <c r="AB835" t="s">
        <v>44</v>
      </c>
      <c r="AC835" t="s">
        <v>45</v>
      </c>
      <c r="AD835" t="s">
        <v>190</v>
      </c>
      <c r="AE835" t="s">
        <v>3870</v>
      </c>
      <c r="AF835" t="s">
        <v>48</v>
      </c>
      <c r="AG835">
        <v>620454</v>
      </c>
      <c r="AH835">
        <v>1</v>
      </c>
      <c r="AI835">
        <v>1</v>
      </c>
    </row>
    <row r="836" spans="1:35" ht="16.850000000000001" customHeight="1">
      <c r="A836" s="65" t="str">
        <f>IF(L836="","",IF(COUNTIF(Wip!K:K,L836)=0,IF(W836="","KGB","KBB"),IF(AND(_xlfn.IFNA(VLOOKUP(L836,Wip!K:M,3,0),"")="Y",Q836="MTCAPPLYCONF"),"On Hold",IF(W836="","KGB","KBB"))))</f>
        <v>KGB</v>
      </c>
      <c r="B836" s="65" t="str">
        <f>IF(A836="on hold", "on hold",
 IF(A836="KGB", "Standard Shipment",
  IF(IFERROR(IFERROR(VLOOKUP(L836, List!D:J, 7, 0), VLOOKUP(L836&amp;"", List!D:J, 7, 0)), 0)=0,
   IF(IFERROR(IFERROR(VLOOKUP(L836, 'CND List'!$A:$C, 3, 0), VLOOKUP(L836&amp;"", 'CND List'!$A:$C, 3, 0)), 0)=0,
    IF(A836="KBB", "-", ""),
    IFERROR(VLOOKUP(L836, 'CND List'!$A:$C, 3, 0), VLOOKUP(L836&amp;"", 'CND List'!$A:$C, 3, 0))
   ),
   IFERROR(VLOOKUP(L836, List!D:J, 7, 0), VLOOKUP(L836&amp;"", List!D:J, 7, 0))
  )
 )
)</f>
        <v>Standard Shipment</v>
      </c>
      <c r="C836" s="66" t="str">
        <f t="shared" si="14"/>
        <v>Standard Shipment</v>
      </c>
      <c r="D836" s="67" t="str">
        <f ca="1">IF(C836="Local Scrap","Closed",IFERROR(IF(A836="kgb","Closed",IF(MID(C836,5,1)="Q","Closed",LOOKUP(TODAY()-W836, {0,31,91,181,366}, {"0-30天","31-90天","91-180天","181-365天","365天以上"}))), LOOKUP(TODAY()-Z836, {0,31,91,181,366}, {"0-30天","31-90天","91-180天","181-365天","365天以上"})))</f>
        <v>Closed</v>
      </c>
      <c r="E836" s="67" t="str" cm="1">
        <f t="array" ref="E836">IF(A836&lt;&gt;"kbb", "", IF(IFERROR(VALUE(V836), 0)=MAX(INDEX(($A$2:$A$4929="kbb")*($L$2:$L$4929=L836)*IFERROR(VALUE($V$2:$V$4929), 0), 0)), "最新", "歷史重複"))</f>
        <v/>
      </c>
      <c r="F836" t="s">
        <v>3918</v>
      </c>
      <c r="G836" t="s">
        <v>29</v>
      </c>
      <c r="H836" t="s">
        <v>30</v>
      </c>
      <c r="I836" t="s">
        <v>3483</v>
      </c>
      <c r="J836" t="s">
        <v>3919</v>
      </c>
      <c r="K836" t="s">
        <v>3920</v>
      </c>
      <c r="L836" t="s">
        <v>3921</v>
      </c>
      <c r="M836" t="s">
        <v>205</v>
      </c>
      <c r="N836" t="s">
        <v>206</v>
      </c>
      <c r="O836" t="s">
        <v>37</v>
      </c>
      <c r="P836" t="s">
        <v>3922</v>
      </c>
      <c r="Q836" t="s">
        <v>38</v>
      </c>
      <c r="R836" t="s">
        <v>53</v>
      </c>
      <c r="S836" t="s">
        <v>3923</v>
      </c>
      <c r="T836" t="s">
        <v>3924</v>
      </c>
      <c r="U836" t="s">
        <v>3851</v>
      </c>
      <c r="V836" t="s">
        <v>3851</v>
      </c>
      <c r="W836" t="s">
        <v>37</v>
      </c>
      <c r="X836" t="s">
        <v>37</v>
      </c>
      <c r="Y836" t="s">
        <v>37</v>
      </c>
      <c r="Z836" t="s">
        <v>3925</v>
      </c>
      <c r="AA836" t="s">
        <v>44</v>
      </c>
      <c r="AB836" t="s">
        <v>44</v>
      </c>
      <c r="AC836" t="s">
        <v>45</v>
      </c>
      <c r="AD836" t="s">
        <v>190</v>
      </c>
      <c r="AE836" t="s">
        <v>3894</v>
      </c>
      <c r="AF836" t="s">
        <v>48</v>
      </c>
      <c r="AG836">
        <v>620771</v>
      </c>
      <c r="AH836">
        <v>1</v>
      </c>
      <c r="AI836">
        <v>1</v>
      </c>
    </row>
    <row r="837" spans="1:35" ht="16.850000000000001" customHeight="1">
      <c r="A837" s="65" t="str">
        <f>IF(L837="","",IF(COUNTIF(Wip!K:K,L837)=0,IF(W837="","KGB","KBB"),IF(AND(_xlfn.IFNA(VLOOKUP(L837,Wip!K:M,3,0),"")="Y",Q837="MTCAPPLYCONF"),"On Hold",IF(W837="","KGB","KBB"))))</f>
        <v>KGB</v>
      </c>
      <c r="B837" s="65" t="str">
        <f>IF(A837="on hold", "on hold",
 IF(A837="KGB", "Standard Shipment",
  IF(IFERROR(IFERROR(VLOOKUP(L837, List!D:J, 7, 0), VLOOKUP(L837&amp;"", List!D:J, 7, 0)), 0)=0,
   IF(IFERROR(IFERROR(VLOOKUP(L837, 'CND List'!$A:$C, 3, 0), VLOOKUP(L837&amp;"", 'CND List'!$A:$C, 3, 0)), 0)=0,
    IF(A837="KBB", "-", ""),
    IFERROR(VLOOKUP(L837, 'CND List'!$A:$C, 3, 0), VLOOKUP(L837&amp;"", 'CND List'!$A:$C, 3, 0))
   ),
   IFERROR(VLOOKUP(L837, List!D:J, 7, 0), VLOOKUP(L837&amp;"", List!D:J, 7, 0))
  )
 )
)</f>
        <v>Standard Shipment</v>
      </c>
      <c r="C837" s="66" t="str">
        <f t="shared" si="14"/>
        <v>Standard Shipment</v>
      </c>
      <c r="D837" s="67" t="str">
        <f ca="1">IF(C837="Local Scrap","Closed",IFERROR(IF(A837="kgb","Closed",IF(MID(C837,5,1)="Q","Closed",LOOKUP(TODAY()-W837, {0,31,91,181,366}, {"0-30天","31-90天","91-180天","181-365天","365天以上"}))), LOOKUP(TODAY()-Z837, {0,31,91,181,366}, {"0-30天","31-90天","91-180天","181-365天","365天以上"})))</f>
        <v>Closed</v>
      </c>
      <c r="E837" s="67" t="str" cm="1">
        <f t="array" ref="E837">IF(A837&lt;&gt;"kbb", "", IF(IFERROR(VALUE(V837), 0)=MAX(INDEX(($A$2:$A$4929="kbb")*($L$2:$L$4929=L837)*IFERROR(VALUE($V$2:$V$4929), 0), 0)), "最新", "歷史重複"))</f>
        <v/>
      </c>
      <c r="F837" t="s">
        <v>3918</v>
      </c>
      <c r="G837" t="s">
        <v>29</v>
      </c>
      <c r="H837" t="s">
        <v>30</v>
      </c>
      <c r="I837" t="s">
        <v>3483</v>
      </c>
      <c r="J837" t="s">
        <v>3919</v>
      </c>
      <c r="K837" t="s">
        <v>3920</v>
      </c>
      <c r="L837" t="s">
        <v>3926</v>
      </c>
      <c r="M837" t="s">
        <v>455</v>
      </c>
      <c r="N837" t="s">
        <v>456</v>
      </c>
      <c r="O837" t="s">
        <v>37</v>
      </c>
      <c r="P837" t="s">
        <v>3927</v>
      </c>
      <c r="Q837" t="s">
        <v>38</v>
      </c>
      <c r="R837" t="s">
        <v>53</v>
      </c>
      <c r="S837" t="s">
        <v>3923</v>
      </c>
      <c r="T837" t="s">
        <v>3928</v>
      </c>
      <c r="U837" t="s">
        <v>3851</v>
      </c>
      <c r="V837" t="s">
        <v>3851</v>
      </c>
      <c r="W837" t="s">
        <v>37</v>
      </c>
      <c r="X837" t="s">
        <v>37</v>
      </c>
      <c r="Y837" t="s">
        <v>37</v>
      </c>
      <c r="Z837" t="s">
        <v>3929</v>
      </c>
      <c r="AA837" t="s">
        <v>44</v>
      </c>
      <c r="AB837" t="s">
        <v>44</v>
      </c>
      <c r="AC837" t="s">
        <v>45</v>
      </c>
      <c r="AD837" t="s">
        <v>460</v>
      </c>
      <c r="AE837" t="s">
        <v>3894</v>
      </c>
      <c r="AF837" t="s">
        <v>48</v>
      </c>
      <c r="AG837">
        <v>620771</v>
      </c>
      <c r="AH837">
        <v>1</v>
      </c>
      <c r="AI837">
        <v>1</v>
      </c>
    </row>
    <row r="838" spans="1:35" ht="16.850000000000001" customHeight="1">
      <c r="A838" s="65" t="str">
        <f>IF(L838="","",IF(COUNTIF(Wip!K:K,L838)=0,IF(W838="","KGB","KBB"),IF(AND(_xlfn.IFNA(VLOOKUP(L838,Wip!K:M,3,0),"")="Y",Q838="MTCAPPLYCONF"),"On Hold",IF(W838="","KGB","KBB"))))</f>
        <v>KBB</v>
      </c>
      <c r="B838" s="65">
        <f>IF(A838="on hold", "on hold",
 IF(A838="KGB", "Standard Shipment",
  IF(IFERROR(IFERROR(VLOOKUP(L838, List!D:J, 7, 0), VLOOKUP(L838&amp;"", List!D:J, 7, 0)), 0)=0,
   IF(IFERROR(IFERROR(VLOOKUP(L838, 'CND List'!$A:$C, 3, 0), VLOOKUP(L838&amp;"", 'CND List'!$A:$C, 3, 0)), 0)=0,
    IF(A838="KBB", "-", ""),
    IFERROR(VLOOKUP(L838, 'CND List'!$A:$C, 3, 0), VLOOKUP(L838&amp;"", 'CND List'!$A:$C, 3, 0))
   ),
   IFERROR(VLOOKUP(L838, List!D:J, 7, 0), VLOOKUP(L838&amp;"", List!D:J, 7, 0))
  )
 )
)</f>
        <v>46178</v>
      </c>
      <c r="C838" s="66" t="str">
        <f t="shared" si="14"/>
        <v>2026Q2</v>
      </c>
      <c r="D838" s="67" t="str">
        <f ca="1">IF(C838="Local Scrap","Closed",IFERROR(IF(A838="kgb","Closed",IF(MID(C838,5,1)="Q","Closed",LOOKUP(TODAY()-W838, {0,31,91,181,366}, {"0-30天","31-90天","91-180天","181-365天","365天以上"}))), LOOKUP(TODAY()-Z838, {0,31,91,181,366}, {"0-30天","31-90天","91-180天","181-365天","365天以上"})))</f>
        <v>Closed</v>
      </c>
      <c r="E838" s="67" t="str" cm="1">
        <f t="array" ref="E838">IF(A838&lt;&gt;"kbb", "", IF(IFERROR(VALUE(V838), 0)=MAX(INDEX(($A$2:$A$4929="kbb")*($L$2:$L$4929=L838)*IFERROR(VALUE($V$2:$V$4929), 0), 0)), "最新", "歷史重複"))</f>
        <v>最新</v>
      </c>
      <c r="F838" t="s">
        <v>3918</v>
      </c>
      <c r="G838" t="s">
        <v>29</v>
      </c>
      <c r="H838" t="s">
        <v>30</v>
      </c>
      <c r="I838" t="s">
        <v>3483</v>
      </c>
      <c r="J838" t="s">
        <v>3919</v>
      </c>
      <c r="K838" t="s">
        <v>3920</v>
      </c>
      <c r="L838" t="s">
        <v>3930</v>
      </c>
      <c r="M838" t="s">
        <v>930</v>
      </c>
      <c r="N838" t="s">
        <v>219</v>
      </c>
      <c r="O838" t="s">
        <v>37</v>
      </c>
      <c r="P838" t="s">
        <v>3930</v>
      </c>
      <c r="Q838" t="s">
        <v>38</v>
      </c>
      <c r="R838" t="s">
        <v>53</v>
      </c>
      <c r="S838" t="s">
        <v>3931</v>
      </c>
      <c r="T838" t="s">
        <v>37</v>
      </c>
      <c r="U838" t="s">
        <v>37</v>
      </c>
      <c r="V838" t="s">
        <v>3932</v>
      </c>
      <c r="W838" t="s">
        <v>517</v>
      </c>
      <c r="X838" t="s">
        <v>114</v>
      </c>
      <c r="Y838" t="s">
        <v>816</v>
      </c>
      <c r="Z838" t="s">
        <v>3933</v>
      </c>
      <c r="AA838" t="s">
        <v>44</v>
      </c>
      <c r="AB838" t="s">
        <v>44</v>
      </c>
      <c r="AC838" t="s">
        <v>117</v>
      </c>
      <c r="AD838" t="s">
        <v>179</v>
      </c>
      <c r="AE838" t="s">
        <v>37</v>
      </c>
      <c r="AF838" t="s">
        <v>37</v>
      </c>
      <c r="AG838" t="s">
        <v>37</v>
      </c>
      <c r="AH838" t="s">
        <v>37</v>
      </c>
      <c r="AI838" t="s">
        <v>37</v>
      </c>
    </row>
    <row r="839" spans="1:35" ht="16.850000000000001" customHeight="1">
      <c r="A839" s="65" t="str">
        <f>IF(L839="","",IF(COUNTIF(Wip!K:K,L839)=0,IF(W839="","KGB","KBB"),IF(AND(_xlfn.IFNA(VLOOKUP(L839,Wip!K:M,3,0),"")="Y",Q839="MTCAPPLYCONF"),"On Hold",IF(W839="","KGB","KBB"))))</f>
        <v>KGB</v>
      </c>
      <c r="B839" s="65" t="str">
        <f>IF(A839="on hold", "on hold",
 IF(A839="KGB", "Standard Shipment",
  IF(IFERROR(IFERROR(VLOOKUP(L839, List!D:J, 7, 0), VLOOKUP(L839&amp;"", List!D:J, 7, 0)), 0)=0,
   IF(IFERROR(IFERROR(VLOOKUP(L839, 'CND List'!$A:$C, 3, 0), VLOOKUP(L839&amp;"", 'CND List'!$A:$C, 3, 0)), 0)=0,
    IF(A839="KBB", "-", ""),
    IFERROR(VLOOKUP(L839, 'CND List'!$A:$C, 3, 0), VLOOKUP(L839&amp;"", 'CND List'!$A:$C, 3, 0))
   ),
   IFERROR(VLOOKUP(L839, List!D:J, 7, 0), VLOOKUP(L839&amp;"", List!D:J, 7, 0))
  )
 )
)</f>
        <v>Standard Shipment</v>
      </c>
      <c r="C839" s="66" t="str">
        <f t="shared" si="14"/>
        <v>Standard Shipment</v>
      </c>
      <c r="D839" s="67" t="str">
        <f ca="1">IF(C839="Local Scrap","Closed",IFERROR(IF(A839="kgb","Closed",IF(MID(C839,5,1)="Q","Closed",LOOKUP(TODAY()-W839, {0,31,91,181,366}, {"0-30天","31-90天","91-180天","181-365天","365天以上"}))), LOOKUP(TODAY()-Z839, {0,31,91,181,366}, {"0-30天","31-90天","91-180天","181-365天","365天以上"})))</f>
        <v>Closed</v>
      </c>
      <c r="E839" s="67" t="str" cm="1">
        <f t="array" ref="E839">IF(A839&lt;&gt;"kbb", "", IF(IFERROR(VALUE(V839), 0)=MAX(INDEX(($A$2:$A$4929="kbb")*($L$2:$L$4929=L839)*IFERROR(VALUE($V$2:$V$4929), 0), 0)), "最新", "歷史重複"))</f>
        <v/>
      </c>
      <c r="F839" t="s">
        <v>3918</v>
      </c>
      <c r="G839" t="s">
        <v>29</v>
      </c>
      <c r="H839" t="s">
        <v>30</v>
      </c>
      <c r="I839" t="s">
        <v>3483</v>
      </c>
      <c r="J839" t="s">
        <v>3919</v>
      </c>
      <c r="K839" t="s">
        <v>3920</v>
      </c>
      <c r="L839" t="s">
        <v>3934</v>
      </c>
      <c r="M839" t="s">
        <v>949</v>
      </c>
      <c r="N839" t="s">
        <v>456</v>
      </c>
      <c r="O839" t="s">
        <v>37</v>
      </c>
      <c r="P839" t="s">
        <v>3935</v>
      </c>
      <c r="Q839" t="s">
        <v>38</v>
      </c>
      <c r="R839" t="s">
        <v>53</v>
      </c>
      <c r="S839" t="s">
        <v>3931</v>
      </c>
      <c r="T839" t="s">
        <v>3936</v>
      </c>
      <c r="U839" t="s">
        <v>3851</v>
      </c>
      <c r="V839" t="s">
        <v>3851</v>
      </c>
      <c r="W839" t="s">
        <v>37</v>
      </c>
      <c r="X839" t="s">
        <v>37</v>
      </c>
      <c r="Y839" t="s">
        <v>37</v>
      </c>
      <c r="Z839" t="s">
        <v>3937</v>
      </c>
      <c r="AA839" t="s">
        <v>44</v>
      </c>
      <c r="AB839" t="s">
        <v>44</v>
      </c>
      <c r="AC839" t="s">
        <v>45</v>
      </c>
      <c r="AD839" t="s">
        <v>460</v>
      </c>
      <c r="AE839" t="s">
        <v>3894</v>
      </c>
      <c r="AF839" t="s">
        <v>48</v>
      </c>
      <c r="AG839">
        <v>620771</v>
      </c>
      <c r="AH839">
        <v>1</v>
      </c>
      <c r="AI839">
        <v>1</v>
      </c>
    </row>
    <row r="840" spans="1:35" ht="16.850000000000001" customHeight="1">
      <c r="A840" s="65" t="str">
        <f>IF(L840="","",IF(COUNTIF(Wip!K:K,L840)=0,IF(W840="","KGB","KBB"),IF(AND(_xlfn.IFNA(VLOOKUP(L840,Wip!K:M,3,0),"")="Y",Q840="MTCAPPLYCONF"),"On Hold",IF(W840="","KGB","KBB"))))</f>
        <v>KGB</v>
      </c>
      <c r="B840" s="65" t="str">
        <f>IF(A840="on hold", "on hold",
 IF(A840="KGB", "Standard Shipment",
  IF(IFERROR(IFERROR(VLOOKUP(L840, List!D:J, 7, 0), VLOOKUP(L840&amp;"", List!D:J, 7, 0)), 0)=0,
   IF(IFERROR(IFERROR(VLOOKUP(L840, 'CND List'!$A:$C, 3, 0), VLOOKUP(L840&amp;"", 'CND List'!$A:$C, 3, 0)), 0)=0,
    IF(A840="KBB", "-", ""),
    IFERROR(VLOOKUP(L840, 'CND List'!$A:$C, 3, 0), VLOOKUP(L840&amp;"", 'CND List'!$A:$C, 3, 0))
   ),
   IFERROR(VLOOKUP(L840, List!D:J, 7, 0), VLOOKUP(L840&amp;"", List!D:J, 7, 0))
  )
 )
)</f>
        <v>Standard Shipment</v>
      </c>
      <c r="C840" s="66" t="str">
        <f t="shared" si="14"/>
        <v>Standard Shipment</v>
      </c>
      <c r="D840" s="67" t="str">
        <f ca="1">IF(C840="Local Scrap","Closed",IFERROR(IF(A840="kgb","Closed",IF(MID(C840,5,1)="Q","Closed",LOOKUP(TODAY()-W840, {0,31,91,181,366}, {"0-30天","31-90天","91-180天","181-365天","365天以上"}))), LOOKUP(TODAY()-Z840, {0,31,91,181,366}, {"0-30天","31-90天","91-180天","181-365天","365天以上"})))</f>
        <v>Closed</v>
      </c>
      <c r="E840" s="67" t="str" cm="1">
        <f t="array" ref="E840">IF(A840&lt;&gt;"kbb", "", IF(IFERROR(VALUE(V840), 0)=MAX(INDEX(($A$2:$A$4929="kbb")*($L$2:$L$4929=L840)*IFERROR(VALUE($V$2:$V$4929), 0), 0)), "最新", "歷史重複"))</f>
        <v/>
      </c>
      <c r="F840" t="s">
        <v>3918</v>
      </c>
      <c r="G840" t="s">
        <v>29</v>
      </c>
      <c r="H840" t="s">
        <v>30</v>
      </c>
      <c r="I840" t="s">
        <v>3483</v>
      </c>
      <c r="J840" t="s">
        <v>3919</v>
      </c>
      <c r="K840" t="s">
        <v>3920</v>
      </c>
      <c r="L840" t="s">
        <v>3938</v>
      </c>
      <c r="M840" t="s">
        <v>701</v>
      </c>
      <c r="N840" t="s">
        <v>456</v>
      </c>
      <c r="O840" t="s">
        <v>37</v>
      </c>
      <c r="P840" t="s">
        <v>3939</v>
      </c>
      <c r="Q840" t="s">
        <v>38</v>
      </c>
      <c r="R840" t="s">
        <v>1070</v>
      </c>
      <c r="S840" t="s">
        <v>3931</v>
      </c>
      <c r="T840" t="s">
        <v>3940</v>
      </c>
      <c r="U840" t="s">
        <v>3851</v>
      </c>
      <c r="V840" t="s">
        <v>3851</v>
      </c>
      <c r="W840" t="s">
        <v>37</v>
      </c>
      <c r="X840" t="s">
        <v>37</v>
      </c>
      <c r="Y840" t="s">
        <v>37</v>
      </c>
      <c r="Z840" t="s">
        <v>3941</v>
      </c>
      <c r="AA840" t="s">
        <v>44</v>
      </c>
      <c r="AB840" t="s">
        <v>44</v>
      </c>
      <c r="AC840" t="s">
        <v>45</v>
      </c>
      <c r="AD840" t="s">
        <v>460</v>
      </c>
      <c r="AE840" t="s">
        <v>3894</v>
      </c>
      <c r="AF840" t="s">
        <v>48</v>
      </c>
      <c r="AG840">
        <v>620771</v>
      </c>
      <c r="AH840">
        <v>1</v>
      </c>
      <c r="AI840">
        <v>1</v>
      </c>
    </row>
    <row r="841" spans="1:35" ht="16.850000000000001" customHeight="1">
      <c r="A841" s="65" t="str">
        <f>IF(L841="","",IF(COUNTIF(Wip!K:K,L841)=0,IF(W841="","KGB","KBB"),IF(AND(_xlfn.IFNA(VLOOKUP(L841,Wip!K:M,3,0),"")="Y",Q841="MTCAPPLYCONF"),"On Hold",IF(W841="","KGB","KBB"))))</f>
        <v>KGB</v>
      </c>
      <c r="B841" s="65" t="str">
        <f>IF(A841="on hold", "on hold",
 IF(A841="KGB", "Standard Shipment",
  IF(IFERROR(IFERROR(VLOOKUP(L841, List!D:J, 7, 0), VLOOKUP(L841&amp;"", List!D:J, 7, 0)), 0)=0,
   IF(IFERROR(IFERROR(VLOOKUP(L841, 'CND List'!$A:$C, 3, 0), VLOOKUP(L841&amp;"", 'CND List'!$A:$C, 3, 0)), 0)=0,
    IF(A841="KBB", "-", ""),
    IFERROR(VLOOKUP(L841, 'CND List'!$A:$C, 3, 0), VLOOKUP(L841&amp;"", 'CND List'!$A:$C, 3, 0))
   ),
   IFERROR(VLOOKUP(L841, List!D:J, 7, 0), VLOOKUP(L841&amp;"", List!D:J, 7, 0))
  )
 )
)</f>
        <v>Standard Shipment</v>
      </c>
      <c r="C841" s="66" t="str">
        <f t="shared" si="14"/>
        <v>Standard Shipment</v>
      </c>
      <c r="D841" s="67" t="str">
        <f ca="1">IF(C841="Local Scrap","Closed",IFERROR(IF(A841="kgb","Closed",IF(MID(C841,5,1)="Q","Closed",LOOKUP(TODAY()-W841, {0,31,91,181,366}, {"0-30天","31-90天","91-180天","181-365天","365天以上"}))), LOOKUP(TODAY()-Z841, {0,31,91,181,366}, {"0-30天","31-90天","91-180天","181-365天","365天以上"})))</f>
        <v>Closed</v>
      </c>
      <c r="E841" s="67" t="str" cm="1">
        <f t="array" ref="E841">IF(A841&lt;&gt;"kbb", "", IF(IFERROR(VALUE(V841), 0)=MAX(INDEX(($A$2:$A$4929="kbb")*($L$2:$L$4929=L841)*IFERROR(VALUE($V$2:$V$4929), 0), 0)), "最新", "歷史重複"))</f>
        <v/>
      </c>
      <c r="F841" t="s">
        <v>3918</v>
      </c>
      <c r="G841" t="s">
        <v>29</v>
      </c>
      <c r="H841" t="s">
        <v>30</v>
      </c>
      <c r="I841" t="s">
        <v>3483</v>
      </c>
      <c r="J841" t="s">
        <v>3919</v>
      </c>
      <c r="K841" t="s">
        <v>3920</v>
      </c>
      <c r="L841" t="s">
        <v>3942</v>
      </c>
      <c r="M841" t="s">
        <v>218</v>
      </c>
      <c r="N841" t="s">
        <v>219</v>
      </c>
      <c r="O841" t="s">
        <v>37</v>
      </c>
      <c r="P841" t="s">
        <v>3943</v>
      </c>
      <c r="Q841" t="s">
        <v>38</v>
      </c>
      <c r="R841" t="s">
        <v>53</v>
      </c>
      <c r="S841" t="s">
        <v>3923</v>
      </c>
      <c r="T841" t="s">
        <v>3944</v>
      </c>
      <c r="U841" t="s">
        <v>3868</v>
      </c>
      <c r="V841" t="s">
        <v>3868</v>
      </c>
      <c r="W841" t="s">
        <v>37</v>
      </c>
      <c r="X841" t="s">
        <v>37</v>
      </c>
      <c r="Y841" t="s">
        <v>37</v>
      </c>
      <c r="Z841" t="s">
        <v>3945</v>
      </c>
      <c r="AA841" t="s">
        <v>44</v>
      </c>
      <c r="AB841" t="s">
        <v>44</v>
      </c>
      <c r="AC841" t="s">
        <v>45</v>
      </c>
      <c r="AD841" t="s">
        <v>179</v>
      </c>
      <c r="AE841" t="s">
        <v>3870</v>
      </c>
      <c r="AF841" t="s">
        <v>48</v>
      </c>
      <c r="AG841">
        <v>620454</v>
      </c>
      <c r="AH841">
        <v>1</v>
      </c>
      <c r="AI841">
        <v>1</v>
      </c>
    </row>
    <row r="842" spans="1:35" ht="16.850000000000001" customHeight="1">
      <c r="A842" s="65" t="str">
        <f>IF(L842="","",IF(COUNTIF(Wip!K:K,L842)=0,IF(W842="","KGB","KBB"),IF(AND(_xlfn.IFNA(VLOOKUP(L842,Wip!K:M,3,0),"")="Y",Q842="MTCAPPLYCONF"),"On Hold",IF(W842="","KGB","KBB"))))</f>
        <v>KGB</v>
      </c>
      <c r="B842" s="65" t="str">
        <f>IF(A842="on hold", "on hold",
 IF(A842="KGB", "Standard Shipment",
  IF(IFERROR(IFERROR(VLOOKUP(L842, List!D:J, 7, 0), VLOOKUP(L842&amp;"", List!D:J, 7, 0)), 0)=0,
   IF(IFERROR(IFERROR(VLOOKUP(L842, 'CND List'!$A:$C, 3, 0), VLOOKUP(L842&amp;"", 'CND List'!$A:$C, 3, 0)), 0)=0,
    IF(A842="KBB", "-", ""),
    IFERROR(VLOOKUP(L842, 'CND List'!$A:$C, 3, 0), VLOOKUP(L842&amp;"", 'CND List'!$A:$C, 3, 0))
   ),
   IFERROR(VLOOKUP(L842, List!D:J, 7, 0), VLOOKUP(L842&amp;"", List!D:J, 7, 0))
  )
 )
)</f>
        <v>Standard Shipment</v>
      </c>
      <c r="C842" s="66" t="str">
        <f t="shared" si="14"/>
        <v>Standard Shipment</v>
      </c>
      <c r="D842" s="67" t="str">
        <f ca="1">IF(C842="Local Scrap","Closed",IFERROR(IF(A842="kgb","Closed",IF(MID(C842,5,1)="Q","Closed",LOOKUP(TODAY()-W842, {0,31,91,181,366}, {"0-30天","31-90天","91-180天","181-365天","365天以上"}))), LOOKUP(TODAY()-Z842, {0,31,91,181,366}, {"0-30天","31-90天","91-180天","181-365天","365天以上"})))</f>
        <v>Closed</v>
      </c>
      <c r="E842" s="67" t="str" cm="1">
        <f t="array" ref="E842">IF(A842&lt;&gt;"kbb", "", IF(IFERROR(VALUE(V842), 0)=MAX(INDEX(($A$2:$A$4929="kbb")*($L$2:$L$4929=L842)*IFERROR(VALUE($V$2:$V$4929), 0), 0)), "最新", "歷史重複"))</f>
        <v/>
      </c>
      <c r="F842" t="s">
        <v>3918</v>
      </c>
      <c r="G842" t="s">
        <v>29</v>
      </c>
      <c r="H842" t="s">
        <v>30</v>
      </c>
      <c r="I842" t="s">
        <v>3483</v>
      </c>
      <c r="J842" t="s">
        <v>3919</v>
      </c>
      <c r="K842" t="s">
        <v>3920</v>
      </c>
      <c r="L842" t="s">
        <v>3946</v>
      </c>
      <c r="M842" t="s">
        <v>3806</v>
      </c>
      <c r="N842" t="s">
        <v>456</v>
      </c>
      <c r="O842" t="s">
        <v>37</v>
      </c>
      <c r="P842" t="s">
        <v>3947</v>
      </c>
      <c r="Q842" t="s">
        <v>38</v>
      </c>
      <c r="R842" t="s">
        <v>53</v>
      </c>
      <c r="S842" t="s">
        <v>3923</v>
      </c>
      <c r="T842" t="s">
        <v>3948</v>
      </c>
      <c r="U842" t="s">
        <v>3851</v>
      </c>
      <c r="V842" t="s">
        <v>3851</v>
      </c>
      <c r="W842" t="s">
        <v>37</v>
      </c>
      <c r="X842" t="s">
        <v>37</v>
      </c>
      <c r="Y842" t="s">
        <v>37</v>
      </c>
      <c r="Z842" t="s">
        <v>3949</v>
      </c>
      <c r="AA842" t="s">
        <v>44</v>
      </c>
      <c r="AB842" t="s">
        <v>44</v>
      </c>
      <c r="AC842" t="s">
        <v>45</v>
      </c>
      <c r="AD842" t="s">
        <v>460</v>
      </c>
      <c r="AE842" t="s">
        <v>3894</v>
      </c>
      <c r="AF842" t="s">
        <v>48</v>
      </c>
      <c r="AG842">
        <v>620771</v>
      </c>
      <c r="AH842">
        <v>1</v>
      </c>
      <c r="AI842">
        <v>1</v>
      </c>
    </row>
    <row r="843" spans="1:35" ht="16.850000000000001" customHeight="1">
      <c r="A843" s="65" t="str">
        <f>IF(L843="","",IF(COUNTIF(Wip!K:K,L843)=0,IF(W843="","KGB","KBB"),IF(AND(_xlfn.IFNA(VLOOKUP(L843,Wip!K:M,3,0),"")="Y",Q843="MTCAPPLYCONF"),"On Hold",IF(W843="","KGB","KBB"))))</f>
        <v>KGB</v>
      </c>
      <c r="B843" s="65" t="str">
        <f>IF(A843="on hold", "on hold",
 IF(A843="KGB", "Standard Shipment",
  IF(IFERROR(IFERROR(VLOOKUP(L843, List!D:J, 7, 0), VLOOKUP(L843&amp;"", List!D:J, 7, 0)), 0)=0,
   IF(IFERROR(IFERROR(VLOOKUP(L843, 'CND List'!$A:$C, 3, 0), VLOOKUP(L843&amp;"", 'CND List'!$A:$C, 3, 0)), 0)=0,
    IF(A843="KBB", "-", ""),
    IFERROR(VLOOKUP(L843, 'CND List'!$A:$C, 3, 0), VLOOKUP(L843&amp;"", 'CND List'!$A:$C, 3, 0))
   ),
   IFERROR(VLOOKUP(L843, List!D:J, 7, 0), VLOOKUP(L843&amp;"", List!D:J, 7, 0))
  )
 )
)</f>
        <v>Standard Shipment</v>
      </c>
      <c r="C843" s="66" t="str">
        <f t="shared" si="14"/>
        <v>Standard Shipment</v>
      </c>
      <c r="D843" s="67" t="str">
        <f ca="1">IF(C843="Local Scrap","Closed",IFERROR(IF(A843="kgb","Closed",IF(MID(C843,5,1)="Q","Closed",LOOKUP(TODAY()-W843, {0,31,91,181,366}, {"0-30天","31-90天","91-180天","181-365天","365天以上"}))), LOOKUP(TODAY()-Z843, {0,31,91,181,366}, {"0-30天","31-90天","91-180天","181-365天","365天以上"})))</f>
        <v>Closed</v>
      </c>
      <c r="E843" s="67" t="str" cm="1">
        <f t="array" ref="E843">IF(A843&lt;&gt;"kbb", "", IF(IFERROR(VALUE(V843), 0)=MAX(INDEX(($A$2:$A$4929="kbb")*($L$2:$L$4929=L843)*IFERROR(VALUE($V$2:$V$4929), 0), 0)), "最新", "歷史重複"))</f>
        <v/>
      </c>
      <c r="F843" t="s">
        <v>3918</v>
      </c>
      <c r="G843" t="s">
        <v>29</v>
      </c>
      <c r="H843" t="s">
        <v>30</v>
      </c>
      <c r="I843" t="s">
        <v>3483</v>
      </c>
      <c r="J843" t="s">
        <v>3919</v>
      </c>
      <c r="K843" t="s">
        <v>3920</v>
      </c>
      <c r="L843" t="s">
        <v>3950</v>
      </c>
      <c r="M843" t="s">
        <v>486</v>
      </c>
      <c r="N843" t="s">
        <v>219</v>
      </c>
      <c r="O843" t="s">
        <v>37</v>
      </c>
      <c r="P843" t="s">
        <v>3951</v>
      </c>
      <c r="Q843" t="s">
        <v>38</v>
      </c>
      <c r="R843" t="s">
        <v>1070</v>
      </c>
      <c r="S843" t="s">
        <v>3931</v>
      </c>
      <c r="T843" t="s">
        <v>3952</v>
      </c>
      <c r="U843" t="s">
        <v>3868</v>
      </c>
      <c r="V843" t="s">
        <v>3868</v>
      </c>
      <c r="W843" t="s">
        <v>37</v>
      </c>
      <c r="X843" t="s">
        <v>37</v>
      </c>
      <c r="Y843" t="s">
        <v>37</v>
      </c>
      <c r="Z843" t="s">
        <v>3953</v>
      </c>
      <c r="AA843" t="s">
        <v>44</v>
      </c>
      <c r="AB843" t="s">
        <v>44</v>
      </c>
      <c r="AC843" t="s">
        <v>45</v>
      </c>
      <c r="AD843" t="s">
        <v>179</v>
      </c>
      <c r="AE843" t="s">
        <v>3870</v>
      </c>
      <c r="AF843" t="s">
        <v>48</v>
      </c>
      <c r="AG843">
        <v>620454</v>
      </c>
      <c r="AH843">
        <v>1</v>
      </c>
      <c r="AI843">
        <v>1</v>
      </c>
    </row>
    <row r="844" spans="1:35" ht="16.850000000000001" customHeight="1">
      <c r="A844" s="65" t="str">
        <f>IF(L844="","",IF(COUNTIF(Wip!K:K,L844)=0,IF(W844="","KGB","KBB"),IF(AND(_xlfn.IFNA(VLOOKUP(L844,Wip!K:M,3,0),"")="Y",Q844="MTCAPPLYCONF"),"On Hold",IF(W844="","KGB","KBB"))))</f>
        <v>KGB</v>
      </c>
      <c r="B844" s="65" t="str">
        <f>IF(A844="on hold", "on hold",
 IF(A844="KGB", "Standard Shipment",
  IF(IFERROR(IFERROR(VLOOKUP(L844, List!D:J, 7, 0), VLOOKUP(L844&amp;"", List!D:J, 7, 0)), 0)=0,
   IF(IFERROR(IFERROR(VLOOKUP(L844, 'CND List'!$A:$C, 3, 0), VLOOKUP(L844&amp;"", 'CND List'!$A:$C, 3, 0)), 0)=0,
    IF(A844="KBB", "-", ""),
    IFERROR(VLOOKUP(L844, 'CND List'!$A:$C, 3, 0), VLOOKUP(L844&amp;"", 'CND List'!$A:$C, 3, 0))
   ),
   IFERROR(VLOOKUP(L844, List!D:J, 7, 0), VLOOKUP(L844&amp;"", List!D:J, 7, 0))
  )
 )
)</f>
        <v>Standard Shipment</v>
      </c>
      <c r="C844" s="66" t="str">
        <f t="shared" si="14"/>
        <v>Standard Shipment</v>
      </c>
      <c r="D844" s="67" t="str">
        <f ca="1">IF(C844="Local Scrap","Closed",IFERROR(IF(A844="kgb","Closed",IF(MID(C844,5,1)="Q","Closed",LOOKUP(TODAY()-W844, {0,31,91,181,366}, {"0-30天","31-90天","91-180天","181-365天","365天以上"}))), LOOKUP(TODAY()-Z844, {0,31,91,181,366}, {"0-30天","31-90天","91-180天","181-365天","365天以上"})))</f>
        <v>Closed</v>
      </c>
      <c r="E844" s="67" t="str" cm="1">
        <f t="array" ref="E844">IF(A844&lt;&gt;"kbb", "", IF(IFERROR(VALUE(V844), 0)=MAX(INDEX(($A$2:$A$4929="kbb")*($L$2:$L$4929=L844)*IFERROR(VALUE($V$2:$V$4929), 0), 0)), "最新", "歷史重複"))</f>
        <v/>
      </c>
      <c r="F844" t="s">
        <v>3918</v>
      </c>
      <c r="G844" t="s">
        <v>29</v>
      </c>
      <c r="H844" t="s">
        <v>30</v>
      </c>
      <c r="I844" t="s">
        <v>3483</v>
      </c>
      <c r="J844" t="s">
        <v>3919</v>
      </c>
      <c r="K844" t="s">
        <v>3920</v>
      </c>
      <c r="L844" t="s">
        <v>3954</v>
      </c>
      <c r="M844" t="s">
        <v>949</v>
      </c>
      <c r="N844" t="s">
        <v>456</v>
      </c>
      <c r="O844" t="s">
        <v>37</v>
      </c>
      <c r="P844" t="s">
        <v>3955</v>
      </c>
      <c r="Q844" t="s">
        <v>38</v>
      </c>
      <c r="R844" t="s">
        <v>53</v>
      </c>
      <c r="S844" t="s">
        <v>3931</v>
      </c>
      <c r="T844" t="s">
        <v>3956</v>
      </c>
      <c r="U844" t="s">
        <v>3851</v>
      </c>
      <c r="V844" t="s">
        <v>3851</v>
      </c>
      <c r="W844" t="s">
        <v>37</v>
      </c>
      <c r="X844" t="s">
        <v>37</v>
      </c>
      <c r="Y844" t="s">
        <v>37</v>
      </c>
      <c r="Z844" t="s">
        <v>3957</v>
      </c>
      <c r="AA844" t="s">
        <v>44</v>
      </c>
      <c r="AB844" t="s">
        <v>44</v>
      </c>
      <c r="AC844" t="s">
        <v>45</v>
      </c>
      <c r="AD844" t="s">
        <v>460</v>
      </c>
      <c r="AE844" t="s">
        <v>3894</v>
      </c>
      <c r="AF844" t="s">
        <v>48</v>
      </c>
      <c r="AG844">
        <v>620771</v>
      </c>
      <c r="AH844">
        <v>1</v>
      </c>
      <c r="AI844">
        <v>1</v>
      </c>
    </row>
    <row r="845" spans="1:35" ht="16.850000000000001" customHeight="1">
      <c r="A845" s="65" t="str">
        <f>IF(L845="","",IF(COUNTIF(Wip!K:K,L845)=0,IF(W845="","KGB","KBB"),IF(AND(_xlfn.IFNA(VLOOKUP(L845,Wip!K:M,3,0),"")="Y",Q845="MTCAPPLYCONF"),"On Hold",IF(W845="","KGB","KBB"))))</f>
        <v>KBB</v>
      </c>
      <c r="B845" s="65">
        <f>IF(A845="on hold", "on hold",
 IF(A845="KGB", "Standard Shipment",
  IF(IFERROR(IFERROR(VLOOKUP(L845, List!D:J, 7, 0), VLOOKUP(L845&amp;"", List!D:J, 7, 0)), 0)=0,
   IF(IFERROR(IFERROR(VLOOKUP(L845, 'CND List'!$A:$C, 3, 0), VLOOKUP(L845&amp;"", 'CND List'!$A:$C, 3, 0)), 0)=0,
    IF(A845="KBB", "-", ""),
    IFERROR(VLOOKUP(L845, 'CND List'!$A:$C, 3, 0), VLOOKUP(L845&amp;"", 'CND List'!$A:$C, 3, 0))
   ),
   IFERROR(VLOOKUP(L845, List!D:J, 7, 0), VLOOKUP(L845&amp;"", List!D:J, 7, 0))
  )
 )
)</f>
        <v>46178</v>
      </c>
      <c r="C845" s="66" t="str">
        <f t="shared" si="14"/>
        <v>2026Q2</v>
      </c>
      <c r="D845" s="67" t="str">
        <f ca="1">IF(C845="Local Scrap","Closed",IFERROR(IF(A845="kgb","Closed",IF(MID(C845,5,1)="Q","Closed",LOOKUP(TODAY()-W845, {0,31,91,181,366}, {"0-30天","31-90天","91-180天","181-365天","365天以上"}))), LOOKUP(TODAY()-Z845, {0,31,91,181,366}, {"0-30天","31-90天","91-180天","181-365天","365天以上"})))</f>
        <v>Closed</v>
      </c>
      <c r="E845" s="67" t="str" cm="1">
        <f t="array" ref="E845">IF(A845&lt;&gt;"kbb", "", IF(IFERROR(VALUE(V845), 0)=MAX(INDEX(($A$2:$A$4929="kbb")*($L$2:$L$4929=L845)*IFERROR(VALUE($V$2:$V$4929), 0), 0)), "最新", "歷史重複"))</f>
        <v>最新</v>
      </c>
      <c r="F845" t="s">
        <v>3958</v>
      </c>
      <c r="G845" t="s">
        <v>29</v>
      </c>
      <c r="H845" t="s">
        <v>30</v>
      </c>
      <c r="I845" t="s">
        <v>3483</v>
      </c>
      <c r="J845" t="s">
        <v>3959</v>
      </c>
      <c r="K845" t="s">
        <v>3960</v>
      </c>
      <c r="L845" t="s">
        <v>3961</v>
      </c>
      <c r="M845" t="s">
        <v>701</v>
      </c>
      <c r="N845" t="s">
        <v>456</v>
      </c>
      <c r="O845" t="s">
        <v>37</v>
      </c>
      <c r="P845" t="s">
        <v>3961</v>
      </c>
      <c r="Q845" t="s">
        <v>38</v>
      </c>
      <c r="R845" t="s">
        <v>53</v>
      </c>
      <c r="S845" t="s">
        <v>3962</v>
      </c>
      <c r="T845" t="s">
        <v>37</v>
      </c>
      <c r="U845" t="s">
        <v>37</v>
      </c>
      <c r="V845" t="s">
        <v>3963</v>
      </c>
      <c r="W845" t="s">
        <v>692</v>
      </c>
      <c r="X845" t="s">
        <v>114</v>
      </c>
      <c r="Y845" t="s">
        <v>1005</v>
      </c>
      <c r="Z845" t="s">
        <v>3964</v>
      </c>
      <c r="AA845" t="s">
        <v>44</v>
      </c>
      <c r="AB845" t="s">
        <v>44</v>
      </c>
      <c r="AC845" t="s">
        <v>117</v>
      </c>
      <c r="AD845" t="s">
        <v>460</v>
      </c>
      <c r="AE845" t="s">
        <v>37</v>
      </c>
      <c r="AF845" t="s">
        <v>37</v>
      </c>
      <c r="AG845" t="s">
        <v>37</v>
      </c>
      <c r="AH845" t="s">
        <v>37</v>
      </c>
      <c r="AI845" t="s">
        <v>37</v>
      </c>
    </row>
    <row r="846" spans="1:35" ht="16.850000000000001" customHeight="1">
      <c r="A846" s="65" t="str">
        <f>IF(L846="","",IF(COUNTIF(Wip!K:K,L846)=0,IF(W846="","KGB","KBB"),IF(AND(_xlfn.IFNA(VLOOKUP(L846,Wip!K:M,3,0),"")="Y",Q846="MTCAPPLYCONF"),"On Hold",IF(W846="","KGB","KBB"))))</f>
        <v>KGB</v>
      </c>
      <c r="B846" s="65" t="str">
        <f>IF(A846="on hold", "on hold",
 IF(A846="KGB", "Standard Shipment",
  IF(IFERROR(IFERROR(VLOOKUP(L846, List!D:J, 7, 0), VLOOKUP(L846&amp;"", List!D:J, 7, 0)), 0)=0,
   IF(IFERROR(IFERROR(VLOOKUP(L846, 'CND List'!$A:$C, 3, 0), VLOOKUP(L846&amp;"", 'CND List'!$A:$C, 3, 0)), 0)=0,
    IF(A846="KBB", "-", ""),
    IFERROR(VLOOKUP(L846, 'CND List'!$A:$C, 3, 0), VLOOKUP(L846&amp;"", 'CND List'!$A:$C, 3, 0))
   ),
   IFERROR(VLOOKUP(L846, List!D:J, 7, 0), VLOOKUP(L846&amp;"", List!D:J, 7, 0))
  )
 )
)</f>
        <v>Standard Shipment</v>
      </c>
      <c r="C846" s="66" t="str">
        <f t="shared" si="14"/>
        <v>Standard Shipment</v>
      </c>
      <c r="D846" s="67" t="str">
        <f ca="1">IF(C846="Local Scrap","Closed",IFERROR(IF(A846="kgb","Closed",IF(MID(C846,5,1)="Q","Closed",LOOKUP(TODAY()-W846, {0,31,91,181,366}, {"0-30天","31-90天","91-180天","181-365天","365天以上"}))), LOOKUP(TODAY()-Z846, {0,31,91,181,366}, {"0-30天","31-90天","91-180天","181-365天","365天以上"})))</f>
        <v>Closed</v>
      </c>
      <c r="E846" s="67" t="str" cm="1">
        <f t="array" ref="E846">IF(A846&lt;&gt;"kbb", "", IF(IFERROR(VALUE(V846), 0)=MAX(INDEX(($A$2:$A$4929="kbb")*($L$2:$L$4929=L846)*IFERROR(VALUE($V$2:$V$4929), 0), 0)), "最新", "歷史重複"))</f>
        <v/>
      </c>
      <c r="F846" t="s">
        <v>3958</v>
      </c>
      <c r="G846" t="s">
        <v>29</v>
      </c>
      <c r="H846" t="s">
        <v>30</v>
      </c>
      <c r="I846" t="s">
        <v>3483</v>
      </c>
      <c r="J846" t="s">
        <v>3959</v>
      </c>
      <c r="K846" t="s">
        <v>3960</v>
      </c>
      <c r="L846" t="s">
        <v>3965</v>
      </c>
      <c r="M846" t="s">
        <v>68</v>
      </c>
      <c r="N846" t="s">
        <v>36</v>
      </c>
      <c r="O846" t="s">
        <v>37</v>
      </c>
      <c r="P846" t="s">
        <v>3966</v>
      </c>
      <c r="Q846" t="s">
        <v>38</v>
      </c>
      <c r="R846" t="s">
        <v>1070</v>
      </c>
      <c r="S846" t="s">
        <v>3967</v>
      </c>
      <c r="T846" t="s">
        <v>3968</v>
      </c>
      <c r="U846" t="s">
        <v>3868</v>
      </c>
      <c r="V846" t="s">
        <v>3868</v>
      </c>
      <c r="W846" t="s">
        <v>37</v>
      </c>
      <c r="X846" t="s">
        <v>37</v>
      </c>
      <c r="Y846" t="s">
        <v>37</v>
      </c>
      <c r="Z846" t="s">
        <v>3969</v>
      </c>
      <c r="AA846" t="s">
        <v>44</v>
      </c>
      <c r="AB846" t="s">
        <v>44</v>
      </c>
      <c r="AC846" t="s">
        <v>45</v>
      </c>
      <c r="AD846" t="s">
        <v>46</v>
      </c>
      <c r="AE846" t="s">
        <v>3870</v>
      </c>
      <c r="AF846" t="s">
        <v>48</v>
      </c>
      <c r="AG846">
        <v>620454</v>
      </c>
      <c r="AH846">
        <v>1</v>
      </c>
      <c r="AI846">
        <v>1</v>
      </c>
    </row>
    <row r="847" spans="1:35" ht="16.850000000000001" customHeight="1">
      <c r="A847" s="65" t="str">
        <f>IF(L847="","",IF(COUNTIF(Wip!K:K,L847)=0,IF(W847="","KGB","KBB"),IF(AND(_xlfn.IFNA(VLOOKUP(L847,Wip!K:M,3,0),"")="Y",Q847="MTCAPPLYCONF"),"On Hold",IF(W847="","KGB","KBB"))))</f>
        <v>KGB</v>
      </c>
      <c r="B847" s="65" t="str">
        <f>IF(A847="on hold", "on hold",
 IF(A847="KGB", "Standard Shipment",
  IF(IFERROR(IFERROR(VLOOKUP(L847, List!D:J, 7, 0), VLOOKUP(L847&amp;"", List!D:J, 7, 0)), 0)=0,
   IF(IFERROR(IFERROR(VLOOKUP(L847, 'CND List'!$A:$C, 3, 0), VLOOKUP(L847&amp;"", 'CND List'!$A:$C, 3, 0)), 0)=0,
    IF(A847="KBB", "-", ""),
    IFERROR(VLOOKUP(L847, 'CND List'!$A:$C, 3, 0), VLOOKUP(L847&amp;"", 'CND List'!$A:$C, 3, 0))
   ),
   IFERROR(VLOOKUP(L847, List!D:J, 7, 0), VLOOKUP(L847&amp;"", List!D:J, 7, 0))
  )
 )
)</f>
        <v>Standard Shipment</v>
      </c>
      <c r="C847" s="66" t="str">
        <f t="shared" si="14"/>
        <v>Standard Shipment</v>
      </c>
      <c r="D847" s="67" t="str">
        <f ca="1">IF(C847="Local Scrap","Closed",IFERROR(IF(A847="kgb","Closed",IF(MID(C847,5,1)="Q","Closed",LOOKUP(TODAY()-W847, {0,31,91,181,366}, {"0-30天","31-90天","91-180天","181-365天","365天以上"}))), LOOKUP(TODAY()-Z847, {0,31,91,181,366}, {"0-30天","31-90天","91-180天","181-365天","365天以上"})))</f>
        <v>Closed</v>
      </c>
      <c r="E847" s="67" t="str" cm="1">
        <f t="array" ref="E847">IF(A847&lt;&gt;"kbb", "", IF(IFERROR(VALUE(V847), 0)=MAX(INDEX(($A$2:$A$4929="kbb")*($L$2:$L$4929=L847)*IFERROR(VALUE($V$2:$V$4929), 0), 0)), "最新", "歷史重複"))</f>
        <v/>
      </c>
      <c r="F847" t="s">
        <v>3958</v>
      </c>
      <c r="G847" t="s">
        <v>29</v>
      </c>
      <c r="H847" t="s">
        <v>30</v>
      </c>
      <c r="I847" t="s">
        <v>3483</v>
      </c>
      <c r="J847" t="s">
        <v>3959</v>
      </c>
      <c r="K847" t="s">
        <v>3960</v>
      </c>
      <c r="L847" t="s">
        <v>3970</v>
      </c>
      <c r="M847" t="s">
        <v>3736</v>
      </c>
      <c r="N847" t="s">
        <v>439</v>
      </c>
      <c r="O847" t="s">
        <v>37</v>
      </c>
      <c r="P847" t="s">
        <v>3970</v>
      </c>
      <c r="Q847" t="s">
        <v>38</v>
      </c>
      <c r="R847" t="s">
        <v>1070</v>
      </c>
      <c r="S847" t="s">
        <v>3962</v>
      </c>
      <c r="T847" t="s">
        <v>3971</v>
      </c>
      <c r="U847" t="s">
        <v>3862</v>
      </c>
      <c r="V847" t="s">
        <v>3862</v>
      </c>
      <c r="W847" t="s">
        <v>37</v>
      </c>
      <c r="X847" t="s">
        <v>37</v>
      </c>
      <c r="Y847" t="s">
        <v>37</v>
      </c>
      <c r="Z847" t="s">
        <v>3972</v>
      </c>
      <c r="AA847" t="s">
        <v>44</v>
      </c>
      <c r="AB847" t="s">
        <v>44</v>
      </c>
      <c r="AC847" t="s">
        <v>45</v>
      </c>
      <c r="AD847" t="s">
        <v>443</v>
      </c>
      <c r="AE847" t="s">
        <v>3864</v>
      </c>
      <c r="AF847" t="s">
        <v>48</v>
      </c>
      <c r="AG847">
        <v>620562</v>
      </c>
      <c r="AH847">
        <v>1</v>
      </c>
      <c r="AI847">
        <v>1</v>
      </c>
    </row>
    <row r="848" spans="1:35" ht="16.850000000000001" customHeight="1">
      <c r="A848" s="65" t="str">
        <f>IF(L848="","",IF(COUNTIF(Wip!K:K,L848)=0,IF(W848="","KGB","KBB"),IF(AND(_xlfn.IFNA(VLOOKUP(L848,Wip!K:M,3,0),"")="Y",Q848="MTCAPPLYCONF"),"On Hold",IF(W848="","KGB","KBB"))))</f>
        <v>KGB</v>
      </c>
      <c r="B848" s="65" t="str">
        <f>IF(A848="on hold", "on hold",
 IF(A848="KGB", "Standard Shipment",
  IF(IFERROR(IFERROR(VLOOKUP(L848, List!D:J, 7, 0), VLOOKUP(L848&amp;"", List!D:J, 7, 0)), 0)=0,
   IF(IFERROR(IFERROR(VLOOKUP(L848, 'CND List'!$A:$C, 3, 0), VLOOKUP(L848&amp;"", 'CND List'!$A:$C, 3, 0)), 0)=0,
    IF(A848="KBB", "-", ""),
    IFERROR(VLOOKUP(L848, 'CND List'!$A:$C, 3, 0), VLOOKUP(L848&amp;"", 'CND List'!$A:$C, 3, 0))
   ),
   IFERROR(VLOOKUP(L848, List!D:J, 7, 0), VLOOKUP(L848&amp;"", List!D:J, 7, 0))
  )
 )
)</f>
        <v>Standard Shipment</v>
      </c>
      <c r="C848" s="66" t="str">
        <f t="shared" si="14"/>
        <v>Standard Shipment</v>
      </c>
      <c r="D848" s="67" t="str">
        <f ca="1">IF(C848="Local Scrap","Closed",IFERROR(IF(A848="kgb","Closed",IF(MID(C848,5,1)="Q","Closed",LOOKUP(TODAY()-W848, {0,31,91,181,366}, {"0-30天","31-90天","91-180天","181-365天","365天以上"}))), LOOKUP(TODAY()-Z848, {0,31,91,181,366}, {"0-30天","31-90天","91-180天","181-365天","365天以上"})))</f>
        <v>Closed</v>
      </c>
      <c r="E848" s="67" t="str" cm="1">
        <f t="array" ref="E848">IF(A848&lt;&gt;"kbb", "", IF(IFERROR(VALUE(V848), 0)=MAX(INDEX(($A$2:$A$4929="kbb")*($L$2:$L$4929=L848)*IFERROR(VALUE($V$2:$V$4929), 0), 0)), "最新", "歷史重複"))</f>
        <v/>
      </c>
      <c r="F848" t="s">
        <v>3958</v>
      </c>
      <c r="G848" t="s">
        <v>29</v>
      </c>
      <c r="H848" t="s">
        <v>30</v>
      </c>
      <c r="I848" t="s">
        <v>3483</v>
      </c>
      <c r="J848" t="s">
        <v>3959</v>
      </c>
      <c r="K848" t="s">
        <v>3960</v>
      </c>
      <c r="L848" t="s">
        <v>3973</v>
      </c>
      <c r="M848" t="s">
        <v>3806</v>
      </c>
      <c r="N848" t="s">
        <v>456</v>
      </c>
      <c r="O848" t="s">
        <v>37</v>
      </c>
      <c r="P848" t="s">
        <v>3974</v>
      </c>
      <c r="Q848" t="s">
        <v>38</v>
      </c>
      <c r="R848" t="s">
        <v>1070</v>
      </c>
      <c r="S848" t="s">
        <v>3967</v>
      </c>
      <c r="T848" t="s">
        <v>3975</v>
      </c>
      <c r="U848" t="s">
        <v>3851</v>
      </c>
      <c r="V848" t="s">
        <v>3851</v>
      </c>
      <c r="W848" t="s">
        <v>37</v>
      </c>
      <c r="X848" t="s">
        <v>37</v>
      </c>
      <c r="Y848" t="s">
        <v>37</v>
      </c>
      <c r="Z848" t="s">
        <v>3976</v>
      </c>
      <c r="AA848" t="s">
        <v>44</v>
      </c>
      <c r="AB848" t="s">
        <v>44</v>
      </c>
      <c r="AC848" t="s">
        <v>45</v>
      </c>
      <c r="AD848" t="s">
        <v>460</v>
      </c>
      <c r="AE848" t="s">
        <v>3894</v>
      </c>
      <c r="AF848" t="s">
        <v>48</v>
      </c>
      <c r="AG848">
        <v>620771</v>
      </c>
      <c r="AH848">
        <v>1</v>
      </c>
      <c r="AI848">
        <v>1</v>
      </c>
    </row>
    <row r="849" spans="1:35" ht="16.850000000000001" customHeight="1">
      <c r="A849" s="65" t="str">
        <f>IF(L849="","",IF(COUNTIF(Wip!K:K,L849)=0,IF(W849="","KGB","KBB"),IF(AND(_xlfn.IFNA(VLOOKUP(L849,Wip!K:M,3,0),"")="Y",Q849="MTCAPPLYCONF"),"On Hold",IF(W849="","KGB","KBB"))))</f>
        <v>KBB</v>
      </c>
      <c r="B849" s="65" t="str">
        <f>IF(A849="on hold", "on hold",
 IF(A849="KGB", "Standard Shipment",
  IF(IFERROR(IFERROR(VLOOKUP(L849, List!D:J, 7, 0), VLOOKUP(L849&amp;"", List!D:J, 7, 0)), 0)=0,
   IF(IFERROR(IFERROR(VLOOKUP(L849, 'CND List'!$A:$C, 3, 0), VLOOKUP(L849&amp;"", 'CND List'!$A:$C, 3, 0)), 0)=0,
    IF(A849="KBB", "-", ""),
    IFERROR(VLOOKUP(L849, 'CND List'!$A:$C, 3, 0), VLOOKUP(L849&amp;"", 'CND List'!$A:$C, 3, 0))
   ),
   IFERROR(VLOOKUP(L849, List!D:J, 7, 0), VLOOKUP(L849&amp;"", List!D:J, 7, 0))
  )
 )
)</f>
        <v>-</v>
      </c>
      <c r="C849" s="66" t="str">
        <f t="shared" si="14"/>
        <v>wait for return customer</v>
      </c>
      <c r="D849" s="67" t="str">
        <f ca="1">IF(C849="Local Scrap","Closed",IFERROR(IF(A849="kgb","Closed",IF(MID(C849,5,1)="Q","Closed",LOOKUP(TODAY()-W849, {0,31,91,181,366}, {"0-30天","31-90天","91-180天","181-365天","365天以上"}))), LOOKUP(TODAY()-Z849, {0,31,91,181,366}, {"0-30天","31-90天","91-180天","181-365天","365天以上"})))</f>
        <v>365天以上</v>
      </c>
      <c r="E849" s="67" t="str" cm="1">
        <f t="array" ref="E849">IF(A849&lt;&gt;"kbb", "", IF(IFERROR(VALUE(V849), 0)=MAX(INDEX(($A$2:$A$4929="kbb")*($L$2:$L$4929=L849)*IFERROR(VALUE($V$2:$V$4929), 0), 0)), "最新", "歷史重複"))</f>
        <v>最新</v>
      </c>
      <c r="F849" t="s">
        <v>3958</v>
      </c>
      <c r="G849" t="s">
        <v>29</v>
      </c>
      <c r="H849" t="s">
        <v>30</v>
      </c>
      <c r="I849" t="s">
        <v>3483</v>
      </c>
      <c r="J849" t="s">
        <v>3959</v>
      </c>
      <c r="K849" t="s">
        <v>3960</v>
      </c>
      <c r="L849" t="s">
        <v>3977</v>
      </c>
      <c r="M849" t="s">
        <v>875</v>
      </c>
      <c r="N849" t="s">
        <v>206</v>
      </c>
      <c r="O849" t="s">
        <v>37</v>
      </c>
      <c r="P849" t="s">
        <v>3977</v>
      </c>
      <c r="Q849" t="s">
        <v>38</v>
      </c>
      <c r="R849" t="s">
        <v>53</v>
      </c>
      <c r="S849" t="s">
        <v>3978</v>
      </c>
      <c r="T849" t="s">
        <v>37</v>
      </c>
      <c r="U849" t="s">
        <v>37</v>
      </c>
      <c r="V849" t="s">
        <v>3979</v>
      </c>
      <c r="W849" t="s">
        <v>517</v>
      </c>
      <c r="X849" t="s">
        <v>114</v>
      </c>
      <c r="Y849" t="s">
        <v>816</v>
      </c>
      <c r="Z849" t="s">
        <v>3980</v>
      </c>
      <c r="AA849" t="s">
        <v>44</v>
      </c>
      <c r="AB849" t="s">
        <v>44</v>
      </c>
      <c r="AC849" t="s">
        <v>117</v>
      </c>
      <c r="AD849" t="s">
        <v>190</v>
      </c>
      <c r="AE849" t="s">
        <v>37</v>
      </c>
      <c r="AF849" t="s">
        <v>37</v>
      </c>
      <c r="AG849" t="s">
        <v>37</v>
      </c>
      <c r="AH849" t="s">
        <v>37</v>
      </c>
      <c r="AI849" t="s">
        <v>37</v>
      </c>
    </row>
    <row r="850" spans="1:35" ht="16.850000000000001" customHeight="1">
      <c r="A850" s="65" t="str">
        <f>IF(L850="","",IF(COUNTIF(Wip!K:K,L850)=0,IF(W850="","KGB","KBB"),IF(AND(_xlfn.IFNA(VLOOKUP(L850,Wip!K:M,3,0),"")="Y",Q850="MTCAPPLYCONF"),"On Hold",IF(W850="","KGB","KBB"))))</f>
        <v>KBB</v>
      </c>
      <c r="B850" s="65">
        <f>IF(A850="on hold", "on hold",
 IF(A850="KGB", "Standard Shipment",
  IF(IFERROR(IFERROR(VLOOKUP(L850, List!D:J, 7, 0), VLOOKUP(L850&amp;"", List!D:J, 7, 0)), 0)=0,
   IF(IFERROR(IFERROR(VLOOKUP(L850, 'CND List'!$A:$C, 3, 0), VLOOKUP(L850&amp;"", 'CND List'!$A:$C, 3, 0)), 0)=0,
    IF(A850="KBB", "-", ""),
    IFERROR(VLOOKUP(L850, 'CND List'!$A:$C, 3, 0), VLOOKUP(L850&amp;"", 'CND List'!$A:$C, 3, 0))
   ),
   IFERROR(VLOOKUP(L850, List!D:J, 7, 0), VLOOKUP(L850&amp;"", List!D:J, 7, 0))
  )
 )
)</f>
        <v>46178</v>
      </c>
      <c r="C850" s="66" t="str">
        <f t="shared" si="14"/>
        <v>2026Q2</v>
      </c>
      <c r="D850" s="67" t="str">
        <f ca="1">IF(C850="Local Scrap","Closed",IFERROR(IF(A850="kgb","Closed",IF(MID(C850,5,1)="Q","Closed",LOOKUP(TODAY()-W850, {0,31,91,181,366}, {"0-30天","31-90天","91-180天","181-365天","365天以上"}))), LOOKUP(TODAY()-Z850, {0,31,91,181,366}, {"0-30天","31-90天","91-180天","181-365天","365天以上"})))</f>
        <v>Closed</v>
      </c>
      <c r="E850" s="67" t="str" cm="1">
        <f t="array" ref="E850">IF(A850&lt;&gt;"kbb", "", IF(IFERROR(VALUE(V850), 0)=MAX(INDEX(($A$2:$A$4929="kbb")*($L$2:$L$4929=L850)*IFERROR(VALUE($V$2:$V$4929), 0), 0)), "最新", "歷史重複"))</f>
        <v>最新</v>
      </c>
      <c r="F850" t="s">
        <v>3958</v>
      </c>
      <c r="G850" t="s">
        <v>29</v>
      </c>
      <c r="H850" t="s">
        <v>30</v>
      </c>
      <c r="I850" t="s">
        <v>3483</v>
      </c>
      <c r="J850" t="s">
        <v>3959</v>
      </c>
      <c r="K850" t="s">
        <v>3960</v>
      </c>
      <c r="L850" t="s">
        <v>3981</v>
      </c>
      <c r="M850" t="s">
        <v>1044</v>
      </c>
      <c r="N850" t="s">
        <v>439</v>
      </c>
      <c r="O850" t="s">
        <v>37</v>
      </c>
      <c r="P850" t="s">
        <v>3981</v>
      </c>
      <c r="Q850" t="s">
        <v>38</v>
      </c>
      <c r="R850" t="s">
        <v>53</v>
      </c>
      <c r="S850" t="s">
        <v>3967</v>
      </c>
      <c r="T850" t="s">
        <v>37</v>
      </c>
      <c r="U850" t="s">
        <v>37</v>
      </c>
      <c r="V850" t="s">
        <v>3982</v>
      </c>
      <c r="W850" t="s">
        <v>517</v>
      </c>
      <c r="X850" t="s">
        <v>114</v>
      </c>
      <c r="Y850" t="s">
        <v>816</v>
      </c>
      <c r="Z850" t="s">
        <v>3983</v>
      </c>
      <c r="AA850" t="s">
        <v>44</v>
      </c>
      <c r="AB850" t="s">
        <v>44</v>
      </c>
      <c r="AC850" t="s">
        <v>117</v>
      </c>
      <c r="AD850" t="s">
        <v>443</v>
      </c>
      <c r="AE850" t="s">
        <v>37</v>
      </c>
      <c r="AF850" t="s">
        <v>37</v>
      </c>
      <c r="AG850" t="s">
        <v>37</v>
      </c>
      <c r="AH850" t="s">
        <v>37</v>
      </c>
      <c r="AI850" t="s">
        <v>37</v>
      </c>
    </row>
    <row r="851" spans="1:35" ht="16.850000000000001" customHeight="1">
      <c r="A851" s="65" t="str">
        <f>IF(L851="","",IF(COUNTIF(Wip!K:K,L851)=0,IF(W851="","KGB","KBB"),IF(AND(_xlfn.IFNA(VLOOKUP(L851,Wip!K:M,3,0),"")="Y",Q851="MTCAPPLYCONF"),"On Hold",IF(W851="","KGB","KBB"))))</f>
        <v>KGB</v>
      </c>
      <c r="B851" s="65" t="str">
        <f>IF(A851="on hold", "on hold",
 IF(A851="KGB", "Standard Shipment",
  IF(IFERROR(IFERROR(VLOOKUP(L851, List!D:J, 7, 0), VLOOKUP(L851&amp;"", List!D:J, 7, 0)), 0)=0,
   IF(IFERROR(IFERROR(VLOOKUP(L851, 'CND List'!$A:$C, 3, 0), VLOOKUP(L851&amp;"", 'CND List'!$A:$C, 3, 0)), 0)=0,
    IF(A851="KBB", "-", ""),
    IFERROR(VLOOKUP(L851, 'CND List'!$A:$C, 3, 0), VLOOKUP(L851&amp;"", 'CND List'!$A:$C, 3, 0))
   ),
   IFERROR(VLOOKUP(L851, List!D:J, 7, 0), VLOOKUP(L851&amp;"", List!D:J, 7, 0))
  )
 )
)</f>
        <v>Standard Shipment</v>
      </c>
      <c r="C851" s="66" t="str">
        <f t="shared" si="14"/>
        <v>Standard Shipment</v>
      </c>
      <c r="D851" s="67" t="str">
        <f ca="1">IF(C851="Local Scrap","Closed",IFERROR(IF(A851="kgb","Closed",IF(MID(C851,5,1)="Q","Closed",LOOKUP(TODAY()-W851, {0,31,91,181,366}, {"0-30天","31-90天","91-180天","181-365天","365天以上"}))), LOOKUP(TODAY()-Z851, {0,31,91,181,366}, {"0-30天","31-90天","91-180天","181-365天","365天以上"})))</f>
        <v>Closed</v>
      </c>
      <c r="E851" s="67" t="str" cm="1">
        <f t="array" ref="E851">IF(A851&lt;&gt;"kbb", "", IF(IFERROR(VALUE(V851), 0)=MAX(INDEX(($A$2:$A$4929="kbb")*($L$2:$L$4929=L851)*IFERROR(VALUE($V$2:$V$4929), 0), 0)), "最新", "歷史重複"))</f>
        <v/>
      </c>
      <c r="F851" t="s">
        <v>3958</v>
      </c>
      <c r="G851" t="s">
        <v>29</v>
      </c>
      <c r="H851" t="s">
        <v>30</v>
      </c>
      <c r="I851" t="s">
        <v>3483</v>
      </c>
      <c r="J851" t="s">
        <v>3959</v>
      </c>
      <c r="K851" t="s">
        <v>3960</v>
      </c>
      <c r="L851" t="s">
        <v>3984</v>
      </c>
      <c r="M851" t="s">
        <v>455</v>
      </c>
      <c r="N851" t="s">
        <v>456</v>
      </c>
      <c r="O851" t="s">
        <v>37</v>
      </c>
      <c r="P851" t="s">
        <v>3985</v>
      </c>
      <c r="Q851" t="s">
        <v>38</v>
      </c>
      <c r="R851" t="s">
        <v>1070</v>
      </c>
      <c r="S851" t="s">
        <v>3962</v>
      </c>
      <c r="T851" t="s">
        <v>3986</v>
      </c>
      <c r="U851" t="s">
        <v>3851</v>
      </c>
      <c r="V851" t="s">
        <v>3851</v>
      </c>
      <c r="W851" t="s">
        <v>37</v>
      </c>
      <c r="X851" t="s">
        <v>37</v>
      </c>
      <c r="Y851" t="s">
        <v>37</v>
      </c>
      <c r="Z851" t="s">
        <v>3987</v>
      </c>
      <c r="AA851" t="s">
        <v>44</v>
      </c>
      <c r="AB851" t="s">
        <v>44</v>
      </c>
      <c r="AC851" t="s">
        <v>45</v>
      </c>
      <c r="AD851" t="s">
        <v>460</v>
      </c>
      <c r="AE851" t="s">
        <v>3894</v>
      </c>
      <c r="AF851" t="s">
        <v>48</v>
      </c>
      <c r="AG851">
        <v>620771</v>
      </c>
      <c r="AH851">
        <v>1</v>
      </c>
      <c r="AI851">
        <v>1</v>
      </c>
    </row>
    <row r="852" spans="1:35" ht="16.850000000000001" customHeight="1">
      <c r="A852" s="65" t="str">
        <f>IF(L852="","",IF(COUNTIF(Wip!K:K,L852)=0,IF(W852="","KGB","KBB"),IF(AND(_xlfn.IFNA(VLOOKUP(L852,Wip!K:M,3,0),"")="Y",Q852="MTCAPPLYCONF"),"On Hold",IF(W852="","KGB","KBB"))))</f>
        <v>KGB</v>
      </c>
      <c r="B852" s="65" t="str">
        <f>IF(A852="on hold", "on hold",
 IF(A852="KGB", "Standard Shipment",
  IF(IFERROR(IFERROR(VLOOKUP(L852, List!D:J, 7, 0), VLOOKUP(L852&amp;"", List!D:J, 7, 0)), 0)=0,
   IF(IFERROR(IFERROR(VLOOKUP(L852, 'CND List'!$A:$C, 3, 0), VLOOKUP(L852&amp;"", 'CND List'!$A:$C, 3, 0)), 0)=0,
    IF(A852="KBB", "-", ""),
    IFERROR(VLOOKUP(L852, 'CND List'!$A:$C, 3, 0), VLOOKUP(L852&amp;"", 'CND List'!$A:$C, 3, 0))
   ),
   IFERROR(VLOOKUP(L852, List!D:J, 7, 0), VLOOKUP(L852&amp;"", List!D:J, 7, 0))
  )
 )
)</f>
        <v>Standard Shipment</v>
      </c>
      <c r="C852" s="66" t="str">
        <f t="shared" si="14"/>
        <v>Standard Shipment</v>
      </c>
      <c r="D852" s="67" t="str">
        <f ca="1">IF(C852="Local Scrap","Closed",IFERROR(IF(A852="kgb","Closed",IF(MID(C852,5,1)="Q","Closed",LOOKUP(TODAY()-W852, {0,31,91,181,366}, {"0-30天","31-90天","91-180天","181-365天","365天以上"}))), LOOKUP(TODAY()-Z852, {0,31,91,181,366}, {"0-30天","31-90天","91-180天","181-365天","365天以上"})))</f>
        <v>Closed</v>
      </c>
      <c r="E852" s="67" t="str" cm="1">
        <f t="array" ref="E852">IF(A852&lt;&gt;"kbb", "", IF(IFERROR(VALUE(V852), 0)=MAX(INDEX(($A$2:$A$4929="kbb")*($L$2:$L$4929=L852)*IFERROR(VALUE($V$2:$V$4929), 0), 0)), "最新", "歷史重複"))</f>
        <v/>
      </c>
      <c r="F852" t="s">
        <v>3958</v>
      </c>
      <c r="G852" t="s">
        <v>29</v>
      </c>
      <c r="H852" t="s">
        <v>30</v>
      </c>
      <c r="I852" t="s">
        <v>3483</v>
      </c>
      <c r="J852" t="s">
        <v>3959</v>
      </c>
      <c r="K852" t="s">
        <v>3960</v>
      </c>
      <c r="L852" t="s">
        <v>3988</v>
      </c>
      <c r="M852" t="s">
        <v>455</v>
      </c>
      <c r="N852" t="s">
        <v>456</v>
      </c>
      <c r="O852" t="s">
        <v>37</v>
      </c>
      <c r="P852" t="s">
        <v>3989</v>
      </c>
      <c r="Q852" t="s">
        <v>38</v>
      </c>
      <c r="R852" t="s">
        <v>1070</v>
      </c>
      <c r="S852" t="s">
        <v>3962</v>
      </c>
      <c r="T852" t="s">
        <v>3990</v>
      </c>
      <c r="U852" t="s">
        <v>3851</v>
      </c>
      <c r="V852" t="s">
        <v>3851</v>
      </c>
      <c r="W852" t="s">
        <v>37</v>
      </c>
      <c r="X852" t="s">
        <v>37</v>
      </c>
      <c r="Y852" t="s">
        <v>37</v>
      </c>
      <c r="Z852" t="s">
        <v>3991</v>
      </c>
      <c r="AA852" t="s">
        <v>44</v>
      </c>
      <c r="AB852" t="s">
        <v>44</v>
      </c>
      <c r="AC852" t="s">
        <v>45</v>
      </c>
      <c r="AD852" t="s">
        <v>460</v>
      </c>
      <c r="AE852" t="s">
        <v>3894</v>
      </c>
      <c r="AF852" t="s">
        <v>48</v>
      </c>
      <c r="AG852">
        <v>620771</v>
      </c>
      <c r="AH852">
        <v>1</v>
      </c>
      <c r="AI852">
        <v>1</v>
      </c>
    </row>
    <row r="853" spans="1:35" ht="16.850000000000001" customHeight="1">
      <c r="A853" s="65" t="str">
        <f>IF(L853="","",IF(COUNTIF(Wip!K:K,L853)=0,IF(W853="","KGB","KBB"),IF(AND(_xlfn.IFNA(VLOOKUP(L853,Wip!K:M,3,0),"")="Y",Q853="MTCAPPLYCONF"),"On Hold",IF(W853="","KGB","KBB"))))</f>
        <v>KBB</v>
      </c>
      <c r="B853" s="65">
        <f>IF(A853="on hold", "on hold",
 IF(A853="KGB", "Standard Shipment",
  IF(IFERROR(IFERROR(VLOOKUP(L853, List!D:J, 7, 0), VLOOKUP(L853&amp;"", List!D:J, 7, 0)), 0)=0,
   IF(IFERROR(IFERROR(VLOOKUP(L853, 'CND List'!$A:$C, 3, 0), VLOOKUP(L853&amp;"", 'CND List'!$A:$C, 3, 0)), 0)=0,
    IF(A853="KBB", "-", ""),
    IFERROR(VLOOKUP(L853, 'CND List'!$A:$C, 3, 0), VLOOKUP(L853&amp;"", 'CND List'!$A:$C, 3, 0))
   ),
   IFERROR(VLOOKUP(L853, List!D:J, 7, 0), VLOOKUP(L853&amp;"", List!D:J, 7, 0))
  )
 )
)</f>
        <v>46178</v>
      </c>
      <c r="C853" s="66" t="str">
        <f t="shared" si="14"/>
        <v>2026Q2</v>
      </c>
      <c r="D853" s="67" t="str">
        <f ca="1">IF(C853="Local Scrap","Closed",IFERROR(IF(A853="kgb","Closed",IF(MID(C853,5,1)="Q","Closed",LOOKUP(TODAY()-W853, {0,31,91,181,366}, {"0-30天","31-90天","91-180天","181-365天","365天以上"}))), LOOKUP(TODAY()-Z853, {0,31,91,181,366}, {"0-30天","31-90天","91-180天","181-365天","365天以上"})))</f>
        <v>Closed</v>
      </c>
      <c r="E853" s="67" t="str" cm="1">
        <f t="array" ref="E853">IF(A853&lt;&gt;"kbb", "", IF(IFERROR(VALUE(V853), 0)=MAX(INDEX(($A$2:$A$4929="kbb")*($L$2:$L$4929=L853)*IFERROR(VALUE($V$2:$V$4929), 0), 0)), "最新", "歷史重複"))</f>
        <v>最新</v>
      </c>
      <c r="F853" t="s">
        <v>3992</v>
      </c>
      <c r="G853" t="s">
        <v>29</v>
      </c>
      <c r="H853" t="s">
        <v>30</v>
      </c>
      <c r="I853" t="s">
        <v>3483</v>
      </c>
      <c r="J853" t="s">
        <v>3993</v>
      </c>
      <c r="K853" t="s">
        <v>3994</v>
      </c>
      <c r="L853" t="s">
        <v>3995</v>
      </c>
      <c r="M853" t="s">
        <v>455</v>
      </c>
      <c r="N853" t="s">
        <v>456</v>
      </c>
      <c r="O853" t="s">
        <v>37</v>
      </c>
      <c r="P853" t="s">
        <v>3995</v>
      </c>
      <c r="Q853" t="s">
        <v>38</v>
      </c>
      <c r="R853" t="s">
        <v>743</v>
      </c>
      <c r="S853" t="s">
        <v>3996</v>
      </c>
      <c r="T853" t="s">
        <v>37</v>
      </c>
      <c r="U853" t="s">
        <v>37</v>
      </c>
      <c r="V853" t="s">
        <v>3997</v>
      </c>
      <c r="W853" t="s">
        <v>692</v>
      </c>
      <c r="X853" t="s">
        <v>114</v>
      </c>
      <c r="Y853" t="s">
        <v>3998</v>
      </c>
      <c r="Z853" t="s">
        <v>3999</v>
      </c>
      <c r="AA853" t="s">
        <v>44</v>
      </c>
      <c r="AB853" t="s">
        <v>44</v>
      </c>
      <c r="AC853" t="s">
        <v>117</v>
      </c>
      <c r="AD853" t="s">
        <v>460</v>
      </c>
      <c r="AE853" t="s">
        <v>37</v>
      </c>
      <c r="AF853" t="s">
        <v>37</v>
      </c>
      <c r="AG853" t="s">
        <v>37</v>
      </c>
      <c r="AH853" t="s">
        <v>37</v>
      </c>
      <c r="AI853" t="s">
        <v>37</v>
      </c>
    </row>
    <row r="854" spans="1:35" ht="16.850000000000001" customHeight="1">
      <c r="A854" s="65" t="str">
        <f>IF(L854="","",IF(COUNTIF(Wip!K:K,L854)=0,IF(W854="","KGB","KBB"),IF(AND(_xlfn.IFNA(VLOOKUP(L854,Wip!K:M,3,0),"")="Y",Q854="MTCAPPLYCONF"),"On Hold",IF(W854="","KGB","KBB"))))</f>
        <v>KGB</v>
      </c>
      <c r="B854" s="65" t="str">
        <f>IF(A854="on hold", "on hold",
 IF(A854="KGB", "Standard Shipment",
  IF(IFERROR(IFERROR(VLOOKUP(L854, List!D:J, 7, 0), VLOOKUP(L854&amp;"", List!D:J, 7, 0)), 0)=0,
   IF(IFERROR(IFERROR(VLOOKUP(L854, 'CND List'!$A:$C, 3, 0), VLOOKUP(L854&amp;"", 'CND List'!$A:$C, 3, 0)), 0)=0,
    IF(A854="KBB", "-", ""),
    IFERROR(VLOOKUP(L854, 'CND List'!$A:$C, 3, 0), VLOOKUP(L854&amp;"", 'CND List'!$A:$C, 3, 0))
   ),
   IFERROR(VLOOKUP(L854, List!D:J, 7, 0), VLOOKUP(L854&amp;"", List!D:J, 7, 0))
  )
 )
)</f>
        <v>Standard Shipment</v>
      </c>
      <c r="C854" s="66" t="str">
        <f t="shared" si="14"/>
        <v>Standard Shipment</v>
      </c>
      <c r="D854" s="67" t="str">
        <f ca="1">IF(C854="Local Scrap","Closed",IFERROR(IF(A854="kgb","Closed",IF(MID(C854,5,1)="Q","Closed",LOOKUP(TODAY()-W854, {0,31,91,181,366}, {"0-30天","31-90天","91-180天","181-365天","365天以上"}))), LOOKUP(TODAY()-Z854, {0,31,91,181,366}, {"0-30天","31-90天","91-180天","181-365天","365天以上"})))</f>
        <v>Closed</v>
      </c>
      <c r="E854" s="67" t="str" cm="1">
        <f t="array" ref="E854">IF(A854&lt;&gt;"kbb", "", IF(IFERROR(VALUE(V854), 0)=MAX(INDEX(($A$2:$A$4929="kbb")*($L$2:$L$4929=L854)*IFERROR(VALUE($V$2:$V$4929), 0), 0)), "最新", "歷史重複"))</f>
        <v/>
      </c>
      <c r="F854" t="s">
        <v>3992</v>
      </c>
      <c r="G854" t="s">
        <v>29</v>
      </c>
      <c r="H854" t="s">
        <v>30</v>
      </c>
      <c r="I854" t="s">
        <v>3483</v>
      </c>
      <c r="J854" t="s">
        <v>3993</v>
      </c>
      <c r="K854" t="s">
        <v>3994</v>
      </c>
      <c r="L854" t="s">
        <v>4000</v>
      </c>
      <c r="M854" t="s">
        <v>981</v>
      </c>
      <c r="N854" t="s">
        <v>556</v>
      </c>
      <c r="O854" t="s">
        <v>37</v>
      </c>
      <c r="P854" t="s">
        <v>4001</v>
      </c>
      <c r="Q854" t="s">
        <v>38</v>
      </c>
      <c r="R854" t="s">
        <v>743</v>
      </c>
      <c r="S854" t="s">
        <v>3996</v>
      </c>
      <c r="T854" t="s">
        <v>4002</v>
      </c>
      <c r="U854" t="s">
        <v>4003</v>
      </c>
      <c r="V854" t="s">
        <v>4003</v>
      </c>
      <c r="W854" t="s">
        <v>37</v>
      </c>
      <c r="X854" t="s">
        <v>37</v>
      </c>
      <c r="Y854" t="s">
        <v>37</v>
      </c>
      <c r="Z854" t="s">
        <v>4004</v>
      </c>
      <c r="AA854" t="s">
        <v>44</v>
      </c>
      <c r="AB854" t="s">
        <v>44</v>
      </c>
      <c r="AC854" t="s">
        <v>45</v>
      </c>
      <c r="AD854" t="s">
        <v>190</v>
      </c>
      <c r="AE854" t="s">
        <v>3894</v>
      </c>
      <c r="AF854" t="s">
        <v>48</v>
      </c>
      <c r="AG854">
        <v>620771</v>
      </c>
      <c r="AH854">
        <v>1</v>
      </c>
      <c r="AI854">
        <v>1</v>
      </c>
    </row>
    <row r="855" spans="1:35" ht="16.850000000000001" customHeight="1">
      <c r="A855" s="65" t="str">
        <f>IF(L855="","",IF(COUNTIF(Wip!K:K,L855)=0,IF(W855="","KGB","KBB"),IF(AND(_xlfn.IFNA(VLOOKUP(L855,Wip!K:M,3,0),"")="Y",Q855="MTCAPPLYCONF"),"On Hold",IF(W855="","KGB","KBB"))))</f>
        <v>KGB</v>
      </c>
      <c r="B855" s="65" t="str">
        <f>IF(A855="on hold", "on hold",
 IF(A855="KGB", "Standard Shipment",
  IF(IFERROR(IFERROR(VLOOKUP(L855, List!D:J, 7, 0), VLOOKUP(L855&amp;"", List!D:J, 7, 0)), 0)=0,
   IF(IFERROR(IFERROR(VLOOKUP(L855, 'CND List'!$A:$C, 3, 0), VLOOKUP(L855&amp;"", 'CND List'!$A:$C, 3, 0)), 0)=0,
    IF(A855="KBB", "-", ""),
    IFERROR(VLOOKUP(L855, 'CND List'!$A:$C, 3, 0), VLOOKUP(L855&amp;"", 'CND List'!$A:$C, 3, 0))
   ),
   IFERROR(VLOOKUP(L855, List!D:J, 7, 0), VLOOKUP(L855&amp;"", List!D:J, 7, 0))
  )
 )
)</f>
        <v>Standard Shipment</v>
      </c>
      <c r="C855" s="66" t="str">
        <f t="shared" si="14"/>
        <v>Standard Shipment</v>
      </c>
      <c r="D855" s="67" t="str">
        <f ca="1">IF(C855="Local Scrap","Closed",IFERROR(IF(A855="kgb","Closed",IF(MID(C855,5,1)="Q","Closed",LOOKUP(TODAY()-W855, {0,31,91,181,366}, {"0-30天","31-90天","91-180天","181-365天","365天以上"}))), LOOKUP(TODAY()-Z855, {0,31,91,181,366}, {"0-30天","31-90天","91-180天","181-365天","365天以上"})))</f>
        <v>Closed</v>
      </c>
      <c r="E855" s="67" t="str" cm="1">
        <f t="array" ref="E855">IF(A855&lt;&gt;"kbb", "", IF(IFERROR(VALUE(V855), 0)=MAX(INDEX(($A$2:$A$4929="kbb")*($L$2:$L$4929=L855)*IFERROR(VALUE($V$2:$V$4929), 0), 0)), "最新", "歷史重複"))</f>
        <v/>
      </c>
      <c r="F855" t="s">
        <v>3992</v>
      </c>
      <c r="G855" t="s">
        <v>29</v>
      </c>
      <c r="H855" t="s">
        <v>30</v>
      </c>
      <c r="I855" t="s">
        <v>3483</v>
      </c>
      <c r="J855" t="s">
        <v>3993</v>
      </c>
      <c r="K855" t="s">
        <v>3994</v>
      </c>
      <c r="L855" t="s">
        <v>4005</v>
      </c>
      <c r="M855" t="s">
        <v>205</v>
      </c>
      <c r="N855" t="s">
        <v>206</v>
      </c>
      <c r="O855" t="s">
        <v>37</v>
      </c>
      <c r="P855" t="s">
        <v>4006</v>
      </c>
      <c r="Q855" t="s">
        <v>38</v>
      </c>
      <c r="R855" t="s">
        <v>743</v>
      </c>
      <c r="S855" t="s">
        <v>3996</v>
      </c>
      <c r="T855" t="s">
        <v>4007</v>
      </c>
      <c r="U855" t="s">
        <v>3851</v>
      </c>
      <c r="V855" t="s">
        <v>3851</v>
      </c>
      <c r="W855" t="s">
        <v>37</v>
      </c>
      <c r="X855" t="s">
        <v>37</v>
      </c>
      <c r="Y855" t="s">
        <v>37</v>
      </c>
      <c r="Z855" t="s">
        <v>4008</v>
      </c>
      <c r="AA855" t="s">
        <v>44</v>
      </c>
      <c r="AB855" t="s">
        <v>44</v>
      </c>
      <c r="AC855" t="s">
        <v>45</v>
      </c>
      <c r="AD855" t="s">
        <v>190</v>
      </c>
      <c r="AE855" t="s">
        <v>3894</v>
      </c>
      <c r="AF855" t="s">
        <v>48</v>
      </c>
      <c r="AG855">
        <v>620771</v>
      </c>
      <c r="AH855">
        <v>1</v>
      </c>
      <c r="AI855">
        <v>1</v>
      </c>
    </row>
    <row r="856" spans="1:35" ht="16.850000000000001" customHeight="1">
      <c r="A856" s="65" t="str">
        <f>IF(L856="","",IF(COUNTIF(Wip!K:K,L856)=0,IF(W856="","KGB","KBB"),IF(AND(_xlfn.IFNA(VLOOKUP(L856,Wip!K:M,3,0),"")="Y",Q856="MTCAPPLYCONF"),"On Hold",IF(W856="","KGB","KBB"))))</f>
        <v>KGB</v>
      </c>
      <c r="B856" s="65" t="str">
        <f>IF(A856="on hold", "on hold",
 IF(A856="KGB", "Standard Shipment",
  IF(IFERROR(IFERROR(VLOOKUP(L856, List!D:J, 7, 0), VLOOKUP(L856&amp;"", List!D:J, 7, 0)), 0)=0,
   IF(IFERROR(IFERROR(VLOOKUP(L856, 'CND List'!$A:$C, 3, 0), VLOOKUP(L856&amp;"", 'CND List'!$A:$C, 3, 0)), 0)=0,
    IF(A856="KBB", "-", ""),
    IFERROR(VLOOKUP(L856, 'CND List'!$A:$C, 3, 0), VLOOKUP(L856&amp;"", 'CND List'!$A:$C, 3, 0))
   ),
   IFERROR(VLOOKUP(L856, List!D:J, 7, 0), VLOOKUP(L856&amp;"", List!D:J, 7, 0))
  )
 )
)</f>
        <v>Standard Shipment</v>
      </c>
      <c r="C856" s="66" t="str">
        <f t="shared" si="14"/>
        <v>Standard Shipment</v>
      </c>
      <c r="D856" s="67" t="str">
        <f ca="1">IF(C856="Local Scrap","Closed",IFERROR(IF(A856="kgb","Closed",IF(MID(C856,5,1)="Q","Closed",LOOKUP(TODAY()-W856, {0,31,91,181,366}, {"0-30天","31-90天","91-180天","181-365天","365天以上"}))), LOOKUP(TODAY()-Z856, {0,31,91,181,366}, {"0-30天","31-90天","91-180天","181-365天","365天以上"})))</f>
        <v>Closed</v>
      </c>
      <c r="E856" s="67" t="str" cm="1">
        <f t="array" ref="E856">IF(A856&lt;&gt;"kbb", "", IF(IFERROR(VALUE(V856), 0)=MAX(INDEX(($A$2:$A$4929="kbb")*($L$2:$L$4929=L856)*IFERROR(VALUE($V$2:$V$4929), 0), 0)), "最新", "歷史重複"))</f>
        <v/>
      </c>
      <c r="F856" t="s">
        <v>3992</v>
      </c>
      <c r="G856" t="s">
        <v>29</v>
      </c>
      <c r="H856" t="s">
        <v>30</v>
      </c>
      <c r="I856" t="s">
        <v>3483</v>
      </c>
      <c r="J856" t="s">
        <v>3993</v>
      </c>
      <c r="K856" t="s">
        <v>3994</v>
      </c>
      <c r="L856" t="s">
        <v>4009</v>
      </c>
      <c r="M856" t="s">
        <v>493</v>
      </c>
      <c r="N856" t="s">
        <v>36</v>
      </c>
      <c r="O856" t="s">
        <v>37</v>
      </c>
      <c r="P856" t="s">
        <v>4010</v>
      </c>
      <c r="Q856" t="s">
        <v>38</v>
      </c>
      <c r="R856" t="s">
        <v>743</v>
      </c>
      <c r="S856" t="s">
        <v>3996</v>
      </c>
      <c r="T856" t="s">
        <v>4011</v>
      </c>
      <c r="U856" t="s">
        <v>3851</v>
      </c>
      <c r="V856" t="s">
        <v>4003</v>
      </c>
      <c r="W856" t="s">
        <v>37</v>
      </c>
      <c r="X856" t="s">
        <v>37</v>
      </c>
      <c r="Y856" t="s">
        <v>37</v>
      </c>
      <c r="Z856" t="s">
        <v>4012</v>
      </c>
      <c r="AA856" t="s">
        <v>44</v>
      </c>
      <c r="AB856" t="s">
        <v>44</v>
      </c>
      <c r="AC856" t="s">
        <v>45</v>
      </c>
      <c r="AD856" t="s">
        <v>46</v>
      </c>
      <c r="AE856" t="s">
        <v>3894</v>
      </c>
      <c r="AF856" t="s">
        <v>48</v>
      </c>
      <c r="AG856">
        <v>620771</v>
      </c>
      <c r="AH856">
        <v>1</v>
      </c>
      <c r="AI856">
        <v>1</v>
      </c>
    </row>
    <row r="857" spans="1:35" ht="16.850000000000001" customHeight="1">
      <c r="A857" s="65" t="str">
        <f>IF(L857="","",IF(COUNTIF(Wip!K:K,L857)=0,IF(W857="","KGB","KBB"),IF(AND(_xlfn.IFNA(VLOOKUP(L857,Wip!K:M,3,0),"")="Y",Q857="MTCAPPLYCONF"),"On Hold",IF(W857="","KGB","KBB"))))</f>
        <v>KBB</v>
      </c>
      <c r="B857" s="65">
        <f>IF(A857="on hold", "on hold",
 IF(A857="KGB", "Standard Shipment",
  IF(IFERROR(IFERROR(VLOOKUP(L857, List!D:J, 7, 0), VLOOKUP(L857&amp;"", List!D:J, 7, 0)), 0)=0,
   IF(IFERROR(IFERROR(VLOOKUP(L857, 'CND List'!$A:$C, 3, 0), VLOOKUP(L857&amp;"", 'CND List'!$A:$C, 3, 0)), 0)=0,
    IF(A857="KBB", "-", ""),
    IFERROR(VLOOKUP(L857, 'CND List'!$A:$C, 3, 0), VLOOKUP(L857&amp;"", 'CND List'!$A:$C, 3, 0))
   ),
   IFERROR(VLOOKUP(L857, List!D:J, 7, 0), VLOOKUP(L857&amp;"", List!D:J, 7, 0))
  )
 )
)</f>
        <v>46178</v>
      </c>
      <c r="C857" s="66" t="str">
        <f t="shared" si="14"/>
        <v>2026Q2</v>
      </c>
      <c r="D857" s="67" t="str">
        <f ca="1">IF(C857="Local Scrap","Closed",IFERROR(IF(A857="kgb","Closed",IF(MID(C857,5,1)="Q","Closed",LOOKUP(TODAY()-W857, {0,31,91,181,366}, {"0-30天","31-90天","91-180天","181-365天","365天以上"}))), LOOKUP(TODAY()-Z857, {0,31,91,181,366}, {"0-30天","31-90天","91-180天","181-365天","365天以上"})))</f>
        <v>Closed</v>
      </c>
      <c r="E857" s="67" t="str" cm="1">
        <f t="array" ref="E857">IF(A857&lt;&gt;"kbb", "", IF(IFERROR(VALUE(V857), 0)=MAX(INDEX(($A$2:$A$4929="kbb")*($L$2:$L$4929=L857)*IFERROR(VALUE($V$2:$V$4929), 0), 0)), "最新", "歷史重複"))</f>
        <v>最新</v>
      </c>
      <c r="F857" t="s">
        <v>3992</v>
      </c>
      <c r="G857" t="s">
        <v>29</v>
      </c>
      <c r="H857" t="s">
        <v>30</v>
      </c>
      <c r="I857" t="s">
        <v>3483</v>
      </c>
      <c r="J857" t="s">
        <v>3993</v>
      </c>
      <c r="K857" t="s">
        <v>3994</v>
      </c>
      <c r="L857" t="s">
        <v>4013</v>
      </c>
      <c r="M857" t="s">
        <v>3806</v>
      </c>
      <c r="N857" t="s">
        <v>456</v>
      </c>
      <c r="O857" t="s">
        <v>37</v>
      </c>
      <c r="P857" t="s">
        <v>4013</v>
      </c>
      <c r="Q857" t="s">
        <v>38</v>
      </c>
      <c r="R857" t="s">
        <v>53</v>
      </c>
      <c r="S857" t="s">
        <v>3996</v>
      </c>
      <c r="T857" t="s">
        <v>37</v>
      </c>
      <c r="U857" t="s">
        <v>37</v>
      </c>
      <c r="V857" t="s">
        <v>4014</v>
      </c>
      <c r="W857" t="s">
        <v>517</v>
      </c>
      <c r="X857" t="s">
        <v>114</v>
      </c>
      <c r="Y857" t="s">
        <v>816</v>
      </c>
      <c r="Z857" t="s">
        <v>4015</v>
      </c>
      <c r="AA857" t="s">
        <v>44</v>
      </c>
      <c r="AB857" t="s">
        <v>44</v>
      </c>
      <c r="AC857" t="s">
        <v>117</v>
      </c>
      <c r="AD857" t="s">
        <v>460</v>
      </c>
      <c r="AE857" t="s">
        <v>37</v>
      </c>
      <c r="AF857" t="s">
        <v>37</v>
      </c>
      <c r="AG857" t="s">
        <v>37</v>
      </c>
      <c r="AH857" t="s">
        <v>37</v>
      </c>
      <c r="AI857" t="s">
        <v>37</v>
      </c>
    </row>
    <row r="858" spans="1:35" ht="16.850000000000001" customHeight="1">
      <c r="A858" s="65" t="str">
        <f>IF(L858="","",IF(COUNTIF(Wip!K:K,L858)=0,IF(W858="","KGB","KBB"),IF(AND(_xlfn.IFNA(VLOOKUP(L858,Wip!K:M,3,0),"")="Y",Q858="MTCAPPLYCONF"),"On Hold",IF(W858="","KGB","KBB"))))</f>
        <v>KBB</v>
      </c>
      <c r="B858" s="65">
        <f>IF(A858="on hold", "on hold",
 IF(A858="KGB", "Standard Shipment",
  IF(IFERROR(IFERROR(VLOOKUP(L858, List!D:J, 7, 0), VLOOKUP(L858&amp;"", List!D:J, 7, 0)), 0)=0,
   IF(IFERROR(IFERROR(VLOOKUP(L858, 'CND List'!$A:$C, 3, 0), VLOOKUP(L858&amp;"", 'CND List'!$A:$C, 3, 0)), 0)=0,
    IF(A858="KBB", "-", ""),
    IFERROR(VLOOKUP(L858, 'CND List'!$A:$C, 3, 0), VLOOKUP(L858&amp;"", 'CND List'!$A:$C, 3, 0))
   ),
   IFERROR(VLOOKUP(L858, List!D:J, 7, 0), VLOOKUP(L858&amp;"", List!D:J, 7, 0))
  )
 )
)</f>
        <v>46178</v>
      </c>
      <c r="C858" s="66" t="str">
        <f t="shared" si="14"/>
        <v>2026Q2</v>
      </c>
      <c r="D858" s="67" t="str">
        <f ca="1">IF(C858="Local Scrap","Closed",IFERROR(IF(A858="kgb","Closed",IF(MID(C858,5,1)="Q","Closed",LOOKUP(TODAY()-W858, {0,31,91,181,366}, {"0-30天","31-90天","91-180天","181-365天","365天以上"}))), LOOKUP(TODAY()-Z858, {0,31,91,181,366}, {"0-30天","31-90天","91-180天","181-365天","365天以上"})))</f>
        <v>Closed</v>
      </c>
      <c r="E858" s="67" t="str" cm="1">
        <f t="array" ref="E858">IF(A858&lt;&gt;"kbb", "", IF(IFERROR(VALUE(V858), 0)=MAX(INDEX(($A$2:$A$4929="kbb")*($L$2:$L$4929=L858)*IFERROR(VALUE($V$2:$V$4929), 0), 0)), "最新", "歷史重複"))</f>
        <v>最新</v>
      </c>
      <c r="F858" t="s">
        <v>3992</v>
      </c>
      <c r="G858" t="s">
        <v>29</v>
      </c>
      <c r="H858" t="s">
        <v>30</v>
      </c>
      <c r="I858" t="s">
        <v>3483</v>
      </c>
      <c r="J858" t="s">
        <v>3993</v>
      </c>
      <c r="K858" t="s">
        <v>3994</v>
      </c>
      <c r="L858" t="s">
        <v>4016</v>
      </c>
      <c r="M858" t="s">
        <v>455</v>
      </c>
      <c r="N858" t="s">
        <v>456</v>
      </c>
      <c r="O858" t="s">
        <v>37</v>
      </c>
      <c r="P858" t="s">
        <v>4016</v>
      </c>
      <c r="Q858" t="s">
        <v>38</v>
      </c>
      <c r="R858" t="s">
        <v>53</v>
      </c>
      <c r="S858" t="s">
        <v>3996</v>
      </c>
      <c r="T858" t="s">
        <v>37</v>
      </c>
      <c r="U858" t="s">
        <v>37</v>
      </c>
      <c r="V858" t="s">
        <v>4017</v>
      </c>
      <c r="W858" t="s">
        <v>517</v>
      </c>
      <c r="X858" t="s">
        <v>114</v>
      </c>
      <c r="Y858" t="s">
        <v>816</v>
      </c>
      <c r="Z858" t="s">
        <v>4018</v>
      </c>
      <c r="AA858" t="s">
        <v>44</v>
      </c>
      <c r="AB858" t="s">
        <v>44</v>
      </c>
      <c r="AC858" t="s">
        <v>117</v>
      </c>
      <c r="AD858" t="s">
        <v>460</v>
      </c>
      <c r="AE858" t="s">
        <v>37</v>
      </c>
      <c r="AF858" t="s">
        <v>37</v>
      </c>
      <c r="AG858" t="s">
        <v>37</v>
      </c>
      <c r="AH858" t="s">
        <v>37</v>
      </c>
      <c r="AI858" t="s">
        <v>37</v>
      </c>
    </row>
    <row r="859" spans="1:35" ht="16.850000000000001" customHeight="1">
      <c r="A859" s="65" t="str">
        <f>IF(L859="","",IF(COUNTIF(Wip!K:K,L859)=0,IF(W859="","KGB","KBB"),IF(AND(_xlfn.IFNA(VLOOKUP(L859,Wip!K:M,3,0),"")="Y",Q859="MTCAPPLYCONF"),"On Hold",IF(W859="","KGB","KBB"))))</f>
        <v>KGB</v>
      </c>
      <c r="B859" s="65" t="str">
        <f>IF(A859="on hold", "on hold",
 IF(A859="KGB", "Standard Shipment",
  IF(IFERROR(IFERROR(VLOOKUP(L859, List!D:J, 7, 0), VLOOKUP(L859&amp;"", List!D:J, 7, 0)), 0)=0,
   IF(IFERROR(IFERROR(VLOOKUP(L859, 'CND List'!$A:$C, 3, 0), VLOOKUP(L859&amp;"", 'CND List'!$A:$C, 3, 0)), 0)=0,
    IF(A859="KBB", "-", ""),
    IFERROR(VLOOKUP(L859, 'CND List'!$A:$C, 3, 0), VLOOKUP(L859&amp;"", 'CND List'!$A:$C, 3, 0))
   ),
   IFERROR(VLOOKUP(L859, List!D:J, 7, 0), VLOOKUP(L859&amp;"", List!D:J, 7, 0))
  )
 )
)</f>
        <v>Standard Shipment</v>
      </c>
      <c r="C859" s="66" t="str">
        <f t="shared" si="14"/>
        <v>Standard Shipment</v>
      </c>
      <c r="D859" s="67" t="str">
        <f ca="1">IF(C859="Local Scrap","Closed",IFERROR(IF(A859="kgb","Closed",IF(MID(C859,5,1)="Q","Closed",LOOKUP(TODAY()-W859, {0,31,91,181,366}, {"0-30天","31-90天","91-180天","181-365天","365天以上"}))), LOOKUP(TODAY()-Z859, {0,31,91,181,366}, {"0-30天","31-90天","91-180天","181-365天","365天以上"})))</f>
        <v>Closed</v>
      </c>
      <c r="E859" s="67" t="str" cm="1">
        <f t="array" ref="E859">IF(A859&lt;&gt;"kbb", "", IF(IFERROR(VALUE(V859), 0)=MAX(INDEX(($A$2:$A$4929="kbb")*($L$2:$L$4929=L859)*IFERROR(VALUE($V$2:$V$4929), 0), 0)), "最新", "歷史重複"))</f>
        <v/>
      </c>
      <c r="F859" t="s">
        <v>3992</v>
      </c>
      <c r="G859" t="s">
        <v>29</v>
      </c>
      <c r="H859" t="s">
        <v>30</v>
      </c>
      <c r="I859" t="s">
        <v>3483</v>
      </c>
      <c r="J859" t="s">
        <v>3993</v>
      </c>
      <c r="K859" t="s">
        <v>3994</v>
      </c>
      <c r="L859" t="s">
        <v>4019</v>
      </c>
      <c r="M859" t="s">
        <v>3736</v>
      </c>
      <c r="N859" t="s">
        <v>439</v>
      </c>
      <c r="O859" t="s">
        <v>37</v>
      </c>
      <c r="P859" t="s">
        <v>4020</v>
      </c>
      <c r="Q859" t="s">
        <v>38</v>
      </c>
      <c r="R859" t="s">
        <v>743</v>
      </c>
      <c r="S859" t="s">
        <v>3996</v>
      </c>
      <c r="T859" t="s">
        <v>4021</v>
      </c>
      <c r="U859" t="s">
        <v>4003</v>
      </c>
      <c r="V859" t="s">
        <v>4003</v>
      </c>
      <c r="W859" t="s">
        <v>37</v>
      </c>
      <c r="X859" t="s">
        <v>37</v>
      </c>
      <c r="Y859" t="s">
        <v>37</v>
      </c>
      <c r="Z859" t="s">
        <v>4022</v>
      </c>
      <c r="AA859" t="s">
        <v>44</v>
      </c>
      <c r="AB859" t="s">
        <v>44</v>
      </c>
      <c r="AC859" t="s">
        <v>45</v>
      </c>
      <c r="AD859" t="s">
        <v>443</v>
      </c>
      <c r="AE859" t="s">
        <v>3894</v>
      </c>
      <c r="AF859" t="s">
        <v>48</v>
      </c>
      <c r="AG859">
        <v>620771</v>
      </c>
      <c r="AH859">
        <v>1</v>
      </c>
      <c r="AI859">
        <v>1</v>
      </c>
    </row>
    <row r="860" spans="1:35" ht="16.850000000000001" customHeight="1">
      <c r="A860" s="65" t="str">
        <f>IF(L860="","",IF(COUNTIF(Wip!K:K,L860)=0,IF(W860="","KGB","KBB"),IF(AND(_xlfn.IFNA(VLOOKUP(L860,Wip!K:M,3,0),"")="Y",Q860="MTCAPPLYCONF"),"On Hold",IF(W860="","KGB","KBB"))))</f>
        <v>KGB</v>
      </c>
      <c r="B860" s="65" t="str">
        <f>IF(A860="on hold", "on hold",
 IF(A860="KGB", "Standard Shipment",
  IF(IFERROR(IFERROR(VLOOKUP(L860, List!D:J, 7, 0), VLOOKUP(L860&amp;"", List!D:J, 7, 0)), 0)=0,
   IF(IFERROR(IFERROR(VLOOKUP(L860, 'CND List'!$A:$C, 3, 0), VLOOKUP(L860&amp;"", 'CND List'!$A:$C, 3, 0)), 0)=0,
    IF(A860="KBB", "-", ""),
    IFERROR(VLOOKUP(L860, 'CND List'!$A:$C, 3, 0), VLOOKUP(L860&amp;"", 'CND List'!$A:$C, 3, 0))
   ),
   IFERROR(VLOOKUP(L860, List!D:J, 7, 0), VLOOKUP(L860&amp;"", List!D:J, 7, 0))
  )
 )
)</f>
        <v>Standard Shipment</v>
      </c>
      <c r="C860" s="66" t="str">
        <f t="shared" si="14"/>
        <v>Standard Shipment</v>
      </c>
      <c r="D860" s="67" t="str">
        <f ca="1">IF(C860="Local Scrap","Closed",IFERROR(IF(A860="kgb","Closed",IF(MID(C860,5,1)="Q","Closed",LOOKUP(TODAY()-W860, {0,31,91,181,366}, {"0-30天","31-90天","91-180天","181-365天","365天以上"}))), LOOKUP(TODAY()-Z860, {0,31,91,181,366}, {"0-30天","31-90天","91-180天","181-365天","365天以上"})))</f>
        <v>Closed</v>
      </c>
      <c r="E860" s="67" t="str" cm="1">
        <f t="array" ref="E860">IF(A860&lt;&gt;"kbb", "", IF(IFERROR(VALUE(V860), 0)=MAX(INDEX(($A$2:$A$4929="kbb")*($L$2:$L$4929=L860)*IFERROR(VALUE($V$2:$V$4929), 0), 0)), "最新", "歷史重複"))</f>
        <v/>
      </c>
      <c r="F860" t="s">
        <v>3992</v>
      </c>
      <c r="G860" t="s">
        <v>29</v>
      </c>
      <c r="H860" t="s">
        <v>30</v>
      </c>
      <c r="I860" t="s">
        <v>3483</v>
      </c>
      <c r="J860" t="s">
        <v>3993</v>
      </c>
      <c r="K860" t="s">
        <v>3994</v>
      </c>
      <c r="L860" t="s">
        <v>4023</v>
      </c>
      <c r="M860" t="s">
        <v>455</v>
      </c>
      <c r="N860" t="s">
        <v>456</v>
      </c>
      <c r="O860" t="s">
        <v>37</v>
      </c>
      <c r="P860" t="s">
        <v>4024</v>
      </c>
      <c r="Q860" t="s">
        <v>38</v>
      </c>
      <c r="R860" t="s">
        <v>743</v>
      </c>
      <c r="S860" t="s">
        <v>3996</v>
      </c>
      <c r="T860" t="s">
        <v>4025</v>
      </c>
      <c r="U860" t="s">
        <v>4003</v>
      </c>
      <c r="V860" t="s">
        <v>4003</v>
      </c>
      <c r="W860" t="s">
        <v>37</v>
      </c>
      <c r="X860" t="s">
        <v>37</v>
      </c>
      <c r="Y860" t="s">
        <v>37</v>
      </c>
      <c r="Z860" t="s">
        <v>4026</v>
      </c>
      <c r="AA860" t="s">
        <v>44</v>
      </c>
      <c r="AB860" t="s">
        <v>44</v>
      </c>
      <c r="AC860" t="s">
        <v>45</v>
      </c>
      <c r="AD860" t="s">
        <v>460</v>
      </c>
      <c r="AE860" t="s">
        <v>3894</v>
      </c>
      <c r="AF860" t="s">
        <v>48</v>
      </c>
      <c r="AG860">
        <v>620771</v>
      </c>
      <c r="AH860">
        <v>1</v>
      </c>
      <c r="AI860">
        <v>1</v>
      </c>
    </row>
    <row r="861" spans="1:35" ht="16.850000000000001" customHeight="1">
      <c r="A861" s="65" t="str">
        <f>IF(L861="","",IF(COUNTIF(Wip!K:K,L861)=0,IF(W861="","KGB","KBB"),IF(AND(_xlfn.IFNA(VLOOKUP(L861,Wip!K:M,3,0),"")="Y",Q861="MTCAPPLYCONF"),"On Hold",IF(W861="","KGB","KBB"))))</f>
        <v>KGB</v>
      </c>
      <c r="B861" s="65" t="str">
        <f>IF(A861="on hold", "on hold",
 IF(A861="KGB", "Standard Shipment",
  IF(IFERROR(IFERROR(VLOOKUP(L861, List!D:J, 7, 0), VLOOKUP(L861&amp;"", List!D:J, 7, 0)), 0)=0,
   IF(IFERROR(IFERROR(VLOOKUP(L861, 'CND List'!$A:$C, 3, 0), VLOOKUP(L861&amp;"", 'CND List'!$A:$C, 3, 0)), 0)=0,
    IF(A861="KBB", "-", ""),
    IFERROR(VLOOKUP(L861, 'CND List'!$A:$C, 3, 0), VLOOKUP(L861&amp;"", 'CND List'!$A:$C, 3, 0))
   ),
   IFERROR(VLOOKUP(L861, List!D:J, 7, 0), VLOOKUP(L861&amp;"", List!D:J, 7, 0))
  )
 )
)</f>
        <v>Standard Shipment</v>
      </c>
      <c r="C861" s="66" t="str">
        <f t="shared" si="14"/>
        <v>Standard Shipment</v>
      </c>
      <c r="D861" s="67" t="str">
        <f ca="1">IF(C861="Local Scrap","Closed",IFERROR(IF(A861="kgb","Closed",IF(MID(C861,5,1)="Q","Closed",LOOKUP(TODAY()-W861, {0,31,91,181,366}, {"0-30天","31-90天","91-180天","181-365天","365天以上"}))), LOOKUP(TODAY()-Z861, {0,31,91,181,366}, {"0-30天","31-90天","91-180天","181-365天","365天以上"})))</f>
        <v>Closed</v>
      </c>
      <c r="E861" s="67" t="str" cm="1">
        <f t="array" ref="E861">IF(A861&lt;&gt;"kbb", "", IF(IFERROR(VALUE(V861), 0)=MAX(INDEX(($A$2:$A$4929="kbb")*($L$2:$L$4929=L861)*IFERROR(VALUE($V$2:$V$4929), 0), 0)), "最新", "歷史重複"))</f>
        <v/>
      </c>
      <c r="F861" t="s">
        <v>3992</v>
      </c>
      <c r="G861" t="s">
        <v>29</v>
      </c>
      <c r="H861" t="s">
        <v>30</v>
      </c>
      <c r="I861" t="s">
        <v>3483</v>
      </c>
      <c r="J861" t="s">
        <v>3993</v>
      </c>
      <c r="K861" t="s">
        <v>3994</v>
      </c>
      <c r="L861" t="s">
        <v>4027</v>
      </c>
      <c r="M861" t="s">
        <v>81</v>
      </c>
      <c r="N861" t="s">
        <v>82</v>
      </c>
      <c r="O861" t="s">
        <v>37</v>
      </c>
      <c r="P861" t="s">
        <v>4028</v>
      </c>
      <c r="Q861" t="s">
        <v>38</v>
      </c>
      <c r="R861" t="s">
        <v>743</v>
      </c>
      <c r="S861" t="s">
        <v>3996</v>
      </c>
      <c r="T861" t="s">
        <v>4029</v>
      </c>
      <c r="U861" t="s">
        <v>4003</v>
      </c>
      <c r="V861" t="s">
        <v>4003</v>
      </c>
      <c r="W861" t="s">
        <v>37</v>
      </c>
      <c r="X861" t="s">
        <v>37</v>
      </c>
      <c r="Y861" t="s">
        <v>37</v>
      </c>
      <c r="Z861" t="s">
        <v>4030</v>
      </c>
      <c r="AA861" t="s">
        <v>44</v>
      </c>
      <c r="AB861" t="s">
        <v>44</v>
      </c>
      <c r="AC861" t="s">
        <v>45</v>
      </c>
      <c r="AD861" t="s">
        <v>87</v>
      </c>
      <c r="AE861" t="s">
        <v>3894</v>
      </c>
      <c r="AF861" t="s">
        <v>48</v>
      </c>
      <c r="AG861">
        <v>620771</v>
      </c>
      <c r="AH861">
        <v>1</v>
      </c>
      <c r="AI861">
        <v>1</v>
      </c>
    </row>
    <row r="862" spans="1:35" ht="16.850000000000001" customHeight="1">
      <c r="A862" s="65" t="str">
        <f>IF(L862="","",IF(COUNTIF(Wip!K:K,L862)=0,IF(W862="","KGB","KBB"),IF(AND(_xlfn.IFNA(VLOOKUP(L862,Wip!K:M,3,0),"")="Y",Q862="MTCAPPLYCONF"),"On Hold",IF(W862="","KGB","KBB"))))</f>
        <v>KGB</v>
      </c>
      <c r="B862" s="65" t="str">
        <f>IF(A862="on hold", "on hold",
 IF(A862="KGB", "Standard Shipment",
  IF(IFERROR(IFERROR(VLOOKUP(L862, List!D:J, 7, 0), VLOOKUP(L862&amp;"", List!D:J, 7, 0)), 0)=0,
   IF(IFERROR(IFERROR(VLOOKUP(L862, 'CND List'!$A:$C, 3, 0), VLOOKUP(L862&amp;"", 'CND List'!$A:$C, 3, 0)), 0)=0,
    IF(A862="KBB", "-", ""),
    IFERROR(VLOOKUP(L862, 'CND List'!$A:$C, 3, 0), VLOOKUP(L862&amp;"", 'CND List'!$A:$C, 3, 0))
   ),
   IFERROR(VLOOKUP(L862, List!D:J, 7, 0), VLOOKUP(L862&amp;"", List!D:J, 7, 0))
  )
 )
)</f>
        <v>Standard Shipment</v>
      </c>
      <c r="C862" s="66" t="str">
        <f t="shared" si="14"/>
        <v>Standard Shipment</v>
      </c>
      <c r="D862" s="67" t="str">
        <f ca="1">IF(C862="Local Scrap","Closed",IFERROR(IF(A862="kgb","Closed",IF(MID(C862,5,1)="Q","Closed",LOOKUP(TODAY()-W862, {0,31,91,181,366}, {"0-30天","31-90天","91-180天","181-365天","365天以上"}))), LOOKUP(TODAY()-Z862, {0,31,91,181,366}, {"0-30天","31-90天","91-180天","181-365天","365天以上"})))</f>
        <v>Closed</v>
      </c>
      <c r="E862" s="67" t="str" cm="1">
        <f t="array" ref="E862">IF(A862&lt;&gt;"kbb", "", IF(IFERROR(VALUE(V862), 0)=MAX(INDEX(($A$2:$A$4929="kbb")*($L$2:$L$4929=L862)*IFERROR(VALUE($V$2:$V$4929), 0), 0)), "最新", "歷史重複"))</f>
        <v/>
      </c>
      <c r="F862" t="s">
        <v>3992</v>
      </c>
      <c r="G862" t="s">
        <v>29</v>
      </c>
      <c r="H862" t="s">
        <v>30</v>
      </c>
      <c r="I862" t="s">
        <v>3483</v>
      </c>
      <c r="J862" t="s">
        <v>3993</v>
      </c>
      <c r="K862" t="s">
        <v>3994</v>
      </c>
      <c r="L862" t="s">
        <v>4031</v>
      </c>
      <c r="M862" t="s">
        <v>35</v>
      </c>
      <c r="N862" t="s">
        <v>36</v>
      </c>
      <c r="O862" t="s">
        <v>37</v>
      </c>
      <c r="P862" t="s">
        <v>4032</v>
      </c>
      <c r="Q862" t="s">
        <v>38</v>
      </c>
      <c r="R862" t="s">
        <v>743</v>
      </c>
      <c r="S862" t="s">
        <v>3996</v>
      </c>
      <c r="T862" t="s">
        <v>4033</v>
      </c>
      <c r="U862" t="s">
        <v>4003</v>
      </c>
      <c r="V862" t="s">
        <v>4003</v>
      </c>
      <c r="W862" t="s">
        <v>37</v>
      </c>
      <c r="X862" t="s">
        <v>37</v>
      </c>
      <c r="Y862" t="s">
        <v>37</v>
      </c>
      <c r="Z862" t="s">
        <v>4034</v>
      </c>
      <c r="AA862" t="s">
        <v>44</v>
      </c>
      <c r="AB862" t="s">
        <v>44</v>
      </c>
      <c r="AC862" t="s">
        <v>45</v>
      </c>
      <c r="AD862" t="s">
        <v>46</v>
      </c>
      <c r="AE862" t="s">
        <v>3894</v>
      </c>
      <c r="AF862" t="s">
        <v>48</v>
      </c>
      <c r="AG862">
        <v>620771</v>
      </c>
      <c r="AH862">
        <v>1</v>
      </c>
      <c r="AI862">
        <v>1</v>
      </c>
    </row>
    <row r="863" spans="1:35" ht="16.850000000000001" customHeight="1">
      <c r="A863" s="65" t="str">
        <f>IF(L863="","",IF(COUNTIF(Wip!K:K,L863)=0,IF(W863="","KGB","KBB"),IF(AND(_xlfn.IFNA(VLOOKUP(L863,Wip!K:M,3,0),"")="Y",Q863="MTCAPPLYCONF"),"On Hold",IF(W863="","KGB","KBB"))))</f>
        <v>KBB</v>
      </c>
      <c r="B863" s="65">
        <f>IF(A863="on hold", "on hold",
 IF(A863="KGB", "Standard Shipment",
  IF(IFERROR(IFERROR(VLOOKUP(L863, List!D:J, 7, 0), VLOOKUP(L863&amp;"", List!D:J, 7, 0)), 0)=0,
   IF(IFERROR(IFERROR(VLOOKUP(L863, 'CND List'!$A:$C, 3, 0), VLOOKUP(L863&amp;"", 'CND List'!$A:$C, 3, 0)), 0)=0,
    IF(A863="KBB", "-", ""),
    IFERROR(VLOOKUP(L863, 'CND List'!$A:$C, 3, 0), VLOOKUP(L863&amp;"", 'CND List'!$A:$C, 3, 0))
   ),
   IFERROR(VLOOKUP(L863, List!D:J, 7, 0), VLOOKUP(L863&amp;"", List!D:J, 7, 0))
  )
 )
)</f>
        <v>46178</v>
      </c>
      <c r="C863" s="66" t="str">
        <f t="shared" si="14"/>
        <v>2026Q2</v>
      </c>
      <c r="D863" s="67" t="str">
        <f ca="1">IF(C863="Local Scrap","Closed",IFERROR(IF(A863="kgb","Closed",IF(MID(C863,5,1)="Q","Closed",LOOKUP(TODAY()-W863, {0,31,91,181,366}, {"0-30天","31-90天","91-180天","181-365天","365天以上"}))), LOOKUP(TODAY()-Z863, {0,31,91,181,366}, {"0-30天","31-90天","91-180天","181-365天","365天以上"})))</f>
        <v>Closed</v>
      </c>
      <c r="E863" s="67" t="str" cm="1">
        <f t="array" ref="E863">IF(A863&lt;&gt;"kbb", "", IF(IFERROR(VALUE(V863), 0)=MAX(INDEX(($A$2:$A$4929="kbb")*($L$2:$L$4929=L863)*IFERROR(VALUE($V$2:$V$4929), 0), 0)), "最新", "歷史重複"))</f>
        <v>最新</v>
      </c>
      <c r="F863" t="s">
        <v>3992</v>
      </c>
      <c r="G863" t="s">
        <v>29</v>
      </c>
      <c r="H863" t="s">
        <v>30</v>
      </c>
      <c r="I863" t="s">
        <v>3483</v>
      </c>
      <c r="J863" t="s">
        <v>3993</v>
      </c>
      <c r="K863" t="s">
        <v>3994</v>
      </c>
      <c r="L863" t="s">
        <v>4035</v>
      </c>
      <c r="M863" t="s">
        <v>949</v>
      </c>
      <c r="N863" t="s">
        <v>456</v>
      </c>
      <c r="O863" t="s">
        <v>37</v>
      </c>
      <c r="P863" t="s">
        <v>4035</v>
      </c>
      <c r="Q863" t="s">
        <v>38</v>
      </c>
      <c r="R863" t="s">
        <v>53</v>
      </c>
      <c r="S863" t="s">
        <v>3996</v>
      </c>
      <c r="T863" t="s">
        <v>37</v>
      </c>
      <c r="U863" t="s">
        <v>37</v>
      </c>
      <c r="V863" t="s">
        <v>4036</v>
      </c>
      <c r="W863" t="s">
        <v>517</v>
      </c>
      <c r="X863" t="s">
        <v>114</v>
      </c>
      <c r="Y863" t="s">
        <v>816</v>
      </c>
      <c r="Z863" t="s">
        <v>4037</v>
      </c>
      <c r="AA863" t="s">
        <v>44</v>
      </c>
      <c r="AB863" t="s">
        <v>44</v>
      </c>
      <c r="AC863" t="s">
        <v>117</v>
      </c>
      <c r="AD863" t="s">
        <v>460</v>
      </c>
      <c r="AE863" t="s">
        <v>37</v>
      </c>
      <c r="AF863" t="s">
        <v>37</v>
      </c>
      <c r="AG863" t="s">
        <v>37</v>
      </c>
      <c r="AH863" t="s">
        <v>37</v>
      </c>
      <c r="AI863" t="s">
        <v>37</v>
      </c>
    </row>
    <row r="864" spans="1:35" ht="16.850000000000001" customHeight="1">
      <c r="A864" s="65" t="str">
        <f>IF(L864="","",IF(COUNTIF(Wip!K:K,L864)=0,IF(W864="","KGB","KBB"),IF(AND(_xlfn.IFNA(VLOOKUP(L864,Wip!K:M,3,0),"")="Y",Q864="MTCAPPLYCONF"),"On Hold",IF(W864="","KGB","KBB"))))</f>
        <v>KGB</v>
      </c>
      <c r="B864" s="65" t="str">
        <f>IF(A864="on hold", "on hold",
 IF(A864="KGB", "Standard Shipment",
  IF(IFERROR(IFERROR(VLOOKUP(L864, List!D:J, 7, 0), VLOOKUP(L864&amp;"", List!D:J, 7, 0)), 0)=0,
   IF(IFERROR(IFERROR(VLOOKUP(L864, 'CND List'!$A:$C, 3, 0), VLOOKUP(L864&amp;"", 'CND List'!$A:$C, 3, 0)), 0)=0,
    IF(A864="KBB", "-", ""),
    IFERROR(VLOOKUP(L864, 'CND List'!$A:$C, 3, 0), VLOOKUP(L864&amp;"", 'CND List'!$A:$C, 3, 0))
   ),
   IFERROR(VLOOKUP(L864, List!D:J, 7, 0), VLOOKUP(L864&amp;"", List!D:J, 7, 0))
  )
 )
)</f>
        <v>Standard Shipment</v>
      </c>
      <c r="C864" s="66" t="str">
        <f t="shared" si="14"/>
        <v>Standard Shipment</v>
      </c>
      <c r="D864" s="67" t="str">
        <f ca="1">IF(C864="Local Scrap","Closed",IFERROR(IF(A864="kgb","Closed",IF(MID(C864,5,1)="Q","Closed",LOOKUP(TODAY()-W864, {0,31,91,181,366}, {"0-30天","31-90天","91-180天","181-365天","365天以上"}))), LOOKUP(TODAY()-Z864, {0,31,91,181,366}, {"0-30天","31-90天","91-180天","181-365天","365天以上"})))</f>
        <v>Closed</v>
      </c>
      <c r="E864" s="67" t="str" cm="1">
        <f t="array" ref="E864">IF(A864&lt;&gt;"kbb", "", IF(IFERROR(VALUE(V864), 0)=MAX(INDEX(($A$2:$A$4929="kbb")*($L$2:$L$4929=L864)*IFERROR(VALUE($V$2:$V$4929), 0), 0)), "最新", "歷史重複"))</f>
        <v/>
      </c>
      <c r="F864" t="s">
        <v>3992</v>
      </c>
      <c r="G864" t="s">
        <v>29</v>
      </c>
      <c r="H864" t="s">
        <v>30</v>
      </c>
      <c r="I864" t="s">
        <v>3483</v>
      </c>
      <c r="J864" t="s">
        <v>3993</v>
      </c>
      <c r="K864" t="s">
        <v>3994</v>
      </c>
      <c r="L864" t="s">
        <v>4038</v>
      </c>
      <c r="M864" t="s">
        <v>81</v>
      </c>
      <c r="N864" t="s">
        <v>82</v>
      </c>
      <c r="O864" t="s">
        <v>37</v>
      </c>
      <c r="P864" t="s">
        <v>4039</v>
      </c>
      <c r="Q864" t="s">
        <v>38</v>
      </c>
      <c r="R864" t="s">
        <v>743</v>
      </c>
      <c r="S864" t="s">
        <v>3996</v>
      </c>
      <c r="T864" t="s">
        <v>4040</v>
      </c>
      <c r="U864" t="s">
        <v>3851</v>
      </c>
      <c r="V864" t="s">
        <v>3851</v>
      </c>
      <c r="W864" t="s">
        <v>37</v>
      </c>
      <c r="X864" t="s">
        <v>37</v>
      </c>
      <c r="Y864" t="s">
        <v>37</v>
      </c>
      <c r="Z864" t="s">
        <v>4041</v>
      </c>
      <c r="AA864" t="s">
        <v>44</v>
      </c>
      <c r="AB864" t="s">
        <v>44</v>
      </c>
      <c r="AC864" t="s">
        <v>45</v>
      </c>
      <c r="AD864" t="s">
        <v>87</v>
      </c>
      <c r="AE864" t="s">
        <v>3894</v>
      </c>
      <c r="AF864" t="s">
        <v>48</v>
      </c>
      <c r="AG864">
        <v>620771</v>
      </c>
      <c r="AH864">
        <v>1</v>
      </c>
      <c r="AI864">
        <v>1</v>
      </c>
    </row>
    <row r="865" spans="1:35" ht="16.850000000000001" customHeight="1">
      <c r="A865" s="65" t="str">
        <f>IF(L865="","",IF(COUNTIF(Wip!K:K,L865)=0,IF(W865="","KGB","KBB"),IF(AND(_xlfn.IFNA(VLOOKUP(L865,Wip!K:M,3,0),"")="Y",Q865="MTCAPPLYCONF"),"On Hold",IF(W865="","KGB","KBB"))))</f>
        <v>KGB</v>
      </c>
      <c r="B865" s="65" t="str">
        <f>IF(A865="on hold", "on hold",
 IF(A865="KGB", "Standard Shipment",
  IF(IFERROR(IFERROR(VLOOKUP(L865, List!D:J, 7, 0), VLOOKUP(L865&amp;"", List!D:J, 7, 0)), 0)=0,
   IF(IFERROR(IFERROR(VLOOKUP(L865, 'CND List'!$A:$C, 3, 0), VLOOKUP(L865&amp;"", 'CND List'!$A:$C, 3, 0)), 0)=0,
    IF(A865="KBB", "-", ""),
    IFERROR(VLOOKUP(L865, 'CND List'!$A:$C, 3, 0), VLOOKUP(L865&amp;"", 'CND List'!$A:$C, 3, 0))
   ),
   IFERROR(VLOOKUP(L865, List!D:J, 7, 0), VLOOKUP(L865&amp;"", List!D:J, 7, 0))
  )
 )
)</f>
        <v>Standard Shipment</v>
      </c>
      <c r="C865" s="66" t="str">
        <f t="shared" si="14"/>
        <v>Standard Shipment</v>
      </c>
      <c r="D865" s="67" t="str">
        <f ca="1">IF(C865="Local Scrap","Closed",IFERROR(IF(A865="kgb","Closed",IF(MID(C865,5,1)="Q","Closed",LOOKUP(TODAY()-W865, {0,31,91,181,366}, {"0-30天","31-90天","91-180天","181-365天","365天以上"}))), LOOKUP(TODAY()-Z865, {0,31,91,181,366}, {"0-30天","31-90天","91-180天","181-365天","365天以上"})))</f>
        <v>Closed</v>
      </c>
      <c r="E865" s="67" t="str" cm="1">
        <f t="array" ref="E865">IF(A865&lt;&gt;"kbb", "", IF(IFERROR(VALUE(V865), 0)=MAX(INDEX(($A$2:$A$4929="kbb")*($L$2:$L$4929=L865)*IFERROR(VALUE($V$2:$V$4929), 0), 0)), "最新", "歷史重複"))</f>
        <v/>
      </c>
      <c r="F865" t="s">
        <v>4042</v>
      </c>
      <c r="G865" t="s">
        <v>29</v>
      </c>
      <c r="H865" t="s">
        <v>30</v>
      </c>
      <c r="I865" t="s">
        <v>3483</v>
      </c>
      <c r="J865" t="s">
        <v>4043</v>
      </c>
      <c r="K865" t="s">
        <v>4044</v>
      </c>
      <c r="L865" t="s">
        <v>4045</v>
      </c>
      <c r="M865" t="s">
        <v>4046</v>
      </c>
      <c r="N865" t="s">
        <v>556</v>
      </c>
      <c r="O865" t="s">
        <v>37</v>
      </c>
      <c r="P865" t="s">
        <v>4047</v>
      </c>
      <c r="Q865" t="s">
        <v>38</v>
      </c>
      <c r="R865" t="s">
        <v>53</v>
      </c>
      <c r="S865" t="s">
        <v>4048</v>
      </c>
      <c r="T865" t="s">
        <v>4049</v>
      </c>
      <c r="U865" t="s">
        <v>4050</v>
      </c>
      <c r="V865" t="s">
        <v>4050</v>
      </c>
      <c r="W865" t="s">
        <v>37</v>
      </c>
      <c r="X865" t="s">
        <v>37</v>
      </c>
      <c r="Y865" t="s">
        <v>37</v>
      </c>
      <c r="Z865" t="s">
        <v>4051</v>
      </c>
      <c r="AA865" t="s">
        <v>44</v>
      </c>
      <c r="AB865" t="s">
        <v>44</v>
      </c>
      <c r="AC865" t="s">
        <v>863</v>
      </c>
      <c r="AD865" t="s">
        <v>190</v>
      </c>
      <c r="AE865" t="s">
        <v>4052</v>
      </c>
      <c r="AF865" t="s">
        <v>48</v>
      </c>
      <c r="AG865">
        <v>621099</v>
      </c>
      <c r="AH865">
        <v>1</v>
      </c>
      <c r="AI865">
        <v>1</v>
      </c>
    </row>
    <row r="866" spans="1:35" ht="16.850000000000001" customHeight="1">
      <c r="A866" s="65" t="str">
        <f>IF(L866="","",IF(COUNTIF(Wip!K:K,L866)=0,IF(W866="","KGB","KBB"),IF(AND(_xlfn.IFNA(VLOOKUP(L866,Wip!K:M,3,0),"")="Y",Q866="MTCAPPLYCONF"),"On Hold",IF(W866="","KGB","KBB"))))</f>
        <v>KBB</v>
      </c>
      <c r="B866" s="65">
        <f>IF(A866="on hold", "on hold",
 IF(A866="KGB", "Standard Shipment",
  IF(IFERROR(IFERROR(VLOOKUP(L866, List!D:J, 7, 0), VLOOKUP(L866&amp;"", List!D:J, 7, 0)), 0)=0,
   IF(IFERROR(IFERROR(VLOOKUP(L866, 'CND List'!$A:$C, 3, 0), VLOOKUP(L866&amp;"", 'CND List'!$A:$C, 3, 0)), 0)=0,
    IF(A866="KBB", "-", ""),
    IFERROR(VLOOKUP(L866, 'CND List'!$A:$C, 3, 0), VLOOKUP(L866&amp;"", 'CND List'!$A:$C, 3, 0))
   ),
   IFERROR(VLOOKUP(L866, List!D:J, 7, 0), VLOOKUP(L866&amp;"", List!D:J, 7, 0))
  )
 )
)</f>
        <v>46178</v>
      </c>
      <c r="C866" s="66" t="str">
        <f t="shared" si="14"/>
        <v>2026Q2</v>
      </c>
      <c r="D866" s="67" t="str">
        <f ca="1">IF(C866="Local Scrap","Closed",IFERROR(IF(A866="kgb","Closed",IF(MID(C866,5,1)="Q","Closed",LOOKUP(TODAY()-W866, {0,31,91,181,366}, {"0-30天","31-90天","91-180天","181-365天","365天以上"}))), LOOKUP(TODAY()-Z866, {0,31,91,181,366}, {"0-30天","31-90天","91-180天","181-365天","365天以上"})))</f>
        <v>Closed</v>
      </c>
      <c r="E866" s="67" t="str" cm="1">
        <f t="array" ref="E866">IF(A866&lt;&gt;"kbb", "", IF(IFERROR(VALUE(V866), 0)=MAX(INDEX(($A$2:$A$4929="kbb")*($L$2:$L$4929=L866)*IFERROR(VALUE($V$2:$V$4929), 0), 0)), "最新", "歷史重複"))</f>
        <v>最新</v>
      </c>
      <c r="F866" t="s">
        <v>4042</v>
      </c>
      <c r="G866" t="s">
        <v>29</v>
      </c>
      <c r="H866" t="s">
        <v>30</v>
      </c>
      <c r="I866" t="s">
        <v>3483</v>
      </c>
      <c r="J866" t="s">
        <v>4043</v>
      </c>
      <c r="K866" t="s">
        <v>4044</v>
      </c>
      <c r="L866" t="s">
        <v>4053</v>
      </c>
      <c r="M866" t="s">
        <v>455</v>
      </c>
      <c r="N866" t="s">
        <v>456</v>
      </c>
      <c r="O866" t="s">
        <v>37</v>
      </c>
      <c r="P866" t="s">
        <v>4053</v>
      </c>
      <c r="Q866" t="s">
        <v>38</v>
      </c>
      <c r="R866" t="s">
        <v>53</v>
      </c>
      <c r="S866" t="s">
        <v>4048</v>
      </c>
      <c r="T866" t="s">
        <v>37</v>
      </c>
      <c r="U866" t="s">
        <v>37</v>
      </c>
      <c r="V866" t="s">
        <v>4054</v>
      </c>
      <c r="W866" t="s">
        <v>517</v>
      </c>
      <c r="X866" t="s">
        <v>114</v>
      </c>
      <c r="Y866" t="s">
        <v>816</v>
      </c>
      <c r="Z866" t="s">
        <v>4055</v>
      </c>
      <c r="AA866" t="s">
        <v>44</v>
      </c>
      <c r="AB866" t="s">
        <v>44</v>
      </c>
      <c r="AC866" t="s">
        <v>117</v>
      </c>
      <c r="AD866" t="s">
        <v>460</v>
      </c>
      <c r="AE866" t="s">
        <v>37</v>
      </c>
      <c r="AF866" t="s">
        <v>37</v>
      </c>
      <c r="AG866" t="s">
        <v>37</v>
      </c>
      <c r="AH866" t="s">
        <v>37</v>
      </c>
      <c r="AI866" t="s">
        <v>37</v>
      </c>
    </row>
    <row r="867" spans="1:35" ht="16.850000000000001" customHeight="1">
      <c r="A867" s="65" t="str">
        <f>IF(L867="","",IF(COUNTIF(Wip!K:K,L867)=0,IF(W867="","KGB","KBB"),IF(AND(_xlfn.IFNA(VLOOKUP(L867,Wip!K:M,3,0),"")="Y",Q867="MTCAPPLYCONF"),"On Hold",IF(W867="","KGB","KBB"))))</f>
        <v>KGB</v>
      </c>
      <c r="B867" s="65" t="str">
        <f>IF(A867="on hold", "on hold",
 IF(A867="KGB", "Standard Shipment",
  IF(IFERROR(IFERROR(VLOOKUP(L867, List!D:J, 7, 0), VLOOKUP(L867&amp;"", List!D:J, 7, 0)), 0)=0,
   IF(IFERROR(IFERROR(VLOOKUP(L867, 'CND List'!$A:$C, 3, 0), VLOOKUP(L867&amp;"", 'CND List'!$A:$C, 3, 0)), 0)=0,
    IF(A867="KBB", "-", ""),
    IFERROR(VLOOKUP(L867, 'CND List'!$A:$C, 3, 0), VLOOKUP(L867&amp;"", 'CND List'!$A:$C, 3, 0))
   ),
   IFERROR(VLOOKUP(L867, List!D:J, 7, 0), VLOOKUP(L867&amp;"", List!D:J, 7, 0))
  )
 )
)</f>
        <v>Standard Shipment</v>
      </c>
      <c r="C867" s="66" t="str">
        <f t="shared" si="14"/>
        <v>Standard Shipment</v>
      </c>
      <c r="D867" s="67" t="str">
        <f ca="1">IF(C867="Local Scrap","Closed",IFERROR(IF(A867="kgb","Closed",IF(MID(C867,5,1)="Q","Closed",LOOKUP(TODAY()-W867, {0,31,91,181,366}, {"0-30天","31-90天","91-180天","181-365天","365天以上"}))), LOOKUP(TODAY()-Z867, {0,31,91,181,366}, {"0-30天","31-90天","91-180天","181-365天","365天以上"})))</f>
        <v>Closed</v>
      </c>
      <c r="E867" s="67" t="str" cm="1">
        <f t="array" ref="E867">IF(A867&lt;&gt;"kbb", "", IF(IFERROR(VALUE(V867), 0)=MAX(INDEX(($A$2:$A$4929="kbb")*($L$2:$L$4929=L867)*IFERROR(VALUE($V$2:$V$4929), 0), 0)), "最新", "歷史重複"))</f>
        <v/>
      </c>
      <c r="F867" t="s">
        <v>4042</v>
      </c>
      <c r="G867" t="s">
        <v>29</v>
      </c>
      <c r="H867" t="s">
        <v>30</v>
      </c>
      <c r="I867" t="s">
        <v>3483</v>
      </c>
      <c r="J867" t="s">
        <v>4043</v>
      </c>
      <c r="K867" t="s">
        <v>4044</v>
      </c>
      <c r="L867" t="s">
        <v>4056</v>
      </c>
      <c r="M867" t="s">
        <v>3806</v>
      </c>
      <c r="N867" t="s">
        <v>456</v>
      </c>
      <c r="O867" t="s">
        <v>37</v>
      </c>
      <c r="P867" t="s">
        <v>4057</v>
      </c>
      <c r="Q867" t="s">
        <v>38</v>
      </c>
      <c r="R867" t="s">
        <v>53</v>
      </c>
      <c r="S867" t="s">
        <v>4048</v>
      </c>
      <c r="T867" t="s">
        <v>4058</v>
      </c>
      <c r="U867" t="s">
        <v>4059</v>
      </c>
      <c r="V867" t="s">
        <v>4059</v>
      </c>
      <c r="W867" t="s">
        <v>37</v>
      </c>
      <c r="X867" t="s">
        <v>37</v>
      </c>
      <c r="Y867" t="s">
        <v>37</v>
      </c>
      <c r="Z867" t="s">
        <v>4060</v>
      </c>
      <c r="AA867" t="s">
        <v>44</v>
      </c>
      <c r="AB867" t="s">
        <v>44</v>
      </c>
      <c r="AC867" t="s">
        <v>45</v>
      </c>
      <c r="AD867" t="s">
        <v>460</v>
      </c>
      <c r="AE867" t="s">
        <v>4061</v>
      </c>
      <c r="AF867" t="s">
        <v>48</v>
      </c>
      <c r="AG867">
        <v>621048</v>
      </c>
      <c r="AH867">
        <v>1</v>
      </c>
      <c r="AI867">
        <v>1</v>
      </c>
    </row>
    <row r="868" spans="1:35" ht="16.850000000000001" customHeight="1">
      <c r="A868" s="65" t="str">
        <f>IF(L868="","",IF(COUNTIF(Wip!K:K,L868)=0,IF(W868="","KGB","KBB"),IF(AND(_xlfn.IFNA(VLOOKUP(L868,Wip!K:M,3,0),"")="Y",Q868="MTCAPPLYCONF"),"On Hold",IF(W868="","KGB","KBB"))))</f>
        <v>KGB</v>
      </c>
      <c r="B868" s="65" t="str">
        <f>IF(A868="on hold", "on hold",
 IF(A868="KGB", "Standard Shipment",
  IF(IFERROR(IFERROR(VLOOKUP(L868, List!D:J, 7, 0), VLOOKUP(L868&amp;"", List!D:J, 7, 0)), 0)=0,
   IF(IFERROR(IFERROR(VLOOKUP(L868, 'CND List'!$A:$C, 3, 0), VLOOKUP(L868&amp;"", 'CND List'!$A:$C, 3, 0)), 0)=0,
    IF(A868="KBB", "-", ""),
    IFERROR(VLOOKUP(L868, 'CND List'!$A:$C, 3, 0), VLOOKUP(L868&amp;"", 'CND List'!$A:$C, 3, 0))
   ),
   IFERROR(VLOOKUP(L868, List!D:J, 7, 0), VLOOKUP(L868&amp;"", List!D:J, 7, 0))
  )
 )
)</f>
        <v>Standard Shipment</v>
      </c>
      <c r="C868" s="66" t="str">
        <f t="shared" si="14"/>
        <v>Standard Shipment</v>
      </c>
      <c r="D868" s="67" t="str">
        <f ca="1">IF(C868="Local Scrap","Closed",IFERROR(IF(A868="kgb","Closed",IF(MID(C868,5,1)="Q","Closed",LOOKUP(TODAY()-W868, {0,31,91,181,366}, {"0-30天","31-90天","91-180天","181-365天","365天以上"}))), LOOKUP(TODAY()-Z868, {0,31,91,181,366}, {"0-30天","31-90天","91-180天","181-365天","365天以上"})))</f>
        <v>Closed</v>
      </c>
      <c r="E868" s="67" t="str" cm="1">
        <f t="array" ref="E868">IF(A868&lt;&gt;"kbb", "", IF(IFERROR(VALUE(V868), 0)=MAX(INDEX(($A$2:$A$4929="kbb")*($L$2:$L$4929=L868)*IFERROR(VALUE($V$2:$V$4929), 0), 0)), "最新", "歷史重複"))</f>
        <v/>
      </c>
      <c r="F868" t="s">
        <v>4042</v>
      </c>
      <c r="G868" t="s">
        <v>29</v>
      </c>
      <c r="H868" t="s">
        <v>30</v>
      </c>
      <c r="I868" t="s">
        <v>3483</v>
      </c>
      <c r="J868" t="s">
        <v>4043</v>
      </c>
      <c r="K868" t="s">
        <v>4044</v>
      </c>
      <c r="L868" t="s">
        <v>4062</v>
      </c>
      <c r="M868" t="s">
        <v>486</v>
      </c>
      <c r="N868" t="s">
        <v>219</v>
      </c>
      <c r="O868" t="s">
        <v>37</v>
      </c>
      <c r="P868" t="s">
        <v>4063</v>
      </c>
      <c r="Q868" t="s">
        <v>38</v>
      </c>
      <c r="R868" t="s">
        <v>53</v>
      </c>
      <c r="S868" t="s">
        <v>4048</v>
      </c>
      <c r="T868" t="s">
        <v>4064</v>
      </c>
      <c r="U868" t="s">
        <v>4059</v>
      </c>
      <c r="V868" t="s">
        <v>4059</v>
      </c>
      <c r="W868" t="s">
        <v>37</v>
      </c>
      <c r="X868" t="s">
        <v>37</v>
      </c>
      <c r="Y868" t="s">
        <v>37</v>
      </c>
      <c r="Z868" t="s">
        <v>4065</v>
      </c>
      <c r="AA868" t="s">
        <v>44</v>
      </c>
      <c r="AB868" t="s">
        <v>44</v>
      </c>
      <c r="AC868" t="s">
        <v>45</v>
      </c>
      <c r="AD868" t="s">
        <v>179</v>
      </c>
      <c r="AE868" t="s">
        <v>4061</v>
      </c>
      <c r="AF868" t="s">
        <v>48</v>
      </c>
      <c r="AG868">
        <v>621048</v>
      </c>
      <c r="AH868">
        <v>1</v>
      </c>
      <c r="AI868">
        <v>1</v>
      </c>
    </row>
    <row r="869" spans="1:35" ht="16.850000000000001" customHeight="1">
      <c r="A869" s="65" t="str">
        <f>IF(L869="","",IF(COUNTIF(Wip!K:K,L869)=0,IF(W869="","KGB","KBB"),IF(AND(_xlfn.IFNA(VLOOKUP(L869,Wip!K:M,3,0),"")="Y",Q869="MTCAPPLYCONF"),"On Hold",IF(W869="","KGB","KBB"))))</f>
        <v>KGB</v>
      </c>
      <c r="B869" s="65" t="str">
        <f>IF(A869="on hold", "on hold",
 IF(A869="KGB", "Standard Shipment",
  IF(IFERROR(IFERROR(VLOOKUP(L869, List!D:J, 7, 0), VLOOKUP(L869&amp;"", List!D:J, 7, 0)), 0)=0,
   IF(IFERROR(IFERROR(VLOOKUP(L869, 'CND List'!$A:$C, 3, 0), VLOOKUP(L869&amp;"", 'CND List'!$A:$C, 3, 0)), 0)=0,
    IF(A869="KBB", "-", ""),
    IFERROR(VLOOKUP(L869, 'CND List'!$A:$C, 3, 0), VLOOKUP(L869&amp;"", 'CND List'!$A:$C, 3, 0))
   ),
   IFERROR(VLOOKUP(L869, List!D:J, 7, 0), VLOOKUP(L869&amp;"", List!D:J, 7, 0))
  )
 )
)</f>
        <v>Standard Shipment</v>
      </c>
      <c r="C869" s="66" t="str">
        <f t="shared" si="14"/>
        <v>Standard Shipment</v>
      </c>
      <c r="D869" s="67" t="str">
        <f ca="1">IF(C869="Local Scrap","Closed",IFERROR(IF(A869="kgb","Closed",IF(MID(C869,5,1)="Q","Closed",LOOKUP(TODAY()-W869, {0,31,91,181,366}, {"0-30天","31-90天","91-180天","181-365天","365天以上"}))), LOOKUP(TODAY()-Z869, {0,31,91,181,366}, {"0-30天","31-90天","91-180天","181-365天","365天以上"})))</f>
        <v>Closed</v>
      </c>
      <c r="E869" s="67" t="str" cm="1">
        <f t="array" ref="E869">IF(A869&lt;&gt;"kbb", "", IF(IFERROR(VALUE(V869), 0)=MAX(INDEX(($A$2:$A$4929="kbb")*($L$2:$L$4929=L869)*IFERROR(VALUE($V$2:$V$4929), 0), 0)), "最新", "歷史重複"))</f>
        <v/>
      </c>
      <c r="F869" t="s">
        <v>4042</v>
      </c>
      <c r="G869" t="s">
        <v>29</v>
      </c>
      <c r="H869" t="s">
        <v>30</v>
      </c>
      <c r="I869" t="s">
        <v>3483</v>
      </c>
      <c r="J869" t="s">
        <v>4043</v>
      </c>
      <c r="K869" t="s">
        <v>4044</v>
      </c>
      <c r="L869" t="s">
        <v>4066</v>
      </c>
      <c r="M869" t="s">
        <v>81</v>
      </c>
      <c r="N869" t="s">
        <v>82</v>
      </c>
      <c r="O869" t="s">
        <v>37</v>
      </c>
      <c r="P869" t="s">
        <v>4067</v>
      </c>
      <c r="Q869" t="s">
        <v>38</v>
      </c>
      <c r="R869" t="s">
        <v>53</v>
      </c>
      <c r="S869" t="s">
        <v>4048</v>
      </c>
      <c r="T869" t="s">
        <v>4068</v>
      </c>
      <c r="U869" t="s">
        <v>4059</v>
      </c>
      <c r="V869" t="s">
        <v>4059</v>
      </c>
      <c r="W869" t="s">
        <v>37</v>
      </c>
      <c r="X869" t="s">
        <v>37</v>
      </c>
      <c r="Y869" t="s">
        <v>37</v>
      </c>
      <c r="Z869" t="s">
        <v>4069</v>
      </c>
      <c r="AA869" t="s">
        <v>44</v>
      </c>
      <c r="AB869" t="s">
        <v>44</v>
      </c>
      <c r="AC869" t="s">
        <v>45</v>
      </c>
      <c r="AD869" t="s">
        <v>87</v>
      </c>
      <c r="AE869" t="s">
        <v>4061</v>
      </c>
      <c r="AF869" t="s">
        <v>48</v>
      </c>
      <c r="AG869">
        <v>621048</v>
      </c>
      <c r="AH869">
        <v>1</v>
      </c>
      <c r="AI869">
        <v>1</v>
      </c>
    </row>
    <row r="870" spans="1:35" ht="16.850000000000001" customHeight="1">
      <c r="A870" s="65" t="str">
        <f>IF(L870="","",IF(COUNTIF(Wip!K:K,L870)=0,IF(W870="","KGB","KBB"),IF(AND(_xlfn.IFNA(VLOOKUP(L870,Wip!K:M,3,0),"")="Y",Q870="MTCAPPLYCONF"),"On Hold",IF(W870="","KGB","KBB"))))</f>
        <v>KGB</v>
      </c>
      <c r="B870" s="65" t="str">
        <f>IF(A870="on hold", "on hold",
 IF(A870="KGB", "Standard Shipment",
  IF(IFERROR(IFERROR(VLOOKUP(L870, List!D:J, 7, 0), VLOOKUP(L870&amp;"", List!D:J, 7, 0)), 0)=0,
   IF(IFERROR(IFERROR(VLOOKUP(L870, 'CND List'!$A:$C, 3, 0), VLOOKUP(L870&amp;"", 'CND List'!$A:$C, 3, 0)), 0)=0,
    IF(A870="KBB", "-", ""),
    IFERROR(VLOOKUP(L870, 'CND List'!$A:$C, 3, 0), VLOOKUP(L870&amp;"", 'CND List'!$A:$C, 3, 0))
   ),
   IFERROR(VLOOKUP(L870, List!D:J, 7, 0), VLOOKUP(L870&amp;"", List!D:J, 7, 0))
  )
 )
)</f>
        <v>Standard Shipment</v>
      </c>
      <c r="C870" s="66" t="str">
        <f t="shared" si="14"/>
        <v>Standard Shipment</v>
      </c>
      <c r="D870" s="67" t="str">
        <f ca="1">IF(C870="Local Scrap","Closed",IFERROR(IF(A870="kgb","Closed",IF(MID(C870,5,1)="Q","Closed",LOOKUP(TODAY()-W870, {0,31,91,181,366}, {"0-30天","31-90天","91-180天","181-365天","365天以上"}))), LOOKUP(TODAY()-Z870, {0,31,91,181,366}, {"0-30天","31-90天","91-180天","181-365天","365天以上"})))</f>
        <v>Closed</v>
      </c>
      <c r="E870" s="67" t="str" cm="1">
        <f t="array" ref="E870">IF(A870&lt;&gt;"kbb", "", IF(IFERROR(VALUE(V870), 0)=MAX(INDEX(($A$2:$A$4929="kbb")*($L$2:$L$4929=L870)*IFERROR(VALUE($V$2:$V$4929), 0), 0)), "最新", "歷史重複"))</f>
        <v/>
      </c>
      <c r="F870" t="s">
        <v>4042</v>
      </c>
      <c r="G870" t="s">
        <v>29</v>
      </c>
      <c r="H870" t="s">
        <v>30</v>
      </c>
      <c r="I870" t="s">
        <v>3483</v>
      </c>
      <c r="J870" t="s">
        <v>4043</v>
      </c>
      <c r="K870" t="s">
        <v>4044</v>
      </c>
      <c r="L870" t="s">
        <v>4070</v>
      </c>
      <c r="M870" t="s">
        <v>949</v>
      </c>
      <c r="N870" t="s">
        <v>456</v>
      </c>
      <c r="O870" t="s">
        <v>37</v>
      </c>
      <c r="P870" t="s">
        <v>4071</v>
      </c>
      <c r="Q870" t="s">
        <v>38</v>
      </c>
      <c r="R870" t="s">
        <v>53</v>
      </c>
      <c r="S870" t="s">
        <v>4048</v>
      </c>
      <c r="T870" t="s">
        <v>4072</v>
      </c>
      <c r="U870" t="s">
        <v>4059</v>
      </c>
      <c r="V870" t="s">
        <v>4059</v>
      </c>
      <c r="W870" t="s">
        <v>37</v>
      </c>
      <c r="X870" t="s">
        <v>37</v>
      </c>
      <c r="Y870" t="s">
        <v>37</v>
      </c>
      <c r="Z870" t="s">
        <v>4073</v>
      </c>
      <c r="AA870" t="s">
        <v>44</v>
      </c>
      <c r="AB870" t="s">
        <v>44</v>
      </c>
      <c r="AC870" t="s">
        <v>45</v>
      </c>
      <c r="AD870" t="s">
        <v>460</v>
      </c>
      <c r="AE870" t="s">
        <v>4061</v>
      </c>
      <c r="AF870" t="s">
        <v>48</v>
      </c>
      <c r="AG870">
        <v>621048</v>
      </c>
      <c r="AH870">
        <v>1</v>
      </c>
      <c r="AI870">
        <v>1</v>
      </c>
    </row>
    <row r="871" spans="1:35" ht="16.850000000000001" customHeight="1">
      <c r="A871" s="65" t="str">
        <f>IF(L871="","",IF(COUNTIF(Wip!K:K,L871)=0,IF(W871="","KGB","KBB"),IF(AND(_xlfn.IFNA(VLOOKUP(L871,Wip!K:M,3,0),"")="Y",Q871="MTCAPPLYCONF"),"On Hold",IF(W871="","KGB","KBB"))))</f>
        <v>KGB</v>
      </c>
      <c r="B871" s="65" t="str">
        <f>IF(A871="on hold", "on hold",
 IF(A871="KGB", "Standard Shipment",
  IF(IFERROR(IFERROR(VLOOKUP(L871, List!D:J, 7, 0), VLOOKUP(L871&amp;"", List!D:J, 7, 0)), 0)=0,
   IF(IFERROR(IFERROR(VLOOKUP(L871, 'CND List'!$A:$C, 3, 0), VLOOKUP(L871&amp;"", 'CND List'!$A:$C, 3, 0)), 0)=0,
    IF(A871="KBB", "-", ""),
    IFERROR(VLOOKUP(L871, 'CND List'!$A:$C, 3, 0), VLOOKUP(L871&amp;"", 'CND List'!$A:$C, 3, 0))
   ),
   IFERROR(VLOOKUP(L871, List!D:J, 7, 0), VLOOKUP(L871&amp;"", List!D:J, 7, 0))
  )
 )
)</f>
        <v>Standard Shipment</v>
      </c>
      <c r="C871" s="66" t="str">
        <f t="shared" si="14"/>
        <v>Standard Shipment</v>
      </c>
      <c r="D871" s="67" t="str">
        <f ca="1">IF(C871="Local Scrap","Closed",IFERROR(IF(A871="kgb","Closed",IF(MID(C871,5,1)="Q","Closed",LOOKUP(TODAY()-W871, {0,31,91,181,366}, {"0-30天","31-90天","91-180天","181-365天","365天以上"}))), LOOKUP(TODAY()-Z871, {0,31,91,181,366}, {"0-30天","31-90天","91-180天","181-365天","365天以上"})))</f>
        <v>Closed</v>
      </c>
      <c r="E871" s="67" t="str" cm="1">
        <f t="array" ref="E871">IF(A871&lt;&gt;"kbb", "", IF(IFERROR(VALUE(V871), 0)=MAX(INDEX(($A$2:$A$4929="kbb")*($L$2:$L$4929=L871)*IFERROR(VALUE($V$2:$V$4929), 0), 0)), "最新", "歷史重複"))</f>
        <v/>
      </c>
      <c r="F871" t="s">
        <v>4042</v>
      </c>
      <c r="G871" t="s">
        <v>29</v>
      </c>
      <c r="H871" t="s">
        <v>30</v>
      </c>
      <c r="I871" t="s">
        <v>3483</v>
      </c>
      <c r="J871" t="s">
        <v>4043</v>
      </c>
      <c r="K871" t="s">
        <v>4044</v>
      </c>
      <c r="L871" t="s">
        <v>4074</v>
      </c>
      <c r="M871" t="s">
        <v>1092</v>
      </c>
      <c r="N871" t="s">
        <v>385</v>
      </c>
      <c r="O871" t="s">
        <v>37</v>
      </c>
      <c r="P871" t="s">
        <v>4075</v>
      </c>
      <c r="Q871" t="s">
        <v>38</v>
      </c>
      <c r="R871" t="s">
        <v>53</v>
      </c>
      <c r="S871" t="s">
        <v>4076</v>
      </c>
      <c r="T871" t="s">
        <v>4077</v>
      </c>
      <c r="U871" t="s">
        <v>4059</v>
      </c>
      <c r="V871" t="s">
        <v>4059</v>
      </c>
      <c r="W871" t="s">
        <v>37</v>
      </c>
      <c r="X871" t="s">
        <v>37</v>
      </c>
      <c r="Y871" t="s">
        <v>37</v>
      </c>
      <c r="Z871" t="s">
        <v>4078</v>
      </c>
      <c r="AA871" t="s">
        <v>44</v>
      </c>
      <c r="AB871" t="s">
        <v>44</v>
      </c>
      <c r="AC871" t="s">
        <v>45</v>
      </c>
      <c r="AD871" t="s">
        <v>390</v>
      </c>
      <c r="AE871" t="s">
        <v>4061</v>
      </c>
      <c r="AF871" t="s">
        <v>48</v>
      </c>
      <c r="AG871">
        <v>621048</v>
      </c>
      <c r="AH871">
        <v>1</v>
      </c>
      <c r="AI871">
        <v>1</v>
      </c>
    </row>
    <row r="872" spans="1:35" ht="16.850000000000001" customHeight="1">
      <c r="A872" s="65" t="str">
        <f>IF(L872="","",IF(COUNTIF(Wip!K:K,L872)=0,IF(W872="","KGB","KBB"),IF(AND(_xlfn.IFNA(VLOOKUP(L872,Wip!K:M,3,0),"")="Y",Q872="MTCAPPLYCONF"),"On Hold",IF(W872="","KGB","KBB"))))</f>
        <v>KGB</v>
      </c>
      <c r="B872" s="65" t="str">
        <f>IF(A872="on hold", "on hold",
 IF(A872="KGB", "Standard Shipment",
  IF(IFERROR(IFERROR(VLOOKUP(L872, List!D:J, 7, 0), VLOOKUP(L872&amp;"", List!D:J, 7, 0)), 0)=0,
   IF(IFERROR(IFERROR(VLOOKUP(L872, 'CND List'!$A:$C, 3, 0), VLOOKUP(L872&amp;"", 'CND List'!$A:$C, 3, 0)), 0)=0,
    IF(A872="KBB", "-", ""),
    IFERROR(VLOOKUP(L872, 'CND List'!$A:$C, 3, 0), VLOOKUP(L872&amp;"", 'CND List'!$A:$C, 3, 0))
   ),
   IFERROR(VLOOKUP(L872, List!D:J, 7, 0), VLOOKUP(L872&amp;"", List!D:J, 7, 0))
  )
 )
)</f>
        <v>Standard Shipment</v>
      </c>
      <c r="C872" s="66" t="str">
        <f t="shared" si="14"/>
        <v>Standard Shipment</v>
      </c>
      <c r="D872" s="67" t="str">
        <f ca="1">IF(C872="Local Scrap","Closed",IFERROR(IF(A872="kgb","Closed",IF(MID(C872,5,1)="Q","Closed",LOOKUP(TODAY()-W872, {0,31,91,181,366}, {"0-30天","31-90天","91-180天","181-365天","365天以上"}))), LOOKUP(TODAY()-Z872, {0,31,91,181,366}, {"0-30天","31-90天","91-180天","181-365天","365天以上"})))</f>
        <v>Closed</v>
      </c>
      <c r="E872" s="67" t="str" cm="1">
        <f t="array" ref="E872">IF(A872&lt;&gt;"kbb", "", IF(IFERROR(VALUE(V872), 0)=MAX(INDEX(($A$2:$A$4929="kbb")*($L$2:$L$4929=L872)*IFERROR(VALUE($V$2:$V$4929), 0), 0)), "最新", "歷史重複"))</f>
        <v/>
      </c>
      <c r="F872" t="s">
        <v>4042</v>
      </c>
      <c r="G872" t="s">
        <v>29</v>
      </c>
      <c r="H872" t="s">
        <v>30</v>
      </c>
      <c r="I872" t="s">
        <v>3483</v>
      </c>
      <c r="J872" t="s">
        <v>4043</v>
      </c>
      <c r="K872" t="s">
        <v>4044</v>
      </c>
      <c r="L872" t="s">
        <v>4079</v>
      </c>
      <c r="M872" t="s">
        <v>3806</v>
      </c>
      <c r="N872" t="s">
        <v>456</v>
      </c>
      <c r="O872" t="s">
        <v>37</v>
      </c>
      <c r="P872" t="s">
        <v>4080</v>
      </c>
      <c r="Q872" t="s">
        <v>38</v>
      </c>
      <c r="R872" t="s">
        <v>53</v>
      </c>
      <c r="S872" t="s">
        <v>4048</v>
      </c>
      <c r="T872" t="s">
        <v>4081</v>
      </c>
      <c r="U872" t="s">
        <v>4059</v>
      </c>
      <c r="V872" t="s">
        <v>4059</v>
      </c>
      <c r="W872" t="s">
        <v>37</v>
      </c>
      <c r="X872" t="s">
        <v>37</v>
      </c>
      <c r="Y872" t="s">
        <v>37</v>
      </c>
      <c r="Z872" t="s">
        <v>4082</v>
      </c>
      <c r="AA872" t="s">
        <v>44</v>
      </c>
      <c r="AB872" t="s">
        <v>44</v>
      </c>
      <c r="AC872" t="s">
        <v>45</v>
      </c>
      <c r="AD872" t="s">
        <v>460</v>
      </c>
      <c r="AE872" t="s">
        <v>4061</v>
      </c>
      <c r="AF872" t="s">
        <v>48</v>
      </c>
      <c r="AG872">
        <v>621048</v>
      </c>
      <c r="AH872">
        <v>1</v>
      </c>
      <c r="AI872">
        <v>1</v>
      </c>
    </row>
    <row r="873" spans="1:35" ht="16.850000000000001" customHeight="1">
      <c r="A873" s="65" t="str">
        <f>IF(L873="","",IF(COUNTIF(Wip!K:K,L873)=0,IF(W873="","KGB","KBB"),IF(AND(_xlfn.IFNA(VLOOKUP(L873,Wip!K:M,3,0),"")="Y",Q873="MTCAPPLYCONF"),"On Hold",IF(W873="","KGB","KBB"))))</f>
        <v>KBB</v>
      </c>
      <c r="B873" s="65" t="str">
        <f>IF(A873="on hold", "on hold",
 IF(A873="KGB", "Standard Shipment",
  IF(IFERROR(IFERROR(VLOOKUP(L873, List!D:J, 7, 0), VLOOKUP(L873&amp;"", List!D:J, 7, 0)), 0)=0,
   IF(IFERROR(IFERROR(VLOOKUP(L873, 'CND List'!$A:$C, 3, 0), VLOOKUP(L873&amp;"", 'CND List'!$A:$C, 3, 0)), 0)=0,
    IF(A873="KBB", "-", ""),
    IFERROR(VLOOKUP(L873, 'CND List'!$A:$C, 3, 0), VLOOKUP(L873&amp;"", 'CND List'!$A:$C, 3, 0))
   ),
   IFERROR(VLOOKUP(L873, List!D:J, 7, 0), VLOOKUP(L873&amp;"", List!D:J, 7, 0))
  )
 )
)</f>
        <v>-</v>
      </c>
      <c r="C873" s="66" t="str">
        <f t="shared" si="14"/>
        <v>wait for return customer</v>
      </c>
      <c r="D873" s="67" t="str">
        <f ca="1">IF(C873="Local Scrap","Closed",IFERROR(IF(A873="kgb","Closed",IF(MID(C873,5,1)="Q","Closed",LOOKUP(TODAY()-W873, {0,31,91,181,366}, {"0-30天","31-90天","91-180天","181-365天","365天以上"}))), LOOKUP(TODAY()-Z873, {0,31,91,181,366}, {"0-30天","31-90天","91-180天","181-365天","365天以上"})))</f>
        <v>365天以上</v>
      </c>
      <c r="E873" s="67" t="str" cm="1">
        <f t="array" ref="E873">IF(A873&lt;&gt;"kbb", "", IF(IFERROR(VALUE(V873), 0)=MAX(INDEX(($A$2:$A$4929="kbb")*($L$2:$L$4929=L873)*IFERROR(VALUE($V$2:$V$4929), 0), 0)), "最新", "歷史重複"))</f>
        <v>最新</v>
      </c>
      <c r="F873" t="s">
        <v>4042</v>
      </c>
      <c r="G873" t="s">
        <v>29</v>
      </c>
      <c r="H873" t="s">
        <v>30</v>
      </c>
      <c r="I873" t="s">
        <v>3483</v>
      </c>
      <c r="J873" t="s">
        <v>4043</v>
      </c>
      <c r="K873" t="s">
        <v>4044</v>
      </c>
      <c r="L873" t="s">
        <v>4083</v>
      </c>
      <c r="M873" t="s">
        <v>875</v>
      </c>
      <c r="N873" t="s">
        <v>206</v>
      </c>
      <c r="O873" t="s">
        <v>37</v>
      </c>
      <c r="P873" t="s">
        <v>4083</v>
      </c>
      <c r="Q873" t="s">
        <v>38</v>
      </c>
      <c r="R873" t="s">
        <v>53</v>
      </c>
      <c r="S873" t="s">
        <v>4048</v>
      </c>
      <c r="T873" t="s">
        <v>37</v>
      </c>
      <c r="U873" t="s">
        <v>37</v>
      </c>
      <c r="V873" t="s">
        <v>4084</v>
      </c>
      <c r="W873" t="s">
        <v>517</v>
      </c>
      <c r="X873" t="s">
        <v>114</v>
      </c>
      <c r="Y873" t="s">
        <v>816</v>
      </c>
      <c r="Z873" t="s">
        <v>4085</v>
      </c>
      <c r="AA873" t="s">
        <v>44</v>
      </c>
      <c r="AB873" t="s">
        <v>44</v>
      </c>
      <c r="AC873" t="s">
        <v>117</v>
      </c>
      <c r="AD873" t="s">
        <v>190</v>
      </c>
      <c r="AE873" t="s">
        <v>37</v>
      </c>
      <c r="AF873" t="s">
        <v>37</v>
      </c>
      <c r="AG873" t="s">
        <v>37</v>
      </c>
      <c r="AH873" t="s">
        <v>37</v>
      </c>
      <c r="AI873" t="s">
        <v>37</v>
      </c>
    </row>
    <row r="874" spans="1:35" ht="16.850000000000001" customHeight="1">
      <c r="A874" s="65" t="str">
        <f>IF(L874="","",IF(COUNTIF(Wip!K:K,L874)=0,IF(W874="","KGB","KBB"),IF(AND(_xlfn.IFNA(VLOOKUP(L874,Wip!K:M,3,0),"")="Y",Q874="MTCAPPLYCONF"),"On Hold",IF(W874="","KGB","KBB"))))</f>
        <v>KGB</v>
      </c>
      <c r="B874" s="65" t="str">
        <f>IF(A874="on hold", "on hold",
 IF(A874="KGB", "Standard Shipment",
  IF(IFERROR(IFERROR(VLOOKUP(L874, List!D:J, 7, 0), VLOOKUP(L874&amp;"", List!D:J, 7, 0)), 0)=0,
   IF(IFERROR(IFERROR(VLOOKUP(L874, 'CND List'!$A:$C, 3, 0), VLOOKUP(L874&amp;"", 'CND List'!$A:$C, 3, 0)), 0)=0,
    IF(A874="KBB", "-", ""),
    IFERROR(VLOOKUP(L874, 'CND List'!$A:$C, 3, 0), VLOOKUP(L874&amp;"", 'CND List'!$A:$C, 3, 0))
   ),
   IFERROR(VLOOKUP(L874, List!D:J, 7, 0), VLOOKUP(L874&amp;"", List!D:J, 7, 0))
  )
 )
)</f>
        <v>Standard Shipment</v>
      </c>
      <c r="C874" s="66" t="str">
        <f t="shared" si="14"/>
        <v>Standard Shipment</v>
      </c>
      <c r="D874" s="67" t="str">
        <f ca="1">IF(C874="Local Scrap","Closed",IFERROR(IF(A874="kgb","Closed",IF(MID(C874,5,1)="Q","Closed",LOOKUP(TODAY()-W874, {0,31,91,181,366}, {"0-30天","31-90天","91-180天","181-365天","365天以上"}))), LOOKUP(TODAY()-Z874, {0,31,91,181,366}, {"0-30天","31-90天","91-180天","181-365天","365天以上"})))</f>
        <v>Closed</v>
      </c>
      <c r="E874" s="67" t="str" cm="1">
        <f t="array" ref="E874">IF(A874&lt;&gt;"kbb", "", IF(IFERROR(VALUE(V874), 0)=MAX(INDEX(($A$2:$A$4929="kbb")*($L$2:$L$4929=L874)*IFERROR(VALUE($V$2:$V$4929), 0), 0)), "最新", "歷史重複"))</f>
        <v/>
      </c>
      <c r="F874" t="s">
        <v>4086</v>
      </c>
      <c r="G874" t="s">
        <v>29</v>
      </c>
      <c r="H874" t="s">
        <v>30</v>
      </c>
      <c r="I874" t="s">
        <v>3483</v>
      </c>
      <c r="J874" t="s">
        <v>4087</v>
      </c>
      <c r="K874" t="s">
        <v>4088</v>
      </c>
      <c r="L874" t="s">
        <v>4089</v>
      </c>
      <c r="M874" t="s">
        <v>949</v>
      </c>
      <c r="N874" t="s">
        <v>456</v>
      </c>
      <c r="O874" t="s">
        <v>37</v>
      </c>
      <c r="P874" t="s">
        <v>4090</v>
      </c>
      <c r="Q874" t="s">
        <v>38</v>
      </c>
      <c r="R874" t="s">
        <v>743</v>
      </c>
      <c r="S874" t="s">
        <v>4091</v>
      </c>
      <c r="T874" t="s">
        <v>4092</v>
      </c>
      <c r="U874" t="s">
        <v>4093</v>
      </c>
      <c r="V874" t="s">
        <v>4094</v>
      </c>
      <c r="W874" t="s">
        <v>37</v>
      </c>
      <c r="X874" t="s">
        <v>37</v>
      </c>
      <c r="Y874" t="s">
        <v>37</v>
      </c>
      <c r="Z874" t="s">
        <v>4095</v>
      </c>
      <c r="AA874" t="s">
        <v>44</v>
      </c>
      <c r="AB874" t="s">
        <v>44</v>
      </c>
      <c r="AC874" t="s">
        <v>45</v>
      </c>
      <c r="AD874" t="s">
        <v>460</v>
      </c>
      <c r="AE874" t="s">
        <v>4096</v>
      </c>
      <c r="AF874" t="s">
        <v>48</v>
      </c>
      <c r="AG874">
        <v>621793</v>
      </c>
      <c r="AH874">
        <v>1</v>
      </c>
      <c r="AI874">
        <v>1</v>
      </c>
    </row>
    <row r="875" spans="1:35" ht="16.850000000000001" customHeight="1">
      <c r="A875" s="65" t="str">
        <f>IF(L875="","",IF(COUNTIF(Wip!K:K,L875)=0,IF(W875="","KGB","KBB"),IF(AND(_xlfn.IFNA(VLOOKUP(L875,Wip!K:M,3,0),"")="Y",Q875="MTCAPPLYCONF"),"On Hold",IF(W875="","KGB","KBB"))))</f>
        <v>KGB</v>
      </c>
      <c r="B875" s="65" t="str">
        <f>IF(A875="on hold", "on hold",
 IF(A875="KGB", "Standard Shipment",
  IF(IFERROR(IFERROR(VLOOKUP(L875, List!D:J, 7, 0), VLOOKUP(L875&amp;"", List!D:J, 7, 0)), 0)=0,
   IF(IFERROR(IFERROR(VLOOKUP(L875, 'CND List'!$A:$C, 3, 0), VLOOKUP(L875&amp;"", 'CND List'!$A:$C, 3, 0)), 0)=0,
    IF(A875="KBB", "-", ""),
    IFERROR(VLOOKUP(L875, 'CND List'!$A:$C, 3, 0), VLOOKUP(L875&amp;"", 'CND List'!$A:$C, 3, 0))
   ),
   IFERROR(VLOOKUP(L875, List!D:J, 7, 0), VLOOKUP(L875&amp;"", List!D:J, 7, 0))
  )
 )
)</f>
        <v>Standard Shipment</v>
      </c>
      <c r="C875" s="66" t="str">
        <f t="shared" si="14"/>
        <v>Standard Shipment</v>
      </c>
      <c r="D875" s="67" t="str">
        <f ca="1">IF(C875="Local Scrap","Closed",IFERROR(IF(A875="kgb","Closed",IF(MID(C875,5,1)="Q","Closed",LOOKUP(TODAY()-W875, {0,31,91,181,366}, {"0-30天","31-90天","91-180天","181-365天","365天以上"}))), LOOKUP(TODAY()-Z875, {0,31,91,181,366}, {"0-30天","31-90天","91-180天","181-365天","365天以上"})))</f>
        <v>Closed</v>
      </c>
      <c r="E875" s="67" t="str" cm="1">
        <f t="array" ref="E875">IF(A875&lt;&gt;"kbb", "", IF(IFERROR(VALUE(V875), 0)=MAX(INDEX(($A$2:$A$4929="kbb")*($L$2:$L$4929=L875)*IFERROR(VALUE($V$2:$V$4929), 0), 0)), "最新", "歷史重複"))</f>
        <v/>
      </c>
      <c r="F875" t="s">
        <v>4086</v>
      </c>
      <c r="G875" t="s">
        <v>29</v>
      </c>
      <c r="H875" t="s">
        <v>30</v>
      </c>
      <c r="I875" t="s">
        <v>3483</v>
      </c>
      <c r="J875" t="s">
        <v>4087</v>
      </c>
      <c r="K875" t="s">
        <v>4088</v>
      </c>
      <c r="L875" t="s">
        <v>4097</v>
      </c>
      <c r="M875" t="s">
        <v>486</v>
      </c>
      <c r="N875" t="s">
        <v>219</v>
      </c>
      <c r="O875" t="s">
        <v>37</v>
      </c>
      <c r="P875" t="s">
        <v>4098</v>
      </c>
      <c r="Q875" t="s">
        <v>38</v>
      </c>
      <c r="R875" t="s">
        <v>743</v>
      </c>
      <c r="S875" t="s">
        <v>4091</v>
      </c>
      <c r="T875" t="s">
        <v>4099</v>
      </c>
      <c r="U875" t="s">
        <v>4100</v>
      </c>
      <c r="V875" t="s">
        <v>4100</v>
      </c>
      <c r="W875" t="s">
        <v>37</v>
      </c>
      <c r="X875" t="s">
        <v>37</v>
      </c>
      <c r="Y875" t="s">
        <v>37</v>
      </c>
      <c r="Z875" t="s">
        <v>4101</v>
      </c>
      <c r="AA875" t="s">
        <v>44</v>
      </c>
      <c r="AB875" t="s">
        <v>44</v>
      </c>
      <c r="AC875" t="s">
        <v>45</v>
      </c>
      <c r="AD875" t="s">
        <v>179</v>
      </c>
      <c r="AE875" t="s">
        <v>4102</v>
      </c>
      <c r="AF875" t="s">
        <v>48</v>
      </c>
      <c r="AG875">
        <v>621346</v>
      </c>
      <c r="AH875">
        <v>1</v>
      </c>
      <c r="AI875">
        <v>1</v>
      </c>
    </row>
    <row r="876" spans="1:35" ht="16.850000000000001" customHeight="1">
      <c r="A876" s="65" t="str">
        <f>IF(L876="","",IF(COUNTIF(Wip!K:K,L876)=0,IF(W876="","KGB","KBB"),IF(AND(_xlfn.IFNA(VLOOKUP(L876,Wip!K:M,3,0),"")="Y",Q876="MTCAPPLYCONF"),"On Hold",IF(W876="","KGB","KBB"))))</f>
        <v>KGB</v>
      </c>
      <c r="B876" s="65" t="str">
        <f>IF(A876="on hold", "on hold",
 IF(A876="KGB", "Standard Shipment",
  IF(IFERROR(IFERROR(VLOOKUP(L876, List!D:J, 7, 0), VLOOKUP(L876&amp;"", List!D:J, 7, 0)), 0)=0,
   IF(IFERROR(IFERROR(VLOOKUP(L876, 'CND List'!$A:$C, 3, 0), VLOOKUP(L876&amp;"", 'CND List'!$A:$C, 3, 0)), 0)=0,
    IF(A876="KBB", "-", ""),
    IFERROR(VLOOKUP(L876, 'CND List'!$A:$C, 3, 0), VLOOKUP(L876&amp;"", 'CND List'!$A:$C, 3, 0))
   ),
   IFERROR(VLOOKUP(L876, List!D:J, 7, 0), VLOOKUP(L876&amp;"", List!D:J, 7, 0))
  )
 )
)</f>
        <v>Standard Shipment</v>
      </c>
      <c r="C876" s="66" t="str">
        <f t="shared" si="14"/>
        <v>Standard Shipment</v>
      </c>
      <c r="D876" s="67" t="str">
        <f ca="1">IF(C876="Local Scrap","Closed",IFERROR(IF(A876="kgb","Closed",IF(MID(C876,5,1)="Q","Closed",LOOKUP(TODAY()-W876, {0,31,91,181,366}, {"0-30天","31-90天","91-180天","181-365天","365天以上"}))), LOOKUP(TODAY()-Z876, {0,31,91,181,366}, {"0-30天","31-90天","91-180天","181-365天","365天以上"})))</f>
        <v>Closed</v>
      </c>
      <c r="E876" s="67" t="str" cm="1">
        <f t="array" ref="E876">IF(A876&lt;&gt;"kbb", "", IF(IFERROR(VALUE(V876), 0)=MAX(INDEX(($A$2:$A$4929="kbb")*($L$2:$L$4929=L876)*IFERROR(VALUE($V$2:$V$4929), 0), 0)), "最新", "歷史重複"))</f>
        <v/>
      </c>
      <c r="F876" t="s">
        <v>4086</v>
      </c>
      <c r="G876" t="s">
        <v>29</v>
      </c>
      <c r="H876" t="s">
        <v>30</v>
      </c>
      <c r="I876" t="s">
        <v>3483</v>
      </c>
      <c r="J876" t="s">
        <v>4087</v>
      </c>
      <c r="K876" t="s">
        <v>4088</v>
      </c>
      <c r="L876" t="s">
        <v>4103</v>
      </c>
      <c r="M876" t="s">
        <v>949</v>
      </c>
      <c r="N876" t="s">
        <v>456</v>
      </c>
      <c r="O876" t="s">
        <v>37</v>
      </c>
      <c r="P876" t="s">
        <v>4104</v>
      </c>
      <c r="Q876" t="s">
        <v>38</v>
      </c>
      <c r="R876" t="s">
        <v>743</v>
      </c>
      <c r="S876" t="s">
        <v>4091</v>
      </c>
      <c r="T876" t="s">
        <v>4105</v>
      </c>
      <c r="U876" t="s">
        <v>4100</v>
      </c>
      <c r="V876" t="s">
        <v>4100</v>
      </c>
      <c r="W876" t="s">
        <v>37</v>
      </c>
      <c r="X876" t="s">
        <v>37</v>
      </c>
      <c r="Y876" t="s">
        <v>37</v>
      </c>
      <c r="Z876" t="s">
        <v>4106</v>
      </c>
      <c r="AA876" t="s">
        <v>44</v>
      </c>
      <c r="AB876" t="s">
        <v>44</v>
      </c>
      <c r="AC876" t="s">
        <v>45</v>
      </c>
      <c r="AD876" t="s">
        <v>460</v>
      </c>
      <c r="AE876" t="s">
        <v>4102</v>
      </c>
      <c r="AF876" t="s">
        <v>48</v>
      </c>
      <c r="AG876">
        <v>621346</v>
      </c>
      <c r="AH876">
        <v>1</v>
      </c>
      <c r="AI876">
        <v>1</v>
      </c>
    </row>
    <row r="877" spans="1:35" ht="16.850000000000001" customHeight="1">
      <c r="A877" s="65" t="str">
        <f>IF(L877="","",IF(COUNTIF(Wip!K:K,L877)=0,IF(W877="","KGB","KBB"),IF(AND(_xlfn.IFNA(VLOOKUP(L877,Wip!K:M,3,0),"")="Y",Q877="MTCAPPLYCONF"),"On Hold",IF(W877="","KGB","KBB"))))</f>
        <v>KBB</v>
      </c>
      <c r="B877" s="65">
        <f>IF(A877="on hold", "on hold",
 IF(A877="KGB", "Standard Shipment",
  IF(IFERROR(IFERROR(VLOOKUP(L877, List!D:J, 7, 0), VLOOKUP(L877&amp;"", List!D:J, 7, 0)), 0)=0,
   IF(IFERROR(IFERROR(VLOOKUP(L877, 'CND List'!$A:$C, 3, 0), VLOOKUP(L877&amp;"", 'CND List'!$A:$C, 3, 0)), 0)=0,
    IF(A877="KBB", "-", ""),
    IFERROR(VLOOKUP(L877, 'CND List'!$A:$C, 3, 0), VLOOKUP(L877&amp;"", 'CND List'!$A:$C, 3, 0))
   ),
   IFERROR(VLOOKUP(L877, List!D:J, 7, 0), VLOOKUP(L877&amp;"", List!D:J, 7, 0))
  )
 )
)</f>
        <v>46178</v>
      </c>
      <c r="C877" s="66" t="str">
        <f t="shared" si="14"/>
        <v>2026Q2</v>
      </c>
      <c r="D877" s="67" t="str">
        <f ca="1">IF(C877="Local Scrap","Closed",IFERROR(IF(A877="kgb","Closed",IF(MID(C877,5,1)="Q","Closed",LOOKUP(TODAY()-W877, {0,31,91,181,366}, {"0-30天","31-90天","91-180天","181-365天","365天以上"}))), LOOKUP(TODAY()-Z877, {0,31,91,181,366}, {"0-30天","31-90天","91-180天","181-365天","365天以上"})))</f>
        <v>Closed</v>
      </c>
      <c r="E877" s="67" t="str" cm="1">
        <f t="array" ref="E877">IF(A877&lt;&gt;"kbb", "", IF(IFERROR(VALUE(V877), 0)=MAX(INDEX(($A$2:$A$4929="kbb")*($L$2:$L$4929=L877)*IFERROR(VALUE($V$2:$V$4929), 0), 0)), "最新", "歷史重複"))</f>
        <v>最新</v>
      </c>
      <c r="F877" t="s">
        <v>4086</v>
      </c>
      <c r="G877" t="s">
        <v>29</v>
      </c>
      <c r="H877" t="s">
        <v>30</v>
      </c>
      <c r="I877" t="s">
        <v>3483</v>
      </c>
      <c r="J877" t="s">
        <v>4087</v>
      </c>
      <c r="K877" t="s">
        <v>4088</v>
      </c>
      <c r="L877" t="s">
        <v>4107</v>
      </c>
      <c r="M877" t="s">
        <v>949</v>
      </c>
      <c r="N877" t="s">
        <v>456</v>
      </c>
      <c r="O877" t="s">
        <v>37</v>
      </c>
      <c r="P877" t="s">
        <v>4107</v>
      </c>
      <c r="Q877" t="s">
        <v>38</v>
      </c>
      <c r="R877" t="s">
        <v>53</v>
      </c>
      <c r="S877" t="s">
        <v>4091</v>
      </c>
      <c r="T877" t="s">
        <v>37</v>
      </c>
      <c r="U877" t="s">
        <v>37</v>
      </c>
      <c r="V877" t="s">
        <v>4108</v>
      </c>
      <c r="W877" t="s">
        <v>517</v>
      </c>
      <c r="X877" t="s">
        <v>114</v>
      </c>
      <c r="Y877" t="s">
        <v>816</v>
      </c>
      <c r="Z877" t="s">
        <v>4109</v>
      </c>
      <c r="AA877" t="s">
        <v>44</v>
      </c>
      <c r="AB877" t="s">
        <v>44</v>
      </c>
      <c r="AC877" t="s">
        <v>117</v>
      </c>
      <c r="AD877" t="s">
        <v>460</v>
      </c>
      <c r="AE877" t="s">
        <v>37</v>
      </c>
      <c r="AF877" t="s">
        <v>37</v>
      </c>
      <c r="AG877" t="s">
        <v>37</v>
      </c>
      <c r="AH877" t="s">
        <v>37</v>
      </c>
      <c r="AI877" t="s">
        <v>37</v>
      </c>
    </row>
    <row r="878" spans="1:35" ht="16.850000000000001" customHeight="1">
      <c r="A878" s="65" t="str">
        <f>IF(L878="","",IF(COUNTIF(Wip!K:K,L878)=0,IF(W878="","KGB","KBB"),IF(AND(_xlfn.IFNA(VLOOKUP(L878,Wip!K:M,3,0),"")="Y",Q878="MTCAPPLYCONF"),"On Hold",IF(W878="","KGB","KBB"))))</f>
        <v>KGB</v>
      </c>
      <c r="B878" s="65" t="str">
        <f>IF(A878="on hold", "on hold",
 IF(A878="KGB", "Standard Shipment",
  IF(IFERROR(IFERROR(VLOOKUP(L878, List!D:J, 7, 0), VLOOKUP(L878&amp;"", List!D:J, 7, 0)), 0)=0,
   IF(IFERROR(IFERROR(VLOOKUP(L878, 'CND List'!$A:$C, 3, 0), VLOOKUP(L878&amp;"", 'CND List'!$A:$C, 3, 0)), 0)=0,
    IF(A878="KBB", "-", ""),
    IFERROR(VLOOKUP(L878, 'CND List'!$A:$C, 3, 0), VLOOKUP(L878&amp;"", 'CND List'!$A:$C, 3, 0))
   ),
   IFERROR(VLOOKUP(L878, List!D:J, 7, 0), VLOOKUP(L878&amp;"", List!D:J, 7, 0))
  )
 )
)</f>
        <v>Standard Shipment</v>
      </c>
      <c r="C878" s="66" t="str">
        <f t="shared" si="14"/>
        <v>Standard Shipment</v>
      </c>
      <c r="D878" s="67" t="str">
        <f ca="1">IF(C878="Local Scrap","Closed",IFERROR(IF(A878="kgb","Closed",IF(MID(C878,5,1)="Q","Closed",LOOKUP(TODAY()-W878, {0,31,91,181,366}, {"0-30天","31-90天","91-180天","181-365天","365天以上"}))), LOOKUP(TODAY()-Z878, {0,31,91,181,366}, {"0-30天","31-90天","91-180天","181-365天","365天以上"})))</f>
        <v>Closed</v>
      </c>
      <c r="E878" s="67" t="str" cm="1">
        <f t="array" ref="E878">IF(A878&lt;&gt;"kbb", "", IF(IFERROR(VALUE(V878), 0)=MAX(INDEX(($A$2:$A$4929="kbb")*($L$2:$L$4929=L878)*IFERROR(VALUE($V$2:$V$4929), 0), 0)), "最新", "歷史重複"))</f>
        <v/>
      </c>
      <c r="F878" t="s">
        <v>4086</v>
      </c>
      <c r="G878" t="s">
        <v>29</v>
      </c>
      <c r="H878" t="s">
        <v>30</v>
      </c>
      <c r="I878" t="s">
        <v>3483</v>
      </c>
      <c r="J878" t="s">
        <v>4087</v>
      </c>
      <c r="K878" t="s">
        <v>4088</v>
      </c>
      <c r="L878" t="s">
        <v>4110</v>
      </c>
      <c r="M878" t="s">
        <v>81</v>
      </c>
      <c r="N878" t="s">
        <v>82</v>
      </c>
      <c r="O878" t="s">
        <v>37</v>
      </c>
      <c r="P878" t="s">
        <v>4111</v>
      </c>
      <c r="Q878" t="s">
        <v>38</v>
      </c>
      <c r="R878" t="s">
        <v>743</v>
      </c>
      <c r="S878" t="s">
        <v>4091</v>
      </c>
      <c r="T878" t="s">
        <v>4112</v>
      </c>
      <c r="U878" t="s">
        <v>4100</v>
      </c>
      <c r="V878" t="s">
        <v>4100</v>
      </c>
      <c r="W878" t="s">
        <v>37</v>
      </c>
      <c r="X878" t="s">
        <v>37</v>
      </c>
      <c r="Y878" t="s">
        <v>37</v>
      </c>
      <c r="Z878" t="s">
        <v>4113</v>
      </c>
      <c r="AA878" t="s">
        <v>44</v>
      </c>
      <c r="AB878" t="s">
        <v>44</v>
      </c>
      <c r="AC878" t="s">
        <v>45</v>
      </c>
      <c r="AD878" t="s">
        <v>87</v>
      </c>
      <c r="AE878" t="s">
        <v>4102</v>
      </c>
      <c r="AF878" t="s">
        <v>48</v>
      </c>
      <c r="AG878">
        <v>621346</v>
      </c>
      <c r="AH878">
        <v>1</v>
      </c>
      <c r="AI878">
        <v>1</v>
      </c>
    </row>
    <row r="879" spans="1:35" ht="16.850000000000001" customHeight="1">
      <c r="A879" s="65" t="str">
        <f>IF(L879="","",IF(COUNTIF(Wip!K:K,L879)=0,IF(W879="","KGB","KBB"),IF(AND(_xlfn.IFNA(VLOOKUP(L879,Wip!K:M,3,0),"")="Y",Q879="MTCAPPLYCONF"),"On Hold",IF(W879="","KGB","KBB"))))</f>
        <v>KGB</v>
      </c>
      <c r="B879" s="65" t="str">
        <f>IF(A879="on hold", "on hold",
 IF(A879="KGB", "Standard Shipment",
  IF(IFERROR(IFERROR(VLOOKUP(L879, List!D:J, 7, 0), VLOOKUP(L879&amp;"", List!D:J, 7, 0)), 0)=0,
   IF(IFERROR(IFERROR(VLOOKUP(L879, 'CND List'!$A:$C, 3, 0), VLOOKUP(L879&amp;"", 'CND List'!$A:$C, 3, 0)), 0)=0,
    IF(A879="KBB", "-", ""),
    IFERROR(VLOOKUP(L879, 'CND List'!$A:$C, 3, 0), VLOOKUP(L879&amp;"", 'CND List'!$A:$C, 3, 0))
   ),
   IFERROR(VLOOKUP(L879, List!D:J, 7, 0), VLOOKUP(L879&amp;"", List!D:J, 7, 0))
  )
 )
)</f>
        <v>Standard Shipment</v>
      </c>
      <c r="C879" s="66" t="str">
        <f t="shared" si="14"/>
        <v>Standard Shipment</v>
      </c>
      <c r="D879" s="67" t="str">
        <f ca="1">IF(C879="Local Scrap","Closed",IFERROR(IF(A879="kgb","Closed",IF(MID(C879,5,1)="Q","Closed",LOOKUP(TODAY()-W879, {0,31,91,181,366}, {"0-30天","31-90天","91-180天","181-365天","365天以上"}))), LOOKUP(TODAY()-Z879, {0,31,91,181,366}, {"0-30天","31-90天","91-180天","181-365天","365天以上"})))</f>
        <v>Closed</v>
      </c>
      <c r="E879" s="67" t="str" cm="1">
        <f t="array" ref="E879">IF(A879&lt;&gt;"kbb", "", IF(IFERROR(VALUE(V879), 0)=MAX(INDEX(($A$2:$A$4929="kbb")*($L$2:$L$4929=L879)*IFERROR(VALUE($V$2:$V$4929), 0), 0)), "最新", "歷史重複"))</f>
        <v/>
      </c>
      <c r="F879" t="s">
        <v>4086</v>
      </c>
      <c r="G879" t="s">
        <v>29</v>
      </c>
      <c r="H879" t="s">
        <v>30</v>
      </c>
      <c r="I879" t="s">
        <v>3483</v>
      </c>
      <c r="J879" t="s">
        <v>4087</v>
      </c>
      <c r="K879" t="s">
        <v>4088</v>
      </c>
      <c r="L879" t="s">
        <v>4114</v>
      </c>
      <c r="M879" t="s">
        <v>455</v>
      </c>
      <c r="N879" t="s">
        <v>456</v>
      </c>
      <c r="O879" t="s">
        <v>37</v>
      </c>
      <c r="P879" t="s">
        <v>3763</v>
      </c>
      <c r="Q879" t="s">
        <v>38</v>
      </c>
      <c r="R879" t="s">
        <v>743</v>
      </c>
      <c r="S879" t="s">
        <v>4091</v>
      </c>
      <c r="T879" t="s">
        <v>4115</v>
      </c>
      <c r="U879" t="s">
        <v>4100</v>
      </c>
      <c r="V879" t="s">
        <v>4100</v>
      </c>
      <c r="W879" t="s">
        <v>37</v>
      </c>
      <c r="X879" t="s">
        <v>37</v>
      </c>
      <c r="Y879" t="s">
        <v>37</v>
      </c>
      <c r="Z879" t="s">
        <v>4116</v>
      </c>
      <c r="AA879" t="s">
        <v>44</v>
      </c>
      <c r="AB879" t="s">
        <v>44</v>
      </c>
      <c r="AC879" t="s">
        <v>45</v>
      </c>
      <c r="AD879" t="s">
        <v>460</v>
      </c>
      <c r="AE879" t="s">
        <v>4102</v>
      </c>
      <c r="AF879" t="s">
        <v>48</v>
      </c>
      <c r="AG879">
        <v>621346</v>
      </c>
      <c r="AH879">
        <v>1</v>
      </c>
      <c r="AI879">
        <v>1</v>
      </c>
    </row>
    <row r="880" spans="1:35" ht="16.850000000000001" customHeight="1">
      <c r="A880" s="65" t="str">
        <f>IF(L880="","",IF(COUNTIF(Wip!K:K,L880)=0,IF(W880="","KGB","KBB"),IF(AND(_xlfn.IFNA(VLOOKUP(L880,Wip!K:M,3,0),"")="Y",Q880="MTCAPPLYCONF"),"On Hold",IF(W880="","KGB","KBB"))))</f>
        <v>KBB</v>
      </c>
      <c r="B880" s="65">
        <f>IF(A880="on hold", "on hold",
 IF(A880="KGB", "Standard Shipment",
  IF(IFERROR(IFERROR(VLOOKUP(L880, List!D:J, 7, 0), VLOOKUP(L880&amp;"", List!D:J, 7, 0)), 0)=0,
   IF(IFERROR(IFERROR(VLOOKUP(L880, 'CND List'!$A:$C, 3, 0), VLOOKUP(L880&amp;"", 'CND List'!$A:$C, 3, 0)), 0)=0,
    IF(A880="KBB", "-", ""),
    IFERROR(VLOOKUP(L880, 'CND List'!$A:$C, 3, 0), VLOOKUP(L880&amp;"", 'CND List'!$A:$C, 3, 0))
   ),
   IFERROR(VLOOKUP(L880, List!D:J, 7, 0), VLOOKUP(L880&amp;"", List!D:J, 7, 0))
  )
 )
)</f>
        <v>46178</v>
      </c>
      <c r="C880" s="66" t="str">
        <f t="shared" si="14"/>
        <v>2026Q2</v>
      </c>
      <c r="D880" s="67" t="str">
        <f ca="1">IF(C880="Local Scrap","Closed",IFERROR(IF(A880="kgb","Closed",IF(MID(C880,5,1)="Q","Closed",LOOKUP(TODAY()-W880, {0,31,91,181,366}, {"0-30天","31-90天","91-180天","181-365天","365天以上"}))), LOOKUP(TODAY()-Z880, {0,31,91,181,366}, {"0-30天","31-90天","91-180天","181-365天","365天以上"})))</f>
        <v>Closed</v>
      </c>
      <c r="E880" s="67" t="str" cm="1">
        <f t="array" ref="E880">IF(A880&lt;&gt;"kbb", "", IF(IFERROR(VALUE(V880), 0)=MAX(INDEX(($A$2:$A$4929="kbb")*($L$2:$L$4929=L880)*IFERROR(VALUE($V$2:$V$4929), 0), 0)), "最新", "歷史重複"))</f>
        <v>最新</v>
      </c>
      <c r="F880" t="s">
        <v>4086</v>
      </c>
      <c r="G880" t="s">
        <v>29</v>
      </c>
      <c r="H880" t="s">
        <v>30</v>
      </c>
      <c r="I880" t="s">
        <v>3483</v>
      </c>
      <c r="J880" t="s">
        <v>4087</v>
      </c>
      <c r="K880" t="s">
        <v>4088</v>
      </c>
      <c r="L880" t="s">
        <v>4117</v>
      </c>
      <c r="M880" t="s">
        <v>438</v>
      </c>
      <c r="N880" t="s">
        <v>439</v>
      </c>
      <c r="O880" t="s">
        <v>37</v>
      </c>
      <c r="P880" t="s">
        <v>4117</v>
      </c>
      <c r="Q880" t="s">
        <v>38</v>
      </c>
      <c r="R880" t="s">
        <v>743</v>
      </c>
      <c r="S880" t="s">
        <v>4091</v>
      </c>
      <c r="T880" t="s">
        <v>37</v>
      </c>
      <c r="U880" t="s">
        <v>37</v>
      </c>
      <c r="V880" t="s">
        <v>4118</v>
      </c>
      <c r="W880" t="s">
        <v>1157</v>
      </c>
      <c r="X880" t="s">
        <v>114</v>
      </c>
      <c r="Y880" t="s">
        <v>1158</v>
      </c>
      <c r="Z880" t="s">
        <v>4119</v>
      </c>
      <c r="AA880" t="s">
        <v>44</v>
      </c>
      <c r="AB880" t="s">
        <v>44</v>
      </c>
      <c r="AC880" t="s">
        <v>117</v>
      </c>
      <c r="AD880" t="s">
        <v>443</v>
      </c>
      <c r="AE880" t="s">
        <v>37</v>
      </c>
      <c r="AF880" t="s">
        <v>37</v>
      </c>
      <c r="AG880" t="s">
        <v>37</v>
      </c>
      <c r="AH880" t="s">
        <v>37</v>
      </c>
      <c r="AI880" t="s">
        <v>37</v>
      </c>
    </row>
    <row r="881" spans="1:35" ht="16.850000000000001" customHeight="1">
      <c r="A881" s="65" t="str">
        <f>IF(L881="","",IF(COUNTIF(Wip!K:K,L881)=0,IF(W881="","KGB","KBB"),IF(AND(_xlfn.IFNA(VLOOKUP(L881,Wip!K:M,3,0),"")="Y",Q881="MTCAPPLYCONF"),"On Hold",IF(W881="","KGB","KBB"))))</f>
        <v>KBB</v>
      </c>
      <c r="B881" s="65">
        <f>IF(A881="on hold", "on hold",
 IF(A881="KGB", "Standard Shipment",
  IF(IFERROR(IFERROR(VLOOKUP(L881, List!D:J, 7, 0), VLOOKUP(L881&amp;"", List!D:J, 7, 0)), 0)=0,
   IF(IFERROR(IFERROR(VLOOKUP(L881, 'CND List'!$A:$C, 3, 0), VLOOKUP(L881&amp;"", 'CND List'!$A:$C, 3, 0)), 0)=0,
    IF(A881="KBB", "-", ""),
    IFERROR(VLOOKUP(L881, 'CND List'!$A:$C, 3, 0), VLOOKUP(L881&amp;"", 'CND List'!$A:$C, 3, 0))
   ),
   IFERROR(VLOOKUP(L881, List!D:J, 7, 0), VLOOKUP(L881&amp;"", List!D:J, 7, 0))
  )
 )
)</f>
        <v>46178</v>
      </c>
      <c r="C881" s="66" t="str">
        <f t="shared" si="14"/>
        <v>2026Q2</v>
      </c>
      <c r="D881" s="67" t="str">
        <f ca="1">IF(C881="Local Scrap","Closed",IFERROR(IF(A881="kgb","Closed",IF(MID(C881,5,1)="Q","Closed",LOOKUP(TODAY()-W881, {0,31,91,181,366}, {"0-30天","31-90天","91-180天","181-365天","365天以上"}))), LOOKUP(TODAY()-Z881, {0,31,91,181,366}, {"0-30天","31-90天","91-180天","181-365天","365天以上"})))</f>
        <v>Closed</v>
      </c>
      <c r="E881" s="67" t="str" cm="1">
        <f t="array" ref="E881">IF(A881&lt;&gt;"kbb", "", IF(IFERROR(VALUE(V881), 0)=MAX(INDEX(($A$2:$A$4929="kbb")*($L$2:$L$4929=L881)*IFERROR(VALUE($V$2:$V$4929), 0), 0)), "最新", "歷史重複"))</f>
        <v>最新</v>
      </c>
      <c r="F881" t="s">
        <v>4086</v>
      </c>
      <c r="G881" t="s">
        <v>29</v>
      </c>
      <c r="H881" t="s">
        <v>30</v>
      </c>
      <c r="I881" t="s">
        <v>3483</v>
      </c>
      <c r="J881" t="s">
        <v>4087</v>
      </c>
      <c r="K881" t="s">
        <v>4088</v>
      </c>
      <c r="L881" t="s">
        <v>4120</v>
      </c>
      <c r="M881" t="s">
        <v>1044</v>
      </c>
      <c r="N881" t="s">
        <v>439</v>
      </c>
      <c r="O881" t="s">
        <v>37</v>
      </c>
      <c r="P881" t="s">
        <v>4120</v>
      </c>
      <c r="Q881" t="s">
        <v>38</v>
      </c>
      <c r="R881" t="s">
        <v>743</v>
      </c>
      <c r="S881" t="s">
        <v>4091</v>
      </c>
      <c r="T881" t="s">
        <v>37</v>
      </c>
      <c r="U881" t="s">
        <v>37</v>
      </c>
      <c r="V881" t="s">
        <v>4121</v>
      </c>
      <c r="W881" t="s">
        <v>2749</v>
      </c>
      <c r="X881" t="s">
        <v>114</v>
      </c>
      <c r="Y881" t="s">
        <v>4122</v>
      </c>
      <c r="Z881" t="s">
        <v>4123</v>
      </c>
      <c r="AA881" t="s">
        <v>44</v>
      </c>
      <c r="AB881" t="s">
        <v>44</v>
      </c>
      <c r="AC881" t="s">
        <v>117</v>
      </c>
      <c r="AD881" t="s">
        <v>443</v>
      </c>
      <c r="AE881" t="s">
        <v>37</v>
      </c>
      <c r="AF881" t="s">
        <v>37</v>
      </c>
      <c r="AG881" t="s">
        <v>37</v>
      </c>
      <c r="AH881" t="s">
        <v>37</v>
      </c>
      <c r="AI881" t="s">
        <v>37</v>
      </c>
    </row>
    <row r="882" spans="1:35" ht="16.850000000000001" customHeight="1">
      <c r="A882" s="65" t="str">
        <f>IF(L882="","",IF(COUNTIF(Wip!K:K,L882)=0,IF(W882="","KGB","KBB"),IF(AND(_xlfn.IFNA(VLOOKUP(L882,Wip!K:M,3,0),"")="Y",Q882="MTCAPPLYCONF"),"On Hold",IF(W882="","KGB","KBB"))))</f>
        <v>KGB</v>
      </c>
      <c r="B882" s="65" t="str">
        <f>IF(A882="on hold", "on hold",
 IF(A882="KGB", "Standard Shipment",
  IF(IFERROR(IFERROR(VLOOKUP(L882, List!D:J, 7, 0), VLOOKUP(L882&amp;"", List!D:J, 7, 0)), 0)=0,
   IF(IFERROR(IFERROR(VLOOKUP(L882, 'CND List'!$A:$C, 3, 0), VLOOKUP(L882&amp;"", 'CND List'!$A:$C, 3, 0)), 0)=0,
    IF(A882="KBB", "-", ""),
    IFERROR(VLOOKUP(L882, 'CND List'!$A:$C, 3, 0), VLOOKUP(L882&amp;"", 'CND List'!$A:$C, 3, 0))
   ),
   IFERROR(VLOOKUP(L882, List!D:J, 7, 0), VLOOKUP(L882&amp;"", List!D:J, 7, 0))
  )
 )
)</f>
        <v>Standard Shipment</v>
      </c>
      <c r="C882" s="66" t="str">
        <f t="shared" si="14"/>
        <v>Standard Shipment</v>
      </c>
      <c r="D882" s="67" t="str">
        <f ca="1">IF(C882="Local Scrap","Closed",IFERROR(IF(A882="kgb","Closed",IF(MID(C882,5,1)="Q","Closed",LOOKUP(TODAY()-W882, {0,31,91,181,366}, {"0-30天","31-90天","91-180天","181-365天","365天以上"}))), LOOKUP(TODAY()-Z882, {0,31,91,181,366}, {"0-30天","31-90天","91-180天","181-365天","365天以上"})))</f>
        <v>Closed</v>
      </c>
      <c r="E882" s="67" t="str" cm="1">
        <f t="array" ref="E882">IF(A882&lt;&gt;"kbb", "", IF(IFERROR(VALUE(V882), 0)=MAX(INDEX(($A$2:$A$4929="kbb")*($L$2:$L$4929=L882)*IFERROR(VALUE($V$2:$V$4929), 0), 0)), "最新", "歷史重複"))</f>
        <v/>
      </c>
      <c r="F882" t="s">
        <v>4086</v>
      </c>
      <c r="G882" t="s">
        <v>29</v>
      </c>
      <c r="H882" t="s">
        <v>30</v>
      </c>
      <c r="I882" t="s">
        <v>3483</v>
      </c>
      <c r="J882" t="s">
        <v>4087</v>
      </c>
      <c r="K882" t="s">
        <v>4088</v>
      </c>
      <c r="L882" t="s">
        <v>4124</v>
      </c>
      <c r="M882" t="s">
        <v>949</v>
      </c>
      <c r="N882" t="s">
        <v>456</v>
      </c>
      <c r="O882" t="s">
        <v>37</v>
      </c>
      <c r="P882" t="s">
        <v>4125</v>
      </c>
      <c r="Q882" t="s">
        <v>38</v>
      </c>
      <c r="R882" t="s">
        <v>743</v>
      </c>
      <c r="S882" t="s">
        <v>4091</v>
      </c>
      <c r="T882" t="s">
        <v>4126</v>
      </c>
      <c r="U882" t="s">
        <v>4100</v>
      </c>
      <c r="V882" t="s">
        <v>4100</v>
      </c>
      <c r="W882" t="s">
        <v>37</v>
      </c>
      <c r="X882" t="s">
        <v>37</v>
      </c>
      <c r="Y882" t="s">
        <v>37</v>
      </c>
      <c r="Z882" t="s">
        <v>4127</v>
      </c>
      <c r="AA882" t="s">
        <v>44</v>
      </c>
      <c r="AB882" t="s">
        <v>44</v>
      </c>
      <c r="AC882" t="s">
        <v>45</v>
      </c>
      <c r="AD882" t="s">
        <v>460</v>
      </c>
      <c r="AE882" t="s">
        <v>4102</v>
      </c>
      <c r="AF882" t="s">
        <v>48</v>
      </c>
      <c r="AG882">
        <v>621346</v>
      </c>
      <c r="AH882">
        <v>1</v>
      </c>
      <c r="AI882">
        <v>1</v>
      </c>
    </row>
    <row r="883" spans="1:35" ht="16.850000000000001" customHeight="1">
      <c r="A883" s="65" t="str">
        <f>IF(L883="","",IF(COUNTIF(Wip!K:K,L883)=0,IF(W883="","KGB","KBB"),IF(AND(_xlfn.IFNA(VLOOKUP(L883,Wip!K:M,3,0),"")="Y",Q883="MTCAPPLYCONF"),"On Hold",IF(W883="","KGB","KBB"))))</f>
        <v>KGB</v>
      </c>
      <c r="B883" s="65" t="str">
        <f>IF(A883="on hold", "on hold",
 IF(A883="KGB", "Standard Shipment",
  IF(IFERROR(IFERROR(VLOOKUP(L883, List!D:J, 7, 0), VLOOKUP(L883&amp;"", List!D:J, 7, 0)), 0)=0,
   IF(IFERROR(IFERROR(VLOOKUP(L883, 'CND List'!$A:$C, 3, 0), VLOOKUP(L883&amp;"", 'CND List'!$A:$C, 3, 0)), 0)=0,
    IF(A883="KBB", "-", ""),
    IFERROR(VLOOKUP(L883, 'CND List'!$A:$C, 3, 0), VLOOKUP(L883&amp;"", 'CND List'!$A:$C, 3, 0))
   ),
   IFERROR(VLOOKUP(L883, List!D:J, 7, 0), VLOOKUP(L883&amp;"", List!D:J, 7, 0))
  )
 )
)</f>
        <v>Standard Shipment</v>
      </c>
      <c r="C883" s="66" t="str">
        <f t="shared" si="14"/>
        <v>Standard Shipment</v>
      </c>
      <c r="D883" s="67" t="str">
        <f ca="1">IF(C883="Local Scrap","Closed",IFERROR(IF(A883="kgb","Closed",IF(MID(C883,5,1)="Q","Closed",LOOKUP(TODAY()-W883, {0,31,91,181,366}, {"0-30天","31-90天","91-180天","181-365天","365天以上"}))), LOOKUP(TODAY()-Z883, {0,31,91,181,366}, {"0-30天","31-90天","91-180天","181-365天","365天以上"})))</f>
        <v>Closed</v>
      </c>
      <c r="E883" s="67" t="str" cm="1">
        <f t="array" ref="E883">IF(A883&lt;&gt;"kbb", "", IF(IFERROR(VALUE(V883), 0)=MAX(INDEX(($A$2:$A$4929="kbb")*($L$2:$L$4929=L883)*IFERROR(VALUE($V$2:$V$4929), 0), 0)), "最新", "歷史重複"))</f>
        <v/>
      </c>
      <c r="F883" t="s">
        <v>4086</v>
      </c>
      <c r="G883" t="s">
        <v>29</v>
      </c>
      <c r="H883" t="s">
        <v>30</v>
      </c>
      <c r="I883" t="s">
        <v>3483</v>
      </c>
      <c r="J883" t="s">
        <v>4087</v>
      </c>
      <c r="K883" t="s">
        <v>4088</v>
      </c>
      <c r="L883" t="s">
        <v>4128</v>
      </c>
      <c r="M883" t="s">
        <v>455</v>
      </c>
      <c r="N883" t="s">
        <v>456</v>
      </c>
      <c r="O883" t="s">
        <v>37</v>
      </c>
      <c r="P883" t="s">
        <v>4129</v>
      </c>
      <c r="Q883" t="s">
        <v>38</v>
      </c>
      <c r="R883" t="s">
        <v>743</v>
      </c>
      <c r="S883" t="s">
        <v>4091</v>
      </c>
      <c r="T883" t="s">
        <v>4130</v>
      </c>
      <c r="U883" t="s">
        <v>4100</v>
      </c>
      <c r="V883" t="s">
        <v>4100</v>
      </c>
      <c r="W883" t="s">
        <v>37</v>
      </c>
      <c r="X883" t="s">
        <v>37</v>
      </c>
      <c r="Y883" t="s">
        <v>37</v>
      </c>
      <c r="Z883" t="s">
        <v>4131</v>
      </c>
      <c r="AA883" t="s">
        <v>44</v>
      </c>
      <c r="AB883" t="s">
        <v>44</v>
      </c>
      <c r="AC883" t="s">
        <v>45</v>
      </c>
      <c r="AD883" t="s">
        <v>460</v>
      </c>
      <c r="AE883" t="s">
        <v>4102</v>
      </c>
      <c r="AF883" t="s">
        <v>48</v>
      </c>
      <c r="AG883">
        <v>621346</v>
      </c>
      <c r="AH883">
        <v>1</v>
      </c>
      <c r="AI883">
        <v>1</v>
      </c>
    </row>
    <row r="884" spans="1:35" ht="16.850000000000001" customHeight="1">
      <c r="A884" s="65" t="str">
        <f>IF(L884="","",IF(COUNTIF(Wip!K:K,L884)=0,IF(W884="","KGB","KBB"),IF(AND(_xlfn.IFNA(VLOOKUP(L884,Wip!K:M,3,0),"")="Y",Q884="MTCAPPLYCONF"),"On Hold",IF(W884="","KGB","KBB"))))</f>
        <v>KBB</v>
      </c>
      <c r="B884" s="65">
        <f>IF(A884="on hold", "on hold",
 IF(A884="KGB", "Standard Shipment",
  IF(IFERROR(IFERROR(VLOOKUP(L884, List!D:J, 7, 0), VLOOKUP(L884&amp;"", List!D:J, 7, 0)), 0)=0,
   IF(IFERROR(IFERROR(VLOOKUP(L884, 'CND List'!$A:$C, 3, 0), VLOOKUP(L884&amp;"", 'CND List'!$A:$C, 3, 0)), 0)=0,
    IF(A884="KBB", "-", ""),
    IFERROR(VLOOKUP(L884, 'CND List'!$A:$C, 3, 0), VLOOKUP(L884&amp;"", 'CND List'!$A:$C, 3, 0))
   ),
   IFERROR(VLOOKUP(L884, List!D:J, 7, 0), VLOOKUP(L884&amp;"", List!D:J, 7, 0))
  )
 )
)</f>
        <v>46178</v>
      </c>
      <c r="C884" s="66" t="str">
        <f t="shared" si="14"/>
        <v>2026Q2</v>
      </c>
      <c r="D884" s="67" t="str">
        <f ca="1">IF(C884="Local Scrap","Closed",IFERROR(IF(A884="kgb","Closed",IF(MID(C884,5,1)="Q","Closed",LOOKUP(TODAY()-W884, {0,31,91,181,366}, {"0-30天","31-90天","91-180天","181-365天","365天以上"}))), LOOKUP(TODAY()-Z884, {0,31,91,181,366}, {"0-30天","31-90天","91-180天","181-365天","365天以上"})))</f>
        <v>Closed</v>
      </c>
      <c r="E884" s="67" t="str" cm="1">
        <f t="array" ref="E884">IF(A884&lt;&gt;"kbb", "", IF(IFERROR(VALUE(V884), 0)=MAX(INDEX(($A$2:$A$4929="kbb")*($L$2:$L$4929=L884)*IFERROR(VALUE($V$2:$V$4929), 0), 0)), "最新", "歷史重複"))</f>
        <v>最新</v>
      </c>
      <c r="F884" t="s">
        <v>4086</v>
      </c>
      <c r="G884" t="s">
        <v>29</v>
      </c>
      <c r="H884" t="s">
        <v>30</v>
      </c>
      <c r="I884" t="s">
        <v>3483</v>
      </c>
      <c r="J884" t="s">
        <v>4087</v>
      </c>
      <c r="K884" t="s">
        <v>4088</v>
      </c>
      <c r="L884" t="s">
        <v>4132</v>
      </c>
      <c r="M884" t="s">
        <v>35</v>
      </c>
      <c r="N884" t="s">
        <v>36</v>
      </c>
      <c r="O884" t="s">
        <v>37</v>
      </c>
      <c r="P884" t="s">
        <v>4132</v>
      </c>
      <c r="Q884" t="s">
        <v>38</v>
      </c>
      <c r="R884" t="s">
        <v>53</v>
      </c>
      <c r="S884" t="s">
        <v>4133</v>
      </c>
      <c r="T884" t="s">
        <v>37</v>
      </c>
      <c r="U884" t="s">
        <v>37</v>
      </c>
      <c r="V884" t="s">
        <v>4134</v>
      </c>
      <c r="W884" t="s">
        <v>517</v>
      </c>
      <c r="X884" t="s">
        <v>114</v>
      </c>
      <c r="Y884" t="s">
        <v>816</v>
      </c>
      <c r="Z884" t="s">
        <v>4135</v>
      </c>
      <c r="AA884" t="s">
        <v>44</v>
      </c>
      <c r="AB884" t="s">
        <v>44</v>
      </c>
      <c r="AC884" t="s">
        <v>117</v>
      </c>
      <c r="AD884" t="s">
        <v>46</v>
      </c>
      <c r="AE884" t="s">
        <v>37</v>
      </c>
      <c r="AF884" t="s">
        <v>37</v>
      </c>
      <c r="AG884" t="s">
        <v>37</v>
      </c>
      <c r="AH884" t="s">
        <v>37</v>
      </c>
      <c r="AI884" t="s">
        <v>37</v>
      </c>
    </row>
    <row r="885" spans="1:35" ht="16.850000000000001" customHeight="1">
      <c r="A885" s="65" t="str">
        <f>IF(L885="","",IF(COUNTIF(Wip!K:K,L885)=0,IF(W885="","KGB","KBB"),IF(AND(_xlfn.IFNA(VLOOKUP(L885,Wip!K:M,3,0),"")="Y",Q885="MTCAPPLYCONF"),"On Hold",IF(W885="","KGB","KBB"))))</f>
        <v>KGB</v>
      </c>
      <c r="B885" s="65" t="str">
        <f>IF(A885="on hold", "on hold",
 IF(A885="KGB", "Standard Shipment",
  IF(IFERROR(IFERROR(VLOOKUP(L885, List!D:J, 7, 0), VLOOKUP(L885&amp;"", List!D:J, 7, 0)), 0)=0,
   IF(IFERROR(IFERROR(VLOOKUP(L885, 'CND List'!$A:$C, 3, 0), VLOOKUP(L885&amp;"", 'CND List'!$A:$C, 3, 0)), 0)=0,
    IF(A885="KBB", "-", ""),
    IFERROR(VLOOKUP(L885, 'CND List'!$A:$C, 3, 0), VLOOKUP(L885&amp;"", 'CND List'!$A:$C, 3, 0))
   ),
   IFERROR(VLOOKUP(L885, List!D:J, 7, 0), VLOOKUP(L885&amp;"", List!D:J, 7, 0))
  )
 )
)</f>
        <v>Standard Shipment</v>
      </c>
      <c r="C885" s="66" t="str">
        <f t="shared" si="14"/>
        <v>Standard Shipment</v>
      </c>
      <c r="D885" s="67" t="str">
        <f ca="1">IF(C885="Local Scrap","Closed",IFERROR(IF(A885="kgb","Closed",IF(MID(C885,5,1)="Q","Closed",LOOKUP(TODAY()-W885, {0,31,91,181,366}, {"0-30天","31-90天","91-180天","181-365天","365天以上"}))), LOOKUP(TODAY()-Z885, {0,31,91,181,366}, {"0-30天","31-90天","91-180天","181-365天","365天以上"})))</f>
        <v>Closed</v>
      </c>
      <c r="E885" s="67" t="str" cm="1">
        <f t="array" ref="E885">IF(A885&lt;&gt;"kbb", "", IF(IFERROR(VALUE(V885), 0)=MAX(INDEX(($A$2:$A$4929="kbb")*($L$2:$L$4929=L885)*IFERROR(VALUE($V$2:$V$4929), 0), 0)), "最新", "歷史重複"))</f>
        <v/>
      </c>
      <c r="F885" t="s">
        <v>4086</v>
      </c>
      <c r="G885" t="s">
        <v>29</v>
      </c>
      <c r="H885" t="s">
        <v>30</v>
      </c>
      <c r="I885" t="s">
        <v>3483</v>
      </c>
      <c r="J885" t="s">
        <v>4087</v>
      </c>
      <c r="K885" t="s">
        <v>4088</v>
      </c>
      <c r="L885" t="s">
        <v>4136</v>
      </c>
      <c r="M885" t="s">
        <v>930</v>
      </c>
      <c r="N885" t="s">
        <v>219</v>
      </c>
      <c r="O885" t="s">
        <v>37</v>
      </c>
      <c r="P885" t="s">
        <v>4137</v>
      </c>
      <c r="Q885" t="s">
        <v>38</v>
      </c>
      <c r="R885" t="s">
        <v>743</v>
      </c>
      <c r="S885" t="s">
        <v>4091</v>
      </c>
      <c r="T885" t="s">
        <v>4138</v>
      </c>
      <c r="U885" t="s">
        <v>4100</v>
      </c>
      <c r="V885" t="s">
        <v>4100</v>
      </c>
      <c r="W885" t="s">
        <v>37</v>
      </c>
      <c r="X885" t="s">
        <v>37</v>
      </c>
      <c r="Y885" t="s">
        <v>37</v>
      </c>
      <c r="Z885" t="s">
        <v>4139</v>
      </c>
      <c r="AA885" t="s">
        <v>44</v>
      </c>
      <c r="AB885" t="s">
        <v>44</v>
      </c>
      <c r="AC885" t="s">
        <v>45</v>
      </c>
      <c r="AD885" t="s">
        <v>179</v>
      </c>
      <c r="AE885" t="s">
        <v>4102</v>
      </c>
      <c r="AF885" t="s">
        <v>48</v>
      </c>
      <c r="AG885">
        <v>621346</v>
      </c>
      <c r="AH885">
        <v>1</v>
      </c>
      <c r="AI885">
        <v>1</v>
      </c>
    </row>
    <row r="886" spans="1:35" ht="16.850000000000001" customHeight="1">
      <c r="A886" s="65" t="str">
        <f>IF(L886="","",IF(COUNTIF(Wip!K:K,L886)=0,IF(W886="","KGB","KBB"),IF(AND(_xlfn.IFNA(VLOOKUP(L886,Wip!K:M,3,0),"")="Y",Q886="MTCAPPLYCONF"),"On Hold",IF(W886="","KGB","KBB"))))</f>
        <v>KBB</v>
      </c>
      <c r="B886" s="65">
        <f>IF(A886="on hold", "on hold",
 IF(A886="KGB", "Standard Shipment",
  IF(IFERROR(IFERROR(VLOOKUP(L886, List!D:J, 7, 0), VLOOKUP(L886&amp;"", List!D:J, 7, 0)), 0)=0,
   IF(IFERROR(IFERROR(VLOOKUP(L886, 'CND List'!$A:$C, 3, 0), VLOOKUP(L886&amp;"", 'CND List'!$A:$C, 3, 0)), 0)=0,
    IF(A886="KBB", "-", ""),
    IFERROR(VLOOKUP(L886, 'CND List'!$A:$C, 3, 0), VLOOKUP(L886&amp;"", 'CND List'!$A:$C, 3, 0))
   ),
   IFERROR(VLOOKUP(L886, List!D:J, 7, 0), VLOOKUP(L886&amp;"", List!D:J, 7, 0))
  )
 )
)</f>
        <v>46178</v>
      </c>
      <c r="C886" s="66" t="str">
        <f t="shared" si="14"/>
        <v>2026Q2</v>
      </c>
      <c r="D886" s="67" t="str">
        <f ca="1">IF(C886="Local Scrap","Closed",IFERROR(IF(A886="kgb","Closed",IF(MID(C886,5,1)="Q","Closed",LOOKUP(TODAY()-W886, {0,31,91,181,366}, {"0-30天","31-90天","91-180天","181-365天","365天以上"}))), LOOKUP(TODAY()-Z886, {0,31,91,181,366}, {"0-30天","31-90天","91-180天","181-365天","365天以上"})))</f>
        <v>Closed</v>
      </c>
      <c r="E886" s="67" t="str" cm="1">
        <f t="array" ref="E886">IF(A886&lt;&gt;"kbb", "", IF(IFERROR(VALUE(V886), 0)=MAX(INDEX(($A$2:$A$4929="kbb")*($L$2:$L$4929=L886)*IFERROR(VALUE($V$2:$V$4929), 0), 0)), "最新", "歷史重複"))</f>
        <v>最新</v>
      </c>
      <c r="F886" t="s">
        <v>4086</v>
      </c>
      <c r="G886" t="s">
        <v>29</v>
      </c>
      <c r="H886" t="s">
        <v>30</v>
      </c>
      <c r="I886" t="s">
        <v>3483</v>
      </c>
      <c r="J886" t="s">
        <v>4087</v>
      </c>
      <c r="K886" t="s">
        <v>4088</v>
      </c>
      <c r="L886" t="s">
        <v>4140</v>
      </c>
      <c r="M886" t="s">
        <v>455</v>
      </c>
      <c r="N886" t="s">
        <v>456</v>
      </c>
      <c r="O886" t="s">
        <v>37</v>
      </c>
      <c r="P886" t="s">
        <v>4140</v>
      </c>
      <c r="Q886" t="s">
        <v>38</v>
      </c>
      <c r="R886" t="s">
        <v>743</v>
      </c>
      <c r="S886" t="s">
        <v>4091</v>
      </c>
      <c r="T886" t="s">
        <v>37</v>
      </c>
      <c r="U886" t="s">
        <v>37</v>
      </c>
      <c r="V886" t="s">
        <v>4141</v>
      </c>
      <c r="W886" t="s">
        <v>1157</v>
      </c>
      <c r="X886" t="s">
        <v>114</v>
      </c>
      <c r="Y886" t="s">
        <v>1158</v>
      </c>
      <c r="Z886" t="s">
        <v>4142</v>
      </c>
      <c r="AA886" t="s">
        <v>44</v>
      </c>
      <c r="AB886" t="s">
        <v>44</v>
      </c>
      <c r="AC886" t="s">
        <v>117</v>
      </c>
      <c r="AD886" t="s">
        <v>460</v>
      </c>
      <c r="AE886" t="s">
        <v>37</v>
      </c>
      <c r="AF886" t="s">
        <v>37</v>
      </c>
      <c r="AG886" t="s">
        <v>37</v>
      </c>
      <c r="AH886" t="s">
        <v>37</v>
      </c>
      <c r="AI886" t="s">
        <v>37</v>
      </c>
    </row>
    <row r="887" spans="1:35" ht="16.850000000000001" customHeight="1">
      <c r="A887" s="65" t="str">
        <f>IF(L887="","",IF(COUNTIF(Wip!K:K,L887)=0,IF(W887="","KGB","KBB"),IF(AND(_xlfn.IFNA(VLOOKUP(L887,Wip!K:M,3,0),"")="Y",Q887="MTCAPPLYCONF"),"On Hold",IF(W887="","KGB","KBB"))))</f>
        <v>KGB</v>
      </c>
      <c r="B887" s="65" t="str">
        <f>IF(A887="on hold", "on hold",
 IF(A887="KGB", "Standard Shipment",
  IF(IFERROR(IFERROR(VLOOKUP(L887, List!D:J, 7, 0), VLOOKUP(L887&amp;"", List!D:J, 7, 0)), 0)=0,
   IF(IFERROR(IFERROR(VLOOKUP(L887, 'CND List'!$A:$C, 3, 0), VLOOKUP(L887&amp;"", 'CND List'!$A:$C, 3, 0)), 0)=0,
    IF(A887="KBB", "-", ""),
    IFERROR(VLOOKUP(L887, 'CND List'!$A:$C, 3, 0), VLOOKUP(L887&amp;"", 'CND List'!$A:$C, 3, 0))
   ),
   IFERROR(VLOOKUP(L887, List!D:J, 7, 0), VLOOKUP(L887&amp;"", List!D:J, 7, 0))
  )
 )
)</f>
        <v>Standard Shipment</v>
      </c>
      <c r="C887" s="66" t="str">
        <f t="shared" si="14"/>
        <v>Standard Shipment</v>
      </c>
      <c r="D887" s="67" t="str">
        <f ca="1">IF(C887="Local Scrap","Closed",IFERROR(IF(A887="kgb","Closed",IF(MID(C887,5,1)="Q","Closed",LOOKUP(TODAY()-W887, {0,31,91,181,366}, {"0-30天","31-90天","91-180天","181-365天","365天以上"}))), LOOKUP(TODAY()-Z887, {0,31,91,181,366}, {"0-30天","31-90天","91-180天","181-365天","365天以上"})))</f>
        <v>Closed</v>
      </c>
      <c r="E887" s="67" t="str" cm="1">
        <f t="array" ref="E887">IF(A887&lt;&gt;"kbb", "", IF(IFERROR(VALUE(V887), 0)=MAX(INDEX(($A$2:$A$4929="kbb")*($L$2:$L$4929=L887)*IFERROR(VALUE($V$2:$V$4929), 0), 0)), "最新", "歷史重複"))</f>
        <v/>
      </c>
      <c r="F887" t="s">
        <v>4143</v>
      </c>
      <c r="G887" t="s">
        <v>29</v>
      </c>
      <c r="H887" t="s">
        <v>30</v>
      </c>
      <c r="I887" t="s">
        <v>3483</v>
      </c>
      <c r="J887" t="s">
        <v>4144</v>
      </c>
      <c r="K887" t="s">
        <v>4145</v>
      </c>
      <c r="L887" t="s">
        <v>4146</v>
      </c>
      <c r="M887" t="s">
        <v>3149</v>
      </c>
      <c r="N887" t="s">
        <v>1321</v>
      </c>
      <c r="O887" t="s">
        <v>37</v>
      </c>
      <c r="P887" t="s">
        <v>4147</v>
      </c>
      <c r="Q887" t="s">
        <v>38</v>
      </c>
      <c r="R887" t="s">
        <v>53</v>
      </c>
      <c r="S887" t="s">
        <v>4148</v>
      </c>
      <c r="T887" t="s">
        <v>4149</v>
      </c>
      <c r="U887" t="s">
        <v>4150</v>
      </c>
      <c r="V887" t="s">
        <v>4150</v>
      </c>
      <c r="W887" t="s">
        <v>37</v>
      </c>
      <c r="X887" t="s">
        <v>37</v>
      </c>
      <c r="Y887" t="s">
        <v>37</v>
      </c>
      <c r="Z887" t="s">
        <v>4151</v>
      </c>
      <c r="AA887" t="s">
        <v>44</v>
      </c>
      <c r="AB887" t="s">
        <v>44</v>
      </c>
      <c r="AC887" t="s">
        <v>45</v>
      </c>
      <c r="AD887" t="s">
        <v>1288</v>
      </c>
      <c r="AE887" t="s">
        <v>4152</v>
      </c>
      <c r="AF887" t="s">
        <v>48</v>
      </c>
      <c r="AG887">
        <v>621994</v>
      </c>
      <c r="AH887">
        <v>1</v>
      </c>
      <c r="AI887">
        <v>1</v>
      </c>
    </row>
    <row r="888" spans="1:35" ht="16.850000000000001" customHeight="1">
      <c r="A888" s="65" t="str">
        <f>IF(L888="","",IF(COUNTIF(Wip!K:K,L888)=0,IF(W888="","KGB","KBB"),IF(AND(_xlfn.IFNA(VLOOKUP(L888,Wip!K:M,3,0),"")="Y",Q888="MTCAPPLYCONF"),"On Hold",IF(W888="","KGB","KBB"))))</f>
        <v>KBB</v>
      </c>
      <c r="B888" s="65" t="str">
        <f>IF(A888="on hold", "on hold",
 IF(A888="KGB", "Standard Shipment",
  IF(IFERROR(IFERROR(VLOOKUP(L888, List!D:J, 7, 0), VLOOKUP(L888&amp;"", List!D:J, 7, 0)), 0)=0,
   IF(IFERROR(IFERROR(VLOOKUP(L888, 'CND List'!$A:$C, 3, 0), VLOOKUP(L888&amp;"", 'CND List'!$A:$C, 3, 0)), 0)=0,
    IF(A888="KBB", "-", ""),
    IFERROR(VLOOKUP(L888, 'CND List'!$A:$C, 3, 0), VLOOKUP(L888&amp;"", 'CND List'!$A:$C, 3, 0))
   ),
   IFERROR(VLOOKUP(L888, List!D:J, 7, 0), VLOOKUP(L888&amp;"", List!D:J, 7, 0))
  )
 )
)</f>
        <v>-</v>
      </c>
      <c r="C888" s="66" t="str">
        <f t="shared" si="14"/>
        <v>wait for return customer</v>
      </c>
      <c r="D888" s="67" t="str">
        <f ca="1">IF(C888="Local Scrap","Closed",IFERROR(IF(A888="kgb","Closed",IF(MID(C888,5,1)="Q","Closed",LOOKUP(TODAY()-W888, {0,31,91,181,366}, {"0-30天","31-90天","91-180天","181-365天","365天以上"}))), LOOKUP(TODAY()-Z888, {0,31,91,181,366}, {"0-30天","31-90天","91-180天","181-365天","365天以上"})))</f>
        <v>365天以上</v>
      </c>
      <c r="E888" s="67" t="str" cm="1">
        <f t="array" ref="E888">IF(A888&lt;&gt;"kbb", "", IF(IFERROR(VALUE(V888), 0)=MAX(INDEX(($A$2:$A$4929="kbb")*($L$2:$L$4929=L888)*IFERROR(VALUE($V$2:$V$4929), 0), 0)), "最新", "歷史重複"))</f>
        <v>最新</v>
      </c>
      <c r="F888" t="s">
        <v>4143</v>
      </c>
      <c r="G888" t="s">
        <v>29</v>
      </c>
      <c r="H888" t="s">
        <v>30</v>
      </c>
      <c r="I888" t="s">
        <v>3483</v>
      </c>
      <c r="J888" t="s">
        <v>4144</v>
      </c>
      <c r="K888" t="s">
        <v>4145</v>
      </c>
      <c r="L888" t="s">
        <v>4153</v>
      </c>
      <c r="M888" t="s">
        <v>3149</v>
      </c>
      <c r="N888" t="s">
        <v>1321</v>
      </c>
      <c r="O888" t="s">
        <v>37</v>
      </c>
      <c r="P888" t="s">
        <v>4153</v>
      </c>
      <c r="Q888" t="s">
        <v>38</v>
      </c>
      <c r="R888" t="s">
        <v>53</v>
      </c>
      <c r="S888" t="s">
        <v>4154</v>
      </c>
      <c r="T888" t="s">
        <v>37</v>
      </c>
      <c r="U888" t="s">
        <v>37</v>
      </c>
      <c r="V888" t="s">
        <v>4155</v>
      </c>
      <c r="W888" t="s">
        <v>1157</v>
      </c>
      <c r="X888" t="s">
        <v>114</v>
      </c>
      <c r="Y888" t="s">
        <v>1158</v>
      </c>
      <c r="Z888" t="s">
        <v>4156</v>
      </c>
      <c r="AA888" t="s">
        <v>44</v>
      </c>
      <c r="AB888" t="s">
        <v>44</v>
      </c>
      <c r="AC888" t="s">
        <v>117</v>
      </c>
      <c r="AD888" t="s">
        <v>1288</v>
      </c>
      <c r="AE888" t="s">
        <v>37</v>
      </c>
      <c r="AF888" t="s">
        <v>37</v>
      </c>
      <c r="AG888" t="s">
        <v>37</v>
      </c>
      <c r="AH888" t="s">
        <v>37</v>
      </c>
      <c r="AI888" t="s">
        <v>37</v>
      </c>
    </row>
    <row r="889" spans="1:35" ht="16.850000000000001" customHeight="1">
      <c r="A889" s="65" t="str">
        <f>IF(L889="","",IF(COUNTIF(Wip!K:K,L889)=0,IF(W889="","KGB","KBB"),IF(AND(_xlfn.IFNA(VLOOKUP(L889,Wip!K:M,3,0),"")="Y",Q889="MTCAPPLYCONF"),"On Hold",IF(W889="","KGB","KBB"))))</f>
        <v>KGB</v>
      </c>
      <c r="B889" s="65" t="str">
        <f>IF(A889="on hold", "on hold",
 IF(A889="KGB", "Standard Shipment",
  IF(IFERROR(IFERROR(VLOOKUP(L889, List!D:J, 7, 0), VLOOKUP(L889&amp;"", List!D:J, 7, 0)), 0)=0,
   IF(IFERROR(IFERROR(VLOOKUP(L889, 'CND List'!$A:$C, 3, 0), VLOOKUP(L889&amp;"", 'CND List'!$A:$C, 3, 0)), 0)=0,
    IF(A889="KBB", "-", ""),
    IFERROR(VLOOKUP(L889, 'CND List'!$A:$C, 3, 0), VLOOKUP(L889&amp;"", 'CND List'!$A:$C, 3, 0))
   ),
   IFERROR(VLOOKUP(L889, List!D:J, 7, 0), VLOOKUP(L889&amp;"", List!D:J, 7, 0))
  )
 )
)</f>
        <v>Standard Shipment</v>
      </c>
      <c r="C889" s="66" t="str">
        <f t="shared" si="14"/>
        <v>Standard Shipment</v>
      </c>
      <c r="D889" s="67" t="str">
        <f ca="1">IF(C889="Local Scrap","Closed",IFERROR(IF(A889="kgb","Closed",IF(MID(C889,5,1)="Q","Closed",LOOKUP(TODAY()-W889, {0,31,91,181,366}, {"0-30天","31-90天","91-180天","181-365天","365天以上"}))), LOOKUP(TODAY()-Z889, {0,31,91,181,366}, {"0-30天","31-90天","91-180天","181-365天","365天以上"})))</f>
        <v>Closed</v>
      </c>
      <c r="E889" s="67" t="str" cm="1">
        <f t="array" ref="E889">IF(A889&lt;&gt;"kbb", "", IF(IFERROR(VALUE(V889), 0)=MAX(INDEX(($A$2:$A$4929="kbb")*($L$2:$L$4929=L889)*IFERROR(VALUE($V$2:$V$4929), 0), 0)), "最新", "歷史重複"))</f>
        <v/>
      </c>
      <c r="F889" t="s">
        <v>4143</v>
      </c>
      <c r="G889" t="s">
        <v>29</v>
      </c>
      <c r="H889" t="s">
        <v>30</v>
      </c>
      <c r="I889" t="s">
        <v>3483</v>
      </c>
      <c r="J889" t="s">
        <v>4144</v>
      </c>
      <c r="K889" t="s">
        <v>4145</v>
      </c>
      <c r="L889" t="s">
        <v>4157</v>
      </c>
      <c r="M889" t="s">
        <v>1259</v>
      </c>
      <c r="N889" t="s">
        <v>1260</v>
      </c>
      <c r="O889" t="s">
        <v>37</v>
      </c>
      <c r="P889" t="s">
        <v>4158</v>
      </c>
      <c r="Q889" t="s">
        <v>38</v>
      </c>
      <c r="R889" t="s">
        <v>743</v>
      </c>
      <c r="S889" t="s">
        <v>4154</v>
      </c>
      <c r="T889" t="s">
        <v>4159</v>
      </c>
      <c r="U889" t="s">
        <v>4160</v>
      </c>
      <c r="V889" t="s">
        <v>4160</v>
      </c>
      <c r="W889" t="s">
        <v>37</v>
      </c>
      <c r="X889" t="s">
        <v>37</v>
      </c>
      <c r="Y889" t="s">
        <v>37</v>
      </c>
      <c r="Z889" t="s">
        <v>4161</v>
      </c>
      <c r="AA889" t="s">
        <v>44</v>
      </c>
      <c r="AB889" t="s">
        <v>44</v>
      </c>
      <c r="AC889" t="s">
        <v>45</v>
      </c>
      <c r="AD889" t="s">
        <v>1257</v>
      </c>
      <c r="AE889" t="s">
        <v>4162</v>
      </c>
      <c r="AF889" t="s">
        <v>48</v>
      </c>
      <c r="AG889">
        <v>621801</v>
      </c>
      <c r="AH889">
        <v>1</v>
      </c>
      <c r="AI889">
        <v>1</v>
      </c>
    </row>
    <row r="890" spans="1:35" ht="16.850000000000001" customHeight="1">
      <c r="A890" s="65" t="str">
        <f>IF(L890="","",IF(COUNTIF(Wip!K:K,L890)=0,IF(W890="","KGB","KBB"),IF(AND(_xlfn.IFNA(VLOOKUP(L890,Wip!K:M,3,0),"")="Y",Q890="MTCAPPLYCONF"),"On Hold",IF(W890="","KGB","KBB"))))</f>
        <v>KGB</v>
      </c>
      <c r="B890" s="65" t="str">
        <f>IF(A890="on hold", "on hold",
 IF(A890="KGB", "Standard Shipment",
  IF(IFERROR(IFERROR(VLOOKUP(L890, List!D:J, 7, 0), VLOOKUP(L890&amp;"", List!D:J, 7, 0)), 0)=0,
   IF(IFERROR(IFERROR(VLOOKUP(L890, 'CND List'!$A:$C, 3, 0), VLOOKUP(L890&amp;"", 'CND List'!$A:$C, 3, 0)), 0)=0,
    IF(A890="KBB", "-", ""),
    IFERROR(VLOOKUP(L890, 'CND List'!$A:$C, 3, 0), VLOOKUP(L890&amp;"", 'CND List'!$A:$C, 3, 0))
   ),
   IFERROR(VLOOKUP(L890, List!D:J, 7, 0), VLOOKUP(L890&amp;"", List!D:J, 7, 0))
  )
 )
)</f>
        <v>Standard Shipment</v>
      </c>
      <c r="C890" s="66" t="str">
        <f t="shared" si="14"/>
        <v>Standard Shipment</v>
      </c>
      <c r="D890" s="67" t="str">
        <f ca="1">IF(C890="Local Scrap","Closed",IFERROR(IF(A890="kgb","Closed",IF(MID(C890,5,1)="Q","Closed",LOOKUP(TODAY()-W890, {0,31,91,181,366}, {"0-30天","31-90天","91-180天","181-365天","365天以上"}))), LOOKUP(TODAY()-Z890, {0,31,91,181,366}, {"0-30天","31-90天","91-180天","181-365天","365天以上"})))</f>
        <v>Closed</v>
      </c>
      <c r="E890" s="67" t="str" cm="1">
        <f t="array" ref="E890">IF(A890&lt;&gt;"kbb", "", IF(IFERROR(VALUE(V890), 0)=MAX(INDEX(($A$2:$A$4929="kbb")*($L$2:$L$4929=L890)*IFERROR(VALUE($V$2:$V$4929), 0), 0)), "最新", "歷史重複"))</f>
        <v/>
      </c>
      <c r="F890" t="s">
        <v>4143</v>
      </c>
      <c r="G890" t="s">
        <v>29</v>
      </c>
      <c r="H890" t="s">
        <v>30</v>
      </c>
      <c r="I890" t="s">
        <v>3483</v>
      </c>
      <c r="J890" t="s">
        <v>4144</v>
      </c>
      <c r="K890" t="s">
        <v>4145</v>
      </c>
      <c r="L890" t="s">
        <v>4163</v>
      </c>
      <c r="M890" t="s">
        <v>4164</v>
      </c>
      <c r="N890" t="s">
        <v>4165</v>
      </c>
      <c r="O890" t="s">
        <v>37</v>
      </c>
      <c r="P890" t="s">
        <v>4166</v>
      </c>
      <c r="Q890" t="s">
        <v>38</v>
      </c>
      <c r="R890" t="s">
        <v>743</v>
      </c>
      <c r="S890" t="s">
        <v>4154</v>
      </c>
      <c r="T890" t="s">
        <v>4167</v>
      </c>
      <c r="U890" t="s">
        <v>4160</v>
      </c>
      <c r="V890" t="s">
        <v>4160</v>
      </c>
      <c r="W890" t="s">
        <v>37</v>
      </c>
      <c r="X890" t="s">
        <v>37</v>
      </c>
      <c r="Y890" t="s">
        <v>37</v>
      </c>
      <c r="Z890" t="s">
        <v>4168</v>
      </c>
      <c r="AA890" t="s">
        <v>44</v>
      </c>
      <c r="AB890" t="s">
        <v>44</v>
      </c>
      <c r="AC890" t="s">
        <v>45</v>
      </c>
      <c r="AD890" t="s">
        <v>1532</v>
      </c>
      <c r="AE890" t="s">
        <v>4162</v>
      </c>
      <c r="AF890" t="s">
        <v>48</v>
      </c>
      <c r="AG890">
        <v>621801</v>
      </c>
      <c r="AH890">
        <v>1</v>
      </c>
      <c r="AI890">
        <v>1</v>
      </c>
    </row>
    <row r="891" spans="1:35" ht="16.850000000000001" customHeight="1">
      <c r="A891" s="65" t="str">
        <f>IF(L891="","",IF(COUNTIF(Wip!K:K,L891)=0,IF(W891="","KGB","KBB"),IF(AND(_xlfn.IFNA(VLOOKUP(L891,Wip!K:M,3,0),"")="Y",Q891="MTCAPPLYCONF"),"On Hold",IF(W891="","KGB","KBB"))))</f>
        <v>KGB</v>
      </c>
      <c r="B891" s="65" t="str">
        <f>IF(A891="on hold", "on hold",
 IF(A891="KGB", "Standard Shipment",
  IF(IFERROR(IFERROR(VLOOKUP(L891, List!D:J, 7, 0), VLOOKUP(L891&amp;"", List!D:J, 7, 0)), 0)=0,
   IF(IFERROR(IFERROR(VLOOKUP(L891, 'CND List'!$A:$C, 3, 0), VLOOKUP(L891&amp;"", 'CND List'!$A:$C, 3, 0)), 0)=0,
    IF(A891="KBB", "-", ""),
    IFERROR(VLOOKUP(L891, 'CND List'!$A:$C, 3, 0), VLOOKUP(L891&amp;"", 'CND List'!$A:$C, 3, 0))
   ),
   IFERROR(VLOOKUP(L891, List!D:J, 7, 0), VLOOKUP(L891&amp;"", List!D:J, 7, 0))
  )
 )
)</f>
        <v>Standard Shipment</v>
      </c>
      <c r="C891" s="66" t="str">
        <f t="shared" si="14"/>
        <v>Standard Shipment</v>
      </c>
      <c r="D891" s="67" t="str">
        <f ca="1">IF(C891="Local Scrap","Closed",IFERROR(IF(A891="kgb","Closed",IF(MID(C891,5,1)="Q","Closed",LOOKUP(TODAY()-W891, {0,31,91,181,366}, {"0-30天","31-90天","91-180天","181-365天","365天以上"}))), LOOKUP(TODAY()-Z891, {0,31,91,181,366}, {"0-30天","31-90天","91-180天","181-365天","365天以上"})))</f>
        <v>Closed</v>
      </c>
      <c r="E891" s="67" t="str" cm="1">
        <f t="array" ref="E891">IF(A891&lt;&gt;"kbb", "", IF(IFERROR(VALUE(V891), 0)=MAX(INDEX(($A$2:$A$4929="kbb")*($L$2:$L$4929=L891)*IFERROR(VALUE($V$2:$V$4929), 0), 0)), "最新", "歷史重複"))</f>
        <v/>
      </c>
      <c r="F891" t="s">
        <v>4143</v>
      </c>
      <c r="G891" t="s">
        <v>29</v>
      </c>
      <c r="H891" t="s">
        <v>30</v>
      </c>
      <c r="I891" t="s">
        <v>3483</v>
      </c>
      <c r="J891" t="s">
        <v>4144</v>
      </c>
      <c r="K891" t="s">
        <v>4145</v>
      </c>
      <c r="L891" t="s">
        <v>4169</v>
      </c>
      <c r="M891" t="s">
        <v>4170</v>
      </c>
      <c r="N891" t="s">
        <v>4171</v>
      </c>
      <c r="O891" t="s">
        <v>37</v>
      </c>
      <c r="P891" t="s">
        <v>4172</v>
      </c>
      <c r="Q891" t="s">
        <v>38</v>
      </c>
      <c r="R891" t="s">
        <v>743</v>
      </c>
      <c r="S891" t="s">
        <v>4154</v>
      </c>
      <c r="T891" t="s">
        <v>4173</v>
      </c>
      <c r="U891" t="s">
        <v>4160</v>
      </c>
      <c r="V891" t="s">
        <v>4160</v>
      </c>
      <c r="W891" t="s">
        <v>37</v>
      </c>
      <c r="X891" t="s">
        <v>37</v>
      </c>
      <c r="Y891" t="s">
        <v>37</v>
      </c>
      <c r="Z891" t="s">
        <v>4174</v>
      </c>
      <c r="AA891" t="s">
        <v>44</v>
      </c>
      <c r="AB891" t="s">
        <v>44</v>
      </c>
      <c r="AC891" t="s">
        <v>45</v>
      </c>
      <c r="AD891" t="s">
        <v>1302</v>
      </c>
      <c r="AE891" t="s">
        <v>4162</v>
      </c>
      <c r="AF891" t="s">
        <v>48</v>
      </c>
      <c r="AG891">
        <v>621801</v>
      </c>
      <c r="AH891">
        <v>1</v>
      </c>
      <c r="AI891">
        <v>1</v>
      </c>
    </row>
    <row r="892" spans="1:35" ht="16.850000000000001" customHeight="1">
      <c r="A892" s="65" t="str">
        <f>IF(L892="","",IF(COUNTIF(Wip!K:K,L892)=0,IF(W892="","KGB","KBB"),IF(AND(_xlfn.IFNA(VLOOKUP(L892,Wip!K:M,3,0),"")="Y",Q892="MTCAPPLYCONF"),"On Hold",IF(W892="","KGB","KBB"))))</f>
        <v>KGB</v>
      </c>
      <c r="B892" s="65" t="str">
        <f>IF(A892="on hold", "on hold",
 IF(A892="KGB", "Standard Shipment",
  IF(IFERROR(IFERROR(VLOOKUP(L892, List!D:J, 7, 0), VLOOKUP(L892&amp;"", List!D:J, 7, 0)), 0)=0,
   IF(IFERROR(IFERROR(VLOOKUP(L892, 'CND List'!$A:$C, 3, 0), VLOOKUP(L892&amp;"", 'CND List'!$A:$C, 3, 0)), 0)=0,
    IF(A892="KBB", "-", ""),
    IFERROR(VLOOKUP(L892, 'CND List'!$A:$C, 3, 0), VLOOKUP(L892&amp;"", 'CND List'!$A:$C, 3, 0))
   ),
   IFERROR(VLOOKUP(L892, List!D:J, 7, 0), VLOOKUP(L892&amp;"", List!D:J, 7, 0))
  )
 )
)</f>
        <v>Standard Shipment</v>
      </c>
      <c r="C892" s="66" t="str">
        <f t="shared" si="14"/>
        <v>Standard Shipment</v>
      </c>
      <c r="D892" s="67" t="str">
        <f ca="1">IF(C892="Local Scrap","Closed",IFERROR(IF(A892="kgb","Closed",IF(MID(C892,5,1)="Q","Closed",LOOKUP(TODAY()-W892, {0,31,91,181,366}, {"0-30天","31-90天","91-180天","181-365天","365天以上"}))), LOOKUP(TODAY()-Z892, {0,31,91,181,366}, {"0-30天","31-90天","91-180天","181-365天","365天以上"})))</f>
        <v>Closed</v>
      </c>
      <c r="E892" s="67" t="str" cm="1">
        <f t="array" ref="E892">IF(A892&lt;&gt;"kbb", "", IF(IFERROR(VALUE(V892), 0)=MAX(INDEX(($A$2:$A$4929="kbb")*($L$2:$L$4929=L892)*IFERROR(VALUE($V$2:$V$4929), 0), 0)), "最新", "歷史重複"))</f>
        <v/>
      </c>
      <c r="F892" t="s">
        <v>4143</v>
      </c>
      <c r="G892" t="s">
        <v>29</v>
      </c>
      <c r="H892" t="s">
        <v>30</v>
      </c>
      <c r="I892" t="s">
        <v>3483</v>
      </c>
      <c r="J892" t="s">
        <v>4144</v>
      </c>
      <c r="K892" t="s">
        <v>4145</v>
      </c>
      <c r="L892" t="s">
        <v>4175</v>
      </c>
      <c r="M892" t="s">
        <v>1248</v>
      </c>
      <c r="N892" t="s">
        <v>1249</v>
      </c>
      <c r="O892" t="s">
        <v>37</v>
      </c>
      <c r="P892" t="s">
        <v>4176</v>
      </c>
      <c r="Q892" t="s">
        <v>38</v>
      </c>
      <c r="R892" t="s">
        <v>743</v>
      </c>
      <c r="S892" t="s">
        <v>4148</v>
      </c>
      <c r="T892" t="s">
        <v>4177</v>
      </c>
      <c r="U892" t="s">
        <v>4178</v>
      </c>
      <c r="V892" t="s">
        <v>4178</v>
      </c>
      <c r="W892" t="s">
        <v>37</v>
      </c>
      <c r="X892" t="s">
        <v>37</v>
      </c>
      <c r="Y892" t="s">
        <v>37</v>
      </c>
      <c r="Z892" t="s">
        <v>4179</v>
      </c>
      <c r="AA892" t="s">
        <v>44</v>
      </c>
      <c r="AB892" t="s">
        <v>44</v>
      </c>
      <c r="AC892" t="s">
        <v>45</v>
      </c>
      <c r="AD892" t="s">
        <v>1257</v>
      </c>
      <c r="AE892" t="s">
        <v>4180</v>
      </c>
      <c r="AF892" t="s">
        <v>48</v>
      </c>
      <c r="AG892">
        <v>621701</v>
      </c>
      <c r="AH892">
        <v>1</v>
      </c>
      <c r="AI892">
        <v>1</v>
      </c>
    </row>
    <row r="893" spans="1:35" ht="16.850000000000001" customHeight="1">
      <c r="A893" s="65" t="str">
        <f>IF(L893="","",IF(COUNTIF(Wip!K:K,L893)=0,IF(W893="","KGB","KBB"),IF(AND(_xlfn.IFNA(VLOOKUP(L893,Wip!K:M,3,0),"")="Y",Q893="MTCAPPLYCONF"),"On Hold",IF(W893="","KGB","KBB"))))</f>
        <v>KGB</v>
      </c>
      <c r="B893" s="65" t="str">
        <f>IF(A893="on hold", "on hold",
 IF(A893="KGB", "Standard Shipment",
  IF(IFERROR(IFERROR(VLOOKUP(L893, List!D:J, 7, 0), VLOOKUP(L893&amp;"", List!D:J, 7, 0)), 0)=0,
   IF(IFERROR(IFERROR(VLOOKUP(L893, 'CND List'!$A:$C, 3, 0), VLOOKUP(L893&amp;"", 'CND List'!$A:$C, 3, 0)), 0)=0,
    IF(A893="KBB", "-", ""),
    IFERROR(VLOOKUP(L893, 'CND List'!$A:$C, 3, 0), VLOOKUP(L893&amp;"", 'CND List'!$A:$C, 3, 0))
   ),
   IFERROR(VLOOKUP(L893, List!D:J, 7, 0), VLOOKUP(L893&amp;"", List!D:J, 7, 0))
  )
 )
)</f>
        <v>Standard Shipment</v>
      </c>
      <c r="C893" s="66" t="str">
        <f t="shared" si="14"/>
        <v>Standard Shipment</v>
      </c>
      <c r="D893" s="67" t="str">
        <f ca="1">IF(C893="Local Scrap","Closed",IFERROR(IF(A893="kgb","Closed",IF(MID(C893,5,1)="Q","Closed",LOOKUP(TODAY()-W893, {0,31,91,181,366}, {"0-30天","31-90天","91-180天","181-365天","365天以上"}))), LOOKUP(TODAY()-Z893, {0,31,91,181,366}, {"0-30天","31-90天","91-180天","181-365天","365天以上"})))</f>
        <v>Closed</v>
      </c>
      <c r="E893" s="67" t="str" cm="1">
        <f t="array" ref="E893">IF(A893&lt;&gt;"kbb", "", IF(IFERROR(VALUE(V893), 0)=MAX(INDEX(($A$2:$A$4929="kbb")*($L$2:$L$4929=L893)*IFERROR(VALUE($V$2:$V$4929), 0), 0)), "最新", "歷史重複"))</f>
        <v/>
      </c>
      <c r="F893" t="s">
        <v>4143</v>
      </c>
      <c r="G893" t="s">
        <v>29</v>
      </c>
      <c r="H893" t="s">
        <v>30</v>
      </c>
      <c r="I893" t="s">
        <v>3483</v>
      </c>
      <c r="J893" t="s">
        <v>4144</v>
      </c>
      <c r="K893" t="s">
        <v>4145</v>
      </c>
      <c r="L893" t="s">
        <v>4181</v>
      </c>
      <c r="M893" t="s">
        <v>4170</v>
      </c>
      <c r="N893" t="s">
        <v>4171</v>
      </c>
      <c r="O893" t="s">
        <v>37</v>
      </c>
      <c r="P893" t="s">
        <v>4182</v>
      </c>
      <c r="Q893" t="s">
        <v>38</v>
      </c>
      <c r="R893" t="s">
        <v>743</v>
      </c>
      <c r="S893" t="s">
        <v>4148</v>
      </c>
      <c r="T893" t="s">
        <v>4183</v>
      </c>
      <c r="U893" t="s">
        <v>4178</v>
      </c>
      <c r="V893" t="s">
        <v>4178</v>
      </c>
      <c r="W893" t="s">
        <v>37</v>
      </c>
      <c r="X893" t="s">
        <v>37</v>
      </c>
      <c r="Y893" t="s">
        <v>37</v>
      </c>
      <c r="Z893" t="s">
        <v>4184</v>
      </c>
      <c r="AA893" t="s">
        <v>44</v>
      </c>
      <c r="AB893" t="s">
        <v>44</v>
      </c>
      <c r="AC893" t="s">
        <v>45</v>
      </c>
      <c r="AD893" t="s">
        <v>1302</v>
      </c>
      <c r="AE893" t="s">
        <v>4180</v>
      </c>
      <c r="AF893" t="s">
        <v>48</v>
      </c>
      <c r="AG893">
        <v>621701</v>
      </c>
      <c r="AH893">
        <v>1</v>
      </c>
      <c r="AI893">
        <v>1</v>
      </c>
    </row>
    <row r="894" spans="1:35" ht="16.850000000000001" customHeight="1">
      <c r="A894" s="65" t="str">
        <f>IF(L894="","",IF(COUNTIF(Wip!K:K,L894)=0,IF(W894="","KGB","KBB"),IF(AND(_xlfn.IFNA(VLOOKUP(L894,Wip!K:M,3,0),"")="Y",Q894="MTCAPPLYCONF"),"On Hold",IF(W894="","KGB","KBB"))))</f>
        <v>KGB</v>
      </c>
      <c r="B894" s="65" t="str">
        <f>IF(A894="on hold", "on hold",
 IF(A894="KGB", "Standard Shipment",
  IF(IFERROR(IFERROR(VLOOKUP(L894, List!D:J, 7, 0), VLOOKUP(L894&amp;"", List!D:J, 7, 0)), 0)=0,
   IF(IFERROR(IFERROR(VLOOKUP(L894, 'CND List'!$A:$C, 3, 0), VLOOKUP(L894&amp;"", 'CND List'!$A:$C, 3, 0)), 0)=0,
    IF(A894="KBB", "-", ""),
    IFERROR(VLOOKUP(L894, 'CND List'!$A:$C, 3, 0), VLOOKUP(L894&amp;"", 'CND List'!$A:$C, 3, 0))
   ),
   IFERROR(VLOOKUP(L894, List!D:J, 7, 0), VLOOKUP(L894&amp;"", List!D:J, 7, 0))
  )
 )
)</f>
        <v>Standard Shipment</v>
      </c>
      <c r="C894" s="66" t="str">
        <f t="shared" ref="C894:C957" si="15">IF(A894="on hold", "on hold", IF(B894="on hold", "wait for return customer", IF(B894="CND Sceond Pass", "Standard Shipment", IF(AND(A894="kgb", OR(B894="-", B894="", B894="#N/A")), "Standard Shipment", IF(AND(A894="kbb", OR(B894="-", B894="", B894="#N/A")), "wait for return customer", IF(OR(B894="Local Scrap", B894="SBF to be notified", B894="VRAM is pending RTV", B894="BU未結案"), B894, IF(OR(B894="scrap結案", B894="良品結案", LEFT(B894,2)="sc", LEFT(B894,2)="良品"), "CND結案", IF(ISNUMBER(B894), YEAR(B894) &amp; "Q" &amp; INT((MONTH(B894)+2)/3), IF(ISERROR(DATEVALUE(TEXT(B894,"yyyy/mm/dd"))), IF(ISNA(B894), "#N/A", B894), YEAR(DATEVALUE(TEXT(B894,"yyyy/mm/dd"))) &amp; "Q" &amp; INT((MONTH(DATEVALUE(TEXT(B894,"yyyy/mm/dd")))+2)/3))))))))))</f>
        <v>Standard Shipment</v>
      </c>
      <c r="D894" s="67" t="str">
        <f ca="1">IF(C894="Local Scrap","Closed",IFERROR(IF(A894="kgb","Closed",IF(MID(C894,5,1)="Q","Closed",LOOKUP(TODAY()-W894, {0,31,91,181,366}, {"0-30天","31-90天","91-180天","181-365天","365天以上"}))), LOOKUP(TODAY()-Z894, {0,31,91,181,366}, {"0-30天","31-90天","91-180天","181-365天","365天以上"})))</f>
        <v>Closed</v>
      </c>
      <c r="E894" s="67" t="str" cm="1">
        <f t="array" ref="E894">IF(A894&lt;&gt;"kbb", "", IF(IFERROR(VALUE(V894), 0)=MAX(INDEX(($A$2:$A$4929="kbb")*($L$2:$L$4929=L894)*IFERROR(VALUE($V$2:$V$4929), 0), 0)), "最新", "歷史重複"))</f>
        <v/>
      </c>
      <c r="F894" t="s">
        <v>4143</v>
      </c>
      <c r="G894" t="s">
        <v>29</v>
      </c>
      <c r="H894" t="s">
        <v>30</v>
      </c>
      <c r="I894" t="s">
        <v>3483</v>
      </c>
      <c r="J894" t="s">
        <v>4144</v>
      </c>
      <c r="K894" t="s">
        <v>4145</v>
      </c>
      <c r="L894" t="s">
        <v>4185</v>
      </c>
      <c r="M894" t="s">
        <v>1259</v>
      </c>
      <c r="N894" t="s">
        <v>1260</v>
      </c>
      <c r="O894" t="s">
        <v>37</v>
      </c>
      <c r="P894" t="s">
        <v>4186</v>
      </c>
      <c r="Q894" t="s">
        <v>38</v>
      </c>
      <c r="R894" t="s">
        <v>743</v>
      </c>
      <c r="S894" t="s">
        <v>4148</v>
      </c>
      <c r="T894" t="s">
        <v>4187</v>
      </c>
      <c r="U894" t="s">
        <v>4188</v>
      </c>
      <c r="V894" t="s">
        <v>4188</v>
      </c>
      <c r="W894" t="s">
        <v>37</v>
      </c>
      <c r="X894" t="s">
        <v>37</v>
      </c>
      <c r="Y894" t="s">
        <v>37</v>
      </c>
      <c r="Z894" t="s">
        <v>4189</v>
      </c>
      <c r="AA894" t="s">
        <v>44</v>
      </c>
      <c r="AB894" t="s">
        <v>44</v>
      </c>
      <c r="AC894" t="s">
        <v>45</v>
      </c>
      <c r="AD894" t="s">
        <v>1257</v>
      </c>
      <c r="AE894" t="s">
        <v>4190</v>
      </c>
      <c r="AF894" t="s">
        <v>48</v>
      </c>
      <c r="AG894">
        <v>621747</v>
      </c>
      <c r="AH894">
        <v>1</v>
      </c>
      <c r="AI894">
        <v>1</v>
      </c>
    </row>
    <row r="895" spans="1:35" ht="16.850000000000001" customHeight="1">
      <c r="A895" s="65" t="str">
        <f>IF(L895="","",IF(COUNTIF(Wip!K:K,L895)=0,IF(W895="","KGB","KBB"),IF(AND(_xlfn.IFNA(VLOOKUP(L895,Wip!K:M,3,0),"")="Y",Q895="MTCAPPLYCONF"),"On Hold",IF(W895="","KGB","KBB"))))</f>
        <v>KGB</v>
      </c>
      <c r="B895" s="65" t="str">
        <f>IF(A895="on hold", "on hold",
 IF(A895="KGB", "Standard Shipment",
  IF(IFERROR(IFERROR(VLOOKUP(L895, List!D:J, 7, 0), VLOOKUP(L895&amp;"", List!D:J, 7, 0)), 0)=0,
   IF(IFERROR(IFERROR(VLOOKUP(L895, 'CND List'!$A:$C, 3, 0), VLOOKUP(L895&amp;"", 'CND List'!$A:$C, 3, 0)), 0)=0,
    IF(A895="KBB", "-", ""),
    IFERROR(VLOOKUP(L895, 'CND List'!$A:$C, 3, 0), VLOOKUP(L895&amp;"", 'CND List'!$A:$C, 3, 0))
   ),
   IFERROR(VLOOKUP(L895, List!D:J, 7, 0), VLOOKUP(L895&amp;"", List!D:J, 7, 0))
  )
 )
)</f>
        <v>Standard Shipment</v>
      </c>
      <c r="C895" s="66" t="str">
        <f t="shared" si="15"/>
        <v>Standard Shipment</v>
      </c>
      <c r="D895" s="67" t="str">
        <f ca="1">IF(C895="Local Scrap","Closed",IFERROR(IF(A895="kgb","Closed",IF(MID(C895,5,1)="Q","Closed",LOOKUP(TODAY()-W895, {0,31,91,181,366}, {"0-30天","31-90天","91-180天","181-365天","365天以上"}))), LOOKUP(TODAY()-Z895, {0,31,91,181,366}, {"0-30天","31-90天","91-180天","181-365天","365天以上"})))</f>
        <v>Closed</v>
      </c>
      <c r="E895" s="67" t="str" cm="1">
        <f t="array" ref="E895">IF(A895&lt;&gt;"kbb", "", IF(IFERROR(VALUE(V895), 0)=MAX(INDEX(($A$2:$A$4929="kbb")*($L$2:$L$4929=L895)*IFERROR(VALUE($V$2:$V$4929), 0), 0)), "最新", "歷史重複"))</f>
        <v/>
      </c>
      <c r="F895" t="s">
        <v>4143</v>
      </c>
      <c r="G895" t="s">
        <v>29</v>
      </c>
      <c r="H895" t="s">
        <v>30</v>
      </c>
      <c r="I895" t="s">
        <v>3483</v>
      </c>
      <c r="J895" t="s">
        <v>4144</v>
      </c>
      <c r="K895" t="s">
        <v>4145</v>
      </c>
      <c r="L895" t="s">
        <v>4191</v>
      </c>
      <c r="M895" t="s">
        <v>3149</v>
      </c>
      <c r="N895" t="s">
        <v>1321</v>
      </c>
      <c r="O895" t="s">
        <v>37</v>
      </c>
      <c r="P895" t="s">
        <v>4192</v>
      </c>
      <c r="Q895" t="s">
        <v>38</v>
      </c>
      <c r="R895" t="s">
        <v>743</v>
      </c>
      <c r="S895" t="s">
        <v>4154</v>
      </c>
      <c r="T895" t="s">
        <v>4193</v>
      </c>
      <c r="U895" t="s">
        <v>4194</v>
      </c>
      <c r="V895" t="s">
        <v>4194</v>
      </c>
      <c r="W895" t="s">
        <v>37</v>
      </c>
      <c r="X895" t="s">
        <v>37</v>
      </c>
      <c r="Y895" t="s">
        <v>37</v>
      </c>
      <c r="Z895" t="s">
        <v>4195</v>
      </c>
      <c r="AA895" t="s">
        <v>44</v>
      </c>
      <c r="AB895" t="s">
        <v>44</v>
      </c>
      <c r="AC895" t="s">
        <v>45</v>
      </c>
      <c r="AD895" t="s">
        <v>1288</v>
      </c>
      <c r="AE895" t="s">
        <v>4162</v>
      </c>
      <c r="AF895" t="s">
        <v>48</v>
      </c>
      <c r="AG895">
        <v>621801</v>
      </c>
      <c r="AH895">
        <v>1</v>
      </c>
      <c r="AI895">
        <v>1</v>
      </c>
    </row>
    <row r="896" spans="1:35" ht="16.850000000000001" customHeight="1">
      <c r="A896" s="65" t="str">
        <f>IF(L896="","",IF(COUNTIF(Wip!K:K,L896)=0,IF(W896="","KGB","KBB"),IF(AND(_xlfn.IFNA(VLOOKUP(L896,Wip!K:M,3,0),"")="Y",Q896="MTCAPPLYCONF"),"On Hold",IF(W896="","KGB","KBB"))))</f>
        <v>KGB</v>
      </c>
      <c r="B896" s="65" t="str">
        <f>IF(A896="on hold", "on hold",
 IF(A896="KGB", "Standard Shipment",
  IF(IFERROR(IFERROR(VLOOKUP(L896, List!D:J, 7, 0), VLOOKUP(L896&amp;"", List!D:J, 7, 0)), 0)=0,
   IF(IFERROR(IFERROR(VLOOKUP(L896, 'CND List'!$A:$C, 3, 0), VLOOKUP(L896&amp;"", 'CND List'!$A:$C, 3, 0)), 0)=0,
    IF(A896="KBB", "-", ""),
    IFERROR(VLOOKUP(L896, 'CND List'!$A:$C, 3, 0), VLOOKUP(L896&amp;"", 'CND List'!$A:$C, 3, 0))
   ),
   IFERROR(VLOOKUP(L896, List!D:J, 7, 0), VLOOKUP(L896&amp;"", List!D:J, 7, 0))
  )
 )
)</f>
        <v>Standard Shipment</v>
      </c>
      <c r="C896" s="66" t="str">
        <f t="shared" si="15"/>
        <v>Standard Shipment</v>
      </c>
      <c r="D896" s="67" t="str">
        <f ca="1">IF(C896="Local Scrap","Closed",IFERROR(IF(A896="kgb","Closed",IF(MID(C896,5,1)="Q","Closed",LOOKUP(TODAY()-W896, {0,31,91,181,366}, {"0-30天","31-90天","91-180天","181-365天","365天以上"}))), LOOKUP(TODAY()-Z896, {0,31,91,181,366}, {"0-30天","31-90天","91-180天","181-365天","365天以上"})))</f>
        <v>Closed</v>
      </c>
      <c r="E896" s="67" t="str" cm="1">
        <f t="array" ref="E896">IF(A896&lt;&gt;"kbb", "", IF(IFERROR(VALUE(V896), 0)=MAX(INDEX(($A$2:$A$4929="kbb")*($L$2:$L$4929=L896)*IFERROR(VALUE($V$2:$V$4929), 0), 0)), "最新", "歷史重複"))</f>
        <v/>
      </c>
      <c r="F896" t="s">
        <v>4143</v>
      </c>
      <c r="G896" t="s">
        <v>29</v>
      </c>
      <c r="H896" t="s">
        <v>30</v>
      </c>
      <c r="I896" t="s">
        <v>3483</v>
      </c>
      <c r="J896" t="s">
        <v>4144</v>
      </c>
      <c r="K896" t="s">
        <v>4145</v>
      </c>
      <c r="L896" t="s">
        <v>4196</v>
      </c>
      <c r="M896" t="s">
        <v>1376</v>
      </c>
      <c r="N896" t="s">
        <v>1283</v>
      </c>
      <c r="O896" t="s">
        <v>37</v>
      </c>
      <c r="P896" t="s">
        <v>4197</v>
      </c>
      <c r="Q896" t="s">
        <v>38</v>
      </c>
      <c r="R896" t="s">
        <v>743</v>
      </c>
      <c r="S896" t="s">
        <v>4148</v>
      </c>
      <c r="T896" t="s">
        <v>4198</v>
      </c>
      <c r="U896" t="s">
        <v>4194</v>
      </c>
      <c r="V896" t="s">
        <v>4194</v>
      </c>
      <c r="W896" t="s">
        <v>37</v>
      </c>
      <c r="X896" t="s">
        <v>37</v>
      </c>
      <c r="Y896" t="s">
        <v>37</v>
      </c>
      <c r="Z896" t="s">
        <v>4199</v>
      </c>
      <c r="AA896" t="s">
        <v>44</v>
      </c>
      <c r="AB896" t="s">
        <v>44</v>
      </c>
      <c r="AC896" t="s">
        <v>45</v>
      </c>
      <c r="AD896" t="s">
        <v>1288</v>
      </c>
      <c r="AE896" t="s">
        <v>4162</v>
      </c>
      <c r="AF896" t="s">
        <v>48</v>
      </c>
      <c r="AG896">
        <v>621801</v>
      </c>
      <c r="AH896">
        <v>1</v>
      </c>
      <c r="AI896">
        <v>1</v>
      </c>
    </row>
    <row r="897" spans="1:35" ht="16.850000000000001" customHeight="1">
      <c r="A897" s="65" t="str">
        <f>IF(L897="","",IF(COUNTIF(Wip!K:K,L897)=0,IF(W897="","KGB","KBB"),IF(AND(_xlfn.IFNA(VLOOKUP(L897,Wip!K:M,3,0),"")="Y",Q897="MTCAPPLYCONF"),"On Hold",IF(W897="","KGB","KBB"))))</f>
        <v>KBB</v>
      </c>
      <c r="B897" s="65" t="str">
        <f>IF(A897="on hold", "on hold",
 IF(A897="KGB", "Standard Shipment",
  IF(IFERROR(IFERROR(VLOOKUP(L897, List!D:J, 7, 0), VLOOKUP(L897&amp;"", List!D:J, 7, 0)), 0)=0,
   IF(IFERROR(IFERROR(VLOOKUP(L897, 'CND List'!$A:$C, 3, 0), VLOOKUP(L897&amp;"", 'CND List'!$A:$C, 3, 0)), 0)=0,
    IF(A897="KBB", "-", ""),
    IFERROR(VLOOKUP(L897, 'CND List'!$A:$C, 3, 0), VLOOKUP(L897&amp;"", 'CND List'!$A:$C, 3, 0))
   ),
   IFERROR(VLOOKUP(L897, List!D:J, 7, 0), VLOOKUP(L897&amp;"", List!D:J, 7, 0))
  )
 )
)</f>
        <v>-</v>
      </c>
      <c r="C897" s="66" t="str">
        <f t="shared" si="15"/>
        <v>wait for return customer</v>
      </c>
      <c r="D897" s="67" t="str">
        <f ca="1">IF(C897="Local Scrap","Closed",IFERROR(IF(A897="kgb","Closed",IF(MID(C897,5,1)="Q","Closed",LOOKUP(TODAY()-W897, {0,31,91,181,366}, {"0-30天","31-90天","91-180天","181-365天","365天以上"}))), LOOKUP(TODAY()-Z897, {0,31,91,181,366}, {"0-30天","31-90天","91-180天","181-365天","365天以上"})))</f>
        <v>365天以上</v>
      </c>
      <c r="E897" s="67" t="str" cm="1">
        <f t="array" ref="E897">IF(A897&lt;&gt;"kbb", "", IF(IFERROR(VALUE(V897), 0)=MAX(INDEX(($A$2:$A$4929="kbb")*($L$2:$L$4929=L897)*IFERROR(VALUE($V$2:$V$4929), 0), 0)), "最新", "歷史重複"))</f>
        <v>最新</v>
      </c>
      <c r="F897" t="s">
        <v>4143</v>
      </c>
      <c r="G897" t="s">
        <v>29</v>
      </c>
      <c r="H897" t="s">
        <v>30</v>
      </c>
      <c r="I897" t="s">
        <v>3483</v>
      </c>
      <c r="J897" t="s">
        <v>4144</v>
      </c>
      <c r="K897" t="s">
        <v>4145</v>
      </c>
      <c r="L897" t="s">
        <v>4200</v>
      </c>
      <c r="M897" t="s">
        <v>1376</v>
      </c>
      <c r="N897" t="s">
        <v>1283</v>
      </c>
      <c r="O897" t="s">
        <v>37</v>
      </c>
      <c r="P897" t="s">
        <v>4200</v>
      </c>
      <c r="Q897" t="s">
        <v>38</v>
      </c>
      <c r="R897" t="s">
        <v>1881</v>
      </c>
      <c r="S897" t="s">
        <v>4148</v>
      </c>
      <c r="T897" t="s">
        <v>37</v>
      </c>
      <c r="U897" t="s">
        <v>37</v>
      </c>
      <c r="V897" t="s">
        <v>4201</v>
      </c>
      <c r="W897" t="s">
        <v>1252</v>
      </c>
      <c r="X897" t="s">
        <v>114</v>
      </c>
      <c r="Y897" t="s">
        <v>4202</v>
      </c>
      <c r="Z897" t="s">
        <v>4203</v>
      </c>
      <c r="AA897" t="s">
        <v>44</v>
      </c>
      <c r="AB897" t="s">
        <v>44</v>
      </c>
      <c r="AC897" t="s">
        <v>1256</v>
      </c>
      <c r="AD897" t="s">
        <v>1288</v>
      </c>
      <c r="AE897" t="s">
        <v>37</v>
      </c>
      <c r="AF897" t="s">
        <v>37</v>
      </c>
      <c r="AG897" t="s">
        <v>37</v>
      </c>
      <c r="AH897" t="s">
        <v>37</v>
      </c>
      <c r="AI897" t="s">
        <v>37</v>
      </c>
    </row>
    <row r="898" spans="1:35" ht="16.850000000000001" customHeight="1">
      <c r="A898" s="65" t="str">
        <f>IF(L898="","",IF(COUNTIF(Wip!K:K,L898)=0,IF(W898="","KGB","KBB"),IF(AND(_xlfn.IFNA(VLOOKUP(L898,Wip!K:M,3,0),"")="Y",Q898="MTCAPPLYCONF"),"On Hold",IF(W898="","KGB","KBB"))))</f>
        <v>KGB</v>
      </c>
      <c r="B898" s="65" t="str">
        <f>IF(A898="on hold", "on hold",
 IF(A898="KGB", "Standard Shipment",
  IF(IFERROR(IFERROR(VLOOKUP(L898, List!D:J, 7, 0), VLOOKUP(L898&amp;"", List!D:J, 7, 0)), 0)=0,
   IF(IFERROR(IFERROR(VLOOKUP(L898, 'CND List'!$A:$C, 3, 0), VLOOKUP(L898&amp;"", 'CND List'!$A:$C, 3, 0)), 0)=0,
    IF(A898="KBB", "-", ""),
    IFERROR(VLOOKUP(L898, 'CND List'!$A:$C, 3, 0), VLOOKUP(L898&amp;"", 'CND List'!$A:$C, 3, 0))
   ),
   IFERROR(VLOOKUP(L898, List!D:J, 7, 0), VLOOKUP(L898&amp;"", List!D:J, 7, 0))
  )
 )
)</f>
        <v>Standard Shipment</v>
      </c>
      <c r="C898" s="66" t="str">
        <f t="shared" si="15"/>
        <v>Standard Shipment</v>
      </c>
      <c r="D898" s="67" t="str">
        <f ca="1">IF(C898="Local Scrap","Closed",IFERROR(IF(A898="kgb","Closed",IF(MID(C898,5,1)="Q","Closed",LOOKUP(TODAY()-W898, {0,31,91,181,366}, {"0-30天","31-90天","91-180天","181-365天","365天以上"}))), LOOKUP(TODAY()-Z898, {0,31,91,181,366}, {"0-30天","31-90天","91-180天","181-365天","365天以上"})))</f>
        <v>Closed</v>
      </c>
      <c r="E898" s="67" t="str" cm="1">
        <f t="array" ref="E898">IF(A898&lt;&gt;"kbb", "", IF(IFERROR(VALUE(V898), 0)=MAX(INDEX(($A$2:$A$4929="kbb")*($L$2:$L$4929=L898)*IFERROR(VALUE($V$2:$V$4929), 0), 0)), "最新", "歷史重複"))</f>
        <v/>
      </c>
      <c r="F898" t="s">
        <v>4143</v>
      </c>
      <c r="G898" t="s">
        <v>29</v>
      </c>
      <c r="H898" t="s">
        <v>30</v>
      </c>
      <c r="I898" t="s">
        <v>3483</v>
      </c>
      <c r="J898" t="s">
        <v>4144</v>
      </c>
      <c r="K898" t="s">
        <v>4145</v>
      </c>
      <c r="L898" t="s">
        <v>4204</v>
      </c>
      <c r="M898" t="s">
        <v>4205</v>
      </c>
      <c r="N898" t="s">
        <v>1858</v>
      </c>
      <c r="O898" t="s">
        <v>37</v>
      </c>
      <c r="P898" t="s">
        <v>4206</v>
      </c>
      <c r="Q898" t="s">
        <v>38</v>
      </c>
      <c r="R898" t="s">
        <v>53</v>
      </c>
      <c r="S898" t="s">
        <v>4148</v>
      </c>
      <c r="T898" t="s">
        <v>4207</v>
      </c>
      <c r="U898" t="s">
        <v>4208</v>
      </c>
      <c r="V898" t="s">
        <v>4208</v>
      </c>
      <c r="W898" t="s">
        <v>37</v>
      </c>
      <c r="X898" t="s">
        <v>37</v>
      </c>
      <c r="Y898" t="s">
        <v>37</v>
      </c>
      <c r="Z898" t="s">
        <v>4209</v>
      </c>
      <c r="AA898" t="s">
        <v>44</v>
      </c>
      <c r="AB898" t="s">
        <v>44</v>
      </c>
      <c r="AC898" t="s">
        <v>45</v>
      </c>
      <c r="AD898" t="s">
        <v>1302</v>
      </c>
      <c r="AE898" t="s">
        <v>4210</v>
      </c>
      <c r="AF898" t="s">
        <v>48</v>
      </c>
      <c r="AG898">
        <v>621921</v>
      </c>
      <c r="AH898">
        <v>1</v>
      </c>
      <c r="AI898">
        <v>1</v>
      </c>
    </row>
    <row r="899" spans="1:35" ht="16.850000000000001" customHeight="1">
      <c r="A899" s="65" t="str">
        <f>IF(L899="","",IF(COUNTIF(Wip!K:K,L899)=0,IF(W899="","KGB","KBB"),IF(AND(_xlfn.IFNA(VLOOKUP(L899,Wip!K:M,3,0),"")="Y",Q899="MTCAPPLYCONF"),"On Hold",IF(W899="","KGB","KBB"))))</f>
        <v>KGB</v>
      </c>
      <c r="B899" s="65" t="str">
        <f>IF(A899="on hold", "on hold",
 IF(A899="KGB", "Standard Shipment",
  IF(IFERROR(IFERROR(VLOOKUP(L899, List!D:J, 7, 0), VLOOKUP(L899&amp;"", List!D:J, 7, 0)), 0)=0,
   IF(IFERROR(IFERROR(VLOOKUP(L899, 'CND List'!$A:$C, 3, 0), VLOOKUP(L899&amp;"", 'CND List'!$A:$C, 3, 0)), 0)=0,
    IF(A899="KBB", "-", ""),
    IFERROR(VLOOKUP(L899, 'CND List'!$A:$C, 3, 0), VLOOKUP(L899&amp;"", 'CND List'!$A:$C, 3, 0))
   ),
   IFERROR(VLOOKUP(L899, List!D:J, 7, 0), VLOOKUP(L899&amp;"", List!D:J, 7, 0))
  )
 )
)</f>
        <v>Standard Shipment</v>
      </c>
      <c r="C899" s="66" t="str">
        <f t="shared" si="15"/>
        <v>Standard Shipment</v>
      </c>
      <c r="D899" s="67" t="str">
        <f ca="1">IF(C899="Local Scrap","Closed",IFERROR(IF(A899="kgb","Closed",IF(MID(C899,5,1)="Q","Closed",LOOKUP(TODAY()-W899, {0,31,91,181,366}, {"0-30天","31-90天","91-180天","181-365天","365天以上"}))), LOOKUP(TODAY()-Z899, {0,31,91,181,366}, {"0-30天","31-90天","91-180天","181-365天","365天以上"})))</f>
        <v>Closed</v>
      </c>
      <c r="E899" s="67" t="str" cm="1">
        <f t="array" ref="E899">IF(A899&lt;&gt;"kbb", "", IF(IFERROR(VALUE(V899), 0)=MAX(INDEX(($A$2:$A$4929="kbb")*($L$2:$L$4929=L899)*IFERROR(VALUE($V$2:$V$4929), 0), 0)), "最新", "歷史重複"))</f>
        <v/>
      </c>
      <c r="F899" t="s">
        <v>4143</v>
      </c>
      <c r="G899" t="s">
        <v>29</v>
      </c>
      <c r="H899" t="s">
        <v>30</v>
      </c>
      <c r="I899" t="s">
        <v>3483</v>
      </c>
      <c r="J899" t="s">
        <v>4144</v>
      </c>
      <c r="K899" t="s">
        <v>4145</v>
      </c>
      <c r="L899" t="s">
        <v>4211</v>
      </c>
      <c r="M899" t="s">
        <v>1248</v>
      </c>
      <c r="N899" t="s">
        <v>1249</v>
      </c>
      <c r="O899" t="s">
        <v>37</v>
      </c>
      <c r="P899" t="s">
        <v>4212</v>
      </c>
      <c r="Q899" t="s">
        <v>38</v>
      </c>
      <c r="R899" t="s">
        <v>743</v>
      </c>
      <c r="S899" t="s">
        <v>4148</v>
      </c>
      <c r="T899" t="s">
        <v>4213</v>
      </c>
      <c r="U899" t="s">
        <v>4178</v>
      </c>
      <c r="V899" t="s">
        <v>4178</v>
      </c>
      <c r="W899" t="s">
        <v>37</v>
      </c>
      <c r="X899" t="s">
        <v>37</v>
      </c>
      <c r="Y899" t="s">
        <v>37</v>
      </c>
      <c r="Z899" t="s">
        <v>4214</v>
      </c>
      <c r="AA899" t="s">
        <v>44</v>
      </c>
      <c r="AB899" t="s">
        <v>44</v>
      </c>
      <c r="AC899" t="s">
        <v>45</v>
      </c>
      <c r="AD899" t="s">
        <v>1257</v>
      </c>
      <c r="AE899" t="s">
        <v>4180</v>
      </c>
      <c r="AF899" t="s">
        <v>48</v>
      </c>
      <c r="AG899">
        <v>621701</v>
      </c>
      <c r="AH899">
        <v>1</v>
      </c>
      <c r="AI899">
        <v>1</v>
      </c>
    </row>
    <row r="900" spans="1:35" ht="16.850000000000001" customHeight="1">
      <c r="A900" s="65" t="str">
        <f>IF(L900="","",IF(COUNTIF(Wip!K:K,L900)=0,IF(W900="","KGB","KBB"),IF(AND(_xlfn.IFNA(VLOOKUP(L900,Wip!K:M,3,0),"")="Y",Q900="MTCAPPLYCONF"),"On Hold",IF(W900="","KGB","KBB"))))</f>
        <v>KGB</v>
      </c>
      <c r="B900" s="65" t="str">
        <f>IF(A900="on hold", "on hold",
 IF(A900="KGB", "Standard Shipment",
  IF(IFERROR(IFERROR(VLOOKUP(L900, List!D:J, 7, 0), VLOOKUP(L900&amp;"", List!D:J, 7, 0)), 0)=0,
   IF(IFERROR(IFERROR(VLOOKUP(L900, 'CND List'!$A:$C, 3, 0), VLOOKUP(L900&amp;"", 'CND List'!$A:$C, 3, 0)), 0)=0,
    IF(A900="KBB", "-", ""),
    IFERROR(VLOOKUP(L900, 'CND List'!$A:$C, 3, 0), VLOOKUP(L900&amp;"", 'CND List'!$A:$C, 3, 0))
   ),
   IFERROR(VLOOKUP(L900, List!D:J, 7, 0), VLOOKUP(L900&amp;"", List!D:J, 7, 0))
  )
 )
)</f>
        <v>Standard Shipment</v>
      </c>
      <c r="C900" s="66" t="str">
        <f t="shared" si="15"/>
        <v>Standard Shipment</v>
      </c>
      <c r="D900" s="67" t="str">
        <f ca="1">IF(C900="Local Scrap","Closed",IFERROR(IF(A900="kgb","Closed",IF(MID(C900,5,1)="Q","Closed",LOOKUP(TODAY()-W900, {0,31,91,181,366}, {"0-30天","31-90天","91-180天","181-365天","365天以上"}))), LOOKUP(TODAY()-Z900, {0,31,91,181,366}, {"0-30天","31-90天","91-180天","181-365天","365天以上"})))</f>
        <v>Closed</v>
      </c>
      <c r="E900" s="67" t="str" cm="1">
        <f t="array" ref="E900">IF(A900&lt;&gt;"kbb", "", IF(IFERROR(VALUE(V900), 0)=MAX(INDEX(($A$2:$A$4929="kbb")*($L$2:$L$4929=L900)*IFERROR(VALUE($V$2:$V$4929), 0), 0)), "最新", "歷史重複"))</f>
        <v/>
      </c>
      <c r="F900" t="s">
        <v>4143</v>
      </c>
      <c r="G900" t="s">
        <v>29</v>
      </c>
      <c r="H900" t="s">
        <v>30</v>
      </c>
      <c r="I900" t="s">
        <v>3483</v>
      </c>
      <c r="J900" t="s">
        <v>4144</v>
      </c>
      <c r="K900" t="s">
        <v>4145</v>
      </c>
      <c r="L900" t="s">
        <v>4215</v>
      </c>
      <c r="M900" t="s">
        <v>1248</v>
      </c>
      <c r="N900" t="s">
        <v>1249</v>
      </c>
      <c r="O900" t="s">
        <v>37</v>
      </c>
      <c r="P900" t="s">
        <v>4216</v>
      </c>
      <c r="Q900" t="s">
        <v>38</v>
      </c>
      <c r="R900" t="s">
        <v>743</v>
      </c>
      <c r="S900" t="s">
        <v>4148</v>
      </c>
      <c r="T900" t="s">
        <v>4217</v>
      </c>
      <c r="U900" t="s">
        <v>4178</v>
      </c>
      <c r="V900" t="s">
        <v>4178</v>
      </c>
      <c r="W900" t="s">
        <v>37</v>
      </c>
      <c r="X900" t="s">
        <v>37</v>
      </c>
      <c r="Y900" t="s">
        <v>37</v>
      </c>
      <c r="Z900" t="s">
        <v>4218</v>
      </c>
      <c r="AA900" t="s">
        <v>44</v>
      </c>
      <c r="AB900" t="s">
        <v>44</v>
      </c>
      <c r="AC900" t="s">
        <v>45</v>
      </c>
      <c r="AD900" t="s">
        <v>1257</v>
      </c>
      <c r="AE900" t="s">
        <v>4180</v>
      </c>
      <c r="AF900" t="s">
        <v>48</v>
      </c>
      <c r="AG900">
        <v>621701</v>
      </c>
      <c r="AH900">
        <v>1</v>
      </c>
      <c r="AI900">
        <v>1</v>
      </c>
    </row>
    <row r="901" spans="1:35" ht="16.850000000000001" customHeight="1">
      <c r="A901" s="65" t="str">
        <f>IF(L901="","",IF(COUNTIF(Wip!K:K,L901)=0,IF(W901="","KGB","KBB"),IF(AND(_xlfn.IFNA(VLOOKUP(L901,Wip!K:M,3,0),"")="Y",Q901="MTCAPPLYCONF"),"On Hold",IF(W901="","KGB","KBB"))))</f>
        <v>KGB</v>
      </c>
      <c r="B901" s="65" t="str">
        <f>IF(A901="on hold", "on hold",
 IF(A901="KGB", "Standard Shipment",
  IF(IFERROR(IFERROR(VLOOKUP(L901, List!D:J, 7, 0), VLOOKUP(L901&amp;"", List!D:J, 7, 0)), 0)=0,
   IF(IFERROR(IFERROR(VLOOKUP(L901, 'CND List'!$A:$C, 3, 0), VLOOKUP(L901&amp;"", 'CND List'!$A:$C, 3, 0)), 0)=0,
    IF(A901="KBB", "-", ""),
    IFERROR(VLOOKUP(L901, 'CND List'!$A:$C, 3, 0), VLOOKUP(L901&amp;"", 'CND List'!$A:$C, 3, 0))
   ),
   IFERROR(VLOOKUP(L901, List!D:J, 7, 0), VLOOKUP(L901&amp;"", List!D:J, 7, 0))
  )
 )
)</f>
        <v>Standard Shipment</v>
      </c>
      <c r="C901" s="66" t="str">
        <f t="shared" si="15"/>
        <v>Standard Shipment</v>
      </c>
      <c r="D901" s="67" t="str">
        <f ca="1">IF(C901="Local Scrap","Closed",IFERROR(IF(A901="kgb","Closed",IF(MID(C901,5,1)="Q","Closed",LOOKUP(TODAY()-W901, {0,31,91,181,366}, {"0-30天","31-90天","91-180天","181-365天","365天以上"}))), LOOKUP(TODAY()-Z901, {0,31,91,181,366}, {"0-30天","31-90天","91-180天","181-365天","365天以上"})))</f>
        <v>Closed</v>
      </c>
      <c r="E901" s="67" t="str" cm="1">
        <f t="array" ref="E901">IF(A901&lt;&gt;"kbb", "", IF(IFERROR(VALUE(V901), 0)=MAX(INDEX(($A$2:$A$4929="kbb")*($L$2:$L$4929=L901)*IFERROR(VALUE($V$2:$V$4929), 0), 0)), "最新", "歷史重複"))</f>
        <v/>
      </c>
      <c r="F901" t="s">
        <v>4143</v>
      </c>
      <c r="G901" t="s">
        <v>29</v>
      </c>
      <c r="H901" t="s">
        <v>30</v>
      </c>
      <c r="I901" t="s">
        <v>3483</v>
      </c>
      <c r="J901" t="s">
        <v>4144</v>
      </c>
      <c r="K901" t="s">
        <v>4145</v>
      </c>
      <c r="L901" t="s">
        <v>4219</v>
      </c>
      <c r="M901" t="s">
        <v>4164</v>
      </c>
      <c r="N901" t="s">
        <v>4165</v>
      </c>
      <c r="O901" t="s">
        <v>37</v>
      </c>
      <c r="P901" t="s">
        <v>4220</v>
      </c>
      <c r="Q901" t="s">
        <v>38</v>
      </c>
      <c r="R901" t="s">
        <v>743</v>
      </c>
      <c r="S901" t="s">
        <v>4148</v>
      </c>
      <c r="T901" t="s">
        <v>4221</v>
      </c>
      <c r="U901" t="s">
        <v>4178</v>
      </c>
      <c r="V901" t="s">
        <v>4178</v>
      </c>
      <c r="W901" t="s">
        <v>37</v>
      </c>
      <c r="X901" t="s">
        <v>37</v>
      </c>
      <c r="Y901" t="s">
        <v>37</v>
      </c>
      <c r="Z901" t="s">
        <v>4222</v>
      </c>
      <c r="AA901" t="s">
        <v>44</v>
      </c>
      <c r="AB901" t="s">
        <v>44</v>
      </c>
      <c r="AC901" t="s">
        <v>45</v>
      </c>
      <c r="AD901" t="s">
        <v>1532</v>
      </c>
      <c r="AE901" t="s">
        <v>4223</v>
      </c>
      <c r="AF901" t="s">
        <v>48</v>
      </c>
      <c r="AG901">
        <v>621701</v>
      </c>
      <c r="AH901">
        <v>1</v>
      </c>
      <c r="AI901">
        <v>1</v>
      </c>
    </row>
    <row r="902" spans="1:35" ht="16.850000000000001" customHeight="1">
      <c r="A902" s="65" t="str">
        <f>IF(L902="","",IF(COUNTIF(Wip!K:K,L902)=0,IF(W902="","KGB","KBB"),IF(AND(_xlfn.IFNA(VLOOKUP(L902,Wip!K:M,3,0),"")="Y",Q902="MTCAPPLYCONF"),"On Hold",IF(W902="","KGB","KBB"))))</f>
        <v>KGB</v>
      </c>
      <c r="B902" s="65" t="str">
        <f>IF(A902="on hold", "on hold",
 IF(A902="KGB", "Standard Shipment",
  IF(IFERROR(IFERROR(VLOOKUP(L902, List!D:J, 7, 0), VLOOKUP(L902&amp;"", List!D:J, 7, 0)), 0)=0,
   IF(IFERROR(IFERROR(VLOOKUP(L902, 'CND List'!$A:$C, 3, 0), VLOOKUP(L902&amp;"", 'CND List'!$A:$C, 3, 0)), 0)=0,
    IF(A902="KBB", "-", ""),
    IFERROR(VLOOKUP(L902, 'CND List'!$A:$C, 3, 0), VLOOKUP(L902&amp;"", 'CND List'!$A:$C, 3, 0))
   ),
   IFERROR(VLOOKUP(L902, List!D:J, 7, 0), VLOOKUP(L902&amp;"", List!D:J, 7, 0))
  )
 )
)</f>
        <v>Standard Shipment</v>
      </c>
      <c r="C902" s="66" t="str">
        <f t="shared" si="15"/>
        <v>Standard Shipment</v>
      </c>
      <c r="D902" s="67" t="str">
        <f ca="1">IF(C902="Local Scrap","Closed",IFERROR(IF(A902="kgb","Closed",IF(MID(C902,5,1)="Q","Closed",LOOKUP(TODAY()-W902, {0,31,91,181,366}, {"0-30天","31-90天","91-180天","181-365天","365天以上"}))), LOOKUP(TODAY()-Z902, {0,31,91,181,366}, {"0-30天","31-90天","91-180天","181-365天","365天以上"})))</f>
        <v>Closed</v>
      </c>
      <c r="E902" s="67" t="str" cm="1">
        <f t="array" ref="E902">IF(A902&lt;&gt;"kbb", "", IF(IFERROR(VALUE(V902), 0)=MAX(INDEX(($A$2:$A$4929="kbb")*($L$2:$L$4929=L902)*IFERROR(VALUE($V$2:$V$4929), 0), 0)), "最新", "歷史重複"))</f>
        <v/>
      </c>
      <c r="F902" t="s">
        <v>4143</v>
      </c>
      <c r="G902" t="s">
        <v>29</v>
      </c>
      <c r="H902" t="s">
        <v>30</v>
      </c>
      <c r="I902" t="s">
        <v>3483</v>
      </c>
      <c r="J902" t="s">
        <v>4144</v>
      </c>
      <c r="K902" t="s">
        <v>4145</v>
      </c>
      <c r="L902" t="s">
        <v>4224</v>
      </c>
      <c r="M902" t="s">
        <v>1534</v>
      </c>
      <c r="N902" t="s">
        <v>1535</v>
      </c>
      <c r="O902" t="s">
        <v>37</v>
      </c>
      <c r="P902" t="s">
        <v>4225</v>
      </c>
      <c r="Q902" t="s">
        <v>38</v>
      </c>
      <c r="R902" t="s">
        <v>743</v>
      </c>
      <c r="S902" t="s">
        <v>4148</v>
      </c>
      <c r="T902" t="s">
        <v>4226</v>
      </c>
      <c r="U902" t="s">
        <v>4227</v>
      </c>
      <c r="V902" t="s">
        <v>4227</v>
      </c>
      <c r="W902" t="s">
        <v>37</v>
      </c>
      <c r="X902" t="s">
        <v>37</v>
      </c>
      <c r="Y902" t="s">
        <v>37</v>
      </c>
      <c r="Z902" t="s">
        <v>4228</v>
      </c>
      <c r="AA902" t="s">
        <v>44</v>
      </c>
      <c r="AB902" t="s">
        <v>44</v>
      </c>
      <c r="AC902" t="s">
        <v>45</v>
      </c>
      <c r="AD902" t="s">
        <v>1539</v>
      </c>
      <c r="AE902" t="s">
        <v>4229</v>
      </c>
      <c r="AF902" t="s">
        <v>48</v>
      </c>
      <c r="AG902">
        <v>622064</v>
      </c>
      <c r="AH902">
        <v>1</v>
      </c>
      <c r="AI902">
        <v>1</v>
      </c>
    </row>
    <row r="903" spans="1:35" ht="16.850000000000001" customHeight="1">
      <c r="A903" s="65" t="str">
        <f>IF(L903="","",IF(COUNTIF(Wip!K:K,L903)=0,IF(W903="","KGB","KBB"),IF(AND(_xlfn.IFNA(VLOOKUP(L903,Wip!K:M,3,0),"")="Y",Q903="MTCAPPLYCONF"),"On Hold",IF(W903="","KGB","KBB"))))</f>
        <v>KGB</v>
      </c>
      <c r="B903" s="65" t="str">
        <f>IF(A903="on hold", "on hold",
 IF(A903="KGB", "Standard Shipment",
  IF(IFERROR(IFERROR(VLOOKUP(L903, List!D:J, 7, 0), VLOOKUP(L903&amp;"", List!D:J, 7, 0)), 0)=0,
   IF(IFERROR(IFERROR(VLOOKUP(L903, 'CND List'!$A:$C, 3, 0), VLOOKUP(L903&amp;"", 'CND List'!$A:$C, 3, 0)), 0)=0,
    IF(A903="KBB", "-", ""),
    IFERROR(VLOOKUP(L903, 'CND List'!$A:$C, 3, 0), VLOOKUP(L903&amp;"", 'CND List'!$A:$C, 3, 0))
   ),
   IFERROR(VLOOKUP(L903, List!D:J, 7, 0), VLOOKUP(L903&amp;"", List!D:J, 7, 0))
  )
 )
)</f>
        <v>Standard Shipment</v>
      </c>
      <c r="C903" s="66" t="str">
        <f t="shared" si="15"/>
        <v>Standard Shipment</v>
      </c>
      <c r="D903" s="67" t="str">
        <f ca="1">IF(C903="Local Scrap","Closed",IFERROR(IF(A903="kgb","Closed",IF(MID(C903,5,1)="Q","Closed",LOOKUP(TODAY()-W903, {0,31,91,181,366}, {"0-30天","31-90天","91-180天","181-365天","365天以上"}))), LOOKUP(TODAY()-Z903, {0,31,91,181,366}, {"0-30天","31-90天","91-180天","181-365天","365天以上"})))</f>
        <v>Closed</v>
      </c>
      <c r="E903" s="67" t="str" cm="1">
        <f t="array" ref="E903">IF(A903&lt;&gt;"kbb", "", IF(IFERROR(VALUE(V903), 0)=MAX(INDEX(($A$2:$A$4929="kbb")*($L$2:$L$4929=L903)*IFERROR(VALUE($V$2:$V$4929), 0), 0)), "最新", "歷史重複"))</f>
        <v/>
      </c>
      <c r="F903" t="s">
        <v>4143</v>
      </c>
      <c r="G903" t="s">
        <v>29</v>
      </c>
      <c r="H903" t="s">
        <v>30</v>
      </c>
      <c r="I903" t="s">
        <v>3483</v>
      </c>
      <c r="J903" t="s">
        <v>4144</v>
      </c>
      <c r="K903" t="s">
        <v>4145</v>
      </c>
      <c r="L903" t="s">
        <v>4230</v>
      </c>
      <c r="M903" t="s">
        <v>4164</v>
      </c>
      <c r="N903" t="s">
        <v>4165</v>
      </c>
      <c r="O903" t="s">
        <v>37</v>
      </c>
      <c r="P903" t="s">
        <v>4231</v>
      </c>
      <c r="Q903" t="s">
        <v>38</v>
      </c>
      <c r="R903" t="s">
        <v>743</v>
      </c>
      <c r="S903" t="s">
        <v>4148</v>
      </c>
      <c r="T903" t="s">
        <v>4232</v>
      </c>
      <c r="U903" t="s">
        <v>4194</v>
      </c>
      <c r="V903" t="s">
        <v>4194</v>
      </c>
      <c r="W903" t="s">
        <v>37</v>
      </c>
      <c r="X903" t="s">
        <v>37</v>
      </c>
      <c r="Y903" t="s">
        <v>37</v>
      </c>
      <c r="Z903" t="s">
        <v>4233</v>
      </c>
      <c r="AA903" t="s">
        <v>44</v>
      </c>
      <c r="AB903" t="s">
        <v>44</v>
      </c>
      <c r="AC903" t="s">
        <v>45</v>
      </c>
      <c r="AD903" t="s">
        <v>1532</v>
      </c>
      <c r="AE903" t="s">
        <v>4162</v>
      </c>
      <c r="AF903" t="s">
        <v>48</v>
      </c>
      <c r="AG903">
        <v>621801</v>
      </c>
      <c r="AH903">
        <v>1</v>
      </c>
      <c r="AI903">
        <v>1</v>
      </c>
    </row>
    <row r="904" spans="1:35" ht="16.850000000000001" customHeight="1">
      <c r="A904" s="65" t="str">
        <f>IF(L904="","",IF(COUNTIF(Wip!K:K,L904)=0,IF(W904="","KGB","KBB"),IF(AND(_xlfn.IFNA(VLOOKUP(L904,Wip!K:M,3,0),"")="Y",Q904="MTCAPPLYCONF"),"On Hold",IF(W904="","KGB","KBB"))))</f>
        <v>KGB</v>
      </c>
      <c r="B904" s="65" t="str">
        <f>IF(A904="on hold", "on hold",
 IF(A904="KGB", "Standard Shipment",
  IF(IFERROR(IFERROR(VLOOKUP(L904, List!D:J, 7, 0), VLOOKUP(L904&amp;"", List!D:J, 7, 0)), 0)=0,
   IF(IFERROR(IFERROR(VLOOKUP(L904, 'CND List'!$A:$C, 3, 0), VLOOKUP(L904&amp;"", 'CND List'!$A:$C, 3, 0)), 0)=0,
    IF(A904="KBB", "-", ""),
    IFERROR(VLOOKUP(L904, 'CND List'!$A:$C, 3, 0), VLOOKUP(L904&amp;"", 'CND List'!$A:$C, 3, 0))
   ),
   IFERROR(VLOOKUP(L904, List!D:J, 7, 0), VLOOKUP(L904&amp;"", List!D:J, 7, 0))
  )
 )
)</f>
        <v>Standard Shipment</v>
      </c>
      <c r="C904" s="66" t="str">
        <f t="shared" si="15"/>
        <v>Standard Shipment</v>
      </c>
      <c r="D904" s="67" t="str">
        <f ca="1">IF(C904="Local Scrap","Closed",IFERROR(IF(A904="kgb","Closed",IF(MID(C904,5,1)="Q","Closed",LOOKUP(TODAY()-W904, {0,31,91,181,366}, {"0-30天","31-90天","91-180天","181-365天","365天以上"}))), LOOKUP(TODAY()-Z904, {0,31,91,181,366}, {"0-30天","31-90天","91-180天","181-365天","365天以上"})))</f>
        <v>Closed</v>
      </c>
      <c r="E904" s="67" t="str" cm="1">
        <f t="array" ref="E904">IF(A904&lt;&gt;"kbb", "", IF(IFERROR(VALUE(V904), 0)=MAX(INDEX(($A$2:$A$4929="kbb")*($L$2:$L$4929=L904)*IFERROR(VALUE($V$2:$V$4929), 0), 0)), "最新", "歷史重複"))</f>
        <v/>
      </c>
      <c r="F904" t="s">
        <v>4143</v>
      </c>
      <c r="G904" t="s">
        <v>29</v>
      </c>
      <c r="H904" t="s">
        <v>30</v>
      </c>
      <c r="I904" t="s">
        <v>3483</v>
      </c>
      <c r="J904" t="s">
        <v>4144</v>
      </c>
      <c r="K904" t="s">
        <v>4145</v>
      </c>
      <c r="L904" t="s">
        <v>4234</v>
      </c>
      <c r="M904" t="s">
        <v>1376</v>
      </c>
      <c r="N904" t="s">
        <v>1283</v>
      </c>
      <c r="O904" t="s">
        <v>37</v>
      </c>
      <c r="P904" t="s">
        <v>4235</v>
      </c>
      <c r="Q904" t="s">
        <v>38</v>
      </c>
      <c r="R904" t="s">
        <v>743</v>
      </c>
      <c r="S904" t="s">
        <v>4148</v>
      </c>
      <c r="T904" t="s">
        <v>4236</v>
      </c>
      <c r="U904" t="s">
        <v>4194</v>
      </c>
      <c r="V904" t="s">
        <v>4194</v>
      </c>
      <c r="W904" t="s">
        <v>37</v>
      </c>
      <c r="X904" t="s">
        <v>37</v>
      </c>
      <c r="Y904" t="s">
        <v>37</v>
      </c>
      <c r="Z904" t="s">
        <v>4237</v>
      </c>
      <c r="AA904" t="s">
        <v>44</v>
      </c>
      <c r="AB904" t="s">
        <v>44</v>
      </c>
      <c r="AC904" t="s">
        <v>45</v>
      </c>
      <c r="AD904" t="s">
        <v>1288</v>
      </c>
      <c r="AE904" t="s">
        <v>4162</v>
      </c>
      <c r="AF904" t="s">
        <v>48</v>
      </c>
      <c r="AG904">
        <v>621801</v>
      </c>
      <c r="AH904">
        <v>1</v>
      </c>
      <c r="AI904">
        <v>1</v>
      </c>
    </row>
    <row r="905" spans="1:35" ht="16.850000000000001" customHeight="1">
      <c r="A905" s="65" t="str">
        <f>IF(L905="","",IF(COUNTIF(Wip!K:K,L905)=0,IF(W905="","KGB","KBB"),IF(AND(_xlfn.IFNA(VLOOKUP(L905,Wip!K:M,3,0),"")="Y",Q905="MTCAPPLYCONF"),"On Hold",IF(W905="","KGB","KBB"))))</f>
        <v>KBB</v>
      </c>
      <c r="B905" s="65" t="str">
        <f>IF(A905="on hold", "on hold",
 IF(A905="KGB", "Standard Shipment",
  IF(IFERROR(IFERROR(VLOOKUP(L905, List!D:J, 7, 0), VLOOKUP(L905&amp;"", List!D:J, 7, 0)), 0)=0,
   IF(IFERROR(IFERROR(VLOOKUP(L905, 'CND List'!$A:$C, 3, 0), VLOOKUP(L905&amp;"", 'CND List'!$A:$C, 3, 0)), 0)=0,
    IF(A905="KBB", "-", ""),
    IFERROR(VLOOKUP(L905, 'CND List'!$A:$C, 3, 0), VLOOKUP(L905&amp;"", 'CND List'!$A:$C, 3, 0))
   ),
   IFERROR(VLOOKUP(L905, List!D:J, 7, 0), VLOOKUP(L905&amp;"", List!D:J, 7, 0))
  )
 )
)</f>
        <v>-</v>
      </c>
      <c r="C905" s="66" t="str">
        <f t="shared" si="15"/>
        <v>wait for return customer</v>
      </c>
      <c r="D905" s="67" t="str">
        <f ca="1">IF(C905="Local Scrap","Closed",IFERROR(IF(A905="kgb","Closed",IF(MID(C905,5,1)="Q","Closed",LOOKUP(TODAY()-W905, {0,31,91,181,366}, {"0-30天","31-90天","91-180天","181-365天","365天以上"}))), LOOKUP(TODAY()-Z905, {0,31,91,181,366}, {"0-30天","31-90天","91-180天","181-365天","365天以上"})))</f>
        <v>365天以上</v>
      </c>
      <c r="E905" s="67" t="str" cm="1">
        <f t="array" ref="E905">IF(A905&lt;&gt;"kbb", "", IF(IFERROR(VALUE(V905), 0)=MAX(INDEX(($A$2:$A$4929="kbb")*($L$2:$L$4929=L905)*IFERROR(VALUE($V$2:$V$4929), 0), 0)), "最新", "歷史重複"))</f>
        <v>最新</v>
      </c>
      <c r="F905" t="s">
        <v>4143</v>
      </c>
      <c r="G905" t="s">
        <v>29</v>
      </c>
      <c r="H905" t="s">
        <v>30</v>
      </c>
      <c r="I905" t="s">
        <v>3483</v>
      </c>
      <c r="J905" t="s">
        <v>4144</v>
      </c>
      <c r="K905" t="s">
        <v>4145</v>
      </c>
      <c r="L905" t="s">
        <v>4238</v>
      </c>
      <c r="M905" t="s">
        <v>1509</v>
      </c>
      <c r="N905" t="s">
        <v>206</v>
      </c>
      <c r="O905" t="s">
        <v>37</v>
      </c>
      <c r="P905" t="s">
        <v>4238</v>
      </c>
      <c r="Q905" t="s">
        <v>38</v>
      </c>
      <c r="R905" t="s">
        <v>743</v>
      </c>
      <c r="S905" t="s">
        <v>4239</v>
      </c>
      <c r="T905" t="s">
        <v>37</v>
      </c>
      <c r="U905" t="s">
        <v>37</v>
      </c>
      <c r="V905" t="s">
        <v>4240</v>
      </c>
      <c r="W905" t="s">
        <v>113</v>
      </c>
      <c r="X905" t="s">
        <v>114</v>
      </c>
      <c r="Y905" t="s">
        <v>4241</v>
      </c>
      <c r="Z905" t="s">
        <v>4242</v>
      </c>
      <c r="AA905" t="s">
        <v>44</v>
      </c>
      <c r="AB905" t="s">
        <v>44</v>
      </c>
      <c r="AC905" t="s">
        <v>117</v>
      </c>
      <c r="AD905" t="s">
        <v>190</v>
      </c>
      <c r="AE905" t="s">
        <v>37</v>
      </c>
      <c r="AF905" t="s">
        <v>37</v>
      </c>
      <c r="AG905" t="s">
        <v>37</v>
      </c>
      <c r="AH905" t="s">
        <v>37</v>
      </c>
      <c r="AI905" t="s">
        <v>37</v>
      </c>
    </row>
    <row r="906" spans="1:35" ht="16.850000000000001" customHeight="1">
      <c r="A906" s="65" t="str">
        <f>IF(L906="","",IF(COUNTIF(Wip!K:K,L906)=0,IF(W906="","KGB","KBB"),IF(AND(_xlfn.IFNA(VLOOKUP(L906,Wip!K:M,3,0),"")="Y",Q906="MTCAPPLYCONF"),"On Hold",IF(W906="","KGB","KBB"))))</f>
        <v>KGB</v>
      </c>
      <c r="B906" s="65" t="str">
        <f>IF(A906="on hold", "on hold",
 IF(A906="KGB", "Standard Shipment",
  IF(IFERROR(IFERROR(VLOOKUP(L906, List!D:J, 7, 0), VLOOKUP(L906&amp;"", List!D:J, 7, 0)), 0)=0,
   IF(IFERROR(IFERROR(VLOOKUP(L906, 'CND List'!$A:$C, 3, 0), VLOOKUP(L906&amp;"", 'CND List'!$A:$C, 3, 0)), 0)=0,
    IF(A906="KBB", "-", ""),
    IFERROR(VLOOKUP(L906, 'CND List'!$A:$C, 3, 0), VLOOKUP(L906&amp;"", 'CND List'!$A:$C, 3, 0))
   ),
   IFERROR(VLOOKUP(L906, List!D:J, 7, 0), VLOOKUP(L906&amp;"", List!D:J, 7, 0))
  )
 )
)</f>
        <v>Standard Shipment</v>
      </c>
      <c r="C906" s="66" t="str">
        <f t="shared" si="15"/>
        <v>Standard Shipment</v>
      </c>
      <c r="D906" s="67" t="str">
        <f ca="1">IF(C906="Local Scrap","Closed",IFERROR(IF(A906="kgb","Closed",IF(MID(C906,5,1)="Q","Closed",LOOKUP(TODAY()-W906, {0,31,91,181,366}, {"0-30天","31-90天","91-180天","181-365天","365天以上"}))), LOOKUP(TODAY()-Z906, {0,31,91,181,366}, {"0-30天","31-90天","91-180天","181-365天","365天以上"})))</f>
        <v>Closed</v>
      </c>
      <c r="E906" s="67" t="str" cm="1">
        <f t="array" ref="E906">IF(A906&lt;&gt;"kbb", "", IF(IFERROR(VALUE(V906), 0)=MAX(INDEX(($A$2:$A$4929="kbb")*($L$2:$L$4929=L906)*IFERROR(VALUE($V$2:$V$4929), 0), 0)), "最新", "歷史重複"))</f>
        <v/>
      </c>
      <c r="F906" t="s">
        <v>4243</v>
      </c>
      <c r="G906" t="s">
        <v>29</v>
      </c>
      <c r="H906" t="s">
        <v>30</v>
      </c>
      <c r="I906" t="s">
        <v>3483</v>
      </c>
      <c r="J906" t="s">
        <v>4244</v>
      </c>
      <c r="K906" t="s">
        <v>4245</v>
      </c>
      <c r="L906" t="s">
        <v>4246</v>
      </c>
      <c r="M906" t="s">
        <v>4205</v>
      </c>
      <c r="N906" t="s">
        <v>1858</v>
      </c>
      <c r="O906" t="s">
        <v>37</v>
      </c>
      <c r="P906" t="s">
        <v>4247</v>
      </c>
      <c r="Q906" t="s">
        <v>38</v>
      </c>
      <c r="R906" t="s">
        <v>743</v>
      </c>
      <c r="S906" t="s">
        <v>4248</v>
      </c>
      <c r="T906" t="s">
        <v>4249</v>
      </c>
      <c r="U906" t="s">
        <v>4178</v>
      </c>
      <c r="V906" t="s">
        <v>4178</v>
      </c>
      <c r="W906" t="s">
        <v>37</v>
      </c>
      <c r="X906" t="s">
        <v>37</v>
      </c>
      <c r="Y906" t="s">
        <v>37</v>
      </c>
      <c r="Z906" t="s">
        <v>4250</v>
      </c>
      <c r="AA906" t="s">
        <v>44</v>
      </c>
      <c r="AB906" t="s">
        <v>44</v>
      </c>
      <c r="AC906" t="s">
        <v>45</v>
      </c>
      <c r="AD906" t="s">
        <v>1302</v>
      </c>
      <c r="AE906" t="s">
        <v>4223</v>
      </c>
      <c r="AF906" t="s">
        <v>48</v>
      </c>
      <c r="AG906">
        <v>621701</v>
      </c>
      <c r="AH906">
        <v>1</v>
      </c>
      <c r="AI906">
        <v>1</v>
      </c>
    </row>
    <row r="907" spans="1:35" ht="16.850000000000001" customHeight="1">
      <c r="A907" s="65" t="str">
        <f>IF(L907="","",IF(COUNTIF(Wip!K:K,L907)=0,IF(W907="","KGB","KBB"),IF(AND(_xlfn.IFNA(VLOOKUP(L907,Wip!K:M,3,0),"")="Y",Q907="MTCAPPLYCONF"),"On Hold",IF(W907="","KGB","KBB"))))</f>
        <v>KGB</v>
      </c>
      <c r="B907" s="65" t="str">
        <f>IF(A907="on hold", "on hold",
 IF(A907="KGB", "Standard Shipment",
  IF(IFERROR(IFERROR(VLOOKUP(L907, List!D:J, 7, 0), VLOOKUP(L907&amp;"", List!D:J, 7, 0)), 0)=0,
   IF(IFERROR(IFERROR(VLOOKUP(L907, 'CND List'!$A:$C, 3, 0), VLOOKUP(L907&amp;"", 'CND List'!$A:$C, 3, 0)), 0)=0,
    IF(A907="KBB", "-", ""),
    IFERROR(VLOOKUP(L907, 'CND List'!$A:$C, 3, 0), VLOOKUP(L907&amp;"", 'CND List'!$A:$C, 3, 0))
   ),
   IFERROR(VLOOKUP(L907, List!D:J, 7, 0), VLOOKUP(L907&amp;"", List!D:J, 7, 0))
  )
 )
)</f>
        <v>Standard Shipment</v>
      </c>
      <c r="C907" s="66" t="str">
        <f t="shared" si="15"/>
        <v>Standard Shipment</v>
      </c>
      <c r="D907" s="67" t="str">
        <f ca="1">IF(C907="Local Scrap","Closed",IFERROR(IF(A907="kgb","Closed",IF(MID(C907,5,1)="Q","Closed",LOOKUP(TODAY()-W907, {0,31,91,181,366}, {"0-30天","31-90天","91-180天","181-365天","365天以上"}))), LOOKUP(TODAY()-Z907, {0,31,91,181,366}, {"0-30天","31-90天","91-180天","181-365天","365天以上"})))</f>
        <v>Closed</v>
      </c>
      <c r="E907" s="67" t="str" cm="1">
        <f t="array" ref="E907">IF(A907&lt;&gt;"kbb", "", IF(IFERROR(VALUE(V907), 0)=MAX(INDEX(($A$2:$A$4929="kbb")*($L$2:$L$4929=L907)*IFERROR(VALUE($V$2:$V$4929), 0), 0)), "最新", "歷史重複"))</f>
        <v/>
      </c>
      <c r="F907" t="s">
        <v>4243</v>
      </c>
      <c r="G907" t="s">
        <v>29</v>
      </c>
      <c r="H907" t="s">
        <v>30</v>
      </c>
      <c r="I907" t="s">
        <v>3483</v>
      </c>
      <c r="J907" t="s">
        <v>4244</v>
      </c>
      <c r="K907" t="s">
        <v>4245</v>
      </c>
      <c r="L907" t="s">
        <v>4251</v>
      </c>
      <c r="M907" t="s">
        <v>1534</v>
      </c>
      <c r="N907" t="s">
        <v>1535</v>
      </c>
      <c r="O907" t="s">
        <v>37</v>
      </c>
      <c r="P907" t="s">
        <v>4252</v>
      </c>
      <c r="Q907" t="s">
        <v>38</v>
      </c>
      <c r="R907" t="s">
        <v>743</v>
      </c>
      <c r="S907" t="s">
        <v>4248</v>
      </c>
      <c r="T907" t="s">
        <v>4253</v>
      </c>
      <c r="U907" t="s">
        <v>4227</v>
      </c>
      <c r="V907" t="s">
        <v>4227</v>
      </c>
      <c r="W907" t="s">
        <v>37</v>
      </c>
      <c r="X907" t="s">
        <v>37</v>
      </c>
      <c r="Y907" t="s">
        <v>37</v>
      </c>
      <c r="Z907" t="s">
        <v>4254</v>
      </c>
      <c r="AA907" t="s">
        <v>44</v>
      </c>
      <c r="AB907" t="s">
        <v>44</v>
      </c>
      <c r="AC907" t="s">
        <v>45</v>
      </c>
      <c r="AD907" t="s">
        <v>1539</v>
      </c>
      <c r="AE907" t="s">
        <v>4229</v>
      </c>
      <c r="AF907" t="s">
        <v>48</v>
      </c>
      <c r="AG907">
        <v>622064</v>
      </c>
      <c r="AH907">
        <v>1</v>
      </c>
      <c r="AI907">
        <v>1</v>
      </c>
    </row>
    <row r="908" spans="1:35" ht="16.850000000000001" customHeight="1">
      <c r="A908" s="65" t="str">
        <f>IF(L908="","",IF(COUNTIF(Wip!K:K,L908)=0,IF(W908="","KGB","KBB"),IF(AND(_xlfn.IFNA(VLOOKUP(L908,Wip!K:M,3,0),"")="Y",Q908="MTCAPPLYCONF"),"On Hold",IF(W908="","KGB","KBB"))))</f>
        <v>KGB</v>
      </c>
      <c r="B908" s="65" t="str">
        <f>IF(A908="on hold", "on hold",
 IF(A908="KGB", "Standard Shipment",
  IF(IFERROR(IFERROR(VLOOKUP(L908, List!D:J, 7, 0), VLOOKUP(L908&amp;"", List!D:J, 7, 0)), 0)=0,
   IF(IFERROR(IFERROR(VLOOKUP(L908, 'CND List'!$A:$C, 3, 0), VLOOKUP(L908&amp;"", 'CND List'!$A:$C, 3, 0)), 0)=0,
    IF(A908="KBB", "-", ""),
    IFERROR(VLOOKUP(L908, 'CND List'!$A:$C, 3, 0), VLOOKUP(L908&amp;"", 'CND List'!$A:$C, 3, 0))
   ),
   IFERROR(VLOOKUP(L908, List!D:J, 7, 0), VLOOKUP(L908&amp;"", List!D:J, 7, 0))
  )
 )
)</f>
        <v>Standard Shipment</v>
      </c>
      <c r="C908" s="66" t="str">
        <f t="shared" si="15"/>
        <v>Standard Shipment</v>
      </c>
      <c r="D908" s="67" t="str">
        <f ca="1">IF(C908="Local Scrap","Closed",IFERROR(IF(A908="kgb","Closed",IF(MID(C908,5,1)="Q","Closed",LOOKUP(TODAY()-W908, {0,31,91,181,366}, {"0-30天","31-90天","91-180天","181-365天","365天以上"}))), LOOKUP(TODAY()-Z908, {0,31,91,181,366}, {"0-30天","31-90天","91-180天","181-365天","365天以上"})))</f>
        <v>Closed</v>
      </c>
      <c r="E908" s="67" t="str" cm="1">
        <f t="array" ref="E908">IF(A908&lt;&gt;"kbb", "", IF(IFERROR(VALUE(V908), 0)=MAX(INDEX(($A$2:$A$4929="kbb")*($L$2:$L$4929=L908)*IFERROR(VALUE($V$2:$V$4929), 0), 0)), "最新", "歷史重複"))</f>
        <v/>
      </c>
      <c r="F908" t="s">
        <v>4243</v>
      </c>
      <c r="G908" t="s">
        <v>29</v>
      </c>
      <c r="H908" t="s">
        <v>30</v>
      </c>
      <c r="I908" t="s">
        <v>3483</v>
      </c>
      <c r="J908" t="s">
        <v>4244</v>
      </c>
      <c r="K908" t="s">
        <v>4245</v>
      </c>
      <c r="L908" t="s">
        <v>4255</v>
      </c>
      <c r="M908" t="s">
        <v>1390</v>
      </c>
      <c r="N908" t="s">
        <v>1391</v>
      </c>
      <c r="O908" t="s">
        <v>37</v>
      </c>
      <c r="P908" t="s">
        <v>4256</v>
      </c>
      <c r="Q908" t="s">
        <v>38</v>
      </c>
      <c r="R908" t="s">
        <v>743</v>
      </c>
      <c r="S908" t="s">
        <v>4257</v>
      </c>
      <c r="T908" t="s">
        <v>4258</v>
      </c>
      <c r="U908" t="s">
        <v>4160</v>
      </c>
      <c r="V908" t="s">
        <v>4160</v>
      </c>
      <c r="W908" t="s">
        <v>37</v>
      </c>
      <c r="X908" t="s">
        <v>37</v>
      </c>
      <c r="Y908" t="s">
        <v>37</v>
      </c>
      <c r="Z908" t="s">
        <v>4259</v>
      </c>
      <c r="AA908" t="s">
        <v>44</v>
      </c>
      <c r="AB908" t="s">
        <v>44</v>
      </c>
      <c r="AC908" t="s">
        <v>45</v>
      </c>
      <c r="AD908" t="s">
        <v>1302</v>
      </c>
      <c r="AE908" t="s">
        <v>4162</v>
      </c>
      <c r="AF908" t="s">
        <v>48</v>
      </c>
      <c r="AG908">
        <v>621801</v>
      </c>
      <c r="AH908">
        <v>1</v>
      </c>
      <c r="AI908">
        <v>1</v>
      </c>
    </row>
    <row r="909" spans="1:35" ht="16.850000000000001" customHeight="1">
      <c r="A909" s="65" t="str">
        <f>IF(L909="","",IF(COUNTIF(Wip!K:K,L909)=0,IF(W909="","KGB","KBB"),IF(AND(_xlfn.IFNA(VLOOKUP(L909,Wip!K:M,3,0),"")="Y",Q909="MTCAPPLYCONF"),"On Hold",IF(W909="","KGB","KBB"))))</f>
        <v>KGB</v>
      </c>
      <c r="B909" s="65" t="str">
        <f>IF(A909="on hold", "on hold",
 IF(A909="KGB", "Standard Shipment",
  IF(IFERROR(IFERROR(VLOOKUP(L909, List!D:J, 7, 0), VLOOKUP(L909&amp;"", List!D:J, 7, 0)), 0)=0,
   IF(IFERROR(IFERROR(VLOOKUP(L909, 'CND List'!$A:$C, 3, 0), VLOOKUP(L909&amp;"", 'CND List'!$A:$C, 3, 0)), 0)=0,
    IF(A909="KBB", "-", ""),
    IFERROR(VLOOKUP(L909, 'CND List'!$A:$C, 3, 0), VLOOKUP(L909&amp;"", 'CND List'!$A:$C, 3, 0))
   ),
   IFERROR(VLOOKUP(L909, List!D:J, 7, 0), VLOOKUP(L909&amp;"", List!D:J, 7, 0))
  )
 )
)</f>
        <v>Standard Shipment</v>
      </c>
      <c r="C909" s="66" t="str">
        <f t="shared" si="15"/>
        <v>Standard Shipment</v>
      </c>
      <c r="D909" s="67" t="str">
        <f ca="1">IF(C909="Local Scrap","Closed",IFERROR(IF(A909="kgb","Closed",IF(MID(C909,5,1)="Q","Closed",LOOKUP(TODAY()-W909, {0,31,91,181,366}, {"0-30天","31-90天","91-180天","181-365天","365天以上"}))), LOOKUP(TODAY()-Z909, {0,31,91,181,366}, {"0-30天","31-90天","91-180天","181-365天","365天以上"})))</f>
        <v>Closed</v>
      </c>
      <c r="E909" s="67" t="str" cm="1">
        <f t="array" ref="E909">IF(A909&lt;&gt;"kbb", "", IF(IFERROR(VALUE(V909), 0)=MAX(INDEX(($A$2:$A$4929="kbb")*($L$2:$L$4929=L909)*IFERROR(VALUE($V$2:$V$4929), 0), 0)), "最新", "歷史重複"))</f>
        <v/>
      </c>
      <c r="F909" t="s">
        <v>4243</v>
      </c>
      <c r="G909" t="s">
        <v>29</v>
      </c>
      <c r="H909" t="s">
        <v>30</v>
      </c>
      <c r="I909" t="s">
        <v>3483</v>
      </c>
      <c r="J909" t="s">
        <v>4244</v>
      </c>
      <c r="K909" t="s">
        <v>4245</v>
      </c>
      <c r="L909" t="s">
        <v>4260</v>
      </c>
      <c r="M909" t="s">
        <v>3149</v>
      </c>
      <c r="N909" t="s">
        <v>1321</v>
      </c>
      <c r="O909" t="s">
        <v>37</v>
      </c>
      <c r="P909" t="s">
        <v>4261</v>
      </c>
      <c r="Q909" t="s">
        <v>38</v>
      </c>
      <c r="R909" t="s">
        <v>743</v>
      </c>
      <c r="S909" t="s">
        <v>4248</v>
      </c>
      <c r="T909" t="s">
        <v>4262</v>
      </c>
      <c r="U909" t="s">
        <v>4194</v>
      </c>
      <c r="V909" t="s">
        <v>4194</v>
      </c>
      <c r="W909" t="s">
        <v>37</v>
      </c>
      <c r="X909" t="s">
        <v>37</v>
      </c>
      <c r="Y909" t="s">
        <v>37</v>
      </c>
      <c r="Z909" t="s">
        <v>4263</v>
      </c>
      <c r="AA909" t="s">
        <v>44</v>
      </c>
      <c r="AB909" t="s">
        <v>44</v>
      </c>
      <c r="AC909" t="s">
        <v>45</v>
      </c>
      <c r="AD909" t="s">
        <v>1288</v>
      </c>
      <c r="AE909" t="s">
        <v>4162</v>
      </c>
      <c r="AF909" t="s">
        <v>48</v>
      </c>
      <c r="AG909">
        <v>621801</v>
      </c>
      <c r="AH909">
        <v>1</v>
      </c>
      <c r="AI909">
        <v>1</v>
      </c>
    </row>
    <row r="910" spans="1:35" ht="16.850000000000001" customHeight="1">
      <c r="A910" s="65" t="str">
        <f>IF(L910="","",IF(COUNTIF(Wip!K:K,L910)=0,IF(W910="","KGB","KBB"),IF(AND(_xlfn.IFNA(VLOOKUP(L910,Wip!K:M,3,0),"")="Y",Q910="MTCAPPLYCONF"),"On Hold",IF(W910="","KGB","KBB"))))</f>
        <v>KBB</v>
      </c>
      <c r="B910" s="65">
        <f>IF(A910="on hold", "on hold",
 IF(A910="KGB", "Standard Shipment",
  IF(IFERROR(IFERROR(VLOOKUP(L910, List!D:J, 7, 0), VLOOKUP(L910&amp;"", List!D:J, 7, 0)), 0)=0,
   IF(IFERROR(IFERROR(VLOOKUP(L910, 'CND List'!$A:$C, 3, 0), VLOOKUP(L910&amp;"", 'CND List'!$A:$C, 3, 0)), 0)=0,
    IF(A910="KBB", "-", ""),
    IFERROR(VLOOKUP(L910, 'CND List'!$A:$C, 3, 0), VLOOKUP(L910&amp;"", 'CND List'!$A:$C, 3, 0))
   ),
   IFERROR(VLOOKUP(L910, List!D:J, 7, 0), VLOOKUP(L910&amp;"", List!D:J, 7, 0))
  )
 )
)</f>
        <v>46297</v>
      </c>
      <c r="C910" s="66" t="str">
        <f t="shared" si="15"/>
        <v>2026Q4</v>
      </c>
      <c r="D910" s="67" t="str">
        <f ca="1">IF(C910="Local Scrap","Closed",IFERROR(IF(A910="kgb","Closed",IF(MID(C910,5,1)="Q","Closed",LOOKUP(TODAY()-W910, {0,31,91,181,366}, {"0-30天","31-90天","91-180天","181-365天","365天以上"}))), LOOKUP(TODAY()-Z910, {0,31,91,181,366}, {"0-30天","31-90天","91-180天","181-365天","365天以上"})))</f>
        <v>Closed</v>
      </c>
      <c r="E910" s="67" t="str" cm="1">
        <f t="array" ref="E910">IF(A910&lt;&gt;"kbb", "", IF(IFERROR(VALUE(V910), 0)=MAX(INDEX(($A$2:$A$4929="kbb")*($L$2:$L$4929=L910)*IFERROR(VALUE($V$2:$V$4929), 0), 0)), "最新", "歷史重複"))</f>
        <v>最新</v>
      </c>
      <c r="F910" t="s">
        <v>4243</v>
      </c>
      <c r="G910" t="s">
        <v>29</v>
      </c>
      <c r="H910" t="s">
        <v>30</v>
      </c>
      <c r="I910" t="s">
        <v>3483</v>
      </c>
      <c r="J910" t="s">
        <v>4244</v>
      </c>
      <c r="K910" t="s">
        <v>4245</v>
      </c>
      <c r="L910" t="s">
        <v>4264</v>
      </c>
      <c r="M910" t="s">
        <v>4265</v>
      </c>
      <c r="N910" t="s">
        <v>2055</v>
      </c>
      <c r="O910" t="s">
        <v>37</v>
      </c>
      <c r="P910" t="s">
        <v>4264</v>
      </c>
      <c r="Q910" t="s">
        <v>38</v>
      </c>
      <c r="R910" t="s">
        <v>39</v>
      </c>
      <c r="S910" t="s">
        <v>4266</v>
      </c>
      <c r="T910" t="s">
        <v>37</v>
      </c>
      <c r="U910" t="s">
        <v>37</v>
      </c>
      <c r="V910" t="s">
        <v>4267</v>
      </c>
      <c r="W910" t="s">
        <v>517</v>
      </c>
      <c r="X910" t="s">
        <v>114</v>
      </c>
      <c r="Y910" t="s">
        <v>518</v>
      </c>
      <c r="Z910" t="s">
        <v>4268</v>
      </c>
      <c r="AA910" t="s">
        <v>44</v>
      </c>
      <c r="AB910" t="s">
        <v>44</v>
      </c>
      <c r="AC910" t="s">
        <v>117</v>
      </c>
      <c r="AD910" t="s">
        <v>1288</v>
      </c>
      <c r="AE910" t="s">
        <v>37</v>
      </c>
      <c r="AF910" t="s">
        <v>37</v>
      </c>
      <c r="AG910" t="s">
        <v>37</v>
      </c>
      <c r="AH910" t="s">
        <v>37</v>
      </c>
      <c r="AI910" t="s">
        <v>37</v>
      </c>
    </row>
    <row r="911" spans="1:35" ht="16.850000000000001" customHeight="1">
      <c r="A911" s="65" t="str">
        <f>IF(L911="","",IF(COUNTIF(Wip!K:K,L911)=0,IF(W911="","KGB","KBB"),IF(AND(_xlfn.IFNA(VLOOKUP(L911,Wip!K:M,3,0),"")="Y",Q911="MTCAPPLYCONF"),"On Hold",IF(W911="","KGB","KBB"))))</f>
        <v>KGB</v>
      </c>
      <c r="B911" s="65" t="str">
        <f>IF(A911="on hold", "on hold",
 IF(A911="KGB", "Standard Shipment",
  IF(IFERROR(IFERROR(VLOOKUP(L911, List!D:J, 7, 0), VLOOKUP(L911&amp;"", List!D:J, 7, 0)), 0)=0,
   IF(IFERROR(IFERROR(VLOOKUP(L911, 'CND List'!$A:$C, 3, 0), VLOOKUP(L911&amp;"", 'CND List'!$A:$C, 3, 0)), 0)=0,
    IF(A911="KBB", "-", ""),
    IFERROR(VLOOKUP(L911, 'CND List'!$A:$C, 3, 0), VLOOKUP(L911&amp;"", 'CND List'!$A:$C, 3, 0))
   ),
   IFERROR(VLOOKUP(L911, List!D:J, 7, 0), VLOOKUP(L911&amp;"", List!D:J, 7, 0))
  )
 )
)</f>
        <v>Standard Shipment</v>
      </c>
      <c r="C911" s="66" t="str">
        <f t="shared" si="15"/>
        <v>Standard Shipment</v>
      </c>
      <c r="D911" s="67" t="str">
        <f ca="1">IF(C911="Local Scrap","Closed",IFERROR(IF(A911="kgb","Closed",IF(MID(C911,5,1)="Q","Closed",LOOKUP(TODAY()-W911, {0,31,91,181,366}, {"0-30天","31-90天","91-180天","181-365天","365天以上"}))), LOOKUP(TODAY()-Z911, {0,31,91,181,366}, {"0-30天","31-90天","91-180天","181-365天","365天以上"})))</f>
        <v>Closed</v>
      </c>
      <c r="E911" s="67" t="str" cm="1">
        <f t="array" ref="E911">IF(A911&lt;&gt;"kbb", "", IF(IFERROR(VALUE(V911), 0)=MAX(INDEX(($A$2:$A$4929="kbb")*($L$2:$L$4929=L911)*IFERROR(VALUE($V$2:$V$4929), 0), 0)), "最新", "歷史重複"))</f>
        <v/>
      </c>
      <c r="F911" t="s">
        <v>4243</v>
      </c>
      <c r="G911" t="s">
        <v>29</v>
      </c>
      <c r="H911" t="s">
        <v>30</v>
      </c>
      <c r="I911" t="s">
        <v>3483</v>
      </c>
      <c r="J911" t="s">
        <v>4244</v>
      </c>
      <c r="K911" t="s">
        <v>4245</v>
      </c>
      <c r="L911" t="s">
        <v>4269</v>
      </c>
      <c r="M911" t="s">
        <v>1534</v>
      </c>
      <c r="N911" t="s">
        <v>1535</v>
      </c>
      <c r="O911" t="s">
        <v>37</v>
      </c>
      <c r="P911" t="s">
        <v>4270</v>
      </c>
      <c r="Q911" t="s">
        <v>38</v>
      </c>
      <c r="R911" t="s">
        <v>743</v>
      </c>
      <c r="S911" t="s">
        <v>4248</v>
      </c>
      <c r="T911" t="s">
        <v>4271</v>
      </c>
      <c r="U911" t="s">
        <v>4227</v>
      </c>
      <c r="V911" t="s">
        <v>4227</v>
      </c>
      <c r="W911" t="s">
        <v>37</v>
      </c>
      <c r="X911" t="s">
        <v>37</v>
      </c>
      <c r="Y911" t="s">
        <v>37</v>
      </c>
      <c r="Z911" t="s">
        <v>4272</v>
      </c>
      <c r="AA911" t="s">
        <v>44</v>
      </c>
      <c r="AB911" t="s">
        <v>44</v>
      </c>
      <c r="AC911" t="s">
        <v>45</v>
      </c>
      <c r="AD911" t="s">
        <v>1539</v>
      </c>
      <c r="AE911" t="s">
        <v>4229</v>
      </c>
      <c r="AF911" t="s">
        <v>48</v>
      </c>
      <c r="AG911">
        <v>622064</v>
      </c>
      <c r="AH911">
        <v>1</v>
      </c>
      <c r="AI911">
        <v>1</v>
      </c>
    </row>
    <row r="912" spans="1:35" ht="16.850000000000001" customHeight="1">
      <c r="A912" s="65" t="str">
        <f>IF(L912="","",IF(COUNTIF(Wip!K:K,L912)=0,IF(W912="","KGB","KBB"),IF(AND(_xlfn.IFNA(VLOOKUP(L912,Wip!K:M,3,0),"")="Y",Q912="MTCAPPLYCONF"),"On Hold",IF(W912="","KGB","KBB"))))</f>
        <v>KBB</v>
      </c>
      <c r="B912" s="65">
        <f>IF(A912="on hold", "on hold",
 IF(A912="KGB", "Standard Shipment",
  IF(IFERROR(IFERROR(VLOOKUP(L912, List!D:J, 7, 0), VLOOKUP(L912&amp;"", List!D:J, 7, 0)), 0)=0,
   IF(IFERROR(IFERROR(VLOOKUP(L912, 'CND List'!$A:$C, 3, 0), VLOOKUP(L912&amp;"", 'CND List'!$A:$C, 3, 0)), 0)=0,
    IF(A912="KBB", "-", ""),
    IFERROR(VLOOKUP(L912, 'CND List'!$A:$C, 3, 0), VLOOKUP(L912&amp;"", 'CND List'!$A:$C, 3, 0))
   ),
   IFERROR(VLOOKUP(L912, List!D:J, 7, 0), VLOOKUP(L912&amp;"", List!D:J, 7, 0))
  )
 )
)</f>
        <v>46178</v>
      </c>
      <c r="C912" s="66" t="str">
        <f t="shared" si="15"/>
        <v>2026Q2</v>
      </c>
      <c r="D912" s="67" t="str">
        <f ca="1">IF(C912="Local Scrap","Closed",IFERROR(IF(A912="kgb","Closed",IF(MID(C912,5,1)="Q","Closed",LOOKUP(TODAY()-W912, {0,31,91,181,366}, {"0-30天","31-90天","91-180天","181-365天","365天以上"}))), LOOKUP(TODAY()-Z912, {0,31,91,181,366}, {"0-30天","31-90天","91-180天","181-365天","365天以上"})))</f>
        <v>Closed</v>
      </c>
      <c r="E912" s="67" t="str" cm="1">
        <f t="array" ref="E912">IF(A912&lt;&gt;"kbb", "", IF(IFERROR(VALUE(V912), 0)=MAX(INDEX(($A$2:$A$4929="kbb")*($L$2:$L$4929=L912)*IFERROR(VALUE($V$2:$V$4929), 0), 0)), "最新", "歷史重複"))</f>
        <v>最新</v>
      </c>
      <c r="F912" t="s">
        <v>4243</v>
      </c>
      <c r="G912" t="s">
        <v>29</v>
      </c>
      <c r="H912" t="s">
        <v>30</v>
      </c>
      <c r="I912" t="s">
        <v>3483</v>
      </c>
      <c r="J912" t="s">
        <v>4244</v>
      </c>
      <c r="K912" t="s">
        <v>4245</v>
      </c>
      <c r="L912" t="s">
        <v>4273</v>
      </c>
      <c r="M912" t="s">
        <v>1259</v>
      </c>
      <c r="N912" t="s">
        <v>1260</v>
      </c>
      <c r="O912" t="s">
        <v>37</v>
      </c>
      <c r="P912" t="s">
        <v>4273</v>
      </c>
      <c r="Q912" t="s">
        <v>38</v>
      </c>
      <c r="R912" t="s">
        <v>53</v>
      </c>
      <c r="S912" t="s">
        <v>4248</v>
      </c>
      <c r="T912" t="s">
        <v>37</v>
      </c>
      <c r="U912" t="s">
        <v>37</v>
      </c>
      <c r="V912" t="s">
        <v>4274</v>
      </c>
      <c r="W912" t="s">
        <v>2806</v>
      </c>
      <c r="X912" t="s">
        <v>114</v>
      </c>
      <c r="Y912" t="s">
        <v>4275</v>
      </c>
      <c r="Z912" t="s">
        <v>4276</v>
      </c>
      <c r="AA912" t="s">
        <v>44</v>
      </c>
      <c r="AB912" t="s">
        <v>44</v>
      </c>
      <c r="AC912" t="s">
        <v>117</v>
      </c>
      <c r="AD912" t="s">
        <v>1257</v>
      </c>
      <c r="AE912" t="s">
        <v>37</v>
      </c>
      <c r="AF912" t="s">
        <v>37</v>
      </c>
      <c r="AG912" t="s">
        <v>37</v>
      </c>
      <c r="AH912" t="s">
        <v>37</v>
      </c>
      <c r="AI912" t="s">
        <v>37</v>
      </c>
    </row>
    <row r="913" spans="1:35" ht="16.850000000000001" customHeight="1">
      <c r="A913" s="65" t="str">
        <f>IF(L913="","",IF(COUNTIF(Wip!K:K,L913)=0,IF(W913="","KGB","KBB"),IF(AND(_xlfn.IFNA(VLOOKUP(L913,Wip!K:M,3,0),"")="Y",Q913="MTCAPPLYCONF"),"On Hold",IF(W913="","KGB","KBB"))))</f>
        <v>KGB</v>
      </c>
      <c r="B913" s="65" t="str">
        <f>IF(A913="on hold", "on hold",
 IF(A913="KGB", "Standard Shipment",
  IF(IFERROR(IFERROR(VLOOKUP(L913, List!D:J, 7, 0), VLOOKUP(L913&amp;"", List!D:J, 7, 0)), 0)=0,
   IF(IFERROR(IFERROR(VLOOKUP(L913, 'CND List'!$A:$C, 3, 0), VLOOKUP(L913&amp;"", 'CND List'!$A:$C, 3, 0)), 0)=0,
    IF(A913="KBB", "-", ""),
    IFERROR(VLOOKUP(L913, 'CND List'!$A:$C, 3, 0), VLOOKUP(L913&amp;"", 'CND List'!$A:$C, 3, 0))
   ),
   IFERROR(VLOOKUP(L913, List!D:J, 7, 0), VLOOKUP(L913&amp;"", List!D:J, 7, 0))
  )
 )
)</f>
        <v>Standard Shipment</v>
      </c>
      <c r="C913" s="66" t="str">
        <f t="shared" si="15"/>
        <v>Standard Shipment</v>
      </c>
      <c r="D913" s="67" t="str">
        <f ca="1">IF(C913="Local Scrap","Closed",IFERROR(IF(A913="kgb","Closed",IF(MID(C913,5,1)="Q","Closed",LOOKUP(TODAY()-W913, {0,31,91,181,366}, {"0-30天","31-90天","91-180天","181-365天","365天以上"}))), LOOKUP(TODAY()-Z913, {0,31,91,181,366}, {"0-30天","31-90天","91-180天","181-365天","365天以上"})))</f>
        <v>Closed</v>
      </c>
      <c r="E913" s="67" t="str" cm="1">
        <f t="array" ref="E913">IF(A913&lt;&gt;"kbb", "", IF(IFERROR(VALUE(V913), 0)=MAX(INDEX(($A$2:$A$4929="kbb")*($L$2:$L$4929=L913)*IFERROR(VALUE($V$2:$V$4929), 0), 0)), "最新", "歷史重複"))</f>
        <v/>
      </c>
      <c r="F913" t="s">
        <v>4243</v>
      </c>
      <c r="G913" t="s">
        <v>29</v>
      </c>
      <c r="H913" t="s">
        <v>30</v>
      </c>
      <c r="I913" t="s">
        <v>3483</v>
      </c>
      <c r="J913" t="s">
        <v>4244</v>
      </c>
      <c r="K913" t="s">
        <v>4245</v>
      </c>
      <c r="L913" t="s">
        <v>4277</v>
      </c>
      <c r="M913" t="s">
        <v>1376</v>
      </c>
      <c r="N913" t="s">
        <v>1283</v>
      </c>
      <c r="O913" t="s">
        <v>37</v>
      </c>
      <c r="P913" t="s">
        <v>4278</v>
      </c>
      <c r="Q913" t="s">
        <v>38</v>
      </c>
      <c r="R913" t="s">
        <v>53</v>
      </c>
      <c r="S913" t="s">
        <v>4257</v>
      </c>
      <c r="T913" t="s">
        <v>4279</v>
      </c>
      <c r="U913" t="s">
        <v>4208</v>
      </c>
      <c r="V913" t="s">
        <v>4208</v>
      </c>
      <c r="W913" t="s">
        <v>37</v>
      </c>
      <c r="X913" t="s">
        <v>37</v>
      </c>
      <c r="Y913" t="s">
        <v>37</v>
      </c>
      <c r="Z913" t="s">
        <v>4280</v>
      </c>
      <c r="AA913" t="s">
        <v>44</v>
      </c>
      <c r="AB913" t="s">
        <v>44</v>
      </c>
      <c r="AC913" t="s">
        <v>45</v>
      </c>
      <c r="AD913" t="s">
        <v>1288</v>
      </c>
      <c r="AE913" t="s">
        <v>4210</v>
      </c>
      <c r="AF913" t="s">
        <v>48</v>
      </c>
      <c r="AG913">
        <v>621921</v>
      </c>
      <c r="AH913">
        <v>1</v>
      </c>
      <c r="AI913">
        <v>1</v>
      </c>
    </row>
    <row r="914" spans="1:35" ht="16.850000000000001" customHeight="1">
      <c r="A914" s="65" t="str">
        <f>IF(L914="","",IF(COUNTIF(Wip!K:K,L914)=0,IF(W914="","KGB","KBB"),IF(AND(_xlfn.IFNA(VLOOKUP(L914,Wip!K:M,3,0),"")="Y",Q914="MTCAPPLYCONF"),"On Hold",IF(W914="","KGB","KBB"))))</f>
        <v>KGB</v>
      </c>
      <c r="B914" s="65" t="str">
        <f>IF(A914="on hold", "on hold",
 IF(A914="KGB", "Standard Shipment",
  IF(IFERROR(IFERROR(VLOOKUP(L914, List!D:J, 7, 0), VLOOKUP(L914&amp;"", List!D:J, 7, 0)), 0)=0,
   IF(IFERROR(IFERROR(VLOOKUP(L914, 'CND List'!$A:$C, 3, 0), VLOOKUP(L914&amp;"", 'CND List'!$A:$C, 3, 0)), 0)=0,
    IF(A914="KBB", "-", ""),
    IFERROR(VLOOKUP(L914, 'CND List'!$A:$C, 3, 0), VLOOKUP(L914&amp;"", 'CND List'!$A:$C, 3, 0))
   ),
   IFERROR(VLOOKUP(L914, List!D:J, 7, 0), VLOOKUP(L914&amp;"", List!D:J, 7, 0))
  )
 )
)</f>
        <v>Standard Shipment</v>
      </c>
      <c r="C914" s="66" t="str">
        <f t="shared" si="15"/>
        <v>Standard Shipment</v>
      </c>
      <c r="D914" s="67" t="str">
        <f ca="1">IF(C914="Local Scrap","Closed",IFERROR(IF(A914="kgb","Closed",IF(MID(C914,5,1)="Q","Closed",LOOKUP(TODAY()-W914, {0,31,91,181,366}, {"0-30天","31-90天","91-180天","181-365天","365天以上"}))), LOOKUP(TODAY()-Z914, {0,31,91,181,366}, {"0-30天","31-90天","91-180天","181-365天","365天以上"})))</f>
        <v>Closed</v>
      </c>
      <c r="E914" s="67" t="str" cm="1">
        <f t="array" ref="E914">IF(A914&lt;&gt;"kbb", "", IF(IFERROR(VALUE(V914), 0)=MAX(INDEX(($A$2:$A$4929="kbb")*($L$2:$L$4929=L914)*IFERROR(VALUE($V$2:$V$4929), 0), 0)), "最新", "歷史重複"))</f>
        <v/>
      </c>
      <c r="F914" t="s">
        <v>4243</v>
      </c>
      <c r="G914" t="s">
        <v>29</v>
      </c>
      <c r="H914" t="s">
        <v>30</v>
      </c>
      <c r="I914" t="s">
        <v>3483</v>
      </c>
      <c r="J914" t="s">
        <v>4244</v>
      </c>
      <c r="K914" t="s">
        <v>4245</v>
      </c>
      <c r="L914" t="s">
        <v>4281</v>
      </c>
      <c r="M914" t="s">
        <v>2278</v>
      </c>
      <c r="N914" t="s">
        <v>1843</v>
      </c>
      <c r="O914" t="s">
        <v>37</v>
      </c>
      <c r="P914" t="s">
        <v>4282</v>
      </c>
      <c r="Q914" t="s">
        <v>38</v>
      </c>
      <c r="R914" t="s">
        <v>743</v>
      </c>
      <c r="S914" t="s">
        <v>4248</v>
      </c>
      <c r="T914" t="s">
        <v>4283</v>
      </c>
      <c r="U914" t="s">
        <v>4284</v>
      </c>
      <c r="V914" t="s">
        <v>4284</v>
      </c>
      <c r="W914" t="s">
        <v>37</v>
      </c>
      <c r="X914" t="s">
        <v>37</v>
      </c>
      <c r="Y914" t="s">
        <v>37</v>
      </c>
      <c r="Z914" t="s">
        <v>4285</v>
      </c>
      <c r="AA914" t="s">
        <v>44</v>
      </c>
      <c r="AB914" t="s">
        <v>44</v>
      </c>
      <c r="AC914" t="s">
        <v>45</v>
      </c>
      <c r="AD914" t="s">
        <v>1847</v>
      </c>
      <c r="AE914" t="s">
        <v>4286</v>
      </c>
      <c r="AF914" t="s">
        <v>48</v>
      </c>
      <c r="AG914">
        <v>621844</v>
      </c>
      <c r="AH914">
        <v>1</v>
      </c>
      <c r="AI914">
        <v>1</v>
      </c>
    </row>
    <row r="915" spans="1:35" ht="16.850000000000001" customHeight="1">
      <c r="A915" s="65" t="str">
        <f>IF(L915="","",IF(COUNTIF(Wip!K:K,L915)=0,IF(W915="","KGB","KBB"),IF(AND(_xlfn.IFNA(VLOOKUP(L915,Wip!K:M,3,0),"")="Y",Q915="MTCAPPLYCONF"),"On Hold",IF(W915="","KGB","KBB"))))</f>
        <v>KGB</v>
      </c>
      <c r="B915" s="65" t="str">
        <f>IF(A915="on hold", "on hold",
 IF(A915="KGB", "Standard Shipment",
  IF(IFERROR(IFERROR(VLOOKUP(L915, List!D:J, 7, 0), VLOOKUP(L915&amp;"", List!D:J, 7, 0)), 0)=0,
   IF(IFERROR(IFERROR(VLOOKUP(L915, 'CND List'!$A:$C, 3, 0), VLOOKUP(L915&amp;"", 'CND List'!$A:$C, 3, 0)), 0)=0,
    IF(A915="KBB", "-", ""),
    IFERROR(VLOOKUP(L915, 'CND List'!$A:$C, 3, 0), VLOOKUP(L915&amp;"", 'CND List'!$A:$C, 3, 0))
   ),
   IFERROR(VLOOKUP(L915, List!D:J, 7, 0), VLOOKUP(L915&amp;"", List!D:J, 7, 0))
  )
 )
)</f>
        <v>Standard Shipment</v>
      </c>
      <c r="C915" s="66" t="str">
        <f t="shared" si="15"/>
        <v>Standard Shipment</v>
      </c>
      <c r="D915" s="67" t="str">
        <f ca="1">IF(C915="Local Scrap","Closed",IFERROR(IF(A915="kgb","Closed",IF(MID(C915,5,1)="Q","Closed",LOOKUP(TODAY()-W915, {0,31,91,181,366}, {"0-30天","31-90天","91-180天","181-365天","365天以上"}))), LOOKUP(TODAY()-Z915, {0,31,91,181,366}, {"0-30天","31-90天","91-180天","181-365天","365天以上"})))</f>
        <v>Closed</v>
      </c>
      <c r="E915" s="67" t="str" cm="1">
        <f t="array" ref="E915">IF(A915&lt;&gt;"kbb", "", IF(IFERROR(VALUE(V915), 0)=MAX(INDEX(($A$2:$A$4929="kbb")*($L$2:$L$4929=L915)*IFERROR(VALUE($V$2:$V$4929), 0), 0)), "最新", "歷史重複"))</f>
        <v/>
      </c>
      <c r="F915" t="s">
        <v>4243</v>
      </c>
      <c r="G915" t="s">
        <v>29</v>
      </c>
      <c r="H915" t="s">
        <v>30</v>
      </c>
      <c r="I915" t="s">
        <v>3483</v>
      </c>
      <c r="J915" t="s">
        <v>4244</v>
      </c>
      <c r="K915" t="s">
        <v>4245</v>
      </c>
      <c r="L915" t="s">
        <v>4287</v>
      </c>
      <c r="M915" t="s">
        <v>2278</v>
      </c>
      <c r="N915" t="s">
        <v>1843</v>
      </c>
      <c r="O915" t="s">
        <v>37</v>
      </c>
      <c r="P915" t="s">
        <v>4288</v>
      </c>
      <c r="Q915" t="s">
        <v>38</v>
      </c>
      <c r="R915" t="s">
        <v>743</v>
      </c>
      <c r="S915" t="s">
        <v>4248</v>
      </c>
      <c r="T915" t="s">
        <v>4289</v>
      </c>
      <c r="U915" t="s">
        <v>4284</v>
      </c>
      <c r="V915" t="s">
        <v>4284</v>
      </c>
      <c r="W915" t="s">
        <v>37</v>
      </c>
      <c r="X915" t="s">
        <v>37</v>
      </c>
      <c r="Y915" t="s">
        <v>37</v>
      </c>
      <c r="Z915" t="s">
        <v>4290</v>
      </c>
      <c r="AA915" t="s">
        <v>44</v>
      </c>
      <c r="AB915" t="s">
        <v>44</v>
      </c>
      <c r="AC915" t="s">
        <v>45</v>
      </c>
      <c r="AD915" t="s">
        <v>1847</v>
      </c>
      <c r="AE915" t="s">
        <v>4291</v>
      </c>
      <c r="AF915" t="s">
        <v>48</v>
      </c>
      <c r="AG915">
        <v>621844</v>
      </c>
      <c r="AH915">
        <v>1</v>
      </c>
      <c r="AI915">
        <v>1</v>
      </c>
    </row>
    <row r="916" spans="1:35" ht="16.850000000000001" customHeight="1">
      <c r="A916" s="65" t="str">
        <f>IF(L916="","",IF(COUNTIF(Wip!K:K,L916)=0,IF(W916="","KGB","KBB"),IF(AND(_xlfn.IFNA(VLOOKUP(L916,Wip!K:M,3,0),"")="Y",Q916="MTCAPPLYCONF"),"On Hold",IF(W916="","KGB","KBB"))))</f>
        <v>KGB</v>
      </c>
      <c r="B916" s="65" t="str">
        <f>IF(A916="on hold", "on hold",
 IF(A916="KGB", "Standard Shipment",
  IF(IFERROR(IFERROR(VLOOKUP(L916, List!D:J, 7, 0), VLOOKUP(L916&amp;"", List!D:J, 7, 0)), 0)=0,
   IF(IFERROR(IFERROR(VLOOKUP(L916, 'CND List'!$A:$C, 3, 0), VLOOKUP(L916&amp;"", 'CND List'!$A:$C, 3, 0)), 0)=0,
    IF(A916="KBB", "-", ""),
    IFERROR(VLOOKUP(L916, 'CND List'!$A:$C, 3, 0), VLOOKUP(L916&amp;"", 'CND List'!$A:$C, 3, 0))
   ),
   IFERROR(VLOOKUP(L916, List!D:J, 7, 0), VLOOKUP(L916&amp;"", List!D:J, 7, 0))
  )
 )
)</f>
        <v>Standard Shipment</v>
      </c>
      <c r="C916" s="66" t="str">
        <f t="shared" si="15"/>
        <v>Standard Shipment</v>
      </c>
      <c r="D916" s="67" t="str">
        <f ca="1">IF(C916="Local Scrap","Closed",IFERROR(IF(A916="kgb","Closed",IF(MID(C916,5,1)="Q","Closed",LOOKUP(TODAY()-W916, {0,31,91,181,366}, {"0-30天","31-90天","91-180天","181-365天","365天以上"}))), LOOKUP(TODAY()-Z916, {0,31,91,181,366}, {"0-30天","31-90天","91-180天","181-365天","365天以上"})))</f>
        <v>Closed</v>
      </c>
      <c r="E916" s="67" t="str" cm="1">
        <f t="array" ref="E916">IF(A916&lt;&gt;"kbb", "", IF(IFERROR(VALUE(V916), 0)=MAX(INDEX(($A$2:$A$4929="kbb")*($L$2:$L$4929=L916)*IFERROR(VALUE($V$2:$V$4929), 0), 0)), "最新", "歷史重複"))</f>
        <v/>
      </c>
      <c r="F916" t="s">
        <v>4243</v>
      </c>
      <c r="G916" t="s">
        <v>29</v>
      </c>
      <c r="H916" t="s">
        <v>30</v>
      </c>
      <c r="I916" t="s">
        <v>3483</v>
      </c>
      <c r="J916" t="s">
        <v>4244</v>
      </c>
      <c r="K916" t="s">
        <v>4245</v>
      </c>
      <c r="L916" t="s">
        <v>4292</v>
      </c>
      <c r="M916" t="s">
        <v>4170</v>
      </c>
      <c r="N916" t="s">
        <v>4171</v>
      </c>
      <c r="O916" t="s">
        <v>37</v>
      </c>
      <c r="P916" t="s">
        <v>4293</v>
      </c>
      <c r="Q916" t="s">
        <v>38</v>
      </c>
      <c r="R916" t="s">
        <v>743</v>
      </c>
      <c r="S916" t="s">
        <v>4248</v>
      </c>
      <c r="T916" t="s">
        <v>4294</v>
      </c>
      <c r="U916" t="s">
        <v>4178</v>
      </c>
      <c r="V916" t="s">
        <v>4178</v>
      </c>
      <c r="W916" t="s">
        <v>37</v>
      </c>
      <c r="X916" t="s">
        <v>37</v>
      </c>
      <c r="Y916" t="s">
        <v>37</v>
      </c>
      <c r="Z916" t="s">
        <v>4295</v>
      </c>
      <c r="AA916" t="s">
        <v>44</v>
      </c>
      <c r="AB916" t="s">
        <v>44</v>
      </c>
      <c r="AC916" t="s">
        <v>45</v>
      </c>
      <c r="AD916" t="s">
        <v>1302</v>
      </c>
      <c r="AE916" t="s">
        <v>4223</v>
      </c>
      <c r="AF916" t="s">
        <v>48</v>
      </c>
      <c r="AG916">
        <v>621701</v>
      </c>
      <c r="AH916">
        <v>1</v>
      </c>
      <c r="AI916">
        <v>1</v>
      </c>
    </row>
    <row r="917" spans="1:35" ht="16.850000000000001" customHeight="1">
      <c r="A917" s="65" t="str">
        <f>IF(L917="","",IF(COUNTIF(Wip!K:K,L917)=0,IF(W917="","KGB","KBB"),IF(AND(_xlfn.IFNA(VLOOKUP(L917,Wip!K:M,3,0),"")="Y",Q917="MTCAPPLYCONF"),"On Hold",IF(W917="","KGB","KBB"))))</f>
        <v>KGB</v>
      </c>
      <c r="B917" s="65" t="str">
        <f>IF(A917="on hold", "on hold",
 IF(A917="KGB", "Standard Shipment",
  IF(IFERROR(IFERROR(VLOOKUP(L917, List!D:J, 7, 0), VLOOKUP(L917&amp;"", List!D:J, 7, 0)), 0)=0,
   IF(IFERROR(IFERROR(VLOOKUP(L917, 'CND List'!$A:$C, 3, 0), VLOOKUP(L917&amp;"", 'CND List'!$A:$C, 3, 0)), 0)=0,
    IF(A917="KBB", "-", ""),
    IFERROR(VLOOKUP(L917, 'CND List'!$A:$C, 3, 0), VLOOKUP(L917&amp;"", 'CND List'!$A:$C, 3, 0))
   ),
   IFERROR(VLOOKUP(L917, List!D:J, 7, 0), VLOOKUP(L917&amp;"", List!D:J, 7, 0))
  )
 )
)</f>
        <v>Standard Shipment</v>
      </c>
      <c r="C917" s="66" t="str">
        <f t="shared" si="15"/>
        <v>Standard Shipment</v>
      </c>
      <c r="D917" s="67" t="str">
        <f ca="1">IF(C917="Local Scrap","Closed",IFERROR(IF(A917="kgb","Closed",IF(MID(C917,5,1)="Q","Closed",LOOKUP(TODAY()-W917, {0,31,91,181,366}, {"0-30天","31-90天","91-180天","181-365天","365天以上"}))), LOOKUP(TODAY()-Z917, {0,31,91,181,366}, {"0-30天","31-90天","91-180天","181-365天","365天以上"})))</f>
        <v>Closed</v>
      </c>
      <c r="E917" s="67" t="str" cm="1">
        <f t="array" ref="E917">IF(A917&lt;&gt;"kbb", "", IF(IFERROR(VALUE(V917), 0)=MAX(INDEX(($A$2:$A$4929="kbb")*($L$2:$L$4929=L917)*IFERROR(VALUE($V$2:$V$4929), 0), 0)), "最新", "歷史重複"))</f>
        <v/>
      </c>
      <c r="F917" t="s">
        <v>4243</v>
      </c>
      <c r="G917" t="s">
        <v>29</v>
      </c>
      <c r="H917" t="s">
        <v>30</v>
      </c>
      <c r="I917" t="s">
        <v>3483</v>
      </c>
      <c r="J917" t="s">
        <v>4244</v>
      </c>
      <c r="K917" t="s">
        <v>4245</v>
      </c>
      <c r="L917" t="s">
        <v>4296</v>
      </c>
      <c r="M917" t="s">
        <v>4205</v>
      </c>
      <c r="N917" t="s">
        <v>1858</v>
      </c>
      <c r="O917" t="s">
        <v>37</v>
      </c>
      <c r="P917" t="s">
        <v>4297</v>
      </c>
      <c r="Q917" t="s">
        <v>38</v>
      </c>
      <c r="R917" t="s">
        <v>743</v>
      </c>
      <c r="S917" t="s">
        <v>4248</v>
      </c>
      <c r="T917" t="s">
        <v>4298</v>
      </c>
      <c r="U917" t="s">
        <v>4178</v>
      </c>
      <c r="V917" t="s">
        <v>4178</v>
      </c>
      <c r="W917" t="s">
        <v>37</v>
      </c>
      <c r="X917" t="s">
        <v>37</v>
      </c>
      <c r="Y917" t="s">
        <v>37</v>
      </c>
      <c r="Z917" t="s">
        <v>4299</v>
      </c>
      <c r="AA917" t="s">
        <v>44</v>
      </c>
      <c r="AB917" t="s">
        <v>44</v>
      </c>
      <c r="AC917" t="s">
        <v>45</v>
      </c>
      <c r="AD917" t="s">
        <v>1302</v>
      </c>
      <c r="AE917" t="s">
        <v>4223</v>
      </c>
      <c r="AF917" t="s">
        <v>48</v>
      </c>
      <c r="AG917">
        <v>621701</v>
      </c>
      <c r="AH917">
        <v>1</v>
      </c>
      <c r="AI917">
        <v>1</v>
      </c>
    </row>
    <row r="918" spans="1:35" ht="16.850000000000001" customHeight="1">
      <c r="A918" s="65" t="str">
        <f>IF(L918="","",IF(COUNTIF(Wip!K:K,L918)=0,IF(W918="","KGB","KBB"),IF(AND(_xlfn.IFNA(VLOOKUP(L918,Wip!K:M,3,0),"")="Y",Q918="MTCAPPLYCONF"),"On Hold",IF(W918="","KGB","KBB"))))</f>
        <v>KGB</v>
      </c>
      <c r="B918" s="65" t="str">
        <f>IF(A918="on hold", "on hold",
 IF(A918="KGB", "Standard Shipment",
  IF(IFERROR(IFERROR(VLOOKUP(L918, List!D:J, 7, 0), VLOOKUP(L918&amp;"", List!D:J, 7, 0)), 0)=0,
   IF(IFERROR(IFERROR(VLOOKUP(L918, 'CND List'!$A:$C, 3, 0), VLOOKUP(L918&amp;"", 'CND List'!$A:$C, 3, 0)), 0)=0,
    IF(A918="KBB", "-", ""),
    IFERROR(VLOOKUP(L918, 'CND List'!$A:$C, 3, 0), VLOOKUP(L918&amp;"", 'CND List'!$A:$C, 3, 0))
   ),
   IFERROR(VLOOKUP(L918, List!D:J, 7, 0), VLOOKUP(L918&amp;"", List!D:J, 7, 0))
  )
 )
)</f>
        <v>Standard Shipment</v>
      </c>
      <c r="C918" s="66" t="str">
        <f t="shared" si="15"/>
        <v>Standard Shipment</v>
      </c>
      <c r="D918" s="67" t="str">
        <f ca="1">IF(C918="Local Scrap","Closed",IFERROR(IF(A918="kgb","Closed",IF(MID(C918,5,1)="Q","Closed",LOOKUP(TODAY()-W918, {0,31,91,181,366}, {"0-30天","31-90天","91-180天","181-365天","365天以上"}))), LOOKUP(TODAY()-Z918, {0,31,91,181,366}, {"0-30天","31-90天","91-180天","181-365天","365天以上"})))</f>
        <v>Closed</v>
      </c>
      <c r="E918" s="67" t="str" cm="1">
        <f t="array" ref="E918">IF(A918&lt;&gt;"kbb", "", IF(IFERROR(VALUE(V918), 0)=MAX(INDEX(($A$2:$A$4929="kbb")*($L$2:$L$4929=L918)*IFERROR(VALUE($V$2:$V$4929), 0), 0)), "最新", "歷史重複"))</f>
        <v/>
      </c>
      <c r="F918" t="s">
        <v>4243</v>
      </c>
      <c r="G918" t="s">
        <v>29</v>
      </c>
      <c r="H918" t="s">
        <v>30</v>
      </c>
      <c r="I918" t="s">
        <v>3483</v>
      </c>
      <c r="J918" t="s">
        <v>4244</v>
      </c>
      <c r="K918" t="s">
        <v>4245</v>
      </c>
      <c r="L918" t="s">
        <v>4300</v>
      </c>
      <c r="M918" t="s">
        <v>2278</v>
      </c>
      <c r="N918" t="s">
        <v>1843</v>
      </c>
      <c r="O918" t="s">
        <v>37</v>
      </c>
      <c r="P918" t="s">
        <v>4301</v>
      </c>
      <c r="Q918" t="s">
        <v>38</v>
      </c>
      <c r="R918" t="s">
        <v>743</v>
      </c>
      <c r="S918" t="s">
        <v>4248</v>
      </c>
      <c r="T918" t="s">
        <v>4302</v>
      </c>
      <c r="U918" t="s">
        <v>4284</v>
      </c>
      <c r="V918" t="s">
        <v>4284</v>
      </c>
      <c r="W918" t="s">
        <v>37</v>
      </c>
      <c r="X918" t="s">
        <v>37</v>
      </c>
      <c r="Y918" t="s">
        <v>37</v>
      </c>
      <c r="Z918" t="s">
        <v>4303</v>
      </c>
      <c r="AA918" t="s">
        <v>44</v>
      </c>
      <c r="AB918" t="s">
        <v>44</v>
      </c>
      <c r="AC918" t="s">
        <v>45</v>
      </c>
      <c r="AD918" t="s">
        <v>1847</v>
      </c>
      <c r="AE918" t="s">
        <v>4291</v>
      </c>
      <c r="AF918" t="s">
        <v>48</v>
      </c>
      <c r="AG918">
        <v>621844</v>
      </c>
      <c r="AH918">
        <v>1</v>
      </c>
      <c r="AI918">
        <v>1</v>
      </c>
    </row>
    <row r="919" spans="1:35" ht="16.850000000000001" customHeight="1">
      <c r="A919" s="65" t="str">
        <f>IF(L919="","",IF(COUNTIF(Wip!K:K,L919)=0,IF(W919="","KGB","KBB"),IF(AND(_xlfn.IFNA(VLOOKUP(L919,Wip!K:M,3,0),"")="Y",Q919="MTCAPPLYCONF"),"On Hold",IF(W919="","KGB","KBB"))))</f>
        <v>KGB</v>
      </c>
      <c r="B919" s="65" t="str">
        <f>IF(A919="on hold", "on hold",
 IF(A919="KGB", "Standard Shipment",
  IF(IFERROR(IFERROR(VLOOKUP(L919, List!D:J, 7, 0), VLOOKUP(L919&amp;"", List!D:J, 7, 0)), 0)=0,
   IF(IFERROR(IFERROR(VLOOKUP(L919, 'CND List'!$A:$C, 3, 0), VLOOKUP(L919&amp;"", 'CND List'!$A:$C, 3, 0)), 0)=0,
    IF(A919="KBB", "-", ""),
    IFERROR(VLOOKUP(L919, 'CND List'!$A:$C, 3, 0), VLOOKUP(L919&amp;"", 'CND List'!$A:$C, 3, 0))
   ),
   IFERROR(VLOOKUP(L919, List!D:J, 7, 0), VLOOKUP(L919&amp;"", List!D:J, 7, 0))
  )
 )
)</f>
        <v>Standard Shipment</v>
      </c>
      <c r="C919" s="66" t="str">
        <f t="shared" si="15"/>
        <v>Standard Shipment</v>
      </c>
      <c r="D919" s="67" t="str">
        <f ca="1">IF(C919="Local Scrap","Closed",IFERROR(IF(A919="kgb","Closed",IF(MID(C919,5,1)="Q","Closed",LOOKUP(TODAY()-W919, {0,31,91,181,366}, {"0-30天","31-90天","91-180天","181-365天","365天以上"}))), LOOKUP(TODAY()-Z919, {0,31,91,181,366}, {"0-30天","31-90天","91-180天","181-365天","365天以上"})))</f>
        <v>Closed</v>
      </c>
      <c r="E919" s="67" t="str" cm="1">
        <f t="array" ref="E919">IF(A919&lt;&gt;"kbb", "", IF(IFERROR(VALUE(V919), 0)=MAX(INDEX(($A$2:$A$4929="kbb")*($L$2:$L$4929=L919)*IFERROR(VALUE($V$2:$V$4929), 0), 0)), "最新", "歷史重複"))</f>
        <v/>
      </c>
      <c r="F919" t="s">
        <v>4243</v>
      </c>
      <c r="G919" t="s">
        <v>29</v>
      </c>
      <c r="H919" t="s">
        <v>30</v>
      </c>
      <c r="I919" t="s">
        <v>3483</v>
      </c>
      <c r="J919" t="s">
        <v>4244</v>
      </c>
      <c r="K919" t="s">
        <v>4245</v>
      </c>
      <c r="L919" t="s">
        <v>4304</v>
      </c>
      <c r="M919" t="s">
        <v>4205</v>
      </c>
      <c r="N919" t="s">
        <v>1858</v>
      </c>
      <c r="O919" t="s">
        <v>37</v>
      </c>
      <c r="P919" t="s">
        <v>4305</v>
      </c>
      <c r="Q919" t="s">
        <v>38</v>
      </c>
      <c r="R919" t="s">
        <v>53</v>
      </c>
      <c r="S919" t="s">
        <v>4248</v>
      </c>
      <c r="T919" t="s">
        <v>4306</v>
      </c>
      <c r="U919" t="s">
        <v>4208</v>
      </c>
      <c r="V919" t="s">
        <v>4208</v>
      </c>
      <c r="W919" t="s">
        <v>37</v>
      </c>
      <c r="X919" t="s">
        <v>37</v>
      </c>
      <c r="Y919" t="s">
        <v>37</v>
      </c>
      <c r="Z919" t="s">
        <v>4307</v>
      </c>
      <c r="AA919" t="s">
        <v>44</v>
      </c>
      <c r="AB919" t="s">
        <v>44</v>
      </c>
      <c r="AC919" t="s">
        <v>45</v>
      </c>
      <c r="AD919" t="s">
        <v>1302</v>
      </c>
      <c r="AE919" t="s">
        <v>4210</v>
      </c>
      <c r="AF919" t="s">
        <v>48</v>
      </c>
      <c r="AG919">
        <v>621921</v>
      </c>
      <c r="AH919">
        <v>1</v>
      </c>
      <c r="AI919">
        <v>1</v>
      </c>
    </row>
    <row r="920" spans="1:35" ht="16.850000000000001" customHeight="1">
      <c r="A920" s="65" t="str">
        <f>IF(L920="","",IF(COUNTIF(Wip!K:K,L920)=0,IF(W920="","KGB","KBB"),IF(AND(_xlfn.IFNA(VLOOKUP(L920,Wip!K:M,3,0),"")="Y",Q920="MTCAPPLYCONF"),"On Hold",IF(W920="","KGB","KBB"))))</f>
        <v>KBB</v>
      </c>
      <c r="B920" s="65">
        <f>IF(A920="on hold", "on hold",
 IF(A920="KGB", "Standard Shipment",
  IF(IFERROR(IFERROR(VLOOKUP(L920, List!D:J, 7, 0), VLOOKUP(L920&amp;"", List!D:J, 7, 0)), 0)=0,
   IF(IFERROR(IFERROR(VLOOKUP(L920, 'CND List'!$A:$C, 3, 0), VLOOKUP(L920&amp;"", 'CND List'!$A:$C, 3, 0)), 0)=0,
    IF(A920="KBB", "-", ""),
    IFERROR(VLOOKUP(L920, 'CND List'!$A:$C, 3, 0), VLOOKUP(L920&amp;"", 'CND List'!$A:$C, 3, 0))
   ),
   IFERROR(VLOOKUP(L920, List!D:J, 7, 0), VLOOKUP(L920&amp;"", List!D:J, 7, 0))
  )
 )
)</f>
        <v>46281</v>
      </c>
      <c r="C920" s="66" t="str">
        <f t="shared" si="15"/>
        <v>2026Q3</v>
      </c>
      <c r="D920" s="67" t="str">
        <f ca="1">IF(C920="Local Scrap","Closed",IFERROR(IF(A920="kgb","Closed",IF(MID(C920,5,1)="Q","Closed",LOOKUP(TODAY()-W920, {0,31,91,181,366}, {"0-30天","31-90天","91-180天","181-365天","365天以上"}))), LOOKUP(TODAY()-Z920, {0,31,91,181,366}, {"0-30天","31-90天","91-180天","181-365天","365天以上"})))</f>
        <v>Closed</v>
      </c>
      <c r="E920" s="67" t="str" cm="1">
        <f t="array" ref="E920">IF(A920&lt;&gt;"kbb", "", IF(IFERROR(VALUE(V920), 0)=MAX(INDEX(($A$2:$A$4929="kbb")*($L$2:$L$4929=L920)*IFERROR(VALUE($V$2:$V$4929), 0), 0)), "最新", "歷史重複"))</f>
        <v>最新</v>
      </c>
      <c r="F920" t="s">
        <v>4243</v>
      </c>
      <c r="G920" t="s">
        <v>29</v>
      </c>
      <c r="H920" t="s">
        <v>30</v>
      </c>
      <c r="I920" t="s">
        <v>3483</v>
      </c>
      <c r="J920" t="s">
        <v>4244</v>
      </c>
      <c r="K920" t="s">
        <v>4245</v>
      </c>
      <c r="L920" t="s">
        <v>4308</v>
      </c>
      <c r="M920" t="s">
        <v>3149</v>
      </c>
      <c r="N920" t="s">
        <v>1321</v>
      </c>
      <c r="O920" t="s">
        <v>37</v>
      </c>
      <c r="P920" t="s">
        <v>4308</v>
      </c>
      <c r="Q920" t="s">
        <v>38</v>
      </c>
      <c r="R920" t="s">
        <v>743</v>
      </c>
      <c r="S920" t="s">
        <v>4257</v>
      </c>
      <c r="T920" t="s">
        <v>37</v>
      </c>
      <c r="U920" t="s">
        <v>37</v>
      </c>
      <c r="V920" t="s">
        <v>4309</v>
      </c>
      <c r="W920" t="s">
        <v>692</v>
      </c>
      <c r="X920" t="s">
        <v>114</v>
      </c>
      <c r="Y920" t="s">
        <v>3998</v>
      </c>
      <c r="Z920" t="s">
        <v>4310</v>
      </c>
      <c r="AA920" t="s">
        <v>44</v>
      </c>
      <c r="AB920" t="s">
        <v>44</v>
      </c>
      <c r="AC920" t="s">
        <v>117</v>
      </c>
      <c r="AD920" t="s">
        <v>1288</v>
      </c>
      <c r="AE920" t="s">
        <v>37</v>
      </c>
      <c r="AF920" t="s">
        <v>37</v>
      </c>
      <c r="AG920" t="s">
        <v>37</v>
      </c>
      <c r="AH920" t="s">
        <v>37</v>
      </c>
      <c r="AI920" t="s">
        <v>37</v>
      </c>
    </row>
    <row r="921" spans="1:35" ht="16.850000000000001" customHeight="1">
      <c r="A921" s="65" t="str">
        <f>IF(L921="","",IF(COUNTIF(Wip!K:K,L921)=0,IF(W921="","KGB","KBB"),IF(AND(_xlfn.IFNA(VLOOKUP(L921,Wip!K:M,3,0),"")="Y",Q921="MTCAPPLYCONF"),"On Hold",IF(W921="","KGB","KBB"))))</f>
        <v>KGB</v>
      </c>
      <c r="B921" s="65" t="str">
        <f>IF(A921="on hold", "on hold",
 IF(A921="KGB", "Standard Shipment",
  IF(IFERROR(IFERROR(VLOOKUP(L921, List!D:J, 7, 0), VLOOKUP(L921&amp;"", List!D:J, 7, 0)), 0)=0,
   IF(IFERROR(IFERROR(VLOOKUP(L921, 'CND List'!$A:$C, 3, 0), VLOOKUP(L921&amp;"", 'CND List'!$A:$C, 3, 0)), 0)=0,
    IF(A921="KBB", "-", ""),
    IFERROR(VLOOKUP(L921, 'CND List'!$A:$C, 3, 0), VLOOKUP(L921&amp;"", 'CND List'!$A:$C, 3, 0))
   ),
   IFERROR(VLOOKUP(L921, List!D:J, 7, 0), VLOOKUP(L921&amp;"", List!D:J, 7, 0))
  )
 )
)</f>
        <v>Standard Shipment</v>
      </c>
      <c r="C921" s="66" t="str">
        <f t="shared" si="15"/>
        <v>Standard Shipment</v>
      </c>
      <c r="D921" s="67" t="str">
        <f ca="1">IF(C921="Local Scrap","Closed",IFERROR(IF(A921="kgb","Closed",IF(MID(C921,5,1)="Q","Closed",LOOKUP(TODAY()-W921, {0,31,91,181,366}, {"0-30天","31-90天","91-180天","181-365天","365天以上"}))), LOOKUP(TODAY()-Z921, {0,31,91,181,366}, {"0-30天","31-90天","91-180天","181-365天","365天以上"})))</f>
        <v>Closed</v>
      </c>
      <c r="E921" s="67" t="str" cm="1">
        <f t="array" ref="E921">IF(A921&lt;&gt;"kbb", "", IF(IFERROR(VALUE(V921), 0)=MAX(INDEX(($A$2:$A$4929="kbb")*($L$2:$L$4929=L921)*IFERROR(VALUE($V$2:$V$4929), 0), 0)), "最新", "歷史重複"))</f>
        <v/>
      </c>
      <c r="F921" t="s">
        <v>4243</v>
      </c>
      <c r="G921" t="s">
        <v>29</v>
      </c>
      <c r="H921" t="s">
        <v>30</v>
      </c>
      <c r="I921" t="s">
        <v>3483</v>
      </c>
      <c r="J921" t="s">
        <v>4244</v>
      </c>
      <c r="K921" t="s">
        <v>4245</v>
      </c>
      <c r="L921" t="s">
        <v>4311</v>
      </c>
      <c r="M921" t="s">
        <v>1295</v>
      </c>
      <c r="N921" t="s">
        <v>1296</v>
      </c>
      <c r="O921" t="s">
        <v>37</v>
      </c>
      <c r="P921" t="s">
        <v>4312</v>
      </c>
      <c r="Q921" t="s">
        <v>38</v>
      </c>
      <c r="R921" t="s">
        <v>53</v>
      </c>
      <c r="S921" t="s">
        <v>4257</v>
      </c>
      <c r="T921" t="s">
        <v>4313</v>
      </c>
      <c r="U921" t="s">
        <v>4314</v>
      </c>
      <c r="V921" t="s">
        <v>4314</v>
      </c>
      <c r="W921" t="s">
        <v>37</v>
      </c>
      <c r="X921" t="s">
        <v>37</v>
      </c>
      <c r="Y921" t="s">
        <v>37</v>
      </c>
      <c r="Z921" t="s">
        <v>4315</v>
      </c>
      <c r="AA921" t="s">
        <v>44</v>
      </c>
      <c r="AB921" t="s">
        <v>44</v>
      </c>
      <c r="AC921" t="s">
        <v>45</v>
      </c>
      <c r="AD921" t="s">
        <v>1302</v>
      </c>
      <c r="AE921" t="s">
        <v>4316</v>
      </c>
      <c r="AF921" t="s">
        <v>48</v>
      </c>
      <c r="AG921">
        <v>622103</v>
      </c>
      <c r="AH921">
        <v>1</v>
      </c>
      <c r="AI921">
        <v>1</v>
      </c>
    </row>
    <row r="922" spans="1:35" ht="16.850000000000001" customHeight="1">
      <c r="A922" s="65" t="str">
        <f>IF(L922="","",IF(COUNTIF(Wip!K:K,L922)=0,IF(W922="","KGB","KBB"),IF(AND(_xlfn.IFNA(VLOOKUP(L922,Wip!K:M,3,0),"")="Y",Q922="MTCAPPLYCONF"),"On Hold",IF(W922="","KGB","KBB"))))</f>
        <v>KBB</v>
      </c>
      <c r="B922" s="65" t="str">
        <f>IF(A922="on hold", "on hold",
 IF(A922="KGB", "Standard Shipment",
  IF(IFERROR(IFERROR(VLOOKUP(L922, List!D:J, 7, 0), VLOOKUP(L922&amp;"", List!D:J, 7, 0)), 0)=0,
   IF(IFERROR(IFERROR(VLOOKUP(L922, 'CND List'!$A:$C, 3, 0), VLOOKUP(L922&amp;"", 'CND List'!$A:$C, 3, 0)), 0)=0,
    IF(A922="KBB", "-", ""),
    IFERROR(VLOOKUP(L922, 'CND List'!$A:$C, 3, 0), VLOOKUP(L922&amp;"", 'CND List'!$A:$C, 3, 0))
   ),
   IFERROR(VLOOKUP(L922, List!D:J, 7, 0), VLOOKUP(L922&amp;"", List!D:J, 7, 0))
  )
 )
)</f>
        <v>-</v>
      </c>
      <c r="C922" s="66" t="str">
        <f t="shared" si="15"/>
        <v>wait for return customer</v>
      </c>
      <c r="D922" s="67" t="str">
        <f ca="1">IF(C922="Local Scrap","Closed",IFERROR(IF(A922="kgb","Closed",IF(MID(C922,5,1)="Q","Closed",LOOKUP(TODAY()-W922, {0,31,91,181,366}, {"0-30天","31-90天","91-180天","181-365天","365天以上"}))), LOOKUP(TODAY()-Z922, {0,31,91,181,366}, {"0-30天","31-90天","91-180天","181-365天","365天以上"})))</f>
        <v>365天以上</v>
      </c>
      <c r="E922" s="67" t="str" cm="1">
        <f t="array" ref="E922">IF(A922&lt;&gt;"kbb", "", IF(IFERROR(VALUE(V922), 0)=MAX(INDEX(($A$2:$A$4929="kbb")*($L$2:$L$4929=L922)*IFERROR(VALUE($V$2:$V$4929), 0), 0)), "最新", "歷史重複"))</f>
        <v>最新</v>
      </c>
      <c r="F922" t="s">
        <v>4317</v>
      </c>
      <c r="G922" t="s">
        <v>29</v>
      </c>
      <c r="H922" t="s">
        <v>30</v>
      </c>
      <c r="I922" t="s">
        <v>3483</v>
      </c>
      <c r="J922" t="s">
        <v>4318</v>
      </c>
      <c r="K922" t="s">
        <v>4319</v>
      </c>
      <c r="L922" t="s">
        <v>4320</v>
      </c>
      <c r="M922" t="s">
        <v>1509</v>
      </c>
      <c r="N922" t="s">
        <v>206</v>
      </c>
      <c r="O922" t="s">
        <v>4321</v>
      </c>
      <c r="P922" t="s">
        <v>4320</v>
      </c>
      <c r="Q922" t="s">
        <v>38</v>
      </c>
      <c r="R922" t="s">
        <v>743</v>
      </c>
      <c r="S922" t="s">
        <v>4322</v>
      </c>
      <c r="T922" t="s">
        <v>37</v>
      </c>
      <c r="U922" t="s">
        <v>37</v>
      </c>
      <c r="V922" t="s">
        <v>4323</v>
      </c>
      <c r="W922" t="s">
        <v>113</v>
      </c>
      <c r="X922" t="s">
        <v>114</v>
      </c>
      <c r="Y922" t="s">
        <v>4324</v>
      </c>
      <c r="Z922" t="s">
        <v>4325</v>
      </c>
      <c r="AA922" t="s">
        <v>44</v>
      </c>
      <c r="AB922" t="s">
        <v>44</v>
      </c>
      <c r="AC922" t="s">
        <v>117</v>
      </c>
      <c r="AD922" t="s">
        <v>190</v>
      </c>
      <c r="AE922" t="s">
        <v>37</v>
      </c>
      <c r="AF922" t="s">
        <v>37</v>
      </c>
      <c r="AG922" t="s">
        <v>37</v>
      </c>
      <c r="AH922" t="s">
        <v>37</v>
      </c>
      <c r="AI922" t="s">
        <v>37</v>
      </c>
    </row>
    <row r="923" spans="1:35" ht="16.850000000000001" customHeight="1">
      <c r="A923" s="65" t="str">
        <f>IF(L923="","",IF(COUNTIF(Wip!K:K,L923)=0,IF(W923="","KGB","KBB"),IF(AND(_xlfn.IFNA(VLOOKUP(L923,Wip!K:M,3,0),"")="Y",Q923="MTCAPPLYCONF"),"On Hold",IF(W923="","KGB","KBB"))))</f>
        <v>KBB</v>
      </c>
      <c r="B923" s="65">
        <f>IF(A923="on hold", "on hold",
 IF(A923="KGB", "Standard Shipment",
  IF(IFERROR(IFERROR(VLOOKUP(L923, List!D:J, 7, 0), VLOOKUP(L923&amp;"", List!D:J, 7, 0)), 0)=0,
   IF(IFERROR(IFERROR(VLOOKUP(L923, 'CND List'!$A:$C, 3, 0), VLOOKUP(L923&amp;"", 'CND List'!$A:$C, 3, 0)), 0)=0,
    IF(A923="KBB", "-", ""),
    IFERROR(VLOOKUP(L923, 'CND List'!$A:$C, 3, 0), VLOOKUP(L923&amp;"", 'CND List'!$A:$C, 3, 0))
   ),
   IFERROR(VLOOKUP(L923, List!D:J, 7, 0), VLOOKUP(L923&amp;"", List!D:J, 7, 0))
  )
 )
)</f>
        <v>46178</v>
      </c>
      <c r="C923" s="66" t="str">
        <f t="shared" si="15"/>
        <v>2026Q2</v>
      </c>
      <c r="D923" s="67" t="str">
        <f ca="1">IF(C923="Local Scrap","Closed",IFERROR(IF(A923="kgb","Closed",IF(MID(C923,5,1)="Q","Closed",LOOKUP(TODAY()-W923, {0,31,91,181,366}, {"0-30天","31-90天","91-180天","181-365天","365天以上"}))), LOOKUP(TODAY()-Z923, {0,31,91,181,366}, {"0-30天","31-90天","91-180天","181-365天","365天以上"})))</f>
        <v>Closed</v>
      </c>
      <c r="E923" s="67" t="str" cm="1">
        <f t="array" ref="E923">IF(A923&lt;&gt;"kbb", "", IF(IFERROR(VALUE(V923), 0)=MAX(INDEX(($A$2:$A$4929="kbb")*($L$2:$L$4929=L923)*IFERROR(VALUE($V$2:$V$4929), 0), 0)), "最新", "歷史重複"))</f>
        <v>最新</v>
      </c>
      <c r="F923" t="s">
        <v>4326</v>
      </c>
      <c r="G923" t="s">
        <v>29</v>
      </c>
      <c r="H923" t="s">
        <v>30</v>
      </c>
      <c r="I923" t="s">
        <v>3483</v>
      </c>
      <c r="J923" t="s">
        <v>4327</v>
      </c>
      <c r="K923" t="s">
        <v>4328</v>
      </c>
      <c r="L923" t="s">
        <v>4329</v>
      </c>
      <c r="M923" t="s">
        <v>949</v>
      </c>
      <c r="N923" t="s">
        <v>456</v>
      </c>
      <c r="O923" t="s">
        <v>37</v>
      </c>
      <c r="P923" t="s">
        <v>4329</v>
      </c>
      <c r="Q923" t="s">
        <v>38</v>
      </c>
      <c r="R923" t="s">
        <v>53</v>
      </c>
      <c r="S923" t="s">
        <v>4330</v>
      </c>
      <c r="T923" t="s">
        <v>37</v>
      </c>
      <c r="U923" t="s">
        <v>37</v>
      </c>
      <c r="V923" t="s">
        <v>4331</v>
      </c>
      <c r="W923" t="s">
        <v>113</v>
      </c>
      <c r="X923" t="s">
        <v>114</v>
      </c>
      <c r="Y923" t="s">
        <v>1342</v>
      </c>
      <c r="Z923" t="s">
        <v>4332</v>
      </c>
      <c r="AA923" t="s">
        <v>44</v>
      </c>
      <c r="AB923" t="s">
        <v>44</v>
      </c>
      <c r="AC923" t="s">
        <v>117</v>
      </c>
      <c r="AD923" t="s">
        <v>460</v>
      </c>
      <c r="AE923" t="s">
        <v>37</v>
      </c>
      <c r="AF923" t="s">
        <v>37</v>
      </c>
      <c r="AG923" t="s">
        <v>37</v>
      </c>
      <c r="AH923" t="s">
        <v>37</v>
      </c>
      <c r="AI923" t="s">
        <v>37</v>
      </c>
    </row>
    <row r="924" spans="1:35" ht="16.850000000000001" customHeight="1">
      <c r="A924" s="65" t="str">
        <f>IF(L924="","",IF(COUNTIF(Wip!K:K,L924)=0,IF(W924="","KGB","KBB"),IF(AND(_xlfn.IFNA(VLOOKUP(L924,Wip!K:M,3,0),"")="Y",Q924="MTCAPPLYCONF"),"On Hold",IF(W924="","KGB","KBB"))))</f>
        <v>KGB</v>
      </c>
      <c r="B924" s="65" t="str">
        <f>IF(A924="on hold", "on hold",
 IF(A924="KGB", "Standard Shipment",
  IF(IFERROR(IFERROR(VLOOKUP(L924, List!D:J, 7, 0), VLOOKUP(L924&amp;"", List!D:J, 7, 0)), 0)=0,
   IF(IFERROR(IFERROR(VLOOKUP(L924, 'CND List'!$A:$C, 3, 0), VLOOKUP(L924&amp;"", 'CND List'!$A:$C, 3, 0)), 0)=0,
    IF(A924="KBB", "-", ""),
    IFERROR(VLOOKUP(L924, 'CND List'!$A:$C, 3, 0), VLOOKUP(L924&amp;"", 'CND List'!$A:$C, 3, 0))
   ),
   IFERROR(VLOOKUP(L924, List!D:J, 7, 0), VLOOKUP(L924&amp;"", List!D:J, 7, 0))
  )
 )
)</f>
        <v>Standard Shipment</v>
      </c>
      <c r="C924" s="66" t="str">
        <f t="shared" si="15"/>
        <v>Standard Shipment</v>
      </c>
      <c r="D924" s="67" t="str">
        <f ca="1">IF(C924="Local Scrap","Closed",IFERROR(IF(A924="kgb","Closed",IF(MID(C924,5,1)="Q","Closed",LOOKUP(TODAY()-W924, {0,31,91,181,366}, {"0-30天","31-90天","91-180天","181-365天","365天以上"}))), LOOKUP(TODAY()-Z924, {0,31,91,181,366}, {"0-30天","31-90天","91-180天","181-365天","365天以上"})))</f>
        <v>Closed</v>
      </c>
      <c r="E924" s="67" t="str" cm="1">
        <f t="array" ref="E924">IF(A924&lt;&gt;"kbb", "", IF(IFERROR(VALUE(V924), 0)=MAX(INDEX(($A$2:$A$4929="kbb")*($L$2:$L$4929=L924)*IFERROR(VALUE($V$2:$V$4929), 0), 0)), "最新", "歷史重複"))</f>
        <v/>
      </c>
      <c r="F924" t="s">
        <v>4326</v>
      </c>
      <c r="G924" t="s">
        <v>29</v>
      </c>
      <c r="H924" t="s">
        <v>30</v>
      </c>
      <c r="I924" t="s">
        <v>3483</v>
      </c>
      <c r="J924" t="s">
        <v>4327</v>
      </c>
      <c r="K924" t="s">
        <v>4328</v>
      </c>
      <c r="L924" t="s">
        <v>4333</v>
      </c>
      <c r="M924" t="s">
        <v>455</v>
      </c>
      <c r="N924" t="s">
        <v>456</v>
      </c>
      <c r="O924" t="s">
        <v>37</v>
      </c>
      <c r="P924" t="s">
        <v>4334</v>
      </c>
      <c r="Q924" t="s">
        <v>38</v>
      </c>
      <c r="R924" t="s">
        <v>53</v>
      </c>
      <c r="S924" t="s">
        <v>4335</v>
      </c>
      <c r="T924" t="s">
        <v>4336</v>
      </c>
      <c r="U924" t="s">
        <v>4337</v>
      </c>
      <c r="V924" t="s">
        <v>4337</v>
      </c>
      <c r="W924" t="s">
        <v>37</v>
      </c>
      <c r="X924" t="s">
        <v>37</v>
      </c>
      <c r="Y924" t="s">
        <v>37</v>
      </c>
      <c r="Z924" t="s">
        <v>4338</v>
      </c>
      <c r="AA924" t="s">
        <v>44</v>
      </c>
      <c r="AB924" t="s">
        <v>44</v>
      </c>
      <c r="AC924" t="s">
        <v>45</v>
      </c>
      <c r="AD924" t="s">
        <v>460</v>
      </c>
      <c r="AE924" t="s">
        <v>4339</v>
      </c>
      <c r="AF924" t="s">
        <v>48</v>
      </c>
      <c r="AG924">
        <v>621807</v>
      </c>
      <c r="AH924">
        <v>1</v>
      </c>
      <c r="AI924">
        <v>1</v>
      </c>
    </row>
    <row r="925" spans="1:35" ht="16.850000000000001" customHeight="1">
      <c r="A925" s="65" t="str">
        <f>IF(L925="","",IF(COUNTIF(Wip!K:K,L925)=0,IF(W925="","KGB","KBB"),IF(AND(_xlfn.IFNA(VLOOKUP(L925,Wip!K:M,3,0),"")="Y",Q925="MTCAPPLYCONF"),"On Hold",IF(W925="","KGB","KBB"))))</f>
        <v>KGB</v>
      </c>
      <c r="B925" s="65" t="str">
        <f>IF(A925="on hold", "on hold",
 IF(A925="KGB", "Standard Shipment",
  IF(IFERROR(IFERROR(VLOOKUP(L925, List!D:J, 7, 0), VLOOKUP(L925&amp;"", List!D:J, 7, 0)), 0)=0,
   IF(IFERROR(IFERROR(VLOOKUP(L925, 'CND List'!$A:$C, 3, 0), VLOOKUP(L925&amp;"", 'CND List'!$A:$C, 3, 0)), 0)=0,
    IF(A925="KBB", "-", ""),
    IFERROR(VLOOKUP(L925, 'CND List'!$A:$C, 3, 0), VLOOKUP(L925&amp;"", 'CND List'!$A:$C, 3, 0))
   ),
   IFERROR(VLOOKUP(L925, List!D:J, 7, 0), VLOOKUP(L925&amp;"", List!D:J, 7, 0))
  )
 )
)</f>
        <v>Standard Shipment</v>
      </c>
      <c r="C925" s="66" t="str">
        <f t="shared" si="15"/>
        <v>Standard Shipment</v>
      </c>
      <c r="D925" s="67" t="str">
        <f ca="1">IF(C925="Local Scrap","Closed",IFERROR(IF(A925="kgb","Closed",IF(MID(C925,5,1)="Q","Closed",LOOKUP(TODAY()-W925, {0,31,91,181,366}, {"0-30天","31-90天","91-180天","181-365天","365天以上"}))), LOOKUP(TODAY()-Z925, {0,31,91,181,366}, {"0-30天","31-90天","91-180天","181-365天","365天以上"})))</f>
        <v>Closed</v>
      </c>
      <c r="E925" s="67" t="str" cm="1">
        <f t="array" ref="E925">IF(A925&lt;&gt;"kbb", "", IF(IFERROR(VALUE(V925), 0)=MAX(INDEX(($A$2:$A$4929="kbb")*($L$2:$L$4929=L925)*IFERROR(VALUE($V$2:$V$4929), 0), 0)), "最新", "歷史重複"))</f>
        <v/>
      </c>
      <c r="F925" t="s">
        <v>4326</v>
      </c>
      <c r="G925" t="s">
        <v>29</v>
      </c>
      <c r="H925" t="s">
        <v>30</v>
      </c>
      <c r="I925" t="s">
        <v>3483</v>
      </c>
      <c r="J925" t="s">
        <v>4327</v>
      </c>
      <c r="K925" t="s">
        <v>4328</v>
      </c>
      <c r="L925" t="s">
        <v>4340</v>
      </c>
      <c r="M925" t="s">
        <v>455</v>
      </c>
      <c r="N925" t="s">
        <v>456</v>
      </c>
      <c r="O925" t="s">
        <v>37</v>
      </c>
      <c r="P925" t="s">
        <v>4341</v>
      </c>
      <c r="Q925" t="s">
        <v>38</v>
      </c>
      <c r="R925" t="s">
        <v>53</v>
      </c>
      <c r="S925" t="s">
        <v>4335</v>
      </c>
      <c r="T925" t="s">
        <v>4342</v>
      </c>
      <c r="U925" t="s">
        <v>4343</v>
      </c>
      <c r="V925" t="s">
        <v>4343</v>
      </c>
      <c r="W925" t="s">
        <v>37</v>
      </c>
      <c r="X925" t="s">
        <v>37</v>
      </c>
      <c r="Y925" t="s">
        <v>37</v>
      </c>
      <c r="Z925" t="s">
        <v>4344</v>
      </c>
      <c r="AA925" t="s">
        <v>44</v>
      </c>
      <c r="AB925" t="s">
        <v>44</v>
      </c>
      <c r="AC925" t="s">
        <v>45</v>
      </c>
      <c r="AD925" t="s">
        <v>460</v>
      </c>
      <c r="AE925" t="s">
        <v>4345</v>
      </c>
      <c r="AF925" t="s">
        <v>1730</v>
      </c>
      <c r="AG925">
        <v>622131</v>
      </c>
      <c r="AH925">
        <v>6.8</v>
      </c>
      <c r="AI925">
        <v>6.8</v>
      </c>
    </row>
    <row r="926" spans="1:35" ht="16.850000000000001" customHeight="1">
      <c r="A926" s="65" t="str">
        <f>IF(L926="","",IF(COUNTIF(Wip!K:K,L926)=0,IF(W926="","KGB","KBB"),IF(AND(_xlfn.IFNA(VLOOKUP(L926,Wip!K:M,3,0),"")="Y",Q926="MTCAPPLYCONF"),"On Hold",IF(W926="","KGB","KBB"))))</f>
        <v>KBB</v>
      </c>
      <c r="B926" s="65">
        <f>IF(A926="on hold", "on hold",
 IF(A926="KGB", "Standard Shipment",
  IF(IFERROR(IFERROR(VLOOKUP(L926, List!D:J, 7, 0), VLOOKUP(L926&amp;"", List!D:J, 7, 0)), 0)=0,
   IF(IFERROR(IFERROR(VLOOKUP(L926, 'CND List'!$A:$C, 3, 0), VLOOKUP(L926&amp;"", 'CND List'!$A:$C, 3, 0)), 0)=0,
    IF(A926="KBB", "-", ""),
    IFERROR(VLOOKUP(L926, 'CND List'!$A:$C, 3, 0), VLOOKUP(L926&amp;"", 'CND List'!$A:$C, 3, 0))
   ),
   IFERROR(VLOOKUP(L926, List!D:J, 7, 0), VLOOKUP(L926&amp;"", List!D:J, 7, 0))
  )
 )
)</f>
        <v>46178</v>
      </c>
      <c r="C926" s="66" t="str">
        <f t="shared" si="15"/>
        <v>2026Q2</v>
      </c>
      <c r="D926" s="67" t="str">
        <f ca="1">IF(C926="Local Scrap","Closed",IFERROR(IF(A926="kgb","Closed",IF(MID(C926,5,1)="Q","Closed",LOOKUP(TODAY()-W926, {0,31,91,181,366}, {"0-30天","31-90天","91-180天","181-365天","365天以上"}))), LOOKUP(TODAY()-Z926, {0,31,91,181,366}, {"0-30天","31-90天","91-180天","181-365天","365天以上"})))</f>
        <v>Closed</v>
      </c>
      <c r="E926" s="67" t="str" cm="1">
        <f t="array" ref="E926">IF(A926&lt;&gt;"kbb", "", IF(IFERROR(VALUE(V926), 0)=MAX(INDEX(($A$2:$A$4929="kbb")*($L$2:$L$4929=L926)*IFERROR(VALUE($V$2:$V$4929), 0), 0)), "最新", "歷史重複"))</f>
        <v>最新</v>
      </c>
      <c r="F926" t="s">
        <v>4326</v>
      </c>
      <c r="G926" t="s">
        <v>29</v>
      </c>
      <c r="H926" t="s">
        <v>30</v>
      </c>
      <c r="I926" t="s">
        <v>3483</v>
      </c>
      <c r="J926" t="s">
        <v>4327</v>
      </c>
      <c r="K926" t="s">
        <v>4328</v>
      </c>
      <c r="L926" t="s">
        <v>4346</v>
      </c>
      <c r="M926" t="s">
        <v>486</v>
      </c>
      <c r="N926" t="s">
        <v>219</v>
      </c>
      <c r="O926" t="s">
        <v>37</v>
      </c>
      <c r="P926" t="s">
        <v>4346</v>
      </c>
      <c r="Q926" t="s">
        <v>38</v>
      </c>
      <c r="R926" t="s">
        <v>53</v>
      </c>
      <c r="S926" t="s">
        <v>4335</v>
      </c>
      <c r="T926" t="s">
        <v>37</v>
      </c>
      <c r="U926" t="s">
        <v>37</v>
      </c>
      <c r="V926" t="s">
        <v>4347</v>
      </c>
      <c r="W926" t="s">
        <v>113</v>
      </c>
      <c r="X926" t="s">
        <v>114</v>
      </c>
      <c r="Y926" t="s">
        <v>4348</v>
      </c>
      <c r="Z926" t="s">
        <v>4349</v>
      </c>
      <c r="AA926" t="s">
        <v>44</v>
      </c>
      <c r="AB926" t="s">
        <v>44</v>
      </c>
      <c r="AC926" t="s">
        <v>117</v>
      </c>
      <c r="AD926" t="s">
        <v>179</v>
      </c>
      <c r="AE926" t="s">
        <v>37</v>
      </c>
      <c r="AF926" t="s">
        <v>37</v>
      </c>
      <c r="AG926" t="s">
        <v>37</v>
      </c>
      <c r="AH926" t="s">
        <v>37</v>
      </c>
      <c r="AI926" t="s">
        <v>37</v>
      </c>
    </row>
    <row r="927" spans="1:35" ht="16.850000000000001" customHeight="1">
      <c r="A927" s="65" t="str">
        <f>IF(L927="","",IF(COUNTIF(Wip!K:K,L927)=0,IF(W927="","KGB","KBB"),IF(AND(_xlfn.IFNA(VLOOKUP(L927,Wip!K:M,3,0),"")="Y",Q927="MTCAPPLYCONF"),"On Hold",IF(W927="","KGB","KBB"))))</f>
        <v>KGB</v>
      </c>
      <c r="B927" s="65" t="str">
        <f>IF(A927="on hold", "on hold",
 IF(A927="KGB", "Standard Shipment",
  IF(IFERROR(IFERROR(VLOOKUP(L927, List!D:J, 7, 0), VLOOKUP(L927&amp;"", List!D:J, 7, 0)), 0)=0,
   IF(IFERROR(IFERROR(VLOOKUP(L927, 'CND List'!$A:$C, 3, 0), VLOOKUP(L927&amp;"", 'CND List'!$A:$C, 3, 0)), 0)=0,
    IF(A927="KBB", "-", ""),
    IFERROR(VLOOKUP(L927, 'CND List'!$A:$C, 3, 0), VLOOKUP(L927&amp;"", 'CND List'!$A:$C, 3, 0))
   ),
   IFERROR(VLOOKUP(L927, List!D:J, 7, 0), VLOOKUP(L927&amp;"", List!D:J, 7, 0))
  )
 )
)</f>
        <v>Standard Shipment</v>
      </c>
      <c r="C927" s="66" t="str">
        <f t="shared" si="15"/>
        <v>Standard Shipment</v>
      </c>
      <c r="D927" s="67" t="str">
        <f ca="1">IF(C927="Local Scrap","Closed",IFERROR(IF(A927="kgb","Closed",IF(MID(C927,5,1)="Q","Closed",LOOKUP(TODAY()-W927, {0,31,91,181,366}, {"0-30天","31-90天","91-180天","181-365天","365天以上"}))), LOOKUP(TODAY()-Z927, {0,31,91,181,366}, {"0-30天","31-90天","91-180天","181-365天","365天以上"})))</f>
        <v>Closed</v>
      </c>
      <c r="E927" s="67" t="str" cm="1">
        <f t="array" ref="E927">IF(A927&lt;&gt;"kbb", "", IF(IFERROR(VALUE(V927), 0)=MAX(INDEX(($A$2:$A$4929="kbb")*($L$2:$L$4929=L927)*IFERROR(VALUE($V$2:$V$4929), 0), 0)), "最新", "歷史重複"))</f>
        <v/>
      </c>
      <c r="F927" t="s">
        <v>4326</v>
      </c>
      <c r="G927" t="s">
        <v>29</v>
      </c>
      <c r="H927" t="s">
        <v>30</v>
      </c>
      <c r="I927" t="s">
        <v>3483</v>
      </c>
      <c r="J927" t="s">
        <v>4327</v>
      </c>
      <c r="K927" t="s">
        <v>4328</v>
      </c>
      <c r="L927" t="s">
        <v>4350</v>
      </c>
      <c r="M927" t="s">
        <v>486</v>
      </c>
      <c r="N927" t="s">
        <v>219</v>
      </c>
      <c r="O927" t="s">
        <v>37</v>
      </c>
      <c r="P927" t="s">
        <v>4351</v>
      </c>
      <c r="Q927" t="s">
        <v>38</v>
      </c>
      <c r="R927" t="s">
        <v>53</v>
      </c>
      <c r="S927" t="s">
        <v>4335</v>
      </c>
      <c r="T927" t="s">
        <v>4352</v>
      </c>
      <c r="U927" t="s">
        <v>4150</v>
      </c>
      <c r="V927" t="s">
        <v>4150</v>
      </c>
      <c r="W927" t="s">
        <v>37</v>
      </c>
      <c r="X927" t="s">
        <v>37</v>
      </c>
      <c r="Y927" t="s">
        <v>37</v>
      </c>
      <c r="Z927" t="s">
        <v>4353</v>
      </c>
      <c r="AA927" t="s">
        <v>44</v>
      </c>
      <c r="AB927" t="s">
        <v>44</v>
      </c>
      <c r="AC927" t="s">
        <v>45</v>
      </c>
      <c r="AD927" t="s">
        <v>179</v>
      </c>
      <c r="AE927" t="s">
        <v>4152</v>
      </c>
      <c r="AF927" t="s">
        <v>48</v>
      </c>
      <c r="AG927">
        <v>621994</v>
      </c>
      <c r="AH927">
        <v>1</v>
      </c>
      <c r="AI927">
        <v>1</v>
      </c>
    </row>
    <row r="928" spans="1:35" ht="16.850000000000001" customHeight="1">
      <c r="A928" s="65" t="str">
        <f>IF(L928="","",IF(COUNTIF(Wip!K:K,L928)=0,IF(W928="","KGB","KBB"),IF(AND(_xlfn.IFNA(VLOOKUP(L928,Wip!K:M,3,0),"")="Y",Q928="MTCAPPLYCONF"),"On Hold",IF(W928="","KGB","KBB"))))</f>
        <v>KGB</v>
      </c>
      <c r="B928" s="65" t="str">
        <f>IF(A928="on hold", "on hold",
 IF(A928="KGB", "Standard Shipment",
  IF(IFERROR(IFERROR(VLOOKUP(L928, List!D:J, 7, 0), VLOOKUP(L928&amp;"", List!D:J, 7, 0)), 0)=0,
   IF(IFERROR(IFERROR(VLOOKUP(L928, 'CND List'!$A:$C, 3, 0), VLOOKUP(L928&amp;"", 'CND List'!$A:$C, 3, 0)), 0)=0,
    IF(A928="KBB", "-", ""),
    IFERROR(VLOOKUP(L928, 'CND List'!$A:$C, 3, 0), VLOOKUP(L928&amp;"", 'CND List'!$A:$C, 3, 0))
   ),
   IFERROR(VLOOKUP(L928, List!D:J, 7, 0), VLOOKUP(L928&amp;"", List!D:J, 7, 0))
  )
 )
)</f>
        <v>Standard Shipment</v>
      </c>
      <c r="C928" s="66" t="str">
        <f t="shared" si="15"/>
        <v>Standard Shipment</v>
      </c>
      <c r="D928" s="67" t="str">
        <f ca="1">IF(C928="Local Scrap","Closed",IFERROR(IF(A928="kgb","Closed",IF(MID(C928,5,1)="Q","Closed",LOOKUP(TODAY()-W928, {0,31,91,181,366}, {"0-30天","31-90天","91-180天","181-365天","365天以上"}))), LOOKUP(TODAY()-Z928, {0,31,91,181,366}, {"0-30天","31-90天","91-180天","181-365天","365天以上"})))</f>
        <v>Closed</v>
      </c>
      <c r="E928" s="67" t="str" cm="1">
        <f t="array" ref="E928">IF(A928&lt;&gt;"kbb", "", IF(IFERROR(VALUE(V928), 0)=MAX(INDEX(($A$2:$A$4929="kbb")*($L$2:$L$4929=L928)*IFERROR(VALUE($V$2:$V$4929), 0), 0)), "最新", "歷史重複"))</f>
        <v/>
      </c>
      <c r="F928" t="s">
        <v>4326</v>
      </c>
      <c r="G928" t="s">
        <v>29</v>
      </c>
      <c r="H928" t="s">
        <v>30</v>
      </c>
      <c r="I928" t="s">
        <v>3483</v>
      </c>
      <c r="J928" t="s">
        <v>4327</v>
      </c>
      <c r="K928" t="s">
        <v>4328</v>
      </c>
      <c r="L928" t="s">
        <v>4354</v>
      </c>
      <c r="M928" t="s">
        <v>486</v>
      </c>
      <c r="N928" t="s">
        <v>219</v>
      </c>
      <c r="O928" t="s">
        <v>37</v>
      </c>
      <c r="P928" t="s">
        <v>4355</v>
      </c>
      <c r="Q928" t="s">
        <v>38</v>
      </c>
      <c r="R928" t="s">
        <v>53</v>
      </c>
      <c r="S928" t="s">
        <v>4335</v>
      </c>
      <c r="T928" t="s">
        <v>4356</v>
      </c>
      <c r="U928" t="s">
        <v>4150</v>
      </c>
      <c r="V928" t="s">
        <v>4150</v>
      </c>
      <c r="W928" t="s">
        <v>37</v>
      </c>
      <c r="X928" t="s">
        <v>37</v>
      </c>
      <c r="Y928" t="s">
        <v>37</v>
      </c>
      <c r="Z928" t="s">
        <v>4357</v>
      </c>
      <c r="AA928" t="s">
        <v>44</v>
      </c>
      <c r="AB928" t="s">
        <v>44</v>
      </c>
      <c r="AC928" t="s">
        <v>45</v>
      </c>
      <c r="AD928" t="s">
        <v>179</v>
      </c>
      <c r="AE928" t="s">
        <v>4152</v>
      </c>
      <c r="AF928" t="s">
        <v>48</v>
      </c>
      <c r="AG928">
        <v>621994</v>
      </c>
      <c r="AH928">
        <v>1</v>
      </c>
      <c r="AI928">
        <v>1</v>
      </c>
    </row>
    <row r="929" spans="1:35" ht="16.850000000000001" customHeight="1">
      <c r="A929" s="65" t="str">
        <f>IF(L929="","",IF(COUNTIF(Wip!K:K,L929)=0,IF(W929="","KGB","KBB"),IF(AND(_xlfn.IFNA(VLOOKUP(L929,Wip!K:M,3,0),"")="Y",Q929="MTCAPPLYCONF"),"On Hold",IF(W929="","KGB","KBB"))))</f>
        <v>KBB</v>
      </c>
      <c r="B929" s="65" t="str">
        <f>IF(A929="on hold", "on hold",
 IF(A929="KGB", "Standard Shipment",
  IF(IFERROR(IFERROR(VLOOKUP(L929, List!D:J, 7, 0), VLOOKUP(L929&amp;"", List!D:J, 7, 0)), 0)=0,
   IF(IFERROR(IFERROR(VLOOKUP(L929, 'CND List'!$A:$C, 3, 0), VLOOKUP(L929&amp;"", 'CND List'!$A:$C, 3, 0)), 0)=0,
    IF(A929="KBB", "-", ""),
    IFERROR(VLOOKUP(L929, 'CND List'!$A:$C, 3, 0), VLOOKUP(L929&amp;"", 'CND List'!$A:$C, 3, 0))
   ),
   IFERROR(VLOOKUP(L929, List!D:J, 7, 0), VLOOKUP(L929&amp;"", List!D:J, 7, 0))
  )
 )
)</f>
        <v>-</v>
      </c>
      <c r="C929" s="66" t="str">
        <f t="shared" si="15"/>
        <v>wait for return customer</v>
      </c>
      <c r="D929" s="67" t="str">
        <f ca="1">IF(C929="Local Scrap","Closed",IFERROR(IF(A929="kgb","Closed",IF(MID(C929,5,1)="Q","Closed",LOOKUP(TODAY()-W929, {0,31,91,181,366}, {"0-30天","31-90天","91-180天","181-365天","365天以上"}))), LOOKUP(TODAY()-Z929, {0,31,91,181,366}, {"0-30天","31-90天","91-180天","181-365天","365天以上"})))</f>
        <v>365天以上</v>
      </c>
      <c r="E929" s="67" t="str" cm="1">
        <f t="array" ref="E929">IF(A929&lt;&gt;"kbb", "", IF(IFERROR(VALUE(V929), 0)=MAX(INDEX(($A$2:$A$4929="kbb")*($L$2:$L$4929=L929)*IFERROR(VALUE($V$2:$V$4929), 0), 0)), "最新", "歷史重複"))</f>
        <v>最新</v>
      </c>
      <c r="F929" t="s">
        <v>4326</v>
      </c>
      <c r="G929" t="s">
        <v>29</v>
      </c>
      <c r="H929" t="s">
        <v>30</v>
      </c>
      <c r="I929" t="s">
        <v>3483</v>
      </c>
      <c r="J929" t="s">
        <v>4327</v>
      </c>
      <c r="K929" t="s">
        <v>4328</v>
      </c>
      <c r="L929" t="s">
        <v>4358</v>
      </c>
      <c r="M929" t="s">
        <v>4359</v>
      </c>
      <c r="N929" t="s">
        <v>337</v>
      </c>
      <c r="O929" t="s">
        <v>37</v>
      </c>
      <c r="P929" t="s">
        <v>4358</v>
      </c>
      <c r="Q929" t="s">
        <v>38</v>
      </c>
      <c r="R929" t="s">
        <v>39</v>
      </c>
      <c r="S929" t="s">
        <v>4335</v>
      </c>
      <c r="T929" t="s">
        <v>37</v>
      </c>
      <c r="U929" t="s">
        <v>37</v>
      </c>
      <c r="V929" t="s">
        <v>4360</v>
      </c>
      <c r="W929" t="s">
        <v>517</v>
      </c>
      <c r="X929" t="s">
        <v>114</v>
      </c>
      <c r="Y929" t="s">
        <v>518</v>
      </c>
      <c r="Z929" t="s">
        <v>4361</v>
      </c>
      <c r="AA929" t="s">
        <v>44</v>
      </c>
      <c r="AB929" t="s">
        <v>44</v>
      </c>
      <c r="AC929" t="s">
        <v>117</v>
      </c>
      <c r="AD929" t="s">
        <v>87</v>
      </c>
      <c r="AE929" t="s">
        <v>37</v>
      </c>
      <c r="AF929" t="s">
        <v>37</v>
      </c>
      <c r="AG929" t="s">
        <v>37</v>
      </c>
      <c r="AH929" t="s">
        <v>37</v>
      </c>
      <c r="AI929" t="s">
        <v>37</v>
      </c>
    </row>
    <row r="930" spans="1:35" ht="16.850000000000001" customHeight="1">
      <c r="A930" s="65" t="str">
        <f>IF(L930="","",IF(COUNTIF(Wip!K:K,L930)=0,IF(W930="","KGB","KBB"),IF(AND(_xlfn.IFNA(VLOOKUP(L930,Wip!K:M,3,0),"")="Y",Q930="MTCAPPLYCONF"),"On Hold",IF(W930="","KGB","KBB"))))</f>
        <v>KBB</v>
      </c>
      <c r="B930" s="65" t="str">
        <f>IF(A930="on hold", "on hold",
 IF(A930="KGB", "Standard Shipment",
  IF(IFERROR(IFERROR(VLOOKUP(L930, List!D:J, 7, 0), VLOOKUP(L930&amp;"", List!D:J, 7, 0)), 0)=0,
   IF(IFERROR(IFERROR(VLOOKUP(L930, 'CND List'!$A:$C, 3, 0), VLOOKUP(L930&amp;"", 'CND List'!$A:$C, 3, 0)), 0)=0,
    IF(A930="KBB", "-", ""),
    IFERROR(VLOOKUP(L930, 'CND List'!$A:$C, 3, 0), VLOOKUP(L930&amp;"", 'CND List'!$A:$C, 3, 0))
   ),
   IFERROR(VLOOKUP(L930, List!D:J, 7, 0), VLOOKUP(L930&amp;"", List!D:J, 7, 0))
  )
 )
)</f>
        <v>-</v>
      </c>
      <c r="C930" s="66" t="str">
        <f t="shared" si="15"/>
        <v>wait for return customer</v>
      </c>
      <c r="D930" s="67" t="str">
        <f ca="1">IF(C930="Local Scrap","Closed",IFERROR(IF(A930="kgb","Closed",IF(MID(C930,5,1)="Q","Closed",LOOKUP(TODAY()-W930, {0,31,91,181,366}, {"0-30天","31-90天","91-180天","181-365天","365天以上"}))), LOOKUP(TODAY()-Z930, {0,31,91,181,366}, {"0-30天","31-90天","91-180天","181-365天","365天以上"})))</f>
        <v>365天以上</v>
      </c>
      <c r="E930" s="67" t="str" cm="1">
        <f t="array" ref="E930">IF(A930&lt;&gt;"kbb", "", IF(IFERROR(VALUE(V930), 0)=MAX(INDEX(($A$2:$A$4929="kbb")*($L$2:$L$4929=L930)*IFERROR(VALUE($V$2:$V$4929), 0), 0)), "最新", "歷史重複"))</f>
        <v>最新</v>
      </c>
      <c r="F930" t="s">
        <v>4326</v>
      </c>
      <c r="G930" t="s">
        <v>29</v>
      </c>
      <c r="H930" t="s">
        <v>30</v>
      </c>
      <c r="I930" t="s">
        <v>3483</v>
      </c>
      <c r="J930" t="s">
        <v>4327</v>
      </c>
      <c r="K930" t="s">
        <v>4328</v>
      </c>
      <c r="L930" t="s">
        <v>4362</v>
      </c>
      <c r="M930" t="s">
        <v>3736</v>
      </c>
      <c r="N930" t="s">
        <v>439</v>
      </c>
      <c r="O930" t="s">
        <v>37</v>
      </c>
      <c r="P930" t="s">
        <v>4362</v>
      </c>
      <c r="Q930" t="s">
        <v>38</v>
      </c>
      <c r="R930" t="s">
        <v>39</v>
      </c>
      <c r="S930" t="s">
        <v>4335</v>
      </c>
      <c r="T930" t="s">
        <v>37</v>
      </c>
      <c r="U930" t="s">
        <v>37</v>
      </c>
      <c r="V930" t="s">
        <v>4363</v>
      </c>
      <c r="W930" t="s">
        <v>517</v>
      </c>
      <c r="X930" t="s">
        <v>114</v>
      </c>
      <c r="Y930" t="s">
        <v>518</v>
      </c>
      <c r="Z930" t="s">
        <v>4364</v>
      </c>
      <c r="AA930" t="s">
        <v>44</v>
      </c>
      <c r="AB930" t="s">
        <v>44</v>
      </c>
      <c r="AC930" t="s">
        <v>117</v>
      </c>
      <c r="AD930" t="s">
        <v>443</v>
      </c>
      <c r="AE930" t="s">
        <v>37</v>
      </c>
      <c r="AF930" t="s">
        <v>37</v>
      </c>
      <c r="AG930" t="s">
        <v>37</v>
      </c>
      <c r="AH930" t="s">
        <v>37</v>
      </c>
      <c r="AI930" t="s">
        <v>37</v>
      </c>
    </row>
    <row r="931" spans="1:35" ht="16.850000000000001" customHeight="1">
      <c r="A931" s="65" t="str">
        <f>IF(L931="","",IF(COUNTIF(Wip!K:K,L931)=0,IF(W931="","KGB","KBB"),IF(AND(_xlfn.IFNA(VLOOKUP(L931,Wip!K:M,3,0),"")="Y",Q931="MTCAPPLYCONF"),"On Hold",IF(W931="","KGB","KBB"))))</f>
        <v>KGB</v>
      </c>
      <c r="B931" s="65" t="str">
        <f>IF(A931="on hold", "on hold",
 IF(A931="KGB", "Standard Shipment",
  IF(IFERROR(IFERROR(VLOOKUP(L931, List!D:J, 7, 0), VLOOKUP(L931&amp;"", List!D:J, 7, 0)), 0)=0,
   IF(IFERROR(IFERROR(VLOOKUP(L931, 'CND List'!$A:$C, 3, 0), VLOOKUP(L931&amp;"", 'CND List'!$A:$C, 3, 0)), 0)=0,
    IF(A931="KBB", "-", ""),
    IFERROR(VLOOKUP(L931, 'CND List'!$A:$C, 3, 0), VLOOKUP(L931&amp;"", 'CND List'!$A:$C, 3, 0))
   ),
   IFERROR(VLOOKUP(L931, List!D:J, 7, 0), VLOOKUP(L931&amp;"", List!D:J, 7, 0))
  )
 )
)</f>
        <v>Standard Shipment</v>
      </c>
      <c r="C931" s="66" t="str">
        <f t="shared" si="15"/>
        <v>Standard Shipment</v>
      </c>
      <c r="D931" s="67" t="str">
        <f ca="1">IF(C931="Local Scrap","Closed",IFERROR(IF(A931="kgb","Closed",IF(MID(C931,5,1)="Q","Closed",LOOKUP(TODAY()-W931, {0,31,91,181,366}, {"0-30天","31-90天","91-180天","181-365天","365天以上"}))), LOOKUP(TODAY()-Z931, {0,31,91,181,366}, {"0-30天","31-90天","91-180天","181-365天","365天以上"})))</f>
        <v>Closed</v>
      </c>
      <c r="E931" s="67" t="str" cm="1">
        <f t="array" ref="E931">IF(A931&lt;&gt;"kbb", "", IF(IFERROR(VALUE(V931), 0)=MAX(INDEX(($A$2:$A$4929="kbb")*($L$2:$L$4929=L931)*IFERROR(VALUE($V$2:$V$4929), 0), 0)), "最新", "歷史重複"))</f>
        <v/>
      </c>
      <c r="F931" t="s">
        <v>4326</v>
      </c>
      <c r="G931" t="s">
        <v>29</v>
      </c>
      <c r="H931" t="s">
        <v>30</v>
      </c>
      <c r="I931" t="s">
        <v>3483</v>
      </c>
      <c r="J931" t="s">
        <v>4327</v>
      </c>
      <c r="K931" t="s">
        <v>4328</v>
      </c>
      <c r="L931" t="s">
        <v>4365</v>
      </c>
      <c r="M931" t="s">
        <v>875</v>
      </c>
      <c r="N931" t="s">
        <v>206</v>
      </c>
      <c r="O931" t="s">
        <v>37</v>
      </c>
      <c r="P931" t="s">
        <v>4366</v>
      </c>
      <c r="Q931" t="s">
        <v>38</v>
      </c>
      <c r="R931" t="s">
        <v>743</v>
      </c>
      <c r="S931" t="s">
        <v>4335</v>
      </c>
      <c r="T931" t="s">
        <v>4367</v>
      </c>
      <c r="U931" t="s">
        <v>4343</v>
      </c>
      <c r="V931" t="s">
        <v>4343</v>
      </c>
      <c r="W931" t="s">
        <v>37</v>
      </c>
      <c r="X931" t="s">
        <v>37</v>
      </c>
      <c r="Y931" t="s">
        <v>37</v>
      </c>
      <c r="Z931" t="s">
        <v>4368</v>
      </c>
      <c r="AA931" t="s">
        <v>44</v>
      </c>
      <c r="AB931" t="s">
        <v>44</v>
      </c>
      <c r="AC931" t="s">
        <v>45</v>
      </c>
      <c r="AD931" t="s">
        <v>190</v>
      </c>
      <c r="AE931" t="s">
        <v>4345</v>
      </c>
      <c r="AF931" t="s">
        <v>1918</v>
      </c>
      <c r="AG931">
        <v>622131</v>
      </c>
      <c r="AH931">
        <v>7.8</v>
      </c>
      <c r="AI931">
        <v>7.8</v>
      </c>
    </row>
    <row r="932" spans="1:35" ht="16.850000000000001" customHeight="1">
      <c r="A932" s="65" t="str">
        <f>IF(L932="","",IF(COUNTIF(Wip!K:K,L932)=0,IF(W932="","KGB","KBB"),IF(AND(_xlfn.IFNA(VLOOKUP(L932,Wip!K:M,3,0),"")="Y",Q932="MTCAPPLYCONF"),"On Hold",IF(W932="","KGB","KBB"))))</f>
        <v>KGB</v>
      </c>
      <c r="B932" s="65" t="str">
        <f>IF(A932="on hold", "on hold",
 IF(A932="KGB", "Standard Shipment",
  IF(IFERROR(IFERROR(VLOOKUP(L932, List!D:J, 7, 0), VLOOKUP(L932&amp;"", List!D:J, 7, 0)), 0)=0,
   IF(IFERROR(IFERROR(VLOOKUP(L932, 'CND List'!$A:$C, 3, 0), VLOOKUP(L932&amp;"", 'CND List'!$A:$C, 3, 0)), 0)=0,
    IF(A932="KBB", "-", ""),
    IFERROR(VLOOKUP(L932, 'CND List'!$A:$C, 3, 0), VLOOKUP(L932&amp;"", 'CND List'!$A:$C, 3, 0))
   ),
   IFERROR(VLOOKUP(L932, List!D:J, 7, 0), VLOOKUP(L932&amp;"", List!D:J, 7, 0))
  )
 )
)</f>
        <v>Standard Shipment</v>
      </c>
      <c r="C932" s="66" t="str">
        <f t="shared" si="15"/>
        <v>Standard Shipment</v>
      </c>
      <c r="D932" s="67" t="str">
        <f ca="1">IF(C932="Local Scrap","Closed",IFERROR(IF(A932="kgb","Closed",IF(MID(C932,5,1)="Q","Closed",LOOKUP(TODAY()-W932, {0,31,91,181,366}, {"0-30天","31-90天","91-180天","181-365天","365天以上"}))), LOOKUP(TODAY()-Z932, {0,31,91,181,366}, {"0-30天","31-90天","91-180天","181-365天","365天以上"})))</f>
        <v>Closed</v>
      </c>
      <c r="E932" s="67" t="str" cm="1">
        <f t="array" ref="E932">IF(A932&lt;&gt;"kbb", "", IF(IFERROR(VALUE(V932), 0)=MAX(INDEX(($A$2:$A$4929="kbb")*($L$2:$L$4929=L932)*IFERROR(VALUE($V$2:$V$4929), 0), 0)), "最新", "歷史重複"))</f>
        <v/>
      </c>
      <c r="F932" t="s">
        <v>4326</v>
      </c>
      <c r="G932" t="s">
        <v>29</v>
      </c>
      <c r="H932" t="s">
        <v>30</v>
      </c>
      <c r="I932" t="s">
        <v>3483</v>
      </c>
      <c r="J932" t="s">
        <v>4327</v>
      </c>
      <c r="K932" t="s">
        <v>4328</v>
      </c>
      <c r="L932" t="s">
        <v>4369</v>
      </c>
      <c r="M932" t="s">
        <v>4370</v>
      </c>
      <c r="N932" t="s">
        <v>4371</v>
      </c>
      <c r="O932" t="s">
        <v>37</v>
      </c>
      <c r="P932" t="s">
        <v>4372</v>
      </c>
      <c r="Q932" t="s">
        <v>38</v>
      </c>
      <c r="R932" t="s">
        <v>743</v>
      </c>
      <c r="S932" t="s">
        <v>4335</v>
      </c>
      <c r="T932" t="s">
        <v>4373</v>
      </c>
      <c r="U932" t="s">
        <v>4160</v>
      </c>
      <c r="V932" t="s">
        <v>4160</v>
      </c>
      <c r="W932" t="s">
        <v>37</v>
      </c>
      <c r="X932" t="s">
        <v>37</v>
      </c>
      <c r="Y932" t="s">
        <v>37</v>
      </c>
      <c r="Z932" t="s">
        <v>4374</v>
      </c>
      <c r="AA932" t="s">
        <v>44</v>
      </c>
      <c r="AB932" t="s">
        <v>44</v>
      </c>
      <c r="AC932" t="s">
        <v>45</v>
      </c>
      <c r="AD932" t="s">
        <v>87</v>
      </c>
      <c r="AE932" t="s">
        <v>4162</v>
      </c>
      <c r="AF932" t="s">
        <v>48</v>
      </c>
      <c r="AG932">
        <v>621801</v>
      </c>
      <c r="AH932">
        <v>1</v>
      </c>
      <c r="AI932">
        <v>1</v>
      </c>
    </row>
    <row r="933" spans="1:35" ht="16.850000000000001" customHeight="1">
      <c r="A933" s="65" t="str">
        <f>IF(L933="","",IF(COUNTIF(Wip!K:K,L933)=0,IF(W933="","KGB","KBB"),IF(AND(_xlfn.IFNA(VLOOKUP(L933,Wip!K:M,3,0),"")="Y",Q933="MTCAPPLYCONF"),"On Hold",IF(W933="","KGB","KBB"))))</f>
        <v>KGB</v>
      </c>
      <c r="B933" s="65" t="str">
        <f>IF(A933="on hold", "on hold",
 IF(A933="KGB", "Standard Shipment",
  IF(IFERROR(IFERROR(VLOOKUP(L933, List!D:J, 7, 0), VLOOKUP(L933&amp;"", List!D:J, 7, 0)), 0)=0,
   IF(IFERROR(IFERROR(VLOOKUP(L933, 'CND List'!$A:$C, 3, 0), VLOOKUP(L933&amp;"", 'CND List'!$A:$C, 3, 0)), 0)=0,
    IF(A933="KBB", "-", ""),
    IFERROR(VLOOKUP(L933, 'CND List'!$A:$C, 3, 0), VLOOKUP(L933&amp;"", 'CND List'!$A:$C, 3, 0))
   ),
   IFERROR(VLOOKUP(L933, List!D:J, 7, 0), VLOOKUP(L933&amp;"", List!D:J, 7, 0))
  )
 )
)</f>
        <v>Standard Shipment</v>
      </c>
      <c r="C933" s="66" t="str">
        <f t="shared" si="15"/>
        <v>Standard Shipment</v>
      </c>
      <c r="D933" s="67" t="str">
        <f ca="1">IF(C933="Local Scrap","Closed",IFERROR(IF(A933="kgb","Closed",IF(MID(C933,5,1)="Q","Closed",LOOKUP(TODAY()-W933, {0,31,91,181,366}, {"0-30天","31-90天","91-180天","181-365天","365天以上"}))), LOOKUP(TODAY()-Z933, {0,31,91,181,366}, {"0-30天","31-90天","91-180天","181-365天","365天以上"})))</f>
        <v>Closed</v>
      </c>
      <c r="E933" s="67" t="str" cm="1">
        <f t="array" ref="E933">IF(A933&lt;&gt;"kbb", "", IF(IFERROR(VALUE(V933), 0)=MAX(INDEX(($A$2:$A$4929="kbb")*($L$2:$L$4929=L933)*IFERROR(VALUE($V$2:$V$4929), 0), 0)), "最新", "歷史重複"))</f>
        <v/>
      </c>
      <c r="F933" t="s">
        <v>4326</v>
      </c>
      <c r="G933" t="s">
        <v>29</v>
      </c>
      <c r="H933" t="s">
        <v>30</v>
      </c>
      <c r="I933" t="s">
        <v>3483</v>
      </c>
      <c r="J933" t="s">
        <v>4327</v>
      </c>
      <c r="K933" t="s">
        <v>4328</v>
      </c>
      <c r="L933" t="s">
        <v>4375</v>
      </c>
      <c r="M933" t="s">
        <v>930</v>
      </c>
      <c r="N933" t="s">
        <v>219</v>
      </c>
      <c r="O933" t="s">
        <v>37</v>
      </c>
      <c r="P933" t="s">
        <v>4376</v>
      </c>
      <c r="Q933" t="s">
        <v>38</v>
      </c>
      <c r="R933" t="s">
        <v>53</v>
      </c>
      <c r="S933" t="s">
        <v>4335</v>
      </c>
      <c r="T933" t="s">
        <v>4377</v>
      </c>
      <c r="U933" t="s">
        <v>4150</v>
      </c>
      <c r="V933" t="s">
        <v>4150</v>
      </c>
      <c r="W933" t="s">
        <v>37</v>
      </c>
      <c r="X933" t="s">
        <v>37</v>
      </c>
      <c r="Y933" t="s">
        <v>37</v>
      </c>
      <c r="Z933" t="s">
        <v>4378</v>
      </c>
      <c r="AA933" t="s">
        <v>44</v>
      </c>
      <c r="AB933" t="s">
        <v>44</v>
      </c>
      <c r="AC933" t="s">
        <v>45</v>
      </c>
      <c r="AD933" t="s">
        <v>179</v>
      </c>
      <c r="AE933" t="s">
        <v>4152</v>
      </c>
      <c r="AF933" t="s">
        <v>48</v>
      </c>
      <c r="AG933">
        <v>621994</v>
      </c>
      <c r="AH933">
        <v>1</v>
      </c>
      <c r="AI933">
        <v>1</v>
      </c>
    </row>
    <row r="934" spans="1:35" ht="16.850000000000001" customHeight="1">
      <c r="A934" s="65" t="str">
        <f>IF(L934="","",IF(COUNTIF(Wip!K:K,L934)=0,IF(W934="","KGB","KBB"),IF(AND(_xlfn.IFNA(VLOOKUP(L934,Wip!K:M,3,0),"")="Y",Q934="MTCAPPLYCONF"),"On Hold",IF(W934="","KGB","KBB"))))</f>
        <v>KGB</v>
      </c>
      <c r="B934" s="65" t="str">
        <f>IF(A934="on hold", "on hold",
 IF(A934="KGB", "Standard Shipment",
  IF(IFERROR(IFERROR(VLOOKUP(L934, List!D:J, 7, 0), VLOOKUP(L934&amp;"", List!D:J, 7, 0)), 0)=0,
   IF(IFERROR(IFERROR(VLOOKUP(L934, 'CND List'!$A:$C, 3, 0), VLOOKUP(L934&amp;"", 'CND List'!$A:$C, 3, 0)), 0)=0,
    IF(A934="KBB", "-", ""),
    IFERROR(VLOOKUP(L934, 'CND List'!$A:$C, 3, 0), VLOOKUP(L934&amp;"", 'CND List'!$A:$C, 3, 0))
   ),
   IFERROR(VLOOKUP(L934, List!D:J, 7, 0), VLOOKUP(L934&amp;"", List!D:J, 7, 0))
  )
 )
)</f>
        <v>Standard Shipment</v>
      </c>
      <c r="C934" s="66" t="str">
        <f t="shared" si="15"/>
        <v>Standard Shipment</v>
      </c>
      <c r="D934" s="67" t="str">
        <f ca="1">IF(C934="Local Scrap","Closed",IFERROR(IF(A934="kgb","Closed",IF(MID(C934,5,1)="Q","Closed",LOOKUP(TODAY()-W934, {0,31,91,181,366}, {"0-30天","31-90天","91-180天","181-365天","365天以上"}))), LOOKUP(TODAY()-Z934, {0,31,91,181,366}, {"0-30天","31-90天","91-180天","181-365天","365天以上"})))</f>
        <v>Closed</v>
      </c>
      <c r="E934" s="67" t="str" cm="1">
        <f t="array" ref="E934">IF(A934&lt;&gt;"kbb", "", IF(IFERROR(VALUE(V934), 0)=MAX(INDEX(($A$2:$A$4929="kbb")*($L$2:$L$4929=L934)*IFERROR(VALUE($V$2:$V$4929), 0), 0)), "最新", "歷史重複"))</f>
        <v/>
      </c>
      <c r="F934" t="s">
        <v>4326</v>
      </c>
      <c r="G934" t="s">
        <v>29</v>
      </c>
      <c r="H934" t="s">
        <v>30</v>
      </c>
      <c r="I934" t="s">
        <v>3483</v>
      </c>
      <c r="J934" t="s">
        <v>4327</v>
      </c>
      <c r="K934" t="s">
        <v>4328</v>
      </c>
      <c r="L934" t="s">
        <v>4379</v>
      </c>
      <c r="M934" t="s">
        <v>949</v>
      </c>
      <c r="N934" t="s">
        <v>456</v>
      </c>
      <c r="O934" t="s">
        <v>37</v>
      </c>
      <c r="P934" t="s">
        <v>4380</v>
      </c>
      <c r="Q934" t="s">
        <v>38</v>
      </c>
      <c r="R934" t="s">
        <v>53</v>
      </c>
      <c r="S934" t="s">
        <v>4335</v>
      </c>
      <c r="T934" t="s">
        <v>4381</v>
      </c>
      <c r="U934" t="s">
        <v>4337</v>
      </c>
      <c r="V934" t="s">
        <v>4337</v>
      </c>
      <c r="W934" t="s">
        <v>37</v>
      </c>
      <c r="X934" t="s">
        <v>37</v>
      </c>
      <c r="Y934" t="s">
        <v>37</v>
      </c>
      <c r="Z934" t="s">
        <v>4382</v>
      </c>
      <c r="AA934" t="s">
        <v>44</v>
      </c>
      <c r="AB934" t="s">
        <v>44</v>
      </c>
      <c r="AC934" t="s">
        <v>45</v>
      </c>
      <c r="AD934" t="s">
        <v>460</v>
      </c>
      <c r="AE934" t="s">
        <v>4339</v>
      </c>
      <c r="AF934" t="s">
        <v>48</v>
      </c>
      <c r="AG934">
        <v>621807</v>
      </c>
      <c r="AH934">
        <v>1</v>
      </c>
      <c r="AI934">
        <v>1</v>
      </c>
    </row>
    <row r="935" spans="1:35" ht="16.850000000000001" customHeight="1">
      <c r="A935" s="65" t="str">
        <f>IF(L935="","",IF(COUNTIF(Wip!K:K,L935)=0,IF(W935="","KGB","KBB"),IF(AND(_xlfn.IFNA(VLOOKUP(L935,Wip!K:M,3,0),"")="Y",Q935="MTCAPPLYCONF"),"On Hold",IF(W935="","KGB","KBB"))))</f>
        <v>KGB</v>
      </c>
      <c r="B935" s="65" t="str">
        <f>IF(A935="on hold", "on hold",
 IF(A935="KGB", "Standard Shipment",
  IF(IFERROR(IFERROR(VLOOKUP(L935, List!D:J, 7, 0), VLOOKUP(L935&amp;"", List!D:J, 7, 0)), 0)=0,
   IF(IFERROR(IFERROR(VLOOKUP(L935, 'CND List'!$A:$C, 3, 0), VLOOKUP(L935&amp;"", 'CND List'!$A:$C, 3, 0)), 0)=0,
    IF(A935="KBB", "-", ""),
    IFERROR(VLOOKUP(L935, 'CND List'!$A:$C, 3, 0), VLOOKUP(L935&amp;"", 'CND List'!$A:$C, 3, 0))
   ),
   IFERROR(VLOOKUP(L935, List!D:J, 7, 0), VLOOKUP(L935&amp;"", List!D:J, 7, 0))
  )
 )
)</f>
        <v>Standard Shipment</v>
      </c>
      <c r="C935" s="66" t="str">
        <f t="shared" si="15"/>
        <v>Standard Shipment</v>
      </c>
      <c r="D935" s="67" t="str">
        <f ca="1">IF(C935="Local Scrap","Closed",IFERROR(IF(A935="kgb","Closed",IF(MID(C935,5,1)="Q","Closed",LOOKUP(TODAY()-W935, {0,31,91,181,366}, {"0-30天","31-90天","91-180天","181-365天","365天以上"}))), LOOKUP(TODAY()-Z935, {0,31,91,181,366}, {"0-30天","31-90天","91-180天","181-365天","365天以上"})))</f>
        <v>Closed</v>
      </c>
      <c r="E935" s="67" t="str" cm="1">
        <f t="array" ref="E935">IF(A935&lt;&gt;"kbb", "", IF(IFERROR(VALUE(V935), 0)=MAX(INDEX(($A$2:$A$4929="kbb")*($L$2:$L$4929=L935)*IFERROR(VALUE($V$2:$V$4929), 0), 0)), "最新", "歷史重複"))</f>
        <v/>
      </c>
      <c r="F935" t="s">
        <v>4326</v>
      </c>
      <c r="G935" t="s">
        <v>29</v>
      </c>
      <c r="H935" t="s">
        <v>30</v>
      </c>
      <c r="I935" t="s">
        <v>3483</v>
      </c>
      <c r="J935" t="s">
        <v>4327</v>
      </c>
      <c r="K935" t="s">
        <v>4328</v>
      </c>
      <c r="L935" t="s">
        <v>4383</v>
      </c>
      <c r="M935" t="s">
        <v>3736</v>
      </c>
      <c r="N935" t="s">
        <v>439</v>
      </c>
      <c r="O935" t="s">
        <v>37</v>
      </c>
      <c r="P935" t="s">
        <v>4384</v>
      </c>
      <c r="Q935" t="s">
        <v>38</v>
      </c>
      <c r="R935" t="s">
        <v>743</v>
      </c>
      <c r="S935" t="s">
        <v>4335</v>
      </c>
      <c r="T935" t="s">
        <v>4385</v>
      </c>
      <c r="U935" t="s">
        <v>4160</v>
      </c>
      <c r="V935" t="s">
        <v>4160</v>
      </c>
      <c r="W935" t="s">
        <v>37</v>
      </c>
      <c r="X935" t="s">
        <v>37</v>
      </c>
      <c r="Y935" t="s">
        <v>37</v>
      </c>
      <c r="Z935" t="s">
        <v>4386</v>
      </c>
      <c r="AA935" t="s">
        <v>44</v>
      </c>
      <c r="AB935" t="s">
        <v>44</v>
      </c>
      <c r="AC935" t="s">
        <v>45</v>
      </c>
      <c r="AD935" t="s">
        <v>443</v>
      </c>
      <c r="AE935" t="s">
        <v>4162</v>
      </c>
      <c r="AF935" t="s">
        <v>48</v>
      </c>
      <c r="AG935">
        <v>621801</v>
      </c>
      <c r="AH935">
        <v>1</v>
      </c>
      <c r="AI935">
        <v>1</v>
      </c>
    </row>
    <row r="936" spans="1:35" ht="16.850000000000001" customHeight="1">
      <c r="A936" s="65" t="str">
        <f>IF(L936="","",IF(COUNTIF(Wip!K:K,L936)=0,IF(W936="","KGB","KBB"),IF(AND(_xlfn.IFNA(VLOOKUP(L936,Wip!K:M,3,0),"")="Y",Q936="MTCAPPLYCONF"),"On Hold",IF(W936="","KGB","KBB"))))</f>
        <v>KGB</v>
      </c>
      <c r="B936" s="65" t="str">
        <f>IF(A936="on hold", "on hold",
 IF(A936="KGB", "Standard Shipment",
  IF(IFERROR(IFERROR(VLOOKUP(L936, List!D:J, 7, 0), VLOOKUP(L936&amp;"", List!D:J, 7, 0)), 0)=0,
   IF(IFERROR(IFERROR(VLOOKUP(L936, 'CND List'!$A:$C, 3, 0), VLOOKUP(L936&amp;"", 'CND List'!$A:$C, 3, 0)), 0)=0,
    IF(A936="KBB", "-", ""),
    IFERROR(VLOOKUP(L936, 'CND List'!$A:$C, 3, 0), VLOOKUP(L936&amp;"", 'CND List'!$A:$C, 3, 0))
   ),
   IFERROR(VLOOKUP(L936, List!D:J, 7, 0), VLOOKUP(L936&amp;"", List!D:J, 7, 0))
  )
 )
)</f>
        <v>Standard Shipment</v>
      </c>
      <c r="C936" s="66" t="str">
        <f t="shared" si="15"/>
        <v>Standard Shipment</v>
      </c>
      <c r="D936" s="67" t="str">
        <f ca="1">IF(C936="Local Scrap","Closed",IFERROR(IF(A936="kgb","Closed",IF(MID(C936,5,1)="Q","Closed",LOOKUP(TODAY()-W936, {0,31,91,181,366}, {"0-30天","31-90天","91-180天","181-365天","365天以上"}))), LOOKUP(TODAY()-Z936, {0,31,91,181,366}, {"0-30天","31-90天","91-180天","181-365天","365天以上"})))</f>
        <v>Closed</v>
      </c>
      <c r="E936" s="67" t="str" cm="1">
        <f t="array" ref="E936">IF(A936&lt;&gt;"kbb", "", IF(IFERROR(VALUE(V936), 0)=MAX(INDEX(($A$2:$A$4929="kbb")*($L$2:$L$4929=L936)*IFERROR(VALUE($V$2:$V$4929), 0), 0)), "最新", "歷史重複"))</f>
        <v/>
      </c>
      <c r="F936" t="s">
        <v>4326</v>
      </c>
      <c r="G936" t="s">
        <v>29</v>
      </c>
      <c r="H936" t="s">
        <v>30</v>
      </c>
      <c r="I936" t="s">
        <v>3483</v>
      </c>
      <c r="J936" t="s">
        <v>4327</v>
      </c>
      <c r="K936" t="s">
        <v>4328</v>
      </c>
      <c r="L936" t="s">
        <v>4387</v>
      </c>
      <c r="M936" t="s">
        <v>960</v>
      </c>
      <c r="N936" t="s">
        <v>439</v>
      </c>
      <c r="O936" t="s">
        <v>37</v>
      </c>
      <c r="P936" t="s">
        <v>4388</v>
      </c>
      <c r="Q936" t="s">
        <v>38</v>
      </c>
      <c r="R936" t="s">
        <v>743</v>
      </c>
      <c r="S936" t="s">
        <v>4335</v>
      </c>
      <c r="T936" t="s">
        <v>4389</v>
      </c>
      <c r="U936" t="s">
        <v>4160</v>
      </c>
      <c r="V936" t="s">
        <v>4160</v>
      </c>
      <c r="W936" t="s">
        <v>37</v>
      </c>
      <c r="X936" t="s">
        <v>37</v>
      </c>
      <c r="Y936" t="s">
        <v>37</v>
      </c>
      <c r="Z936" t="s">
        <v>4390</v>
      </c>
      <c r="AA936" t="s">
        <v>44</v>
      </c>
      <c r="AB936" t="s">
        <v>44</v>
      </c>
      <c r="AC936" t="s">
        <v>45</v>
      </c>
      <c r="AD936" t="s">
        <v>443</v>
      </c>
      <c r="AE936" t="s">
        <v>4162</v>
      </c>
      <c r="AF936" t="s">
        <v>48</v>
      </c>
      <c r="AG936">
        <v>621801</v>
      </c>
      <c r="AH936">
        <v>1</v>
      </c>
      <c r="AI936">
        <v>1</v>
      </c>
    </row>
    <row r="937" spans="1:35" ht="16.850000000000001" customHeight="1">
      <c r="A937" s="65" t="str">
        <f>IF(L937="","",IF(COUNTIF(Wip!K:K,L937)=0,IF(W937="","KGB","KBB"),IF(AND(_xlfn.IFNA(VLOOKUP(L937,Wip!K:M,3,0),"")="Y",Q937="MTCAPPLYCONF"),"On Hold",IF(W937="","KGB","KBB"))))</f>
        <v>KGB</v>
      </c>
      <c r="B937" s="65" t="str">
        <f>IF(A937="on hold", "on hold",
 IF(A937="KGB", "Standard Shipment",
  IF(IFERROR(IFERROR(VLOOKUP(L937, List!D:J, 7, 0), VLOOKUP(L937&amp;"", List!D:J, 7, 0)), 0)=0,
   IF(IFERROR(IFERROR(VLOOKUP(L937, 'CND List'!$A:$C, 3, 0), VLOOKUP(L937&amp;"", 'CND List'!$A:$C, 3, 0)), 0)=0,
    IF(A937="KBB", "-", ""),
    IFERROR(VLOOKUP(L937, 'CND List'!$A:$C, 3, 0), VLOOKUP(L937&amp;"", 'CND List'!$A:$C, 3, 0))
   ),
   IFERROR(VLOOKUP(L937, List!D:J, 7, 0), VLOOKUP(L937&amp;"", List!D:J, 7, 0))
  )
 )
)</f>
        <v>Standard Shipment</v>
      </c>
      <c r="C937" s="66" t="str">
        <f t="shared" si="15"/>
        <v>Standard Shipment</v>
      </c>
      <c r="D937" s="67" t="str">
        <f ca="1">IF(C937="Local Scrap","Closed",IFERROR(IF(A937="kgb","Closed",IF(MID(C937,5,1)="Q","Closed",LOOKUP(TODAY()-W937, {0,31,91,181,366}, {"0-30天","31-90天","91-180天","181-365天","365天以上"}))), LOOKUP(TODAY()-Z937, {0,31,91,181,366}, {"0-30天","31-90天","91-180天","181-365天","365天以上"})))</f>
        <v>Closed</v>
      </c>
      <c r="E937" s="67" t="str" cm="1">
        <f t="array" ref="E937">IF(A937&lt;&gt;"kbb", "", IF(IFERROR(VALUE(V937), 0)=MAX(INDEX(($A$2:$A$4929="kbb")*($L$2:$L$4929=L937)*IFERROR(VALUE($V$2:$V$4929), 0), 0)), "最新", "歷史重複"))</f>
        <v/>
      </c>
      <c r="F937" t="s">
        <v>4326</v>
      </c>
      <c r="G937" t="s">
        <v>29</v>
      </c>
      <c r="H937" t="s">
        <v>30</v>
      </c>
      <c r="I937" t="s">
        <v>3483</v>
      </c>
      <c r="J937" t="s">
        <v>4327</v>
      </c>
      <c r="K937" t="s">
        <v>4328</v>
      </c>
      <c r="L937" t="s">
        <v>4391</v>
      </c>
      <c r="M937" t="s">
        <v>3806</v>
      </c>
      <c r="N937" t="s">
        <v>456</v>
      </c>
      <c r="O937" t="s">
        <v>37</v>
      </c>
      <c r="P937" t="s">
        <v>4392</v>
      </c>
      <c r="Q937" t="s">
        <v>38</v>
      </c>
      <c r="R937" t="s">
        <v>53</v>
      </c>
      <c r="S937" t="s">
        <v>4335</v>
      </c>
      <c r="T937" t="s">
        <v>4393</v>
      </c>
      <c r="U937" t="s">
        <v>4343</v>
      </c>
      <c r="V937" t="s">
        <v>4343</v>
      </c>
      <c r="W937" t="s">
        <v>37</v>
      </c>
      <c r="X937" t="s">
        <v>37</v>
      </c>
      <c r="Y937" t="s">
        <v>37</v>
      </c>
      <c r="Z937" t="s">
        <v>4394</v>
      </c>
      <c r="AA937" t="s">
        <v>44</v>
      </c>
      <c r="AB937" t="s">
        <v>44</v>
      </c>
      <c r="AC937" t="s">
        <v>45</v>
      </c>
      <c r="AD937" t="s">
        <v>460</v>
      </c>
      <c r="AE937" t="s">
        <v>4395</v>
      </c>
      <c r="AF937" t="s">
        <v>48</v>
      </c>
      <c r="AG937">
        <v>622131</v>
      </c>
      <c r="AH937">
        <v>5.2</v>
      </c>
      <c r="AI937">
        <v>5.2</v>
      </c>
    </row>
    <row r="938" spans="1:35" ht="16.850000000000001" customHeight="1">
      <c r="A938" s="65" t="str">
        <f>IF(L938="","",IF(COUNTIF(Wip!K:K,L938)=0,IF(W938="","KGB","KBB"),IF(AND(_xlfn.IFNA(VLOOKUP(L938,Wip!K:M,3,0),"")="Y",Q938="MTCAPPLYCONF"),"On Hold",IF(W938="","KGB","KBB"))))</f>
        <v>KGB</v>
      </c>
      <c r="B938" s="65" t="str">
        <f>IF(A938="on hold", "on hold",
 IF(A938="KGB", "Standard Shipment",
  IF(IFERROR(IFERROR(VLOOKUP(L938, List!D:J, 7, 0), VLOOKUP(L938&amp;"", List!D:J, 7, 0)), 0)=0,
   IF(IFERROR(IFERROR(VLOOKUP(L938, 'CND List'!$A:$C, 3, 0), VLOOKUP(L938&amp;"", 'CND List'!$A:$C, 3, 0)), 0)=0,
    IF(A938="KBB", "-", ""),
    IFERROR(VLOOKUP(L938, 'CND List'!$A:$C, 3, 0), VLOOKUP(L938&amp;"", 'CND List'!$A:$C, 3, 0))
   ),
   IFERROR(VLOOKUP(L938, List!D:J, 7, 0), VLOOKUP(L938&amp;"", List!D:J, 7, 0))
  )
 )
)</f>
        <v>Standard Shipment</v>
      </c>
      <c r="C938" s="66" t="str">
        <f t="shared" si="15"/>
        <v>Standard Shipment</v>
      </c>
      <c r="D938" s="67" t="str">
        <f ca="1">IF(C938="Local Scrap","Closed",IFERROR(IF(A938="kgb","Closed",IF(MID(C938,5,1)="Q","Closed",LOOKUP(TODAY()-W938, {0,31,91,181,366}, {"0-30天","31-90天","91-180天","181-365天","365天以上"}))), LOOKUP(TODAY()-Z938, {0,31,91,181,366}, {"0-30天","31-90天","91-180天","181-365天","365天以上"})))</f>
        <v>Closed</v>
      </c>
      <c r="E938" s="67" t="str" cm="1">
        <f t="array" ref="E938">IF(A938&lt;&gt;"kbb", "", IF(IFERROR(VALUE(V938), 0)=MAX(INDEX(($A$2:$A$4929="kbb")*($L$2:$L$4929=L938)*IFERROR(VALUE($V$2:$V$4929), 0), 0)), "最新", "歷史重複"))</f>
        <v/>
      </c>
      <c r="F938" t="s">
        <v>4326</v>
      </c>
      <c r="G938" t="s">
        <v>29</v>
      </c>
      <c r="H938" t="s">
        <v>30</v>
      </c>
      <c r="I938" t="s">
        <v>3483</v>
      </c>
      <c r="J938" t="s">
        <v>4327</v>
      </c>
      <c r="K938" t="s">
        <v>4328</v>
      </c>
      <c r="L938" t="s">
        <v>4396</v>
      </c>
      <c r="M938" t="s">
        <v>486</v>
      </c>
      <c r="N938" t="s">
        <v>219</v>
      </c>
      <c r="O938" t="s">
        <v>37</v>
      </c>
      <c r="P938" t="s">
        <v>4397</v>
      </c>
      <c r="Q938" t="s">
        <v>38</v>
      </c>
      <c r="R938" t="s">
        <v>53</v>
      </c>
      <c r="S938" t="s">
        <v>4398</v>
      </c>
      <c r="T938" t="s">
        <v>4399</v>
      </c>
      <c r="U938" t="s">
        <v>4400</v>
      </c>
      <c r="V938" t="s">
        <v>4400</v>
      </c>
      <c r="W938" t="s">
        <v>37</v>
      </c>
      <c r="X938" t="s">
        <v>37</v>
      </c>
      <c r="Y938" t="s">
        <v>37</v>
      </c>
      <c r="Z938" t="s">
        <v>4401</v>
      </c>
      <c r="AA938" t="s">
        <v>44</v>
      </c>
      <c r="AB938" t="s">
        <v>44</v>
      </c>
      <c r="AC938" t="s">
        <v>45</v>
      </c>
      <c r="AD938" t="s">
        <v>179</v>
      </c>
      <c r="AE938" t="s">
        <v>4402</v>
      </c>
      <c r="AF938" t="s">
        <v>1730</v>
      </c>
      <c r="AG938">
        <v>622181</v>
      </c>
      <c r="AH938">
        <v>4.2</v>
      </c>
      <c r="AI938">
        <v>4.2</v>
      </c>
    </row>
    <row r="939" spans="1:35" ht="16.850000000000001" customHeight="1">
      <c r="A939" s="65" t="str">
        <f>IF(L939="","",IF(COUNTIF(Wip!K:K,L939)=0,IF(W939="","KGB","KBB"),IF(AND(_xlfn.IFNA(VLOOKUP(L939,Wip!K:M,3,0),"")="Y",Q939="MTCAPPLYCONF"),"On Hold",IF(W939="","KGB","KBB"))))</f>
        <v>KGB</v>
      </c>
      <c r="B939" s="65" t="str">
        <f>IF(A939="on hold", "on hold",
 IF(A939="KGB", "Standard Shipment",
  IF(IFERROR(IFERROR(VLOOKUP(L939, List!D:J, 7, 0), VLOOKUP(L939&amp;"", List!D:J, 7, 0)), 0)=0,
   IF(IFERROR(IFERROR(VLOOKUP(L939, 'CND List'!$A:$C, 3, 0), VLOOKUP(L939&amp;"", 'CND List'!$A:$C, 3, 0)), 0)=0,
    IF(A939="KBB", "-", ""),
    IFERROR(VLOOKUP(L939, 'CND List'!$A:$C, 3, 0), VLOOKUP(L939&amp;"", 'CND List'!$A:$C, 3, 0))
   ),
   IFERROR(VLOOKUP(L939, List!D:J, 7, 0), VLOOKUP(L939&amp;"", List!D:J, 7, 0))
  )
 )
)</f>
        <v>Standard Shipment</v>
      </c>
      <c r="C939" s="66" t="str">
        <f t="shared" si="15"/>
        <v>Standard Shipment</v>
      </c>
      <c r="D939" s="67" t="str">
        <f ca="1">IF(C939="Local Scrap","Closed",IFERROR(IF(A939="kgb","Closed",IF(MID(C939,5,1)="Q","Closed",LOOKUP(TODAY()-W939, {0,31,91,181,366}, {"0-30天","31-90天","91-180天","181-365天","365天以上"}))), LOOKUP(TODAY()-Z939, {0,31,91,181,366}, {"0-30天","31-90天","91-180天","181-365天","365天以上"})))</f>
        <v>Closed</v>
      </c>
      <c r="E939" s="67" t="str" cm="1">
        <f t="array" ref="E939">IF(A939&lt;&gt;"kbb", "", IF(IFERROR(VALUE(V939), 0)=MAX(INDEX(($A$2:$A$4929="kbb")*($L$2:$L$4929=L939)*IFERROR(VALUE($V$2:$V$4929), 0), 0)), "最新", "歷史重複"))</f>
        <v/>
      </c>
      <c r="F939" t="s">
        <v>4403</v>
      </c>
      <c r="G939" t="s">
        <v>29</v>
      </c>
      <c r="H939" t="s">
        <v>30</v>
      </c>
      <c r="I939" t="s">
        <v>3483</v>
      </c>
      <c r="J939" t="s">
        <v>4404</v>
      </c>
      <c r="K939" t="s">
        <v>4405</v>
      </c>
      <c r="L939" t="s">
        <v>4406</v>
      </c>
      <c r="M939" t="s">
        <v>930</v>
      </c>
      <c r="N939" t="s">
        <v>219</v>
      </c>
      <c r="O939" t="s">
        <v>37</v>
      </c>
      <c r="P939" t="s">
        <v>4407</v>
      </c>
      <c r="Q939" t="s">
        <v>38</v>
      </c>
      <c r="R939" t="s">
        <v>743</v>
      </c>
      <c r="S939" t="s">
        <v>4408</v>
      </c>
      <c r="T939" t="s">
        <v>4409</v>
      </c>
      <c r="U939" t="s">
        <v>4343</v>
      </c>
      <c r="V939" t="s">
        <v>4343</v>
      </c>
      <c r="W939" t="s">
        <v>37</v>
      </c>
      <c r="X939" t="s">
        <v>37</v>
      </c>
      <c r="Y939" t="s">
        <v>37</v>
      </c>
      <c r="Z939" t="s">
        <v>4410</v>
      </c>
      <c r="AA939" t="s">
        <v>44</v>
      </c>
      <c r="AB939" t="s">
        <v>44</v>
      </c>
      <c r="AC939" t="s">
        <v>45</v>
      </c>
      <c r="AD939" t="s">
        <v>179</v>
      </c>
      <c r="AE939" t="s">
        <v>4395</v>
      </c>
      <c r="AF939" t="s">
        <v>48</v>
      </c>
      <c r="AG939">
        <v>622131</v>
      </c>
      <c r="AH939">
        <v>5.2</v>
      </c>
      <c r="AI939">
        <v>5.2</v>
      </c>
    </row>
    <row r="940" spans="1:35" ht="16.850000000000001" customHeight="1">
      <c r="A940" s="65" t="str">
        <f>IF(L940="","",IF(COUNTIF(Wip!K:K,L940)=0,IF(W940="","KGB","KBB"),IF(AND(_xlfn.IFNA(VLOOKUP(L940,Wip!K:M,3,0),"")="Y",Q940="MTCAPPLYCONF"),"On Hold",IF(W940="","KGB","KBB"))))</f>
        <v>KGB</v>
      </c>
      <c r="B940" s="65" t="str">
        <f>IF(A940="on hold", "on hold",
 IF(A940="KGB", "Standard Shipment",
  IF(IFERROR(IFERROR(VLOOKUP(L940, List!D:J, 7, 0), VLOOKUP(L940&amp;"", List!D:J, 7, 0)), 0)=0,
   IF(IFERROR(IFERROR(VLOOKUP(L940, 'CND List'!$A:$C, 3, 0), VLOOKUP(L940&amp;"", 'CND List'!$A:$C, 3, 0)), 0)=0,
    IF(A940="KBB", "-", ""),
    IFERROR(VLOOKUP(L940, 'CND List'!$A:$C, 3, 0), VLOOKUP(L940&amp;"", 'CND List'!$A:$C, 3, 0))
   ),
   IFERROR(VLOOKUP(L940, List!D:J, 7, 0), VLOOKUP(L940&amp;"", List!D:J, 7, 0))
  )
 )
)</f>
        <v>Standard Shipment</v>
      </c>
      <c r="C940" s="66" t="str">
        <f t="shared" si="15"/>
        <v>Standard Shipment</v>
      </c>
      <c r="D940" s="67" t="str">
        <f ca="1">IF(C940="Local Scrap","Closed",IFERROR(IF(A940="kgb","Closed",IF(MID(C940,5,1)="Q","Closed",LOOKUP(TODAY()-W940, {0,31,91,181,366}, {"0-30天","31-90天","91-180天","181-365天","365天以上"}))), LOOKUP(TODAY()-Z940, {0,31,91,181,366}, {"0-30天","31-90天","91-180天","181-365天","365天以上"})))</f>
        <v>Closed</v>
      </c>
      <c r="E940" s="67" t="str" cm="1">
        <f t="array" ref="E940">IF(A940&lt;&gt;"kbb", "", IF(IFERROR(VALUE(V940), 0)=MAX(INDEX(($A$2:$A$4929="kbb")*($L$2:$L$4929=L940)*IFERROR(VALUE($V$2:$V$4929), 0), 0)), "最新", "歷史重複"))</f>
        <v/>
      </c>
      <c r="F940" t="s">
        <v>4403</v>
      </c>
      <c r="G940" t="s">
        <v>29</v>
      </c>
      <c r="H940" t="s">
        <v>30</v>
      </c>
      <c r="I940" t="s">
        <v>3483</v>
      </c>
      <c r="J940" t="s">
        <v>4404</v>
      </c>
      <c r="K940" t="s">
        <v>4405</v>
      </c>
      <c r="L940" t="s">
        <v>4411</v>
      </c>
      <c r="M940" t="s">
        <v>1044</v>
      </c>
      <c r="N940" t="s">
        <v>439</v>
      </c>
      <c r="O940" t="s">
        <v>37</v>
      </c>
      <c r="P940" t="s">
        <v>4412</v>
      </c>
      <c r="Q940" t="s">
        <v>38</v>
      </c>
      <c r="R940" t="s">
        <v>53</v>
      </c>
      <c r="S940" t="s">
        <v>4413</v>
      </c>
      <c r="T940" t="s">
        <v>4414</v>
      </c>
      <c r="U940" t="s">
        <v>4415</v>
      </c>
      <c r="V940" t="s">
        <v>4415</v>
      </c>
      <c r="W940" t="s">
        <v>37</v>
      </c>
      <c r="X940" t="s">
        <v>37</v>
      </c>
      <c r="Y940" t="s">
        <v>37</v>
      </c>
      <c r="Z940" t="s">
        <v>4416</v>
      </c>
      <c r="AA940" t="s">
        <v>44</v>
      </c>
      <c r="AB940" t="s">
        <v>44</v>
      </c>
      <c r="AC940" t="s">
        <v>45</v>
      </c>
      <c r="AD940" t="s">
        <v>443</v>
      </c>
      <c r="AE940" t="s">
        <v>4210</v>
      </c>
      <c r="AF940" t="s">
        <v>48</v>
      </c>
      <c r="AG940">
        <v>621921</v>
      </c>
      <c r="AH940">
        <v>1</v>
      </c>
      <c r="AI940">
        <v>1</v>
      </c>
    </row>
    <row r="941" spans="1:35" ht="16.850000000000001" customHeight="1">
      <c r="A941" s="65" t="str">
        <f>IF(L941="","",IF(COUNTIF(Wip!K:K,L941)=0,IF(W941="","KGB","KBB"),IF(AND(_xlfn.IFNA(VLOOKUP(L941,Wip!K:M,3,0),"")="Y",Q941="MTCAPPLYCONF"),"On Hold",IF(W941="","KGB","KBB"))))</f>
        <v>KGB</v>
      </c>
      <c r="B941" s="65" t="str">
        <f>IF(A941="on hold", "on hold",
 IF(A941="KGB", "Standard Shipment",
  IF(IFERROR(IFERROR(VLOOKUP(L941, List!D:J, 7, 0), VLOOKUP(L941&amp;"", List!D:J, 7, 0)), 0)=0,
   IF(IFERROR(IFERROR(VLOOKUP(L941, 'CND List'!$A:$C, 3, 0), VLOOKUP(L941&amp;"", 'CND List'!$A:$C, 3, 0)), 0)=0,
    IF(A941="KBB", "-", ""),
    IFERROR(VLOOKUP(L941, 'CND List'!$A:$C, 3, 0), VLOOKUP(L941&amp;"", 'CND List'!$A:$C, 3, 0))
   ),
   IFERROR(VLOOKUP(L941, List!D:J, 7, 0), VLOOKUP(L941&amp;"", List!D:J, 7, 0))
  )
 )
)</f>
        <v>Standard Shipment</v>
      </c>
      <c r="C941" s="66" t="str">
        <f t="shared" si="15"/>
        <v>Standard Shipment</v>
      </c>
      <c r="D941" s="67" t="str">
        <f ca="1">IF(C941="Local Scrap","Closed",IFERROR(IF(A941="kgb","Closed",IF(MID(C941,5,1)="Q","Closed",LOOKUP(TODAY()-W941, {0,31,91,181,366}, {"0-30天","31-90天","91-180天","181-365天","365天以上"}))), LOOKUP(TODAY()-Z941, {0,31,91,181,366}, {"0-30天","31-90天","91-180天","181-365天","365天以上"})))</f>
        <v>Closed</v>
      </c>
      <c r="E941" s="67" t="str" cm="1">
        <f t="array" ref="E941">IF(A941&lt;&gt;"kbb", "", IF(IFERROR(VALUE(V941), 0)=MAX(INDEX(($A$2:$A$4929="kbb")*($L$2:$L$4929=L941)*IFERROR(VALUE($V$2:$V$4929), 0), 0)), "最新", "歷史重複"))</f>
        <v/>
      </c>
      <c r="F941" t="s">
        <v>4403</v>
      </c>
      <c r="G941" t="s">
        <v>29</v>
      </c>
      <c r="H941" t="s">
        <v>30</v>
      </c>
      <c r="I941" t="s">
        <v>3483</v>
      </c>
      <c r="J941" t="s">
        <v>4404</v>
      </c>
      <c r="K941" t="s">
        <v>4405</v>
      </c>
      <c r="L941" t="s">
        <v>4417</v>
      </c>
      <c r="M941" t="s">
        <v>875</v>
      </c>
      <c r="N941" t="s">
        <v>206</v>
      </c>
      <c r="O941" t="s">
        <v>37</v>
      </c>
      <c r="P941" t="s">
        <v>4418</v>
      </c>
      <c r="Q941" t="s">
        <v>38</v>
      </c>
      <c r="R941" t="s">
        <v>743</v>
      </c>
      <c r="S941" t="s">
        <v>4419</v>
      </c>
      <c r="T941" t="s">
        <v>4420</v>
      </c>
      <c r="U941" t="s">
        <v>4343</v>
      </c>
      <c r="V941" t="s">
        <v>4343</v>
      </c>
      <c r="W941" t="s">
        <v>37</v>
      </c>
      <c r="X941" t="s">
        <v>37</v>
      </c>
      <c r="Y941" t="s">
        <v>37</v>
      </c>
      <c r="Z941" t="s">
        <v>4421</v>
      </c>
      <c r="AA941" t="s">
        <v>44</v>
      </c>
      <c r="AB941" t="s">
        <v>44</v>
      </c>
      <c r="AC941" t="s">
        <v>45</v>
      </c>
      <c r="AD941" t="s">
        <v>190</v>
      </c>
      <c r="AE941" t="s">
        <v>4345</v>
      </c>
      <c r="AF941" t="s">
        <v>1918</v>
      </c>
      <c r="AG941">
        <v>622131</v>
      </c>
      <c r="AH941">
        <v>7.8</v>
      </c>
      <c r="AI941">
        <v>7.8</v>
      </c>
    </row>
    <row r="942" spans="1:35" ht="16.850000000000001" customHeight="1">
      <c r="A942" s="65" t="str">
        <f>IF(L942="","",IF(COUNTIF(Wip!K:K,L942)=0,IF(W942="","KGB","KBB"),IF(AND(_xlfn.IFNA(VLOOKUP(L942,Wip!K:M,3,0),"")="Y",Q942="MTCAPPLYCONF"),"On Hold",IF(W942="","KGB","KBB"))))</f>
        <v>KGB</v>
      </c>
      <c r="B942" s="65" t="str">
        <f>IF(A942="on hold", "on hold",
 IF(A942="KGB", "Standard Shipment",
  IF(IFERROR(IFERROR(VLOOKUP(L942, List!D:J, 7, 0), VLOOKUP(L942&amp;"", List!D:J, 7, 0)), 0)=0,
   IF(IFERROR(IFERROR(VLOOKUP(L942, 'CND List'!$A:$C, 3, 0), VLOOKUP(L942&amp;"", 'CND List'!$A:$C, 3, 0)), 0)=0,
    IF(A942="KBB", "-", ""),
    IFERROR(VLOOKUP(L942, 'CND List'!$A:$C, 3, 0), VLOOKUP(L942&amp;"", 'CND List'!$A:$C, 3, 0))
   ),
   IFERROR(VLOOKUP(L942, List!D:J, 7, 0), VLOOKUP(L942&amp;"", List!D:J, 7, 0))
  )
 )
)</f>
        <v>Standard Shipment</v>
      </c>
      <c r="C942" s="66" t="str">
        <f t="shared" si="15"/>
        <v>Standard Shipment</v>
      </c>
      <c r="D942" s="67" t="str">
        <f ca="1">IF(C942="Local Scrap","Closed",IFERROR(IF(A942="kgb","Closed",IF(MID(C942,5,1)="Q","Closed",LOOKUP(TODAY()-W942, {0,31,91,181,366}, {"0-30天","31-90天","91-180天","181-365天","365天以上"}))), LOOKUP(TODAY()-Z942, {0,31,91,181,366}, {"0-30天","31-90天","91-180天","181-365天","365天以上"})))</f>
        <v>Closed</v>
      </c>
      <c r="E942" s="67" t="str" cm="1">
        <f t="array" ref="E942">IF(A942&lt;&gt;"kbb", "", IF(IFERROR(VALUE(V942), 0)=MAX(INDEX(($A$2:$A$4929="kbb")*($L$2:$L$4929=L942)*IFERROR(VALUE($V$2:$V$4929), 0), 0)), "最新", "歷史重複"))</f>
        <v/>
      </c>
      <c r="F942" t="s">
        <v>4403</v>
      </c>
      <c r="G942" t="s">
        <v>29</v>
      </c>
      <c r="H942" t="s">
        <v>30</v>
      </c>
      <c r="I942" t="s">
        <v>3483</v>
      </c>
      <c r="J942" t="s">
        <v>4404</v>
      </c>
      <c r="K942" t="s">
        <v>4405</v>
      </c>
      <c r="L942" t="s">
        <v>4422</v>
      </c>
      <c r="M942" t="s">
        <v>3736</v>
      </c>
      <c r="N942" t="s">
        <v>439</v>
      </c>
      <c r="O942" t="s">
        <v>37</v>
      </c>
      <c r="P942" t="s">
        <v>4423</v>
      </c>
      <c r="Q942" t="s">
        <v>38</v>
      </c>
      <c r="R942" t="s">
        <v>743</v>
      </c>
      <c r="S942" t="s">
        <v>4419</v>
      </c>
      <c r="T942" t="s">
        <v>4424</v>
      </c>
      <c r="U942" t="s">
        <v>4160</v>
      </c>
      <c r="V942" t="s">
        <v>4160</v>
      </c>
      <c r="W942" t="s">
        <v>37</v>
      </c>
      <c r="X942" t="s">
        <v>37</v>
      </c>
      <c r="Y942" t="s">
        <v>37</v>
      </c>
      <c r="Z942" t="s">
        <v>4425</v>
      </c>
      <c r="AA942" t="s">
        <v>44</v>
      </c>
      <c r="AB942" t="s">
        <v>44</v>
      </c>
      <c r="AC942" t="s">
        <v>45</v>
      </c>
      <c r="AD942" t="s">
        <v>443</v>
      </c>
      <c r="AE942" t="s">
        <v>4162</v>
      </c>
      <c r="AF942" t="s">
        <v>48</v>
      </c>
      <c r="AG942">
        <v>621801</v>
      </c>
      <c r="AH942">
        <v>1</v>
      </c>
      <c r="AI942">
        <v>1</v>
      </c>
    </row>
    <row r="943" spans="1:35" ht="16.850000000000001" customHeight="1">
      <c r="A943" s="65" t="str">
        <f>IF(L943="","",IF(COUNTIF(Wip!K:K,L943)=0,IF(W943="","KGB","KBB"),IF(AND(_xlfn.IFNA(VLOOKUP(L943,Wip!K:M,3,0),"")="Y",Q943="MTCAPPLYCONF"),"On Hold",IF(W943="","KGB","KBB"))))</f>
        <v>KGB</v>
      </c>
      <c r="B943" s="65" t="str">
        <f>IF(A943="on hold", "on hold",
 IF(A943="KGB", "Standard Shipment",
  IF(IFERROR(IFERROR(VLOOKUP(L943, List!D:J, 7, 0), VLOOKUP(L943&amp;"", List!D:J, 7, 0)), 0)=0,
   IF(IFERROR(IFERROR(VLOOKUP(L943, 'CND List'!$A:$C, 3, 0), VLOOKUP(L943&amp;"", 'CND List'!$A:$C, 3, 0)), 0)=0,
    IF(A943="KBB", "-", ""),
    IFERROR(VLOOKUP(L943, 'CND List'!$A:$C, 3, 0), VLOOKUP(L943&amp;"", 'CND List'!$A:$C, 3, 0))
   ),
   IFERROR(VLOOKUP(L943, List!D:J, 7, 0), VLOOKUP(L943&amp;"", List!D:J, 7, 0))
  )
 )
)</f>
        <v>Standard Shipment</v>
      </c>
      <c r="C943" s="66" t="str">
        <f t="shared" si="15"/>
        <v>Standard Shipment</v>
      </c>
      <c r="D943" s="67" t="str">
        <f ca="1">IF(C943="Local Scrap","Closed",IFERROR(IF(A943="kgb","Closed",IF(MID(C943,5,1)="Q","Closed",LOOKUP(TODAY()-W943, {0,31,91,181,366}, {"0-30天","31-90天","91-180天","181-365天","365天以上"}))), LOOKUP(TODAY()-Z943, {0,31,91,181,366}, {"0-30天","31-90天","91-180天","181-365天","365天以上"})))</f>
        <v>Closed</v>
      </c>
      <c r="E943" s="67" t="str" cm="1">
        <f t="array" ref="E943">IF(A943&lt;&gt;"kbb", "", IF(IFERROR(VALUE(V943), 0)=MAX(INDEX(($A$2:$A$4929="kbb")*($L$2:$L$4929=L943)*IFERROR(VALUE($V$2:$V$4929), 0), 0)), "最新", "歷史重複"))</f>
        <v/>
      </c>
      <c r="F943" t="s">
        <v>4403</v>
      </c>
      <c r="G943" t="s">
        <v>29</v>
      </c>
      <c r="H943" t="s">
        <v>30</v>
      </c>
      <c r="I943" t="s">
        <v>3483</v>
      </c>
      <c r="J943" t="s">
        <v>4404</v>
      </c>
      <c r="K943" t="s">
        <v>4405</v>
      </c>
      <c r="L943" t="s">
        <v>4426</v>
      </c>
      <c r="M943" t="s">
        <v>2222</v>
      </c>
      <c r="N943" t="s">
        <v>2223</v>
      </c>
      <c r="O943" t="s">
        <v>37</v>
      </c>
      <c r="P943" t="s">
        <v>4427</v>
      </c>
      <c r="Q943" t="s">
        <v>38</v>
      </c>
      <c r="R943" t="s">
        <v>743</v>
      </c>
      <c r="S943" t="s">
        <v>4419</v>
      </c>
      <c r="T943" t="s">
        <v>4428</v>
      </c>
      <c r="U943" t="s">
        <v>4284</v>
      </c>
      <c r="V943" t="s">
        <v>4284</v>
      </c>
      <c r="W943" t="s">
        <v>37</v>
      </c>
      <c r="X943" t="s">
        <v>37</v>
      </c>
      <c r="Y943" t="s">
        <v>37</v>
      </c>
      <c r="Z943" t="s">
        <v>4429</v>
      </c>
      <c r="AA943" t="s">
        <v>44</v>
      </c>
      <c r="AB943" t="s">
        <v>44</v>
      </c>
      <c r="AC943" t="s">
        <v>45</v>
      </c>
      <c r="AD943" t="s">
        <v>1302</v>
      </c>
      <c r="AE943" t="s">
        <v>4291</v>
      </c>
      <c r="AF943" t="s">
        <v>48</v>
      </c>
      <c r="AG943">
        <v>621844</v>
      </c>
      <c r="AH943">
        <v>1</v>
      </c>
      <c r="AI943">
        <v>1</v>
      </c>
    </row>
    <row r="944" spans="1:35" ht="16.850000000000001" customHeight="1">
      <c r="A944" s="65" t="str">
        <f>IF(L944="","",IF(COUNTIF(Wip!K:K,L944)=0,IF(W944="","KGB","KBB"),IF(AND(_xlfn.IFNA(VLOOKUP(L944,Wip!K:M,3,0),"")="Y",Q944="MTCAPPLYCONF"),"On Hold",IF(W944="","KGB","KBB"))))</f>
        <v>KGB</v>
      </c>
      <c r="B944" s="65" t="str">
        <f>IF(A944="on hold", "on hold",
 IF(A944="KGB", "Standard Shipment",
  IF(IFERROR(IFERROR(VLOOKUP(L944, List!D:J, 7, 0), VLOOKUP(L944&amp;"", List!D:J, 7, 0)), 0)=0,
   IF(IFERROR(IFERROR(VLOOKUP(L944, 'CND List'!$A:$C, 3, 0), VLOOKUP(L944&amp;"", 'CND List'!$A:$C, 3, 0)), 0)=0,
    IF(A944="KBB", "-", ""),
    IFERROR(VLOOKUP(L944, 'CND List'!$A:$C, 3, 0), VLOOKUP(L944&amp;"", 'CND List'!$A:$C, 3, 0))
   ),
   IFERROR(VLOOKUP(L944, List!D:J, 7, 0), VLOOKUP(L944&amp;"", List!D:J, 7, 0))
  )
 )
)</f>
        <v>Standard Shipment</v>
      </c>
      <c r="C944" s="66" t="str">
        <f t="shared" si="15"/>
        <v>Standard Shipment</v>
      </c>
      <c r="D944" s="67" t="str">
        <f ca="1">IF(C944="Local Scrap","Closed",IFERROR(IF(A944="kgb","Closed",IF(MID(C944,5,1)="Q","Closed",LOOKUP(TODAY()-W944, {0,31,91,181,366}, {"0-30天","31-90天","91-180天","181-365天","365天以上"}))), LOOKUP(TODAY()-Z944, {0,31,91,181,366}, {"0-30天","31-90天","91-180天","181-365天","365天以上"})))</f>
        <v>Closed</v>
      </c>
      <c r="E944" s="67" t="str" cm="1">
        <f t="array" ref="E944">IF(A944&lt;&gt;"kbb", "", IF(IFERROR(VALUE(V944), 0)=MAX(INDEX(($A$2:$A$4929="kbb")*($L$2:$L$4929=L944)*IFERROR(VALUE($V$2:$V$4929), 0), 0)), "最新", "歷史重複"))</f>
        <v/>
      </c>
      <c r="F944" t="s">
        <v>4403</v>
      </c>
      <c r="G944" t="s">
        <v>29</v>
      </c>
      <c r="H944" t="s">
        <v>30</v>
      </c>
      <c r="I944" t="s">
        <v>3483</v>
      </c>
      <c r="J944" t="s">
        <v>4404</v>
      </c>
      <c r="K944" t="s">
        <v>4405</v>
      </c>
      <c r="L944" t="s">
        <v>4430</v>
      </c>
      <c r="M944" t="s">
        <v>949</v>
      </c>
      <c r="N944" t="s">
        <v>456</v>
      </c>
      <c r="O944" t="s">
        <v>37</v>
      </c>
      <c r="P944" t="s">
        <v>4431</v>
      </c>
      <c r="Q944" t="s">
        <v>38</v>
      </c>
      <c r="R944" t="s">
        <v>743</v>
      </c>
      <c r="S944" t="s">
        <v>4419</v>
      </c>
      <c r="T944" t="s">
        <v>4432</v>
      </c>
      <c r="U944" t="s">
        <v>4337</v>
      </c>
      <c r="V944" t="s">
        <v>4337</v>
      </c>
      <c r="W944" t="s">
        <v>37</v>
      </c>
      <c r="X944" t="s">
        <v>37</v>
      </c>
      <c r="Y944" t="s">
        <v>37</v>
      </c>
      <c r="Z944" t="s">
        <v>4433</v>
      </c>
      <c r="AA944" t="s">
        <v>44</v>
      </c>
      <c r="AB944" t="s">
        <v>44</v>
      </c>
      <c r="AC944" t="s">
        <v>45</v>
      </c>
      <c r="AD944" t="s">
        <v>460</v>
      </c>
      <c r="AE944" t="s">
        <v>4339</v>
      </c>
      <c r="AF944" t="s">
        <v>48</v>
      </c>
      <c r="AG944">
        <v>621807</v>
      </c>
      <c r="AH944">
        <v>1</v>
      </c>
      <c r="AI944">
        <v>1</v>
      </c>
    </row>
    <row r="945" spans="1:35" ht="16.850000000000001" customHeight="1">
      <c r="A945" s="65" t="str">
        <f>IF(L945="","",IF(COUNTIF(Wip!K:K,L945)=0,IF(W945="","KGB","KBB"),IF(AND(_xlfn.IFNA(VLOOKUP(L945,Wip!K:M,3,0),"")="Y",Q945="MTCAPPLYCONF"),"On Hold",IF(W945="","KGB","KBB"))))</f>
        <v>KGB</v>
      </c>
      <c r="B945" s="65" t="str">
        <f>IF(A945="on hold", "on hold",
 IF(A945="KGB", "Standard Shipment",
  IF(IFERROR(IFERROR(VLOOKUP(L945, List!D:J, 7, 0), VLOOKUP(L945&amp;"", List!D:J, 7, 0)), 0)=0,
   IF(IFERROR(IFERROR(VLOOKUP(L945, 'CND List'!$A:$C, 3, 0), VLOOKUP(L945&amp;"", 'CND List'!$A:$C, 3, 0)), 0)=0,
    IF(A945="KBB", "-", ""),
    IFERROR(VLOOKUP(L945, 'CND List'!$A:$C, 3, 0), VLOOKUP(L945&amp;"", 'CND List'!$A:$C, 3, 0))
   ),
   IFERROR(VLOOKUP(L945, List!D:J, 7, 0), VLOOKUP(L945&amp;"", List!D:J, 7, 0))
  )
 )
)</f>
        <v>Standard Shipment</v>
      </c>
      <c r="C945" s="66" t="str">
        <f t="shared" si="15"/>
        <v>Standard Shipment</v>
      </c>
      <c r="D945" s="67" t="str">
        <f ca="1">IF(C945="Local Scrap","Closed",IFERROR(IF(A945="kgb","Closed",IF(MID(C945,5,1)="Q","Closed",LOOKUP(TODAY()-W945, {0,31,91,181,366}, {"0-30天","31-90天","91-180天","181-365天","365天以上"}))), LOOKUP(TODAY()-Z945, {0,31,91,181,366}, {"0-30天","31-90天","91-180天","181-365天","365天以上"})))</f>
        <v>Closed</v>
      </c>
      <c r="E945" s="67" t="str" cm="1">
        <f t="array" ref="E945">IF(A945&lt;&gt;"kbb", "", IF(IFERROR(VALUE(V945), 0)=MAX(INDEX(($A$2:$A$4929="kbb")*($L$2:$L$4929=L945)*IFERROR(VALUE($V$2:$V$4929), 0), 0)), "最新", "歷史重複"))</f>
        <v/>
      </c>
      <c r="F945" t="s">
        <v>4403</v>
      </c>
      <c r="G945" t="s">
        <v>29</v>
      </c>
      <c r="H945" t="s">
        <v>30</v>
      </c>
      <c r="I945" t="s">
        <v>3483</v>
      </c>
      <c r="J945" t="s">
        <v>4404</v>
      </c>
      <c r="K945" t="s">
        <v>4405</v>
      </c>
      <c r="L945" t="s">
        <v>4434</v>
      </c>
      <c r="M945" t="s">
        <v>1044</v>
      </c>
      <c r="N945" t="s">
        <v>439</v>
      </c>
      <c r="O945" t="s">
        <v>37</v>
      </c>
      <c r="P945" t="s">
        <v>4435</v>
      </c>
      <c r="Q945" t="s">
        <v>38</v>
      </c>
      <c r="R945" t="s">
        <v>743</v>
      </c>
      <c r="S945" t="s">
        <v>4419</v>
      </c>
      <c r="T945" t="s">
        <v>4436</v>
      </c>
      <c r="U945" t="s">
        <v>4160</v>
      </c>
      <c r="V945" t="s">
        <v>4160</v>
      </c>
      <c r="W945" t="s">
        <v>37</v>
      </c>
      <c r="X945" t="s">
        <v>37</v>
      </c>
      <c r="Y945" t="s">
        <v>37</v>
      </c>
      <c r="Z945" t="s">
        <v>4437</v>
      </c>
      <c r="AA945" t="s">
        <v>44</v>
      </c>
      <c r="AB945" t="s">
        <v>44</v>
      </c>
      <c r="AC945" t="s">
        <v>45</v>
      </c>
      <c r="AD945" t="s">
        <v>443</v>
      </c>
      <c r="AE945" t="s">
        <v>4162</v>
      </c>
      <c r="AF945" t="s">
        <v>48</v>
      </c>
      <c r="AG945">
        <v>621801</v>
      </c>
      <c r="AH945">
        <v>1</v>
      </c>
      <c r="AI945">
        <v>1</v>
      </c>
    </row>
    <row r="946" spans="1:35" ht="16.850000000000001" customHeight="1">
      <c r="A946" s="65" t="str">
        <f>IF(L946="","",IF(COUNTIF(Wip!K:K,L946)=0,IF(W946="","KGB","KBB"),IF(AND(_xlfn.IFNA(VLOOKUP(L946,Wip!K:M,3,0),"")="Y",Q946="MTCAPPLYCONF"),"On Hold",IF(W946="","KGB","KBB"))))</f>
        <v>KGB</v>
      </c>
      <c r="B946" s="65" t="str">
        <f>IF(A946="on hold", "on hold",
 IF(A946="KGB", "Standard Shipment",
  IF(IFERROR(IFERROR(VLOOKUP(L946, List!D:J, 7, 0), VLOOKUP(L946&amp;"", List!D:J, 7, 0)), 0)=0,
   IF(IFERROR(IFERROR(VLOOKUP(L946, 'CND List'!$A:$C, 3, 0), VLOOKUP(L946&amp;"", 'CND List'!$A:$C, 3, 0)), 0)=0,
    IF(A946="KBB", "-", ""),
    IFERROR(VLOOKUP(L946, 'CND List'!$A:$C, 3, 0), VLOOKUP(L946&amp;"", 'CND List'!$A:$C, 3, 0))
   ),
   IFERROR(VLOOKUP(L946, List!D:J, 7, 0), VLOOKUP(L946&amp;"", List!D:J, 7, 0))
  )
 )
)</f>
        <v>Standard Shipment</v>
      </c>
      <c r="C946" s="66" t="str">
        <f t="shared" si="15"/>
        <v>Standard Shipment</v>
      </c>
      <c r="D946" s="67" t="str">
        <f ca="1">IF(C946="Local Scrap","Closed",IFERROR(IF(A946="kgb","Closed",IF(MID(C946,5,1)="Q","Closed",LOOKUP(TODAY()-W946, {0,31,91,181,366}, {"0-30天","31-90天","91-180天","181-365天","365天以上"}))), LOOKUP(TODAY()-Z946, {0,31,91,181,366}, {"0-30天","31-90天","91-180天","181-365天","365天以上"})))</f>
        <v>Closed</v>
      </c>
      <c r="E946" s="67" t="str" cm="1">
        <f t="array" ref="E946">IF(A946&lt;&gt;"kbb", "", IF(IFERROR(VALUE(V946), 0)=MAX(INDEX(($A$2:$A$4929="kbb")*($L$2:$L$4929=L946)*IFERROR(VALUE($V$2:$V$4929), 0), 0)), "最新", "歷史重複"))</f>
        <v/>
      </c>
      <c r="F946" t="s">
        <v>4403</v>
      </c>
      <c r="G946" t="s">
        <v>29</v>
      </c>
      <c r="H946" t="s">
        <v>30</v>
      </c>
      <c r="I946" t="s">
        <v>3483</v>
      </c>
      <c r="J946" t="s">
        <v>4404</v>
      </c>
      <c r="K946" t="s">
        <v>4405</v>
      </c>
      <c r="L946" t="s">
        <v>4438</v>
      </c>
      <c r="M946" t="s">
        <v>455</v>
      </c>
      <c r="N946" t="s">
        <v>456</v>
      </c>
      <c r="O946" t="s">
        <v>37</v>
      </c>
      <c r="P946" t="s">
        <v>4439</v>
      </c>
      <c r="Q946" t="s">
        <v>38</v>
      </c>
      <c r="R946" t="s">
        <v>53</v>
      </c>
      <c r="S946" t="s">
        <v>4413</v>
      </c>
      <c r="T946" t="s">
        <v>4440</v>
      </c>
      <c r="U946" t="s">
        <v>4343</v>
      </c>
      <c r="V946" t="s">
        <v>4343</v>
      </c>
      <c r="W946" t="s">
        <v>37</v>
      </c>
      <c r="X946" t="s">
        <v>37</v>
      </c>
      <c r="Y946" t="s">
        <v>37</v>
      </c>
      <c r="Z946" t="s">
        <v>4441</v>
      </c>
      <c r="AA946" t="s">
        <v>44</v>
      </c>
      <c r="AB946" t="s">
        <v>44</v>
      </c>
      <c r="AC946" t="s">
        <v>45</v>
      </c>
      <c r="AD946" t="s">
        <v>460</v>
      </c>
      <c r="AE946" t="s">
        <v>4345</v>
      </c>
      <c r="AF946" t="s">
        <v>1918</v>
      </c>
      <c r="AG946">
        <v>622131</v>
      </c>
      <c r="AH946">
        <v>7.8</v>
      </c>
      <c r="AI946">
        <v>7.8</v>
      </c>
    </row>
    <row r="947" spans="1:35" ht="16.850000000000001" customHeight="1">
      <c r="A947" s="65" t="str">
        <f>IF(L947="","",IF(COUNTIF(Wip!K:K,L947)=0,IF(W947="","KGB","KBB"),IF(AND(_xlfn.IFNA(VLOOKUP(L947,Wip!K:M,3,0),"")="Y",Q947="MTCAPPLYCONF"),"On Hold",IF(W947="","KGB","KBB"))))</f>
        <v>KGB</v>
      </c>
      <c r="B947" s="65" t="str">
        <f>IF(A947="on hold", "on hold",
 IF(A947="KGB", "Standard Shipment",
  IF(IFERROR(IFERROR(VLOOKUP(L947, List!D:J, 7, 0), VLOOKUP(L947&amp;"", List!D:J, 7, 0)), 0)=0,
   IF(IFERROR(IFERROR(VLOOKUP(L947, 'CND List'!$A:$C, 3, 0), VLOOKUP(L947&amp;"", 'CND List'!$A:$C, 3, 0)), 0)=0,
    IF(A947="KBB", "-", ""),
    IFERROR(VLOOKUP(L947, 'CND List'!$A:$C, 3, 0), VLOOKUP(L947&amp;"", 'CND List'!$A:$C, 3, 0))
   ),
   IFERROR(VLOOKUP(L947, List!D:J, 7, 0), VLOOKUP(L947&amp;"", List!D:J, 7, 0))
  )
 )
)</f>
        <v>Standard Shipment</v>
      </c>
      <c r="C947" s="66" t="str">
        <f t="shared" si="15"/>
        <v>Standard Shipment</v>
      </c>
      <c r="D947" s="67" t="str">
        <f ca="1">IF(C947="Local Scrap","Closed",IFERROR(IF(A947="kgb","Closed",IF(MID(C947,5,1)="Q","Closed",LOOKUP(TODAY()-W947, {0,31,91,181,366}, {"0-30天","31-90天","91-180天","181-365天","365天以上"}))), LOOKUP(TODAY()-Z947, {0,31,91,181,366}, {"0-30天","31-90天","91-180天","181-365天","365天以上"})))</f>
        <v>Closed</v>
      </c>
      <c r="E947" s="67" t="str" cm="1">
        <f t="array" ref="E947">IF(A947&lt;&gt;"kbb", "", IF(IFERROR(VALUE(V947), 0)=MAX(INDEX(($A$2:$A$4929="kbb")*($L$2:$L$4929=L947)*IFERROR(VALUE($V$2:$V$4929), 0), 0)), "最新", "歷史重複"))</f>
        <v/>
      </c>
      <c r="F947" t="s">
        <v>4403</v>
      </c>
      <c r="G947" t="s">
        <v>29</v>
      </c>
      <c r="H947" t="s">
        <v>30</v>
      </c>
      <c r="I947" t="s">
        <v>3483</v>
      </c>
      <c r="J947" t="s">
        <v>4404</v>
      </c>
      <c r="K947" t="s">
        <v>4405</v>
      </c>
      <c r="L947" t="s">
        <v>4442</v>
      </c>
      <c r="M947" t="s">
        <v>949</v>
      </c>
      <c r="N947" t="s">
        <v>456</v>
      </c>
      <c r="O947" t="s">
        <v>37</v>
      </c>
      <c r="P947" t="s">
        <v>4443</v>
      </c>
      <c r="Q947" t="s">
        <v>38</v>
      </c>
      <c r="R947" t="s">
        <v>53</v>
      </c>
      <c r="S947" t="s">
        <v>4413</v>
      </c>
      <c r="T947" t="s">
        <v>4444</v>
      </c>
      <c r="U947" t="s">
        <v>4343</v>
      </c>
      <c r="V947" t="s">
        <v>4343</v>
      </c>
      <c r="W947" t="s">
        <v>37</v>
      </c>
      <c r="X947" t="s">
        <v>37</v>
      </c>
      <c r="Y947" t="s">
        <v>37</v>
      </c>
      <c r="Z947" t="s">
        <v>4445</v>
      </c>
      <c r="AA947" t="s">
        <v>44</v>
      </c>
      <c r="AB947" t="s">
        <v>44</v>
      </c>
      <c r="AC947" t="s">
        <v>45</v>
      </c>
      <c r="AD947" t="s">
        <v>460</v>
      </c>
      <c r="AE947" t="s">
        <v>4345</v>
      </c>
      <c r="AF947" t="s">
        <v>1730</v>
      </c>
      <c r="AG947">
        <v>622131</v>
      </c>
      <c r="AH947">
        <v>6.8</v>
      </c>
      <c r="AI947">
        <v>6.8</v>
      </c>
    </row>
    <row r="948" spans="1:35" ht="16.850000000000001" customHeight="1">
      <c r="A948" s="65" t="str">
        <f>IF(L948="","",IF(COUNTIF(Wip!K:K,L948)=0,IF(W948="","KGB","KBB"),IF(AND(_xlfn.IFNA(VLOOKUP(L948,Wip!K:M,3,0),"")="Y",Q948="MTCAPPLYCONF"),"On Hold",IF(W948="","KGB","KBB"))))</f>
        <v>KBB</v>
      </c>
      <c r="B948" s="65" t="str">
        <f>IF(A948="on hold", "on hold",
 IF(A948="KGB", "Standard Shipment",
  IF(IFERROR(IFERROR(VLOOKUP(L948, List!D:J, 7, 0), VLOOKUP(L948&amp;"", List!D:J, 7, 0)), 0)=0,
   IF(IFERROR(IFERROR(VLOOKUP(L948, 'CND List'!$A:$C, 3, 0), VLOOKUP(L948&amp;"", 'CND List'!$A:$C, 3, 0)), 0)=0,
    IF(A948="KBB", "-", ""),
    IFERROR(VLOOKUP(L948, 'CND List'!$A:$C, 3, 0), VLOOKUP(L948&amp;"", 'CND List'!$A:$C, 3, 0))
   ),
   IFERROR(VLOOKUP(L948, List!D:J, 7, 0), VLOOKUP(L948&amp;"", List!D:J, 7, 0))
  )
 )
)</f>
        <v>-</v>
      </c>
      <c r="C948" s="66" t="str">
        <f t="shared" si="15"/>
        <v>wait for return customer</v>
      </c>
      <c r="D948" s="67" t="str">
        <f ca="1">IF(C948="Local Scrap","Closed",IFERROR(IF(A948="kgb","Closed",IF(MID(C948,5,1)="Q","Closed",LOOKUP(TODAY()-W948, {0,31,91,181,366}, {"0-30天","31-90天","91-180天","181-365天","365天以上"}))), LOOKUP(TODAY()-Z948, {0,31,91,181,366}, {"0-30天","31-90天","91-180天","181-365天","365天以上"})))</f>
        <v>365天以上</v>
      </c>
      <c r="E948" s="67" t="str" cm="1">
        <f t="array" ref="E948">IF(A948&lt;&gt;"kbb", "", IF(IFERROR(VALUE(V948), 0)=MAX(INDEX(($A$2:$A$4929="kbb")*($L$2:$L$4929=L948)*IFERROR(VALUE($V$2:$V$4929), 0), 0)), "最新", "歷史重複"))</f>
        <v>最新</v>
      </c>
      <c r="F948" t="s">
        <v>4403</v>
      </c>
      <c r="G948" t="s">
        <v>29</v>
      </c>
      <c r="H948" t="s">
        <v>30</v>
      </c>
      <c r="I948" t="s">
        <v>3483</v>
      </c>
      <c r="J948" t="s">
        <v>4404</v>
      </c>
      <c r="K948" t="s">
        <v>4405</v>
      </c>
      <c r="L948" t="s">
        <v>4446</v>
      </c>
      <c r="M948" t="s">
        <v>1556</v>
      </c>
      <c r="N948" t="s">
        <v>1296</v>
      </c>
      <c r="O948" t="s">
        <v>37</v>
      </c>
      <c r="P948" t="s">
        <v>4446</v>
      </c>
      <c r="Q948" t="s">
        <v>38</v>
      </c>
      <c r="R948" t="s">
        <v>1881</v>
      </c>
      <c r="S948" t="s">
        <v>4413</v>
      </c>
      <c r="T948" t="s">
        <v>37</v>
      </c>
      <c r="U948" t="s">
        <v>37</v>
      </c>
      <c r="V948" t="s">
        <v>4447</v>
      </c>
      <c r="W948" t="s">
        <v>1252</v>
      </c>
      <c r="X948" t="s">
        <v>1253</v>
      </c>
      <c r="Y948" t="s">
        <v>4448</v>
      </c>
      <c r="Z948" t="s">
        <v>4449</v>
      </c>
      <c r="AA948" t="s">
        <v>44</v>
      </c>
      <c r="AB948" t="s">
        <v>44</v>
      </c>
      <c r="AC948" t="s">
        <v>1256</v>
      </c>
      <c r="AD948" t="s">
        <v>1302</v>
      </c>
      <c r="AE948" t="s">
        <v>37</v>
      </c>
      <c r="AF948" t="s">
        <v>37</v>
      </c>
      <c r="AG948" t="s">
        <v>37</v>
      </c>
      <c r="AH948" t="s">
        <v>37</v>
      </c>
      <c r="AI948" t="s">
        <v>37</v>
      </c>
    </row>
    <row r="949" spans="1:35" ht="16.850000000000001" customHeight="1">
      <c r="A949" s="65" t="str">
        <f>IF(L949="","",IF(COUNTIF(Wip!K:K,L949)=0,IF(W949="","KGB","KBB"),IF(AND(_xlfn.IFNA(VLOOKUP(L949,Wip!K:M,3,0),"")="Y",Q949="MTCAPPLYCONF"),"On Hold",IF(W949="","KGB","KBB"))))</f>
        <v>KGB</v>
      </c>
      <c r="B949" s="65" t="str">
        <f>IF(A949="on hold", "on hold",
 IF(A949="KGB", "Standard Shipment",
  IF(IFERROR(IFERROR(VLOOKUP(L949, List!D:J, 7, 0), VLOOKUP(L949&amp;"", List!D:J, 7, 0)), 0)=0,
   IF(IFERROR(IFERROR(VLOOKUP(L949, 'CND List'!$A:$C, 3, 0), VLOOKUP(L949&amp;"", 'CND List'!$A:$C, 3, 0)), 0)=0,
    IF(A949="KBB", "-", ""),
    IFERROR(VLOOKUP(L949, 'CND List'!$A:$C, 3, 0), VLOOKUP(L949&amp;"", 'CND List'!$A:$C, 3, 0))
   ),
   IFERROR(VLOOKUP(L949, List!D:J, 7, 0), VLOOKUP(L949&amp;"", List!D:J, 7, 0))
  )
 )
)</f>
        <v>Standard Shipment</v>
      </c>
      <c r="C949" s="66" t="str">
        <f t="shared" si="15"/>
        <v>Standard Shipment</v>
      </c>
      <c r="D949" s="67" t="str">
        <f ca="1">IF(C949="Local Scrap","Closed",IFERROR(IF(A949="kgb","Closed",IF(MID(C949,5,1)="Q","Closed",LOOKUP(TODAY()-W949, {0,31,91,181,366}, {"0-30天","31-90天","91-180天","181-365天","365天以上"}))), LOOKUP(TODAY()-Z949, {0,31,91,181,366}, {"0-30天","31-90天","91-180天","181-365天","365天以上"})))</f>
        <v>Closed</v>
      </c>
      <c r="E949" s="67" t="str" cm="1">
        <f t="array" ref="E949">IF(A949&lt;&gt;"kbb", "", IF(IFERROR(VALUE(V949), 0)=MAX(INDEX(($A$2:$A$4929="kbb")*($L$2:$L$4929=L949)*IFERROR(VALUE($V$2:$V$4929), 0), 0)), "最新", "歷史重複"))</f>
        <v/>
      </c>
      <c r="F949" t="s">
        <v>4403</v>
      </c>
      <c r="G949" t="s">
        <v>29</v>
      </c>
      <c r="H949" t="s">
        <v>30</v>
      </c>
      <c r="I949" t="s">
        <v>3483</v>
      </c>
      <c r="J949" t="s">
        <v>4404</v>
      </c>
      <c r="K949" t="s">
        <v>4405</v>
      </c>
      <c r="L949" t="s">
        <v>4450</v>
      </c>
      <c r="M949" t="s">
        <v>298</v>
      </c>
      <c r="N949" t="s">
        <v>36</v>
      </c>
      <c r="O949" t="s">
        <v>37</v>
      </c>
      <c r="P949" t="s">
        <v>4451</v>
      </c>
      <c r="Q949" t="s">
        <v>38</v>
      </c>
      <c r="R949" t="s">
        <v>53</v>
      </c>
      <c r="S949" t="s">
        <v>4413</v>
      </c>
      <c r="T949" t="s">
        <v>4452</v>
      </c>
      <c r="U949" t="s">
        <v>4160</v>
      </c>
      <c r="V949" t="s">
        <v>4160</v>
      </c>
      <c r="W949" t="s">
        <v>37</v>
      </c>
      <c r="X949" t="s">
        <v>37</v>
      </c>
      <c r="Y949" t="s">
        <v>37</v>
      </c>
      <c r="Z949" t="s">
        <v>4453</v>
      </c>
      <c r="AA949" t="s">
        <v>44</v>
      </c>
      <c r="AB949" t="s">
        <v>44</v>
      </c>
      <c r="AC949" t="s">
        <v>45</v>
      </c>
      <c r="AD949" t="s">
        <v>46</v>
      </c>
      <c r="AE949" t="s">
        <v>4162</v>
      </c>
      <c r="AF949" t="s">
        <v>48</v>
      </c>
      <c r="AG949">
        <v>621801</v>
      </c>
      <c r="AH949">
        <v>1</v>
      </c>
      <c r="AI949">
        <v>1</v>
      </c>
    </row>
    <row r="950" spans="1:35" ht="16.850000000000001" customHeight="1">
      <c r="A950" s="65" t="str">
        <f>IF(L950="","",IF(COUNTIF(Wip!K:K,L950)=0,IF(W950="","KGB","KBB"),IF(AND(_xlfn.IFNA(VLOOKUP(L950,Wip!K:M,3,0),"")="Y",Q950="MTCAPPLYCONF"),"On Hold",IF(W950="","KGB","KBB"))))</f>
        <v>KGB</v>
      </c>
      <c r="B950" s="65" t="str">
        <f>IF(A950="on hold", "on hold",
 IF(A950="KGB", "Standard Shipment",
  IF(IFERROR(IFERROR(VLOOKUP(L950, List!D:J, 7, 0), VLOOKUP(L950&amp;"", List!D:J, 7, 0)), 0)=0,
   IF(IFERROR(IFERROR(VLOOKUP(L950, 'CND List'!$A:$C, 3, 0), VLOOKUP(L950&amp;"", 'CND List'!$A:$C, 3, 0)), 0)=0,
    IF(A950="KBB", "-", ""),
    IFERROR(VLOOKUP(L950, 'CND List'!$A:$C, 3, 0), VLOOKUP(L950&amp;"", 'CND List'!$A:$C, 3, 0))
   ),
   IFERROR(VLOOKUP(L950, List!D:J, 7, 0), VLOOKUP(L950&amp;"", List!D:J, 7, 0))
  )
 )
)</f>
        <v>Standard Shipment</v>
      </c>
      <c r="C950" s="66" t="str">
        <f t="shared" si="15"/>
        <v>Standard Shipment</v>
      </c>
      <c r="D950" s="67" t="str">
        <f ca="1">IF(C950="Local Scrap","Closed",IFERROR(IF(A950="kgb","Closed",IF(MID(C950,5,1)="Q","Closed",LOOKUP(TODAY()-W950, {0,31,91,181,366}, {"0-30天","31-90天","91-180天","181-365天","365天以上"}))), LOOKUP(TODAY()-Z950, {0,31,91,181,366}, {"0-30天","31-90天","91-180天","181-365天","365天以上"})))</f>
        <v>Closed</v>
      </c>
      <c r="E950" s="67" t="str" cm="1">
        <f t="array" ref="E950">IF(A950&lt;&gt;"kbb", "", IF(IFERROR(VALUE(V950), 0)=MAX(INDEX(($A$2:$A$4929="kbb")*($L$2:$L$4929=L950)*IFERROR(VALUE($V$2:$V$4929), 0), 0)), "最新", "歷史重複"))</f>
        <v/>
      </c>
      <c r="F950" t="s">
        <v>4403</v>
      </c>
      <c r="G950" t="s">
        <v>29</v>
      </c>
      <c r="H950" t="s">
        <v>30</v>
      </c>
      <c r="I950" t="s">
        <v>3483</v>
      </c>
      <c r="J950" t="s">
        <v>4404</v>
      </c>
      <c r="K950" t="s">
        <v>4405</v>
      </c>
      <c r="L950" t="s">
        <v>4454</v>
      </c>
      <c r="M950" t="s">
        <v>930</v>
      </c>
      <c r="N950" t="s">
        <v>219</v>
      </c>
      <c r="O950" t="s">
        <v>37</v>
      </c>
      <c r="P950" t="s">
        <v>4455</v>
      </c>
      <c r="Q950" t="s">
        <v>38</v>
      </c>
      <c r="R950" t="s">
        <v>53</v>
      </c>
      <c r="S950" t="s">
        <v>4456</v>
      </c>
      <c r="T950" t="s">
        <v>4457</v>
      </c>
      <c r="U950" t="s">
        <v>4400</v>
      </c>
      <c r="V950" t="s">
        <v>4400</v>
      </c>
      <c r="W950" t="s">
        <v>37</v>
      </c>
      <c r="X950" t="s">
        <v>37</v>
      </c>
      <c r="Y950" t="s">
        <v>37</v>
      </c>
      <c r="Z950" t="s">
        <v>4458</v>
      </c>
      <c r="AA950" t="s">
        <v>44</v>
      </c>
      <c r="AB950" t="s">
        <v>44</v>
      </c>
      <c r="AC950" t="s">
        <v>45</v>
      </c>
      <c r="AD950" t="s">
        <v>179</v>
      </c>
      <c r="AE950" t="s">
        <v>4402</v>
      </c>
      <c r="AF950" t="s">
        <v>1730</v>
      </c>
      <c r="AG950">
        <v>622181</v>
      </c>
      <c r="AH950">
        <v>4.2</v>
      </c>
      <c r="AI950">
        <v>4.2</v>
      </c>
    </row>
    <row r="951" spans="1:35" ht="16.850000000000001" customHeight="1">
      <c r="A951" s="65" t="str">
        <f>IF(L951="","",IF(COUNTIF(Wip!K:K,L951)=0,IF(W951="","KGB","KBB"),IF(AND(_xlfn.IFNA(VLOOKUP(L951,Wip!K:M,3,0),"")="Y",Q951="MTCAPPLYCONF"),"On Hold",IF(W951="","KGB","KBB"))))</f>
        <v>KGB</v>
      </c>
      <c r="B951" s="65" t="str">
        <f>IF(A951="on hold", "on hold",
 IF(A951="KGB", "Standard Shipment",
  IF(IFERROR(IFERROR(VLOOKUP(L951, List!D:J, 7, 0), VLOOKUP(L951&amp;"", List!D:J, 7, 0)), 0)=0,
   IF(IFERROR(IFERROR(VLOOKUP(L951, 'CND List'!$A:$C, 3, 0), VLOOKUP(L951&amp;"", 'CND List'!$A:$C, 3, 0)), 0)=0,
    IF(A951="KBB", "-", ""),
    IFERROR(VLOOKUP(L951, 'CND List'!$A:$C, 3, 0), VLOOKUP(L951&amp;"", 'CND List'!$A:$C, 3, 0))
   ),
   IFERROR(VLOOKUP(L951, List!D:J, 7, 0), VLOOKUP(L951&amp;"", List!D:J, 7, 0))
  )
 )
)</f>
        <v>Standard Shipment</v>
      </c>
      <c r="C951" s="66" t="str">
        <f t="shared" si="15"/>
        <v>Standard Shipment</v>
      </c>
      <c r="D951" s="67" t="str">
        <f ca="1">IF(C951="Local Scrap","Closed",IFERROR(IF(A951="kgb","Closed",IF(MID(C951,5,1)="Q","Closed",LOOKUP(TODAY()-W951, {0,31,91,181,366}, {"0-30天","31-90天","91-180天","181-365天","365天以上"}))), LOOKUP(TODAY()-Z951, {0,31,91,181,366}, {"0-30天","31-90天","91-180天","181-365天","365天以上"})))</f>
        <v>Closed</v>
      </c>
      <c r="E951" s="67" t="str" cm="1">
        <f t="array" ref="E951">IF(A951&lt;&gt;"kbb", "", IF(IFERROR(VALUE(V951), 0)=MAX(INDEX(($A$2:$A$4929="kbb")*($L$2:$L$4929=L951)*IFERROR(VALUE($V$2:$V$4929), 0), 0)), "最新", "歷史重複"))</f>
        <v/>
      </c>
      <c r="F951" t="s">
        <v>4403</v>
      </c>
      <c r="G951" t="s">
        <v>29</v>
      </c>
      <c r="H951" t="s">
        <v>30</v>
      </c>
      <c r="I951" t="s">
        <v>3483</v>
      </c>
      <c r="J951" t="s">
        <v>4404</v>
      </c>
      <c r="K951" t="s">
        <v>4405</v>
      </c>
      <c r="L951" t="s">
        <v>4459</v>
      </c>
      <c r="M951" t="s">
        <v>4460</v>
      </c>
      <c r="N951" t="s">
        <v>823</v>
      </c>
      <c r="O951" t="s">
        <v>37</v>
      </c>
      <c r="P951" t="s">
        <v>4461</v>
      </c>
      <c r="Q951" t="s">
        <v>38</v>
      </c>
      <c r="R951" t="s">
        <v>53</v>
      </c>
      <c r="S951" t="s">
        <v>4456</v>
      </c>
      <c r="T951" t="s">
        <v>4462</v>
      </c>
      <c r="U951" t="s">
        <v>4227</v>
      </c>
      <c r="V951" t="s">
        <v>4227</v>
      </c>
      <c r="W951" t="s">
        <v>37</v>
      </c>
      <c r="X951" t="s">
        <v>37</v>
      </c>
      <c r="Y951" t="s">
        <v>37</v>
      </c>
      <c r="Z951" t="s">
        <v>4463</v>
      </c>
      <c r="AA951" t="s">
        <v>44</v>
      </c>
      <c r="AB951" t="s">
        <v>44</v>
      </c>
      <c r="AC951" t="s">
        <v>45</v>
      </c>
      <c r="AD951" t="s">
        <v>179</v>
      </c>
      <c r="AE951" t="s">
        <v>4229</v>
      </c>
      <c r="AF951" t="s">
        <v>48</v>
      </c>
      <c r="AG951">
        <v>622064</v>
      </c>
      <c r="AH951">
        <v>1</v>
      </c>
      <c r="AI951">
        <v>1</v>
      </c>
    </row>
    <row r="952" spans="1:35" ht="16.850000000000001" customHeight="1">
      <c r="A952" s="65" t="str">
        <f>IF(L952="","",IF(COUNTIF(Wip!K:K,L952)=0,IF(W952="","KGB","KBB"),IF(AND(_xlfn.IFNA(VLOOKUP(L952,Wip!K:M,3,0),"")="Y",Q952="MTCAPPLYCONF"),"On Hold",IF(W952="","KGB","KBB"))))</f>
        <v>KGB</v>
      </c>
      <c r="B952" s="65" t="str">
        <f>IF(A952="on hold", "on hold",
 IF(A952="KGB", "Standard Shipment",
  IF(IFERROR(IFERROR(VLOOKUP(L952, List!D:J, 7, 0), VLOOKUP(L952&amp;"", List!D:J, 7, 0)), 0)=0,
   IF(IFERROR(IFERROR(VLOOKUP(L952, 'CND List'!$A:$C, 3, 0), VLOOKUP(L952&amp;"", 'CND List'!$A:$C, 3, 0)), 0)=0,
    IF(A952="KBB", "-", ""),
    IFERROR(VLOOKUP(L952, 'CND List'!$A:$C, 3, 0), VLOOKUP(L952&amp;"", 'CND List'!$A:$C, 3, 0))
   ),
   IFERROR(VLOOKUP(L952, List!D:J, 7, 0), VLOOKUP(L952&amp;"", List!D:J, 7, 0))
  )
 )
)</f>
        <v>Standard Shipment</v>
      </c>
      <c r="C952" s="66" t="str">
        <f t="shared" si="15"/>
        <v>Standard Shipment</v>
      </c>
      <c r="D952" s="67" t="str">
        <f ca="1">IF(C952="Local Scrap","Closed",IFERROR(IF(A952="kgb","Closed",IF(MID(C952,5,1)="Q","Closed",LOOKUP(TODAY()-W952, {0,31,91,181,366}, {"0-30天","31-90天","91-180天","181-365天","365天以上"}))), LOOKUP(TODAY()-Z952, {0,31,91,181,366}, {"0-30天","31-90天","91-180天","181-365天","365天以上"})))</f>
        <v>Closed</v>
      </c>
      <c r="E952" s="67" t="str" cm="1">
        <f t="array" ref="E952">IF(A952&lt;&gt;"kbb", "", IF(IFERROR(VALUE(V952), 0)=MAX(INDEX(($A$2:$A$4929="kbb")*($L$2:$L$4929=L952)*IFERROR(VALUE($V$2:$V$4929), 0), 0)), "最新", "歷史重複"))</f>
        <v/>
      </c>
      <c r="F952" t="s">
        <v>4403</v>
      </c>
      <c r="G952" t="s">
        <v>29</v>
      </c>
      <c r="H952" t="s">
        <v>30</v>
      </c>
      <c r="I952" t="s">
        <v>3483</v>
      </c>
      <c r="J952" t="s">
        <v>4404</v>
      </c>
      <c r="K952" t="s">
        <v>4405</v>
      </c>
      <c r="L952" t="s">
        <v>4464</v>
      </c>
      <c r="M952" t="s">
        <v>486</v>
      </c>
      <c r="N952" t="s">
        <v>219</v>
      </c>
      <c r="O952" t="s">
        <v>37</v>
      </c>
      <c r="P952" t="s">
        <v>4465</v>
      </c>
      <c r="Q952" t="s">
        <v>38</v>
      </c>
      <c r="R952" t="s">
        <v>53</v>
      </c>
      <c r="S952" t="s">
        <v>4456</v>
      </c>
      <c r="T952" t="s">
        <v>4466</v>
      </c>
      <c r="U952" t="s">
        <v>4400</v>
      </c>
      <c r="V952" t="s">
        <v>4400</v>
      </c>
      <c r="W952" t="s">
        <v>37</v>
      </c>
      <c r="X952" t="s">
        <v>37</v>
      </c>
      <c r="Y952" t="s">
        <v>37</v>
      </c>
      <c r="Z952" t="s">
        <v>4467</v>
      </c>
      <c r="AA952" t="s">
        <v>44</v>
      </c>
      <c r="AB952" t="s">
        <v>44</v>
      </c>
      <c r="AC952" t="s">
        <v>45</v>
      </c>
      <c r="AD952" t="s">
        <v>179</v>
      </c>
      <c r="AE952" t="s">
        <v>4402</v>
      </c>
      <c r="AF952" t="s">
        <v>1730</v>
      </c>
      <c r="AG952">
        <v>622181</v>
      </c>
      <c r="AH952">
        <v>4.2</v>
      </c>
      <c r="AI952">
        <v>4.2</v>
      </c>
    </row>
    <row r="953" spans="1:35" ht="16.850000000000001" customHeight="1">
      <c r="A953" s="65" t="str">
        <f>IF(L953="","",IF(COUNTIF(Wip!K:K,L953)=0,IF(W953="","KGB","KBB"),IF(AND(_xlfn.IFNA(VLOOKUP(L953,Wip!K:M,3,0),"")="Y",Q953="MTCAPPLYCONF"),"On Hold",IF(W953="","KGB","KBB"))))</f>
        <v>KGB</v>
      </c>
      <c r="B953" s="65" t="str">
        <f>IF(A953="on hold", "on hold",
 IF(A953="KGB", "Standard Shipment",
  IF(IFERROR(IFERROR(VLOOKUP(L953, List!D:J, 7, 0), VLOOKUP(L953&amp;"", List!D:J, 7, 0)), 0)=0,
   IF(IFERROR(IFERROR(VLOOKUP(L953, 'CND List'!$A:$C, 3, 0), VLOOKUP(L953&amp;"", 'CND List'!$A:$C, 3, 0)), 0)=0,
    IF(A953="KBB", "-", ""),
    IFERROR(VLOOKUP(L953, 'CND List'!$A:$C, 3, 0), VLOOKUP(L953&amp;"", 'CND List'!$A:$C, 3, 0))
   ),
   IFERROR(VLOOKUP(L953, List!D:J, 7, 0), VLOOKUP(L953&amp;"", List!D:J, 7, 0))
  )
 )
)</f>
        <v>Standard Shipment</v>
      </c>
      <c r="C953" s="66" t="str">
        <f t="shared" si="15"/>
        <v>Standard Shipment</v>
      </c>
      <c r="D953" s="67" t="str">
        <f ca="1">IF(C953="Local Scrap","Closed",IFERROR(IF(A953="kgb","Closed",IF(MID(C953,5,1)="Q","Closed",LOOKUP(TODAY()-W953, {0,31,91,181,366}, {"0-30天","31-90天","91-180天","181-365天","365天以上"}))), LOOKUP(TODAY()-Z953, {0,31,91,181,366}, {"0-30天","31-90天","91-180天","181-365天","365天以上"})))</f>
        <v>Closed</v>
      </c>
      <c r="E953" s="67" t="str" cm="1">
        <f t="array" ref="E953">IF(A953&lt;&gt;"kbb", "", IF(IFERROR(VALUE(V953), 0)=MAX(INDEX(($A$2:$A$4929="kbb")*($L$2:$L$4929=L953)*IFERROR(VALUE($V$2:$V$4929), 0), 0)), "最新", "歷史重複"))</f>
        <v/>
      </c>
      <c r="F953" t="s">
        <v>4403</v>
      </c>
      <c r="G953" t="s">
        <v>29</v>
      </c>
      <c r="H953" t="s">
        <v>30</v>
      </c>
      <c r="I953" t="s">
        <v>3483</v>
      </c>
      <c r="J953" t="s">
        <v>4404</v>
      </c>
      <c r="K953" t="s">
        <v>4405</v>
      </c>
      <c r="L953" t="s">
        <v>4468</v>
      </c>
      <c r="M953" t="s">
        <v>1092</v>
      </c>
      <c r="N953" t="s">
        <v>385</v>
      </c>
      <c r="O953" t="s">
        <v>37</v>
      </c>
      <c r="P953" t="s">
        <v>4469</v>
      </c>
      <c r="Q953" t="s">
        <v>38</v>
      </c>
      <c r="R953" t="s">
        <v>53</v>
      </c>
      <c r="S953" t="s">
        <v>4456</v>
      </c>
      <c r="T953" t="s">
        <v>4470</v>
      </c>
      <c r="U953" t="s">
        <v>4284</v>
      </c>
      <c r="V953" t="s">
        <v>4284</v>
      </c>
      <c r="W953" t="s">
        <v>37</v>
      </c>
      <c r="X953" t="s">
        <v>37</v>
      </c>
      <c r="Y953" t="s">
        <v>37</v>
      </c>
      <c r="Z953" t="s">
        <v>4471</v>
      </c>
      <c r="AA953" t="s">
        <v>44</v>
      </c>
      <c r="AB953" t="s">
        <v>44</v>
      </c>
      <c r="AC953" t="s">
        <v>45</v>
      </c>
      <c r="AD953" t="s">
        <v>390</v>
      </c>
      <c r="AE953" t="s">
        <v>4291</v>
      </c>
      <c r="AF953" t="s">
        <v>48</v>
      </c>
      <c r="AG953">
        <v>621844</v>
      </c>
      <c r="AH953">
        <v>1</v>
      </c>
      <c r="AI953">
        <v>1</v>
      </c>
    </row>
    <row r="954" spans="1:35" ht="16.850000000000001" customHeight="1">
      <c r="A954" s="65" t="str">
        <f>IF(L954="","",IF(COUNTIF(Wip!K:K,L954)=0,IF(W954="","KGB","KBB"),IF(AND(_xlfn.IFNA(VLOOKUP(L954,Wip!K:M,3,0),"")="Y",Q954="MTCAPPLYCONF"),"On Hold",IF(W954="","KGB","KBB"))))</f>
        <v>KGB</v>
      </c>
      <c r="B954" s="65" t="str">
        <f>IF(A954="on hold", "on hold",
 IF(A954="KGB", "Standard Shipment",
  IF(IFERROR(IFERROR(VLOOKUP(L954, List!D:J, 7, 0), VLOOKUP(L954&amp;"", List!D:J, 7, 0)), 0)=0,
   IF(IFERROR(IFERROR(VLOOKUP(L954, 'CND List'!$A:$C, 3, 0), VLOOKUP(L954&amp;"", 'CND List'!$A:$C, 3, 0)), 0)=0,
    IF(A954="KBB", "-", ""),
    IFERROR(VLOOKUP(L954, 'CND List'!$A:$C, 3, 0), VLOOKUP(L954&amp;"", 'CND List'!$A:$C, 3, 0))
   ),
   IFERROR(VLOOKUP(L954, List!D:J, 7, 0), VLOOKUP(L954&amp;"", List!D:J, 7, 0))
  )
 )
)</f>
        <v>Standard Shipment</v>
      </c>
      <c r="C954" s="66" t="str">
        <f t="shared" si="15"/>
        <v>Standard Shipment</v>
      </c>
      <c r="D954" s="67" t="str">
        <f ca="1">IF(C954="Local Scrap","Closed",IFERROR(IF(A954="kgb","Closed",IF(MID(C954,5,1)="Q","Closed",LOOKUP(TODAY()-W954, {0,31,91,181,366}, {"0-30天","31-90天","91-180天","181-365天","365天以上"}))), LOOKUP(TODAY()-Z954, {0,31,91,181,366}, {"0-30天","31-90天","91-180天","181-365天","365天以上"})))</f>
        <v>Closed</v>
      </c>
      <c r="E954" s="67" t="str" cm="1">
        <f t="array" ref="E954">IF(A954&lt;&gt;"kbb", "", IF(IFERROR(VALUE(V954), 0)=MAX(INDEX(($A$2:$A$4929="kbb")*($L$2:$L$4929=L954)*IFERROR(VALUE($V$2:$V$4929), 0), 0)), "最新", "歷史重複"))</f>
        <v/>
      </c>
      <c r="F954" t="s">
        <v>4403</v>
      </c>
      <c r="G954" t="s">
        <v>29</v>
      </c>
      <c r="H954" t="s">
        <v>30</v>
      </c>
      <c r="I954" t="s">
        <v>3483</v>
      </c>
      <c r="J954" t="s">
        <v>4404</v>
      </c>
      <c r="K954" t="s">
        <v>4405</v>
      </c>
      <c r="L954" t="s">
        <v>4472</v>
      </c>
      <c r="M954" t="s">
        <v>4460</v>
      </c>
      <c r="N954" t="s">
        <v>823</v>
      </c>
      <c r="O954" t="s">
        <v>37</v>
      </c>
      <c r="P954" t="s">
        <v>4473</v>
      </c>
      <c r="Q954" t="s">
        <v>38</v>
      </c>
      <c r="R954" t="s">
        <v>53</v>
      </c>
      <c r="S954" t="s">
        <v>4456</v>
      </c>
      <c r="T954" t="s">
        <v>4474</v>
      </c>
      <c r="U954" t="s">
        <v>4227</v>
      </c>
      <c r="V954" t="s">
        <v>4227</v>
      </c>
      <c r="W954" t="s">
        <v>37</v>
      </c>
      <c r="X954" t="s">
        <v>37</v>
      </c>
      <c r="Y954" t="s">
        <v>37</v>
      </c>
      <c r="Z954" t="s">
        <v>4475</v>
      </c>
      <c r="AA954" t="s">
        <v>44</v>
      </c>
      <c r="AB954" t="s">
        <v>44</v>
      </c>
      <c r="AC954" t="s">
        <v>45</v>
      </c>
      <c r="AD954" t="s">
        <v>179</v>
      </c>
      <c r="AE954" t="s">
        <v>4229</v>
      </c>
      <c r="AF954" t="s">
        <v>48</v>
      </c>
      <c r="AG954">
        <v>622064</v>
      </c>
      <c r="AH954">
        <v>1</v>
      </c>
      <c r="AI954">
        <v>1</v>
      </c>
    </row>
    <row r="955" spans="1:35" ht="16.850000000000001" customHeight="1">
      <c r="A955" s="65" t="str">
        <f>IF(L955="","",IF(COUNTIF(Wip!K:K,L955)=0,IF(W955="","KGB","KBB"),IF(AND(_xlfn.IFNA(VLOOKUP(L955,Wip!K:M,3,0),"")="Y",Q955="MTCAPPLYCONF"),"On Hold",IF(W955="","KGB","KBB"))))</f>
        <v>On Hold</v>
      </c>
      <c r="B955" s="65" t="str">
        <f>IF(A955="on hold", "on hold",
 IF(A955="KGB", "Standard Shipment",
  IF(IFERROR(IFERROR(VLOOKUP(L955, List!D:J, 7, 0), VLOOKUP(L955&amp;"", List!D:J, 7, 0)), 0)=0,
   IF(IFERROR(IFERROR(VLOOKUP(L955, 'CND List'!$A:$C, 3, 0), VLOOKUP(L955&amp;"", 'CND List'!$A:$C, 3, 0)), 0)=0,
    IF(A955="KBB", "-", ""),
    IFERROR(VLOOKUP(L955, 'CND List'!$A:$C, 3, 0), VLOOKUP(L955&amp;"", 'CND List'!$A:$C, 3, 0))
   ),
   IFERROR(VLOOKUP(L955, List!D:J, 7, 0), VLOOKUP(L955&amp;"", List!D:J, 7, 0))
  )
 )
)</f>
        <v>on hold</v>
      </c>
      <c r="C955" s="66" t="str">
        <f t="shared" si="15"/>
        <v>on hold</v>
      </c>
      <c r="D955" s="67" t="str">
        <f ca="1">IF(C955="Local Scrap","Closed",IFERROR(IF(A955="kgb","Closed",IF(MID(C955,5,1)="Q","Closed",LOOKUP(TODAY()-W955, {0,31,91,181,366}, {"0-30天","31-90天","91-180天","181-365天","365天以上"}))), LOOKUP(TODAY()-Z955, {0,31,91,181,366}, {"0-30天","31-90天","91-180天","181-365天","365天以上"})))</f>
        <v>365天以上</v>
      </c>
      <c r="E955" s="67" t="str" cm="1">
        <f t="array" ref="E955">IF(A955&lt;&gt;"kbb", "", IF(IFERROR(VALUE(V955), 0)=MAX(INDEX(($A$2:$A$4929="kbb")*($L$2:$L$4929=L955)*IFERROR(VALUE($V$2:$V$4929), 0), 0)), "最新", "歷史重複"))</f>
        <v/>
      </c>
      <c r="F955" t="s">
        <v>4403</v>
      </c>
      <c r="G955" t="s">
        <v>29</v>
      </c>
      <c r="H955" t="s">
        <v>30</v>
      </c>
      <c r="I955" t="s">
        <v>3483</v>
      </c>
      <c r="J955" t="s">
        <v>4404</v>
      </c>
      <c r="K955" t="s">
        <v>4405</v>
      </c>
      <c r="L955" t="s">
        <v>4476</v>
      </c>
      <c r="M955" t="s">
        <v>875</v>
      </c>
      <c r="N955" t="s">
        <v>206</v>
      </c>
      <c r="O955" t="s">
        <v>37</v>
      </c>
      <c r="P955" t="s">
        <v>4476</v>
      </c>
      <c r="Q955" t="s">
        <v>2309</v>
      </c>
      <c r="R955" t="s">
        <v>53</v>
      </c>
      <c r="S955" t="s">
        <v>4456</v>
      </c>
      <c r="T955" t="s">
        <v>37</v>
      </c>
      <c r="U955" t="s">
        <v>37</v>
      </c>
      <c r="V955" t="s">
        <v>37</v>
      </c>
      <c r="W955" t="s">
        <v>37</v>
      </c>
      <c r="X955" t="s">
        <v>37</v>
      </c>
      <c r="Y955" t="s">
        <v>37</v>
      </c>
      <c r="Z955" t="s">
        <v>4477</v>
      </c>
      <c r="AA955" t="s">
        <v>44</v>
      </c>
      <c r="AB955" t="s">
        <v>44</v>
      </c>
      <c r="AC955" t="s">
        <v>45</v>
      </c>
      <c r="AD955" t="s">
        <v>190</v>
      </c>
      <c r="AE955" t="s">
        <v>37</v>
      </c>
      <c r="AF955" t="s">
        <v>37</v>
      </c>
      <c r="AG955" t="s">
        <v>37</v>
      </c>
      <c r="AH955" t="s">
        <v>37</v>
      </c>
      <c r="AI955" t="s">
        <v>37</v>
      </c>
    </row>
    <row r="956" spans="1:35" ht="16.850000000000001" customHeight="1">
      <c r="A956" s="65" t="str">
        <f>IF(L956="","",IF(COUNTIF(Wip!K:K,L956)=0,IF(W956="","KGB","KBB"),IF(AND(_xlfn.IFNA(VLOOKUP(L956,Wip!K:M,3,0),"")="Y",Q956="MTCAPPLYCONF"),"On Hold",IF(W956="","KGB","KBB"))))</f>
        <v>KBB</v>
      </c>
      <c r="B956" s="65">
        <f>IF(A956="on hold", "on hold",
 IF(A956="KGB", "Standard Shipment",
  IF(IFERROR(IFERROR(VLOOKUP(L956, List!D:J, 7, 0), VLOOKUP(L956&amp;"", List!D:J, 7, 0)), 0)=0,
   IF(IFERROR(IFERROR(VLOOKUP(L956, 'CND List'!$A:$C, 3, 0), VLOOKUP(L956&amp;"", 'CND List'!$A:$C, 3, 0)), 0)=0,
    IF(A956="KBB", "-", ""),
    IFERROR(VLOOKUP(L956, 'CND List'!$A:$C, 3, 0), VLOOKUP(L956&amp;"", 'CND List'!$A:$C, 3, 0))
   ),
   IFERROR(VLOOKUP(L956, List!D:J, 7, 0), VLOOKUP(L956&amp;"", List!D:J, 7, 0))
  )
 )
)</f>
        <v>46178</v>
      </c>
      <c r="C956" s="66" t="str">
        <f t="shared" si="15"/>
        <v>2026Q2</v>
      </c>
      <c r="D956" s="67" t="str">
        <f ca="1">IF(C956="Local Scrap","Closed",IFERROR(IF(A956="kgb","Closed",IF(MID(C956,5,1)="Q","Closed",LOOKUP(TODAY()-W956, {0,31,91,181,366}, {"0-30天","31-90天","91-180天","181-365天","365天以上"}))), LOOKUP(TODAY()-Z956, {0,31,91,181,366}, {"0-30天","31-90天","91-180天","181-365天","365天以上"})))</f>
        <v>Closed</v>
      </c>
      <c r="E956" s="67" t="str" cm="1">
        <f t="array" ref="E956">IF(A956&lt;&gt;"kbb", "", IF(IFERROR(VALUE(V956), 0)=MAX(INDEX(($A$2:$A$4929="kbb")*($L$2:$L$4929=L956)*IFERROR(VALUE($V$2:$V$4929), 0), 0)), "最新", "歷史重複"))</f>
        <v>最新</v>
      </c>
      <c r="F956" t="s">
        <v>4478</v>
      </c>
      <c r="G956" t="s">
        <v>29</v>
      </c>
      <c r="H956" t="s">
        <v>30</v>
      </c>
      <c r="I956" t="s">
        <v>3483</v>
      </c>
      <c r="J956" t="s">
        <v>4479</v>
      </c>
      <c r="K956" t="s">
        <v>4480</v>
      </c>
      <c r="L956" t="s">
        <v>4481</v>
      </c>
      <c r="M956" t="s">
        <v>438</v>
      </c>
      <c r="N956" t="s">
        <v>439</v>
      </c>
      <c r="O956" t="s">
        <v>37</v>
      </c>
      <c r="P956" t="s">
        <v>4481</v>
      </c>
      <c r="Q956" t="s">
        <v>38</v>
      </c>
      <c r="R956" t="s">
        <v>53</v>
      </c>
      <c r="S956" t="s">
        <v>4482</v>
      </c>
      <c r="T956" t="s">
        <v>37</v>
      </c>
      <c r="U956" t="s">
        <v>37</v>
      </c>
      <c r="V956" t="s">
        <v>4483</v>
      </c>
      <c r="W956" t="s">
        <v>113</v>
      </c>
      <c r="X956" t="s">
        <v>114</v>
      </c>
      <c r="Y956" t="s">
        <v>654</v>
      </c>
      <c r="Z956" t="s">
        <v>4484</v>
      </c>
      <c r="AA956" t="s">
        <v>44</v>
      </c>
      <c r="AB956" t="s">
        <v>44</v>
      </c>
      <c r="AC956" t="s">
        <v>117</v>
      </c>
      <c r="AD956" t="s">
        <v>443</v>
      </c>
      <c r="AE956" t="s">
        <v>37</v>
      </c>
      <c r="AF956" t="s">
        <v>37</v>
      </c>
      <c r="AG956" t="s">
        <v>37</v>
      </c>
      <c r="AH956" t="s">
        <v>37</v>
      </c>
      <c r="AI956" t="s">
        <v>37</v>
      </c>
    </row>
    <row r="957" spans="1:35" ht="16.850000000000001" customHeight="1">
      <c r="A957" s="65" t="str">
        <f>IF(L957="","",IF(COUNTIF(Wip!K:K,L957)=0,IF(W957="","KGB","KBB"),IF(AND(_xlfn.IFNA(VLOOKUP(L957,Wip!K:M,3,0),"")="Y",Q957="MTCAPPLYCONF"),"On Hold",IF(W957="","KGB","KBB"))))</f>
        <v>KGB</v>
      </c>
      <c r="B957" s="65" t="str">
        <f>IF(A957="on hold", "on hold",
 IF(A957="KGB", "Standard Shipment",
  IF(IFERROR(IFERROR(VLOOKUP(L957, List!D:J, 7, 0), VLOOKUP(L957&amp;"", List!D:J, 7, 0)), 0)=0,
   IF(IFERROR(IFERROR(VLOOKUP(L957, 'CND List'!$A:$C, 3, 0), VLOOKUP(L957&amp;"", 'CND List'!$A:$C, 3, 0)), 0)=0,
    IF(A957="KBB", "-", ""),
    IFERROR(VLOOKUP(L957, 'CND List'!$A:$C, 3, 0), VLOOKUP(L957&amp;"", 'CND List'!$A:$C, 3, 0))
   ),
   IFERROR(VLOOKUP(L957, List!D:J, 7, 0), VLOOKUP(L957&amp;"", List!D:J, 7, 0))
  )
 )
)</f>
        <v>Standard Shipment</v>
      </c>
      <c r="C957" s="66" t="str">
        <f t="shared" si="15"/>
        <v>Standard Shipment</v>
      </c>
      <c r="D957" s="67" t="str">
        <f ca="1">IF(C957="Local Scrap","Closed",IFERROR(IF(A957="kgb","Closed",IF(MID(C957,5,1)="Q","Closed",LOOKUP(TODAY()-W957, {0,31,91,181,366}, {"0-30天","31-90天","91-180天","181-365天","365天以上"}))), LOOKUP(TODAY()-Z957, {0,31,91,181,366}, {"0-30天","31-90天","91-180天","181-365天","365天以上"})))</f>
        <v>Closed</v>
      </c>
      <c r="E957" s="67" t="str" cm="1">
        <f t="array" ref="E957">IF(A957&lt;&gt;"kbb", "", IF(IFERROR(VALUE(V957), 0)=MAX(INDEX(($A$2:$A$4929="kbb")*($L$2:$L$4929=L957)*IFERROR(VALUE($V$2:$V$4929), 0), 0)), "最新", "歷史重複"))</f>
        <v/>
      </c>
      <c r="F957" t="s">
        <v>4485</v>
      </c>
      <c r="G957" t="s">
        <v>29</v>
      </c>
      <c r="H957" t="s">
        <v>30</v>
      </c>
      <c r="I957" t="s">
        <v>3483</v>
      </c>
      <c r="J957" t="s">
        <v>4486</v>
      </c>
      <c r="K957" t="s">
        <v>4487</v>
      </c>
      <c r="L957" t="s">
        <v>4488</v>
      </c>
      <c r="M957" t="s">
        <v>4164</v>
      </c>
      <c r="N957" t="s">
        <v>4165</v>
      </c>
      <c r="O957" t="s">
        <v>37</v>
      </c>
      <c r="P957" t="s">
        <v>4489</v>
      </c>
      <c r="Q957" t="s">
        <v>38</v>
      </c>
      <c r="R957" t="s">
        <v>53</v>
      </c>
      <c r="S957" t="s">
        <v>4490</v>
      </c>
      <c r="T957" t="s">
        <v>4491</v>
      </c>
      <c r="U957" t="s">
        <v>4415</v>
      </c>
      <c r="V957" t="s">
        <v>4415</v>
      </c>
      <c r="W957" t="s">
        <v>37</v>
      </c>
      <c r="X957" t="s">
        <v>37</v>
      </c>
      <c r="Y957" t="s">
        <v>37</v>
      </c>
      <c r="Z957" t="s">
        <v>4492</v>
      </c>
      <c r="AA957" t="s">
        <v>44</v>
      </c>
      <c r="AB957" t="s">
        <v>44</v>
      </c>
      <c r="AC957" t="s">
        <v>45</v>
      </c>
      <c r="AD957" t="s">
        <v>1532</v>
      </c>
      <c r="AE957" t="s">
        <v>4210</v>
      </c>
      <c r="AF957" t="s">
        <v>48</v>
      </c>
      <c r="AG957">
        <v>621921</v>
      </c>
      <c r="AH957">
        <v>1</v>
      </c>
      <c r="AI957">
        <v>1</v>
      </c>
    </row>
    <row r="958" spans="1:35" ht="16.850000000000001" customHeight="1">
      <c r="A958" s="65" t="str">
        <f>IF(L958="","",IF(COUNTIF(Wip!K:K,L958)=0,IF(W958="","KGB","KBB"),IF(AND(_xlfn.IFNA(VLOOKUP(L958,Wip!K:M,3,0),"")="Y",Q958="MTCAPPLYCONF"),"On Hold",IF(W958="","KGB","KBB"))))</f>
        <v>KBB</v>
      </c>
      <c r="B958" s="65" t="str">
        <f>IF(A958="on hold", "on hold",
 IF(A958="KGB", "Standard Shipment",
  IF(IFERROR(IFERROR(VLOOKUP(L958, List!D:J, 7, 0), VLOOKUP(L958&amp;"", List!D:J, 7, 0)), 0)=0,
   IF(IFERROR(IFERROR(VLOOKUP(L958, 'CND List'!$A:$C, 3, 0), VLOOKUP(L958&amp;"", 'CND List'!$A:$C, 3, 0)), 0)=0,
    IF(A958="KBB", "-", ""),
    IFERROR(VLOOKUP(L958, 'CND List'!$A:$C, 3, 0), VLOOKUP(L958&amp;"", 'CND List'!$A:$C, 3, 0))
   ),
   IFERROR(VLOOKUP(L958, List!D:J, 7, 0), VLOOKUP(L958&amp;"", List!D:J, 7, 0))
  )
 )
)</f>
        <v>-</v>
      </c>
      <c r="C958" s="66" t="str">
        <f t="shared" ref="C958:C1021" si="16">IF(A958="on hold", "on hold", IF(B958="on hold", "wait for return customer", IF(B958="CND Sceond Pass", "Standard Shipment", IF(AND(A958="kgb", OR(B958="-", B958="", B958="#N/A")), "Standard Shipment", IF(AND(A958="kbb", OR(B958="-", B958="", B958="#N/A")), "wait for return customer", IF(OR(B958="Local Scrap", B958="SBF to be notified", B958="VRAM is pending RTV", B958="BU未結案"), B958, IF(OR(B958="scrap結案", B958="良品結案", LEFT(B958,2)="sc", LEFT(B958,2)="良品"), "CND結案", IF(ISNUMBER(B958), YEAR(B958) &amp; "Q" &amp; INT((MONTH(B958)+2)/3), IF(ISERROR(DATEVALUE(TEXT(B958,"yyyy/mm/dd"))), IF(ISNA(B958), "#N/A", B958), YEAR(DATEVALUE(TEXT(B958,"yyyy/mm/dd"))) &amp; "Q" &amp; INT((MONTH(DATEVALUE(TEXT(B958,"yyyy/mm/dd")))+2)/3))))))))))</f>
        <v>wait for return customer</v>
      </c>
      <c r="D958" s="67" t="str">
        <f ca="1">IF(C958="Local Scrap","Closed",IFERROR(IF(A958="kgb","Closed",IF(MID(C958,5,1)="Q","Closed",LOOKUP(TODAY()-W958, {0,31,91,181,366}, {"0-30天","31-90天","91-180天","181-365天","365天以上"}))), LOOKUP(TODAY()-Z958, {0,31,91,181,366}, {"0-30天","31-90天","91-180天","181-365天","365天以上"})))</f>
        <v>365天以上</v>
      </c>
      <c r="E958" s="67" t="str" cm="1">
        <f t="array" ref="E958">IF(A958&lt;&gt;"kbb", "", IF(IFERROR(VALUE(V958), 0)=MAX(INDEX(($A$2:$A$4929="kbb")*($L$2:$L$4929=L958)*IFERROR(VALUE($V$2:$V$4929), 0), 0)), "最新", "歷史重複"))</f>
        <v>最新</v>
      </c>
      <c r="F958" t="s">
        <v>4485</v>
      </c>
      <c r="G958" t="s">
        <v>29</v>
      </c>
      <c r="H958" t="s">
        <v>30</v>
      </c>
      <c r="I958" t="s">
        <v>3483</v>
      </c>
      <c r="J958" t="s">
        <v>4486</v>
      </c>
      <c r="K958" t="s">
        <v>4487</v>
      </c>
      <c r="L958" t="s">
        <v>4493</v>
      </c>
      <c r="M958" t="s">
        <v>1376</v>
      </c>
      <c r="N958" t="s">
        <v>1283</v>
      </c>
      <c r="O958" t="s">
        <v>37</v>
      </c>
      <c r="P958" t="s">
        <v>4493</v>
      </c>
      <c r="Q958" t="s">
        <v>38</v>
      </c>
      <c r="R958" t="s">
        <v>53</v>
      </c>
      <c r="S958" t="s">
        <v>4490</v>
      </c>
      <c r="T958" t="s">
        <v>37</v>
      </c>
      <c r="U958" t="s">
        <v>37</v>
      </c>
      <c r="V958" t="s">
        <v>4494</v>
      </c>
      <c r="W958" t="s">
        <v>1157</v>
      </c>
      <c r="X958" t="s">
        <v>114</v>
      </c>
      <c r="Y958" t="s">
        <v>1158</v>
      </c>
      <c r="Z958" t="s">
        <v>4495</v>
      </c>
      <c r="AA958" t="s">
        <v>44</v>
      </c>
      <c r="AB958" t="s">
        <v>44</v>
      </c>
      <c r="AC958" t="s">
        <v>117</v>
      </c>
      <c r="AD958" t="s">
        <v>1288</v>
      </c>
      <c r="AE958" t="s">
        <v>37</v>
      </c>
      <c r="AF958" t="s">
        <v>37</v>
      </c>
      <c r="AG958" t="s">
        <v>37</v>
      </c>
      <c r="AH958" t="s">
        <v>37</v>
      </c>
      <c r="AI958" t="s">
        <v>37</v>
      </c>
    </row>
    <row r="959" spans="1:35" ht="16.850000000000001" customHeight="1">
      <c r="A959" s="65" t="str">
        <f>IF(L959="","",IF(COUNTIF(Wip!K:K,L959)=0,IF(W959="","KGB","KBB"),IF(AND(_xlfn.IFNA(VLOOKUP(L959,Wip!K:M,3,0),"")="Y",Q959="MTCAPPLYCONF"),"On Hold",IF(W959="","KGB","KBB"))))</f>
        <v>KBB</v>
      </c>
      <c r="B959" s="65">
        <f>IF(A959="on hold", "on hold",
 IF(A959="KGB", "Standard Shipment",
  IF(IFERROR(IFERROR(VLOOKUP(L959, List!D:J, 7, 0), VLOOKUP(L959&amp;"", List!D:J, 7, 0)), 0)=0,
   IF(IFERROR(IFERROR(VLOOKUP(L959, 'CND List'!$A:$C, 3, 0), VLOOKUP(L959&amp;"", 'CND List'!$A:$C, 3, 0)), 0)=0,
    IF(A959="KBB", "-", ""),
    IFERROR(VLOOKUP(L959, 'CND List'!$A:$C, 3, 0), VLOOKUP(L959&amp;"", 'CND List'!$A:$C, 3, 0))
   ),
   IFERROR(VLOOKUP(L959, List!D:J, 7, 0), VLOOKUP(L959&amp;"", List!D:J, 7, 0))
  )
 )
)</f>
        <v>46178</v>
      </c>
      <c r="C959" s="66" t="str">
        <f t="shared" si="16"/>
        <v>2026Q2</v>
      </c>
      <c r="D959" s="67" t="str">
        <f ca="1">IF(C959="Local Scrap","Closed",IFERROR(IF(A959="kgb","Closed",IF(MID(C959,5,1)="Q","Closed",LOOKUP(TODAY()-W959, {0,31,91,181,366}, {"0-30天","31-90天","91-180天","181-365天","365天以上"}))), LOOKUP(TODAY()-Z959, {0,31,91,181,366}, {"0-30天","31-90天","91-180天","181-365天","365天以上"})))</f>
        <v>Closed</v>
      </c>
      <c r="E959" s="67" t="str" cm="1">
        <f t="array" ref="E959">IF(A959&lt;&gt;"kbb", "", IF(IFERROR(VALUE(V959), 0)=MAX(INDEX(($A$2:$A$4929="kbb")*($L$2:$L$4929=L959)*IFERROR(VALUE($V$2:$V$4929), 0), 0)), "最新", "歷史重複"))</f>
        <v>最新</v>
      </c>
      <c r="F959" t="s">
        <v>4485</v>
      </c>
      <c r="G959" t="s">
        <v>29</v>
      </c>
      <c r="H959" t="s">
        <v>30</v>
      </c>
      <c r="I959" t="s">
        <v>3483</v>
      </c>
      <c r="J959" t="s">
        <v>4486</v>
      </c>
      <c r="K959" t="s">
        <v>4487</v>
      </c>
      <c r="L959" t="s">
        <v>4496</v>
      </c>
      <c r="M959" t="s">
        <v>4205</v>
      </c>
      <c r="N959" t="s">
        <v>1858</v>
      </c>
      <c r="O959" t="s">
        <v>37</v>
      </c>
      <c r="P959" t="s">
        <v>4496</v>
      </c>
      <c r="Q959" t="s">
        <v>38</v>
      </c>
      <c r="R959" t="s">
        <v>53</v>
      </c>
      <c r="S959" t="s">
        <v>4490</v>
      </c>
      <c r="T959" t="s">
        <v>37</v>
      </c>
      <c r="U959" t="s">
        <v>37</v>
      </c>
      <c r="V959" t="s">
        <v>4497</v>
      </c>
      <c r="W959" t="s">
        <v>113</v>
      </c>
      <c r="X959" t="s">
        <v>114</v>
      </c>
      <c r="Y959" t="s">
        <v>4498</v>
      </c>
      <c r="Z959" t="s">
        <v>4499</v>
      </c>
      <c r="AA959" t="s">
        <v>44</v>
      </c>
      <c r="AB959" t="s">
        <v>44</v>
      </c>
      <c r="AC959" t="s">
        <v>117</v>
      </c>
      <c r="AD959" t="s">
        <v>1302</v>
      </c>
      <c r="AE959" t="s">
        <v>37</v>
      </c>
      <c r="AF959" t="s">
        <v>37</v>
      </c>
      <c r="AG959" t="s">
        <v>37</v>
      </c>
      <c r="AH959" t="s">
        <v>37</v>
      </c>
      <c r="AI959" t="s">
        <v>37</v>
      </c>
    </row>
    <row r="960" spans="1:35" ht="16.850000000000001" customHeight="1">
      <c r="A960" s="65" t="str">
        <f>IF(L960="","",IF(COUNTIF(Wip!K:K,L960)=0,IF(W960="","KGB","KBB"),IF(AND(_xlfn.IFNA(VLOOKUP(L960,Wip!K:M,3,0),"")="Y",Q960="MTCAPPLYCONF"),"On Hold",IF(W960="","KGB","KBB"))))</f>
        <v>KBB</v>
      </c>
      <c r="B960" s="65" t="str">
        <f>IF(A960="on hold", "on hold",
 IF(A960="KGB", "Standard Shipment",
  IF(IFERROR(IFERROR(VLOOKUP(L960, List!D:J, 7, 0), VLOOKUP(L960&amp;"", List!D:J, 7, 0)), 0)=0,
   IF(IFERROR(IFERROR(VLOOKUP(L960, 'CND List'!$A:$C, 3, 0), VLOOKUP(L960&amp;"", 'CND List'!$A:$C, 3, 0)), 0)=0,
    IF(A960="KBB", "-", ""),
    IFERROR(VLOOKUP(L960, 'CND List'!$A:$C, 3, 0), VLOOKUP(L960&amp;"", 'CND List'!$A:$C, 3, 0))
   ),
   IFERROR(VLOOKUP(L960, List!D:J, 7, 0), VLOOKUP(L960&amp;"", List!D:J, 7, 0))
  )
 )
)</f>
        <v>-</v>
      </c>
      <c r="C960" s="66" t="str">
        <f t="shared" si="16"/>
        <v>wait for return customer</v>
      </c>
      <c r="D960" s="67" t="str">
        <f ca="1">IF(C960="Local Scrap","Closed",IFERROR(IF(A960="kgb","Closed",IF(MID(C960,5,1)="Q","Closed",LOOKUP(TODAY()-W960, {0,31,91,181,366}, {"0-30天","31-90天","91-180天","181-365天","365天以上"}))), LOOKUP(TODAY()-Z960, {0,31,91,181,366}, {"0-30天","31-90天","91-180天","181-365天","365天以上"})))</f>
        <v>365天以上</v>
      </c>
      <c r="E960" s="67" t="str" cm="1">
        <f t="array" ref="E960">IF(A960&lt;&gt;"kbb", "", IF(IFERROR(VALUE(V960), 0)=MAX(INDEX(($A$2:$A$4929="kbb")*($L$2:$L$4929=L960)*IFERROR(VALUE($V$2:$V$4929), 0), 0)), "最新", "歷史重複"))</f>
        <v>最新</v>
      </c>
      <c r="F960" t="s">
        <v>4485</v>
      </c>
      <c r="G960" t="s">
        <v>29</v>
      </c>
      <c r="H960" t="s">
        <v>30</v>
      </c>
      <c r="I960" t="s">
        <v>3483</v>
      </c>
      <c r="J960" t="s">
        <v>4486</v>
      </c>
      <c r="K960" t="s">
        <v>4487</v>
      </c>
      <c r="L960" t="s">
        <v>4500</v>
      </c>
      <c r="M960" t="s">
        <v>1746</v>
      </c>
      <c r="N960" t="s">
        <v>1747</v>
      </c>
      <c r="O960" t="s">
        <v>37</v>
      </c>
      <c r="P960" t="s">
        <v>4500</v>
      </c>
      <c r="Q960" t="s">
        <v>38</v>
      </c>
      <c r="R960" t="s">
        <v>39</v>
      </c>
      <c r="S960" t="s">
        <v>4490</v>
      </c>
      <c r="T960" t="s">
        <v>37</v>
      </c>
      <c r="U960" t="s">
        <v>37</v>
      </c>
      <c r="V960" t="s">
        <v>4501</v>
      </c>
      <c r="W960" t="s">
        <v>517</v>
      </c>
      <c r="X960" t="s">
        <v>114</v>
      </c>
      <c r="Y960" t="s">
        <v>518</v>
      </c>
      <c r="Z960" t="s">
        <v>4502</v>
      </c>
      <c r="AA960" t="s">
        <v>44</v>
      </c>
      <c r="AB960" t="s">
        <v>44</v>
      </c>
      <c r="AC960" t="s">
        <v>117</v>
      </c>
      <c r="AD960" t="s">
        <v>1532</v>
      </c>
      <c r="AE960" t="s">
        <v>37</v>
      </c>
      <c r="AF960" t="s">
        <v>37</v>
      </c>
      <c r="AG960" t="s">
        <v>37</v>
      </c>
      <c r="AH960" t="s">
        <v>37</v>
      </c>
      <c r="AI960" t="s">
        <v>37</v>
      </c>
    </row>
    <row r="961" spans="1:35" ht="16.850000000000001" customHeight="1">
      <c r="A961" s="65" t="str">
        <f>IF(L961="","",IF(COUNTIF(Wip!K:K,L961)=0,IF(W961="","KGB","KBB"),IF(AND(_xlfn.IFNA(VLOOKUP(L961,Wip!K:M,3,0),"")="Y",Q961="MTCAPPLYCONF"),"On Hold",IF(W961="","KGB","KBB"))))</f>
        <v>KGB</v>
      </c>
      <c r="B961" s="65" t="str">
        <f>IF(A961="on hold", "on hold",
 IF(A961="KGB", "Standard Shipment",
  IF(IFERROR(IFERROR(VLOOKUP(L961, List!D:J, 7, 0), VLOOKUP(L961&amp;"", List!D:J, 7, 0)), 0)=0,
   IF(IFERROR(IFERROR(VLOOKUP(L961, 'CND List'!$A:$C, 3, 0), VLOOKUP(L961&amp;"", 'CND List'!$A:$C, 3, 0)), 0)=0,
    IF(A961="KBB", "-", ""),
    IFERROR(VLOOKUP(L961, 'CND List'!$A:$C, 3, 0), VLOOKUP(L961&amp;"", 'CND List'!$A:$C, 3, 0))
   ),
   IFERROR(VLOOKUP(L961, List!D:J, 7, 0), VLOOKUP(L961&amp;"", List!D:J, 7, 0))
  )
 )
)</f>
        <v>Standard Shipment</v>
      </c>
      <c r="C961" s="66" t="str">
        <f t="shared" si="16"/>
        <v>Standard Shipment</v>
      </c>
      <c r="D961" s="67" t="str">
        <f ca="1">IF(C961="Local Scrap","Closed",IFERROR(IF(A961="kgb","Closed",IF(MID(C961,5,1)="Q","Closed",LOOKUP(TODAY()-W961, {0,31,91,181,366}, {"0-30天","31-90天","91-180天","181-365天","365天以上"}))), LOOKUP(TODAY()-Z961, {0,31,91,181,366}, {"0-30天","31-90天","91-180天","181-365天","365天以上"})))</f>
        <v>Closed</v>
      </c>
      <c r="E961" s="67" t="str" cm="1">
        <f t="array" ref="E961">IF(A961&lt;&gt;"kbb", "", IF(IFERROR(VALUE(V961), 0)=MAX(INDEX(($A$2:$A$4929="kbb")*($L$2:$L$4929=L961)*IFERROR(VALUE($V$2:$V$4929), 0), 0)), "最新", "歷史重複"))</f>
        <v/>
      </c>
      <c r="F961" t="s">
        <v>4485</v>
      </c>
      <c r="G961" t="s">
        <v>29</v>
      </c>
      <c r="H961" t="s">
        <v>30</v>
      </c>
      <c r="I961" t="s">
        <v>3483</v>
      </c>
      <c r="J961" t="s">
        <v>4486</v>
      </c>
      <c r="K961" t="s">
        <v>4487</v>
      </c>
      <c r="L961" t="s">
        <v>4503</v>
      </c>
      <c r="M961" t="s">
        <v>1534</v>
      </c>
      <c r="N961" t="s">
        <v>1535</v>
      </c>
      <c r="O961" t="s">
        <v>37</v>
      </c>
      <c r="P961" t="s">
        <v>4504</v>
      </c>
      <c r="Q961" t="s">
        <v>38</v>
      </c>
      <c r="R961" t="s">
        <v>53</v>
      </c>
      <c r="S961" t="s">
        <v>4490</v>
      </c>
      <c r="T961" t="s">
        <v>4505</v>
      </c>
      <c r="U961" t="s">
        <v>4227</v>
      </c>
      <c r="V961" t="s">
        <v>4227</v>
      </c>
      <c r="W961" t="s">
        <v>37</v>
      </c>
      <c r="X961" t="s">
        <v>37</v>
      </c>
      <c r="Y961" t="s">
        <v>37</v>
      </c>
      <c r="Z961" t="s">
        <v>4506</v>
      </c>
      <c r="AA961" t="s">
        <v>44</v>
      </c>
      <c r="AB961" t="s">
        <v>44</v>
      </c>
      <c r="AC961" t="s">
        <v>45</v>
      </c>
      <c r="AD961" t="s">
        <v>1539</v>
      </c>
      <c r="AE961" t="s">
        <v>4229</v>
      </c>
      <c r="AF961" t="s">
        <v>48</v>
      </c>
      <c r="AG961">
        <v>622064</v>
      </c>
      <c r="AH961">
        <v>1</v>
      </c>
      <c r="AI961">
        <v>1</v>
      </c>
    </row>
    <row r="962" spans="1:35" ht="16.850000000000001" customHeight="1">
      <c r="A962" s="65" t="str">
        <f>IF(L962="","",IF(COUNTIF(Wip!K:K,L962)=0,IF(W962="","KGB","KBB"),IF(AND(_xlfn.IFNA(VLOOKUP(L962,Wip!K:M,3,0),"")="Y",Q962="MTCAPPLYCONF"),"On Hold",IF(W962="","KGB","KBB"))))</f>
        <v>KGB</v>
      </c>
      <c r="B962" s="65" t="str">
        <f>IF(A962="on hold", "on hold",
 IF(A962="KGB", "Standard Shipment",
  IF(IFERROR(IFERROR(VLOOKUP(L962, List!D:J, 7, 0), VLOOKUP(L962&amp;"", List!D:J, 7, 0)), 0)=0,
   IF(IFERROR(IFERROR(VLOOKUP(L962, 'CND List'!$A:$C, 3, 0), VLOOKUP(L962&amp;"", 'CND List'!$A:$C, 3, 0)), 0)=0,
    IF(A962="KBB", "-", ""),
    IFERROR(VLOOKUP(L962, 'CND List'!$A:$C, 3, 0), VLOOKUP(L962&amp;"", 'CND List'!$A:$C, 3, 0))
   ),
   IFERROR(VLOOKUP(L962, List!D:J, 7, 0), VLOOKUP(L962&amp;"", List!D:J, 7, 0))
  )
 )
)</f>
        <v>Standard Shipment</v>
      </c>
      <c r="C962" s="66" t="str">
        <f t="shared" si="16"/>
        <v>Standard Shipment</v>
      </c>
      <c r="D962" s="67" t="str">
        <f ca="1">IF(C962="Local Scrap","Closed",IFERROR(IF(A962="kgb","Closed",IF(MID(C962,5,1)="Q","Closed",LOOKUP(TODAY()-W962, {0,31,91,181,366}, {"0-30天","31-90天","91-180天","181-365天","365天以上"}))), LOOKUP(TODAY()-Z962, {0,31,91,181,366}, {"0-30天","31-90天","91-180天","181-365天","365天以上"})))</f>
        <v>Closed</v>
      </c>
      <c r="E962" s="67" t="str" cm="1">
        <f t="array" ref="E962">IF(A962&lt;&gt;"kbb", "", IF(IFERROR(VALUE(V962), 0)=MAX(INDEX(($A$2:$A$4929="kbb")*($L$2:$L$4929=L962)*IFERROR(VALUE($V$2:$V$4929), 0), 0)), "最新", "歷史重複"))</f>
        <v/>
      </c>
      <c r="F962" t="s">
        <v>4485</v>
      </c>
      <c r="G962" t="s">
        <v>29</v>
      </c>
      <c r="H962" t="s">
        <v>30</v>
      </c>
      <c r="I962" t="s">
        <v>3483</v>
      </c>
      <c r="J962" t="s">
        <v>4486</v>
      </c>
      <c r="K962" t="s">
        <v>4487</v>
      </c>
      <c r="L962" t="s">
        <v>4507</v>
      </c>
      <c r="M962" t="s">
        <v>4508</v>
      </c>
      <c r="N962" t="s">
        <v>1296</v>
      </c>
      <c r="O962" t="s">
        <v>37</v>
      </c>
      <c r="P962" t="s">
        <v>4509</v>
      </c>
      <c r="Q962" t="s">
        <v>38</v>
      </c>
      <c r="R962" t="s">
        <v>743</v>
      </c>
      <c r="S962" t="s">
        <v>4510</v>
      </c>
      <c r="T962" t="s">
        <v>4511</v>
      </c>
      <c r="U962" t="s">
        <v>4284</v>
      </c>
      <c r="V962" t="s">
        <v>4284</v>
      </c>
      <c r="W962" t="s">
        <v>37</v>
      </c>
      <c r="X962" t="s">
        <v>37</v>
      </c>
      <c r="Y962" t="s">
        <v>37</v>
      </c>
      <c r="Z962" t="s">
        <v>4512</v>
      </c>
      <c r="AA962" t="s">
        <v>44</v>
      </c>
      <c r="AB962" t="s">
        <v>44</v>
      </c>
      <c r="AC962" t="s">
        <v>45</v>
      </c>
      <c r="AD962" t="s">
        <v>1302</v>
      </c>
      <c r="AE962" t="s">
        <v>4291</v>
      </c>
      <c r="AF962" t="s">
        <v>48</v>
      </c>
      <c r="AG962">
        <v>621844</v>
      </c>
      <c r="AH962">
        <v>1</v>
      </c>
      <c r="AI962">
        <v>1</v>
      </c>
    </row>
    <row r="963" spans="1:35" ht="16.850000000000001" customHeight="1">
      <c r="A963" s="65" t="str">
        <f>IF(L963="","",IF(COUNTIF(Wip!K:K,L963)=0,IF(W963="","KGB","KBB"),IF(AND(_xlfn.IFNA(VLOOKUP(L963,Wip!K:M,3,0),"")="Y",Q963="MTCAPPLYCONF"),"On Hold",IF(W963="","KGB","KBB"))))</f>
        <v>KGB</v>
      </c>
      <c r="B963" s="65" t="str">
        <f>IF(A963="on hold", "on hold",
 IF(A963="KGB", "Standard Shipment",
  IF(IFERROR(IFERROR(VLOOKUP(L963, List!D:J, 7, 0), VLOOKUP(L963&amp;"", List!D:J, 7, 0)), 0)=0,
   IF(IFERROR(IFERROR(VLOOKUP(L963, 'CND List'!$A:$C, 3, 0), VLOOKUP(L963&amp;"", 'CND List'!$A:$C, 3, 0)), 0)=0,
    IF(A963="KBB", "-", ""),
    IFERROR(VLOOKUP(L963, 'CND List'!$A:$C, 3, 0), VLOOKUP(L963&amp;"", 'CND List'!$A:$C, 3, 0))
   ),
   IFERROR(VLOOKUP(L963, List!D:J, 7, 0), VLOOKUP(L963&amp;"", List!D:J, 7, 0))
  )
 )
)</f>
        <v>Standard Shipment</v>
      </c>
      <c r="C963" s="66" t="str">
        <f t="shared" si="16"/>
        <v>Standard Shipment</v>
      </c>
      <c r="D963" s="67" t="str">
        <f ca="1">IF(C963="Local Scrap","Closed",IFERROR(IF(A963="kgb","Closed",IF(MID(C963,5,1)="Q","Closed",LOOKUP(TODAY()-W963, {0,31,91,181,366}, {"0-30天","31-90天","91-180天","181-365天","365天以上"}))), LOOKUP(TODAY()-Z963, {0,31,91,181,366}, {"0-30天","31-90天","91-180天","181-365天","365天以上"})))</f>
        <v>Closed</v>
      </c>
      <c r="E963" s="67" t="str" cm="1">
        <f t="array" ref="E963">IF(A963&lt;&gt;"kbb", "", IF(IFERROR(VALUE(V963), 0)=MAX(INDEX(($A$2:$A$4929="kbb")*($L$2:$L$4929=L963)*IFERROR(VALUE($V$2:$V$4929), 0), 0)), "最新", "歷史重複"))</f>
        <v/>
      </c>
      <c r="F963" t="s">
        <v>4485</v>
      </c>
      <c r="G963" t="s">
        <v>29</v>
      </c>
      <c r="H963" t="s">
        <v>30</v>
      </c>
      <c r="I963" t="s">
        <v>3483</v>
      </c>
      <c r="J963" t="s">
        <v>4486</v>
      </c>
      <c r="K963" t="s">
        <v>4487</v>
      </c>
      <c r="L963" t="s">
        <v>4513</v>
      </c>
      <c r="M963" t="s">
        <v>1248</v>
      </c>
      <c r="N963" t="s">
        <v>1249</v>
      </c>
      <c r="O963" t="s">
        <v>37</v>
      </c>
      <c r="P963" t="s">
        <v>4514</v>
      </c>
      <c r="Q963" t="s">
        <v>38</v>
      </c>
      <c r="R963" t="s">
        <v>743</v>
      </c>
      <c r="S963" t="s">
        <v>4510</v>
      </c>
      <c r="T963" t="s">
        <v>4515</v>
      </c>
      <c r="U963" t="s">
        <v>4415</v>
      </c>
      <c r="V963" t="s">
        <v>4415</v>
      </c>
      <c r="W963" t="s">
        <v>37</v>
      </c>
      <c r="X963" t="s">
        <v>37</v>
      </c>
      <c r="Y963" t="s">
        <v>37</v>
      </c>
      <c r="Z963" t="s">
        <v>4516</v>
      </c>
      <c r="AA963" t="s">
        <v>44</v>
      </c>
      <c r="AB963" t="s">
        <v>44</v>
      </c>
      <c r="AC963" t="s">
        <v>45</v>
      </c>
      <c r="AD963" t="s">
        <v>1257</v>
      </c>
      <c r="AE963" t="s">
        <v>4210</v>
      </c>
      <c r="AF963" t="s">
        <v>48</v>
      </c>
      <c r="AG963">
        <v>621921</v>
      </c>
      <c r="AH963">
        <v>1</v>
      </c>
      <c r="AI963">
        <v>1</v>
      </c>
    </row>
    <row r="964" spans="1:35" ht="16.850000000000001" customHeight="1">
      <c r="A964" s="65" t="str">
        <f>IF(L964="","",IF(COUNTIF(Wip!K:K,L964)=0,IF(W964="","KGB","KBB"),IF(AND(_xlfn.IFNA(VLOOKUP(L964,Wip!K:M,3,0),"")="Y",Q964="MTCAPPLYCONF"),"On Hold",IF(W964="","KGB","KBB"))))</f>
        <v>KGB</v>
      </c>
      <c r="B964" s="65" t="str">
        <f>IF(A964="on hold", "on hold",
 IF(A964="KGB", "Standard Shipment",
  IF(IFERROR(IFERROR(VLOOKUP(L964, List!D:J, 7, 0), VLOOKUP(L964&amp;"", List!D:J, 7, 0)), 0)=0,
   IF(IFERROR(IFERROR(VLOOKUP(L964, 'CND List'!$A:$C, 3, 0), VLOOKUP(L964&amp;"", 'CND List'!$A:$C, 3, 0)), 0)=0,
    IF(A964="KBB", "-", ""),
    IFERROR(VLOOKUP(L964, 'CND List'!$A:$C, 3, 0), VLOOKUP(L964&amp;"", 'CND List'!$A:$C, 3, 0))
   ),
   IFERROR(VLOOKUP(L964, List!D:J, 7, 0), VLOOKUP(L964&amp;"", List!D:J, 7, 0))
  )
 )
)</f>
        <v>Standard Shipment</v>
      </c>
      <c r="C964" s="66" t="str">
        <f t="shared" si="16"/>
        <v>Standard Shipment</v>
      </c>
      <c r="D964" s="67" t="str">
        <f ca="1">IF(C964="Local Scrap","Closed",IFERROR(IF(A964="kgb","Closed",IF(MID(C964,5,1)="Q","Closed",LOOKUP(TODAY()-W964, {0,31,91,181,366}, {"0-30天","31-90天","91-180天","181-365天","365天以上"}))), LOOKUP(TODAY()-Z964, {0,31,91,181,366}, {"0-30天","31-90天","91-180天","181-365天","365天以上"})))</f>
        <v>Closed</v>
      </c>
      <c r="E964" s="67" t="str" cm="1">
        <f t="array" ref="E964">IF(A964&lt;&gt;"kbb", "", IF(IFERROR(VALUE(V964), 0)=MAX(INDEX(($A$2:$A$4929="kbb")*($L$2:$L$4929=L964)*IFERROR(VALUE($V$2:$V$4929), 0), 0)), "最新", "歷史重複"))</f>
        <v/>
      </c>
      <c r="F964" t="s">
        <v>4485</v>
      </c>
      <c r="G964" t="s">
        <v>29</v>
      </c>
      <c r="H964" t="s">
        <v>30</v>
      </c>
      <c r="I964" t="s">
        <v>3483</v>
      </c>
      <c r="J964" t="s">
        <v>4486</v>
      </c>
      <c r="K964" t="s">
        <v>4487</v>
      </c>
      <c r="L964" t="s">
        <v>4517</v>
      </c>
      <c r="M964" t="s">
        <v>4508</v>
      </c>
      <c r="N964" t="s">
        <v>1296</v>
      </c>
      <c r="O964" t="s">
        <v>37</v>
      </c>
      <c r="P964" t="s">
        <v>4518</v>
      </c>
      <c r="Q964" t="s">
        <v>38</v>
      </c>
      <c r="R964" t="s">
        <v>743</v>
      </c>
      <c r="S964" t="s">
        <v>4510</v>
      </c>
      <c r="T964" t="s">
        <v>4519</v>
      </c>
      <c r="U964" t="s">
        <v>4284</v>
      </c>
      <c r="V964" t="s">
        <v>4284</v>
      </c>
      <c r="W964" t="s">
        <v>37</v>
      </c>
      <c r="X964" t="s">
        <v>37</v>
      </c>
      <c r="Y964" t="s">
        <v>37</v>
      </c>
      <c r="Z964" t="s">
        <v>4520</v>
      </c>
      <c r="AA964" t="s">
        <v>44</v>
      </c>
      <c r="AB964" t="s">
        <v>44</v>
      </c>
      <c r="AC964" t="s">
        <v>45</v>
      </c>
      <c r="AD964" t="s">
        <v>1302</v>
      </c>
      <c r="AE964" t="s">
        <v>4291</v>
      </c>
      <c r="AF964" t="s">
        <v>48</v>
      </c>
      <c r="AG964">
        <v>621844</v>
      </c>
      <c r="AH964">
        <v>1</v>
      </c>
      <c r="AI964">
        <v>1</v>
      </c>
    </row>
    <row r="965" spans="1:35" ht="16.850000000000001" customHeight="1">
      <c r="A965" s="65" t="str">
        <f>IF(L965="","",IF(COUNTIF(Wip!K:K,L965)=0,IF(W965="","KGB","KBB"),IF(AND(_xlfn.IFNA(VLOOKUP(L965,Wip!K:M,3,0),"")="Y",Q965="MTCAPPLYCONF"),"On Hold",IF(W965="","KGB","KBB"))))</f>
        <v>KGB</v>
      </c>
      <c r="B965" s="65" t="str">
        <f>IF(A965="on hold", "on hold",
 IF(A965="KGB", "Standard Shipment",
  IF(IFERROR(IFERROR(VLOOKUP(L965, List!D:J, 7, 0), VLOOKUP(L965&amp;"", List!D:J, 7, 0)), 0)=0,
   IF(IFERROR(IFERROR(VLOOKUP(L965, 'CND List'!$A:$C, 3, 0), VLOOKUP(L965&amp;"", 'CND List'!$A:$C, 3, 0)), 0)=0,
    IF(A965="KBB", "-", ""),
    IFERROR(VLOOKUP(L965, 'CND List'!$A:$C, 3, 0), VLOOKUP(L965&amp;"", 'CND List'!$A:$C, 3, 0))
   ),
   IFERROR(VLOOKUP(L965, List!D:J, 7, 0), VLOOKUP(L965&amp;"", List!D:J, 7, 0))
  )
 )
)</f>
        <v>Standard Shipment</v>
      </c>
      <c r="C965" s="66" t="str">
        <f t="shared" si="16"/>
        <v>Standard Shipment</v>
      </c>
      <c r="D965" s="67" t="str">
        <f ca="1">IF(C965="Local Scrap","Closed",IFERROR(IF(A965="kgb","Closed",IF(MID(C965,5,1)="Q","Closed",LOOKUP(TODAY()-W965, {0,31,91,181,366}, {"0-30天","31-90天","91-180天","181-365天","365天以上"}))), LOOKUP(TODAY()-Z965, {0,31,91,181,366}, {"0-30天","31-90天","91-180天","181-365天","365天以上"})))</f>
        <v>Closed</v>
      </c>
      <c r="E965" s="67" t="str" cm="1">
        <f t="array" ref="E965">IF(A965&lt;&gt;"kbb", "", IF(IFERROR(VALUE(V965), 0)=MAX(INDEX(($A$2:$A$4929="kbb")*($L$2:$L$4929=L965)*IFERROR(VALUE($V$2:$V$4929), 0), 0)), "最新", "歷史重複"))</f>
        <v/>
      </c>
      <c r="F965" t="s">
        <v>4485</v>
      </c>
      <c r="G965" t="s">
        <v>29</v>
      </c>
      <c r="H965" t="s">
        <v>30</v>
      </c>
      <c r="I965" t="s">
        <v>3483</v>
      </c>
      <c r="J965" t="s">
        <v>4486</v>
      </c>
      <c r="K965" t="s">
        <v>4487</v>
      </c>
      <c r="L965" t="s">
        <v>4521</v>
      </c>
      <c r="M965" t="s">
        <v>2075</v>
      </c>
      <c r="N965" t="s">
        <v>2007</v>
      </c>
      <c r="O965" t="s">
        <v>37</v>
      </c>
      <c r="P965" t="s">
        <v>4522</v>
      </c>
      <c r="Q965" t="s">
        <v>38</v>
      </c>
      <c r="R965" t="s">
        <v>743</v>
      </c>
      <c r="S965" t="s">
        <v>4510</v>
      </c>
      <c r="T965" t="s">
        <v>4523</v>
      </c>
      <c r="U965" t="s">
        <v>4208</v>
      </c>
      <c r="V965" t="s">
        <v>4208</v>
      </c>
      <c r="W965" t="s">
        <v>37</v>
      </c>
      <c r="X965" t="s">
        <v>37</v>
      </c>
      <c r="Y965" t="s">
        <v>37</v>
      </c>
      <c r="Z965" t="s">
        <v>4524</v>
      </c>
      <c r="AA965" t="s">
        <v>44</v>
      </c>
      <c r="AB965" t="s">
        <v>44</v>
      </c>
      <c r="AC965" t="s">
        <v>45</v>
      </c>
      <c r="AD965" t="s">
        <v>1847</v>
      </c>
      <c r="AE965" t="s">
        <v>4210</v>
      </c>
      <c r="AF965" t="s">
        <v>48</v>
      </c>
      <c r="AG965">
        <v>621921</v>
      </c>
      <c r="AH965">
        <v>1</v>
      </c>
      <c r="AI965">
        <v>1</v>
      </c>
    </row>
    <row r="966" spans="1:35" ht="16.850000000000001" customHeight="1">
      <c r="A966" s="65" t="str">
        <f>IF(L966="","",IF(COUNTIF(Wip!K:K,L966)=0,IF(W966="","KGB","KBB"),IF(AND(_xlfn.IFNA(VLOOKUP(L966,Wip!K:M,3,0),"")="Y",Q966="MTCAPPLYCONF"),"On Hold",IF(W966="","KGB","KBB"))))</f>
        <v>KGB</v>
      </c>
      <c r="B966" s="65" t="str">
        <f>IF(A966="on hold", "on hold",
 IF(A966="KGB", "Standard Shipment",
  IF(IFERROR(IFERROR(VLOOKUP(L966, List!D:J, 7, 0), VLOOKUP(L966&amp;"", List!D:J, 7, 0)), 0)=0,
   IF(IFERROR(IFERROR(VLOOKUP(L966, 'CND List'!$A:$C, 3, 0), VLOOKUP(L966&amp;"", 'CND List'!$A:$C, 3, 0)), 0)=0,
    IF(A966="KBB", "-", ""),
    IFERROR(VLOOKUP(L966, 'CND List'!$A:$C, 3, 0), VLOOKUP(L966&amp;"", 'CND List'!$A:$C, 3, 0))
   ),
   IFERROR(VLOOKUP(L966, List!D:J, 7, 0), VLOOKUP(L966&amp;"", List!D:J, 7, 0))
  )
 )
)</f>
        <v>Standard Shipment</v>
      </c>
      <c r="C966" s="66" t="str">
        <f t="shared" si="16"/>
        <v>Standard Shipment</v>
      </c>
      <c r="D966" s="67" t="str">
        <f ca="1">IF(C966="Local Scrap","Closed",IFERROR(IF(A966="kgb","Closed",IF(MID(C966,5,1)="Q","Closed",LOOKUP(TODAY()-W966, {0,31,91,181,366}, {"0-30天","31-90天","91-180天","181-365天","365天以上"}))), LOOKUP(TODAY()-Z966, {0,31,91,181,366}, {"0-30天","31-90天","91-180天","181-365天","365天以上"})))</f>
        <v>Closed</v>
      </c>
      <c r="E966" s="67" t="str" cm="1">
        <f t="array" ref="E966">IF(A966&lt;&gt;"kbb", "", IF(IFERROR(VALUE(V966), 0)=MAX(INDEX(($A$2:$A$4929="kbb")*($L$2:$L$4929=L966)*IFERROR(VALUE($V$2:$V$4929), 0), 0)), "最新", "歷史重複"))</f>
        <v/>
      </c>
      <c r="F966" t="s">
        <v>4485</v>
      </c>
      <c r="G966" t="s">
        <v>29</v>
      </c>
      <c r="H966" t="s">
        <v>30</v>
      </c>
      <c r="I966" t="s">
        <v>3483</v>
      </c>
      <c r="J966" t="s">
        <v>4486</v>
      </c>
      <c r="K966" t="s">
        <v>4487</v>
      </c>
      <c r="L966" t="s">
        <v>4525</v>
      </c>
      <c r="M966" t="s">
        <v>2075</v>
      </c>
      <c r="N966" t="s">
        <v>2007</v>
      </c>
      <c r="O966" t="s">
        <v>37</v>
      </c>
      <c r="P966" t="s">
        <v>4526</v>
      </c>
      <c r="Q966" t="s">
        <v>38</v>
      </c>
      <c r="R966" t="s">
        <v>743</v>
      </c>
      <c r="S966" t="s">
        <v>4510</v>
      </c>
      <c r="T966" t="s">
        <v>4527</v>
      </c>
      <c r="U966" t="s">
        <v>4415</v>
      </c>
      <c r="V966" t="s">
        <v>4415</v>
      </c>
      <c r="W966" t="s">
        <v>37</v>
      </c>
      <c r="X966" t="s">
        <v>37</v>
      </c>
      <c r="Y966" t="s">
        <v>37</v>
      </c>
      <c r="Z966" t="s">
        <v>4528</v>
      </c>
      <c r="AA966" t="s">
        <v>44</v>
      </c>
      <c r="AB966" t="s">
        <v>44</v>
      </c>
      <c r="AC966" t="s">
        <v>45</v>
      </c>
      <c r="AD966" t="s">
        <v>1847</v>
      </c>
      <c r="AE966" t="s">
        <v>4210</v>
      </c>
      <c r="AF966" t="s">
        <v>48</v>
      </c>
      <c r="AG966">
        <v>621921</v>
      </c>
      <c r="AH966">
        <v>1</v>
      </c>
      <c r="AI966">
        <v>1</v>
      </c>
    </row>
    <row r="967" spans="1:35" ht="16.850000000000001" customHeight="1">
      <c r="A967" s="65" t="str">
        <f>IF(L967="","",IF(COUNTIF(Wip!K:K,L967)=0,IF(W967="","KGB","KBB"),IF(AND(_xlfn.IFNA(VLOOKUP(L967,Wip!K:M,3,0),"")="Y",Q967="MTCAPPLYCONF"),"On Hold",IF(W967="","KGB","KBB"))))</f>
        <v>KGB</v>
      </c>
      <c r="B967" s="65" t="str">
        <f>IF(A967="on hold", "on hold",
 IF(A967="KGB", "Standard Shipment",
  IF(IFERROR(IFERROR(VLOOKUP(L967, List!D:J, 7, 0), VLOOKUP(L967&amp;"", List!D:J, 7, 0)), 0)=0,
   IF(IFERROR(IFERROR(VLOOKUP(L967, 'CND List'!$A:$C, 3, 0), VLOOKUP(L967&amp;"", 'CND List'!$A:$C, 3, 0)), 0)=0,
    IF(A967="KBB", "-", ""),
    IFERROR(VLOOKUP(L967, 'CND List'!$A:$C, 3, 0), VLOOKUP(L967&amp;"", 'CND List'!$A:$C, 3, 0))
   ),
   IFERROR(VLOOKUP(L967, List!D:J, 7, 0), VLOOKUP(L967&amp;"", List!D:J, 7, 0))
  )
 )
)</f>
        <v>Standard Shipment</v>
      </c>
      <c r="C967" s="66" t="str">
        <f t="shared" si="16"/>
        <v>Standard Shipment</v>
      </c>
      <c r="D967" s="67" t="str">
        <f ca="1">IF(C967="Local Scrap","Closed",IFERROR(IF(A967="kgb","Closed",IF(MID(C967,5,1)="Q","Closed",LOOKUP(TODAY()-W967, {0,31,91,181,366}, {"0-30天","31-90天","91-180天","181-365天","365天以上"}))), LOOKUP(TODAY()-Z967, {0,31,91,181,366}, {"0-30天","31-90天","91-180天","181-365天","365天以上"})))</f>
        <v>Closed</v>
      </c>
      <c r="E967" s="67" t="str" cm="1">
        <f t="array" ref="E967">IF(A967&lt;&gt;"kbb", "", IF(IFERROR(VALUE(V967), 0)=MAX(INDEX(($A$2:$A$4929="kbb")*($L$2:$L$4929=L967)*IFERROR(VALUE($V$2:$V$4929), 0), 0)), "最新", "歷史重複"))</f>
        <v/>
      </c>
      <c r="F967" t="s">
        <v>4485</v>
      </c>
      <c r="G967" t="s">
        <v>29</v>
      </c>
      <c r="H967" t="s">
        <v>30</v>
      </c>
      <c r="I967" t="s">
        <v>3483</v>
      </c>
      <c r="J967" t="s">
        <v>4486</v>
      </c>
      <c r="K967" t="s">
        <v>4487</v>
      </c>
      <c r="L967" t="s">
        <v>4529</v>
      </c>
      <c r="M967" t="s">
        <v>4508</v>
      </c>
      <c r="N967" t="s">
        <v>1296</v>
      </c>
      <c r="O967" t="s">
        <v>37</v>
      </c>
      <c r="P967" t="s">
        <v>4530</v>
      </c>
      <c r="Q967" t="s">
        <v>38</v>
      </c>
      <c r="R967" t="s">
        <v>53</v>
      </c>
      <c r="S967" t="s">
        <v>4510</v>
      </c>
      <c r="T967" t="s">
        <v>4531</v>
      </c>
      <c r="U967" t="s">
        <v>4284</v>
      </c>
      <c r="V967" t="s">
        <v>4284</v>
      </c>
      <c r="W967" t="s">
        <v>37</v>
      </c>
      <c r="X967" t="s">
        <v>37</v>
      </c>
      <c r="Y967" t="s">
        <v>37</v>
      </c>
      <c r="Z967" t="s">
        <v>4532</v>
      </c>
      <c r="AA967" t="s">
        <v>44</v>
      </c>
      <c r="AB967" t="s">
        <v>44</v>
      </c>
      <c r="AC967" t="s">
        <v>45</v>
      </c>
      <c r="AD967" t="s">
        <v>1302</v>
      </c>
      <c r="AE967" t="s">
        <v>4291</v>
      </c>
      <c r="AF967" t="s">
        <v>48</v>
      </c>
      <c r="AG967">
        <v>621844</v>
      </c>
      <c r="AH967">
        <v>1</v>
      </c>
      <c r="AI967">
        <v>1</v>
      </c>
    </row>
    <row r="968" spans="1:35" ht="16.850000000000001" customHeight="1">
      <c r="A968" s="65" t="str">
        <f>IF(L968="","",IF(COUNTIF(Wip!K:K,L968)=0,IF(W968="","KGB","KBB"),IF(AND(_xlfn.IFNA(VLOOKUP(L968,Wip!K:M,3,0),"")="Y",Q968="MTCAPPLYCONF"),"On Hold",IF(W968="","KGB","KBB"))))</f>
        <v>KBB</v>
      </c>
      <c r="B968" s="65" t="str">
        <f>IF(A968="on hold", "on hold",
 IF(A968="KGB", "Standard Shipment",
  IF(IFERROR(IFERROR(VLOOKUP(L968, List!D:J, 7, 0), VLOOKUP(L968&amp;"", List!D:J, 7, 0)), 0)=0,
   IF(IFERROR(IFERROR(VLOOKUP(L968, 'CND List'!$A:$C, 3, 0), VLOOKUP(L968&amp;"", 'CND List'!$A:$C, 3, 0)), 0)=0,
    IF(A968="KBB", "-", ""),
    IFERROR(VLOOKUP(L968, 'CND List'!$A:$C, 3, 0), VLOOKUP(L968&amp;"", 'CND List'!$A:$C, 3, 0))
   ),
   IFERROR(VLOOKUP(L968, List!D:J, 7, 0), VLOOKUP(L968&amp;"", List!D:J, 7, 0))
  )
 )
)</f>
        <v>-</v>
      </c>
      <c r="C968" s="66" t="str">
        <f t="shared" si="16"/>
        <v>wait for return customer</v>
      </c>
      <c r="D968" s="67" t="str">
        <f ca="1">IF(C968="Local Scrap","Closed",IFERROR(IF(A968="kgb","Closed",IF(MID(C968,5,1)="Q","Closed",LOOKUP(TODAY()-W968, {0,31,91,181,366}, {"0-30天","31-90天","91-180天","181-365天","365天以上"}))), LOOKUP(TODAY()-Z968, {0,31,91,181,366}, {"0-30天","31-90天","91-180天","181-365天","365天以上"})))</f>
        <v>91-180天</v>
      </c>
      <c r="E968" s="67" t="str" cm="1">
        <f t="array" ref="E968">IF(A968&lt;&gt;"kbb", "", IF(IFERROR(VALUE(V968), 0)=MAX(INDEX(($A$2:$A$4929="kbb")*($L$2:$L$4929=L968)*IFERROR(VALUE($V$2:$V$4929), 0), 0)), "最新", "歷史重複"))</f>
        <v>最新</v>
      </c>
      <c r="F968" t="s">
        <v>4485</v>
      </c>
      <c r="G968" t="s">
        <v>29</v>
      </c>
      <c r="H968" t="s">
        <v>30</v>
      </c>
      <c r="I968" t="s">
        <v>3483</v>
      </c>
      <c r="J968" t="s">
        <v>4486</v>
      </c>
      <c r="K968" t="s">
        <v>4487</v>
      </c>
      <c r="L968" t="s">
        <v>4533</v>
      </c>
      <c r="M968" t="s">
        <v>4534</v>
      </c>
      <c r="N968" t="s">
        <v>1283</v>
      </c>
      <c r="O968" t="s">
        <v>37</v>
      </c>
      <c r="P968" t="s">
        <v>4533</v>
      </c>
      <c r="Q968" t="s">
        <v>38</v>
      </c>
      <c r="R968" t="s">
        <v>1881</v>
      </c>
      <c r="S968" t="s">
        <v>4535</v>
      </c>
      <c r="T968" t="s">
        <v>37</v>
      </c>
      <c r="U968" t="s">
        <v>37</v>
      </c>
      <c r="V968" t="s">
        <v>4536</v>
      </c>
      <c r="W968" t="s">
        <v>692</v>
      </c>
      <c r="X968" t="s">
        <v>114</v>
      </c>
      <c r="Y968" t="s">
        <v>4537</v>
      </c>
      <c r="Z968" t="s">
        <v>4538</v>
      </c>
      <c r="AA968" t="s">
        <v>44</v>
      </c>
      <c r="AB968" t="s">
        <v>44</v>
      </c>
      <c r="AC968" t="s">
        <v>117</v>
      </c>
      <c r="AD968" t="s">
        <v>1288</v>
      </c>
      <c r="AE968" t="s">
        <v>37</v>
      </c>
      <c r="AF968" t="s">
        <v>37</v>
      </c>
      <c r="AG968" t="s">
        <v>37</v>
      </c>
      <c r="AH968" t="s">
        <v>37</v>
      </c>
      <c r="AI968" t="s">
        <v>37</v>
      </c>
    </row>
    <row r="969" spans="1:35" ht="16.850000000000001" customHeight="1">
      <c r="A969" s="65" t="str">
        <f>IF(L969="","",IF(COUNTIF(Wip!K:K,L969)=0,IF(W969="","KGB","KBB"),IF(AND(_xlfn.IFNA(VLOOKUP(L969,Wip!K:M,3,0),"")="Y",Q969="MTCAPPLYCONF"),"On Hold",IF(W969="","KGB","KBB"))))</f>
        <v>KGB</v>
      </c>
      <c r="B969" s="65" t="str">
        <f>IF(A969="on hold", "on hold",
 IF(A969="KGB", "Standard Shipment",
  IF(IFERROR(IFERROR(VLOOKUP(L969, List!D:J, 7, 0), VLOOKUP(L969&amp;"", List!D:J, 7, 0)), 0)=0,
   IF(IFERROR(IFERROR(VLOOKUP(L969, 'CND List'!$A:$C, 3, 0), VLOOKUP(L969&amp;"", 'CND List'!$A:$C, 3, 0)), 0)=0,
    IF(A969="KBB", "-", ""),
    IFERROR(VLOOKUP(L969, 'CND List'!$A:$C, 3, 0), VLOOKUP(L969&amp;"", 'CND List'!$A:$C, 3, 0))
   ),
   IFERROR(VLOOKUP(L969, List!D:J, 7, 0), VLOOKUP(L969&amp;"", List!D:J, 7, 0))
  )
 )
)</f>
        <v>Standard Shipment</v>
      </c>
      <c r="C969" s="66" t="str">
        <f t="shared" si="16"/>
        <v>Standard Shipment</v>
      </c>
      <c r="D969" s="67" t="str">
        <f ca="1">IF(C969="Local Scrap","Closed",IFERROR(IF(A969="kgb","Closed",IF(MID(C969,5,1)="Q","Closed",LOOKUP(TODAY()-W969, {0,31,91,181,366}, {"0-30天","31-90天","91-180天","181-365天","365天以上"}))), LOOKUP(TODAY()-Z969, {0,31,91,181,366}, {"0-30天","31-90天","91-180天","181-365天","365天以上"})))</f>
        <v>Closed</v>
      </c>
      <c r="E969" s="67" t="str" cm="1">
        <f t="array" ref="E969">IF(A969&lt;&gt;"kbb", "", IF(IFERROR(VALUE(V969), 0)=MAX(INDEX(($A$2:$A$4929="kbb")*($L$2:$L$4929=L969)*IFERROR(VALUE($V$2:$V$4929), 0), 0)), "最新", "歷史重複"))</f>
        <v/>
      </c>
      <c r="F969" t="s">
        <v>4485</v>
      </c>
      <c r="G969" t="s">
        <v>29</v>
      </c>
      <c r="H969" t="s">
        <v>30</v>
      </c>
      <c r="I969" t="s">
        <v>3483</v>
      </c>
      <c r="J969" t="s">
        <v>4486</v>
      </c>
      <c r="K969" t="s">
        <v>4487</v>
      </c>
      <c r="L969" t="s">
        <v>4539</v>
      </c>
      <c r="M969" t="s">
        <v>1248</v>
      </c>
      <c r="N969" t="s">
        <v>1249</v>
      </c>
      <c r="O969" t="s">
        <v>37</v>
      </c>
      <c r="P969" t="s">
        <v>4540</v>
      </c>
      <c r="Q969" t="s">
        <v>38</v>
      </c>
      <c r="R969" t="s">
        <v>53</v>
      </c>
      <c r="S969" t="s">
        <v>4490</v>
      </c>
      <c r="T969" t="s">
        <v>4541</v>
      </c>
      <c r="U969" t="s">
        <v>4343</v>
      </c>
      <c r="V969" t="s">
        <v>4542</v>
      </c>
      <c r="W969" t="s">
        <v>37</v>
      </c>
      <c r="X969" t="s">
        <v>37</v>
      </c>
      <c r="Y969" t="s">
        <v>37</v>
      </c>
      <c r="Z969" t="s">
        <v>4543</v>
      </c>
      <c r="AA969" t="s">
        <v>44</v>
      </c>
      <c r="AB969" t="s">
        <v>44</v>
      </c>
      <c r="AC969" t="s">
        <v>45</v>
      </c>
      <c r="AD969" t="s">
        <v>1257</v>
      </c>
      <c r="AE969" t="s">
        <v>4345</v>
      </c>
      <c r="AF969" t="s">
        <v>2220</v>
      </c>
      <c r="AG969">
        <v>622131</v>
      </c>
      <c r="AH969">
        <v>5</v>
      </c>
      <c r="AI969">
        <v>5</v>
      </c>
    </row>
    <row r="970" spans="1:35" ht="16.850000000000001" customHeight="1">
      <c r="A970" s="65" t="str">
        <f>IF(L970="","",IF(COUNTIF(Wip!K:K,L970)=0,IF(W970="","KGB","KBB"),IF(AND(_xlfn.IFNA(VLOOKUP(L970,Wip!K:M,3,0),"")="Y",Q970="MTCAPPLYCONF"),"On Hold",IF(W970="","KGB","KBB"))))</f>
        <v>KBB</v>
      </c>
      <c r="B970" s="65" t="str">
        <f>IF(A970="on hold", "on hold",
 IF(A970="KGB", "Standard Shipment",
  IF(IFERROR(IFERROR(VLOOKUP(L970, List!D:J, 7, 0), VLOOKUP(L970&amp;"", List!D:J, 7, 0)), 0)=0,
   IF(IFERROR(IFERROR(VLOOKUP(L970, 'CND List'!$A:$C, 3, 0), VLOOKUP(L970&amp;"", 'CND List'!$A:$C, 3, 0)), 0)=0,
    IF(A970="KBB", "-", ""),
    IFERROR(VLOOKUP(L970, 'CND List'!$A:$C, 3, 0), VLOOKUP(L970&amp;"", 'CND List'!$A:$C, 3, 0))
   ),
   IFERROR(VLOOKUP(L970, List!D:J, 7, 0), VLOOKUP(L970&amp;"", List!D:J, 7, 0))
  )
 )
)</f>
        <v>-</v>
      </c>
      <c r="C970" s="66" t="str">
        <f t="shared" si="16"/>
        <v>wait for return customer</v>
      </c>
      <c r="D970" s="67" t="str">
        <f ca="1">IF(C970="Local Scrap","Closed",IFERROR(IF(A970="kgb","Closed",IF(MID(C970,5,1)="Q","Closed",LOOKUP(TODAY()-W970, {0,31,91,181,366}, {"0-30天","31-90天","91-180天","181-365天","365天以上"}))), LOOKUP(TODAY()-Z970, {0,31,91,181,366}, {"0-30天","31-90天","91-180天","181-365天","365天以上"})))</f>
        <v>365天以上</v>
      </c>
      <c r="E970" s="67" t="str" cm="1">
        <f t="array" ref="E970">IF(A970&lt;&gt;"kbb", "", IF(IFERROR(VALUE(V970), 0)=MAX(INDEX(($A$2:$A$4929="kbb")*($L$2:$L$4929=L970)*IFERROR(VALUE($V$2:$V$4929), 0), 0)), "最新", "歷史重複"))</f>
        <v>最新</v>
      </c>
      <c r="F970" t="s">
        <v>4485</v>
      </c>
      <c r="G970" t="s">
        <v>29</v>
      </c>
      <c r="H970" t="s">
        <v>30</v>
      </c>
      <c r="I970" t="s">
        <v>3483</v>
      </c>
      <c r="J970" t="s">
        <v>4486</v>
      </c>
      <c r="K970" t="s">
        <v>4487</v>
      </c>
      <c r="L970" t="s">
        <v>4544</v>
      </c>
      <c r="M970" t="s">
        <v>1295</v>
      </c>
      <c r="N970" t="s">
        <v>1296</v>
      </c>
      <c r="O970" t="s">
        <v>37</v>
      </c>
      <c r="P970" t="s">
        <v>4544</v>
      </c>
      <c r="Q970" t="s">
        <v>38</v>
      </c>
      <c r="R970" t="s">
        <v>39</v>
      </c>
      <c r="S970" t="s">
        <v>4490</v>
      </c>
      <c r="T970" t="s">
        <v>37</v>
      </c>
      <c r="U970" t="s">
        <v>37</v>
      </c>
      <c r="V970" t="s">
        <v>4545</v>
      </c>
      <c r="W970" t="s">
        <v>517</v>
      </c>
      <c r="X970" t="s">
        <v>114</v>
      </c>
      <c r="Y970" t="s">
        <v>518</v>
      </c>
      <c r="Z970" t="s">
        <v>4546</v>
      </c>
      <c r="AA970" t="s">
        <v>44</v>
      </c>
      <c r="AB970" t="s">
        <v>44</v>
      </c>
      <c r="AC970" t="s">
        <v>117</v>
      </c>
      <c r="AD970" t="s">
        <v>1302</v>
      </c>
      <c r="AE970" t="s">
        <v>37</v>
      </c>
      <c r="AF970" t="s">
        <v>37</v>
      </c>
      <c r="AG970" t="s">
        <v>37</v>
      </c>
      <c r="AH970" t="s">
        <v>37</v>
      </c>
      <c r="AI970" t="s">
        <v>37</v>
      </c>
    </row>
    <row r="971" spans="1:35" ht="16.850000000000001" customHeight="1">
      <c r="A971" s="65" t="str">
        <f>IF(L971="","",IF(COUNTIF(Wip!K:K,L971)=0,IF(W971="","KGB","KBB"),IF(AND(_xlfn.IFNA(VLOOKUP(L971,Wip!K:M,3,0),"")="Y",Q971="MTCAPPLYCONF"),"On Hold",IF(W971="","KGB","KBB"))))</f>
        <v>KGB</v>
      </c>
      <c r="B971" s="65" t="str">
        <f>IF(A971="on hold", "on hold",
 IF(A971="KGB", "Standard Shipment",
  IF(IFERROR(IFERROR(VLOOKUP(L971, List!D:J, 7, 0), VLOOKUP(L971&amp;"", List!D:J, 7, 0)), 0)=0,
   IF(IFERROR(IFERROR(VLOOKUP(L971, 'CND List'!$A:$C, 3, 0), VLOOKUP(L971&amp;"", 'CND List'!$A:$C, 3, 0)), 0)=0,
    IF(A971="KBB", "-", ""),
    IFERROR(VLOOKUP(L971, 'CND List'!$A:$C, 3, 0), VLOOKUP(L971&amp;"", 'CND List'!$A:$C, 3, 0))
   ),
   IFERROR(VLOOKUP(L971, List!D:J, 7, 0), VLOOKUP(L971&amp;"", List!D:J, 7, 0))
  )
 )
)</f>
        <v>Standard Shipment</v>
      </c>
      <c r="C971" s="66" t="str">
        <f t="shared" si="16"/>
        <v>Standard Shipment</v>
      </c>
      <c r="D971" s="67" t="str">
        <f ca="1">IF(C971="Local Scrap","Closed",IFERROR(IF(A971="kgb","Closed",IF(MID(C971,5,1)="Q","Closed",LOOKUP(TODAY()-W971, {0,31,91,181,366}, {"0-30天","31-90天","91-180天","181-365天","365天以上"}))), LOOKUP(TODAY()-Z971, {0,31,91,181,366}, {"0-30天","31-90天","91-180天","181-365天","365天以上"})))</f>
        <v>Closed</v>
      </c>
      <c r="E971" s="67" t="str" cm="1">
        <f t="array" ref="E971">IF(A971&lt;&gt;"kbb", "", IF(IFERROR(VALUE(V971), 0)=MAX(INDEX(($A$2:$A$4929="kbb")*($L$2:$L$4929=L971)*IFERROR(VALUE($V$2:$V$4929), 0), 0)), "最新", "歷史重複"))</f>
        <v/>
      </c>
      <c r="F971" t="s">
        <v>4485</v>
      </c>
      <c r="G971" t="s">
        <v>29</v>
      </c>
      <c r="H971" t="s">
        <v>30</v>
      </c>
      <c r="I971" t="s">
        <v>3483</v>
      </c>
      <c r="J971" t="s">
        <v>4486</v>
      </c>
      <c r="K971" t="s">
        <v>4487</v>
      </c>
      <c r="L971" t="s">
        <v>4547</v>
      </c>
      <c r="M971" t="s">
        <v>1509</v>
      </c>
      <c r="N971" t="s">
        <v>206</v>
      </c>
      <c r="O971" t="s">
        <v>37</v>
      </c>
      <c r="P971" t="s">
        <v>4548</v>
      </c>
      <c r="Q971" t="s">
        <v>38</v>
      </c>
      <c r="R971" t="s">
        <v>53</v>
      </c>
      <c r="S971" t="s">
        <v>4490</v>
      </c>
      <c r="T971" t="s">
        <v>4549</v>
      </c>
      <c r="U971" t="s">
        <v>4542</v>
      </c>
      <c r="V971" t="s">
        <v>4542</v>
      </c>
      <c r="W971" t="s">
        <v>37</v>
      </c>
      <c r="X971" t="s">
        <v>37</v>
      </c>
      <c r="Y971" t="s">
        <v>37</v>
      </c>
      <c r="Z971" t="s">
        <v>4550</v>
      </c>
      <c r="AA971" t="s">
        <v>44</v>
      </c>
      <c r="AB971" t="s">
        <v>44</v>
      </c>
      <c r="AC971" t="s">
        <v>45</v>
      </c>
      <c r="AD971" t="s">
        <v>190</v>
      </c>
      <c r="AE971" t="s">
        <v>4345</v>
      </c>
      <c r="AF971" t="s">
        <v>2220</v>
      </c>
      <c r="AG971">
        <v>622131</v>
      </c>
      <c r="AH971">
        <v>5</v>
      </c>
      <c r="AI971">
        <v>5</v>
      </c>
    </row>
    <row r="972" spans="1:35" ht="16.850000000000001" customHeight="1">
      <c r="A972" s="65" t="str">
        <f>IF(L972="","",IF(COUNTIF(Wip!K:K,L972)=0,IF(W972="","KGB","KBB"),IF(AND(_xlfn.IFNA(VLOOKUP(L972,Wip!K:M,3,0),"")="Y",Q972="MTCAPPLYCONF"),"On Hold",IF(W972="","KGB","KBB"))))</f>
        <v>KGB</v>
      </c>
      <c r="B972" s="65" t="str">
        <f>IF(A972="on hold", "on hold",
 IF(A972="KGB", "Standard Shipment",
  IF(IFERROR(IFERROR(VLOOKUP(L972, List!D:J, 7, 0), VLOOKUP(L972&amp;"", List!D:J, 7, 0)), 0)=0,
   IF(IFERROR(IFERROR(VLOOKUP(L972, 'CND List'!$A:$C, 3, 0), VLOOKUP(L972&amp;"", 'CND List'!$A:$C, 3, 0)), 0)=0,
    IF(A972="KBB", "-", ""),
    IFERROR(VLOOKUP(L972, 'CND List'!$A:$C, 3, 0), VLOOKUP(L972&amp;"", 'CND List'!$A:$C, 3, 0))
   ),
   IFERROR(VLOOKUP(L972, List!D:J, 7, 0), VLOOKUP(L972&amp;"", List!D:J, 7, 0))
  )
 )
)</f>
        <v>Standard Shipment</v>
      </c>
      <c r="C972" s="66" t="str">
        <f t="shared" si="16"/>
        <v>Standard Shipment</v>
      </c>
      <c r="D972" s="67" t="str">
        <f ca="1">IF(C972="Local Scrap","Closed",IFERROR(IF(A972="kgb","Closed",IF(MID(C972,5,1)="Q","Closed",LOOKUP(TODAY()-W972, {0,31,91,181,366}, {"0-30天","31-90天","91-180天","181-365天","365天以上"}))), LOOKUP(TODAY()-Z972, {0,31,91,181,366}, {"0-30天","31-90天","91-180天","181-365天","365天以上"})))</f>
        <v>Closed</v>
      </c>
      <c r="E972" s="67" t="str" cm="1">
        <f t="array" ref="E972">IF(A972&lt;&gt;"kbb", "", IF(IFERROR(VALUE(V972), 0)=MAX(INDEX(($A$2:$A$4929="kbb")*($L$2:$L$4929=L972)*IFERROR(VALUE($V$2:$V$4929), 0), 0)), "最新", "歷史重複"))</f>
        <v/>
      </c>
      <c r="F972" t="s">
        <v>4551</v>
      </c>
      <c r="G972" t="s">
        <v>29</v>
      </c>
      <c r="H972" t="s">
        <v>30</v>
      </c>
      <c r="I972" t="s">
        <v>3483</v>
      </c>
      <c r="J972" t="s">
        <v>4552</v>
      </c>
      <c r="K972" t="s">
        <v>4553</v>
      </c>
      <c r="L972" t="s">
        <v>4554</v>
      </c>
      <c r="M972" t="s">
        <v>1390</v>
      </c>
      <c r="N972" t="s">
        <v>1391</v>
      </c>
      <c r="O972" t="s">
        <v>37</v>
      </c>
      <c r="P972" t="s">
        <v>4555</v>
      </c>
      <c r="Q972" t="s">
        <v>38</v>
      </c>
      <c r="R972" t="s">
        <v>53</v>
      </c>
      <c r="S972" t="s">
        <v>4556</v>
      </c>
      <c r="T972" t="s">
        <v>4557</v>
      </c>
      <c r="U972" t="s">
        <v>4415</v>
      </c>
      <c r="V972" t="s">
        <v>4415</v>
      </c>
      <c r="W972" t="s">
        <v>37</v>
      </c>
      <c r="X972" t="s">
        <v>37</v>
      </c>
      <c r="Y972" t="s">
        <v>37</v>
      </c>
      <c r="Z972" t="s">
        <v>4558</v>
      </c>
      <c r="AA972" t="s">
        <v>44</v>
      </c>
      <c r="AB972" t="s">
        <v>44</v>
      </c>
      <c r="AC972" t="s">
        <v>45</v>
      </c>
      <c r="AD972" t="s">
        <v>1302</v>
      </c>
      <c r="AE972" t="s">
        <v>4210</v>
      </c>
      <c r="AF972" t="s">
        <v>48</v>
      </c>
      <c r="AG972">
        <v>621921</v>
      </c>
      <c r="AH972">
        <v>1</v>
      </c>
      <c r="AI972">
        <v>1</v>
      </c>
    </row>
    <row r="973" spans="1:35" ht="16.850000000000001" customHeight="1">
      <c r="A973" s="65" t="str">
        <f>IF(L973="","",IF(COUNTIF(Wip!K:K,L973)=0,IF(W973="","KGB","KBB"),IF(AND(_xlfn.IFNA(VLOOKUP(L973,Wip!K:M,3,0),"")="Y",Q973="MTCAPPLYCONF"),"On Hold",IF(W973="","KGB","KBB"))))</f>
        <v>KGB</v>
      </c>
      <c r="B973" s="65" t="str">
        <f>IF(A973="on hold", "on hold",
 IF(A973="KGB", "Standard Shipment",
  IF(IFERROR(IFERROR(VLOOKUP(L973, List!D:J, 7, 0), VLOOKUP(L973&amp;"", List!D:J, 7, 0)), 0)=0,
   IF(IFERROR(IFERROR(VLOOKUP(L973, 'CND List'!$A:$C, 3, 0), VLOOKUP(L973&amp;"", 'CND List'!$A:$C, 3, 0)), 0)=0,
    IF(A973="KBB", "-", ""),
    IFERROR(VLOOKUP(L973, 'CND List'!$A:$C, 3, 0), VLOOKUP(L973&amp;"", 'CND List'!$A:$C, 3, 0))
   ),
   IFERROR(VLOOKUP(L973, List!D:J, 7, 0), VLOOKUP(L973&amp;"", List!D:J, 7, 0))
  )
 )
)</f>
        <v>Standard Shipment</v>
      </c>
      <c r="C973" s="66" t="str">
        <f t="shared" si="16"/>
        <v>Standard Shipment</v>
      </c>
      <c r="D973" s="67" t="str">
        <f ca="1">IF(C973="Local Scrap","Closed",IFERROR(IF(A973="kgb","Closed",IF(MID(C973,5,1)="Q","Closed",LOOKUP(TODAY()-W973, {0,31,91,181,366}, {"0-30天","31-90天","91-180天","181-365天","365天以上"}))), LOOKUP(TODAY()-Z973, {0,31,91,181,366}, {"0-30天","31-90天","91-180天","181-365天","365天以上"})))</f>
        <v>Closed</v>
      </c>
      <c r="E973" s="67" t="str" cm="1">
        <f t="array" ref="E973">IF(A973&lt;&gt;"kbb", "", IF(IFERROR(VALUE(V973), 0)=MAX(INDEX(($A$2:$A$4929="kbb")*($L$2:$L$4929=L973)*IFERROR(VALUE($V$2:$V$4929), 0), 0)), "最新", "歷史重複"))</f>
        <v/>
      </c>
      <c r="F973" t="s">
        <v>4551</v>
      </c>
      <c r="G973" t="s">
        <v>29</v>
      </c>
      <c r="H973" t="s">
        <v>30</v>
      </c>
      <c r="I973" t="s">
        <v>3483</v>
      </c>
      <c r="J973" t="s">
        <v>4552</v>
      </c>
      <c r="K973" t="s">
        <v>4553</v>
      </c>
      <c r="L973" t="s">
        <v>4559</v>
      </c>
      <c r="M973" t="s">
        <v>3149</v>
      </c>
      <c r="N973" t="s">
        <v>1321</v>
      </c>
      <c r="O973" t="s">
        <v>37</v>
      </c>
      <c r="P973" t="s">
        <v>4560</v>
      </c>
      <c r="Q973" t="s">
        <v>38</v>
      </c>
      <c r="R973" t="s">
        <v>53</v>
      </c>
      <c r="S973" t="s">
        <v>4556</v>
      </c>
      <c r="T973" t="s">
        <v>4561</v>
      </c>
      <c r="U973" t="s">
        <v>4227</v>
      </c>
      <c r="V973" t="s">
        <v>4227</v>
      </c>
      <c r="W973" t="s">
        <v>37</v>
      </c>
      <c r="X973" t="s">
        <v>37</v>
      </c>
      <c r="Y973" t="s">
        <v>37</v>
      </c>
      <c r="Z973" t="s">
        <v>4562</v>
      </c>
      <c r="AA973" t="s">
        <v>44</v>
      </c>
      <c r="AB973" t="s">
        <v>44</v>
      </c>
      <c r="AC973" t="s">
        <v>45</v>
      </c>
      <c r="AD973" t="s">
        <v>1288</v>
      </c>
      <c r="AE973" t="s">
        <v>4229</v>
      </c>
      <c r="AF973" t="s">
        <v>48</v>
      </c>
      <c r="AG973">
        <v>622064</v>
      </c>
      <c r="AH973">
        <v>1</v>
      </c>
      <c r="AI973">
        <v>1</v>
      </c>
    </row>
    <row r="974" spans="1:35" ht="16.850000000000001" customHeight="1">
      <c r="A974" s="65" t="str">
        <f>IF(L974="","",IF(COUNTIF(Wip!K:K,L974)=0,IF(W974="","KGB","KBB"),IF(AND(_xlfn.IFNA(VLOOKUP(L974,Wip!K:M,3,0),"")="Y",Q974="MTCAPPLYCONF"),"On Hold",IF(W974="","KGB","KBB"))))</f>
        <v>KBB</v>
      </c>
      <c r="B974" s="65">
        <f>IF(A974="on hold", "on hold",
 IF(A974="KGB", "Standard Shipment",
  IF(IFERROR(IFERROR(VLOOKUP(L974, List!D:J, 7, 0), VLOOKUP(L974&amp;"", List!D:J, 7, 0)), 0)=0,
   IF(IFERROR(IFERROR(VLOOKUP(L974, 'CND List'!$A:$C, 3, 0), VLOOKUP(L974&amp;"", 'CND List'!$A:$C, 3, 0)), 0)=0,
    IF(A974="KBB", "-", ""),
    IFERROR(VLOOKUP(L974, 'CND List'!$A:$C, 3, 0), VLOOKUP(L974&amp;"", 'CND List'!$A:$C, 3, 0))
   ),
   IFERROR(VLOOKUP(L974, List!D:J, 7, 0), VLOOKUP(L974&amp;"", List!D:J, 7, 0))
  )
 )
)</f>
        <v>46178</v>
      </c>
      <c r="C974" s="66" t="str">
        <f t="shared" si="16"/>
        <v>2026Q2</v>
      </c>
      <c r="D974" s="67" t="str">
        <f ca="1">IF(C974="Local Scrap","Closed",IFERROR(IF(A974="kgb","Closed",IF(MID(C974,5,1)="Q","Closed",LOOKUP(TODAY()-W974, {0,31,91,181,366}, {"0-30天","31-90天","91-180天","181-365天","365天以上"}))), LOOKUP(TODAY()-Z974, {0,31,91,181,366}, {"0-30天","31-90天","91-180天","181-365天","365天以上"})))</f>
        <v>Closed</v>
      </c>
      <c r="E974" s="67" t="str" cm="1">
        <f t="array" ref="E974">IF(A974&lt;&gt;"kbb", "", IF(IFERROR(VALUE(V974), 0)=MAX(INDEX(($A$2:$A$4929="kbb")*($L$2:$L$4929=L974)*IFERROR(VALUE($V$2:$V$4929), 0), 0)), "最新", "歷史重複"))</f>
        <v>最新</v>
      </c>
      <c r="F974" t="s">
        <v>4551</v>
      </c>
      <c r="G974" t="s">
        <v>29</v>
      </c>
      <c r="H974" t="s">
        <v>30</v>
      </c>
      <c r="I974" t="s">
        <v>3483</v>
      </c>
      <c r="J974" t="s">
        <v>4552</v>
      </c>
      <c r="K974" t="s">
        <v>4553</v>
      </c>
      <c r="L974" t="s">
        <v>4563</v>
      </c>
      <c r="M974" t="s">
        <v>1295</v>
      </c>
      <c r="N974" t="s">
        <v>1296</v>
      </c>
      <c r="O974" t="s">
        <v>37</v>
      </c>
      <c r="P974" t="s">
        <v>4563</v>
      </c>
      <c r="Q974" t="s">
        <v>38</v>
      </c>
      <c r="R974" t="s">
        <v>53</v>
      </c>
      <c r="S974" t="s">
        <v>4564</v>
      </c>
      <c r="T974" t="s">
        <v>37</v>
      </c>
      <c r="U974" t="s">
        <v>37</v>
      </c>
      <c r="V974" t="s">
        <v>4565</v>
      </c>
      <c r="W974" t="s">
        <v>1157</v>
      </c>
      <c r="X974" t="s">
        <v>114</v>
      </c>
      <c r="Y974" t="s">
        <v>1158</v>
      </c>
      <c r="Z974" t="s">
        <v>4566</v>
      </c>
      <c r="AA974" t="s">
        <v>44</v>
      </c>
      <c r="AB974" t="s">
        <v>44</v>
      </c>
      <c r="AC974" t="s">
        <v>117</v>
      </c>
      <c r="AD974" t="s">
        <v>1302</v>
      </c>
      <c r="AE974" t="s">
        <v>37</v>
      </c>
      <c r="AF974" t="s">
        <v>37</v>
      </c>
      <c r="AG974" t="s">
        <v>37</v>
      </c>
      <c r="AH974" t="s">
        <v>37</v>
      </c>
      <c r="AI974" t="s">
        <v>37</v>
      </c>
    </row>
    <row r="975" spans="1:35" ht="16.850000000000001" customHeight="1">
      <c r="A975" s="65" t="str">
        <f>IF(L975="","",IF(COUNTIF(Wip!K:K,L975)=0,IF(W975="","KGB","KBB"),IF(AND(_xlfn.IFNA(VLOOKUP(L975,Wip!K:M,3,0),"")="Y",Q975="MTCAPPLYCONF"),"On Hold",IF(W975="","KGB","KBB"))))</f>
        <v>KGB</v>
      </c>
      <c r="B975" s="65" t="str">
        <f>IF(A975="on hold", "on hold",
 IF(A975="KGB", "Standard Shipment",
  IF(IFERROR(IFERROR(VLOOKUP(L975, List!D:J, 7, 0), VLOOKUP(L975&amp;"", List!D:J, 7, 0)), 0)=0,
   IF(IFERROR(IFERROR(VLOOKUP(L975, 'CND List'!$A:$C, 3, 0), VLOOKUP(L975&amp;"", 'CND List'!$A:$C, 3, 0)), 0)=0,
    IF(A975="KBB", "-", ""),
    IFERROR(VLOOKUP(L975, 'CND List'!$A:$C, 3, 0), VLOOKUP(L975&amp;"", 'CND List'!$A:$C, 3, 0))
   ),
   IFERROR(VLOOKUP(L975, List!D:J, 7, 0), VLOOKUP(L975&amp;"", List!D:J, 7, 0))
  )
 )
)</f>
        <v>Standard Shipment</v>
      </c>
      <c r="C975" s="66" t="str">
        <f t="shared" si="16"/>
        <v>Standard Shipment</v>
      </c>
      <c r="D975" s="67" t="str">
        <f ca="1">IF(C975="Local Scrap","Closed",IFERROR(IF(A975="kgb","Closed",IF(MID(C975,5,1)="Q","Closed",LOOKUP(TODAY()-W975, {0,31,91,181,366}, {"0-30天","31-90天","91-180天","181-365天","365天以上"}))), LOOKUP(TODAY()-Z975, {0,31,91,181,366}, {"0-30天","31-90天","91-180天","181-365天","365天以上"})))</f>
        <v>Closed</v>
      </c>
      <c r="E975" s="67" t="str" cm="1">
        <f t="array" ref="E975">IF(A975&lt;&gt;"kbb", "", IF(IFERROR(VALUE(V975), 0)=MAX(INDEX(($A$2:$A$4929="kbb")*($L$2:$L$4929=L975)*IFERROR(VALUE($V$2:$V$4929), 0), 0)), "最新", "歷史重複"))</f>
        <v/>
      </c>
      <c r="F975" t="s">
        <v>4551</v>
      </c>
      <c r="G975" t="s">
        <v>29</v>
      </c>
      <c r="H975" t="s">
        <v>30</v>
      </c>
      <c r="I975" t="s">
        <v>3483</v>
      </c>
      <c r="J975" t="s">
        <v>4552</v>
      </c>
      <c r="K975" t="s">
        <v>4553</v>
      </c>
      <c r="L975" t="s">
        <v>4567</v>
      </c>
      <c r="M975" t="s">
        <v>1575</v>
      </c>
      <c r="N975" t="s">
        <v>1576</v>
      </c>
      <c r="O975" t="s">
        <v>37</v>
      </c>
      <c r="P975" t="s">
        <v>4568</v>
      </c>
      <c r="Q975" t="s">
        <v>38</v>
      </c>
      <c r="R975" t="s">
        <v>53</v>
      </c>
      <c r="S975" t="s">
        <v>4569</v>
      </c>
      <c r="T975" t="s">
        <v>4570</v>
      </c>
      <c r="U975" t="s">
        <v>4150</v>
      </c>
      <c r="V975" t="s">
        <v>4150</v>
      </c>
      <c r="W975" t="s">
        <v>37</v>
      </c>
      <c r="X975" t="s">
        <v>37</v>
      </c>
      <c r="Y975" t="s">
        <v>37</v>
      </c>
      <c r="Z975" t="s">
        <v>4571</v>
      </c>
      <c r="AA975" t="s">
        <v>44</v>
      </c>
      <c r="AB975" t="s">
        <v>44</v>
      </c>
      <c r="AC975" t="s">
        <v>45</v>
      </c>
      <c r="AD975" t="s">
        <v>1532</v>
      </c>
      <c r="AE975" t="s">
        <v>4152</v>
      </c>
      <c r="AF975" t="s">
        <v>48</v>
      </c>
      <c r="AG975">
        <v>621994</v>
      </c>
      <c r="AH975">
        <v>1</v>
      </c>
      <c r="AI975">
        <v>1</v>
      </c>
    </row>
    <row r="976" spans="1:35" ht="16.850000000000001" customHeight="1">
      <c r="A976" s="65" t="str">
        <f>IF(L976="","",IF(COUNTIF(Wip!K:K,L976)=0,IF(W976="","KGB","KBB"),IF(AND(_xlfn.IFNA(VLOOKUP(L976,Wip!K:M,3,0),"")="Y",Q976="MTCAPPLYCONF"),"On Hold",IF(W976="","KGB","KBB"))))</f>
        <v>KGB</v>
      </c>
      <c r="B976" s="65" t="str">
        <f>IF(A976="on hold", "on hold",
 IF(A976="KGB", "Standard Shipment",
  IF(IFERROR(IFERROR(VLOOKUP(L976, List!D:J, 7, 0), VLOOKUP(L976&amp;"", List!D:J, 7, 0)), 0)=0,
   IF(IFERROR(IFERROR(VLOOKUP(L976, 'CND List'!$A:$C, 3, 0), VLOOKUP(L976&amp;"", 'CND List'!$A:$C, 3, 0)), 0)=0,
    IF(A976="KBB", "-", ""),
    IFERROR(VLOOKUP(L976, 'CND List'!$A:$C, 3, 0), VLOOKUP(L976&amp;"", 'CND List'!$A:$C, 3, 0))
   ),
   IFERROR(VLOOKUP(L976, List!D:J, 7, 0), VLOOKUP(L976&amp;"", List!D:J, 7, 0))
  )
 )
)</f>
        <v>Standard Shipment</v>
      </c>
      <c r="C976" s="66" t="str">
        <f t="shared" si="16"/>
        <v>Standard Shipment</v>
      </c>
      <c r="D976" s="67" t="str">
        <f ca="1">IF(C976="Local Scrap","Closed",IFERROR(IF(A976="kgb","Closed",IF(MID(C976,5,1)="Q","Closed",LOOKUP(TODAY()-W976, {0,31,91,181,366}, {"0-30天","31-90天","91-180天","181-365天","365天以上"}))), LOOKUP(TODAY()-Z976, {0,31,91,181,366}, {"0-30天","31-90天","91-180天","181-365天","365天以上"})))</f>
        <v>Closed</v>
      </c>
      <c r="E976" s="67" t="str" cm="1">
        <f t="array" ref="E976">IF(A976&lt;&gt;"kbb", "", IF(IFERROR(VALUE(V976), 0)=MAX(INDEX(($A$2:$A$4929="kbb")*($L$2:$L$4929=L976)*IFERROR(VALUE($V$2:$V$4929), 0), 0)), "最新", "歷史重複"))</f>
        <v/>
      </c>
      <c r="F976" t="s">
        <v>4551</v>
      </c>
      <c r="G976" t="s">
        <v>29</v>
      </c>
      <c r="H976" t="s">
        <v>30</v>
      </c>
      <c r="I976" t="s">
        <v>3483</v>
      </c>
      <c r="J976" t="s">
        <v>4552</v>
      </c>
      <c r="K976" t="s">
        <v>4553</v>
      </c>
      <c r="L976" t="s">
        <v>4572</v>
      </c>
      <c r="M976" t="s">
        <v>4164</v>
      </c>
      <c r="N976" t="s">
        <v>4165</v>
      </c>
      <c r="O976" t="s">
        <v>37</v>
      </c>
      <c r="P976" t="s">
        <v>4573</v>
      </c>
      <c r="Q976" t="s">
        <v>38</v>
      </c>
      <c r="R976" t="s">
        <v>743</v>
      </c>
      <c r="S976" t="s">
        <v>4556</v>
      </c>
      <c r="T976" t="s">
        <v>4574</v>
      </c>
      <c r="U976" t="s">
        <v>4415</v>
      </c>
      <c r="V976" t="s">
        <v>4415</v>
      </c>
      <c r="W976" t="s">
        <v>37</v>
      </c>
      <c r="X976" t="s">
        <v>37</v>
      </c>
      <c r="Y976" t="s">
        <v>37</v>
      </c>
      <c r="Z976" t="s">
        <v>4575</v>
      </c>
      <c r="AA976" t="s">
        <v>44</v>
      </c>
      <c r="AB976" t="s">
        <v>44</v>
      </c>
      <c r="AC976" t="s">
        <v>45</v>
      </c>
      <c r="AD976" t="s">
        <v>1532</v>
      </c>
      <c r="AE976" t="s">
        <v>4210</v>
      </c>
      <c r="AF976" t="s">
        <v>48</v>
      </c>
      <c r="AG976">
        <v>621921</v>
      </c>
      <c r="AH976">
        <v>1</v>
      </c>
      <c r="AI976">
        <v>1</v>
      </c>
    </row>
    <row r="977" spans="1:35" ht="16.850000000000001" customHeight="1">
      <c r="A977" s="65" t="str">
        <f>IF(L977="","",IF(COUNTIF(Wip!K:K,L977)=0,IF(W977="","KGB","KBB"),IF(AND(_xlfn.IFNA(VLOOKUP(L977,Wip!K:M,3,0),"")="Y",Q977="MTCAPPLYCONF"),"On Hold",IF(W977="","KGB","KBB"))))</f>
        <v>KGB</v>
      </c>
      <c r="B977" s="65" t="str">
        <f>IF(A977="on hold", "on hold",
 IF(A977="KGB", "Standard Shipment",
  IF(IFERROR(IFERROR(VLOOKUP(L977, List!D:J, 7, 0), VLOOKUP(L977&amp;"", List!D:J, 7, 0)), 0)=0,
   IF(IFERROR(IFERROR(VLOOKUP(L977, 'CND List'!$A:$C, 3, 0), VLOOKUP(L977&amp;"", 'CND List'!$A:$C, 3, 0)), 0)=0,
    IF(A977="KBB", "-", ""),
    IFERROR(VLOOKUP(L977, 'CND List'!$A:$C, 3, 0), VLOOKUP(L977&amp;"", 'CND List'!$A:$C, 3, 0))
   ),
   IFERROR(VLOOKUP(L977, List!D:J, 7, 0), VLOOKUP(L977&amp;"", List!D:J, 7, 0))
  )
 )
)</f>
        <v>Standard Shipment</v>
      </c>
      <c r="C977" s="66" t="str">
        <f t="shared" si="16"/>
        <v>Standard Shipment</v>
      </c>
      <c r="D977" s="67" t="str">
        <f ca="1">IF(C977="Local Scrap","Closed",IFERROR(IF(A977="kgb","Closed",IF(MID(C977,5,1)="Q","Closed",LOOKUP(TODAY()-W977, {0,31,91,181,366}, {"0-30天","31-90天","91-180天","181-365天","365天以上"}))), LOOKUP(TODAY()-Z977, {0,31,91,181,366}, {"0-30天","31-90天","91-180天","181-365天","365天以上"})))</f>
        <v>Closed</v>
      </c>
      <c r="E977" s="67" t="str" cm="1">
        <f t="array" ref="E977">IF(A977&lt;&gt;"kbb", "", IF(IFERROR(VALUE(V977), 0)=MAX(INDEX(($A$2:$A$4929="kbb")*($L$2:$L$4929=L977)*IFERROR(VALUE($V$2:$V$4929), 0), 0)), "最新", "歷史重複"))</f>
        <v/>
      </c>
      <c r="F977" t="s">
        <v>4551</v>
      </c>
      <c r="G977" t="s">
        <v>29</v>
      </c>
      <c r="H977" t="s">
        <v>30</v>
      </c>
      <c r="I977" t="s">
        <v>3483</v>
      </c>
      <c r="J977" t="s">
        <v>4552</v>
      </c>
      <c r="K977" t="s">
        <v>4553</v>
      </c>
      <c r="L977" t="s">
        <v>4576</v>
      </c>
      <c r="M977" t="s">
        <v>1390</v>
      </c>
      <c r="N977" t="s">
        <v>1391</v>
      </c>
      <c r="O977" t="s">
        <v>37</v>
      </c>
      <c r="P977" t="s">
        <v>4577</v>
      </c>
      <c r="Q977" t="s">
        <v>38</v>
      </c>
      <c r="R977" t="s">
        <v>743</v>
      </c>
      <c r="S977" t="s">
        <v>4556</v>
      </c>
      <c r="T977" t="s">
        <v>4578</v>
      </c>
      <c r="U977" t="s">
        <v>4415</v>
      </c>
      <c r="V977" t="s">
        <v>4415</v>
      </c>
      <c r="W977" t="s">
        <v>37</v>
      </c>
      <c r="X977" t="s">
        <v>37</v>
      </c>
      <c r="Y977" t="s">
        <v>37</v>
      </c>
      <c r="Z977" t="s">
        <v>4579</v>
      </c>
      <c r="AA977" t="s">
        <v>44</v>
      </c>
      <c r="AB977" t="s">
        <v>44</v>
      </c>
      <c r="AC977" t="s">
        <v>45</v>
      </c>
      <c r="AD977" t="s">
        <v>1302</v>
      </c>
      <c r="AE977" t="s">
        <v>4210</v>
      </c>
      <c r="AF977" t="s">
        <v>48</v>
      </c>
      <c r="AG977">
        <v>621921</v>
      </c>
      <c r="AH977">
        <v>1</v>
      </c>
      <c r="AI977">
        <v>1</v>
      </c>
    </row>
    <row r="978" spans="1:35" ht="16.850000000000001" customHeight="1">
      <c r="A978" s="65" t="str">
        <f>IF(L978="","",IF(COUNTIF(Wip!K:K,L978)=0,IF(W978="","KGB","KBB"),IF(AND(_xlfn.IFNA(VLOOKUP(L978,Wip!K:M,3,0),"")="Y",Q978="MTCAPPLYCONF"),"On Hold",IF(W978="","KGB","KBB"))))</f>
        <v>KGB</v>
      </c>
      <c r="B978" s="65" t="str">
        <f>IF(A978="on hold", "on hold",
 IF(A978="KGB", "Standard Shipment",
  IF(IFERROR(IFERROR(VLOOKUP(L978, List!D:J, 7, 0), VLOOKUP(L978&amp;"", List!D:J, 7, 0)), 0)=0,
   IF(IFERROR(IFERROR(VLOOKUP(L978, 'CND List'!$A:$C, 3, 0), VLOOKUP(L978&amp;"", 'CND List'!$A:$C, 3, 0)), 0)=0,
    IF(A978="KBB", "-", ""),
    IFERROR(VLOOKUP(L978, 'CND List'!$A:$C, 3, 0), VLOOKUP(L978&amp;"", 'CND List'!$A:$C, 3, 0))
   ),
   IFERROR(VLOOKUP(L978, List!D:J, 7, 0), VLOOKUP(L978&amp;"", List!D:J, 7, 0))
  )
 )
)</f>
        <v>Standard Shipment</v>
      </c>
      <c r="C978" s="66" t="str">
        <f t="shared" si="16"/>
        <v>Standard Shipment</v>
      </c>
      <c r="D978" s="67" t="str">
        <f ca="1">IF(C978="Local Scrap","Closed",IFERROR(IF(A978="kgb","Closed",IF(MID(C978,5,1)="Q","Closed",LOOKUP(TODAY()-W978, {0,31,91,181,366}, {"0-30天","31-90天","91-180天","181-365天","365天以上"}))), LOOKUP(TODAY()-Z978, {0,31,91,181,366}, {"0-30天","31-90天","91-180天","181-365天","365天以上"})))</f>
        <v>Closed</v>
      </c>
      <c r="E978" s="67" t="str" cm="1">
        <f t="array" ref="E978">IF(A978&lt;&gt;"kbb", "", IF(IFERROR(VALUE(V978), 0)=MAX(INDEX(($A$2:$A$4929="kbb")*($L$2:$L$4929=L978)*IFERROR(VALUE($V$2:$V$4929), 0), 0)), "最新", "歷史重複"))</f>
        <v/>
      </c>
      <c r="F978" t="s">
        <v>4551</v>
      </c>
      <c r="G978" t="s">
        <v>29</v>
      </c>
      <c r="H978" t="s">
        <v>30</v>
      </c>
      <c r="I978" t="s">
        <v>3483</v>
      </c>
      <c r="J978" t="s">
        <v>4552</v>
      </c>
      <c r="K978" t="s">
        <v>4553</v>
      </c>
      <c r="L978" t="s">
        <v>4580</v>
      </c>
      <c r="M978" t="s">
        <v>3149</v>
      </c>
      <c r="N978" t="s">
        <v>1321</v>
      </c>
      <c r="O978" t="s">
        <v>37</v>
      </c>
      <c r="P978" t="s">
        <v>4581</v>
      </c>
      <c r="Q978" t="s">
        <v>38</v>
      </c>
      <c r="R978" t="s">
        <v>743</v>
      </c>
      <c r="S978" t="s">
        <v>4556</v>
      </c>
      <c r="T978" t="s">
        <v>4582</v>
      </c>
      <c r="U978" t="s">
        <v>4415</v>
      </c>
      <c r="V978" t="s">
        <v>4415</v>
      </c>
      <c r="W978" t="s">
        <v>37</v>
      </c>
      <c r="X978" t="s">
        <v>37</v>
      </c>
      <c r="Y978" t="s">
        <v>37</v>
      </c>
      <c r="Z978" t="s">
        <v>4583</v>
      </c>
      <c r="AA978" t="s">
        <v>44</v>
      </c>
      <c r="AB978" t="s">
        <v>44</v>
      </c>
      <c r="AC978" t="s">
        <v>45</v>
      </c>
      <c r="AD978" t="s">
        <v>1288</v>
      </c>
      <c r="AE978" t="s">
        <v>4210</v>
      </c>
      <c r="AF978" t="s">
        <v>48</v>
      </c>
      <c r="AG978">
        <v>621921</v>
      </c>
      <c r="AH978">
        <v>1</v>
      </c>
      <c r="AI978">
        <v>1</v>
      </c>
    </row>
    <row r="979" spans="1:35" ht="16.850000000000001" customHeight="1">
      <c r="A979" s="65" t="str">
        <f>IF(L979="","",IF(COUNTIF(Wip!K:K,L979)=0,IF(W979="","KGB","KBB"),IF(AND(_xlfn.IFNA(VLOOKUP(L979,Wip!K:M,3,0),"")="Y",Q979="MTCAPPLYCONF"),"On Hold",IF(W979="","KGB","KBB"))))</f>
        <v>KBB</v>
      </c>
      <c r="B979" s="65" t="str">
        <f>IF(A979="on hold", "on hold",
 IF(A979="KGB", "Standard Shipment",
  IF(IFERROR(IFERROR(VLOOKUP(L979, List!D:J, 7, 0), VLOOKUP(L979&amp;"", List!D:J, 7, 0)), 0)=0,
   IF(IFERROR(IFERROR(VLOOKUP(L979, 'CND List'!$A:$C, 3, 0), VLOOKUP(L979&amp;"", 'CND List'!$A:$C, 3, 0)), 0)=0,
    IF(A979="KBB", "-", ""),
    IFERROR(VLOOKUP(L979, 'CND List'!$A:$C, 3, 0), VLOOKUP(L979&amp;"", 'CND List'!$A:$C, 3, 0))
   ),
   IFERROR(VLOOKUP(L979, List!D:J, 7, 0), VLOOKUP(L979&amp;"", List!D:J, 7, 0))
  )
 )
)</f>
        <v>-</v>
      </c>
      <c r="C979" s="66" t="str">
        <f t="shared" si="16"/>
        <v>wait for return customer</v>
      </c>
      <c r="D979" s="67" t="str">
        <f ca="1">IF(C979="Local Scrap","Closed",IFERROR(IF(A979="kgb","Closed",IF(MID(C979,5,1)="Q","Closed",LOOKUP(TODAY()-W979, {0,31,91,181,366}, {"0-30天","31-90天","91-180天","181-365天","365天以上"}))), LOOKUP(TODAY()-Z979, {0,31,91,181,366}, {"0-30天","31-90天","91-180天","181-365天","365天以上"})))</f>
        <v>181-365天</v>
      </c>
      <c r="E979" s="67" t="str" cm="1">
        <f t="array" ref="E979">IF(A979&lt;&gt;"kbb", "", IF(IFERROR(VALUE(V979), 0)=MAX(INDEX(($A$2:$A$4929="kbb")*($L$2:$L$4929=L979)*IFERROR(VALUE($V$2:$V$4929), 0), 0)), "最新", "歷史重複"))</f>
        <v>最新</v>
      </c>
      <c r="F979" t="s">
        <v>4551</v>
      </c>
      <c r="G979" t="s">
        <v>29</v>
      </c>
      <c r="H979" t="s">
        <v>30</v>
      </c>
      <c r="I979" t="s">
        <v>3483</v>
      </c>
      <c r="J979" t="s">
        <v>4552</v>
      </c>
      <c r="K979" t="s">
        <v>4553</v>
      </c>
      <c r="L979" t="s">
        <v>4584</v>
      </c>
      <c r="M979" t="s">
        <v>3149</v>
      </c>
      <c r="N979" t="s">
        <v>1321</v>
      </c>
      <c r="O979" t="s">
        <v>37</v>
      </c>
      <c r="P979" t="s">
        <v>4584</v>
      </c>
      <c r="Q979" t="s">
        <v>38</v>
      </c>
      <c r="R979" t="s">
        <v>53</v>
      </c>
      <c r="S979" t="s">
        <v>4556</v>
      </c>
      <c r="T979" t="s">
        <v>37</v>
      </c>
      <c r="U979" t="s">
        <v>37</v>
      </c>
      <c r="V979" t="s">
        <v>4585</v>
      </c>
      <c r="W979" t="s">
        <v>1157</v>
      </c>
      <c r="X979" t="s">
        <v>114</v>
      </c>
      <c r="Y979" t="s">
        <v>1158</v>
      </c>
      <c r="Z979" t="s">
        <v>4586</v>
      </c>
      <c r="AA979" t="s">
        <v>44</v>
      </c>
      <c r="AB979" t="s">
        <v>44</v>
      </c>
      <c r="AC979" t="s">
        <v>117</v>
      </c>
      <c r="AD979" t="s">
        <v>1288</v>
      </c>
      <c r="AE979" t="s">
        <v>37</v>
      </c>
      <c r="AF979" t="s">
        <v>37</v>
      </c>
      <c r="AG979" t="s">
        <v>37</v>
      </c>
      <c r="AH979" t="s">
        <v>37</v>
      </c>
      <c r="AI979" t="s">
        <v>37</v>
      </c>
    </row>
    <row r="980" spans="1:35" ht="16.850000000000001" customHeight="1">
      <c r="A980" s="65" t="str">
        <f>IF(L980="","",IF(COUNTIF(Wip!K:K,L980)=0,IF(W980="","KGB","KBB"),IF(AND(_xlfn.IFNA(VLOOKUP(L980,Wip!K:M,3,0),"")="Y",Q980="MTCAPPLYCONF"),"On Hold",IF(W980="","KGB","KBB"))))</f>
        <v>KGB</v>
      </c>
      <c r="B980" s="65" t="str">
        <f>IF(A980="on hold", "on hold",
 IF(A980="KGB", "Standard Shipment",
  IF(IFERROR(IFERROR(VLOOKUP(L980, List!D:J, 7, 0), VLOOKUP(L980&amp;"", List!D:J, 7, 0)), 0)=0,
   IF(IFERROR(IFERROR(VLOOKUP(L980, 'CND List'!$A:$C, 3, 0), VLOOKUP(L980&amp;"", 'CND List'!$A:$C, 3, 0)), 0)=0,
    IF(A980="KBB", "-", ""),
    IFERROR(VLOOKUP(L980, 'CND List'!$A:$C, 3, 0), VLOOKUP(L980&amp;"", 'CND List'!$A:$C, 3, 0))
   ),
   IFERROR(VLOOKUP(L980, List!D:J, 7, 0), VLOOKUP(L980&amp;"", List!D:J, 7, 0))
  )
 )
)</f>
        <v>Standard Shipment</v>
      </c>
      <c r="C980" s="66" t="str">
        <f t="shared" si="16"/>
        <v>Standard Shipment</v>
      </c>
      <c r="D980" s="67" t="str">
        <f ca="1">IF(C980="Local Scrap","Closed",IFERROR(IF(A980="kgb","Closed",IF(MID(C980,5,1)="Q","Closed",LOOKUP(TODAY()-W980, {0,31,91,181,366}, {"0-30天","31-90天","91-180天","181-365天","365天以上"}))), LOOKUP(TODAY()-Z980, {0,31,91,181,366}, {"0-30天","31-90天","91-180天","181-365天","365天以上"})))</f>
        <v>Closed</v>
      </c>
      <c r="E980" s="67" t="str" cm="1">
        <f t="array" ref="E980">IF(A980&lt;&gt;"kbb", "", IF(IFERROR(VALUE(V980), 0)=MAX(INDEX(($A$2:$A$4929="kbb")*($L$2:$L$4929=L980)*IFERROR(VALUE($V$2:$V$4929), 0), 0)), "最新", "歷史重複"))</f>
        <v/>
      </c>
      <c r="F980" t="s">
        <v>4551</v>
      </c>
      <c r="G980" t="s">
        <v>29</v>
      </c>
      <c r="H980" t="s">
        <v>30</v>
      </c>
      <c r="I980" t="s">
        <v>3483</v>
      </c>
      <c r="J980" t="s">
        <v>4552</v>
      </c>
      <c r="K980" t="s">
        <v>4553</v>
      </c>
      <c r="L980" t="s">
        <v>4587</v>
      </c>
      <c r="M980" t="s">
        <v>1259</v>
      </c>
      <c r="N980" t="s">
        <v>1260</v>
      </c>
      <c r="O980" t="s">
        <v>37</v>
      </c>
      <c r="P980" t="s">
        <v>4588</v>
      </c>
      <c r="Q980" t="s">
        <v>38</v>
      </c>
      <c r="R980" t="s">
        <v>53</v>
      </c>
      <c r="S980" t="s">
        <v>4569</v>
      </c>
      <c r="T980" t="s">
        <v>4589</v>
      </c>
      <c r="U980" t="s">
        <v>4415</v>
      </c>
      <c r="V980" t="s">
        <v>4415</v>
      </c>
      <c r="W980" t="s">
        <v>37</v>
      </c>
      <c r="X980" t="s">
        <v>37</v>
      </c>
      <c r="Y980" t="s">
        <v>37</v>
      </c>
      <c r="Z980" t="s">
        <v>4590</v>
      </c>
      <c r="AA980" t="s">
        <v>44</v>
      </c>
      <c r="AB980" t="s">
        <v>44</v>
      </c>
      <c r="AC980" t="s">
        <v>45</v>
      </c>
      <c r="AD980" t="s">
        <v>1257</v>
      </c>
      <c r="AE980" t="s">
        <v>4210</v>
      </c>
      <c r="AF980" t="s">
        <v>48</v>
      </c>
      <c r="AG980">
        <v>621921</v>
      </c>
      <c r="AH980">
        <v>1</v>
      </c>
      <c r="AI980">
        <v>1</v>
      </c>
    </row>
    <row r="981" spans="1:35" ht="16.850000000000001" customHeight="1">
      <c r="A981" s="65" t="str">
        <f>IF(L981="","",IF(COUNTIF(Wip!K:K,L981)=0,IF(W981="","KGB","KBB"),IF(AND(_xlfn.IFNA(VLOOKUP(L981,Wip!K:M,3,0),"")="Y",Q981="MTCAPPLYCONF"),"On Hold",IF(W981="","KGB","KBB"))))</f>
        <v>KBB</v>
      </c>
      <c r="B981" s="65" t="str">
        <f>IF(A981="on hold", "on hold",
 IF(A981="KGB", "Standard Shipment",
  IF(IFERROR(IFERROR(VLOOKUP(L981, List!D:J, 7, 0), VLOOKUP(L981&amp;"", List!D:J, 7, 0)), 0)=0,
   IF(IFERROR(IFERROR(VLOOKUP(L981, 'CND List'!$A:$C, 3, 0), VLOOKUP(L981&amp;"", 'CND List'!$A:$C, 3, 0)), 0)=0,
    IF(A981="KBB", "-", ""),
    IFERROR(VLOOKUP(L981, 'CND List'!$A:$C, 3, 0), VLOOKUP(L981&amp;"", 'CND List'!$A:$C, 3, 0))
   ),
   IFERROR(VLOOKUP(L981, List!D:J, 7, 0), VLOOKUP(L981&amp;"", List!D:J, 7, 0))
  )
 )
)</f>
        <v>Local Scrap</v>
      </c>
      <c r="C981" s="66" t="str">
        <f t="shared" si="16"/>
        <v>Local Scrap</v>
      </c>
      <c r="D981" s="67" t="str">
        <f ca="1">IF(C981="Local Scrap","Closed",IFERROR(IF(A981="kgb","Closed",IF(MID(C981,5,1)="Q","Closed",LOOKUP(TODAY()-W981, {0,31,91,181,366}, {"0-30天","31-90天","91-180天","181-365天","365天以上"}))), LOOKUP(TODAY()-Z981, {0,31,91,181,366}, {"0-30天","31-90天","91-180天","181-365天","365天以上"})))</f>
        <v>Closed</v>
      </c>
      <c r="E981" s="67" t="str" cm="1">
        <f t="array" ref="E981">IF(A981&lt;&gt;"kbb", "", IF(IFERROR(VALUE(V981), 0)=MAX(INDEX(($A$2:$A$4929="kbb")*($L$2:$L$4929=L981)*IFERROR(VALUE($V$2:$V$4929), 0), 0)), "最新", "歷史重複"))</f>
        <v>歷史重複</v>
      </c>
      <c r="F981" t="s">
        <v>4591</v>
      </c>
      <c r="G981" t="s">
        <v>29</v>
      </c>
      <c r="H981" t="s">
        <v>30</v>
      </c>
      <c r="I981" t="s">
        <v>3483</v>
      </c>
      <c r="J981" t="s">
        <v>4592</v>
      </c>
      <c r="K981" t="s">
        <v>4593</v>
      </c>
      <c r="L981" t="s">
        <v>4594</v>
      </c>
      <c r="M981" t="s">
        <v>4595</v>
      </c>
      <c r="N981" t="s">
        <v>337</v>
      </c>
      <c r="O981" t="s">
        <v>37</v>
      </c>
      <c r="P981" t="s">
        <v>4594</v>
      </c>
      <c r="Q981" t="s">
        <v>38</v>
      </c>
      <c r="R981" t="s">
        <v>39</v>
      </c>
      <c r="S981" t="s">
        <v>4596</v>
      </c>
      <c r="T981" t="s">
        <v>37</v>
      </c>
      <c r="U981" t="s">
        <v>37</v>
      </c>
      <c r="V981" t="s">
        <v>4597</v>
      </c>
      <c r="W981" t="s">
        <v>517</v>
      </c>
      <c r="X981" t="s">
        <v>114</v>
      </c>
      <c r="Y981" t="s">
        <v>518</v>
      </c>
      <c r="Z981" t="s">
        <v>4598</v>
      </c>
      <c r="AA981" t="s">
        <v>44</v>
      </c>
      <c r="AB981" t="s">
        <v>44</v>
      </c>
      <c r="AC981" t="s">
        <v>117</v>
      </c>
      <c r="AD981" t="s">
        <v>87</v>
      </c>
      <c r="AE981" t="s">
        <v>37</v>
      </c>
      <c r="AF981" t="s">
        <v>37</v>
      </c>
      <c r="AG981" t="s">
        <v>37</v>
      </c>
      <c r="AH981" t="s">
        <v>37</v>
      </c>
      <c r="AI981" t="s">
        <v>37</v>
      </c>
    </row>
    <row r="982" spans="1:35" ht="16.850000000000001" customHeight="1">
      <c r="A982" s="65" t="str">
        <f>IF(L982="","",IF(COUNTIF(Wip!K:K,L982)=0,IF(W982="","KGB","KBB"),IF(AND(_xlfn.IFNA(VLOOKUP(L982,Wip!K:M,3,0),"")="Y",Q982="MTCAPPLYCONF"),"On Hold",IF(W982="","KGB","KBB"))))</f>
        <v>KGB</v>
      </c>
      <c r="B982" s="65" t="str">
        <f>IF(A982="on hold", "on hold",
 IF(A982="KGB", "Standard Shipment",
  IF(IFERROR(IFERROR(VLOOKUP(L982, List!D:J, 7, 0), VLOOKUP(L982&amp;"", List!D:J, 7, 0)), 0)=0,
   IF(IFERROR(IFERROR(VLOOKUP(L982, 'CND List'!$A:$C, 3, 0), VLOOKUP(L982&amp;"", 'CND List'!$A:$C, 3, 0)), 0)=0,
    IF(A982="KBB", "-", ""),
    IFERROR(VLOOKUP(L982, 'CND List'!$A:$C, 3, 0), VLOOKUP(L982&amp;"", 'CND List'!$A:$C, 3, 0))
   ),
   IFERROR(VLOOKUP(L982, List!D:J, 7, 0), VLOOKUP(L982&amp;"", List!D:J, 7, 0))
  )
 )
)</f>
        <v>Standard Shipment</v>
      </c>
      <c r="C982" s="66" t="str">
        <f t="shared" si="16"/>
        <v>Standard Shipment</v>
      </c>
      <c r="D982" s="67" t="str">
        <f ca="1">IF(C982="Local Scrap","Closed",IFERROR(IF(A982="kgb","Closed",IF(MID(C982,5,1)="Q","Closed",LOOKUP(TODAY()-W982, {0,31,91,181,366}, {"0-30天","31-90天","91-180天","181-365天","365天以上"}))), LOOKUP(TODAY()-Z982, {0,31,91,181,366}, {"0-30天","31-90天","91-180天","181-365天","365天以上"})))</f>
        <v>Closed</v>
      </c>
      <c r="E982" s="67" t="str" cm="1">
        <f t="array" ref="E982">IF(A982&lt;&gt;"kbb", "", IF(IFERROR(VALUE(V982), 0)=MAX(INDEX(($A$2:$A$4929="kbb")*($L$2:$L$4929=L982)*IFERROR(VALUE($V$2:$V$4929), 0), 0)), "最新", "歷史重複"))</f>
        <v/>
      </c>
      <c r="F982" t="s">
        <v>4591</v>
      </c>
      <c r="G982" t="s">
        <v>29</v>
      </c>
      <c r="H982" t="s">
        <v>30</v>
      </c>
      <c r="I982" t="s">
        <v>3483</v>
      </c>
      <c r="J982" t="s">
        <v>4592</v>
      </c>
      <c r="K982" t="s">
        <v>4593</v>
      </c>
      <c r="L982" t="s">
        <v>4599</v>
      </c>
      <c r="M982" t="s">
        <v>455</v>
      </c>
      <c r="N982" t="s">
        <v>456</v>
      </c>
      <c r="O982" t="s">
        <v>37</v>
      </c>
      <c r="P982" t="s">
        <v>3984</v>
      </c>
      <c r="Q982" t="s">
        <v>38</v>
      </c>
      <c r="R982" t="s">
        <v>1881</v>
      </c>
      <c r="S982" t="s">
        <v>4596</v>
      </c>
      <c r="T982" t="s">
        <v>4600</v>
      </c>
      <c r="U982" t="s">
        <v>4542</v>
      </c>
      <c r="V982" t="s">
        <v>4542</v>
      </c>
      <c r="W982" t="s">
        <v>37</v>
      </c>
      <c r="X982" t="s">
        <v>37</v>
      </c>
      <c r="Y982" t="s">
        <v>37</v>
      </c>
      <c r="Z982" t="s">
        <v>4601</v>
      </c>
      <c r="AA982" t="s">
        <v>44</v>
      </c>
      <c r="AB982" t="s">
        <v>44</v>
      </c>
      <c r="AC982" t="s">
        <v>45</v>
      </c>
      <c r="AD982" t="s">
        <v>460</v>
      </c>
      <c r="AE982" t="s">
        <v>4345</v>
      </c>
      <c r="AF982" t="s">
        <v>1730</v>
      </c>
      <c r="AG982">
        <v>622131</v>
      </c>
      <c r="AH982">
        <v>6.8</v>
      </c>
      <c r="AI982">
        <v>6.8</v>
      </c>
    </row>
    <row r="983" spans="1:35" ht="16.850000000000001" customHeight="1">
      <c r="A983" s="65" t="str">
        <f>IF(L983="","",IF(COUNTIF(Wip!K:K,L983)=0,IF(W983="","KGB","KBB"),IF(AND(_xlfn.IFNA(VLOOKUP(L983,Wip!K:M,3,0),"")="Y",Q983="MTCAPPLYCONF"),"On Hold",IF(W983="","KGB","KBB"))))</f>
        <v>KGB</v>
      </c>
      <c r="B983" s="65" t="str">
        <f>IF(A983="on hold", "on hold",
 IF(A983="KGB", "Standard Shipment",
  IF(IFERROR(IFERROR(VLOOKUP(L983, List!D:J, 7, 0), VLOOKUP(L983&amp;"", List!D:J, 7, 0)), 0)=0,
   IF(IFERROR(IFERROR(VLOOKUP(L983, 'CND List'!$A:$C, 3, 0), VLOOKUP(L983&amp;"", 'CND List'!$A:$C, 3, 0)), 0)=0,
    IF(A983="KBB", "-", ""),
    IFERROR(VLOOKUP(L983, 'CND List'!$A:$C, 3, 0), VLOOKUP(L983&amp;"", 'CND List'!$A:$C, 3, 0))
   ),
   IFERROR(VLOOKUP(L983, List!D:J, 7, 0), VLOOKUP(L983&amp;"", List!D:J, 7, 0))
  )
 )
)</f>
        <v>Standard Shipment</v>
      </c>
      <c r="C983" s="66" t="str">
        <f t="shared" si="16"/>
        <v>Standard Shipment</v>
      </c>
      <c r="D983" s="67" t="str">
        <f ca="1">IF(C983="Local Scrap","Closed",IFERROR(IF(A983="kgb","Closed",IF(MID(C983,5,1)="Q","Closed",LOOKUP(TODAY()-W983, {0,31,91,181,366}, {"0-30天","31-90天","91-180天","181-365天","365天以上"}))), LOOKUP(TODAY()-Z983, {0,31,91,181,366}, {"0-30天","31-90天","91-180天","181-365天","365天以上"})))</f>
        <v>Closed</v>
      </c>
      <c r="E983" s="67" t="str" cm="1">
        <f t="array" ref="E983">IF(A983&lt;&gt;"kbb", "", IF(IFERROR(VALUE(V983), 0)=MAX(INDEX(($A$2:$A$4929="kbb")*($L$2:$L$4929=L983)*IFERROR(VALUE($V$2:$V$4929), 0), 0)), "最新", "歷史重複"))</f>
        <v/>
      </c>
      <c r="F983" t="s">
        <v>4591</v>
      </c>
      <c r="G983" t="s">
        <v>29</v>
      </c>
      <c r="H983" t="s">
        <v>30</v>
      </c>
      <c r="I983" t="s">
        <v>3483</v>
      </c>
      <c r="J983" t="s">
        <v>4592</v>
      </c>
      <c r="K983" t="s">
        <v>4593</v>
      </c>
      <c r="L983" t="s">
        <v>4602</v>
      </c>
      <c r="M983" t="s">
        <v>4603</v>
      </c>
      <c r="N983" t="s">
        <v>82</v>
      </c>
      <c r="O983" t="s">
        <v>37</v>
      </c>
      <c r="P983" t="s">
        <v>4604</v>
      </c>
      <c r="Q983" t="s">
        <v>38</v>
      </c>
      <c r="R983" t="s">
        <v>1881</v>
      </c>
      <c r="S983" t="s">
        <v>4596</v>
      </c>
      <c r="T983" t="s">
        <v>4605</v>
      </c>
      <c r="U983" t="s">
        <v>4606</v>
      </c>
      <c r="V983" t="s">
        <v>4606</v>
      </c>
      <c r="W983" t="s">
        <v>37</v>
      </c>
      <c r="X983" t="s">
        <v>37</v>
      </c>
      <c r="Y983" t="s">
        <v>37</v>
      </c>
      <c r="Z983" t="s">
        <v>4607</v>
      </c>
      <c r="AA983" t="s">
        <v>44</v>
      </c>
      <c r="AB983" t="s">
        <v>44</v>
      </c>
      <c r="AC983" t="s">
        <v>45</v>
      </c>
      <c r="AD983" t="s">
        <v>87</v>
      </c>
      <c r="AE983" t="s">
        <v>4608</v>
      </c>
      <c r="AF983" t="s">
        <v>1730</v>
      </c>
      <c r="AG983">
        <v>622149</v>
      </c>
      <c r="AH983">
        <v>4.5</v>
      </c>
      <c r="AI983">
        <v>4.5</v>
      </c>
    </row>
    <row r="984" spans="1:35" ht="16.850000000000001" customHeight="1">
      <c r="A984" s="65" t="str">
        <f>IF(L984="","",IF(COUNTIF(Wip!K:K,L984)=0,IF(W984="","KGB","KBB"),IF(AND(_xlfn.IFNA(VLOOKUP(L984,Wip!K:M,3,0),"")="Y",Q984="MTCAPPLYCONF"),"On Hold",IF(W984="","KGB","KBB"))))</f>
        <v>KBB</v>
      </c>
      <c r="B984" s="65" t="str">
        <f>IF(A984="on hold", "on hold",
 IF(A984="KGB", "Standard Shipment",
  IF(IFERROR(IFERROR(VLOOKUP(L984, List!D:J, 7, 0), VLOOKUP(L984&amp;"", List!D:J, 7, 0)), 0)=0,
   IF(IFERROR(IFERROR(VLOOKUP(L984, 'CND List'!$A:$C, 3, 0), VLOOKUP(L984&amp;"", 'CND List'!$A:$C, 3, 0)), 0)=0,
    IF(A984="KBB", "-", ""),
    IFERROR(VLOOKUP(L984, 'CND List'!$A:$C, 3, 0), VLOOKUP(L984&amp;"", 'CND List'!$A:$C, 3, 0))
   ),
   IFERROR(VLOOKUP(L984, List!D:J, 7, 0), VLOOKUP(L984&amp;"", List!D:J, 7, 0))
  )
 )
)</f>
        <v>-</v>
      </c>
      <c r="C984" s="66" t="str">
        <f t="shared" si="16"/>
        <v>wait for return customer</v>
      </c>
      <c r="D984" s="67" t="str">
        <f ca="1">IF(C984="Local Scrap","Closed",IFERROR(IF(A984="kgb","Closed",IF(MID(C984,5,1)="Q","Closed",LOOKUP(TODAY()-W984, {0,31,91,181,366}, {"0-30天","31-90天","91-180天","181-365天","365天以上"}))), LOOKUP(TODAY()-Z984, {0,31,91,181,366}, {"0-30天","31-90天","91-180天","181-365天","365天以上"})))</f>
        <v>181-365天</v>
      </c>
      <c r="E984" s="67" t="str" cm="1">
        <f t="array" ref="E984">IF(A984&lt;&gt;"kbb", "", IF(IFERROR(VALUE(V984), 0)=MAX(INDEX(($A$2:$A$4929="kbb")*($L$2:$L$4929=L984)*IFERROR(VALUE($V$2:$V$4929), 0), 0)), "最新", "歷史重複"))</f>
        <v>最新</v>
      </c>
      <c r="F984" t="s">
        <v>4591</v>
      </c>
      <c r="G984" t="s">
        <v>29</v>
      </c>
      <c r="H984" t="s">
        <v>30</v>
      </c>
      <c r="I984" t="s">
        <v>3483</v>
      </c>
      <c r="J984" t="s">
        <v>4592</v>
      </c>
      <c r="K984" t="s">
        <v>4593</v>
      </c>
      <c r="L984" t="s">
        <v>4609</v>
      </c>
      <c r="M984" t="s">
        <v>1371</v>
      </c>
      <c r="N984" t="s">
        <v>385</v>
      </c>
      <c r="O984" t="s">
        <v>37</v>
      </c>
      <c r="P984" t="s">
        <v>4609</v>
      </c>
      <c r="Q984" t="s">
        <v>38</v>
      </c>
      <c r="R984" t="s">
        <v>1881</v>
      </c>
      <c r="S984" t="s">
        <v>4596</v>
      </c>
      <c r="T984" t="s">
        <v>37</v>
      </c>
      <c r="U984" t="s">
        <v>37</v>
      </c>
      <c r="V984" t="s">
        <v>4610</v>
      </c>
      <c r="W984" t="s">
        <v>113</v>
      </c>
      <c r="X984" t="s">
        <v>114</v>
      </c>
      <c r="Y984" t="s">
        <v>115</v>
      </c>
      <c r="Z984" t="s">
        <v>4611</v>
      </c>
      <c r="AA984" t="s">
        <v>44</v>
      </c>
      <c r="AB984" t="s">
        <v>44</v>
      </c>
      <c r="AC984" t="s">
        <v>117</v>
      </c>
      <c r="AD984" t="s">
        <v>390</v>
      </c>
      <c r="AE984" t="s">
        <v>37</v>
      </c>
      <c r="AF984" t="s">
        <v>37</v>
      </c>
      <c r="AG984" t="s">
        <v>37</v>
      </c>
      <c r="AH984" t="s">
        <v>37</v>
      </c>
      <c r="AI984" t="s">
        <v>37</v>
      </c>
    </row>
    <row r="985" spans="1:35" ht="16.850000000000001" customHeight="1">
      <c r="A985" s="65" t="str">
        <f>IF(L985="","",IF(COUNTIF(Wip!K:K,L985)=0,IF(W985="","KGB","KBB"),IF(AND(_xlfn.IFNA(VLOOKUP(L985,Wip!K:M,3,0),"")="Y",Q985="MTCAPPLYCONF"),"On Hold",IF(W985="","KGB","KBB"))))</f>
        <v>KGB</v>
      </c>
      <c r="B985" s="65" t="str">
        <f>IF(A985="on hold", "on hold",
 IF(A985="KGB", "Standard Shipment",
  IF(IFERROR(IFERROR(VLOOKUP(L985, List!D:J, 7, 0), VLOOKUP(L985&amp;"", List!D:J, 7, 0)), 0)=0,
   IF(IFERROR(IFERROR(VLOOKUP(L985, 'CND List'!$A:$C, 3, 0), VLOOKUP(L985&amp;"", 'CND List'!$A:$C, 3, 0)), 0)=0,
    IF(A985="KBB", "-", ""),
    IFERROR(VLOOKUP(L985, 'CND List'!$A:$C, 3, 0), VLOOKUP(L985&amp;"", 'CND List'!$A:$C, 3, 0))
   ),
   IFERROR(VLOOKUP(L985, List!D:J, 7, 0), VLOOKUP(L985&amp;"", List!D:J, 7, 0))
  )
 )
)</f>
        <v>Standard Shipment</v>
      </c>
      <c r="C985" s="66" t="str">
        <f t="shared" si="16"/>
        <v>Standard Shipment</v>
      </c>
      <c r="D985" s="67" t="str">
        <f ca="1">IF(C985="Local Scrap","Closed",IFERROR(IF(A985="kgb","Closed",IF(MID(C985,5,1)="Q","Closed",LOOKUP(TODAY()-W985, {0,31,91,181,366}, {"0-30天","31-90天","91-180天","181-365天","365天以上"}))), LOOKUP(TODAY()-Z985, {0,31,91,181,366}, {"0-30天","31-90天","91-180天","181-365天","365天以上"})))</f>
        <v>Closed</v>
      </c>
      <c r="E985" s="67" t="str" cm="1">
        <f t="array" ref="E985">IF(A985&lt;&gt;"kbb", "", IF(IFERROR(VALUE(V985), 0)=MAX(INDEX(($A$2:$A$4929="kbb")*($L$2:$L$4929=L985)*IFERROR(VALUE($V$2:$V$4929), 0), 0)), "最新", "歷史重複"))</f>
        <v/>
      </c>
      <c r="F985" t="s">
        <v>4591</v>
      </c>
      <c r="G985" t="s">
        <v>29</v>
      </c>
      <c r="H985" t="s">
        <v>30</v>
      </c>
      <c r="I985" t="s">
        <v>3483</v>
      </c>
      <c r="J985" t="s">
        <v>4592</v>
      </c>
      <c r="K985" t="s">
        <v>4593</v>
      </c>
      <c r="L985" t="s">
        <v>4612</v>
      </c>
      <c r="M985" t="s">
        <v>448</v>
      </c>
      <c r="N985" t="s">
        <v>36</v>
      </c>
      <c r="O985" t="s">
        <v>37</v>
      </c>
      <c r="P985" t="s">
        <v>4613</v>
      </c>
      <c r="Q985" t="s">
        <v>38</v>
      </c>
      <c r="R985" t="s">
        <v>1881</v>
      </c>
      <c r="S985" t="s">
        <v>4596</v>
      </c>
      <c r="T985" t="s">
        <v>4614</v>
      </c>
      <c r="U985" t="s">
        <v>4314</v>
      </c>
      <c r="V985" t="s">
        <v>4314</v>
      </c>
      <c r="W985" t="s">
        <v>37</v>
      </c>
      <c r="X985" t="s">
        <v>37</v>
      </c>
      <c r="Y985" t="s">
        <v>37</v>
      </c>
      <c r="Z985" t="s">
        <v>4615</v>
      </c>
      <c r="AA985" t="s">
        <v>44</v>
      </c>
      <c r="AB985" t="s">
        <v>44</v>
      </c>
      <c r="AC985" t="s">
        <v>45</v>
      </c>
      <c r="AD985" t="s">
        <v>46</v>
      </c>
      <c r="AE985" t="s">
        <v>4316</v>
      </c>
      <c r="AF985" t="s">
        <v>48</v>
      </c>
      <c r="AG985">
        <v>622103</v>
      </c>
      <c r="AH985">
        <v>1</v>
      </c>
      <c r="AI985">
        <v>1</v>
      </c>
    </row>
    <row r="986" spans="1:35" ht="16.850000000000001" customHeight="1">
      <c r="A986" s="65" t="str">
        <f>IF(L986="","",IF(COUNTIF(Wip!K:K,L986)=0,IF(W986="","KGB","KBB"),IF(AND(_xlfn.IFNA(VLOOKUP(L986,Wip!K:M,3,0),"")="Y",Q986="MTCAPPLYCONF"),"On Hold",IF(W986="","KGB","KBB"))))</f>
        <v>KBB</v>
      </c>
      <c r="B986" s="65" t="str">
        <f>IF(A986="on hold", "on hold",
 IF(A986="KGB", "Standard Shipment",
  IF(IFERROR(IFERROR(VLOOKUP(L986, List!D:J, 7, 0), VLOOKUP(L986&amp;"", List!D:J, 7, 0)), 0)=0,
   IF(IFERROR(IFERROR(VLOOKUP(L986, 'CND List'!$A:$C, 3, 0), VLOOKUP(L986&amp;"", 'CND List'!$A:$C, 3, 0)), 0)=0,
    IF(A986="KBB", "-", ""),
    IFERROR(VLOOKUP(L986, 'CND List'!$A:$C, 3, 0), VLOOKUP(L986&amp;"", 'CND List'!$A:$C, 3, 0))
   ),
   IFERROR(VLOOKUP(L986, List!D:J, 7, 0), VLOOKUP(L986&amp;"", List!D:J, 7, 0))
  )
 )
)</f>
        <v>-</v>
      </c>
      <c r="C986" s="66" t="str">
        <f t="shared" si="16"/>
        <v>wait for return customer</v>
      </c>
      <c r="D986" s="67" t="str">
        <f ca="1">IF(C986="Local Scrap","Closed",IFERROR(IF(A986="kgb","Closed",IF(MID(C986,5,1)="Q","Closed",LOOKUP(TODAY()-W986, {0,31,91,181,366}, {"0-30天","31-90天","91-180天","181-365天","365天以上"}))), LOOKUP(TODAY()-Z986, {0,31,91,181,366}, {"0-30天","31-90天","91-180天","181-365天","365天以上"})))</f>
        <v>181-365天</v>
      </c>
      <c r="E986" s="67" t="str" cm="1">
        <f t="array" ref="E986">IF(A986&lt;&gt;"kbb", "", IF(IFERROR(VALUE(V986), 0)=MAX(INDEX(($A$2:$A$4929="kbb")*($L$2:$L$4929=L986)*IFERROR(VALUE($V$2:$V$4929), 0), 0)), "最新", "歷史重複"))</f>
        <v>最新</v>
      </c>
      <c r="F986" t="s">
        <v>4591</v>
      </c>
      <c r="G986" t="s">
        <v>29</v>
      </c>
      <c r="H986" t="s">
        <v>30</v>
      </c>
      <c r="I986" t="s">
        <v>3483</v>
      </c>
      <c r="J986" t="s">
        <v>4592</v>
      </c>
      <c r="K986" t="s">
        <v>4593</v>
      </c>
      <c r="L986" t="s">
        <v>4616</v>
      </c>
      <c r="M986" t="s">
        <v>400</v>
      </c>
      <c r="N986" t="s">
        <v>36</v>
      </c>
      <c r="O986" t="s">
        <v>37</v>
      </c>
      <c r="P986" t="s">
        <v>4616</v>
      </c>
      <c r="Q986" t="s">
        <v>38</v>
      </c>
      <c r="R986" t="s">
        <v>1881</v>
      </c>
      <c r="S986" t="s">
        <v>4596</v>
      </c>
      <c r="T986" t="s">
        <v>37</v>
      </c>
      <c r="U986" t="s">
        <v>37</v>
      </c>
      <c r="V986" t="s">
        <v>4617</v>
      </c>
      <c r="W986" t="s">
        <v>113</v>
      </c>
      <c r="X986" t="s">
        <v>114</v>
      </c>
      <c r="Y986" t="s">
        <v>4618</v>
      </c>
      <c r="Z986" t="s">
        <v>4619</v>
      </c>
      <c r="AA986" t="s">
        <v>44</v>
      </c>
      <c r="AB986" t="s">
        <v>44</v>
      </c>
      <c r="AC986" t="s">
        <v>117</v>
      </c>
      <c r="AD986" t="s">
        <v>46</v>
      </c>
      <c r="AE986" t="s">
        <v>37</v>
      </c>
      <c r="AF986" t="s">
        <v>37</v>
      </c>
      <c r="AG986" t="s">
        <v>37</v>
      </c>
      <c r="AH986" t="s">
        <v>37</v>
      </c>
      <c r="AI986" t="s">
        <v>37</v>
      </c>
    </row>
    <row r="987" spans="1:35" ht="16.850000000000001" customHeight="1">
      <c r="A987" s="65" t="str">
        <f>IF(L987="","",IF(COUNTIF(Wip!K:K,L987)=0,IF(W987="","KGB","KBB"),IF(AND(_xlfn.IFNA(VLOOKUP(L987,Wip!K:M,3,0),"")="Y",Q987="MTCAPPLYCONF"),"On Hold",IF(W987="","KGB","KBB"))))</f>
        <v>KGB</v>
      </c>
      <c r="B987" s="65" t="str">
        <f>IF(A987="on hold", "on hold",
 IF(A987="KGB", "Standard Shipment",
  IF(IFERROR(IFERROR(VLOOKUP(L987, List!D:J, 7, 0), VLOOKUP(L987&amp;"", List!D:J, 7, 0)), 0)=0,
   IF(IFERROR(IFERROR(VLOOKUP(L987, 'CND List'!$A:$C, 3, 0), VLOOKUP(L987&amp;"", 'CND List'!$A:$C, 3, 0)), 0)=0,
    IF(A987="KBB", "-", ""),
    IFERROR(VLOOKUP(L987, 'CND List'!$A:$C, 3, 0), VLOOKUP(L987&amp;"", 'CND List'!$A:$C, 3, 0))
   ),
   IFERROR(VLOOKUP(L987, List!D:J, 7, 0), VLOOKUP(L987&amp;"", List!D:J, 7, 0))
  )
 )
)</f>
        <v>Standard Shipment</v>
      </c>
      <c r="C987" s="66" t="str">
        <f t="shared" si="16"/>
        <v>Standard Shipment</v>
      </c>
      <c r="D987" s="67" t="str">
        <f ca="1">IF(C987="Local Scrap","Closed",IFERROR(IF(A987="kgb","Closed",IF(MID(C987,5,1)="Q","Closed",LOOKUP(TODAY()-W987, {0,31,91,181,366}, {"0-30天","31-90天","91-180天","181-365天","365天以上"}))), LOOKUP(TODAY()-Z987, {0,31,91,181,366}, {"0-30天","31-90天","91-180天","181-365天","365天以上"})))</f>
        <v>Closed</v>
      </c>
      <c r="E987" s="67" t="str" cm="1">
        <f t="array" ref="E987">IF(A987&lt;&gt;"kbb", "", IF(IFERROR(VALUE(V987), 0)=MAX(INDEX(($A$2:$A$4929="kbb")*($L$2:$L$4929=L987)*IFERROR(VALUE($V$2:$V$4929), 0), 0)), "最新", "歷史重複"))</f>
        <v/>
      </c>
      <c r="F987" t="s">
        <v>4591</v>
      </c>
      <c r="G987" t="s">
        <v>29</v>
      </c>
      <c r="H987" t="s">
        <v>30</v>
      </c>
      <c r="I987" t="s">
        <v>3483</v>
      </c>
      <c r="J987" t="s">
        <v>4592</v>
      </c>
      <c r="K987" t="s">
        <v>4593</v>
      </c>
      <c r="L987" t="s">
        <v>4620</v>
      </c>
      <c r="M987" t="s">
        <v>4621</v>
      </c>
      <c r="N987" t="s">
        <v>2007</v>
      </c>
      <c r="O987" t="s">
        <v>37</v>
      </c>
      <c r="P987" t="s">
        <v>4622</v>
      </c>
      <c r="Q987" t="s">
        <v>38</v>
      </c>
      <c r="R987" t="s">
        <v>53</v>
      </c>
      <c r="S987" t="s">
        <v>4623</v>
      </c>
      <c r="T987" t="s">
        <v>4624</v>
      </c>
      <c r="U987" t="s">
        <v>4415</v>
      </c>
      <c r="V987" t="s">
        <v>4415</v>
      </c>
      <c r="W987" t="s">
        <v>37</v>
      </c>
      <c r="X987" t="s">
        <v>37</v>
      </c>
      <c r="Y987" t="s">
        <v>37</v>
      </c>
      <c r="Z987" t="s">
        <v>4625</v>
      </c>
      <c r="AA987" t="s">
        <v>44</v>
      </c>
      <c r="AB987" t="s">
        <v>44</v>
      </c>
      <c r="AC987" t="s">
        <v>45</v>
      </c>
      <c r="AD987" t="s">
        <v>1847</v>
      </c>
      <c r="AE987" t="s">
        <v>4210</v>
      </c>
      <c r="AF987" t="s">
        <v>48</v>
      </c>
      <c r="AG987">
        <v>621921</v>
      </c>
      <c r="AH987">
        <v>1</v>
      </c>
      <c r="AI987">
        <v>1</v>
      </c>
    </row>
    <row r="988" spans="1:35" ht="16.850000000000001" customHeight="1">
      <c r="A988" s="65" t="str">
        <f>IF(L988="","",IF(COUNTIF(Wip!K:K,L988)=0,IF(W988="","KGB","KBB"),IF(AND(_xlfn.IFNA(VLOOKUP(L988,Wip!K:M,3,0),"")="Y",Q988="MTCAPPLYCONF"),"On Hold",IF(W988="","KGB","KBB"))))</f>
        <v>KGB</v>
      </c>
      <c r="B988" s="65" t="str">
        <f>IF(A988="on hold", "on hold",
 IF(A988="KGB", "Standard Shipment",
  IF(IFERROR(IFERROR(VLOOKUP(L988, List!D:J, 7, 0), VLOOKUP(L988&amp;"", List!D:J, 7, 0)), 0)=0,
   IF(IFERROR(IFERROR(VLOOKUP(L988, 'CND List'!$A:$C, 3, 0), VLOOKUP(L988&amp;"", 'CND List'!$A:$C, 3, 0)), 0)=0,
    IF(A988="KBB", "-", ""),
    IFERROR(VLOOKUP(L988, 'CND List'!$A:$C, 3, 0), VLOOKUP(L988&amp;"", 'CND List'!$A:$C, 3, 0))
   ),
   IFERROR(VLOOKUP(L988, List!D:J, 7, 0), VLOOKUP(L988&amp;"", List!D:J, 7, 0))
  )
 )
)</f>
        <v>Standard Shipment</v>
      </c>
      <c r="C988" s="66" t="str">
        <f t="shared" si="16"/>
        <v>Standard Shipment</v>
      </c>
      <c r="D988" s="67" t="str">
        <f ca="1">IF(C988="Local Scrap","Closed",IFERROR(IF(A988="kgb","Closed",IF(MID(C988,5,1)="Q","Closed",LOOKUP(TODAY()-W988, {0,31,91,181,366}, {"0-30天","31-90天","91-180天","181-365天","365天以上"}))), LOOKUP(TODAY()-Z988, {0,31,91,181,366}, {"0-30天","31-90天","91-180天","181-365天","365天以上"})))</f>
        <v>Closed</v>
      </c>
      <c r="E988" s="67" t="str" cm="1">
        <f t="array" ref="E988">IF(A988&lt;&gt;"kbb", "", IF(IFERROR(VALUE(V988), 0)=MAX(INDEX(($A$2:$A$4929="kbb")*($L$2:$L$4929=L988)*IFERROR(VALUE($V$2:$V$4929), 0), 0)), "最新", "歷史重複"))</f>
        <v/>
      </c>
      <c r="F988" t="s">
        <v>4591</v>
      </c>
      <c r="G988" t="s">
        <v>29</v>
      </c>
      <c r="H988" t="s">
        <v>30</v>
      </c>
      <c r="I988" t="s">
        <v>3483</v>
      </c>
      <c r="J988" t="s">
        <v>4592</v>
      </c>
      <c r="K988" t="s">
        <v>4593</v>
      </c>
      <c r="L988" t="s">
        <v>4626</v>
      </c>
      <c r="M988" t="s">
        <v>1610</v>
      </c>
      <c r="N988" t="s">
        <v>1391</v>
      </c>
      <c r="O988" t="s">
        <v>37</v>
      </c>
      <c r="P988" t="s">
        <v>4627</v>
      </c>
      <c r="Q988" t="s">
        <v>38</v>
      </c>
      <c r="R988" t="s">
        <v>53</v>
      </c>
      <c r="S988" t="s">
        <v>4623</v>
      </c>
      <c r="T988" t="s">
        <v>4628</v>
      </c>
      <c r="U988" t="s">
        <v>4415</v>
      </c>
      <c r="V988" t="s">
        <v>4415</v>
      </c>
      <c r="W988" t="s">
        <v>37</v>
      </c>
      <c r="X988" t="s">
        <v>37</v>
      </c>
      <c r="Y988" t="s">
        <v>37</v>
      </c>
      <c r="Z988" t="s">
        <v>4629</v>
      </c>
      <c r="AA988" t="s">
        <v>44</v>
      </c>
      <c r="AB988" t="s">
        <v>44</v>
      </c>
      <c r="AC988" t="s">
        <v>45</v>
      </c>
      <c r="AD988" t="s">
        <v>1302</v>
      </c>
      <c r="AE988" t="s">
        <v>4210</v>
      </c>
      <c r="AF988" t="s">
        <v>48</v>
      </c>
      <c r="AG988">
        <v>621921</v>
      </c>
      <c r="AH988">
        <v>1</v>
      </c>
      <c r="AI988">
        <v>1</v>
      </c>
    </row>
    <row r="989" spans="1:35" ht="16.850000000000001" customHeight="1">
      <c r="A989" s="65" t="str">
        <f>IF(L989="","",IF(COUNTIF(Wip!K:K,L989)=0,IF(W989="","KGB","KBB"),IF(AND(_xlfn.IFNA(VLOOKUP(L989,Wip!K:M,3,0),"")="Y",Q989="MTCAPPLYCONF"),"On Hold",IF(W989="","KGB","KBB"))))</f>
        <v>KGB</v>
      </c>
      <c r="B989" s="65" t="str">
        <f>IF(A989="on hold", "on hold",
 IF(A989="KGB", "Standard Shipment",
  IF(IFERROR(IFERROR(VLOOKUP(L989, List!D:J, 7, 0), VLOOKUP(L989&amp;"", List!D:J, 7, 0)), 0)=0,
   IF(IFERROR(IFERROR(VLOOKUP(L989, 'CND List'!$A:$C, 3, 0), VLOOKUP(L989&amp;"", 'CND List'!$A:$C, 3, 0)), 0)=0,
    IF(A989="KBB", "-", ""),
    IFERROR(VLOOKUP(L989, 'CND List'!$A:$C, 3, 0), VLOOKUP(L989&amp;"", 'CND List'!$A:$C, 3, 0))
   ),
   IFERROR(VLOOKUP(L989, List!D:J, 7, 0), VLOOKUP(L989&amp;"", List!D:J, 7, 0))
  )
 )
)</f>
        <v>Standard Shipment</v>
      </c>
      <c r="C989" s="66" t="str">
        <f t="shared" si="16"/>
        <v>Standard Shipment</v>
      </c>
      <c r="D989" s="67" t="str">
        <f ca="1">IF(C989="Local Scrap","Closed",IFERROR(IF(A989="kgb","Closed",IF(MID(C989,5,1)="Q","Closed",LOOKUP(TODAY()-W989, {0,31,91,181,366}, {"0-30天","31-90天","91-180天","181-365天","365天以上"}))), LOOKUP(TODAY()-Z989, {0,31,91,181,366}, {"0-30天","31-90天","91-180天","181-365天","365天以上"})))</f>
        <v>Closed</v>
      </c>
      <c r="E989" s="67" t="str" cm="1">
        <f t="array" ref="E989">IF(A989&lt;&gt;"kbb", "", IF(IFERROR(VALUE(V989), 0)=MAX(INDEX(($A$2:$A$4929="kbb")*($L$2:$L$4929=L989)*IFERROR(VALUE($V$2:$V$4929), 0), 0)), "最新", "歷史重複"))</f>
        <v/>
      </c>
      <c r="F989" t="s">
        <v>4591</v>
      </c>
      <c r="G989" t="s">
        <v>29</v>
      </c>
      <c r="H989" t="s">
        <v>30</v>
      </c>
      <c r="I989" t="s">
        <v>3483</v>
      </c>
      <c r="J989" t="s">
        <v>4592</v>
      </c>
      <c r="K989" t="s">
        <v>4593</v>
      </c>
      <c r="L989" t="s">
        <v>4630</v>
      </c>
      <c r="M989" t="s">
        <v>930</v>
      </c>
      <c r="N989" t="s">
        <v>219</v>
      </c>
      <c r="O989" t="s">
        <v>37</v>
      </c>
      <c r="P989" t="s">
        <v>4631</v>
      </c>
      <c r="Q989" t="s">
        <v>38</v>
      </c>
      <c r="R989" t="s">
        <v>53</v>
      </c>
      <c r="S989" t="s">
        <v>4623</v>
      </c>
      <c r="T989" t="s">
        <v>4632</v>
      </c>
      <c r="U989" t="s">
        <v>4542</v>
      </c>
      <c r="V989" t="s">
        <v>4542</v>
      </c>
      <c r="W989" t="s">
        <v>37</v>
      </c>
      <c r="X989" t="s">
        <v>37</v>
      </c>
      <c r="Y989" t="s">
        <v>37</v>
      </c>
      <c r="Z989" t="s">
        <v>4633</v>
      </c>
      <c r="AA989" t="s">
        <v>44</v>
      </c>
      <c r="AB989" t="s">
        <v>44</v>
      </c>
      <c r="AC989" t="s">
        <v>45</v>
      </c>
      <c r="AD989" t="s">
        <v>179</v>
      </c>
      <c r="AE989" t="s">
        <v>4395</v>
      </c>
      <c r="AF989" t="s">
        <v>48</v>
      </c>
      <c r="AG989">
        <v>622131</v>
      </c>
      <c r="AH989">
        <v>5.2</v>
      </c>
      <c r="AI989">
        <v>5.2</v>
      </c>
    </row>
    <row r="990" spans="1:35" ht="16.850000000000001" customHeight="1">
      <c r="A990" s="65" t="str">
        <f>IF(L990="","",IF(COUNTIF(Wip!K:K,L990)=0,IF(W990="","KGB","KBB"),IF(AND(_xlfn.IFNA(VLOOKUP(L990,Wip!K:M,3,0),"")="Y",Q990="MTCAPPLYCONF"),"On Hold",IF(W990="","KGB","KBB"))))</f>
        <v>KGB</v>
      </c>
      <c r="B990" s="65" t="str">
        <f>IF(A990="on hold", "on hold",
 IF(A990="KGB", "Standard Shipment",
  IF(IFERROR(IFERROR(VLOOKUP(L990, List!D:J, 7, 0), VLOOKUP(L990&amp;"", List!D:J, 7, 0)), 0)=0,
   IF(IFERROR(IFERROR(VLOOKUP(L990, 'CND List'!$A:$C, 3, 0), VLOOKUP(L990&amp;"", 'CND List'!$A:$C, 3, 0)), 0)=0,
    IF(A990="KBB", "-", ""),
    IFERROR(VLOOKUP(L990, 'CND List'!$A:$C, 3, 0), VLOOKUP(L990&amp;"", 'CND List'!$A:$C, 3, 0))
   ),
   IFERROR(VLOOKUP(L990, List!D:J, 7, 0), VLOOKUP(L990&amp;"", List!D:J, 7, 0))
  )
 )
)</f>
        <v>Standard Shipment</v>
      </c>
      <c r="C990" s="66" t="str">
        <f t="shared" si="16"/>
        <v>Standard Shipment</v>
      </c>
      <c r="D990" s="67" t="str">
        <f ca="1">IF(C990="Local Scrap","Closed",IFERROR(IF(A990="kgb","Closed",IF(MID(C990,5,1)="Q","Closed",LOOKUP(TODAY()-W990, {0,31,91,181,366}, {"0-30天","31-90天","91-180天","181-365天","365天以上"}))), LOOKUP(TODAY()-Z990, {0,31,91,181,366}, {"0-30天","31-90天","91-180天","181-365天","365天以上"})))</f>
        <v>Closed</v>
      </c>
      <c r="E990" s="67" t="str" cm="1">
        <f t="array" ref="E990">IF(A990&lt;&gt;"kbb", "", IF(IFERROR(VALUE(V990), 0)=MAX(INDEX(($A$2:$A$4929="kbb")*($L$2:$L$4929=L990)*IFERROR(VALUE($V$2:$V$4929), 0), 0)), "最新", "歷史重複"))</f>
        <v/>
      </c>
      <c r="F990" t="s">
        <v>4591</v>
      </c>
      <c r="G990" t="s">
        <v>29</v>
      </c>
      <c r="H990" t="s">
        <v>30</v>
      </c>
      <c r="I990" t="s">
        <v>3483</v>
      </c>
      <c r="J990" t="s">
        <v>4592</v>
      </c>
      <c r="K990" t="s">
        <v>4593</v>
      </c>
      <c r="L990" t="s">
        <v>4634</v>
      </c>
      <c r="M990" t="s">
        <v>142</v>
      </c>
      <c r="N990" t="s">
        <v>82</v>
      </c>
      <c r="O990" t="s">
        <v>37</v>
      </c>
      <c r="P990" t="s">
        <v>4635</v>
      </c>
      <c r="Q990" t="s">
        <v>38</v>
      </c>
      <c r="R990" t="s">
        <v>53</v>
      </c>
      <c r="S990" t="s">
        <v>4596</v>
      </c>
      <c r="T990" t="s">
        <v>4636</v>
      </c>
      <c r="U990" t="s">
        <v>4415</v>
      </c>
      <c r="V990" t="s">
        <v>4415</v>
      </c>
      <c r="W990" t="s">
        <v>37</v>
      </c>
      <c r="X990" t="s">
        <v>37</v>
      </c>
      <c r="Y990" t="s">
        <v>37</v>
      </c>
      <c r="Z990" t="s">
        <v>4637</v>
      </c>
      <c r="AA990" t="s">
        <v>44</v>
      </c>
      <c r="AB990" t="s">
        <v>44</v>
      </c>
      <c r="AC990" t="s">
        <v>45</v>
      </c>
      <c r="AD990" t="s">
        <v>87</v>
      </c>
      <c r="AE990" t="s">
        <v>4210</v>
      </c>
      <c r="AF990" t="s">
        <v>48</v>
      </c>
      <c r="AG990">
        <v>621921</v>
      </c>
      <c r="AH990">
        <v>1</v>
      </c>
      <c r="AI990">
        <v>1</v>
      </c>
    </row>
    <row r="991" spans="1:35" ht="16.850000000000001" customHeight="1">
      <c r="A991" s="65" t="str">
        <f>IF(L991="","",IF(COUNTIF(Wip!K:K,L991)=0,IF(W991="","KGB","KBB"),IF(AND(_xlfn.IFNA(VLOOKUP(L991,Wip!K:M,3,0),"")="Y",Q991="MTCAPPLYCONF"),"On Hold",IF(W991="","KGB","KBB"))))</f>
        <v>KBB</v>
      </c>
      <c r="B991" s="65" t="str">
        <f>IF(A991="on hold", "on hold",
 IF(A991="KGB", "Standard Shipment",
  IF(IFERROR(IFERROR(VLOOKUP(L991, List!D:J, 7, 0), VLOOKUP(L991&amp;"", List!D:J, 7, 0)), 0)=0,
   IF(IFERROR(IFERROR(VLOOKUP(L991, 'CND List'!$A:$C, 3, 0), VLOOKUP(L991&amp;"", 'CND List'!$A:$C, 3, 0)), 0)=0,
    IF(A991="KBB", "-", ""),
    IFERROR(VLOOKUP(L991, 'CND List'!$A:$C, 3, 0), VLOOKUP(L991&amp;"", 'CND List'!$A:$C, 3, 0))
   ),
   IFERROR(VLOOKUP(L991, List!D:J, 7, 0), VLOOKUP(L991&amp;"", List!D:J, 7, 0))
  )
 )
)</f>
        <v>CND Sceond Pass</v>
      </c>
      <c r="C991" s="66" t="str">
        <f t="shared" si="16"/>
        <v>Standard Shipment</v>
      </c>
      <c r="D991" s="67" t="str">
        <f ca="1">IF(C991="Local Scrap","Closed",IFERROR(IF(A991="kgb","Closed",IF(MID(C991,5,1)="Q","Closed",LOOKUP(TODAY()-W991, {0,31,91,181,366}, {"0-30天","31-90天","91-180天","181-365天","365天以上"}))), LOOKUP(TODAY()-Z991, {0,31,91,181,366}, {"0-30天","31-90天","91-180天","181-365天","365天以上"})))</f>
        <v>181-365天</v>
      </c>
      <c r="E991" s="67" t="str" cm="1">
        <f t="array" ref="E991">IF(A991&lt;&gt;"kbb", "", IF(IFERROR(VALUE(V991), 0)=MAX(INDEX(($A$2:$A$4929="kbb")*($L$2:$L$4929=L991)*IFERROR(VALUE($V$2:$V$4929), 0), 0)), "最新", "歷史重複"))</f>
        <v>最新</v>
      </c>
      <c r="F991" t="s">
        <v>4591</v>
      </c>
      <c r="G991" t="s">
        <v>29</v>
      </c>
      <c r="H991" t="s">
        <v>30</v>
      </c>
      <c r="I991" t="s">
        <v>3483</v>
      </c>
      <c r="J991" t="s">
        <v>4592</v>
      </c>
      <c r="K991" t="s">
        <v>4593</v>
      </c>
      <c r="L991" t="s">
        <v>4638</v>
      </c>
      <c r="M991" t="s">
        <v>4639</v>
      </c>
      <c r="N991" t="s">
        <v>2360</v>
      </c>
      <c r="O991" t="s">
        <v>37</v>
      </c>
      <c r="P991" t="s">
        <v>4638</v>
      </c>
      <c r="Q991" t="s">
        <v>38</v>
      </c>
      <c r="R991" t="s">
        <v>39</v>
      </c>
      <c r="S991" t="s">
        <v>4596</v>
      </c>
      <c r="T991" t="s">
        <v>37</v>
      </c>
      <c r="U991" t="s">
        <v>37</v>
      </c>
      <c r="V991" t="s">
        <v>4640</v>
      </c>
      <c r="W991" t="s">
        <v>517</v>
      </c>
      <c r="X991" t="s">
        <v>114</v>
      </c>
      <c r="Y991" t="s">
        <v>518</v>
      </c>
      <c r="Z991" t="s">
        <v>4641</v>
      </c>
      <c r="AA991" t="s">
        <v>44</v>
      </c>
      <c r="AB991" t="s">
        <v>44</v>
      </c>
      <c r="AC991" t="s">
        <v>117</v>
      </c>
      <c r="AD991" t="s">
        <v>1532</v>
      </c>
      <c r="AE991" t="s">
        <v>37</v>
      </c>
      <c r="AF991" t="s">
        <v>37</v>
      </c>
      <c r="AG991" t="s">
        <v>37</v>
      </c>
      <c r="AH991" t="s">
        <v>37</v>
      </c>
      <c r="AI991" t="s">
        <v>37</v>
      </c>
    </row>
    <row r="992" spans="1:35" ht="16.850000000000001" customHeight="1">
      <c r="A992" s="65" t="str">
        <f>IF(L992="","",IF(COUNTIF(Wip!K:K,L992)=0,IF(W992="","KGB","KBB"),IF(AND(_xlfn.IFNA(VLOOKUP(L992,Wip!K:M,3,0),"")="Y",Q992="MTCAPPLYCONF"),"On Hold",IF(W992="","KGB","KBB"))))</f>
        <v>KBB</v>
      </c>
      <c r="B992" s="65" t="str">
        <f>IF(A992="on hold", "on hold",
 IF(A992="KGB", "Standard Shipment",
  IF(IFERROR(IFERROR(VLOOKUP(L992, List!D:J, 7, 0), VLOOKUP(L992&amp;"", List!D:J, 7, 0)), 0)=0,
   IF(IFERROR(IFERROR(VLOOKUP(L992, 'CND List'!$A:$C, 3, 0), VLOOKUP(L992&amp;"", 'CND List'!$A:$C, 3, 0)), 0)=0,
    IF(A992="KBB", "-", ""),
    IFERROR(VLOOKUP(L992, 'CND List'!$A:$C, 3, 0), VLOOKUP(L992&amp;"", 'CND List'!$A:$C, 3, 0))
   ),
   IFERROR(VLOOKUP(L992, List!D:J, 7, 0), VLOOKUP(L992&amp;"", List!D:J, 7, 0))
  )
 )
)</f>
        <v>-</v>
      </c>
      <c r="C992" s="66" t="str">
        <f t="shared" si="16"/>
        <v>wait for return customer</v>
      </c>
      <c r="D992" s="67" t="str">
        <f ca="1">IF(C992="Local Scrap","Closed",IFERROR(IF(A992="kgb","Closed",IF(MID(C992,5,1)="Q","Closed",LOOKUP(TODAY()-W992, {0,31,91,181,366}, {"0-30天","31-90天","91-180天","181-365天","365天以上"}))), LOOKUP(TODAY()-Z992, {0,31,91,181,366}, {"0-30天","31-90天","91-180天","181-365天","365天以上"})))</f>
        <v>181-365天</v>
      </c>
      <c r="E992" s="67" t="str" cm="1">
        <f t="array" ref="E992">IF(A992&lt;&gt;"kbb", "", IF(IFERROR(VALUE(V992), 0)=MAX(INDEX(($A$2:$A$4929="kbb")*($L$2:$L$4929=L992)*IFERROR(VALUE($V$2:$V$4929), 0), 0)), "最新", "歷史重複"))</f>
        <v>最新</v>
      </c>
      <c r="F992" t="s">
        <v>4591</v>
      </c>
      <c r="G992" t="s">
        <v>29</v>
      </c>
      <c r="H992" t="s">
        <v>30</v>
      </c>
      <c r="I992" t="s">
        <v>3483</v>
      </c>
      <c r="J992" t="s">
        <v>4592</v>
      </c>
      <c r="K992" t="s">
        <v>4593</v>
      </c>
      <c r="L992" t="s">
        <v>4642</v>
      </c>
      <c r="M992" t="s">
        <v>384</v>
      </c>
      <c r="N992" t="s">
        <v>385</v>
      </c>
      <c r="O992" t="s">
        <v>37</v>
      </c>
      <c r="P992" t="s">
        <v>4642</v>
      </c>
      <c r="Q992" t="s">
        <v>38</v>
      </c>
      <c r="R992" t="s">
        <v>1881</v>
      </c>
      <c r="S992" t="s">
        <v>4596</v>
      </c>
      <c r="T992" t="s">
        <v>37</v>
      </c>
      <c r="U992" t="s">
        <v>37</v>
      </c>
      <c r="V992" t="s">
        <v>4643</v>
      </c>
      <c r="W992" t="s">
        <v>113</v>
      </c>
      <c r="X992" t="s">
        <v>114</v>
      </c>
      <c r="Y992" t="s">
        <v>1835</v>
      </c>
      <c r="Z992" t="s">
        <v>4644</v>
      </c>
      <c r="AA992" t="s">
        <v>44</v>
      </c>
      <c r="AB992" t="s">
        <v>44</v>
      </c>
      <c r="AC992" t="s">
        <v>117</v>
      </c>
      <c r="AD992" t="s">
        <v>390</v>
      </c>
      <c r="AE992" t="s">
        <v>37</v>
      </c>
      <c r="AF992" t="s">
        <v>37</v>
      </c>
      <c r="AG992" t="s">
        <v>37</v>
      </c>
      <c r="AH992" t="s">
        <v>37</v>
      </c>
      <c r="AI992" t="s">
        <v>37</v>
      </c>
    </row>
    <row r="993" spans="1:35" ht="16.850000000000001" customHeight="1">
      <c r="A993" s="65" t="str">
        <f>IF(L993="","",IF(COUNTIF(Wip!K:K,L993)=0,IF(W993="","KGB","KBB"),IF(AND(_xlfn.IFNA(VLOOKUP(L993,Wip!K:M,3,0),"")="Y",Q993="MTCAPPLYCONF"),"On Hold",IF(W993="","KGB","KBB"))))</f>
        <v>KBB</v>
      </c>
      <c r="B993" s="65" t="str">
        <f>IF(A993="on hold", "on hold",
 IF(A993="KGB", "Standard Shipment",
  IF(IFERROR(IFERROR(VLOOKUP(L993, List!D:J, 7, 0), VLOOKUP(L993&amp;"", List!D:J, 7, 0)), 0)=0,
   IF(IFERROR(IFERROR(VLOOKUP(L993, 'CND List'!$A:$C, 3, 0), VLOOKUP(L993&amp;"", 'CND List'!$A:$C, 3, 0)), 0)=0,
    IF(A993="KBB", "-", ""),
    IFERROR(VLOOKUP(L993, 'CND List'!$A:$C, 3, 0), VLOOKUP(L993&amp;"", 'CND List'!$A:$C, 3, 0))
   ),
   IFERROR(VLOOKUP(L993, List!D:J, 7, 0), VLOOKUP(L993&amp;"", List!D:J, 7, 0))
  )
 )
)</f>
        <v>-</v>
      </c>
      <c r="C993" s="66" t="str">
        <f t="shared" si="16"/>
        <v>wait for return customer</v>
      </c>
      <c r="D993" s="67" t="str">
        <f ca="1">IF(C993="Local Scrap","Closed",IFERROR(IF(A993="kgb","Closed",IF(MID(C993,5,1)="Q","Closed",LOOKUP(TODAY()-W993, {0,31,91,181,366}, {"0-30天","31-90天","91-180天","181-365天","365天以上"}))), LOOKUP(TODAY()-Z993, {0,31,91,181,366}, {"0-30天","31-90天","91-180天","181-365天","365天以上"})))</f>
        <v>181-365天</v>
      </c>
      <c r="E993" s="67" t="str" cm="1">
        <f t="array" ref="E993">IF(A993&lt;&gt;"kbb", "", IF(IFERROR(VALUE(V993), 0)=MAX(INDEX(($A$2:$A$4929="kbb")*($L$2:$L$4929=L993)*IFERROR(VALUE($V$2:$V$4929), 0), 0)), "最新", "歷史重複"))</f>
        <v>最新</v>
      </c>
      <c r="F993" t="s">
        <v>4591</v>
      </c>
      <c r="G993" t="s">
        <v>29</v>
      </c>
      <c r="H993" t="s">
        <v>30</v>
      </c>
      <c r="I993" t="s">
        <v>3483</v>
      </c>
      <c r="J993" t="s">
        <v>4592</v>
      </c>
      <c r="K993" t="s">
        <v>4593</v>
      </c>
      <c r="L993" t="s">
        <v>4645</v>
      </c>
      <c r="M993" t="s">
        <v>555</v>
      </c>
      <c r="N993" t="s">
        <v>556</v>
      </c>
      <c r="O993" t="s">
        <v>37</v>
      </c>
      <c r="P993" t="s">
        <v>4645</v>
      </c>
      <c r="Q993" t="s">
        <v>38</v>
      </c>
      <c r="R993" t="s">
        <v>1881</v>
      </c>
      <c r="S993" t="s">
        <v>4596</v>
      </c>
      <c r="T993" t="s">
        <v>37</v>
      </c>
      <c r="U993" t="s">
        <v>37</v>
      </c>
      <c r="V993" t="s">
        <v>4646</v>
      </c>
      <c r="W993" t="s">
        <v>113</v>
      </c>
      <c r="X993" t="s">
        <v>114</v>
      </c>
      <c r="Y993" t="s">
        <v>4647</v>
      </c>
      <c r="Z993" t="s">
        <v>4648</v>
      </c>
      <c r="AA993" t="s">
        <v>44</v>
      </c>
      <c r="AB993" t="s">
        <v>44</v>
      </c>
      <c r="AC993" t="s">
        <v>117</v>
      </c>
      <c r="AD993" t="s">
        <v>190</v>
      </c>
      <c r="AE993" t="s">
        <v>37</v>
      </c>
      <c r="AF993" t="s">
        <v>37</v>
      </c>
      <c r="AG993" t="s">
        <v>37</v>
      </c>
      <c r="AH993" t="s">
        <v>37</v>
      </c>
      <c r="AI993" t="s">
        <v>37</v>
      </c>
    </row>
    <row r="994" spans="1:35" ht="16.850000000000001" customHeight="1">
      <c r="A994" s="65" t="str">
        <f>IF(L994="","",IF(COUNTIF(Wip!K:K,L994)=0,IF(W994="","KGB","KBB"),IF(AND(_xlfn.IFNA(VLOOKUP(L994,Wip!K:M,3,0),"")="Y",Q994="MTCAPPLYCONF"),"On Hold",IF(W994="","KGB","KBB"))))</f>
        <v>KGB</v>
      </c>
      <c r="B994" s="65" t="str">
        <f>IF(A994="on hold", "on hold",
 IF(A994="KGB", "Standard Shipment",
  IF(IFERROR(IFERROR(VLOOKUP(L994, List!D:J, 7, 0), VLOOKUP(L994&amp;"", List!D:J, 7, 0)), 0)=0,
   IF(IFERROR(IFERROR(VLOOKUP(L994, 'CND List'!$A:$C, 3, 0), VLOOKUP(L994&amp;"", 'CND List'!$A:$C, 3, 0)), 0)=0,
    IF(A994="KBB", "-", ""),
    IFERROR(VLOOKUP(L994, 'CND List'!$A:$C, 3, 0), VLOOKUP(L994&amp;"", 'CND List'!$A:$C, 3, 0))
   ),
   IFERROR(VLOOKUP(L994, List!D:J, 7, 0), VLOOKUP(L994&amp;"", List!D:J, 7, 0))
  )
 )
)</f>
        <v>Standard Shipment</v>
      </c>
      <c r="C994" s="66" t="str">
        <f t="shared" si="16"/>
        <v>Standard Shipment</v>
      </c>
      <c r="D994" s="67" t="str">
        <f ca="1">IF(C994="Local Scrap","Closed",IFERROR(IF(A994="kgb","Closed",IF(MID(C994,5,1)="Q","Closed",LOOKUP(TODAY()-W994, {0,31,91,181,366}, {"0-30天","31-90天","91-180天","181-365天","365天以上"}))), LOOKUP(TODAY()-Z994, {0,31,91,181,366}, {"0-30天","31-90天","91-180天","181-365天","365天以上"})))</f>
        <v>Closed</v>
      </c>
      <c r="E994" s="67" t="str" cm="1">
        <f t="array" ref="E994">IF(A994&lt;&gt;"kbb", "", IF(IFERROR(VALUE(V994), 0)=MAX(INDEX(($A$2:$A$4929="kbb")*($L$2:$L$4929=L994)*IFERROR(VALUE($V$2:$V$4929), 0), 0)), "最新", "歷史重複"))</f>
        <v/>
      </c>
      <c r="F994" t="s">
        <v>4591</v>
      </c>
      <c r="G994" t="s">
        <v>29</v>
      </c>
      <c r="H994" t="s">
        <v>30</v>
      </c>
      <c r="I994" t="s">
        <v>3483</v>
      </c>
      <c r="J994" t="s">
        <v>4592</v>
      </c>
      <c r="K994" t="s">
        <v>4593</v>
      </c>
      <c r="L994" t="s">
        <v>4649</v>
      </c>
      <c r="M994" t="s">
        <v>4639</v>
      </c>
      <c r="N994" t="s">
        <v>2360</v>
      </c>
      <c r="O994" t="s">
        <v>37</v>
      </c>
      <c r="P994" t="s">
        <v>4650</v>
      </c>
      <c r="Q994" t="s">
        <v>38</v>
      </c>
      <c r="R994" t="s">
        <v>1881</v>
      </c>
      <c r="S994" t="s">
        <v>4596</v>
      </c>
      <c r="T994" t="s">
        <v>4651</v>
      </c>
      <c r="U994" t="s">
        <v>4542</v>
      </c>
      <c r="V994" t="s">
        <v>4542</v>
      </c>
      <c r="W994" t="s">
        <v>37</v>
      </c>
      <c r="X994" t="s">
        <v>37</v>
      </c>
      <c r="Y994" t="s">
        <v>37</v>
      </c>
      <c r="Z994" t="s">
        <v>4652</v>
      </c>
      <c r="AA994" t="s">
        <v>44</v>
      </c>
      <c r="AB994" t="s">
        <v>44</v>
      </c>
      <c r="AC994" t="s">
        <v>45</v>
      </c>
      <c r="AD994" t="s">
        <v>1532</v>
      </c>
      <c r="AE994" t="s">
        <v>4345</v>
      </c>
      <c r="AF994" t="s">
        <v>2122</v>
      </c>
      <c r="AG994">
        <v>622131</v>
      </c>
      <c r="AH994">
        <v>6.1</v>
      </c>
      <c r="AI994">
        <v>6.1</v>
      </c>
    </row>
    <row r="995" spans="1:35" ht="16.850000000000001" customHeight="1">
      <c r="A995" s="65" t="str">
        <f>IF(L995="","",IF(COUNTIF(Wip!K:K,L995)=0,IF(W995="","KGB","KBB"),IF(AND(_xlfn.IFNA(VLOOKUP(L995,Wip!K:M,3,0),"")="Y",Q995="MTCAPPLYCONF"),"On Hold",IF(W995="","KGB","KBB"))))</f>
        <v>KBB</v>
      </c>
      <c r="B995" s="65" t="str">
        <f>IF(A995="on hold", "on hold",
 IF(A995="KGB", "Standard Shipment",
  IF(IFERROR(IFERROR(VLOOKUP(L995, List!D:J, 7, 0), VLOOKUP(L995&amp;"", List!D:J, 7, 0)), 0)=0,
   IF(IFERROR(IFERROR(VLOOKUP(L995, 'CND List'!$A:$C, 3, 0), VLOOKUP(L995&amp;"", 'CND List'!$A:$C, 3, 0)), 0)=0,
    IF(A995="KBB", "-", ""),
    IFERROR(VLOOKUP(L995, 'CND List'!$A:$C, 3, 0), VLOOKUP(L995&amp;"", 'CND List'!$A:$C, 3, 0))
   ),
   IFERROR(VLOOKUP(L995, List!D:J, 7, 0), VLOOKUP(L995&amp;"", List!D:J, 7, 0))
  )
 )
)</f>
        <v>-</v>
      </c>
      <c r="C995" s="66" t="str">
        <f t="shared" si="16"/>
        <v>wait for return customer</v>
      </c>
      <c r="D995" s="67" t="str">
        <f ca="1">IF(C995="Local Scrap","Closed",IFERROR(IF(A995="kgb","Closed",IF(MID(C995,5,1)="Q","Closed",LOOKUP(TODAY()-W995, {0,31,91,181,366}, {"0-30天","31-90天","91-180天","181-365天","365天以上"}))), LOOKUP(TODAY()-Z995, {0,31,91,181,366}, {"0-30天","31-90天","91-180天","181-365天","365天以上"})))</f>
        <v>181-365天</v>
      </c>
      <c r="E995" s="67" t="str" cm="1">
        <f t="array" ref="E995">IF(A995&lt;&gt;"kbb", "", IF(IFERROR(VALUE(V995), 0)=MAX(INDEX(($A$2:$A$4929="kbb")*($L$2:$L$4929=L995)*IFERROR(VALUE($V$2:$V$4929), 0), 0)), "最新", "歷史重複"))</f>
        <v>最新</v>
      </c>
      <c r="F995" t="s">
        <v>4591</v>
      </c>
      <c r="G995" t="s">
        <v>29</v>
      </c>
      <c r="H995" t="s">
        <v>30</v>
      </c>
      <c r="I995" t="s">
        <v>3483</v>
      </c>
      <c r="J995" t="s">
        <v>4592</v>
      </c>
      <c r="K995" t="s">
        <v>4593</v>
      </c>
      <c r="L995" t="s">
        <v>4653</v>
      </c>
      <c r="M995" t="s">
        <v>205</v>
      </c>
      <c r="N995" t="s">
        <v>206</v>
      </c>
      <c r="O995" t="s">
        <v>37</v>
      </c>
      <c r="P995" t="s">
        <v>4653</v>
      </c>
      <c r="Q995" t="s">
        <v>38</v>
      </c>
      <c r="R995" t="s">
        <v>1881</v>
      </c>
      <c r="S995" t="s">
        <v>4596</v>
      </c>
      <c r="T995" t="s">
        <v>37</v>
      </c>
      <c r="U995" t="s">
        <v>37</v>
      </c>
      <c r="V995" t="s">
        <v>4654</v>
      </c>
      <c r="W995" t="s">
        <v>1157</v>
      </c>
      <c r="X995" t="s">
        <v>114</v>
      </c>
      <c r="Y995" t="s">
        <v>1158</v>
      </c>
      <c r="Z995" t="s">
        <v>4655</v>
      </c>
      <c r="AA995" t="s">
        <v>44</v>
      </c>
      <c r="AB995" t="s">
        <v>44</v>
      </c>
      <c r="AC995" t="s">
        <v>117</v>
      </c>
      <c r="AD995" t="s">
        <v>190</v>
      </c>
      <c r="AE995" t="s">
        <v>37</v>
      </c>
      <c r="AF995" t="s">
        <v>37</v>
      </c>
      <c r="AG995" t="s">
        <v>37</v>
      </c>
      <c r="AH995" t="s">
        <v>37</v>
      </c>
      <c r="AI995" t="s">
        <v>37</v>
      </c>
    </row>
    <row r="996" spans="1:35" ht="16.850000000000001" customHeight="1">
      <c r="A996" s="65" t="str">
        <f>IF(L996="","",IF(COUNTIF(Wip!K:K,L996)=0,IF(W996="","KGB","KBB"),IF(AND(_xlfn.IFNA(VLOOKUP(L996,Wip!K:M,3,0),"")="Y",Q996="MTCAPPLYCONF"),"On Hold",IF(W996="","KGB","KBB"))))</f>
        <v>KGB</v>
      </c>
      <c r="B996" s="65" t="str">
        <f>IF(A996="on hold", "on hold",
 IF(A996="KGB", "Standard Shipment",
  IF(IFERROR(IFERROR(VLOOKUP(L996, List!D:J, 7, 0), VLOOKUP(L996&amp;"", List!D:J, 7, 0)), 0)=0,
   IF(IFERROR(IFERROR(VLOOKUP(L996, 'CND List'!$A:$C, 3, 0), VLOOKUP(L996&amp;"", 'CND List'!$A:$C, 3, 0)), 0)=0,
    IF(A996="KBB", "-", ""),
    IFERROR(VLOOKUP(L996, 'CND List'!$A:$C, 3, 0), VLOOKUP(L996&amp;"", 'CND List'!$A:$C, 3, 0))
   ),
   IFERROR(VLOOKUP(L996, List!D:J, 7, 0), VLOOKUP(L996&amp;"", List!D:J, 7, 0))
  )
 )
)</f>
        <v>Standard Shipment</v>
      </c>
      <c r="C996" s="66" t="str">
        <f t="shared" si="16"/>
        <v>Standard Shipment</v>
      </c>
      <c r="D996" s="67" t="str">
        <f ca="1">IF(C996="Local Scrap","Closed",IFERROR(IF(A996="kgb","Closed",IF(MID(C996,5,1)="Q","Closed",LOOKUP(TODAY()-W996, {0,31,91,181,366}, {"0-30天","31-90天","91-180天","181-365天","365天以上"}))), LOOKUP(TODAY()-Z996, {0,31,91,181,366}, {"0-30天","31-90天","91-180天","181-365天","365天以上"})))</f>
        <v>Closed</v>
      </c>
      <c r="E996" s="67" t="str" cm="1">
        <f t="array" ref="E996">IF(A996&lt;&gt;"kbb", "", IF(IFERROR(VALUE(V996), 0)=MAX(INDEX(($A$2:$A$4929="kbb")*($L$2:$L$4929=L996)*IFERROR(VALUE($V$2:$V$4929), 0), 0)), "最新", "歷史重複"))</f>
        <v/>
      </c>
      <c r="F996" t="s">
        <v>4591</v>
      </c>
      <c r="G996" t="s">
        <v>29</v>
      </c>
      <c r="H996" t="s">
        <v>30</v>
      </c>
      <c r="I996" t="s">
        <v>3483</v>
      </c>
      <c r="J996" t="s">
        <v>4592</v>
      </c>
      <c r="K996" t="s">
        <v>4593</v>
      </c>
      <c r="L996" t="s">
        <v>4656</v>
      </c>
      <c r="M996" t="s">
        <v>4460</v>
      </c>
      <c r="N996" t="s">
        <v>823</v>
      </c>
      <c r="O996" t="s">
        <v>37</v>
      </c>
      <c r="P996" t="s">
        <v>4657</v>
      </c>
      <c r="Q996" t="s">
        <v>38</v>
      </c>
      <c r="R996" t="s">
        <v>1881</v>
      </c>
      <c r="S996" t="s">
        <v>4596</v>
      </c>
      <c r="T996" t="s">
        <v>4658</v>
      </c>
      <c r="U996" t="s">
        <v>4606</v>
      </c>
      <c r="V996" t="s">
        <v>4606</v>
      </c>
      <c r="W996" t="s">
        <v>37</v>
      </c>
      <c r="X996" t="s">
        <v>37</v>
      </c>
      <c r="Y996" t="s">
        <v>37</v>
      </c>
      <c r="Z996" t="s">
        <v>4659</v>
      </c>
      <c r="AA996" t="s">
        <v>44</v>
      </c>
      <c r="AB996" t="s">
        <v>44</v>
      </c>
      <c r="AC996" t="s">
        <v>45</v>
      </c>
      <c r="AD996" t="s">
        <v>179</v>
      </c>
      <c r="AE996" t="s">
        <v>4608</v>
      </c>
      <c r="AF996" t="s">
        <v>1730</v>
      </c>
      <c r="AG996">
        <v>622149</v>
      </c>
      <c r="AH996">
        <v>4.5</v>
      </c>
      <c r="AI996">
        <v>4.5</v>
      </c>
    </row>
    <row r="997" spans="1:35" ht="16.850000000000001" customHeight="1">
      <c r="A997" s="65" t="str">
        <f>IF(L997="","",IF(COUNTIF(Wip!K:K,L997)=0,IF(W997="","KGB","KBB"),IF(AND(_xlfn.IFNA(VLOOKUP(L997,Wip!K:M,3,0),"")="Y",Q997="MTCAPPLYCONF"),"On Hold",IF(W997="","KGB","KBB"))))</f>
        <v>KBB</v>
      </c>
      <c r="B997" s="65" t="str">
        <f>IF(A997="on hold", "on hold",
 IF(A997="KGB", "Standard Shipment",
  IF(IFERROR(IFERROR(VLOOKUP(L997, List!D:J, 7, 0), VLOOKUP(L997&amp;"", List!D:J, 7, 0)), 0)=0,
   IF(IFERROR(IFERROR(VLOOKUP(L997, 'CND List'!$A:$C, 3, 0), VLOOKUP(L997&amp;"", 'CND List'!$A:$C, 3, 0)), 0)=0,
    IF(A997="KBB", "-", ""),
    IFERROR(VLOOKUP(L997, 'CND List'!$A:$C, 3, 0), VLOOKUP(L997&amp;"", 'CND List'!$A:$C, 3, 0))
   ),
   IFERROR(VLOOKUP(L997, List!D:J, 7, 0), VLOOKUP(L997&amp;"", List!D:J, 7, 0))
  )
 )
)</f>
        <v>-</v>
      </c>
      <c r="C997" s="66" t="str">
        <f t="shared" si="16"/>
        <v>wait for return customer</v>
      </c>
      <c r="D997" s="67" t="str">
        <f ca="1">IF(C997="Local Scrap","Closed",IFERROR(IF(A997="kgb","Closed",IF(MID(C997,5,1)="Q","Closed",LOOKUP(TODAY()-W997, {0,31,91,181,366}, {"0-30天","31-90天","91-180天","181-365天","365天以上"}))), LOOKUP(TODAY()-Z997, {0,31,91,181,366}, {"0-30天","31-90天","91-180天","181-365天","365天以上"})))</f>
        <v>181-365天</v>
      </c>
      <c r="E997" s="67" t="str" cm="1">
        <f t="array" ref="E997">IF(A997&lt;&gt;"kbb", "", IF(IFERROR(VALUE(V997), 0)=MAX(INDEX(($A$2:$A$4929="kbb")*($L$2:$L$4929=L997)*IFERROR(VALUE($V$2:$V$4929), 0), 0)), "最新", "歷史重複"))</f>
        <v>最新</v>
      </c>
      <c r="F997" t="s">
        <v>4591</v>
      </c>
      <c r="G997" t="s">
        <v>29</v>
      </c>
      <c r="H997" t="s">
        <v>30</v>
      </c>
      <c r="I997" t="s">
        <v>3483</v>
      </c>
      <c r="J997" t="s">
        <v>4592</v>
      </c>
      <c r="K997" t="s">
        <v>4593</v>
      </c>
      <c r="L997" t="s">
        <v>3938</v>
      </c>
      <c r="M997" t="s">
        <v>701</v>
      </c>
      <c r="N997" t="s">
        <v>456</v>
      </c>
      <c r="O997" t="s">
        <v>37</v>
      </c>
      <c r="P997" t="s">
        <v>3938</v>
      </c>
      <c r="Q997" t="s">
        <v>38</v>
      </c>
      <c r="R997" t="s">
        <v>39</v>
      </c>
      <c r="S997" t="s">
        <v>4596</v>
      </c>
      <c r="T997" t="s">
        <v>37</v>
      </c>
      <c r="U997" t="s">
        <v>37</v>
      </c>
      <c r="V997" t="s">
        <v>4660</v>
      </c>
      <c r="W997" t="s">
        <v>517</v>
      </c>
      <c r="X997" t="s">
        <v>114</v>
      </c>
      <c r="Y997" t="s">
        <v>518</v>
      </c>
      <c r="Z997" t="s">
        <v>4661</v>
      </c>
      <c r="AA997" t="s">
        <v>44</v>
      </c>
      <c r="AB997" t="s">
        <v>44</v>
      </c>
      <c r="AC997" t="s">
        <v>117</v>
      </c>
      <c r="AD997" t="s">
        <v>460</v>
      </c>
      <c r="AE997" t="s">
        <v>37</v>
      </c>
      <c r="AF997" t="s">
        <v>37</v>
      </c>
      <c r="AG997" t="s">
        <v>37</v>
      </c>
      <c r="AH997" t="s">
        <v>37</v>
      </c>
      <c r="AI997" t="s">
        <v>37</v>
      </c>
    </row>
    <row r="998" spans="1:35" ht="16.850000000000001" customHeight="1">
      <c r="A998" s="65" t="str">
        <f>IF(L998="","",IF(COUNTIF(Wip!K:K,L998)=0,IF(W998="","KGB","KBB"),IF(AND(_xlfn.IFNA(VLOOKUP(L998,Wip!K:M,3,0),"")="Y",Q998="MTCAPPLYCONF"),"On Hold",IF(W998="","KGB","KBB"))))</f>
        <v>KGB</v>
      </c>
      <c r="B998" s="65" t="str">
        <f>IF(A998="on hold", "on hold",
 IF(A998="KGB", "Standard Shipment",
  IF(IFERROR(IFERROR(VLOOKUP(L998, List!D:J, 7, 0), VLOOKUP(L998&amp;"", List!D:J, 7, 0)), 0)=0,
   IF(IFERROR(IFERROR(VLOOKUP(L998, 'CND List'!$A:$C, 3, 0), VLOOKUP(L998&amp;"", 'CND List'!$A:$C, 3, 0)), 0)=0,
    IF(A998="KBB", "-", ""),
    IFERROR(VLOOKUP(L998, 'CND List'!$A:$C, 3, 0), VLOOKUP(L998&amp;"", 'CND List'!$A:$C, 3, 0))
   ),
   IFERROR(VLOOKUP(L998, List!D:J, 7, 0), VLOOKUP(L998&amp;"", List!D:J, 7, 0))
  )
 )
)</f>
        <v>Standard Shipment</v>
      </c>
      <c r="C998" s="66" t="str">
        <f t="shared" si="16"/>
        <v>Standard Shipment</v>
      </c>
      <c r="D998" s="67" t="str">
        <f ca="1">IF(C998="Local Scrap","Closed",IFERROR(IF(A998="kgb","Closed",IF(MID(C998,5,1)="Q","Closed",LOOKUP(TODAY()-W998, {0,31,91,181,366}, {"0-30天","31-90天","91-180天","181-365天","365天以上"}))), LOOKUP(TODAY()-Z998, {0,31,91,181,366}, {"0-30天","31-90天","91-180天","181-365天","365天以上"})))</f>
        <v>Closed</v>
      </c>
      <c r="E998" s="67" t="str" cm="1">
        <f t="array" ref="E998">IF(A998&lt;&gt;"kbb", "", IF(IFERROR(VALUE(V998), 0)=MAX(INDEX(($A$2:$A$4929="kbb")*($L$2:$L$4929=L998)*IFERROR(VALUE($V$2:$V$4929), 0), 0)), "最新", "歷史重複"))</f>
        <v/>
      </c>
      <c r="F998" t="s">
        <v>4591</v>
      </c>
      <c r="G998" t="s">
        <v>29</v>
      </c>
      <c r="H998" t="s">
        <v>30</v>
      </c>
      <c r="I998" t="s">
        <v>3483</v>
      </c>
      <c r="J998" t="s">
        <v>4592</v>
      </c>
      <c r="K998" t="s">
        <v>4593</v>
      </c>
      <c r="L998" t="s">
        <v>4662</v>
      </c>
      <c r="M998" t="s">
        <v>930</v>
      </c>
      <c r="N998" t="s">
        <v>219</v>
      </c>
      <c r="O998" t="s">
        <v>37</v>
      </c>
      <c r="P998" t="s">
        <v>4663</v>
      </c>
      <c r="Q998" t="s">
        <v>38</v>
      </c>
      <c r="R998" t="s">
        <v>1881</v>
      </c>
      <c r="S998" t="s">
        <v>4596</v>
      </c>
      <c r="T998" t="s">
        <v>4664</v>
      </c>
      <c r="U998" t="s">
        <v>4665</v>
      </c>
      <c r="V998" t="s">
        <v>4665</v>
      </c>
      <c r="W998" t="s">
        <v>37</v>
      </c>
      <c r="X998" t="s">
        <v>37</v>
      </c>
      <c r="Y998" t="s">
        <v>37</v>
      </c>
      <c r="Z998" t="s">
        <v>4666</v>
      </c>
      <c r="AA998" t="s">
        <v>44</v>
      </c>
      <c r="AB998" t="s">
        <v>44</v>
      </c>
      <c r="AC998" t="s">
        <v>45</v>
      </c>
      <c r="AD998" t="s">
        <v>179</v>
      </c>
      <c r="AE998" t="s">
        <v>4667</v>
      </c>
      <c r="AF998" t="s">
        <v>2317</v>
      </c>
      <c r="AG998">
        <v>622398</v>
      </c>
      <c r="AH998">
        <v>3.8</v>
      </c>
      <c r="AI998">
        <v>3.8</v>
      </c>
    </row>
    <row r="999" spans="1:35" ht="16.850000000000001" customHeight="1">
      <c r="A999" s="65" t="str">
        <f>IF(L999="","",IF(COUNTIF(Wip!K:K,L999)=0,IF(W999="","KGB","KBB"),IF(AND(_xlfn.IFNA(VLOOKUP(L999,Wip!K:M,3,0),"")="Y",Q999="MTCAPPLYCONF"),"On Hold",IF(W999="","KGB","KBB"))))</f>
        <v>KBB</v>
      </c>
      <c r="B999" s="65" t="str">
        <f>IF(A999="on hold", "on hold",
 IF(A999="KGB", "Standard Shipment",
  IF(IFERROR(IFERROR(VLOOKUP(L999, List!D:J, 7, 0), VLOOKUP(L999&amp;"", List!D:J, 7, 0)), 0)=0,
   IF(IFERROR(IFERROR(VLOOKUP(L999, 'CND List'!$A:$C, 3, 0), VLOOKUP(L999&amp;"", 'CND List'!$A:$C, 3, 0)), 0)=0,
    IF(A999="KBB", "-", ""),
    IFERROR(VLOOKUP(L999, 'CND List'!$A:$C, 3, 0), VLOOKUP(L999&amp;"", 'CND List'!$A:$C, 3, 0))
   ),
   IFERROR(VLOOKUP(L999, List!D:J, 7, 0), VLOOKUP(L999&amp;"", List!D:J, 7, 0))
  )
 )
)</f>
        <v>-</v>
      </c>
      <c r="C999" s="66" t="str">
        <f t="shared" si="16"/>
        <v>wait for return customer</v>
      </c>
      <c r="D999" s="67" t="str">
        <f ca="1">IF(C999="Local Scrap","Closed",IFERROR(IF(A999="kgb","Closed",IF(MID(C999,5,1)="Q","Closed",LOOKUP(TODAY()-W999, {0,31,91,181,366}, {"0-30天","31-90天","91-180天","181-365天","365天以上"}))), LOOKUP(TODAY()-Z999, {0,31,91,181,366}, {"0-30天","31-90天","91-180天","181-365天","365天以上"})))</f>
        <v>181-365天</v>
      </c>
      <c r="E999" s="67" t="str" cm="1">
        <f t="array" ref="E999">IF(A999&lt;&gt;"kbb", "", IF(IFERROR(VALUE(V999), 0)=MAX(INDEX(($A$2:$A$4929="kbb")*($L$2:$L$4929=L999)*IFERROR(VALUE($V$2:$V$4929), 0), 0)), "最新", "歷史重複"))</f>
        <v>最新</v>
      </c>
      <c r="F999" t="s">
        <v>4591</v>
      </c>
      <c r="G999" t="s">
        <v>29</v>
      </c>
      <c r="H999" t="s">
        <v>30</v>
      </c>
      <c r="I999" t="s">
        <v>3483</v>
      </c>
      <c r="J999" t="s">
        <v>4592</v>
      </c>
      <c r="K999" t="s">
        <v>4593</v>
      </c>
      <c r="L999" t="s">
        <v>4668</v>
      </c>
      <c r="M999" t="s">
        <v>4460</v>
      </c>
      <c r="N999" t="s">
        <v>823</v>
      </c>
      <c r="O999" t="s">
        <v>37</v>
      </c>
      <c r="P999" t="s">
        <v>4668</v>
      </c>
      <c r="Q999" t="s">
        <v>38</v>
      </c>
      <c r="R999" t="s">
        <v>39</v>
      </c>
      <c r="S999" t="s">
        <v>4596</v>
      </c>
      <c r="T999" t="s">
        <v>37</v>
      </c>
      <c r="U999" t="s">
        <v>37</v>
      </c>
      <c r="V999" t="s">
        <v>4669</v>
      </c>
      <c r="W999" t="s">
        <v>517</v>
      </c>
      <c r="X999" t="s">
        <v>114</v>
      </c>
      <c r="Y999" t="s">
        <v>518</v>
      </c>
      <c r="Z999" t="s">
        <v>4670</v>
      </c>
      <c r="AA999" t="s">
        <v>44</v>
      </c>
      <c r="AB999" t="s">
        <v>44</v>
      </c>
      <c r="AC999" t="s">
        <v>117</v>
      </c>
      <c r="AD999" t="s">
        <v>179</v>
      </c>
      <c r="AE999" t="s">
        <v>37</v>
      </c>
      <c r="AF999" t="s">
        <v>37</v>
      </c>
      <c r="AG999" t="s">
        <v>37</v>
      </c>
      <c r="AH999" t="s">
        <v>37</v>
      </c>
      <c r="AI999" t="s">
        <v>37</v>
      </c>
    </row>
    <row r="1000" spans="1:35" ht="16.850000000000001" customHeight="1">
      <c r="A1000" s="65" t="str">
        <f>IF(L1000="","",IF(COUNTIF(Wip!K:K,L1000)=0,IF(W1000="","KGB","KBB"),IF(AND(_xlfn.IFNA(VLOOKUP(L1000,Wip!K:M,3,0),"")="Y",Q1000="MTCAPPLYCONF"),"On Hold",IF(W1000="","KGB","KBB"))))</f>
        <v>KGB</v>
      </c>
      <c r="B1000" s="65" t="str">
        <f>IF(A1000="on hold", "on hold",
 IF(A1000="KGB", "Standard Shipment",
  IF(IFERROR(IFERROR(VLOOKUP(L1000, List!D:J, 7, 0), VLOOKUP(L1000&amp;"", List!D:J, 7, 0)), 0)=0,
   IF(IFERROR(IFERROR(VLOOKUP(L1000, 'CND List'!$A:$C, 3, 0), VLOOKUP(L1000&amp;"", 'CND List'!$A:$C, 3, 0)), 0)=0,
    IF(A1000="KBB", "-", ""),
    IFERROR(VLOOKUP(L1000, 'CND List'!$A:$C, 3, 0), VLOOKUP(L1000&amp;"", 'CND List'!$A:$C, 3, 0))
   ),
   IFERROR(VLOOKUP(L1000, List!D:J, 7, 0), VLOOKUP(L1000&amp;"", List!D:J, 7, 0))
  )
 )
)</f>
        <v>Standard Shipment</v>
      </c>
      <c r="C1000" s="66" t="str">
        <f t="shared" si="16"/>
        <v>Standard Shipment</v>
      </c>
      <c r="D1000" s="67" t="str">
        <f ca="1">IF(C1000="Local Scrap","Closed",IFERROR(IF(A1000="kgb","Closed",IF(MID(C1000,5,1)="Q","Closed",LOOKUP(TODAY()-W1000, {0,31,91,181,366}, {"0-30天","31-90天","91-180天","181-365天","365天以上"}))), LOOKUP(TODAY()-Z1000, {0,31,91,181,366}, {"0-30天","31-90天","91-180天","181-365天","365天以上"})))</f>
        <v>Closed</v>
      </c>
      <c r="E1000" s="67" t="str" cm="1">
        <f t="array" ref="E1000">IF(A1000&lt;&gt;"kbb", "", IF(IFERROR(VALUE(V1000), 0)=MAX(INDEX(($A$2:$A$4929="kbb")*($L$2:$L$4929=L1000)*IFERROR(VALUE($V$2:$V$4929), 0), 0)), "最新", "歷史重複"))</f>
        <v/>
      </c>
      <c r="F1000" t="s">
        <v>4671</v>
      </c>
      <c r="G1000" t="s">
        <v>29</v>
      </c>
      <c r="H1000" t="s">
        <v>30</v>
      </c>
      <c r="I1000" t="s">
        <v>3483</v>
      </c>
      <c r="J1000" t="s">
        <v>4672</v>
      </c>
      <c r="K1000" t="s">
        <v>4673</v>
      </c>
      <c r="L1000" t="s">
        <v>4674</v>
      </c>
      <c r="M1000" t="s">
        <v>1534</v>
      </c>
      <c r="N1000" t="s">
        <v>1535</v>
      </c>
      <c r="O1000" t="s">
        <v>37</v>
      </c>
      <c r="P1000" t="s">
        <v>4675</v>
      </c>
      <c r="Q1000" t="s">
        <v>38</v>
      </c>
      <c r="R1000" t="s">
        <v>1881</v>
      </c>
      <c r="S1000" t="s">
        <v>4676</v>
      </c>
      <c r="T1000" t="s">
        <v>4677</v>
      </c>
      <c r="U1000" t="s">
        <v>4227</v>
      </c>
      <c r="V1000" t="s">
        <v>4227</v>
      </c>
      <c r="W1000" t="s">
        <v>37</v>
      </c>
      <c r="X1000" t="s">
        <v>37</v>
      </c>
      <c r="Y1000" t="s">
        <v>37</v>
      </c>
      <c r="Z1000" t="s">
        <v>4678</v>
      </c>
      <c r="AA1000" t="s">
        <v>44</v>
      </c>
      <c r="AB1000" t="s">
        <v>44</v>
      </c>
      <c r="AC1000" t="s">
        <v>45</v>
      </c>
      <c r="AD1000" t="s">
        <v>1539</v>
      </c>
      <c r="AE1000" t="s">
        <v>4229</v>
      </c>
      <c r="AF1000" t="s">
        <v>48</v>
      </c>
      <c r="AG1000">
        <v>622064</v>
      </c>
      <c r="AH1000">
        <v>1</v>
      </c>
      <c r="AI1000">
        <v>1</v>
      </c>
    </row>
    <row r="1001" spans="1:35" ht="16.850000000000001" customHeight="1">
      <c r="A1001" s="65" t="str">
        <f>IF(L1001="","",IF(COUNTIF(Wip!K:K,L1001)=0,IF(W1001="","KGB","KBB"),IF(AND(_xlfn.IFNA(VLOOKUP(L1001,Wip!K:M,3,0),"")="Y",Q1001="MTCAPPLYCONF"),"On Hold",IF(W1001="","KGB","KBB"))))</f>
        <v>KGB</v>
      </c>
      <c r="B1001" s="65" t="str">
        <f>IF(A1001="on hold", "on hold",
 IF(A1001="KGB", "Standard Shipment",
  IF(IFERROR(IFERROR(VLOOKUP(L1001, List!D:J, 7, 0), VLOOKUP(L1001&amp;"", List!D:J, 7, 0)), 0)=0,
   IF(IFERROR(IFERROR(VLOOKUP(L1001, 'CND List'!$A:$C, 3, 0), VLOOKUP(L1001&amp;"", 'CND List'!$A:$C, 3, 0)), 0)=0,
    IF(A1001="KBB", "-", ""),
    IFERROR(VLOOKUP(L1001, 'CND List'!$A:$C, 3, 0), VLOOKUP(L1001&amp;"", 'CND List'!$A:$C, 3, 0))
   ),
   IFERROR(VLOOKUP(L1001, List!D:J, 7, 0), VLOOKUP(L1001&amp;"", List!D:J, 7, 0))
  )
 )
)</f>
        <v>Standard Shipment</v>
      </c>
      <c r="C1001" s="66" t="str">
        <f t="shared" si="16"/>
        <v>Standard Shipment</v>
      </c>
      <c r="D1001" s="67" t="str">
        <f ca="1">IF(C1001="Local Scrap","Closed",IFERROR(IF(A1001="kgb","Closed",IF(MID(C1001,5,1)="Q","Closed",LOOKUP(TODAY()-W1001, {0,31,91,181,366}, {"0-30天","31-90天","91-180天","181-365天","365天以上"}))), LOOKUP(TODAY()-Z1001, {0,31,91,181,366}, {"0-30天","31-90天","91-180天","181-365天","365天以上"})))</f>
        <v>Closed</v>
      </c>
      <c r="E1001" s="67" t="str" cm="1">
        <f t="array" ref="E1001">IF(A1001&lt;&gt;"kbb", "", IF(IFERROR(VALUE(V1001), 0)=MAX(INDEX(($A$2:$A$4929="kbb")*($L$2:$L$4929=L1001)*IFERROR(VALUE($V$2:$V$4929), 0), 0)), "最新", "歷史重複"))</f>
        <v/>
      </c>
      <c r="F1001" t="s">
        <v>4671</v>
      </c>
      <c r="G1001" t="s">
        <v>29</v>
      </c>
      <c r="H1001" t="s">
        <v>30</v>
      </c>
      <c r="I1001" t="s">
        <v>3483</v>
      </c>
      <c r="J1001" t="s">
        <v>4672</v>
      </c>
      <c r="K1001" t="s">
        <v>4673</v>
      </c>
      <c r="L1001" t="s">
        <v>4679</v>
      </c>
      <c r="M1001" t="s">
        <v>1575</v>
      </c>
      <c r="N1001" t="s">
        <v>1576</v>
      </c>
      <c r="O1001" t="s">
        <v>37</v>
      </c>
      <c r="P1001" t="s">
        <v>4680</v>
      </c>
      <c r="Q1001" t="s">
        <v>38</v>
      </c>
      <c r="R1001" t="s">
        <v>1881</v>
      </c>
      <c r="S1001" t="s">
        <v>4676</v>
      </c>
      <c r="T1001" t="s">
        <v>4681</v>
      </c>
      <c r="U1001" t="s">
        <v>4314</v>
      </c>
      <c r="V1001" t="s">
        <v>4314</v>
      </c>
      <c r="W1001" t="s">
        <v>37</v>
      </c>
      <c r="X1001" t="s">
        <v>37</v>
      </c>
      <c r="Y1001" t="s">
        <v>37</v>
      </c>
      <c r="Z1001" t="s">
        <v>4682</v>
      </c>
      <c r="AA1001" t="s">
        <v>44</v>
      </c>
      <c r="AB1001" t="s">
        <v>44</v>
      </c>
      <c r="AC1001" t="s">
        <v>45</v>
      </c>
      <c r="AD1001" t="s">
        <v>1532</v>
      </c>
      <c r="AE1001" t="s">
        <v>4316</v>
      </c>
      <c r="AF1001" t="s">
        <v>48</v>
      </c>
      <c r="AG1001">
        <v>622103</v>
      </c>
      <c r="AH1001">
        <v>1</v>
      </c>
      <c r="AI1001">
        <v>1</v>
      </c>
    </row>
    <row r="1002" spans="1:35" ht="16.850000000000001" customHeight="1">
      <c r="A1002" s="65" t="str">
        <f>IF(L1002="","",IF(COUNTIF(Wip!K:K,L1002)=0,IF(W1002="","KGB","KBB"),IF(AND(_xlfn.IFNA(VLOOKUP(L1002,Wip!K:M,3,0),"")="Y",Q1002="MTCAPPLYCONF"),"On Hold",IF(W1002="","KGB","KBB"))))</f>
        <v>KGB</v>
      </c>
      <c r="B1002" s="65" t="str">
        <f>IF(A1002="on hold", "on hold",
 IF(A1002="KGB", "Standard Shipment",
  IF(IFERROR(IFERROR(VLOOKUP(L1002, List!D:J, 7, 0), VLOOKUP(L1002&amp;"", List!D:J, 7, 0)), 0)=0,
   IF(IFERROR(IFERROR(VLOOKUP(L1002, 'CND List'!$A:$C, 3, 0), VLOOKUP(L1002&amp;"", 'CND List'!$A:$C, 3, 0)), 0)=0,
    IF(A1002="KBB", "-", ""),
    IFERROR(VLOOKUP(L1002, 'CND List'!$A:$C, 3, 0), VLOOKUP(L1002&amp;"", 'CND List'!$A:$C, 3, 0))
   ),
   IFERROR(VLOOKUP(L1002, List!D:J, 7, 0), VLOOKUP(L1002&amp;"", List!D:J, 7, 0))
  )
 )
)</f>
        <v>Standard Shipment</v>
      </c>
      <c r="C1002" s="66" t="str">
        <f t="shared" si="16"/>
        <v>Standard Shipment</v>
      </c>
      <c r="D1002" s="67" t="str">
        <f ca="1">IF(C1002="Local Scrap","Closed",IFERROR(IF(A1002="kgb","Closed",IF(MID(C1002,5,1)="Q","Closed",LOOKUP(TODAY()-W1002, {0,31,91,181,366}, {"0-30天","31-90天","91-180天","181-365天","365天以上"}))), LOOKUP(TODAY()-Z1002, {0,31,91,181,366}, {"0-30天","31-90天","91-180天","181-365天","365天以上"})))</f>
        <v>Closed</v>
      </c>
      <c r="E1002" s="67" t="str" cm="1">
        <f t="array" ref="E1002">IF(A1002&lt;&gt;"kbb", "", IF(IFERROR(VALUE(V1002), 0)=MAX(INDEX(($A$2:$A$4929="kbb")*($L$2:$L$4929=L1002)*IFERROR(VALUE($V$2:$V$4929), 0), 0)), "最新", "歷史重複"))</f>
        <v/>
      </c>
      <c r="F1002" t="s">
        <v>4671</v>
      </c>
      <c r="G1002" t="s">
        <v>29</v>
      </c>
      <c r="H1002" t="s">
        <v>30</v>
      </c>
      <c r="I1002" t="s">
        <v>3483</v>
      </c>
      <c r="J1002" t="s">
        <v>4672</v>
      </c>
      <c r="K1002" t="s">
        <v>4673</v>
      </c>
      <c r="L1002" t="s">
        <v>4683</v>
      </c>
      <c r="M1002" t="s">
        <v>1259</v>
      </c>
      <c r="N1002" t="s">
        <v>1260</v>
      </c>
      <c r="O1002" t="s">
        <v>37</v>
      </c>
      <c r="P1002" t="s">
        <v>4684</v>
      </c>
      <c r="Q1002" t="s">
        <v>38</v>
      </c>
      <c r="R1002" t="s">
        <v>1881</v>
      </c>
      <c r="S1002" t="s">
        <v>4676</v>
      </c>
      <c r="T1002" t="s">
        <v>4685</v>
      </c>
      <c r="U1002" t="s">
        <v>4227</v>
      </c>
      <c r="V1002" t="s">
        <v>4227</v>
      </c>
      <c r="W1002" t="s">
        <v>37</v>
      </c>
      <c r="X1002" t="s">
        <v>37</v>
      </c>
      <c r="Y1002" t="s">
        <v>37</v>
      </c>
      <c r="Z1002" t="s">
        <v>4686</v>
      </c>
      <c r="AA1002" t="s">
        <v>44</v>
      </c>
      <c r="AB1002" t="s">
        <v>44</v>
      </c>
      <c r="AC1002" t="s">
        <v>45</v>
      </c>
      <c r="AD1002" t="s">
        <v>1257</v>
      </c>
      <c r="AE1002" t="s">
        <v>4229</v>
      </c>
      <c r="AF1002" t="s">
        <v>48</v>
      </c>
      <c r="AG1002">
        <v>622064</v>
      </c>
      <c r="AH1002">
        <v>1</v>
      </c>
      <c r="AI1002">
        <v>1</v>
      </c>
    </row>
    <row r="1003" spans="1:35" ht="16.850000000000001" customHeight="1">
      <c r="A1003" s="65" t="str">
        <f>IF(L1003="","",IF(COUNTIF(Wip!K:K,L1003)=0,IF(W1003="","KGB","KBB"),IF(AND(_xlfn.IFNA(VLOOKUP(L1003,Wip!K:M,3,0),"")="Y",Q1003="MTCAPPLYCONF"),"On Hold",IF(W1003="","KGB","KBB"))))</f>
        <v>KGB</v>
      </c>
      <c r="B1003" s="65" t="str">
        <f>IF(A1003="on hold", "on hold",
 IF(A1003="KGB", "Standard Shipment",
  IF(IFERROR(IFERROR(VLOOKUP(L1003, List!D:J, 7, 0), VLOOKUP(L1003&amp;"", List!D:J, 7, 0)), 0)=0,
   IF(IFERROR(IFERROR(VLOOKUP(L1003, 'CND List'!$A:$C, 3, 0), VLOOKUP(L1003&amp;"", 'CND List'!$A:$C, 3, 0)), 0)=0,
    IF(A1003="KBB", "-", ""),
    IFERROR(VLOOKUP(L1003, 'CND List'!$A:$C, 3, 0), VLOOKUP(L1003&amp;"", 'CND List'!$A:$C, 3, 0))
   ),
   IFERROR(VLOOKUP(L1003, List!D:J, 7, 0), VLOOKUP(L1003&amp;"", List!D:J, 7, 0))
  )
 )
)</f>
        <v>Standard Shipment</v>
      </c>
      <c r="C1003" s="66" t="str">
        <f t="shared" si="16"/>
        <v>Standard Shipment</v>
      </c>
      <c r="D1003" s="67" t="str">
        <f ca="1">IF(C1003="Local Scrap","Closed",IFERROR(IF(A1003="kgb","Closed",IF(MID(C1003,5,1)="Q","Closed",LOOKUP(TODAY()-W1003, {0,31,91,181,366}, {"0-30天","31-90天","91-180天","181-365天","365天以上"}))), LOOKUP(TODAY()-Z1003, {0,31,91,181,366}, {"0-30天","31-90天","91-180天","181-365天","365天以上"})))</f>
        <v>Closed</v>
      </c>
      <c r="E1003" s="67" t="str" cm="1">
        <f t="array" ref="E1003">IF(A1003&lt;&gt;"kbb", "", IF(IFERROR(VALUE(V1003), 0)=MAX(INDEX(($A$2:$A$4929="kbb")*($L$2:$L$4929=L1003)*IFERROR(VALUE($V$2:$V$4929), 0), 0)), "最新", "歷史重複"))</f>
        <v/>
      </c>
      <c r="F1003" t="s">
        <v>4671</v>
      </c>
      <c r="G1003" t="s">
        <v>29</v>
      </c>
      <c r="H1003" t="s">
        <v>30</v>
      </c>
      <c r="I1003" t="s">
        <v>3483</v>
      </c>
      <c r="J1003" t="s">
        <v>4672</v>
      </c>
      <c r="K1003" t="s">
        <v>4673</v>
      </c>
      <c r="L1003" t="s">
        <v>4687</v>
      </c>
      <c r="M1003" t="s">
        <v>4688</v>
      </c>
      <c r="N1003" t="s">
        <v>4689</v>
      </c>
      <c r="O1003" t="s">
        <v>37</v>
      </c>
      <c r="P1003" t="s">
        <v>4690</v>
      </c>
      <c r="Q1003" t="s">
        <v>38</v>
      </c>
      <c r="R1003" t="s">
        <v>1881</v>
      </c>
      <c r="S1003" t="s">
        <v>4676</v>
      </c>
      <c r="T1003" t="s">
        <v>4691</v>
      </c>
      <c r="U1003" t="s">
        <v>4227</v>
      </c>
      <c r="V1003" t="s">
        <v>4227</v>
      </c>
      <c r="W1003" t="s">
        <v>37</v>
      </c>
      <c r="X1003" t="s">
        <v>37</v>
      </c>
      <c r="Y1003" t="s">
        <v>37</v>
      </c>
      <c r="Z1003" t="s">
        <v>4692</v>
      </c>
      <c r="AA1003" t="s">
        <v>44</v>
      </c>
      <c r="AB1003" t="s">
        <v>44</v>
      </c>
      <c r="AC1003" t="s">
        <v>45</v>
      </c>
      <c r="AD1003" t="s">
        <v>1847</v>
      </c>
      <c r="AE1003" t="s">
        <v>4229</v>
      </c>
      <c r="AF1003" t="s">
        <v>48</v>
      </c>
      <c r="AG1003">
        <v>622064</v>
      </c>
      <c r="AH1003">
        <v>1</v>
      </c>
      <c r="AI1003">
        <v>1</v>
      </c>
    </row>
    <row r="1004" spans="1:35" ht="16.850000000000001" customHeight="1">
      <c r="A1004" s="65" t="str">
        <f>IF(L1004="","",IF(COUNTIF(Wip!K:K,L1004)=0,IF(W1004="","KGB","KBB"),IF(AND(_xlfn.IFNA(VLOOKUP(L1004,Wip!K:M,3,0),"")="Y",Q1004="MTCAPPLYCONF"),"On Hold",IF(W1004="","KGB","KBB"))))</f>
        <v>KGB</v>
      </c>
      <c r="B1004" s="65" t="str">
        <f>IF(A1004="on hold", "on hold",
 IF(A1004="KGB", "Standard Shipment",
  IF(IFERROR(IFERROR(VLOOKUP(L1004, List!D:J, 7, 0), VLOOKUP(L1004&amp;"", List!D:J, 7, 0)), 0)=0,
   IF(IFERROR(IFERROR(VLOOKUP(L1004, 'CND List'!$A:$C, 3, 0), VLOOKUP(L1004&amp;"", 'CND List'!$A:$C, 3, 0)), 0)=0,
    IF(A1004="KBB", "-", ""),
    IFERROR(VLOOKUP(L1004, 'CND List'!$A:$C, 3, 0), VLOOKUP(L1004&amp;"", 'CND List'!$A:$C, 3, 0))
   ),
   IFERROR(VLOOKUP(L1004, List!D:J, 7, 0), VLOOKUP(L1004&amp;"", List!D:J, 7, 0))
  )
 )
)</f>
        <v>Standard Shipment</v>
      </c>
      <c r="C1004" s="66" t="str">
        <f t="shared" si="16"/>
        <v>Standard Shipment</v>
      </c>
      <c r="D1004" s="67" t="str">
        <f ca="1">IF(C1004="Local Scrap","Closed",IFERROR(IF(A1004="kgb","Closed",IF(MID(C1004,5,1)="Q","Closed",LOOKUP(TODAY()-W1004, {0,31,91,181,366}, {"0-30天","31-90天","91-180天","181-365天","365天以上"}))), LOOKUP(TODAY()-Z1004, {0,31,91,181,366}, {"0-30天","31-90天","91-180天","181-365天","365天以上"})))</f>
        <v>Closed</v>
      </c>
      <c r="E1004" s="67" t="str" cm="1">
        <f t="array" ref="E1004">IF(A1004&lt;&gt;"kbb", "", IF(IFERROR(VALUE(V1004), 0)=MAX(INDEX(($A$2:$A$4929="kbb")*($L$2:$L$4929=L1004)*IFERROR(VALUE($V$2:$V$4929), 0), 0)), "最新", "歷史重複"))</f>
        <v/>
      </c>
      <c r="F1004" t="s">
        <v>4671</v>
      </c>
      <c r="G1004" t="s">
        <v>29</v>
      </c>
      <c r="H1004" t="s">
        <v>30</v>
      </c>
      <c r="I1004" t="s">
        <v>3483</v>
      </c>
      <c r="J1004" t="s">
        <v>4672</v>
      </c>
      <c r="K1004" t="s">
        <v>4673</v>
      </c>
      <c r="L1004" t="s">
        <v>4693</v>
      </c>
      <c r="M1004" t="s">
        <v>1295</v>
      </c>
      <c r="N1004" t="s">
        <v>1296</v>
      </c>
      <c r="O1004" t="s">
        <v>37</v>
      </c>
      <c r="P1004" t="s">
        <v>4694</v>
      </c>
      <c r="Q1004" t="s">
        <v>38</v>
      </c>
      <c r="R1004" t="s">
        <v>1881</v>
      </c>
      <c r="S1004" t="s">
        <v>4676</v>
      </c>
      <c r="T1004" t="s">
        <v>4695</v>
      </c>
      <c r="U1004" t="s">
        <v>4227</v>
      </c>
      <c r="V1004" t="s">
        <v>4227</v>
      </c>
      <c r="W1004" t="s">
        <v>37</v>
      </c>
      <c r="X1004" t="s">
        <v>37</v>
      </c>
      <c r="Y1004" t="s">
        <v>37</v>
      </c>
      <c r="Z1004" t="s">
        <v>4696</v>
      </c>
      <c r="AA1004" t="s">
        <v>44</v>
      </c>
      <c r="AB1004" t="s">
        <v>44</v>
      </c>
      <c r="AC1004" t="s">
        <v>45</v>
      </c>
      <c r="AD1004" t="s">
        <v>1302</v>
      </c>
      <c r="AE1004" t="s">
        <v>4229</v>
      </c>
      <c r="AF1004" t="s">
        <v>48</v>
      </c>
      <c r="AG1004">
        <v>622064</v>
      </c>
      <c r="AH1004">
        <v>1</v>
      </c>
      <c r="AI1004">
        <v>1</v>
      </c>
    </row>
    <row r="1005" spans="1:35" ht="16.850000000000001" customHeight="1">
      <c r="A1005" s="65" t="str">
        <f>IF(L1005="","",IF(COUNTIF(Wip!K:K,L1005)=0,IF(W1005="","KGB","KBB"),IF(AND(_xlfn.IFNA(VLOOKUP(L1005,Wip!K:M,3,0),"")="Y",Q1005="MTCAPPLYCONF"),"On Hold",IF(W1005="","KGB","KBB"))))</f>
        <v>KGB</v>
      </c>
      <c r="B1005" s="65" t="str">
        <f>IF(A1005="on hold", "on hold",
 IF(A1005="KGB", "Standard Shipment",
  IF(IFERROR(IFERROR(VLOOKUP(L1005, List!D:J, 7, 0), VLOOKUP(L1005&amp;"", List!D:J, 7, 0)), 0)=0,
   IF(IFERROR(IFERROR(VLOOKUP(L1005, 'CND List'!$A:$C, 3, 0), VLOOKUP(L1005&amp;"", 'CND List'!$A:$C, 3, 0)), 0)=0,
    IF(A1005="KBB", "-", ""),
    IFERROR(VLOOKUP(L1005, 'CND List'!$A:$C, 3, 0), VLOOKUP(L1005&amp;"", 'CND List'!$A:$C, 3, 0))
   ),
   IFERROR(VLOOKUP(L1005, List!D:J, 7, 0), VLOOKUP(L1005&amp;"", List!D:J, 7, 0))
  )
 )
)</f>
        <v>Standard Shipment</v>
      </c>
      <c r="C1005" s="66" t="str">
        <f t="shared" si="16"/>
        <v>Standard Shipment</v>
      </c>
      <c r="D1005" s="67" t="str">
        <f ca="1">IF(C1005="Local Scrap","Closed",IFERROR(IF(A1005="kgb","Closed",IF(MID(C1005,5,1)="Q","Closed",LOOKUP(TODAY()-W1005, {0,31,91,181,366}, {"0-30天","31-90天","91-180天","181-365天","365天以上"}))), LOOKUP(TODAY()-Z1005, {0,31,91,181,366}, {"0-30天","31-90天","91-180天","181-365天","365天以上"})))</f>
        <v>Closed</v>
      </c>
      <c r="E1005" s="67" t="str" cm="1">
        <f t="array" ref="E1005">IF(A1005&lt;&gt;"kbb", "", IF(IFERROR(VALUE(V1005), 0)=MAX(INDEX(($A$2:$A$4929="kbb")*($L$2:$L$4929=L1005)*IFERROR(VALUE($V$2:$V$4929), 0), 0)), "最新", "歷史重複"))</f>
        <v/>
      </c>
      <c r="F1005" t="s">
        <v>4671</v>
      </c>
      <c r="G1005" t="s">
        <v>29</v>
      </c>
      <c r="H1005" t="s">
        <v>30</v>
      </c>
      <c r="I1005" t="s">
        <v>3483</v>
      </c>
      <c r="J1005" t="s">
        <v>4672</v>
      </c>
      <c r="K1005" t="s">
        <v>4673</v>
      </c>
      <c r="L1005" t="s">
        <v>4697</v>
      </c>
      <c r="M1005" t="s">
        <v>1725</v>
      </c>
      <c r="N1005" t="s">
        <v>1391</v>
      </c>
      <c r="O1005" t="s">
        <v>37</v>
      </c>
      <c r="P1005" t="s">
        <v>4698</v>
      </c>
      <c r="Q1005" t="s">
        <v>38</v>
      </c>
      <c r="R1005" t="s">
        <v>1881</v>
      </c>
      <c r="S1005" t="s">
        <v>4676</v>
      </c>
      <c r="T1005" t="s">
        <v>4699</v>
      </c>
      <c r="U1005" t="s">
        <v>4542</v>
      </c>
      <c r="V1005" t="s">
        <v>4542</v>
      </c>
      <c r="W1005" t="s">
        <v>37</v>
      </c>
      <c r="X1005" t="s">
        <v>37</v>
      </c>
      <c r="Y1005" t="s">
        <v>37</v>
      </c>
      <c r="Z1005" t="s">
        <v>4700</v>
      </c>
      <c r="AA1005" t="s">
        <v>44</v>
      </c>
      <c r="AB1005" t="s">
        <v>44</v>
      </c>
      <c r="AC1005" t="s">
        <v>45</v>
      </c>
      <c r="AD1005" t="s">
        <v>1302</v>
      </c>
      <c r="AE1005" t="s">
        <v>4345</v>
      </c>
      <c r="AF1005" t="s">
        <v>2122</v>
      </c>
      <c r="AG1005">
        <v>622131</v>
      </c>
      <c r="AH1005">
        <v>6.1</v>
      </c>
      <c r="AI1005">
        <v>6.1</v>
      </c>
    </row>
    <row r="1006" spans="1:35" ht="16.850000000000001" customHeight="1">
      <c r="A1006" s="65" t="str">
        <f>IF(L1006="","",IF(COUNTIF(Wip!K:K,L1006)=0,IF(W1006="","KGB","KBB"),IF(AND(_xlfn.IFNA(VLOOKUP(L1006,Wip!K:M,3,0),"")="Y",Q1006="MTCAPPLYCONF"),"On Hold",IF(W1006="","KGB","KBB"))))</f>
        <v>KGB</v>
      </c>
      <c r="B1006" s="65" t="str">
        <f>IF(A1006="on hold", "on hold",
 IF(A1006="KGB", "Standard Shipment",
  IF(IFERROR(IFERROR(VLOOKUP(L1006, List!D:J, 7, 0), VLOOKUP(L1006&amp;"", List!D:J, 7, 0)), 0)=0,
   IF(IFERROR(IFERROR(VLOOKUP(L1006, 'CND List'!$A:$C, 3, 0), VLOOKUP(L1006&amp;"", 'CND List'!$A:$C, 3, 0)), 0)=0,
    IF(A1006="KBB", "-", ""),
    IFERROR(VLOOKUP(L1006, 'CND List'!$A:$C, 3, 0), VLOOKUP(L1006&amp;"", 'CND List'!$A:$C, 3, 0))
   ),
   IFERROR(VLOOKUP(L1006, List!D:J, 7, 0), VLOOKUP(L1006&amp;"", List!D:J, 7, 0))
  )
 )
)</f>
        <v>Standard Shipment</v>
      </c>
      <c r="C1006" s="66" t="str">
        <f t="shared" si="16"/>
        <v>Standard Shipment</v>
      </c>
      <c r="D1006" s="67" t="str">
        <f ca="1">IF(C1006="Local Scrap","Closed",IFERROR(IF(A1006="kgb","Closed",IF(MID(C1006,5,1)="Q","Closed",LOOKUP(TODAY()-W1006, {0,31,91,181,366}, {"0-30天","31-90天","91-180天","181-365天","365天以上"}))), LOOKUP(TODAY()-Z1006, {0,31,91,181,366}, {"0-30天","31-90天","91-180天","181-365天","365天以上"})))</f>
        <v>Closed</v>
      </c>
      <c r="E1006" s="67" t="str" cm="1">
        <f t="array" ref="E1006">IF(A1006&lt;&gt;"kbb", "", IF(IFERROR(VALUE(V1006), 0)=MAX(INDEX(($A$2:$A$4929="kbb")*($L$2:$L$4929=L1006)*IFERROR(VALUE($V$2:$V$4929), 0), 0)), "最新", "歷史重複"))</f>
        <v/>
      </c>
      <c r="F1006" t="s">
        <v>4671</v>
      </c>
      <c r="G1006" t="s">
        <v>29</v>
      </c>
      <c r="H1006" t="s">
        <v>30</v>
      </c>
      <c r="I1006" t="s">
        <v>3483</v>
      </c>
      <c r="J1006" t="s">
        <v>4672</v>
      </c>
      <c r="K1006" t="s">
        <v>4673</v>
      </c>
      <c r="L1006" t="s">
        <v>4701</v>
      </c>
      <c r="M1006" t="s">
        <v>1259</v>
      </c>
      <c r="N1006" t="s">
        <v>1260</v>
      </c>
      <c r="O1006" t="s">
        <v>1486</v>
      </c>
      <c r="P1006" t="s">
        <v>4702</v>
      </c>
      <c r="Q1006" t="s">
        <v>38</v>
      </c>
      <c r="R1006" t="s">
        <v>1881</v>
      </c>
      <c r="S1006" t="s">
        <v>4676</v>
      </c>
      <c r="T1006" t="s">
        <v>4703</v>
      </c>
      <c r="U1006" t="s">
        <v>4227</v>
      </c>
      <c r="V1006" t="s">
        <v>4227</v>
      </c>
      <c r="W1006" t="s">
        <v>37</v>
      </c>
      <c r="X1006" t="s">
        <v>37</v>
      </c>
      <c r="Y1006" t="s">
        <v>37</v>
      </c>
      <c r="Z1006" t="s">
        <v>4704</v>
      </c>
      <c r="AA1006" t="s">
        <v>44</v>
      </c>
      <c r="AB1006" t="s">
        <v>44</v>
      </c>
      <c r="AC1006" t="s">
        <v>45</v>
      </c>
      <c r="AD1006" t="s">
        <v>1257</v>
      </c>
      <c r="AE1006" t="s">
        <v>4229</v>
      </c>
      <c r="AF1006" t="s">
        <v>48</v>
      </c>
      <c r="AG1006">
        <v>622064</v>
      </c>
      <c r="AH1006">
        <v>1</v>
      </c>
      <c r="AI1006">
        <v>1</v>
      </c>
    </row>
    <row r="1007" spans="1:35" ht="16.850000000000001" customHeight="1">
      <c r="A1007" s="65" t="str">
        <f>IF(L1007="","",IF(COUNTIF(Wip!K:K,L1007)=0,IF(W1007="","KGB","KBB"),IF(AND(_xlfn.IFNA(VLOOKUP(L1007,Wip!K:M,3,0),"")="Y",Q1007="MTCAPPLYCONF"),"On Hold",IF(W1007="","KGB","KBB"))))</f>
        <v>KGB</v>
      </c>
      <c r="B1007" s="65" t="str">
        <f>IF(A1007="on hold", "on hold",
 IF(A1007="KGB", "Standard Shipment",
  IF(IFERROR(IFERROR(VLOOKUP(L1007, List!D:J, 7, 0), VLOOKUP(L1007&amp;"", List!D:J, 7, 0)), 0)=0,
   IF(IFERROR(IFERROR(VLOOKUP(L1007, 'CND List'!$A:$C, 3, 0), VLOOKUP(L1007&amp;"", 'CND List'!$A:$C, 3, 0)), 0)=0,
    IF(A1007="KBB", "-", ""),
    IFERROR(VLOOKUP(L1007, 'CND List'!$A:$C, 3, 0), VLOOKUP(L1007&amp;"", 'CND List'!$A:$C, 3, 0))
   ),
   IFERROR(VLOOKUP(L1007, List!D:J, 7, 0), VLOOKUP(L1007&amp;"", List!D:J, 7, 0))
  )
 )
)</f>
        <v>Standard Shipment</v>
      </c>
      <c r="C1007" s="66" t="str">
        <f t="shared" si="16"/>
        <v>Standard Shipment</v>
      </c>
      <c r="D1007" s="67" t="str">
        <f ca="1">IF(C1007="Local Scrap","Closed",IFERROR(IF(A1007="kgb","Closed",IF(MID(C1007,5,1)="Q","Closed",LOOKUP(TODAY()-W1007, {0,31,91,181,366}, {"0-30天","31-90天","91-180天","181-365天","365天以上"}))), LOOKUP(TODAY()-Z1007, {0,31,91,181,366}, {"0-30天","31-90天","91-180天","181-365天","365天以上"})))</f>
        <v>Closed</v>
      </c>
      <c r="E1007" s="67" t="str" cm="1">
        <f t="array" ref="E1007">IF(A1007&lt;&gt;"kbb", "", IF(IFERROR(VALUE(V1007), 0)=MAX(INDEX(($A$2:$A$4929="kbb")*($L$2:$L$4929=L1007)*IFERROR(VALUE($V$2:$V$4929), 0), 0)), "最新", "歷史重複"))</f>
        <v/>
      </c>
      <c r="F1007" t="s">
        <v>4671</v>
      </c>
      <c r="G1007" t="s">
        <v>29</v>
      </c>
      <c r="H1007" t="s">
        <v>30</v>
      </c>
      <c r="I1007" t="s">
        <v>3483</v>
      </c>
      <c r="J1007" t="s">
        <v>4672</v>
      </c>
      <c r="K1007" t="s">
        <v>4673</v>
      </c>
      <c r="L1007" t="s">
        <v>4705</v>
      </c>
      <c r="M1007" t="s">
        <v>1295</v>
      </c>
      <c r="N1007" t="s">
        <v>1296</v>
      </c>
      <c r="O1007" t="s">
        <v>37</v>
      </c>
      <c r="P1007" t="s">
        <v>4706</v>
      </c>
      <c r="Q1007" t="s">
        <v>38</v>
      </c>
      <c r="R1007" t="s">
        <v>1881</v>
      </c>
      <c r="S1007" t="s">
        <v>4676</v>
      </c>
      <c r="T1007" t="s">
        <v>4707</v>
      </c>
      <c r="U1007" t="s">
        <v>4227</v>
      </c>
      <c r="V1007" t="s">
        <v>4227</v>
      </c>
      <c r="W1007" t="s">
        <v>37</v>
      </c>
      <c r="X1007" t="s">
        <v>37</v>
      </c>
      <c r="Y1007" t="s">
        <v>37</v>
      </c>
      <c r="Z1007" t="s">
        <v>4708</v>
      </c>
      <c r="AA1007" t="s">
        <v>44</v>
      </c>
      <c r="AB1007" t="s">
        <v>44</v>
      </c>
      <c r="AC1007" t="s">
        <v>45</v>
      </c>
      <c r="AD1007" t="s">
        <v>1302</v>
      </c>
      <c r="AE1007" t="s">
        <v>4229</v>
      </c>
      <c r="AF1007" t="s">
        <v>48</v>
      </c>
      <c r="AG1007">
        <v>622064</v>
      </c>
      <c r="AH1007">
        <v>1</v>
      </c>
      <c r="AI1007">
        <v>1</v>
      </c>
    </row>
    <row r="1008" spans="1:35" ht="16.850000000000001" customHeight="1">
      <c r="A1008" s="65" t="str">
        <f>IF(L1008="","",IF(COUNTIF(Wip!K:K,L1008)=0,IF(W1008="","KGB","KBB"),IF(AND(_xlfn.IFNA(VLOOKUP(L1008,Wip!K:M,3,0),"")="Y",Q1008="MTCAPPLYCONF"),"On Hold",IF(W1008="","KGB","KBB"))))</f>
        <v>KGB</v>
      </c>
      <c r="B1008" s="65" t="str">
        <f>IF(A1008="on hold", "on hold",
 IF(A1008="KGB", "Standard Shipment",
  IF(IFERROR(IFERROR(VLOOKUP(L1008, List!D:J, 7, 0), VLOOKUP(L1008&amp;"", List!D:J, 7, 0)), 0)=0,
   IF(IFERROR(IFERROR(VLOOKUP(L1008, 'CND List'!$A:$C, 3, 0), VLOOKUP(L1008&amp;"", 'CND List'!$A:$C, 3, 0)), 0)=0,
    IF(A1008="KBB", "-", ""),
    IFERROR(VLOOKUP(L1008, 'CND List'!$A:$C, 3, 0), VLOOKUP(L1008&amp;"", 'CND List'!$A:$C, 3, 0))
   ),
   IFERROR(VLOOKUP(L1008, List!D:J, 7, 0), VLOOKUP(L1008&amp;"", List!D:J, 7, 0))
  )
 )
)</f>
        <v>Standard Shipment</v>
      </c>
      <c r="C1008" s="66" t="str">
        <f t="shared" si="16"/>
        <v>Standard Shipment</v>
      </c>
      <c r="D1008" s="67" t="str">
        <f ca="1">IF(C1008="Local Scrap","Closed",IFERROR(IF(A1008="kgb","Closed",IF(MID(C1008,5,1)="Q","Closed",LOOKUP(TODAY()-W1008, {0,31,91,181,366}, {"0-30天","31-90天","91-180天","181-365天","365天以上"}))), LOOKUP(TODAY()-Z1008, {0,31,91,181,366}, {"0-30天","31-90天","91-180天","181-365天","365天以上"})))</f>
        <v>Closed</v>
      </c>
      <c r="E1008" s="67" t="str" cm="1">
        <f t="array" ref="E1008">IF(A1008&lt;&gt;"kbb", "", IF(IFERROR(VALUE(V1008), 0)=MAX(INDEX(($A$2:$A$4929="kbb")*($L$2:$L$4929=L1008)*IFERROR(VALUE($V$2:$V$4929), 0), 0)), "最新", "歷史重複"))</f>
        <v/>
      </c>
      <c r="F1008" t="s">
        <v>4671</v>
      </c>
      <c r="G1008" t="s">
        <v>29</v>
      </c>
      <c r="H1008" t="s">
        <v>30</v>
      </c>
      <c r="I1008" t="s">
        <v>3483</v>
      </c>
      <c r="J1008" t="s">
        <v>4672</v>
      </c>
      <c r="K1008" t="s">
        <v>4673</v>
      </c>
      <c r="L1008" t="s">
        <v>4709</v>
      </c>
      <c r="M1008" t="s">
        <v>4205</v>
      </c>
      <c r="N1008" t="s">
        <v>1858</v>
      </c>
      <c r="O1008" t="s">
        <v>37</v>
      </c>
      <c r="P1008" t="s">
        <v>4710</v>
      </c>
      <c r="Q1008" t="s">
        <v>38</v>
      </c>
      <c r="R1008" t="s">
        <v>1881</v>
      </c>
      <c r="S1008" t="s">
        <v>4676</v>
      </c>
      <c r="T1008" t="s">
        <v>4711</v>
      </c>
      <c r="U1008" t="s">
        <v>4227</v>
      </c>
      <c r="V1008" t="s">
        <v>4227</v>
      </c>
      <c r="W1008" t="s">
        <v>37</v>
      </c>
      <c r="X1008" t="s">
        <v>37</v>
      </c>
      <c r="Y1008" t="s">
        <v>37</v>
      </c>
      <c r="Z1008" t="s">
        <v>4712</v>
      </c>
      <c r="AA1008" t="s">
        <v>44</v>
      </c>
      <c r="AB1008" t="s">
        <v>44</v>
      </c>
      <c r="AC1008" t="s">
        <v>45</v>
      </c>
      <c r="AD1008" t="s">
        <v>1302</v>
      </c>
      <c r="AE1008" t="s">
        <v>4229</v>
      </c>
      <c r="AF1008" t="s">
        <v>48</v>
      </c>
      <c r="AG1008">
        <v>622064</v>
      </c>
      <c r="AH1008">
        <v>1</v>
      </c>
      <c r="AI1008">
        <v>1</v>
      </c>
    </row>
    <row r="1009" spans="1:35" ht="16.850000000000001" customHeight="1">
      <c r="A1009" s="65" t="str">
        <f>IF(L1009="","",IF(COUNTIF(Wip!K:K,L1009)=0,IF(W1009="","KGB","KBB"),IF(AND(_xlfn.IFNA(VLOOKUP(L1009,Wip!K:M,3,0),"")="Y",Q1009="MTCAPPLYCONF"),"On Hold",IF(W1009="","KGB","KBB"))))</f>
        <v>KBB</v>
      </c>
      <c r="B1009" s="65" t="str">
        <f>IF(A1009="on hold", "on hold",
 IF(A1009="KGB", "Standard Shipment",
  IF(IFERROR(IFERROR(VLOOKUP(L1009, List!D:J, 7, 0), VLOOKUP(L1009&amp;"", List!D:J, 7, 0)), 0)=0,
   IF(IFERROR(IFERROR(VLOOKUP(L1009, 'CND List'!$A:$C, 3, 0), VLOOKUP(L1009&amp;"", 'CND List'!$A:$C, 3, 0)), 0)=0,
    IF(A1009="KBB", "-", ""),
    IFERROR(VLOOKUP(L1009, 'CND List'!$A:$C, 3, 0), VLOOKUP(L1009&amp;"", 'CND List'!$A:$C, 3, 0))
   ),
   IFERROR(VLOOKUP(L1009, List!D:J, 7, 0), VLOOKUP(L1009&amp;"", List!D:J, 7, 0))
  )
 )
)</f>
        <v>CND Sceond Pass</v>
      </c>
      <c r="C1009" s="66" t="str">
        <f t="shared" si="16"/>
        <v>Standard Shipment</v>
      </c>
      <c r="D1009" s="67" t="str">
        <f ca="1">IF(C1009="Local Scrap","Closed",IFERROR(IF(A1009="kgb","Closed",IF(MID(C1009,5,1)="Q","Closed",LOOKUP(TODAY()-W1009, {0,31,91,181,366}, {"0-30天","31-90天","91-180天","181-365天","365天以上"}))), LOOKUP(TODAY()-Z1009, {0,31,91,181,366}, {"0-30天","31-90天","91-180天","181-365天","365天以上"})))</f>
        <v>181-365天</v>
      </c>
      <c r="E1009" s="67" t="str" cm="1">
        <f t="array" ref="E1009">IF(A1009&lt;&gt;"kbb", "", IF(IFERROR(VALUE(V1009), 0)=MAX(INDEX(($A$2:$A$4929="kbb")*($L$2:$L$4929=L1009)*IFERROR(VALUE($V$2:$V$4929), 0), 0)), "最新", "歷史重複"))</f>
        <v>最新</v>
      </c>
      <c r="F1009" t="s">
        <v>4671</v>
      </c>
      <c r="G1009" t="s">
        <v>29</v>
      </c>
      <c r="H1009" t="s">
        <v>30</v>
      </c>
      <c r="I1009" t="s">
        <v>3483</v>
      </c>
      <c r="J1009" t="s">
        <v>4672</v>
      </c>
      <c r="K1009" t="s">
        <v>4673</v>
      </c>
      <c r="L1009" t="s">
        <v>4713</v>
      </c>
      <c r="M1009" t="s">
        <v>1259</v>
      </c>
      <c r="N1009" t="s">
        <v>1260</v>
      </c>
      <c r="O1009" t="s">
        <v>37</v>
      </c>
      <c r="P1009" t="s">
        <v>4713</v>
      </c>
      <c r="Q1009" t="s">
        <v>38</v>
      </c>
      <c r="R1009" t="s">
        <v>1881</v>
      </c>
      <c r="S1009" t="s">
        <v>4676</v>
      </c>
      <c r="T1009" t="s">
        <v>37</v>
      </c>
      <c r="U1009" t="s">
        <v>37</v>
      </c>
      <c r="V1009" t="s">
        <v>4714</v>
      </c>
      <c r="W1009" t="s">
        <v>517</v>
      </c>
      <c r="X1009" t="s">
        <v>114</v>
      </c>
      <c r="Y1009" t="s">
        <v>518</v>
      </c>
      <c r="Z1009" t="s">
        <v>4715</v>
      </c>
      <c r="AA1009" t="s">
        <v>44</v>
      </c>
      <c r="AB1009" t="s">
        <v>44</v>
      </c>
      <c r="AC1009" t="s">
        <v>117</v>
      </c>
      <c r="AD1009" t="s">
        <v>1257</v>
      </c>
      <c r="AE1009" t="s">
        <v>37</v>
      </c>
      <c r="AF1009" t="s">
        <v>37</v>
      </c>
      <c r="AG1009" t="s">
        <v>37</v>
      </c>
      <c r="AH1009" t="s">
        <v>37</v>
      </c>
      <c r="AI1009" t="s">
        <v>37</v>
      </c>
    </row>
    <row r="1010" spans="1:35" ht="16.850000000000001" customHeight="1">
      <c r="A1010" s="65" t="str">
        <f>IF(L1010="","",IF(COUNTIF(Wip!K:K,L1010)=0,IF(W1010="","KGB","KBB"),IF(AND(_xlfn.IFNA(VLOOKUP(L1010,Wip!K:M,3,0),"")="Y",Q1010="MTCAPPLYCONF"),"On Hold",IF(W1010="","KGB","KBB"))))</f>
        <v>KGB</v>
      </c>
      <c r="B1010" s="65" t="str">
        <f>IF(A1010="on hold", "on hold",
 IF(A1010="KGB", "Standard Shipment",
  IF(IFERROR(IFERROR(VLOOKUP(L1010, List!D:J, 7, 0), VLOOKUP(L1010&amp;"", List!D:J, 7, 0)), 0)=0,
   IF(IFERROR(IFERROR(VLOOKUP(L1010, 'CND List'!$A:$C, 3, 0), VLOOKUP(L1010&amp;"", 'CND List'!$A:$C, 3, 0)), 0)=0,
    IF(A1010="KBB", "-", ""),
    IFERROR(VLOOKUP(L1010, 'CND List'!$A:$C, 3, 0), VLOOKUP(L1010&amp;"", 'CND List'!$A:$C, 3, 0))
   ),
   IFERROR(VLOOKUP(L1010, List!D:J, 7, 0), VLOOKUP(L1010&amp;"", List!D:J, 7, 0))
  )
 )
)</f>
        <v>Standard Shipment</v>
      </c>
      <c r="C1010" s="66" t="str">
        <f t="shared" si="16"/>
        <v>Standard Shipment</v>
      </c>
      <c r="D1010" s="67" t="str">
        <f ca="1">IF(C1010="Local Scrap","Closed",IFERROR(IF(A1010="kgb","Closed",IF(MID(C1010,5,1)="Q","Closed",LOOKUP(TODAY()-W1010, {0,31,91,181,366}, {"0-30天","31-90天","91-180天","181-365天","365天以上"}))), LOOKUP(TODAY()-Z1010, {0,31,91,181,366}, {"0-30天","31-90天","91-180天","181-365天","365天以上"})))</f>
        <v>Closed</v>
      </c>
      <c r="E1010" s="67" t="str" cm="1">
        <f t="array" ref="E1010">IF(A1010&lt;&gt;"kbb", "", IF(IFERROR(VALUE(V1010), 0)=MAX(INDEX(($A$2:$A$4929="kbb")*($L$2:$L$4929=L1010)*IFERROR(VALUE($V$2:$V$4929), 0), 0)), "最新", "歷史重複"))</f>
        <v/>
      </c>
      <c r="F1010" t="s">
        <v>4671</v>
      </c>
      <c r="G1010" t="s">
        <v>29</v>
      </c>
      <c r="H1010" t="s">
        <v>30</v>
      </c>
      <c r="I1010" t="s">
        <v>3483</v>
      </c>
      <c r="J1010" t="s">
        <v>4672</v>
      </c>
      <c r="K1010" t="s">
        <v>4673</v>
      </c>
      <c r="L1010" t="s">
        <v>4716</v>
      </c>
      <c r="M1010" t="s">
        <v>4164</v>
      </c>
      <c r="N1010" t="s">
        <v>4165</v>
      </c>
      <c r="O1010" t="s">
        <v>37</v>
      </c>
      <c r="P1010" t="s">
        <v>4717</v>
      </c>
      <c r="Q1010" t="s">
        <v>38</v>
      </c>
      <c r="R1010" t="s">
        <v>1881</v>
      </c>
      <c r="S1010" t="s">
        <v>4676</v>
      </c>
      <c r="T1010" t="s">
        <v>4718</v>
      </c>
      <c r="U1010" t="s">
        <v>4314</v>
      </c>
      <c r="V1010" t="s">
        <v>4314</v>
      </c>
      <c r="W1010" t="s">
        <v>37</v>
      </c>
      <c r="X1010" t="s">
        <v>37</v>
      </c>
      <c r="Y1010" t="s">
        <v>37</v>
      </c>
      <c r="Z1010" t="s">
        <v>4719</v>
      </c>
      <c r="AA1010" t="s">
        <v>44</v>
      </c>
      <c r="AB1010" t="s">
        <v>44</v>
      </c>
      <c r="AC1010" t="s">
        <v>45</v>
      </c>
      <c r="AD1010" t="s">
        <v>1532</v>
      </c>
      <c r="AE1010" t="s">
        <v>4316</v>
      </c>
      <c r="AF1010" t="s">
        <v>48</v>
      </c>
      <c r="AG1010">
        <v>622103</v>
      </c>
      <c r="AH1010">
        <v>1</v>
      </c>
      <c r="AI1010">
        <v>1</v>
      </c>
    </row>
    <row r="1011" spans="1:35" ht="16.850000000000001" customHeight="1">
      <c r="A1011" s="65" t="str">
        <f>IF(L1011="","",IF(COUNTIF(Wip!K:K,L1011)=0,IF(W1011="","KGB","KBB"),IF(AND(_xlfn.IFNA(VLOOKUP(L1011,Wip!K:M,3,0),"")="Y",Q1011="MTCAPPLYCONF"),"On Hold",IF(W1011="","KGB","KBB"))))</f>
        <v>KGB</v>
      </c>
      <c r="B1011" s="65" t="str">
        <f>IF(A1011="on hold", "on hold",
 IF(A1011="KGB", "Standard Shipment",
  IF(IFERROR(IFERROR(VLOOKUP(L1011, List!D:J, 7, 0), VLOOKUP(L1011&amp;"", List!D:J, 7, 0)), 0)=0,
   IF(IFERROR(IFERROR(VLOOKUP(L1011, 'CND List'!$A:$C, 3, 0), VLOOKUP(L1011&amp;"", 'CND List'!$A:$C, 3, 0)), 0)=0,
    IF(A1011="KBB", "-", ""),
    IFERROR(VLOOKUP(L1011, 'CND List'!$A:$C, 3, 0), VLOOKUP(L1011&amp;"", 'CND List'!$A:$C, 3, 0))
   ),
   IFERROR(VLOOKUP(L1011, List!D:J, 7, 0), VLOOKUP(L1011&amp;"", List!D:J, 7, 0))
  )
 )
)</f>
        <v>Standard Shipment</v>
      </c>
      <c r="C1011" s="66" t="str">
        <f t="shared" si="16"/>
        <v>Standard Shipment</v>
      </c>
      <c r="D1011" s="67" t="str">
        <f ca="1">IF(C1011="Local Scrap","Closed",IFERROR(IF(A1011="kgb","Closed",IF(MID(C1011,5,1)="Q","Closed",LOOKUP(TODAY()-W1011, {0,31,91,181,366}, {"0-30天","31-90天","91-180天","181-365天","365天以上"}))), LOOKUP(TODAY()-Z1011, {0,31,91,181,366}, {"0-30天","31-90天","91-180天","181-365天","365天以上"})))</f>
        <v>Closed</v>
      </c>
      <c r="E1011" s="67" t="str" cm="1">
        <f t="array" ref="E1011">IF(A1011&lt;&gt;"kbb", "", IF(IFERROR(VALUE(V1011), 0)=MAX(INDEX(($A$2:$A$4929="kbb")*($L$2:$L$4929=L1011)*IFERROR(VALUE($V$2:$V$4929), 0), 0)), "最新", "歷史重複"))</f>
        <v/>
      </c>
      <c r="F1011" t="s">
        <v>4671</v>
      </c>
      <c r="G1011" t="s">
        <v>29</v>
      </c>
      <c r="H1011" t="s">
        <v>30</v>
      </c>
      <c r="I1011" t="s">
        <v>3483</v>
      </c>
      <c r="J1011" t="s">
        <v>4672</v>
      </c>
      <c r="K1011" t="s">
        <v>4673</v>
      </c>
      <c r="L1011" t="s">
        <v>4720</v>
      </c>
      <c r="M1011" t="s">
        <v>1390</v>
      </c>
      <c r="N1011" t="s">
        <v>1391</v>
      </c>
      <c r="O1011" t="s">
        <v>37</v>
      </c>
      <c r="P1011" t="s">
        <v>4721</v>
      </c>
      <c r="Q1011" t="s">
        <v>38</v>
      </c>
      <c r="R1011" t="s">
        <v>1881</v>
      </c>
      <c r="S1011" t="s">
        <v>4676</v>
      </c>
      <c r="T1011" t="s">
        <v>4722</v>
      </c>
      <c r="U1011" t="s">
        <v>4723</v>
      </c>
      <c r="V1011" t="s">
        <v>4227</v>
      </c>
      <c r="W1011" t="s">
        <v>37</v>
      </c>
      <c r="X1011" t="s">
        <v>37</v>
      </c>
      <c r="Y1011" t="s">
        <v>37</v>
      </c>
      <c r="Z1011" t="s">
        <v>4724</v>
      </c>
      <c r="AA1011" t="s">
        <v>44</v>
      </c>
      <c r="AB1011" t="s">
        <v>44</v>
      </c>
      <c r="AC1011" t="s">
        <v>45</v>
      </c>
      <c r="AD1011" t="s">
        <v>1302</v>
      </c>
      <c r="AE1011" t="s">
        <v>4229</v>
      </c>
      <c r="AF1011" t="s">
        <v>48</v>
      </c>
      <c r="AG1011">
        <v>622064</v>
      </c>
      <c r="AH1011">
        <v>1</v>
      </c>
      <c r="AI1011">
        <v>1</v>
      </c>
    </row>
    <row r="1012" spans="1:35" ht="16.850000000000001" customHeight="1">
      <c r="A1012" s="65" t="str">
        <f>IF(L1012="","",IF(COUNTIF(Wip!K:K,L1012)=0,IF(W1012="","KGB","KBB"),IF(AND(_xlfn.IFNA(VLOOKUP(L1012,Wip!K:M,3,0),"")="Y",Q1012="MTCAPPLYCONF"),"On Hold",IF(W1012="","KGB","KBB"))))</f>
        <v>KBB</v>
      </c>
      <c r="B1012" s="65" t="str">
        <f>IF(A1012="on hold", "on hold",
 IF(A1012="KGB", "Standard Shipment",
  IF(IFERROR(IFERROR(VLOOKUP(L1012, List!D:J, 7, 0), VLOOKUP(L1012&amp;"", List!D:J, 7, 0)), 0)=0,
   IF(IFERROR(IFERROR(VLOOKUP(L1012, 'CND List'!$A:$C, 3, 0), VLOOKUP(L1012&amp;"", 'CND List'!$A:$C, 3, 0)), 0)=0,
    IF(A1012="KBB", "-", ""),
    IFERROR(VLOOKUP(L1012, 'CND List'!$A:$C, 3, 0), VLOOKUP(L1012&amp;"", 'CND List'!$A:$C, 3, 0))
   ),
   IFERROR(VLOOKUP(L1012, List!D:J, 7, 0), VLOOKUP(L1012&amp;"", List!D:J, 7, 0))
  )
 )
)</f>
        <v>Local Scrap</v>
      </c>
      <c r="C1012" s="66" t="str">
        <f t="shared" si="16"/>
        <v>Local Scrap</v>
      </c>
      <c r="D1012" s="67" t="str">
        <f ca="1">IF(C1012="Local Scrap","Closed",IFERROR(IF(A1012="kgb","Closed",IF(MID(C1012,5,1)="Q","Closed",LOOKUP(TODAY()-W1012, {0,31,91,181,366}, {"0-30天","31-90天","91-180天","181-365天","365天以上"}))), LOOKUP(TODAY()-Z1012, {0,31,91,181,366}, {"0-30天","31-90天","91-180天","181-365天","365天以上"})))</f>
        <v>Closed</v>
      </c>
      <c r="E1012" s="67" t="str" cm="1">
        <f t="array" ref="E1012">IF(A1012&lt;&gt;"kbb", "", IF(IFERROR(VALUE(V1012), 0)=MAX(INDEX(($A$2:$A$4929="kbb")*($L$2:$L$4929=L1012)*IFERROR(VALUE($V$2:$V$4929), 0), 0)), "最新", "歷史重複"))</f>
        <v>最新</v>
      </c>
      <c r="F1012" t="s">
        <v>4671</v>
      </c>
      <c r="G1012" t="s">
        <v>29</v>
      </c>
      <c r="H1012" t="s">
        <v>30</v>
      </c>
      <c r="I1012" t="s">
        <v>3483</v>
      </c>
      <c r="J1012" t="s">
        <v>4672</v>
      </c>
      <c r="K1012" t="s">
        <v>4673</v>
      </c>
      <c r="L1012" t="s">
        <v>4725</v>
      </c>
      <c r="M1012" t="s">
        <v>4164</v>
      </c>
      <c r="N1012" t="s">
        <v>4165</v>
      </c>
      <c r="O1012" t="s">
        <v>37</v>
      </c>
      <c r="P1012" t="s">
        <v>4725</v>
      </c>
      <c r="Q1012" t="s">
        <v>38</v>
      </c>
      <c r="R1012" t="s">
        <v>39</v>
      </c>
      <c r="S1012" t="s">
        <v>4676</v>
      </c>
      <c r="T1012" t="s">
        <v>37</v>
      </c>
      <c r="U1012" t="s">
        <v>37</v>
      </c>
      <c r="V1012" t="s">
        <v>4726</v>
      </c>
      <c r="W1012" t="s">
        <v>517</v>
      </c>
      <c r="X1012" t="s">
        <v>114</v>
      </c>
      <c r="Y1012" t="s">
        <v>518</v>
      </c>
      <c r="Z1012" t="s">
        <v>4727</v>
      </c>
      <c r="AA1012" t="s">
        <v>44</v>
      </c>
      <c r="AB1012" t="s">
        <v>44</v>
      </c>
      <c r="AC1012" t="s">
        <v>117</v>
      </c>
      <c r="AD1012" t="s">
        <v>1532</v>
      </c>
      <c r="AE1012" t="s">
        <v>37</v>
      </c>
      <c r="AF1012" t="s">
        <v>37</v>
      </c>
      <c r="AG1012" t="s">
        <v>37</v>
      </c>
      <c r="AH1012" t="s">
        <v>37</v>
      </c>
      <c r="AI1012" t="s">
        <v>37</v>
      </c>
    </row>
    <row r="1013" spans="1:35" ht="16.850000000000001" customHeight="1">
      <c r="A1013" s="65" t="str">
        <f>IF(L1013="","",IF(COUNTIF(Wip!K:K,L1013)=0,IF(W1013="","KGB","KBB"),IF(AND(_xlfn.IFNA(VLOOKUP(L1013,Wip!K:M,3,0),"")="Y",Q1013="MTCAPPLYCONF"),"On Hold",IF(W1013="","KGB","KBB"))))</f>
        <v>KBB</v>
      </c>
      <c r="B1013" s="65">
        <f>IF(A1013="on hold", "on hold",
 IF(A1013="KGB", "Standard Shipment",
  IF(IFERROR(IFERROR(VLOOKUP(L1013, List!D:J, 7, 0), VLOOKUP(L1013&amp;"", List!D:J, 7, 0)), 0)=0,
   IF(IFERROR(IFERROR(VLOOKUP(L1013, 'CND List'!$A:$C, 3, 0), VLOOKUP(L1013&amp;"", 'CND List'!$A:$C, 3, 0)), 0)=0,
    IF(A1013="KBB", "-", ""),
    IFERROR(VLOOKUP(L1013, 'CND List'!$A:$C, 3, 0), VLOOKUP(L1013&amp;"", 'CND List'!$A:$C, 3, 0))
   ),
   IFERROR(VLOOKUP(L1013, List!D:J, 7, 0), VLOOKUP(L1013&amp;"", List!D:J, 7, 0))
  )
 )
)</f>
        <v>46297</v>
      </c>
      <c r="C1013" s="66" t="str">
        <f t="shared" si="16"/>
        <v>2026Q4</v>
      </c>
      <c r="D1013" s="67" t="str">
        <f ca="1">IF(C1013="Local Scrap","Closed",IFERROR(IF(A1013="kgb","Closed",IF(MID(C1013,5,1)="Q","Closed",LOOKUP(TODAY()-W1013, {0,31,91,181,366}, {"0-30天","31-90天","91-180天","181-365天","365天以上"}))), LOOKUP(TODAY()-Z1013, {0,31,91,181,366}, {"0-30天","31-90天","91-180天","181-365天","365天以上"})))</f>
        <v>Closed</v>
      </c>
      <c r="E1013" s="67" t="str" cm="1">
        <f t="array" ref="E1013">IF(A1013&lt;&gt;"kbb", "", IF(IFERROR(VALUE(V1013), 0)=MAX(INDEX(($A$2:$A$4929="kbb")*($L$2:$L$4929=L1013)*IFERROR(VALUE($V$2:$V$4929), 0), 0)), "最新", "歷史重複"))</f>
        <v>歷史重複</v>
      </c>
      <c r="F1013" t="s">
        <v>4671</v>
      </c>
      <c r="G1013" t="s">
        <v>29</v>
      </c>
      <c r="H1013" t="s">
        <v>30</v>
      </c>
      <c r="I1013" t="s">
        <v>3483</v>
      </c>
      <c r="J1013" t="s">
        <v>4672</v>
      </c>
      <c r="K1013" t="s">
        <v>4673</v>
      </c>
      <c r="L1013" t="s">
        <v>4728</v>
      </c>
      <c r="M1013" t="s">
        <v>3149</v>
      </c>
      <c r="N1013" t="s">
        <v>1321</v>
      </c>
      <c r="O1013" t="s">
        <v>37</v>
      </c>
      <c r="P1013" t="s">
        <v>4728</v>
      </c>
      <c r="Q1013" t="s">
        <v>38</v>
      </c>
      <c r="R1013" t="s">
        <v>39</v>
      </c>
      <c r="S1013" t="s">
        <v>4729</v>
      </c>
      <c r="T1013" t="s">
        <v>37</v>
      </c>
      <c r="U1013" t="s">
        <v>37</v>
      </c>
      <c r="V1013" t="s">
        <v>4730</v>
      </c>
      <c r="W1013" t="s">
        <v>517</v>
      </c>
      <c r="X1013" t="s">
        <v>114</v>
      </c>
      <c r="Y1013" t="s">
        <v>518</v>
      </c>
      <c r="Z1013" t="s">
        <v>4731</v>
      </c>
      <c r="AA1013" t="s">
        <v>44</v>
      </c>
      <c r="AB1013" t="s">
        <v>44</v>
      </c>
      <c r="AC1013" t="s">
        <v>117</v>
      </c>
      <c r="AD1013" t="s">
        <v>1288</v>
      </c>
      <c r="AE1013" t="s">
        <v>37</v>
      </c>
      <c r="AF1013" t="s">
        <v>37</v>
      </c>
      <c r="AG1013" t="s">
        <v>37</v>
      </c>
      <c r="AH1013" t="s">
        <v>37</v>
      </c>
      <c r="AI1013" t="s">
        <v>37</v>
      </c>
    </row>
    <row r="1014" spans="1:35" ht="16.850000000000001" customHeight="1">
      <c r="A1014" s="65" t="str">
        <f>IF(L1014="","",IF(COUNTIF(Wip!K:K,L1014)=0,IF(W1014="","KGB","KBB"),IF(AND(_xlfn.IFNA(VLOOKUP(L1014,Wip!K:M,3,0),"")="Y",Q1014="MTCAPPLYCONF"),"On Hold",IF(W1014="","KGB","KBB"))))</f>
        <v>KGB</v>
      </c>
      <c r="B1014" s="65" t="str">
        <f>IF(A1014="on hold", "on hold",
 IF(A1014="KGB", "Standard Shipment",
  IF(IFERROR(IFERROR(VLOOKUP(L1014, List!D:J, 7, 0), VLOOKUP(L1014&amp;"", List!D:J, 7, 0)), 0)=0,
   IF(IFERROR(IFERROR(VLOOKUP(L1014, 'CND List'!$A:$C, 3, 0), VLOOKUP(L1014&amp;"", 'CND List'!$A:$C, 3, 0)), 0)=0,
    IF(A1014="KBB", "-", ""),
    IFERROR(VLOOKUP(L1014, 'CND List'!$A:$C, 3, 0), VLOOKUP(L1014&amp;"", 'CND List'!$A:$C, 3, 0))
   ),
   IFERROR(VLOOKUP(L1014, List!D:J, 7, 0), VLOOKUP(L1014&amp;"", List!D:J, 7, 0))
  )
 )
)</f>
        <v>Standard Shipment</v>
      </c>
      <c r="C1014" s="66" t="str">
        <f t="shared" si="16"/>
        <v>Standard Shipment</v>
      </c>
      <c r="D1014" s="67" t="str">
        <f ca="1">IF(C1014="Local Scrap","Closed",IFERROR(IF(A1014="kgb","Closed",IF(MID(C1014,5,1)="Q","Closed",LOOKUP(TODAY()-W1014, {0,31,91,181,366}, {"0-30天","31-90天","91-180天","181-365天","365天以上"}))), LOOKUP(TODAY()-Z1014, {0,31,91,181,366}, {"0-30天","31-90天","91-180天","181-365天","365天以上"})))</f>
        <v>Closed</v>
      </c>
      <c r="E1014" s="67" t="str" cm="1">
        <f t="array" ref="E1014">IF(A1014&lt;&gt;"kbb", "", IF(IFERROR(VALUE(V1014), 0)=MAX(INDEX(($A$2:$A$4929="kbb")*($L$2:$L$4929=L1014)*IFERROR(VALUE($V$2:$V$4929), 0), 0)), "最新", "歷史重複"))</f>
        <v/>
      </c>
      <c r="F1014" t="s">
        <v>4671</v>
      </c>
      <c r="G1014" t="s">
        <v>29</v>
      </c>
      <c r="H1014" t="s">
        <v>30</v>
      </c>
      <c r="I1014" t="s">
        <v>3483</v>
      </c>
      <c r="J1014" t="s">
        <v>4672</v>
      </c>
      <c r="K1014" t="s">
        <v>4673</v>
      </c>
      <c r="L1014" t="s">
        <v>4732</v>
      </c>
      <c r="M1014" t="s">
        <v>4205</v>
      </c>
      <c r="N1014" t="s">
        <v>1858</v>
      </c>
      <c r="O1014" t="s">
        <v>37</v>
      </c>
      <c r="P1014" t="s">
        <v>4733</v>
      </c>
      <c r="Q1014" t="s">
        <v>38</v>
      </c>
      <c r="R1014" t="s">
        <v>1881</v>
      </c>
      <c r="S1014" t="s">
        <v>4729</v>
      </c>
      <c r="T1014" t="s">
        <v>4734</v>
      </c>
      <c r="U1014" t="s">
        <v>4723</v>
      </c>
      <c r="V1014" t="s">
        <v>4227</v>
      </c>
      <c r="W1014" t="s">
        <v>37</v>
      </c>
      <c r="X1014" t="s">
        <v>37</v>
      </c>
      <c r="Y1014" t="s">
        <v>37</v>
      </c>
      <c r="Z1014" t="s">
        <v>4735</v>
      </c>
      <c r="AA1014" t="s">
        <v>44</v>
      </c>
      <c r="AB1014" t="s">
        <v>44</v>
      </c>
      <c r="AC1014" t="s">
        <v>45</v>
      </c>
      <c r="AD1014" t="s">
        <v>1302</v>
      </c>
      <c r="AE1014" t="s">
        <v>4229</v>
      </c>
      <c r="AF1014" t="s">
        <v>48</v>
      </c>
      <c r="AG1014">
        <v>622064</v>
      </c>
      <c r="AH1014">
        <v>1</v>
      </c>
      <c r="AI1014">
        <v>1</v>
      </c>
    </row>
    <row r="1015" spans="1:35" ht="16.850000000000001" customHeight="1">
      <c r="A1015" s="65" t="str">
        <f>IF(L1015="","",IF(COUNTIF(Wip!K:K,L1015)=0,IF(W1015="","KGB","KBB"),IF(AND(_xlfn.IFNA(VLOOKUP(L1015,Wip!K:M,3,0),"")="Y",Q1015="MTCAPPLYCONF"),"On Hold",IF(W1015="","KGB","KBB"))))</f>
        <v>KGB</v>
      </c>
      <c r="B1015" s="65" t="str">
        <f>IF(A1015="on hold", "on hold",
 IF(A1015="KGB", "Standard Shipment",
  IF(IFERROR(IFERROR(VLOOKUP(L1015, List!D:J, 7, 0), VLOOKUP(L1015&amp;"", List!D:J, 7, 0)), 0)=0,
   IF(IFERROR(IFERROR(VLOOKUP(L1015, 'CND List'!$A:$C, 3, 0), VLOOKUP(L1015&amp;"", 'CND List'!$A:$C, 3, 0)), 0)=0,
    IF(A1015="KBB", "-", ""),
    IFERROR(VLOOKUP(L1015, 'CND List'!$A:$C, 3, 0), VLOOKUP(L1015&amp;"", 'CND List'!$A:$C, 3, 0))
   ),
   IFERROR(VLOOKUP(L1015, List!D:J, 7, 0), VLOOKUP(L1015&amp;"", List!D:J, 7, 0))
  )
 )
)</f>
        <v>Standard Shipment</v>
      </c>
      <c r="C1015" s="66" t="str">
        <f t="shared" si="16"/>
        <v>Standard Shipment</v>
      </c>
      <c r="D1015" s="67" t="str">
        <f ca="1">IF(C1015="Local Scrap","Closed",IFERROR(IF(A1015="kgb","Closed",IF(MID(C1015,5,1)="Q","Closed",LOOKUP(TODAY()-W1015, {0,31,91,181,366}, {"0-30天","31-90天","91-180天","181-365天","365天以上"}))), LOOKUP(TODAY()-Z1015, {0,31,91,181,366}, {"0-30天","31-90天","91-180天","181-365天","365天以上"})))</f>
        <v>Closed</v>
      </c>
      <c r="E1015" s="67" t="str" cm="1">
        <f t="array" ref="E1015">IF(A1015&lt;&gt;"kbb", "", IF(IFERROR(VALUE(V1015), 0)=MAX(INDEX(($A$2:$A$4929="kbb")*($L$2:$L$4929=L1015)*IFERROR(VALUE($V$2:$V$4929), 0), 0)), "最新", "歷史重複"))</f>
        <v/>
      </c>
      <c r="F1015" t="s">
        <v>4671</v>
      </c>
      <c r="G1015" t="s">
        <v>29</v>
      </c>
      <c r="H1015" t="s">
        <v>30</v>
      </c>
      <c r="I1015" t="s">
        <v>3483</v>
      </c>
      <c r="J1015" t="s">
        <v>4672</v>
      </c>
      <c r="K1015" t="s">
        <v>4673</v>
      </c>
      <c r="L1015" t="s">
        <v>4736</v>
      </c>
      <c r="M1015" t="s">
        <v>1259</v>
      </c>
      <c r="N1015" t="s">
        <v>1260</v>
      </c>
      <c r="O1015" t="s">
        <v>37</v>
      </c>
      <c r="P1015" t="s">
        <v>4737</v>
      </c>
      <c r="Q1015" t="s">
        <v>38</v>
      </c>
      <c r="R1015" t="s">
        <v>1881</v>
      </c>
      <c r="S1015" t="s">
        <v>4729</v>
      </c>
      <c r="T1015" t="s">
        <v>4738</v>
      </c>
      <c r="U1015" t="s">
        <v>4606</v>
      </c>
      <c r="V1015" t="s">
        <v>4606</v>
      </c>
      <c r="W1015" t="s">
        <v>37</v>
      </c>
      <c r="X1015" t="s">
        <v>37</v>
      </c>
      <c r="Y1015" t="s">
        <v>37</v>
      </c>
      <c r="Z1015" t="s">
        <v>4739</v>
      </c>
      <c r="AA1015" t="s">
        <v>44</v>
      </c>
      <c r="AB1015" t="s">
        <v>44</v>
      </c>
      <c r="AC1015" t="s">
        <v>45</v>
      </c>
      <c r="AD1015" t="s">
        <v>1257</v>
      </c>
      <c r="AE1015" t="s">
        <v>4608</v>
      </c>
      <c r="AF1015" t="s">
        <v>2122</v>
      </c>
      <c r="AG1015">
        <v>622149</v>
      </c>
      <c r="AH1015">
        <v>6.5</v>
      </c>
      <c r="AI1015">
        <v>6.5</v>
      </c>
    </row>
    <row r="1016" spans="1:35" ht="16.850000000000001" customHeight="1">
      <c r="A1016" s="65" t="str">
        <f>IF(L1016="","",IF(COUNTIF(Wip!K:K,L1016)=0,IF(W1016="","KGB","KBB"),IF(AND(_xlfn.IFNA(VLOOKUP(L1016,Wip!K:M,3,0),"")="Y",Q1016="MTCAPPLYCONF"),"On Hold",IF(W1016="","KGB","KBB"))))</f>
        <v>KGB</v>
      </c>
      <c r="B1016" s="65" t="str">
        <f>IF(A1016="on hold", "on hold",
 IF(A1016="KGB", "Standard Shipment",
  IF(IFERROR(IFERROR(VLOOKUP(L1016, List!D:J, 7, 0), VLOOKUP(L1016&amp;"", List!D:J, 7, 0)), 0)=0,
   IF(IFERROR(IFERROR(VLOOKUP(L1016, 'CND List'!$A:$C, 3, 0), VLOOKUP(L1016&amp;"", 'CND List'!$A:$C, 3, 0)), 0)=0,
    IF(A1016="KBB", "-", ""),
    IFERROR(VLOOKUP(L1016, 'CND List'!$A:$C, 3, 0), VLOOKUP(L1016&amp;"", 'CND List'!$A:$C, 3, 0))
   ),
   IFERROR(VLOOKUP(L1016, List!D:J, 7, 0), VLOOKUP(L1016&amp;"", List!D:J, 7, 0))
  )
 )
)</f>
        <v>Standard Shipment</v>
      </c>
      <c r="C1016" s="66" t="str">
        <f t="shared" si="16"/>
        <v>Standard Shipment</v>
      </c>
      <c r="D1016" s="67" t="str">
        <f ca="1">IF(C1016="Local Scrap","Closed",IFERROR(IF(A1016="kgb","Closed",IF(MID(C1016,5,1)="Q","Closed",LOOKUP(TODAY()-W1016, {0,31,91,181,366}, {"0-30天","31-90天","91-180天","181-365天","365天以上"}))), LOOKUP(TODAY()-Z1016, {0,31,91,181,366}, {"0-30天","31-90天","91-180天","181-365天","365天以上"})))</f>
        <v>Closed</v>
      </c>
      <c r="E1016" s="67" t="str" cm="1">
        <f t="array" ref="E1016">IF(A1016&lt;&gt;"kbb", "", IF(IFERROR(VALUE(V1016), 0)=MAX(INDEX(($A$2:$A$4929="kbb")*($L$2:$L$4929=L1016)*IFERROR(VALUE($V$2:$V$4929), 0), 0)), "最新", "歷史重複"))</f>
        <v/>
      </c>
      <c r="F1016" t="s">
        <v>4671</v>
      </c>
      <c r="G1016" t="s">
        <v>29</v>
      </c>
      <c r="H1016" t="s">
        <v>30</v>
      </c>
      <c r="I1016" t="s">
        <v>3483</v>
      </c>
      <c r="J1016" t="s">
        <v>4672</v>
      </c>
      <c r="K1016" t="s">
        <v>4673</v>
      </c>
      <c r="L1016" t="s">
        <v>4740</v>
      </c>
      <c r="M1016" t="s">
        <v>1725</v>
      </c>
      <c r="N1016" t="s">
        <v>1391</v>
      </c>
      <c r="O1016" t="s">
        <v>37</v>
      </c>
      <c r="P1016" t="s">
        <v>4741</v>
      </c>
      <c r="Q1016" t="s">
        <v>38</v>
      </c>
      <c r="R1016" t="s">
        <v>1881</v>
      </c>
      <c r="S1016" t="s">
        <v>4729</v>
      </c>
      <c r="T1016" t="s">
        <v>4742</v>
      </c>
      <c r="U1016" t="s">
        <v>4542</v>
      </c>
      <c r="V1016" t="s">
        <v>4542</v>
      </c>
      <c r="W1016" t="s">
        <v>37</v>
      </c>
      <c r="X1016" t="s">
        <v>37</v>
      </c>
      <c r="Y1016" t="s">
        <v>37</v>
      </c>
      <c r="Z1016" t="s">
        <v>4743</v>
      </c>
      <c r="AA1016" t="s">
        <v>44</v>
      </c>
      <c r="AB1016" t="s">
        <v>44</v>
      </c>
      <c r="AC1016" t="s">
        <v>45</v>
      </c>
      <c r="AD1016" t="s">
        <v>1302</v>
      </c>
      <c r="AE1016" t="s">
        <v>4345</v>
      </c>
      <c r="AF1016" t="s">
        <v>2122</v>
      </c>
      <c r="AG1016">
        <v>622131</v>
      </c>
      <c r="AH1016">
        <v>6.1</v>
      </c>
      <c r="AI1016">
        <v>6.1</v>
      </c>
    </row>
    <row r="1017" spans="1:35" ht="16.850000000000001" customHeight="1">
      <c r="A1017" s="65" t="str">
        <f>IF(L1017="","",IF(COUNTIF(Wip!K:K,L1017)=0,IF(W1017="","KGB","KBB"),IF(AND(_xlfn.IFNA(VLOOKUP(L1017,Wip!K:M,3,0),"")="Y",Q1017="MTCAPPLYCONF"),"On Hold",IF(W1017="","KGB","KBB"))))</f>
        <v>KGB</v>
      </c>
      <c r="B1017" s="65" t="str">
        <f>IF(A1017="on hold", "on hold",
 IF(A1017="KGB", "Standard Shipment",
  IF(IFERROR(IFERROR(VLOOKUP(L1017, List!D:J, 7, 0), VLOOKUP(L1017&amp;"", List!D:J, 7, 0)), 0)=0,
   IF(IFERROR(IFERROR(VLOOKUP(L1017, 'CND List'!$A:$C, 3, 0), VLOOKUP(L1017&amp;"", 'CND List'!$A:$C, 3, 0)), 0)=0,
    IF(A1017="KBB", "-", ""),
    IFERROR(VLOOKUP(L1017, 'CND List'!$A:$C, 3, 0), VLOOKUP(L1017&amp;"", 'CND List'!$A:$C, 3, 0))
   ),
   IFERROR(VLOOKUP(L1017, List!D:J, 7, 0), VLOOKUP(L1017&amp;"", List!D:J, 7, 0))
  )
 )
)</f>
        <v>Standard Shipment</v>
      </c>
      <c r="C1017" s="66" t="str">
        <f t="shared" si="16"/>
        <v>Standard Shipment</v>
      </c>
      <c r="D1017" s="67" t="str">
        <f ca="1">IF(C1017="Local Scrap","Closed",IFERROR(IF(A1017="kgb","Closed",IF(MID(C1017,5,1)="Q","Closed",LOOKUP(TODAY()-W1017, {0,31,91,181,366}, {"0-30天","31-90天","91-180天","181-365天","365天以上"}))), LOOKUP(TODAY()-Z1017, {0,31,91,181,366}, {"0-30天","31-90天","91-180天","181-365天","365天以上"})))</f>
        <v>Closed</v>
      </c>
      <c r="E1017" s="67" t="str" cm="1">
        <f t="array" ref="E1017">IF(A1017&lt;&gt;"kbb", "", IF(IFERROR(VALUE(V1017), 0)=MAX(INDEX(($A$2:$A$4929="kbb")*($L$2:$L$4929=L1017)*IFERROR(VALUE($V$2:$V$4929), 0), 0)), "最新", "歷史重複"))</f>
        <v/>
      </c>
      <c r="F1017" t="s">
        <v>4744</v>
      </c>
      <c r="G1017" t="s">
        <v>29</v>
      </c>
      <c r="H1017" t="s">
        <v>30</v>
      </c>
      <c r="I1017" t="s">
        <v>3483</v>
      </c>
      <c r="J1017" t="s">
        <v>4745</v>
      </c>
      <c r="K1017" t="s">
        <v>4746</v>
      </c>
      <c r="L1017" t="s">
        <v>4747</v>
      </c>
      <c r="M1017" t="s">
        <v>1428</v>
      </c>
      <c r="N1017" t="s">
        <v>1411</v>
      </c>
      <c r="O1017" t="s">
        <v>37</v>
      </c>
      <c r="P1017" t="s">
        <v>4748</v>
      </c>
      <c r="Q1017" t="s">
        <v>38</v>
      </c>
      <c r="R1017" t="s">
        <v>1881</v>
      </c>
      <c r="S1017" t="s">
        <v>4749</v>
      </c>
      <c r="T1017" t="s">
        <v>4750</v>
      </c>
      <c r="U1017" t="s">
        <v>4606</v>
      </c>
      <c r="V1017" t="s">
        <v>4606</v>
      </c>
      <c r="W1017" t="s">
        <v>37</v>
      </c>
      <c r="X1017" t="s">
        <v>37</v>
      </c>
      <c r="Y1017" t="s">
        <v>37</v>
      </c>
      <c r="Z1017" t="s">
        <v>4751</v>
      </c>
      <c r="AA1017" t="s">
        <v>44</v>
      </c>
      <c r="AB1017" t="s">
        <v>44</v>
      </c>
      <c r="AC1017" t="s">
        <v>45</v>
      </c>
      <c r="AD1017" t="s">
        <v>1257</v>
      </c>
      <c r="AE1017" t="s">
        <v>4608</v>
      </c>
      <c r="AF1017" t="s">
        <v>1918</v>
      </c>
      <c r="AG1017">
        <v>622149</v>
      </c>
      <c r="AH1017">
        <v>7</v>
      </c>
      <c r="AI1017">
        <v>7</v>
      </c>
    </row>
    <row r="1018" spans="1:35" ht="16.850000000000001" customHeight="1">
      <c r="A1018" s="65" t="str">
        <f>IF(L1018="","",IF(COUNTIF(Wip!K:K,L1018)=0,IF(W1018="","KGB","KBB"),IF(AND(_xlfn.IFNA(VLOOKUP(L1018,Wip!K:M,3,0),"")="Y",Q1018="MTCAPPLYCONF"),"On Hold",IF(W1018="","KGB","KBB"))))</f>
        <v>KGB</v>
      </c>
      <c r="B1018" s="65" t="str">
        <f>IF(A1018="on hold", "on hold",
 IF(A1018="KGB", "Standard Shipment",
  IF(IFERROR(IFERROR(VLOOKUP(L1018, List!D:J, 7, 0), VLOOKUP(L1018&amp;"", List!D:J, 7, 0)), 0)=0,
   IF(IFERROR(IFERROR(VLOOKUP(L1018, 'CND List'!$A:$C, 3, 0), VLOOKUP(L1018&amp;"", 'CND List'!$A:$C, 3, 0)), 0)=0,
    IF(A1018="KBB", "-", ""),
    IFERROR(VLOOKUP(L1018, 'CND List'!$A:$C, 3, 0), VLOOKUP(L1018&amp;"", 'CND List'!$A:$C, 3, 0))
   ),
   IFERROR(VLOOKUP(L1018, List!D:J, 7, 0), VLOOKUP(L1018&amp;"", List!D:J, 7, 0))
  )
 )
)</f>
        <v>Standard Shipment</v>
      </c>
      <c r="C1018" s="66" t="str">
        <f t="shared" si="16"/>
        <v>Standard Shipment</v>
      </c>
      <c r="D1018" s="67" t="str">
        <f ca="1">IF(C1018="Local Scrap","Closed",IFERROR(IF(A1018="kgb","Closed",IF(MID(C1018,5,1)="Q","Closed",LOOKUP(TODAY()-W1018, {0,31,91,181,366}, {"0-30天","31-90天","91-180天","181-365天","365天以上"}))), LOOKUP(TODAY()-Z1018, {0,31,91,181,366}, {"0-30天","31-90天","91-180天","181-365天","365天以上"})))</f>
        <v>Closed</v>
      </c>
      <c r="E1018" s="67" t="str" cm="1">
        <f t="array" ref="E1018">IF(A1018&lt;&gt;"kbb", "", IF(IFERROR(VALUE(V1018), 0)=MAX(INDEX(($A$2:$A$4929="kbb")*($L$2:$L$4929=L1018)*IFERROR(VALUE($V$2:$V$4929), 0), 0)), "最新", "歷史重複"))</f>
        <v/>
      </c>
      <c r="F1018" t="s">
        <v>4744</v>
      </c>
      <c r="G1018" t="s">
        <v>29</v>
      </c>
      <c r="H1018" t="s">
        <v>30</v>
      </c>
      <c r="I1018" t="s">
        <v>3483</v>
      </c>
      <c r="J1018" t="s">
        <v>4745</v>
      </c>
      <c r="K1018" t="s">
        <v>4746</v>
      </c>
      <c r="L1018" t="s">
        <v>4752</v>
      </c>
      <c r="M1018" t="s">
        <v>2278</v>
      </c>
      <c r="N1018" t="s">
        <v>1843</v>
      </c>
      <c r="O1018" t="s">
        <v>37</v>
      </c>
      <c r="P1018" t="s">
        <v>4753</v>
      </c>
      <c r="Q1018" t="s">
        <v>38</v>
      </c>
      <c r="R1018" t="s">
        <v>1881</v>
      </c>
      <c r="S1018" t="s">
        <v>4749</v>
      </c>
      <c r="T1018" t="s">
        <v>4754</v>
      </c>
      <c r="U1018" t="s">
        <v>4606</v>
      </c>
      <c r="V1018" t="s">
        <v>4606</v>
      </c>
      <c r="W1018" t="s">
        <v>37</v>
      </c>
      <c r="X1018" t="s">
        <v>37</v>
      </c>
      <c r="Y1018" t="s">
        <v>37</v>
      </c>
      <c r="Z1018" t="s">
        <v>4755</v>
      </c>
      <c r="AA1018" t="s">
        <v>44</v>
      </c>
      <c r="AB1018" t="s">
        <v>44</v>
      </c>
      <c r="AC1018" t="s">
        <v>45</v>
      </c>
      <c r="AD1018" t="s">
        <v>1847</v>
      </c>
      <c r="AE1018" t="s">
        <v>4608</v>
      </c>
      <c r="AF1018" t="s">
        <v>1730</v>
      </c>
      <c r="AG1018">
        <v>622149</v>
      </c>
      <c r="AH1018">
        <v>4.5</v>
      </c>
      <c r="AI1018">
        <v>4.5</v>
      </c>
    </row>
    <row r="1019" spans="1:35" ht="16.850000000000001" customHeight="1">
      <c r="A1019" s="65" t="str">
        <f>IF(L1019="","",IF(COUNTIF(Wip!K:K,L1019)=0,IF(W1019="","KGB","KBB"),IF(AND(_xlfn.IFNA(VLOOKUP(L1019,Wip!K:M,3,0),"")="Y",Q1019="MTCAPPLYCONF"),"On Hold",IF(W1019="","KGB","KBB"))))</f>
        <v>KBB</v>
      </c>
      <c r="B1019" s="65" t="str">
        <f>IF(A1019="on hold", "on hold",
 IF(A1019="KGB", "Standard Shipment",
  IF(IFERROR(IFERROR(VLOOKUP(L1019, List!D:J, 7, 0), VLOOKUP(L1019&amp;"", List!D:J, 7, 0)), 0)=0,
   IF(IFERROR(IFERROR(VLOOKUP(L1019, 'CND List'!$A:$C, 3, 0), VLOOKUP(L1019&amp;"", 'CND List'!$A:$C, 3, 0)), 0)=0,
    IF(A1019="KBB", "-", ""),
    IFERROR(VLOOKUP(L1019, 'CND List'!$A:$C, 3, 0), VLOOKUP(L1019&amp;"", 'CND List'!$A:$C, 3, 0))
   ),
   IFERROR(VLOOKUP(L1019, List!D:J, 7, 0), VLOOKUP(L1019&amp;"", List!D:J, 7, 0))
  )
 )
)</f>
        <v>-</v>
      </c>
      <c r="C1019" s="66" t="str">
        <f t="shared" si="16"/>
        <v>wait for return customer</v>
      </c>
      <c r="D1019" s="67" t="str">
        <f ca="1">IF(C1019="Local Scrap","Closed",IFERROR(IF(A1019="kgb","Closed",IF(MID(C1019,5,1)="Q","Closed",LOOKUP(TODAY()-W1019, {0,31,91,181,366}, {"0-30天","31-90天","91-180天","181-365天","365天以上"}))), LOOKUP(TODAY()-Z1019, {0,31,91,181,366}, {"0-30天","31-90天","91-180天","181-365天","365天以上"})))</f>
        <v>181-365天</v>
      </c>
      <c r="E1019" s="67" t="str" cm="1">
        <f t="array" ref="E1019">IF(A1019&lt;&gt;"kbb", "", IF(IFERROR(VALUE(V1019), 0)=MAX(INDEX(($A$2:$A$4929="kbb")*($L$2:$L$4929=L1019)*IFERROR(VALUE($V$2:$V$4929), 0), 0)), "最新", "歷史重複"))</f>
        <v>最新</v>
      </c>
      <c r="F1019" t="s">
        <v>4744</v>
      </c>
      <c r="G1019" t="s">
        <v>29</v>
      </c>
      <c r="H1019" t="s">
        <v>30</v>
      </c>
      <c r="I1019" t="s">
        <v>3483</v>
      </c>
      <c r="J1019" t="s">
        <v>4745</v>
      </c>
      <c r="K1019" t="s">
        <v>4746</v>
      </c>
      <c r="L1019" t="s">
        <v>4756</v>
      </c>
      <c r="M1019" t="s">
        <v>1575</v>
      </c>
      <c r="N1019" t="s">
        <v>1576</v>
      </c>
      <c r="O1019" t="s">
        <v>37</v>
      </c>
      <c r="P1019" t="s">
        <v>4756</v>
      </c>
      <c r="Q1019" t="s">
        <v>38</v>
      </c>
      <c r="R1019" t="s">
        <v>39</v>
      </c>
      <c r="S1019" t="s">
        <v>4749</v>
      </c>
      <c r="T1019" t="s">
        <v>37</v>
      </c>
      <c r="U1019" t="s">
        <v>37</v>
      </c>
      <c r="V1019" t="s">
        <v>4757</v>
      </c>
      <c r="W1019" t="s">
        <v>517</v>
      </c>
      <c r="X1019" t="s">
        <v>114</v>
      </c>
      <c r="Y1019" t="s">
        <v>518</v>
      </c>
      <c r="Z1019" t="s">
        <v>4758</v>
      </c>
      <c r="AA1019" t="s">
        <v>44</v>
      </c>
      <c r="AB1019" t="s">
        <v>44</v>
      </c>
      <c r="AC1019" t="s">
        <v>117</v>
      </c>
      <c r="AD1019" t="s">
        <v>1532</v>
      </c>
      <c r="AE1019" t="s">
        <v>37</v>
      </c>
      <c r="AF1019" t="s">
        <v>37</v>
      </c>
      <c r="AG1019" t="s">
        <v>37</v>
      </c>
      <c r="AH1019" t="s">
        <v>37</v>
      </c>
      <c r="AI1019" t="s">
        <v>37</v>
      </c>
    </row>
    <row r="1020" spans="1:35" ht="16.850000000000001" customHeight="1">
      <c r="A1020" s="65" t="str">
        <f>IF(L1020="","",IF(COUNTIF(Wip!K:K,L1020)=0,IF(W1020="","KGB","KBB"),IF(AND(_xlfn.IFNA(VLOOKUP(L1020,Wip!K:M,3,0),"")="Y",Q1020="MTCAPPLYCONF"),"On Hold",IF(W1020="","KGB","KBB"))))</f>
        <v>KBB</v>
      </c>
      <c r="B1020" s="65" t="str">
        <f>IF(A1020="on hold", "on hold",
 IF(A1020="KGB", "Standard Shipment",
  IF(IFERROR(IFERROR(VLOOKUP(L1020, List!D:J, 7, 0), VLOOKUP(L1020&amp;"", List!D:J, 7, 0)), 0)=0,
   IF(IFERROR(IFERROR(VLOOKUP(L1020, 'CND List'!$A:$C, 3, 0), VLOOKUP(L1020&amp;"", 'CND List'!$A:$C, 3, 0)), 0)=0,
    IF(A1020="KBB", "-", ""),
    IFERROR(VLOOKUP(L1020, 'CND List'!$A:$C, 3, 0), VLOOKUP(L1020&amp;"", 'CND List'!$A:$C, 3, 0))
   ),
   IFERROR(VLOOKUP(L1020, List!D:J, 7, 0), VLOOKUP(L1020&amp;"", List!D:J, 7, 0))
  )
 )
)</f>
        <v>CND Sceond Pass</v>
      </c>
      <c r="C1020" s="66" t="str">
        <f t="shared" si="16"/>
        <v>Standard Shipment</v>
      </c>
      <c r="D1020" s="67" t="str">
        <f ca="1">IF(C1020="Local Scrap","Closed",IFERROR(IF(A1020="kgb","Closed",IF(MID(C1020,5,1)="Q","Closed",LOOKUP(TODAY()-W1020, {0,31,91,181,366}, {"0-30天","31-90天","91-180天","181-365天","365天以上"}))), LOOKUP(TODAY()-Z1020, {0,31,91,181,366}, {"0-30天","31-90天","91-180天","181-365天","365天以上"})))</f>
        <v>181-365天</v>
      </c>
      <c r="E1020" s="67" t="str" cm="1">
        <f t="array" ref="E1020">IF(A1020&lt;&gt;"kbb", "", IF(IFERROR(VALUE(V1020), 0)=MAX(INDEX(($A$2:$A$4929="kbb")*($L$2:$L$4929=L1020)*IFERROR(VALUE($V$2:$V$4929), 0), 0)), "最新", "歷史重複"))</f>
        <v>最新</v>
      </c>
      <c r="F1020" t="s">
        <v>4744</v>
      </c>
      <c r="G1020" t="s">
        <v>29</v>
      </c>
      <c r="H1020" t="s">
        <v>30</v>
      </c>
      <c r="I1020" t="s">
        <v>3483</v>
      </c>
      <c r="J1020" t="s">
        <v>4745</v>
      </c>
      <c r="K1020" t="s">
        <v>4746</v>
      </c>
      <c r="L1020" t="s">
        <v>4759</v>
      </c>
      <c r="M1020" t="s">
        <v>1725</v>
      </c>
      <c r="N1020" t="s">
        <v>1391</v>
      </c>
      <c r="O1020" t="s">
        <v>37</v>
      </c>
      <c r="P1020" t="s">
        <v>4759</v>
      </c>
      <c r="Q1020" t="s">
        <v>38</v>
      </c>
      <c r="R1020" t="s">
        <v>39</v>
      </c>
      <c r="S1020" t="s">
        <v>4749</v>
      </c>
      <c r="T1020" t="s">
        <v>37</v>
      </c>
      <c r="U1020" t="s">
        <v>37</v>
      </c>
      <c r="V1020" t="s">
        <v>4760</v>
      </c>
      <c r="W1020" t="s">
        <v>517</v>
      </c>
      <c r="X1020" t="s">
        <v>114</v>
      </c>
      <c r="Y1020" t="s">
        <v>518</v>
      </c>
      <c r="Z1020" t="s">
        <v>4761</v>
      </c>
      <c r="AA1020" t="s">
        <v>44</v>
      </c>
      <c r="AB1020" t="s">
        <v>44</v>
      </c>
      <c r="AC1020" t="s">
        <v>117</v>
      </c>
      <c r="AD1020" t="s">
        <v>1302</v>
      </c>
      <c r="AE1020" t="s">
        <v>37</v>
      </c>
      <c r="AF1020" t="s">
        <v>37</v>
      </c>
      <c r="AG1020" t="s">
        <v>37</v>
      </c>
      <c r="AH1020" t="s">
        <v>37</v>
      </c>
      <c r="AI1020" t="s">
        <v>37</v>
      </c>
    </row>
    <row r="1021" spans="1:35" ht="16.850000000000001" customHeight="1">
      <c r="A1021" s="65" t="str">
        <f>IF(L1021="","",IF(COUNTIF(Wip!K:K,L1021)=0,IF(W1021="","KGB","KBB"),IF(AND(_xlfn.IFNA(VLOOKUP(L1021,Wip!K:M,3,0),"")="Y",Q1021="MTCAPPLYCONF"),"On Hold",IF(W1021="","KGB","KBB"))))</f>
        <v>KGB</v>
      </c>
      <c r="B1021" s="65" t="str">
        <f>IF(A1021="on hold", "on hold",
 IF(A1021="KGB", "Standard Shipment",
  IF(IFERROR(IFERROR(VLOOKUP(L1021, List!D:J, 7, 0), VLOOKUP(L1021&amp;"", List!D:J, 7, 0)), 0)=0,
   IF(IFERROR(IFERROR(VLOOKUP(L1021, 'CND List'!$A:$C, 3, 0), VLOOKUP(L1021&amp;"", 'CND List'!$A:$C, 3, 0)), 0)=0,
    IF(A1021="KBB", "-", ""),
    IFERROR(VLOOKUP(L1021, 'CND List'!$A:$C, 3, 0), VLOOKUP(L1021&amp;"", 'CND List'!$A:$C, 3, 0))
   ),
   IFERROR(VLOOKUP(L1021, List!D:J, 7, 0), VLOOKUP(L1021&amp;"", List!D:J, 7, 0))
  )
 )
)</f>
        <v>Standard Shipment</v>
      </c>
      <c r="C1021" s="66" t="str">
        <f t="shared" si="16"/>
        <v>Standard Shipment</v>
      </c>
      <c r="D1021" s="67" t="str">
        <f ca="1">IF(C1021="Local Scrap","Closed",IFERROR(IF(A1021="kgb","Closed",IF(MID(C1021,5,1)="Q","Closed",LOOKUP(TODAY()-W1021, {0,31,91,181,366}, {"0-30天","31-90天","91-180天","181-365天","365天以上"}))), LOOKUP(TODAY()-Z1021, {0,31,91,181,366}, {"0-30天","31-90天","91-180天","181-365天","365天以上"})))</f>
        <v>Closed</v>
      </c>
      <c r="E1021" s="67" t="str" cm="1">
        <f t="array" ref="E1021">IF(A1021&lt;&gt;"kbb", "", IF(IFERROR(VALUE(V1021), 0)=MAX(INDEX(($A$2:$A$4929="kbb")*($L$2:$L$4929=L1021)*IFERROR(VALUE($V$2:$V$4929), 0), 0)), "最新", "歷史重複"))</f>
        <v/>
      </c>
      <c r="F1021" t="s">
        <v>4744</v>
      </c>
      <c r="G1021" t="s">
        <v>29</v>
      </c>
      <c r="H1021" t="s">
        <v>30</v>
      </c>
      <c r="I1021" t="s">
        <v>3483</v>
      </c>
      <c r="J1021" t="s">
        <v>4745</v>
      </c>
      <c r="K1021" t="s">
        <v>4746</v>
      </c>
      <c r="L1021" t="s">
        <v>4762</v>
      </c>
      <c r="M1021" t="s">
        <v>2359</v>
      </c>
      <c r="N1021" t="s">
        <v>2360</v>
      </c>
      <c r="O1021" t="s">
        <v>37</v>
      </c>
      <c r="P1021" t="s">
        <v>4763</v>
      </c>
      <c r="Q1021" t="s">
        <v>38</v>
      </c>
      <c r="R1021" t="s">
        <v>1881</v>
      </c>
      <c r="S1021" t="s">
        <v>4749</v>
      </c>
      <c r="T1021" t="s">
        <v>4764</v>
      </c>
      <c r="U1021" t="s">
        <v>4606</v>
      </c>
      <c r="V1021" t="s">
        <v>4606</v>
      </c>
      <c r="W1021" t="s">
        <v>37</v>
      </c>
      <c r="X1021" t="s">
        <v>37</v>
      </c>
      <c r="Y1021" t="s">
        <v>37</v>
      </c>
      <c r="Z1021" t="s">
        <v>4765</v>
      </c>
      <c r="AA1021" t="s">
        <v>44</v>
      </c>
      <c r="AB1021" t="s">
        <v>44</v>
      </c>
      <c r="AC1021" t="s">
        <v>45</v>
      </c>
      <c r="AD1021" t="s">
        <v>1532</v>
      </c>
      <c r="AE1021" t="s">
        <v>4608</v>
      </c>
      <c r="AF1021" t="s">
        <v>48</v>
      </c>
      <c r="AG1021">
        <v>622149</v>
      </c>
      <c r="AH1021">
        <v>6.8</v>
      </c>
      <c r="AI1021">
        <v>6.8</v>
      </c>
    </row>
    <row r="1022" spans="1:35" ht="16.850000000000001" customHeight="1">
      <c r="A1022" s="65" t="str">
        <f>IF(L1022="","",IF(COUNTIF(Wip!K:K,L1022)=0,IF(W1022="","KGB","KBB"),IF(AND(_xlfn.IFNA(VLOOKUP(L1022,Wip!K:M,3,0),"")="Y",Q1022="MTCAPPLYCONF"),"On Hold",IF(W1022="","KGB","KBB"))))</f>
        <v>KBB</v>
      </c>
      <c r="B1022" s="65" t="str">
        <f>IF(A1022="on hold", "on hold",
 IF(A1022="KGB", "Standard Shipment",
  IF(IFERROR(IFERROR(VLOOKUP(L1022, List!D:J, 7, 0), VLOOKUP(L1022&amp;"", List!D:J, 7, 0)), 0)=0,
   IF(IFERROR(IFERROR(VLOOKUP(L1022, 'CND List'!$A:$C, 3, 0), VLOOKUP(L1022&amp;"", 'CND List'!$A:$C, 3, 0)), 0)=0,
    IF(A1022="KBB", "-", ""),
    IFERROR(VLOOKUP(L1022, 'CND List'!$A:$C, 3, 0), VLOOKUP(L1022&amp;"", 'CND List'!$A:$C, 3, 0))
   ),
   IFERROR(VLOOKUP(L1022, List!D:J, 7, 0), VLOOKUP(L1022&amp;"", List!D:J, 7, 0))
  )
 )
)</f>
        <v>-</v>
      </c>
      <c r="C1022" s="66" t="str">
        <f t="shared" ref="C1022:C1085" si="17">IF(A1022="on hold", "on hold", IF(B1022="on hold", "wait for return customer", IF(B1022="CND Sceond Pass", "Standard Shipment", IF(AND(A1022="kgb", OR(B1022="-", B1022="", B1022="#N/A")), "Standard Shipment", IF(AND(A1022="kbb", OR(B1022="-", B1022="", B1022="#N/A")), "wait for return customer", IF(OR(B1022="Local Scrap", B1022="SBF to be notified", B1022="VRAM is pending RTV", B1022="BU未結案"), B1022, IF(OR(B1022="scrap結案", B1022="良品結案", LEFT(B1022,2)="sc", LEFT(B1022,2)="良品"), "CND結案", IF(ISNUMBER(B1022), YEAR(B1022) &amp; "Q" &amp; INT((MONTH(B1022)+2)/3), IF(ISERROR(DATEVALUE(TEXT(B1022,"yyyy/mm/dd"))), IF(ISNA(B1022), "#N/A", B1022), YEAR(DATEVALUE(TEXT(B1022,"yyyy/mm/dd"))) &amp; "Q" &amp; INT((MONTH(DATEVALUE(TEXT(B1022,"yyyy/mm/dd")))+2)/3))))))))))</f>
        <v>wait for return customer</v>
      </c>
      <c r="D1022" s="67" t="str">
        <f ca="1">IF(C1022="Local Scrap","Closed",IFERROR(IF(A1022="kgb","Closed",IF(MID(C1022,5,1)="Q","Closed",LOOKUP(TODAY()-W1022, {0,31,91,181,366}, {"0-30天","31-90天","91-180天","181-365天","365天以上"}))), LOOKUP(TODAY()-Z1022, {0,31,91,181,366}, {"0-30天","31-90天","91-180天","181-365天","365天以上"})))</f>
        <v>181-365天</v>
      </c>
      <c r="E1022" s="67" t="str" cm="1">
        <f t="array" ref="E1022">IF(A1022&lt;&gt;"kbb", "", IF(IFERROR(VALUE(V1022), 0)=MAX(INDEX(($A$2:$A$4929="kbb")*($L$2:$L$4929=L1022)*IFERROR(VALUE($V$2:$V$4929), 0), 0)), "最新", "歷史重複"))</f>
        <v>最新</v>
      </c>
      <c r="F1022" t="s">
        <v>4744</v>
      </c>
      <c r="G1022" t="s">
        <v>29</v>
      </c>
      <c r="H1022" t="s">
        <v>30</v>
      </c>
      <c r="I1022" t="s">
        <v>3483</v>
      </c>
      <c r="J1022" t="s">
        <v>4745</v>
      </c>
      <c r="K1022" t="s">
        <v>4746</v>
      </c>
      <c r="L1022" t="s">
        <v>4766</v>
      </c>
      <c r="M1022" t="s">
        <v>1725</v>
      </c>
      <c r="N1022" t="s">
        <v>1391</v>
      </c>
      <c r="O1022" t="s">
        <v>37</v>
      </c>
      <c r="P1022" t="s">
        <v>4766</v>
      </c>
      <c r="Q1022" t="s">
        <v>38</v>
      </c>
      <c r="R1022" t="s">
        <v>39</v>
      </c>
      <c r="S1022" t="s">
        <v>4749</v>
      </c>
      <c r="T1022" t="s">
        <v>37</v>
      </c>
      <c r="U1022" t="s">
        <v>37</v>
      </c>
      <c r="V1022" t="s">
        <v>4767</v>
      </c>
      <c r="W1022" t="s">
        <v>517</v>
      </c>
      <c r="X1022" t="s">
        <v>114</v>
      </c>
      <c r="Y1022" t="s">
        <v>518</v>
      </c>
      <c r="Z1022" t="s">
        <v>4768</v>
      </c>
      <c r="AA1022" t="s">
        <v>44</v>
      </c>
      <c r="AB1022" t="s">
        <v>44</v>
      </c>
      <c r="AC1022" t="s">
        <v>117</v>
      </c>
      <c r="AD1022" t="s">
        <v>1302</v>
      </c>
      <c r="AE1022" t="s">
        <v>37</v>
      </c>
      <c r="AF1022" t="s">
        <v>37</v>
      </c>
      <c r="AG1022" t="s">
        <v>37</v>
      </c>
      <c r="AH1022" t="s">
        <v>37</v>
      </c>
      <c r="AI1022" t="s">
        <v>37</v>
      </c>
    </row>
    <row r="1023" spans="1:35" ht="16.850000000000001" customHeight="1">
      <c r="A1023" s="65" t="str">
        <f>IF(L1023="","",IF(COUNTIF(Wip!K:K,L1023)=0,IF(W1023="","KGB","KBB"),IF(AND(_xlfn.IFNA(VLOOKUP(L1023,Wip!K:M,3,0),"")="Y",Q1023="MTCAPPLYCONF"),"On Hold",IF(W1023="","KGB","KBB"))))</f>
        <v>KGB</v>
      </c>
      <c r="B1023" s="65" t="str">
        <f>IF(A1023="on hold", "on hold",
 IF(A1023="KGB", "Standard Shipment",
  IF(IFERROR(IFERROR(VLOOKUP(L1023, List!D:J, 7, 0), VLOOKUP(L1023&amp;"", List!D:J, 7, 0)), 0)=0,
   IF(IFERROR(IFERROR(VLOOKUP(L1023, 'CND List'!$A:$C, 3, 0), VLOOKUP(L1023&amp;"", 'CND List'!$A:$C, 3, 0)), 0)=0,
    IF(A1023="KBB", "-", ""),
    IFERROR(VLOOKUP(L1023, 'CND List'!$A:$C, 3, 0), VLOOKUP(L1023&amp;"", 'CND List'!$A:$C, 3, 0))
   ),
   IFERROR(VLOOKUP(L1023, List!D:J, 7, 0), VLOOKUP(L1023&amp;"", List!D:J, 7, 0))
  )
 )
)</f>
        <v>Standard Shipment</v>
      </c>
      <c r="C1023" s="66" t="str">
        <f t="shared" si="17"/>
        <v>Standard Shipment</v>
      </c>
      <c r="D1023" s="67" t="str">
        <f ca="1">IF(C1023="Local Scrap","Closed",IFERROR(IF(A1023="kgb","Closed",IF(MID(C1023,5,1)="Q","Closed",LOOKUP(TODAY()-W1023, {0,31,91,181,366}, {"0-30天","31-90天","91-180天","181-365天","365天以上"}))), LOOKUP(TODAY()-Z1023, {0,31,91,181,366}, {"0-30天","31-90天","91-180天","181-365天","365天以上"})))</f>
        <v>Closed</v>
      </c>
      <c r="E1023" s="67" t="str" cm="1">
        <f t="array" ref="E1023">IF(A1023&lt;&gt;"kbb", "", IF(IFERROR(VALUE(V1023), 0)=MAX(INDEX(($A$2:$A$4929="kbb")*($L$2:$L$4929=L1023)*IFERROR(VALUE($V$2:$V$4929), 0), 0)), "最新", "歷史重複"))</f>
        <v/>
      </c>
      <c r="F1023" t="s">
        <v>4744</v>
      </c>
      <c r="G1023" t="s">
        <v>29</v>
      </c>
      <c r="H1023" t="s">
        <v>30</v>
      </c>
      <c r="I1023" t="s">
        <v>3483</v>
      </c>
      <c r="J1023" t="s">
        <v>4745</v>
      </c>
      <c r="K1023" t="s">
        <v>4746</v>
      </c>
      <c r="L1023" t="s">
        <v>4769</v>
      </c>
      <c r="M1023" t="s">
        <v>4265</v>
      </c>
      <c r="N1023" t="s">
        <v>2055</v>
      </c>
      <c r="O1023" t="s">
        <v>37</v>
      </c>
      <c r="P1023" t="s">
        <v>4770</v>
      </c>
      <c r="Q1023" t="s">
        <v>38</v>
      </c>
      <c r="R1023" t="s">
        <v>1881</v>
      </c>
      <c r="S1023" t="s">
        <v>4749</v>
      </c>
      <c r="T1023" t="s">
        <v>4771</v>
      </c>
      <c r="U1023" t="s">
        <v>4606</v>
      </c>
      <c r="V1023" t="s">
        <v>4606</v>
      </c>
      <c r="W1023" t="s">
        <v>37</v>
      </c>
      <c r="X1023" t="s">
        <v>37</v>
      </c>
      <c r="Y1023" t="s">
        <v>37</v>
      </c>
      <c r="Z1023" t="s">
        <v>4772</v>
      </c>
      <c r="AA1023" t="s">
        <v>44</v>
      </c>
      <c r="AB1023" t="s">
        <v>44</v>
      </c>
      <c r="AC1023" t="s">
        <v>45</v>
      </c>
      <c r="AD1023" t="s">
        <v>1288</v>
      </c>
      <c r="AE1023" t="s">
        <v>4608</v>
      </c>
      <c r="AF1023" t="s">
        <v>1918</v>
      </c>
      <c r="AG1023">
        <v>622149</v>
      </c>
      <c r="AH1023">
        <v>7</v>
      </c>
      <c r="AI1023">
        <v>7</v>
      </c>
    </row>
    <row r="1024" spans="1:35" ht="16.850000000000001" customHeight="1">
      <c r="A1024" s="65" t="str">
        <f>IF(L1024="","",IF(COUNTIF(Wip!K:K,L1024)=0,IF(W1024="","KGB","KBB"),IF(AND(_xlfn.IFNA(VLOOKUP(L1024,Wip!K:M,3,0),"")="Y",Q1024="MTCAPPLYCONF"),"On Hold",IF(W1024="","KGB","KBB"))))</f>
        <v>KGB</v>
      </c>
      <c r="B1024" s="65" t="str">
        <f>IF(A1024="on hold", "on hold",
 IF(A1024="KGB", "Standard Shipment",
  IF(IFERROR(IFERROR(VLOOKUP(L1024, List!D:J, 7, 0), VLOOKUP(L1024&amp;"", List!D:J, 7, 0)), 0)=0,
   IF(IFERROR(IFERROR(VLOOKUP(L1024, 'CND List'!$A:$C, 3, 0), VLOOKUP(L1024&amp;"", 'CND List'!$A:$C, 3, 0)), 0)=0,
    IF(A1024="KBB", "-", ""),
    IFERROR(VLOOKUP(L1024, 'CND List'!$A:$C, 3, 0), VLOOKUP(L1024&amp;"", 'CND List'!$A:$C, 3, 0))
   ),
   IFERROR(VLOOKUP(L1024, List!D:J, 7, 0), VLOOKUP(L1024&amp;"", List!D:J, 7, 0))
  )
 )
)</f>
        <v>Standard Shipment</v>
      </c>
      <c r="C1024" s="66" t="str">
        <f t="shared" si="17"/>
        <v>Standard Shipment</v>
      </c>
      <c r="D1024" s="67" t="str">
        <f ca="1">IF(C1024="Local Scrap","Closed",IFERROR(IF(A1024="kgb","Closed",IF(MID(C1024,5,1)="Q","Closed",LOOKUP(TODAY()-W1024, {0,31,91,181,366}, {"0-30天","31-90天","91-180天","181-365天","365天以上"}))), LOOKUP(TODAY()-Z1024, {0,31,91,181,366}, {"0-30天","31-90天","91-180天","181-365天","365天以上"})))</f>
        <v>Closed</v>
      </c>
      <c r="E1024" s="67" t="str" cm="1">
        <f t="array" ref="E1024">IF(A1024&lt;&gt;"kbb", "", IF(IFERROR(VALUE(V1024), 0)=MAX(INDEX(($A$2:$A$4929="kbb")*($L$2:$L$4929=L1024)*IFERROR(VALUE($V$2:$V$4929), 0), 0)), "最新", "歷史重複"))</f>
        <v/>
      </c>
      <c r="F1024" t="s">
        <v>4744</v>
      </c>
      <c r="G1024" t="s">
        <v>29</v>
      </c>
      <c r="H1024" t="s">
        <v>30</v>
      </c>
      <c r="I1024" t="s">
        <v>3483</v>
      </c>
      <c r="J1024" t="s">
        <v>4745</v>
      </c>
      <c r="K1024" t="s">
        <v>4746</v>
      </c>
      <c r="L1024" t="s">
        <v>4773</v>
      </c>
      <c r="M1024" t="s">
        <v>4164</v>
      </c>
      <c r="N1024" t="s">
        <v>4165</v>
      </c>
      <c r="O1024" t="s">
        <v>37</v>
      </c>
      <c r="P1024" t="s">
        <v>4774</v>
      </c>
      <c r="Q1024" t="s">
        <v>38</v>
      </c>
      <c r="R1024" t="s">
        <v>1881</v>
      </c>
      <c r="S1024" t="s">
        <v>4749</v>
      </c>
      <c r="T1024" t="s">
        <v>4775</v>
      </c>
      <c r="U1024" t="s">
        <v>4606</v>
      </c>
      <c r="V1024" t="s">
        <v>4606</v>
      </c>
      <c r="W1024" t="s">
        <v>37</v>
      </c>
      <c r="X1024" t="s">
        <v>37</v>
      </c>
      <c r="Y1024" t="s">
        <v>37</v>
      </c>
      <c r="Z1024" t="s">
        <v>4776</v>
      </c>
      <c r="AA1024" t="s">
        <v>44</v>
      </c>
      <c r="AB1024" t="s">
        <v>44</v>
      </c>
      <c r="AC1024" t="s">
        <v>45</v>
      </c>
      <c r="AD1024" t="s">
        <v>1532</v>
      </c>
      <c r="AE1024" t="s">
        <v>4608</v>
      </c>
      <c r="AF1024" t="s">
        <v>2122</v>
      </c>
      <c r="AG1024">
        <v>622149</v>
      </c>
      <c r="AH1024">
        <v>6.5</v>
      </c>
      <c r="AI1024">
        <v>6.5</v>
      </c>
    </row>
    <row r="1025" spans="1:35" ht="16.850000000000001" customHeight="1">
      <c r="A1025" s="65" t="str">
        <f>IF(L1025="","",IF(COUNTIF(Wip!K:K,L1025)=0,IF(W1025="","KGB","KBB"),IF(AND(_xlfn.IFNA(VLOOKUP(L1025,Wip!K:M,3,0),"")="Y",Q1025="MTCAPPLYCONF"),"On Hold",IF(W1025="","KGB","KBB"))))</f>
        <v>KGB</v>
      </c>
      <c r="B1025" s="65" t="str">
        <f>IF(A1025="on hold", "on hold",
 IF(A1025="KGB", "Standard Shipment",
  IF(IFERROR(IFERROR(VLOOKUP(L1025, List!D:J, 7, 0), VLOOKUP(L1025&amp;"", List!D:J, 7, 0)), 0)=0,
   IF(IFERROR(IFERROR(VLOOKUP(L1025, 'CND List'!$A:$C, 3, 0), VLOOKUP(L1025&amp;"", 'CND List'!$A:$C, 3, 0)), 0)=0,
    IF(A1025="KBB", "-", ""),
    IFERROR(VLOOKUP(L1025, 'CND List'!$A:$C, 3, 0), VLOOKUP(L1025&amp;"", 'CND List'!$A:$C, 3, 0))
   ),
   IFERROR(VLOOKUP(L1025, List!D:J, 7, 0), VLOOKUP(L1025&amp;"", List!D:J, 7, 0))
  )
 )
)</f>
        <v>Standard Shipment</v>
      </c>
      <c r="C1025" s="66" t="str">
        <f t="shared" si="17"/>
        <v>Standard Shipment</v>
      </c>
      <c r="D1025" s="67" t="str">
        <f ca="1">IF(C1025="Local Scrap","Closed",IFERROR(IF(A1025="kgb","Closed",IF(MID(C1025,5,1)="Q","Closed",LOOKUP(TODAY()-W1025, {0,31,91,181,366}, {"0-30天","31-90天","91-180天","181-365天","365天以上"}))), LOOKUP(TODAY()-Z1025, {0,31,91,181,366}, {"0-30天","31-90天","91-180天","181-365天","365天以上"})))</f>
        <v>Closed</v>
      </c>
      <c r="E1025" s="67" t="str" cm="1">
        <f t="array" ref="E1025">IF(A1025&lt;&gt;"kbb", "", IF(IFERROR(VALUE(V1025), 0)=MAX(INDEX(($A$2:$A$4929="kbb")*($L$2:$L$4929=L1025)*IFERROR(VALUE($V$2:$V$4929), 0), 0)), "最新", "歷史重複"))</f>
        <v/>
      </c>
      <c r="F1025" t="s">
        <v>4744</v>
      </c>
      <c r="G1025" t="s">
        <v>29</v>
      </c>
      <c r="H1025" t="s">
        <v>30</v>
      </c>
      <c r="I1025" t="s">
        <v>3483</v>
      </c>
      <c r="J1025" t="s">
        <v>4745</v>
      </c>
      <c r="K1025" t="s">
        <v>4746</v>
      </c>
      <c r="L1025" t="s">
        <v>4777</v>
      </c>
      <c r="M1025" t="s">
        <v>4205</v>
      </c>
      <c r="N1025" t="s">
        <v>1858</v>
      </c>
      <c r="O1025" t="s">
        <v>37</v>
      </c>
      <c r="P1025" t="s">
        <v>4778</v>
      </c>
      <c r="Q1025" t="s">
        <v>38</v>
      </c>
      <c r="R1025" t="s">
        <v>1881</v>
      </c>
      <c r="S1025" t="s">
        <v>4749</v>
      </c>
      <c r="T1025" t="s">
        <v>4779</v>
      </c>
      <c r="U1025" t="s">
        <v>4780</v>
      </c>
      <c r="V1025" t="s">
        <v>4780</v>
      </c>
      <c r="W1025" t="s">
        <v>37</v>
      </c>
      <c r="X1025" t="s">
        <v>37</v>
      </c>
      <c r="Y1025" t="s">
        <v>37</v>
      </c>
      <c r="Z1025" t="s">
        <v>4781</v>
      </c>
      <c r="AA1025" t="s">
        <v>44</v>
      </c>
      <c r="AB1025" t="s">
        <v>44</v>
      </c>
      <c r="AC1025" t="s">
        <v>45</v>
      </c>
      <c r="AD1025" t="s">
        <v>1302</v>
      </c>
      <c r="AE1025" t="s">
        <v>4608</v>
      </c>
      <c r="AF1025" t="s">
        <v>1918</v>
      </c>
      <c r="AG1025">
        <v>622149</v>
      </c>
      <c r="AH1025">
        <v>7</v>
      </c>
      <c r="AI1025">
        <v>7</v>
      </c>
    </row>
    <row r="1026" spans="1:35" ht="16.850000000000001" customHeight="1">
      <c r="A1026" s="65" t="str">
        <f>IF(L1026="","",IF(COUNTIF(Wip!K:K,L1026)=0,IF(W1026="","KGB","KBB"),IF(AND(_xlfn.IFNA(VLOOKUP(L1026,Wip!K:M,3,0),"")="Y",Q1026="MTCAPPLYCONF"),"On Hold",IF(W1026="","KGB","KBB"))))</f>
        <v>KGB</v>
      </c>
      <c r="B1026" s="65" t="str">
        <f>IF(A1026="on hold", "on hold",
 IF(A1026="KGB", "Standard Shipment",
  IF(IFERROR(IFERROR(VLOOKUP(L1026, List!D:J, 7, 0), VLOOKUP(L1026&amp;"", List!D:J, 7, 0)), 0)=0,
   IF(IFERROR(IFERROR(VLOOKUP(L1026, 'CND List'!$A:$C, 3, 0), VLOOKUP(L1026&amp;"", 'CND List'!$A:$C, 3, 0)), 0)=0,
    IF(A1026="KBB", "-", ""),
    IFERROR(VLOOKUP(L1026, 'CND List'!$A:$C, 3, 0), VLOOKUP(L1026&amp;"", 'CND List'!$A:$C, 3, 0))
   ),
   IFERROR(VLOOKUP(L1026, List!D:J, 7, 0), VLOOKUP(L1026&amp;"", List!D:J, 7, 0))
  )
 )
)</f>
        <v>Standard Shipment</v>
      </c>
      <c r="C1026" s="66" t="str">
        <f t="shared" si="17"/>
        <v>Standard Shipment</v>
      </c>
      <c r="D1026" s="67" t="str">
        <f ca="1">IF(C1026="Local Scrap","Closed",IFERROR(IF(A1026="kgb","Closed",IF(MID(C1026,5,1)="Q","Closed",LOOKUP(TODAY()-W1026, {0,31,91,181,366}, {"0-30天","31-90天","91-180天","181-365天","365天以上"}))), LOOKUP(TODAY()-Z1026, {0,31,91,181,366}, {"0-30天","31-90天","91-180天","181-365天","365天以上"})))</f>
        <v>Closed</v>
      </c>
      <c r="E1026" s="67" t="str" cm="1">
        <f t="array" ref="E1026">IF(A1026&lt;&gt;"kbb", "", IF(IFERROR(VALUE(V1026), 0)=MAX(INDEX(($A$2:$A$4929="kbb")*($L$2:$L$4929=L1026)*IFERROR(VALUE($V$2:$V$4929), 0), 0)), "最新", "歷史重複"))</f>
        <v/>
      </c>
      <c r="F1026" t="s">
        <v>4744</v>
      </c>
      <c r="G1026" t="s">
        <v>29</v>
      </c>
      <c r="H1026" t="s">
        <v>30</v>
      </c>
      <c r="I1026" t="s">
        <v>3483</v>
      </c>
      <c r="J1026" t="s">
        <v>4745</v>
      </c>
      <c r="K1026" t="s">
        <v>4746</v>
      </c>
      <c r="L1026" t="s">
        <v>4782</v>
      </c>
      <c r="M1026" t="s">
        <v>1259</v>
      </c>
      <c r="N1026" t="s">
        <v>1260</v>
      </c>
      <c r="O1026" t="s">
        <v>37</v>
      </c>
      <c r="P1026" t="s">
        <v>4783</v>
      </c>
      <c r="Q1026" t="s">
        <v>38</v>
      </c>
      <c r="R1026" t="s">
        <v>1881</v>
      </c>
      <c r="S1026" t="s">
        <v>4784</v>
      </c>
      <c r="T1026" t="s">
        <v>4785</v>
      </c>
      <c r="U1026" t="s">
        <v>4400</v>
      </c>
      <c r="V1026" t="s">
        <v>4786</v>
      </c>
      <c r="W1026" t="s">
        <v>37</v>
      </c>
      <c r="X1026" t="s">
        <v>37</v>
      </c>
      <c r="Y1026" t="s">
        <v>37</v>
      </c>
      <c r="Z1026" t="s">
        <v>4787</v>
      </c>
      <c r="AA1026" t="s">
        <v>44</v>
      </c>
      <c r="AB1026" t="s">
        <v>44</v>
      </c>
      <c r="AC1026" t="s">
        <v>45</v>
      </c>
      <c r="AD1026" t="s">
        <v>1257</v>
      </c>
      <c r="AE1026" t="s">
        <v>4402</v>
      </c>
      <c r="AF1026" t="s">
        <v>48</v>
      </c>
      <c r="AG1026">
        <v>622181</v>
      </c>
      <c r="AH1026">
        <v>5.2</v>
      </c>
      <c r="AI1026">
        <v>5.2</v>
      </c>
    </row>
    <row r="1027" spans="1:35" ht="16.850000000000001" customHeight="1">
      <c r="A1027" s="65" t="str">
        <f>IF(L1027="","",IF(COUNTIF(Wip!K:K,L1027)=0,IF(W1027="","KGB","KBB"),IF(AND(_xlfn.IFNA(VLOOKUP(L1027,Wip!K:M,3,0),"")="Y",Q1027="MTCAPPLYCONF"),"On Hold",IF(W1027="","KGB","KBB"))))</f>
        <v>KGB</v>
      </c>
      <c r="B1027" s="65" t="str">
        <f>IF(A1027="on hold", "on hold",
 IF(A1027="KGB", "Standard Shipment",
  IF(IFERROR(IFERROR(VLOOKUP(L1027, List!D:J, 7, 0), VLOOKUP(L1027&amp;"", List!D:J, 7, 0)), 0)=0,
   IF(IFERROR(IFERROR(VLOOKUP(L1027, 'CND List'!$A:$C, 3, 0), VLOOKUP(L1027&amp;"", 'CND List'!$A:$C, 3, 0)), 0)=0,
    IF(A1027="KBB", "-", ""),
    IFERROR(VLOOKUP(L1027, 'CND List'!$A:$C, 3, 0), VLOOKUP(L1027&amp;"", 'CND List'!$A:$C, 3, 0))
   ),
   IFERROR(VLOOKUP(L1027, List!D:J, 7, 0), VLOOKUP(L1027&amp;"", List!D:J, 7, 0))
  )
 )
)</f>
        <v>Standard Shipment</v>
      </c>
      <c r="C1027" s="66" t="str">
        <f t="shared" si="17"/>
        <v>Standard Shipment</v>
      </c>
      <c r="D1027" s="67" t="str">
        <f ca="1">IF(C1027="Local Scrap","Closed",IFERROR(IF(A1027="kgb","Closed",IF(MID(C1027,5,1)="Q","Closed",LOOKUP(TODAY()-W1027, {0,31,91,181,366}, {"0-30天","31-90天","91-180天","181-365天","365天以上"}))), LOOKUP(TODAY()-Z1027, {0,31,91,181,366}, {"0-30天","31-90天","91-180天","181-365天","365天以上"})))</f>
        <v>Closed</v>
      </c>
      <c r="E1027" s="67" t="str" cm="1">
        <f t="array" ref="E1027">IF(A1027&lt;&gt;"kbb", "", IF(IFERROR(VALUE(V1027), 0)=MAX(INDEX(($A$2:$A$4929="kbb")*($L$2:$L$4929=L1027)*IFERROR(VALUE($V$2:$V$4929), 0), 0)), "最新", "歷史重複"))</f>
        <v/>
      </c>
      <c r="F1027" t="s">
        <v>4744</v>
      </c>
      <c r="G1027" t="s">
        <v>29</v>
      </c>
      <c r="H1027" t="s">
        <v>30</v>
      </c>
      <c r="I1027" t="s">
        <v>3483</v>
      </c>
      <c r="J1027" t="s">
        <v>4745</v>
      </c>
      <c r="K1027" t="s">
        <v>4746</v>
      </c>
      <c r="L1027" t="s">
        <v>4788</v>
      </c>
      <c r="M1027" t="s">
        <v>1527</v>
      </c>
      <c r="N1027" t="s">
        <v>1528</v>
      </c>
      <c r="O1027" t="s">
        <v>37</v>
      </c>
      <c r="P1027" t="s">
        <v>4789</v>
      </c>
      <c r="Q1027" t="s">
        <v>38</v>
      </c>
      <c r="R1027" t="s">
        <v>1881</v>
      </c>
      <c r="S1027" t="s">
        <v>4784</v>
      </c>
      <c r="T1027" t="s">
        <v>4790</v>
      </c>
      <c r="U1027" t="s">
        <v>4780</v>
      </c>
      <c r="V1027" t="s">
        <v>4780</v>
      </c>
      <c r="W1027" t="s">
        <v>37</v>
      </c>
      <c r="X1027" t="s">
        <v>37</v>
      </c>
      <c r="Y1027" t="s">
        <v>37</v>
      </c>
      <c r="Z1027" t="s">
        <v>4791</v>
      </c>
      <c r="AA1027" t="s">
        <v>44</v>
      </c>
      <c r="AB1027" t="s">
        <v>44</v>
      </c>
      <c r="AC1027" t="s">
        <v>45</v>
      </c>
      <c r="AD1027" t="s">
        <v>1532</v>
      </c>
      <c r="AE1027" t="s">
        <v>4608</v>
      </c>
      <c r="AF1027" t="s">
        <v>48</v>
      </c>
      <c r="AG1027">
        <v>622149</v>
      </c>
      <c r="AH1027">
        <v>6.8</v>
      </c>
      <c r="AI1027">
        <v>6.8</v>
      </c>
    </row>
    <row r="1028" spans="1:35" ht="16.850000000000001" customHeight="1">
      <c r="A1028" s="65" t="str">
        <f>IF(L1028="","",IF(COUNTIF(Wip!K:K,L1028)=0,IF(W1028="","KGB","KBB"),IF(AND(_xlfn.IFNA(VLOOKUP(L1028,Wip!K:M,3,0),"")="Y",Q1028="MTCAPPLYCONF"),"On Hold",IF(W1028="","KGB","KBB"))))</f>
        <v>KGB</v>
      </c>
      <c r="B1028" s="65" t="str">
        <f>IF(A1028="on hold", "on hold",
 IF(A1028="KGB", "Standard Shipment",
  IF(IFERROR(IFERROR(VLOOKUP(L1028, List!D:J, 7, 0), VLOOKUP(L1028&amp;"", List!D:J, 7, 0)), 0)=0,
   IF(IFERROR(IFERROR(VLOOKUP(L1028, 'CND List'!$A:$C, 3, 0), VLOOKUP(L1028&amp;"", 'CND List'!$A:$C, 3, 0)), 0)=0,
    IF(A1028="KBB", "-", ""),
    IFERROR(VLOOKUP(L1028, 'CND List'!$A:$C, 3, 0), VLOOKUP(L1028&amp;"", 'CND List'!$A:$C, 3, 0))
   ),
   IFERROR(VLOOKUP(L1028, List!D:J, 7, 0), VLOOKUP(L1028&amp;"", List!D:J, 7, 0))
  )
 )
)</f>
        <v>Standard Shipment</v>
      </c>
      <c r="C1028" s="66" t="str">
        <f t="shared" si="17"/>
        <v>Standard Shipment</v>
      </c>
      <c r="D1028" s="67" t="str">
        <f ca="1">IF(C1028="Local Scrap","Closed",IFERROR(IF(A1028="kgb","Closed",IF(MID(C1028,5,1)="Q","Closed",LOOKUP(TODAY()-W1028, {0,31,91,181,366}, {"0-30天","31-90天","91-180天","181-365天","365天以上"}))), LOOKUP(TODAY()-Z1028, {0,31,91,181,366}, {"0-30天","31-90天","91-180天","181-365天","365天以上"})))</f>
        <v>Closed</v>
      </c>
      <c r="E1028" s="67" t="str" cm="1">
        <f t="array" ref="E1028">IF(A1028&lt;&gt;"kbb", "", IF(IFERROR(VALUE(V1028), 0)=MAX(INDEX(($A$2:$A$4929="kbb")*($L$2:$L$4929=L1028)*IFERROR(VALUE($V$2:$V$4929), 0), 0)), "最新", "歷史重複"))</f>
        <v/>
      </c>
      <c r="F1028" t="s">
        <v>4744</v>
      </c>
      <c r="G1028" t="s">
        <v>29</v>
      </c>
      <c r="H1028" t="s">
        <v>30</v>
      </c>
      <c r="I1028" t="s">
        <v>3483</v>
      </c>
      <c r="J1028" t="s">
        <v>4745</v>
      </c>
      <c r="K1028" t="s">
        <v>4746</v>
      </c>
      <c r="L1028" t="s">
        <v>4792</v>
      </c>
      <c r="M1028" t="s">
        <v>4688</v>
      </c>
      <c r="N1028" t="s">
        <v>4689</v>
      </c>
      <c r="O1028" t="s">
        <v>37</v>
      </c>
      <c r="P1028" t="s">
        <v>4793</v>
      </c>
      <c r="Q1028" t="s">
        <v>38</v>
      </c>
      <c r="R1028" t="s">
        <v>1881</v>
      </c>
      <c r="S1028" t="s">
        <v>4784</v>
      </c>
      <c r="T1028" t="s">
        <v>4794</v>
      </c>
      <c r="U1028" t="s">
        <v>4795</v>
      </c>
      <c r="V1028" t="s">
        <v>4795</v>
      </c>
      <c r="W1028" t="s">
        <v>37</v>
      </c>
      <c r="X1028" t="s">
        <v>37</v>
      </c>
      <c r="Y1028" t="s">
        <v>37</v>
      </c>
      <c r="Z1028" t="s">
        <v>4796</v>
      </c>
      <c r="AA1028" t="s">
        <v>44</v>
      </c>
      <c r="AB1028" t="s">
        <v>44</v>
      </c>
      <c r="AC1028" t="s">
        <v>45</v>
      </c>
      <c r="AD1028" t="s">
        <v>1847</v>
      </c>
      <c r="AE1028" t="s">
        <v>4797</v>
      </c>
      <c r="AF1028" t="s">
        <v>1730</v>
      </c>
      <c r="AG1028">
        <v>622286</v>
      </c>
      <c r="AH1028">
        <v>6.4</v>
      </c>
      <c r="AI1028">
        <v>6.4</v>
      </c>
    </row>
    <row r="1029" spans="1:35" ht="16.850000000000001" customHeight="1">
      <c r="A1029" s="65" t="str">
        <f>IF(L1029="","",IF(COUNTIF(Wip!K:K,L1029)=0,IF(W1029="","KGB","KBB"),IF(AND(_xlfn.IFNA(VLOOKUP(L1029,Wip!K:M,3,0),"")="Y",Q1029="MTCAPPLYCONF"),"On Hold",IF(W1029="","KGB","KBB"))))</f>
        <v>KBB</v>
      </c>
      <c r="B1029" s="65">
        <f>IF(A1029="on hold", "on hold",
 IF(A1029="KGB", "Standard Shipment",
  IF(IFERROR(IFERROR(VLOOKUP(L1029, List!D:J, 7, 0), VLOOKUP(L1029&amp;"", List!D:J, 7, 0)), 0)=0,
   IF(IFERROR(IFERROR(VLOOKUP(L1029, 'CND List'!$A:$C, 3, 0), VLOOKUP(L1029&amp;"", 'CND List'!$A:$C, 3, 0)), 0)=0,
    IF(A1029="KBB", "-", ""),
    IFERROR(VLOOKUP(L1029, 'CND List'!$A:$C, 3, 0), VLOOKUP(L1029&amp;"", 'CND List'!$A:$C, 3, 0))
   ),
   IFERROR(VLOOKUP(L1029, List!D:J, 7, 0), VLOOKUP(L1029&amp;"", List!D:J, 7, 0))
  )
 )
)</f>
        <v>46178</v>
      </c>
      <c r="C1029" s="66" t="str">
        <f t="shared" si="17"/>
        <v>2026Q2</v>
      </c>
      <c r="D1029" s="67" t="str">
        <f ca="1">IF(C1029="Local Scrap","Closed",IFERROR(IF(A1029="kgb","Closed",IF(MID(C1029,5,1)="Q","Closed",LOOKUP(TODAY()-W1029, {0,31,91,181,366}, {"0-30天","31-90天","91-180天","181-365天","365天以上"}))), LOOKUP(TODAY()-Z1029, {0,31,91,181,366}, {"0-30天","31-90天","91-180天","181-365天","365天以上"})))</f>
        <v>Closed</v>
      </c>
      <c r="E1029" s="67" t="str" cm="1">
        <f t="array" ref="E1029">IF(A1029&lt;&gt;"kbb", "", IF(IFERROR(VALUE(V1029), 0)=MAX(INDEX(($A$2:$A$4929="kbb")*($L$2:$L$4929=L1029)*IFERROR(VALUE($V$2:$V$4929), 0), 0)), "最新", "歷史重複"))</f>
        <v>最新</v>
      </c>
      <c r="F1029" t="s">
        <v>4744</v>
      </c>
      <c r="G1029" t="s">
        <v>29</v>
      </c>
      <c r="H1029" t="s">
        <v>30</v>
      </c>
      <c r="I1029" t="s">
        <v>3483</v>
      </c>
      <c r="J1029" t="s">
        <v>4745</v>
      </c>
      <c r="K1029" t="s">
        <v>4746</v>
      </c>
      <c r="L1029" t="s">
        <v>4798</v>
      </c>
      <c r="M1029" t="s">
        <v>1259</v>
      </c>
      <c r="N1029" t="s">
        <v>1260</v>
      </c>
      <c r="O1029" t="s">
        <v>37</v>
      </c>
      <c r="P1029" t="s">
        <v>4798</v>
      </c>
      <c r="Q1029" t="s">
        <v>38</v>
      </c>
      <c r="R1029" t="s">
        <v>1881</v>
      </c>
      <c r="S1029" t="s">
        <v>4784</v>
      </c>
      <c r="T1029" t="s">
        <v>37</v>
      </c>
      <c r="U1029" t="s">
        <v>37</v>
      </c>
      <c r="V1029" t="s">
        <v>4799</v>
      </c>
      <c r="W1029" t="s">
        <v>2806</v>
      </c>
      <c r="X1029" t="s">
        <v>114</v>
      </c>
      <c r="Y1029" t="s">
        <v>4800</v>
      </c>
      <c r="Z1029" t="s">
        <v>4801</v>
      </c>
      <c r="AA1029" t="s">
        <v>44</v>
      </c>
      <c r="AB1029" t="s">
        <v>44</v>
      </c>
      <c r="AC1029" t="s">
        <v>117</v>
      </c>
      <c r="AD1029" t="s">
        <v>1257</v>
      </c>
      <c r="AE1029" t="s">
        <v>37</v>
      </c>
      <c r="AF1029" t="s">
        <v>37</v>
      </c>
      <c r="AG1029" t="s">
        <v>37</v>
      </c>
      <c r="AH1029" t="s">
        <v>37</v>
      </c>
      <c r="AI1029" t="s">
        <v>37</v>
      </c>
    </row>
    <row r="1030" spans="1:35" ht="16.850000000000001" customHeight="1">
      <c r="A1030" s="65" t="str">
        <f>IF(L1030="","",IF(COUNTIF(Wip!K:K,L1030)=0,IF(W1030="","KGB","KBB"),IF(AND(_xlfn.IFNA(VLOOKUP(L1030,Wip!K:M,3,0),"")="Y",Q1030="MTCAPPLYCONF"),"On Hold",IF(W1030="","KGB","KBB"))))</f>
        <v>KGB</v>
      </c>
      <c r="B1030" s="65" t="str">
        <f>IF(A1030="on hold", "on hold",
 IF(A1030="KGB", "Standard Shipment",
  IF(IFERROR(IFERROR(VLOOKUP(L1030, List!D:J, 7, 0), VLOOKUP(L1030&amp;"", List!D:J, 7, 0)), 0)=0,
   IF(IFERROR(IFERROR(VLOOKUP(L1030, 'CND List'!$A:$C, 3, 0), VLOOKUP(L1030&amp;"", 'CND List'!$A:$C, 3, 0)), 0)=0,
    IF(A1030="KBB", "-", ""),
    IFERROR(VLOOKUP(L1030, 'CND List'!$A:$C, 3, 0), VLOOKUP(L1030&amp;"", 'CND List'!$A:$C, 3, 0))
   ),
   IFERROR(VLOOKUP(L1030, List!D:J, 7, 0), VLOOKUP(L1030&amp;"", List!D:J, 7, 0))
  )
 )
)</f>
        <v>Standard Shipment</v>
      </c>
      <c r="C1030" s="66" t="str">
        <f t="shared" si="17"/>
        <v>Standard Shipment</v>
      </c>
      <c r="D1030" s="67" t="str">
        <f ca="1">IF(C1030="Local Scrap","Closed",IFERROR(IF(A1030="kgb","Closed",IF(MID(C1030,5,1)="Q","Closed",LOOKUP(TODAY()-W1030, {0,31,91,181,366}, {"0-30天","31-90天","91-180天","181-365天","365天以上"}))), LOOKUP(TODAY()-Z1030, {0,31,91,181,366}, {"0-30天","31-90天","91-180天","181-365天","365天以上"})))</f>
        <v>Closed</v>
      </c>
      <c r="E1030" s="67" t="str" cm="1">
        <f t="array" ref="E1030">IF(A1030&lt;&gt;"kbb", "", IF(IFERROR(VALUE(V1030), 0)=MAX(INDEX(($A$2:$A$4929="kbb")*($L$2:$L$4929=L1030)*IFERROR(VALUE($V$2:$V$4929), 0), 0)), "最新", "歷史重複"))</f>
        <v/>
      </c>
      <c r="F1030" t="s">
        <v>4744</v>
      </c>
      <c r="G1030" t="s">
        <v>29</v>
      </c>
      <c r="H1030" t="s">
        <v>30</v>
      </c>
      <c r="I1030" t="s">
        <v>3483</v>
      </c>
      <c r="J1030" t="s">
        <v>4745</v>
      </c>
      <c r="K1030" t="s">
        <v>4746</v>
      </c>
      <c r="L1030" t="s">
        <v>4802</v>
      </c>
      <c r="M1030" t="s">
        <v>1746</v>
      </c>
      <c r="N1030" t="s">
        <v>1747</v>
      </c>
      <c r="O1030" t="s">
        <v>37</v>
      </c>
      <c r="P1030" t="s">
        <v>4803</v>
      </c>
      <c r="Q1030" t="s">
        <v>38</v>
      </c>
      <c r="R1030" t="s">
        <v>1881</v>
      </c>
      <c r="S1030" t="s">
        <v>4749</v>
      </c>
      <c r="T1030" t="s">
        <v>4804</v>
      </c>
      <c r="U1030" t="s">
        <v>4780</v>
      </c>
      <c r="V1030" t="s">
        <v>4780</v>
      </c>
      <c r="W1030" t="s">
        <v>37</v>
      </c>
      <c r="X1030" t="s">
        <v>37</v>
      </c>
      <c r="Y1030" t="s">
        <v>37</v>
      </c>
      <c r="Z1030" t="s">
        <v>4805</v>
      </c>
      <c r="AA1030" t="s">
        <v>44</v>
      </c>
      <c r="AB1030" t="s">
        <v>44</v>
      </c>
      <c r="AC1030" t="s">
        <v>45</v>
      </c>
      <c r="AD1030" t="s">
        <v>1532</v>
      </c>
      <c r="AE1030" t="s">
        <v>4608</v>
      </c>
      <c r="AF1030" t="s">
        <v>48</v>
      </c>
      <c r="AG1030">
        <v>622149</v>
      </c>
      <c r="AH1030">
        <v>6.8</v>
      </c>
      <c r="AI1030">
        <v>6.8</v>
      </c>
    </row>
    <row r="1031" spans="1:35" ht="16.850000000000001" customHeight="1">
      <c r="A1031" s="65" t="str">
        <f>IF(L1031="","",IF(COUNTIF(Wip!K:K,L1031)=0,IF(W1031="","KGB","KBB"),IF(AND(_xlfn.IFNA(VLOOKUP(L1031,Wip!K:M,3,0),"")="Y",Q1031="MTCAPPLYCONF"),"On Hold",IF(W1031="","KGB","KBB"))))</f>
        <v>KGB</v>
      </c>
      <c r="B1031" s="65" t="str">
        <f>IF(A1031="on hold", "on hold",
 IF(A1031="KGB", "Standard Shipment",
  IF(IFERROR(IFERROR(VLOOKUP(L1031, List!D:J, 7, 0), VLOOKUP(L1031&amp;"", List!D:J, 7, 0)), 0)=0,
   IF(IFERROR(IFERROR(VLOOKUP(L1031, 'CND List'!$A:$C, 3, 0), VLOOKUP(L1031&amp;"", 'CND List'!$A:$C, 3, 0)), 0)=0,
    IF(A1031="KBB", "-", ""),
    IFERROR(VLOOKUP(L1031, 'CND List'!$A:$C, 3, 0), VLOOKUP(L1031&amp;"", 'CND List'!$A:$C, 3, 0))
   ),
   IFERROR(VLOOKUP(L1031, List!D:J, 7, 0), VLOOKUP(L1031&amp;"", List!D:J, 7, 0))
  )
 )
)</f>
        <v>Standard Shipment</v>
      </c>
      <c r="C1031" s="66" t="str">
        <f t="shared" si="17"/>
        <v>Standard Shipment</v>
      </c>
      <c r="D1031" s="67" t="str">
        <f ca="1">IF(C1031="Local Scrap","Closed",IFERROR(IF(A1031="kgb","Closed",IF(MID(C1031,5,1)="Q","Closed",LOOKUP(TODAY()-W1031, {0,31,91,181,366}, {"0-30天","31-90天","91-180天","181-365天","365天以上"}))), LOOKUP(TODAY()-Z1031, {0,31,91,181,366}, {"0-30天","31-90天","91-180天","181-365天","365天以上"})))</f>
        <v>Closed</v>
      </c>
      <c r="E1031" s="67" t="str" cm="1">
        <f t="array" ref="E1031">IF(A1031&lt;&gt;"kbb", "", IF(IFERROR(VALUE(V1031), 0)=MAX(INDEX(($A$2:$A$4929="kbb")*($L$2:$L$4929=L1031)*IFERROR(VALUE($V$2:$V$4929), 0), 0)), "最新", "歷史重複"))</f>
        <v/>
      </c>
      <c r="F1031" t="s">
        <v>4744</v>
      </c>
      <c r="G1031" t="s">
        <v>29</v>
      </c>
      <c r="H1031" t="s">
        <v>30</v>
      </c>
      <c r="I1031" t="s">
        <v>3483</v>
      </c>
      <c r="J1031" t="s">
        <v>4745</v>
      </c>
      <c r="K1031" t="s">
        <v>4746</v>
      </c>
      <c r="L1031" t="s">
        <v>4806</v>
      </c>
      <c r="M1031" t="s">
        <v>1295</v>
      </c>
      <c r="N1031" t="s">
        <v>1296</v>
      </c>
      <c r="O1031" t="s">
        <v>37</v>
      </c>
      <c r="P1031" t="s">
        <v>4807</v>
      </c>
      <c r="Q1031" t="s">
        <v>38</v>
      </c>
      <c r="R1031" t="s">
        <v>1881</v>
      </c>
      <c r="S1031" t="s">
        <v>4749</v>
      </c>
      <c r="T1031" t="s">
        <v>4808</v>
      </c>
      <c r="U1031" t="s">
        <v>4780</v>
      </c>
      <c r="V1031" t="s">
        <v>4780</v>
      </c>
      <c r="W1031" t="s">
        <v>37</v>
      </c>
      <c r="X1031" t="s">
        <v>37</v>
      </c>
      <c r="Y1031" t="s">
        <v>37</v>
      </c>
      <c r="Z1031" t="s">
        <v>4809</v>
      </c>
      <c r="AA1031" t="s">
        <v>44</v>
      </c>
      <c r="AB1031" t="s">
        <v>44</v>
      </c>
      <c r="AC1031" t="s">
        <v>45</v>
      </c>
      <c r="AD1031" t="s">
        <v>1302</v>
      </c>
      <c r="AE1031" t="s">
        <v>4608</v>
      </c>
      <c r="AF1031" t="s">
        <v>2122</v>
      </c>
      <c r="AG1031">
        <v>622149</v>
      </c>
      <c r="AH1031">
        <v>6.5</v>
      </c>
      <c r="AI1031">
        <v>6.5</v>
      </c>
    </row>
    <row r="1032" spans="1:35" ht="16.850000000000001" customHeight="1">
      <c r="A1032" s="65" t="str">
        <f>IF(L1032="","",IF(COUNTIF(Wip!K:K,L1032)=0,IF(W1032="","KGB","KBB"),IF(AND(_xlfn.IFNA(VLOOKUP(L1032,Wip!K:M,3,0),"")="Y",Q1032="MTCAPPLYCONF"),"On Hold",IF(W1032="","KGB","KBB"))))</f>
        <v>KGB</v>
      </c>
      <c r="B1032" s="65" t="str">
        <f>IF(A1032="on hold", "on hold",
 IF(A1032="KGB", "Standard Shipment",
  IF(IFERROR(IFERROR(VLOOKUP(L1032, List!D:J, 7, 0), VLOOKUP(L1032&amp;"", List!D:J, 7, 0)), 0)=0,
   IF(IFERROR(IFERROR(VLOOKUP(L1032, 'CND List'!$A:$C, 3, 0), VLOOKUP(L1032&amp;"", 'CND List'!$A:$C, 3, 0)), 0)=0,
    IF(A1032="KBB", "-", ""),
    IFERROR(VLOOKUP(L1032, 'CND List'!$A:$C, 3, 0), VLOOKUP(L1032&amp;"", 'CND List'!$A:$C, 3, 0))
   ),
   IFERROR(VLOOKUP(L1032, List!D:J, 7, 0), VLOOKUP(L1032&amp;"", List!D:J, 7, 0))
  )
 )
)</f>
        <v>Standard Shipment</v>
      </c>
      <c r="C1032" s="66" t="str">
        <f t="shared" si="17"/>
        <v>Standard Shipment</v>
      </c>
      <c r="D1032" s="67" t="str">
        <f ca="1">IF(C1032="Local Scrap","Closed",IFERROR(IF(A1032="kgb","Closed",IF(MID(C1032,5,1)="Q","Closed",LOOKUP(TODAY()-W1032, {0,31,91,181,366}, {"0-30天","31-90天","91-180天","181-365天","365天以上"}))), LOOKUP(TODAY()-Z1032, {0,31,91,181,366}, {"0-30天","31-90天","91-180天","181-365天","365天以上"})))</f>
        <v>Closed</v>
      </c>
      <c r="E1032" s="67" t="str" cm="1">
        <f t="array" ref="E1032">IF(A1032&lt;&gt;"kbb", "", IF(IFERROR(VALUE(V1032), 0)=MAX(INDEX(($A$2:$A$4929="kbb")*($L$2:$L$4929=L1032)*IFERROR(VALUE($V$2:$V$4929), 0), 0)), "最新", "歷史重複"))</f>
        <v/>
      </c>
      <c r="F1032" t="s">
        <v>4744</v>
      </c>
      <c r="G1032" t="s">
        <v>29</v>
      </c>
      <c r="H1032" t="s">
        <v>30</v>
      </c>
      <c r="I1032" t="s">
        <v>3483</v>
      </c>
      <c r="J1032" t="s">
        <v>4745</v>
      </c>
      <c r="K1032" t="s">
        <v>4746</v>
      </c>
      <c r="L1032" t="s">
        <v>4810</v>
      </c>
      <c r="M1032" t="s">
        <v>1534</v>
      </c>
      <c r="N1032" t="s">
        <v>1535</v>
      </c>
      <c r="O1032" t="s">
        <v>37</v>
      </c>
      <c r="P1032" t="s">
        <v>4811</v>
      </c>
      <c r="Q1032" t="s">
        <v>38</v>
      </c>
      <c r="R1032" t="s">
        <v>1881</v>
      </c>
      <c r="S1032" t="s">
        <v>4749</v>
      </c>
      <c r="T1032" t="s">
        <v>4812</v>
      </c>
      <c r="U1032" t="s">
        <v>4780</v>
      </c>
      <c r="V1032" t="s">
        <v>4780</v>
      </c>
      <c r="W1032" t="s">
        <v>37</v>
      </c>
      <c r="X1032" t="s">
        <v>37</v>
      </c>
      <c r="Y1032" t="s">
        <v>37</v>
      </c>
      <c r="Z1032" t="s">
        <v>4813</v>
      </c>
      <c r="AA1032" t="s">
        <v>44</v>
      </c>
      <c r="AB1032" t="s">
        <v>44</v>
      </c>
      <c r="AC1032" t="s">
        <v>45</v>
      </c>
      <c r="AD1032" t="s">
        <v>1539</v>
      </c>
      <c r="AE1032" t="s">
        <v>4608</v>
      </c>
      <c r="AF1032" t="s">
        <v>1730</v>
      </c>
      <c r="AG1032">
        <v>622149</v>
      </c>
      <c r="AH1032">
        <v>4.5</v>
      </c>
      <c r="AI1032">
        <v>4.5</v>
      </c>
    </row>
    <row r="1033" spans="1:35" ht="16.850000000000001" customHeight="1">
      <c r="A1033" s="65" t="str">
        <f>IF(L1033="","",IF(COUNTIF(Wip!K:K,L1033)=0,IF(W1033="","KGB","KBB"),IF(AND(_xlfn.IFNA(VLOOKUP(L1033,Wip!K:M,3,0),"")="Y",Q1033="MTCAPPLYCONF"),"On Hold",IF(W1033="","KGB","KBB"))))</f>
        <v>KGB</v>
      </c>
      <c r="B1033" s="65" t="str">
        <f>IF(A1033="on hold", "on hold",
 IF(A1033="KGB", "Standard Shipment",
  IF(IFERROR(IFERROR(VLOOKUP(L1033, List!D:J, 7, 0), VLOOKUP(L1033&amp;"", List!D:J, 7, 0)), 0)=0,
   IF(IFERROR(IFERROR(VLOOKUP(L1033, 'CND List'!$A:$C, 3, 0), VLOOKUP(L1033&amp;"", 'CND List'!$A:$C, 3, 0)), 0)=0,
    IF(A1033="KBB", "-", ""),
    IFERROR(VLOOKUP(L1033, 'CND List'!$A:$C, 3, 0), VLOOKUP(L1033&amp;"", 'CND List'!$A:$C, 3, 0))
   ),
   IFERROR(VLOOKUP(L1033, List!D:J, 7, 0), VLOOKUP(L1033&amp;"", List!D:J, 7, 0))
  )
 )
)</f>
        <v>Standard Shipment</v>
      </c>
      <c r="C1033" s="66" t="str">
        <f t="shared" si="17"/>
        <v>Standard Shipment</v>
      </c>
      <c r="D1033" s="67" t="str">
        <f ca="1">IF(C1033="Local Scrap","Closed",IFERROR(IF(A1033="kgb","Closed",IF(MID(C1033,5,1)="Q","Closed",LOOKUP(TODAY()-W1033, {0,31,91,181,366}, {"0-30天","31-90天","91-180天","181-365天","365天以上"}))), LOOKUP(TODAY()-Z1033, {0,31,91,181,366}, {"0-30天","31-90天","91-180天","181-365天","365天以上"})))</f>
        <v>Closed</v>
      </c>
      <c r="E1033" s="67" t="str" cm="1">
        <f t="array" ref="E1033">IF(A1033&lt;&gt;"kbb", "", IF(IFERROR(VALUE(V1033), 0)=MAX(INDEX(($A$2:$A$4929="kbb")*($L$2:$L$4929=L1033)*IFERROR(VALUE($V$2:$V$4929), 0), 0)), "最新", "歷史重複"))</f>
        <v/>
      </c>
      <c r="F1033" t="s">
        <v>4744</v>
      </c>
      <c r="G1033" t="s">
        <v>29</v>
      </c>
      <c r="H1033" t="s">
        <v>30</v>
      </c>
      <c r="I1033" t="s">
        <v>3483</v>
      </c>
      <c r="J1033" t="s">
        <v>4745</v>
      </c>
      <c r="K1033" t="s">
        <v>4746</v>
      </c>
      <c r="L1033" t="s">
        <v>4814</v>
      </c>
      <c r="M1033" t="s">
        <v>4508</v>
      </c>
      <c r="N1033" t="s">
        <v>1296</v>
      </c>
      <c r="O1033" t="s">
        <v>37</v>
      </c>
      <c r="P1033" t="s">
        <v>4815</v>
      </c>
      <c r="Q1033" t="s">
        <v>38</v>
      </c>
      <c r="R1033" t="s">
        <v>1881</v>
      </c>
      <c r="S1033" t="s">
        <v>4749</v>
      </c>
      <c r="T1033" t="s">
        <v>4816</v>
      </c>
      <c r="U1033" t="s">
        <v>4795</v>
      </c>
      <c r="V1033" t="s">
        <v>4795</v>
      </c>
      <c r="W1033" t="s">
        <v>37</v>
      </c>
      <c r="X1033" t="s">
        <v>37</v>
      </c>
      <c r="Y1033" t="s">
        <v>37</v>
      </c>
      <c r="Z1033" t="s">
        <v>4817</v>
      </c>
      <c r="AA1033" t="s">
        <v>44</v>
      </c>
      <c r="AB1033" t="s">
        <v>44</v>
      </c>
      <c r="AC1033" t="s">
        <v>45</v>
      </c>
      <c r="AD1033" t="s">
        <v>1302</v>
      </c>
      <c r="AE1033" t="s">
        <v>4797</v>
      </c>
      <c r="AF1033" t="s">
        <v>1730</v>
      </c>
      <c r="AG1033">
        <v>622286</v>
      </c>
      <c r="AH1033">
        <v>6.4</v>
      </c>
      <c r="AI1033">
        <v>6.4</v>
      </c>
    </row>
    <row r="1034" spans="1:35" ht="16.850000000000001" customHeight="1">
      <c r="A1034" s="65" t="str">
        <f>IF(L1034="","",IF(COUNTIF(Wip!K:K,L1034)=0,IF(W1034="","KGB","KBB"),IF(AND(_xlfn.IFNA(VLOOKUP(L1034,Wip!K:M,3,0),"")="Y",Q1034="MTCAPPLYCONF"),"On Hold",IF(W1034="","KGB","KBB"))))</f>
        <v>KBB</v>
      </c>
      <c r="B1034" s="65" t="str">
        <f>IF(A1034="on hold", "on hold",
 IF(A1034="KGB", "Standard Shipment",
  IF(IFERROR(IFERROR(VLOOKUP(L1034, List!D:J, 7, 0), VLOOKUP(L1034&amp;"", List!D:J, 7, 0)), 0)=0,
   IF(IFERROR(IFERROR(VLOOKUP(L1034, 'CND List'!$A:$C, 3, 0), VLOOKUP(L1034&amp;"", 'CND List'!$A:$C, 3, 0)), 0)=0,
    IF(A1034="KBB", "-", ""),
    IFERROR(VLOOKUP(L1034, 'CND List'!$A:$C, 3, 0), VLOOKUP(L1034&amp;"", 'CND List'!$A:$C, 3, 0))
   ),
   IFERROR(VLOOKUP(L1034, List!D:J, 7, 0), VLOOKUP(L1034&amp;"", List!D:J, 7, 0))
  )
 )
)</f>
        <v>Local Scrap</v>
      </c>
      <c r="C1034" s="66" t="str">
        <f t="shared" si="17"/>
        <v>Local Scrap</v>
      </c>
      <c r="D1034" s="67" t="str">
        <f ca="1">IF(C1034="Local Scrap","Closed",IFERROR(IF(A1034="kgb","Closed",IF(MID(C1034,5,1)="Q","Closed",LOOKUP(TODAY()-W1034, {0,31,91,181,366}, {"0-30天","31-90天","91-180天","181-365天","365天以上"}))), LOOKUP(TODAY()-Z1034, {0,31,91,181,366}, {"0-30天","31-90天","91-180天","181-365天","365天以上"})))</f>
        <v>Closed</v>
      </c>
      <c r="E1034" s="67" t="str" cm="1">
        <f t="array" ref="E1034">IF(A1034&lt;&gt;"kbb", "", IF(IFERROR(VALUE(V1034), 0)=MAX(INDEX(($A$2:$A$4929="kbb")*($L$2:$L$4929=L1034)*IFERROR(VALUE($V$2:$V$4929), 0), 0)), "最新", "歷史重複"))</f>
        <v>歷史重複</v>
      </c>
      <c r="F1034" t="s">
        <v>4744</v>
      </c>
      <c r="G1034" t="s">
        <v>29</v>
      </c>
      <c r="H1034" t="s">
        <v>30</v>
      </c>
      <c r="I1034" t="s">
        <v>3483</v>
      </c>
      <c r="J1034" t="s">
        <v>4745</v>
      </c>
      <c r="K1034" t="s">
        <v>4746</v>
      </c>
      <c r="L1034" t="s">
        <v>4818</v>
      </c>
      <c r="M1034" t="s">
        <v>2359</v>
      </c>
      <c r="N1034" t="s">
        <v>2360</v>
      </c>
      <c r="O1034" t="s">
        <v>37</v>
      </c>
      <c r="P1034" t="s">
        <v>4818</v>
      </c>
      <c r="Q1034" t="s">
        <v>38</v>
      </c>
      <c r="R1034" t="s">
        <v>39</v>
      </c>
      <c r="S1034" t="s">
        <v>4749</v>
      </c>
      <c r="T1034" t="s">
        <v>37</v>
      </c>
      <c r="U1034" t="s">
        <v>37</v>
      </c>
      <c r="V1034" t="s">
        <v>4819</v>
      </c>
      <c r="W1034" t="s">
        <v>517</v>
      </c>
      <c r="X1034" t="s">
        <v>114</v>
      </c>
      <c r="Y1034" t="s">
        <v>518</v>
      </c>
      <c r="Z1034" t="s">
        <v>4820</v>
      </c>
      <c r="AA1034" t="s">
        <v>44</v>
      </c>
      <c r="AB1034" t="s">
        <v>44</v>
      </c>
      <c r="AC1034" t="s">
        <v>117</v>
      </c>
      <c r="AD1034" t="s">
        <v>1532</v>
      </c>
      <c r="AE1034" t="s">
        <v>37</v>
      </c>
      <c r="AF1034" t="s">
        <v>37</v>
      </c>
      <c r="AG1034" t="s">
        <v>37</v>
      </c>
      <c r="AH1034" t="s">
        <v>37</v>
      </c>
      <c r="AI1034" t="s">
        <v>37</v>
      </c>
    </row>
    <row r="1035" spans="1:35" ht="16.850000000000001" customHeight="1">
      <c r="A1035" s="65" t="str">
        <f>IF(L1035="","",IF(COUNTIF(Wip!K:K,L1035)=0,IF(W1035="","KGB","KBB"),IF(AND(_xlfn.IFNA(VLOOKUP(L1035,Wip!K:M,3,0),"")="Y",Q1035="MTCAPPLYCONF"),"On Hold",IF(W1035="","KGB","KBB"))))</f>
        <v>KGB</v>
      </c>
      <c r="B1035" s="65" t="str">
        <f>IF(A1035="on hold", "on hold",
 IF(A1035="KGB", "Standard Shipment",
  IF(IFERROR(IFERROR(VLOOKUP(L1035, List!D:J, 7, 0), VLOOKUP(L1035&amp;"", List!D:J, 7, 0)), 0)=0,
   IF(IFERROR(IFERROR(VLOOKUP(L1035, 'CND List'!$A:$C, 3, 0), VLOOKUP(L1035&amp;"", 'CND List'!$A:$C, 3, 0)), 0)=0,
    IF(A1035="KBB", "-", ""),
    IFERROR(VLOOKUP(L1035, 'CND List'!$A:$C, 3, 0), VLOOKUP(L1035&amp;"", 'CND List'!$A:$C, 3, 0))
   ),
   IFERROR(VLOOKUP(L1035, List!D:J, 7, 0), VLOOKUP(L1035&amp;"", List!D:J, 7, 0))
  )
 )
)</f>
        <v>Standard Shipment</v>
      </c>
      <c r="C1035" s="66" t="str">
        <f t="shared" si="17"/>
        <v>Standard Shipment</v>
      </c>
      <c r="D1035" s="67" t="str">
        <f ca="1">IF(C1035="Local Scrap","Closed",IFERROR(IF(A1035="kgb","Closed",IF(MID(C1035,5,1)="Q","Closed",LOOKUP(TODAY()-W1035, {0,31,91,181,366}, {"0-30天","31-90天","91-180天","181-365天","365天以上"}))), LOOKUP(TODAY()-Z1035, {0,31,91,181,366}, {"0-30天","31-90天","91-180天","181-365天","365天以上"})))</f>
        <v>Closed</v>
      </c>
      <c r="E1035" s="67" t="str" cm="1">
        <f t="array" ref="E1035">IF(A1035&lt;&gt;"kbb", "", IF(IFERROR(VALUE(V1035), 0)=MAX(INDEX(($A$2:$A$4929="kbb")*($L$2:$L$4929=L1035)*IFERROR(VALUE($V$2:$V$4929), 0), 0)), "最新", "歷史重複"))</f>
        <v/>
      </c>
      <c r="F1035" t="s">
        <v>4744</v>
      </c>
      <c r="G1035" t="s">
        <v>29</v>
      </c>
      <c r="H1035" t="s">
        <v>30</v>
      </c>
      <c r="I1035" t="s">
        <v>3483</v>
      </c>
      <c r="J1035" t="s">
        <v>4745</v>
      </c>
      <c r="K1035" t="s">
        <v>4746</v>
      </c>
      <c r="L1035" t="s">
        <v>4821</v>
      </c>
      <c r="M1035" t="s">
        <v>1725</v>
      </c>
      <c r="N1035" t="s">
        <v>1391</v>
      </c>
      <c r="O1035" t="s">
        <v>37</v>
      </c>
      <c r="P1035" t="s">
        <v>4822</v>
      </c>
      <c r="Q1035" t="s">
        <v>38</v>
      </c>
      <c r="R1035" t="s">
        <v>1881</v>
      </c>
      <c r="S1035" t="s">
        <v>4749</v>
      </c>
      <c r="T1035" t="s">
        <v>4823</v>
      </c>
      <c r="U1035" t="s">
        <v>4400</v>
      </c>
      <c r="V1035" t="s">
        <v>4400</v>
      </c>
      <c r="W1035" t="s">
        <v>37</v>
      </c>
      <c r="X1035" t="s">
        <v>37</v>
      </c>
      <c r="Y1035" t="s">
        <v>37</v>
      </c>
      <c r="Z1035" t="s">
        <v>4824</v>
      </c>
      <c r="AA1035" t="s">
        <v>44</v>
      </c>
      <c r="AB1035" t="s">
        <v>44</v>
      </c>
      <c r="AC1035" t="s">
        <v>45</v>
      </c>
      <c r="AD1035" t="s">
        <v>1302</v>
      </c>
      <c r="AE1035" t="s">
        <v>4402</v>
      </c>
      <c r="AF1035" t="s">
        <v>48</v>
      </c>
      <c r="AG1035">
        <v>622181</v>
      </c>
      <c r="AH1035">
        <v>5.2</v>
      </c>
      <c r="AI1035">
        <v>5.2</v>
      </c>
    </row>
    <row r="1036" spans="1:35" ht="16.850000000000001" customHeight="1">
      <c r="A1036" s="65" t="str">
        <f>IF(L1036="","",IF(COUNTIF(Wip!K:K,L1036)=0,IF(W1036="","KGB","KBB"),IF(AND(_xlfn.IFNA(VLOOKUP(L1036,Wip!K:M,3,0),"")="Y",Q1036="MTCAPPLYCONF"),"On Hold",IF(W1036="","KGB","KBB"))))</f>
        <v>KBB</v>
      </c>
      <c r="B1036" s="65" t="str">
        <f>IF(A1036="on hold", "on hold",
 IF(A1036="KGB", "Standard Shipment",
  IF(IFERROR(IFERROR(VLOOKUP(L1036, List!D:J, 7, 0), VLOOKUP(L1036&amp;"", List!D:J, 7, 0)), 0)=0,
   IF(IFERROR(IFERROR(VLOOKUP(L1036, 'CND List'!$A:$C, 3, 0), VLOOKUP(L1036&amp;"", 'CND List'!$A:$C, 3, 0)), 0)=0,
    IF(A1036="KBB", "-", ""),
    IFERROR(VLOOKUP(L1036, 'CND List'!$A:$C, 3, 0), VLOOKUP(L1036&amp;"", 'CND List'!$A:$C, 3, 0))
   ),
   IFERROR(VLOOKUP(L1036, List!D:J, 7, 0), VLOOKUP(L1036&amp;"", List!D:J, 7, 0))
  )
 )
)</f>
        <v>Local Scrap</v>
      </c>
      <c r="C1036" s="66" t="str">
        <f t="shared" si="17"/>
        <v>Local Scrap</v>
      </c>
      <c r="D1036" s="67" t="str">
        <f ca="1">IF(C1036="Local Scrap","Closed",IFERROR(IF(A1036="kgb","Closed",IF(MID(C1036,5,1)="Q","Closed",LOOKUP(TODAY()-W1036, {0,31,91,181,366}, {"0-30天","31-90天","91-180天","181-365天","365天以上"}))), LOOKUP(TODAY()-Z1036, {0,31,91,181,366}, {"0-30天","31-90天","91-180天","181-365天","365天以上"})))</f>
        <v>Closed</v>
      </c>
      <c r="E1036" s="67" t="str" cm="1">
        <f t="array" ref="E1036">IF(A1036&lt;&gt;"kbb", "", IF(IFERROR(VALUE(V1036), 0)=MAX(INDEX(($A$2:$A$4929="kbb")*($L$2:$L$4929=L1036)*IFERROR(VALUE($V$2:$V$4929), 0), 0)), "最新", "歷史重複"))</f>
        <v>歷史重複</v>
      </c>
      <c r="F1036" t="s">
        <v>4744</v>
      </c>
      <c r="G1036" t="s">
        <v>29</v>
      </c>
      <c r="H1036" t="s">
        <v>30</v>
      </c>
      <c r="I1036" t="s">
        <v>3483</v>
      </c>
      <c r="J1036" t="s">
        <v>4745</v>
      </c>
      <c r="K1036" t="s">
        <v>4746</v>
      </c>
      <c r="L1036" t="s">
        <v>4825</v>
      </c>
      <c r="M1036" t="s">
        <v>1248</v>
      </c>
      <c r="N1036" t="s">
        <v>1249</v>
      </c>
      <c r="O1036" t="s">
        <v>37</v>
      </c>
      <c r="P1036" t="s">
        <v>4825</v>
      </c>
      <c r="Q1036" t="s">
        <v>38</v>
      </c>
      <c r="R1036" t="s">
        <v>39</v>
      </c>
      <c r="S1036" t="s">
        <v>4749</v>
      </c>
      <c r="T1036" t="s">
        <v>37</v>
      </c>
      <c r="U1036" t="s">
        <v>37</v>
      </c>
      <c r="V1036" t="s">
        <v>4826</v>
      </c>
      <c r="W1036" t="s">
        <v>517</v>
      </c>
      <c r="X1036" t="s">
        <v>114</v>
      </c>
      <c r="Y1036" t="s">
        <v>518</v>
      </c>
      <c r="Z1036" t="s">
        <v>4827</v>
      </c>
      <c r="AA1036" t="s">
        <v>44</v>
      </c>
      <c r="AB1036" t="s">
        <v>44</v>
      </c>
      <c r="AC1036" t="s">
        <v>117</v>
      </c>
      <c r="AD1036" t="s">
        <v>1257</v>
      </c>
      <c r="AE1036" t="s">
        <v>37</v>
      </c>
      <c r="AF1036" t="s">
        <v>37</v>
      </c>
      <c r="AG1036" t="s">
        <v>37</v>
      </c>
      <c r="AH1036" t="s">
        <v>37</v>
      </c>
      <c r="AI1036" t="s">
        <v>37</v>
      </c>
    </row>
    <row r="1037" spans="1:35" ht="16.850000000000001" customHeight="1">
      <c r="A1037" s="65" t="str">
        <f>IF(L1037="","",IF(COUNTIF(Wip!K:K,L1037)=0,IF(W1037="","KGB","KBB"),IF(AND(_xlfn.IFNA(VLOOKUP(L1037,Wip!K:M,3,0),"")="Y",Q1037="MTCAPPLYCONF"),"On Hold",IF(W1037="","KGB","KBB"))))</f>
        <v>KGB</v>
      </c>
      <c r="B1037" s="65" t="str">
        <f>IF(A1037="on hold", "on hold",
 IF(A1037="KGB", "Standard Shipment",
  IF(IFERROR(IFERROR(VLOOKUP(L1037, List!D:J, 7, 0), VLOOKUP(L1037&amp;"", List!D:J, 7, 0)), 0)=0,
   IF(IFERROR(IFERROR(VLOOKUP(L1037, 'CND List'!$A:$C, 3, 0), VLOOKUP(L1037&amp;"", 'CND List'!$A:$C, 3, 0)), 0)=0,
    IF(A1037="KBB", "-", ""),
    IFERROR(VLOOKUP(L1037, 'CND List'!$A:$C, 3, 0), VLOOKUP(L1037&amp;"", 'CND List'!$A:$C, 3, 0))
   ),
   IFERROR(VLOOKUP(L1037, List!D:J, 7, 0), VLOOKUP(L1037&amp;"", List!D:J, 7, 0))
  )
 )
)</f>
        <v>Standard Shipment</v>
      </c>
      <c r="C1037" s="66" t="str">
        <f t="shared" si="17"/>
        <v>Standard Shipment</v>
      </c>
      <c r="D1037" s="67" t="str">
        <f ca="1">IF(C1037="Local Scrap","Closed",IFERROR(IF(A1037="kgb","Closed",IF(MID(C1037,5,1)="Q","Closed",LOOKUP(TODAY()-W1037, {0,31,91,181,366}, {"0-30天","31-90天","91-180天","181-365天","365天以上"}))), LOOKUP(TODAY()-Z1037, {0,31,91,181,366}, {"0-30天","31-90天","91-180天","181-365天","365天以上"})))</f>
        <v>Closed</v>
      </c>
      <c r="E1037" s="67" t="str" cm="1">
        <f t="array" ref="E1037">IF(A1037&lt;&gt;"kbb", "", IF(IFERROR(VALUE(V1037), 0)=MAX(INDEX(($A$2:$A$4929="kbb")*($L$2:$L$4929=L1037)*IFERROR(VALUE($V$2:$V$4929), 0), 0)), "最新", "歷史重複"))</f>
        <v/>
      </c>
      <c r="F1037" t="s">
        <v>4744</v>
      </c>
      <c r="G1037" t="s">
        <v>29</v>
      </c>
      <c r="H1037" t="s">
        <v>30</v>
      </c>
      <c r="I1037" t="s">
        <v>3483</v>
      </c>
      <c r="J1037" t="s">
        <v>4745</v>
      </c>
      <c r="K1037" t="s">
        <v>4746</v>
      </c>
      <c r="L1037" t="s">
        <v>4828</v>
      </c>
      <c r="M1037" t="s">
        <v>4508</v>
      </c>
      <c r="N1037" t="s">
        <v>1296</v>
      </c>
      <c r="O1037" t="s">
        <v>37</v>
      </c>
      <c r="P1037" t="s">
        <v>4829</v>
      </c>
      <c r="Q1037" t="s">
        <v>38</v>
      </c>
      <c r="R1037" t="s">
        <v>1881</v>
      </c>
      <c r="S1037" t="s">
        <v>4784</v>
      </c>
      <c r="T1037" t="s">
        <v>4830</v>
      </c>
      <c r="U1037" t="s">
        <v>4780</v>
      </c>
      <c r="V1037" t="s">
        <v>4780</v>
      </c>
      <c r="W1037" t="s">
        <v>37</v>
      </c>
      <c r="X1037" t="s">
        <v>37</v>
      </c>
      <c r="Y1037" t="s">
        <v>37</v>
      </c>
      <c r="Z1037" t="s">
        <v>4831</v>
      </c>
      <c r="AA1037" t="s">
        <v>44</v>
      </c>
      <c r="AB1037" t="s">
        <v>44</v>
      </c>
      <c r="AC1037" t="s">
        <v>45</v>
      </c>
      <c r="AD1037" t="s">
        <v>1302</v>
      </c>
      <c r="AE1037" t="s">
        <v>4608</v>
      </c>
      <c r="AF1037" t="s">
        <v>48</v>
      </c>
      <c r="AG1037">
        <v>622149</v>
      </c>
      <c r="AH1037">
        <v>6.8</v>
      </c>
      <c r="AI1037">
        <v>6.8</v>
      </c>
    </row>
    <row r="1038" spans="1:35" ht="16.850000000000001" customHeight="1">
      <c r="A1038" s="65" t="str">
        <f>IF(L1038="","",IF(COUNTIF(Wip!K:K,L1038)=0,IF(W1038="","KGB","KBB"),IF(AND(_xlfn.IFNA(VLOOKUP(L1038,Wip!K:M,3,0),"")="Y",Q1038="MTCAPPLYCONF"),"On Hold",IF(W1038="","KGB","KBB"))))</f>
        <v>KBB</v>
      </c>
      <c r="B1038" s="65" t="str">
        <f>IF(A1038="on hold", "on hold",
 IF(A1038="KGB", "Standard Shipment",
  IF(IFERROR(IFERROR(VLOOKUP(L1038, List!D:J, 7, 0), VLOOKUP(L1038&amp;"", List!D:J, 7, 0)), 0)=0,
   IF(IFERROR(IFERROR(VLOOKUP(L1038, 'CND List'!$A:$C, 3, 0), VLOOKUP(L1038&amp;"", 'CND List'!$A:$C, 3, 0)), 0)=0,
    IF(A1038="KBB", "-", ""),
    IFERROR(VLOOKUP(L1038, 'CND List'!$A:$C, 3, 0), VLOOKUP(L1038&amp;"", 'CND List'!$A:$C, 3, 0))
   ),
   IFERROR(VLOOKUP(L1038, List!D:J, 7, 0), VLOOKUP(L1038&amp;"", List!D:J, 7, 0))
  )
 )
)</f>
        <v>-</v>
      </c>
      <c r="C1038" s="66" t="str">
        <f t="shared" si="17"/>
        <v>wait for return customer</v>
      </c>
      <c r="D1038" s="67" t="str">
        <f ca="1">IF(C1038="Local Scrap","Closed",IFERROR(IF(A1038="kgb","Closed",IF(MID(C1038,5,1)="Q","Closed",LOOKUP(TODAY()-W1038, {0,31,91,181,366}, {"0-30天","31-90天","91-180天","181-365天","365天以上"}))), LOOKUP(TODAY()-Z1038, {0,31,91,181,366}, {"0-30天","31-90天","91-180天","181-365天","365天以上"})))</f>
        <v>181-365天</v>
      </c>
      <c r="E1038" s="67" t="str" cm="1">
        <f t="array" ref="E1038">IF(A1038&lt;&gt;"kbb", "", IF(IFERROR(VALUE(V1038), 0)=MAX(INDEX(($A$2:$A$4929="kbb")*($L$2:$L$4929=L1038)*IFERROR(VALUE($V$2:$V$4929), 0), 0)), "最新", "歷史重複"))</f>
        <v>最新</v>
      </c>
      <c r="F1038" t="s">
        <v>4832</v>
      </c>
      <c r="G1038" t="s">
        <v>29</v>
      </c>
      <c r="H1038" t="s">
        <v>30</v>
      </c>
      <c r="I1038" t="s">
        <v>3483</v>
      </c>
      <c r="J1038" t="s">
        <v>4833</v>
      </c>
      <c r="K1038" t="s">
        <v>4834</v>
      </c>
      <c r="L1038" t="s">
        <v>4835</v>
      </c>
      <c r="M1038" t="s">
        <v>448</v>
      </c>
      <c r="N1038" t="s">
        <v>36</v>
      </c>
      <c r="O1038" t="s">
        <v>37</v>
      </c>
      <c r="P1038" t="s">
        <v>4835</v>
      </c>
      <c r="Q1038" t="s">
        <v>38</v>
      </c>
      <c r="R1038" t="s">
        <v>39</v>
      </c>
      <c r="S1038" t="s">
        <v>4836</v>
      </c>
      <c r="T1038" t="s">
        <v>37</v>
      </c>
      <c r="U1038" t="s">
        <v>37</v>
      </c>
      <c r="V1038" t="s">
        <v>4837</v>
      </c>
      <c r="W1038" t="s">
        <v>517</v>
      </c>
      <c r="X1038" t="s">
        <v>114</v>
      </c>
      <c r="Y1038" t="s">
        <v>518</v>
      </c>
      <c r="Z1038" t="s">
        <v>4838</v>
      </c>
      <c r="AA1038" t="s">
        <v>44</v>
      </c>
      <c r="AB1038" t="s">
        <v>44</v>
      </c>
      <c r="AC1038" t="s">
        <v>117</v>
      </c>
      <c r="AD1038" t="s">
        <v>46</v>
      </c>
      <c r="AE1038" t="s">
        <v>37</v>
      </c>
      <c r="AF1038" t="s">
        <v>37</v>
      </c>
      <c r="AG1038" t="s">
        <v>37</v>
      </c>
      <c r="AH1038" t="s">
        <v>37</v>
      </c>
      <c r="AI1038" t="s">
        <v>37</v>
      </c>
    </row>
    <row r="1039" spans="1:35" ht="16.850000000000001" customHeight="1">
      <c r="A1039" s="65" t="str">
        <f>IF(L1039="","",IF(COUNTIF(Wip!K:K,L1039)=0,IF(W1039="","KGB","KBB"),IF(AND(_xlfn.IFNA(VLOOKUP(L1039,Wip!K:M,3,0),"")="Y",Q1039="MTCAPPLYCONF"),"On Hold",IF(W1039="","KGB","KBB"))))</f>
        <v>KGB</v>
      </c>
      <c r="B1039" s="65" t="str">
        <f>IF(A1039="on hold", "on hold",
 IF(A1039="KGB", "Standard Shipment",
  IF(IFERROR(IFERROR(VLOOKUP(L1039, List!D:J, 7, 0), VLOOKUP(L1039&amp;"", List!D:J, 7, 0)), 0)=0,
   IF(IFERROR(IFERROR(VLOOKUP(L1039, 'CND List'!$A:$C, 3, 0), VLOOKUP(L1039&amp;"", 'CND List'!$A:$C, 3, 0)), 0)=0,
    IF(A1039="KBB", "-", ""),
    IFERROR(VLOOKUP(L1039, 'CND List'!$A:$C, 3, 0), VLOOKUP(L1039&amp;"", 'CND List'!$A:$C, 3, 0))
   ),
   IFERROR(VLOOKUP(L1039, List!D:J, 7, 0), VLOOKUP(L1039&amp;"", List!D:J, 7, 0))
  )
 )
)</f>
        <v>Standard Shipment</v>
      </c>
      <c r="C1039" s="66" t="str">
        <f t="shared" si="17"/>
        <v>Standard Shipment</v>
      </c>
      <c r="D1039" s="67" t="str">
        <f ca="1">IF(C1039="Local Scrap","Closed",IFERROR(IF(A1039="kgb","Closed",IF(MID(C1039,5,1)="Q","Closed",LOOKUP(TODAY()-W1039, {0,31,91,181,366}, {"0-30天","31-90天","91-180天","181-365天","365天以上"}))), LOOKUP(TODAY()-Z1039, {0,31,91,181,366}, {"0-30天","31-90天","91-180天","181-365天","365天以上"})))</f>
        <v>Closed</v>
      </c>
      <c r="E1039" s="67" t="str" cm="1">
        <f t="array" ref="E1039">IF(A1039&lt;&gt;"kbb", "", IF(IFERROR(VALUE(V1039), 0)=MAX(INDEX(($A$2:$A$4929="kbb")*($L$2:$L$4929=L1039)*IFERROR(VALUE($V$2:$V$4929), 0), 0)), "最新", "歷史重複"))</f>
        <v/>
      </c>
      <c r="F1039" t="s">
        <v>4832</v>
      </c>
      <c r="G1039" t="s">
        <v>29</v>
      </c>
      <c r="H1039" t="s">
        <v>30</v>
      </c>
      <c r="I1039" t="s">
        <v>3483</v>
      </c>
      <c r="J1039" t="s">
        <v>4833</v>
      </c>
      <c r="K1039" t="s">
        <v>4834</v>
      </c>
      <c r="L1039" t="s">
        <v>4839</v>
      </c>
      <c r="M1039" t="s">
        <v>822</v>
      </c>
      <c r="N1039" t="s">
        <v>823</v>
      </c>
      <c r="O1039" t="s">
        <v>37</v>
      </c>
      <c r="P1039" t="s">
        <v>4840</v>
      </c>
      <c r="Q1039" t="s">
        <v>38</v>
      </c>
      <c r="R1039" t="s">
        <v>1881</v>
      </c>
      <c r="S1039" t="s">
        <v>4836</v>
      </c>
      <c r="T1039" t="s">
        <v>4841</v>
      </c>
      <c r="U1039" t="s">
        <v>4842</v>
      </c>
      <c r="V1039" t="s">
        <v>4842</v>
      </c>
      <c r="W1039" t="s">
        <v>37</v>
      </c>
      <c r="X1039" t="s">
        <v>37</v>
      </c>
      <c r="Y1039" t="s">
        <v>37</v>
      </c>
      <c r="Z1039" t="s">
        <v>4843</v>
      </c>
      <c r="AA1039" t="s">
        <v>44</v>
      </c>
      <c r="AB1039" t="s">
        <v>44</v>
      </c>
      <c r="AC1039" t="s">
        <v>45</v>
      </c>
      <c r="AD1039" t="s">
        <v>179</v>
      </c>
      <c r="AE1039" t="s">
        <v>4844</v>
      </c>
      <c r="AF1039" t="s">
        <v>48</v>
      </c>
      <c r="AG1039">
        <v>622366</v>
      </c>
      <c r="AH1039">
        <v>5.6</v>
      </c>
      <c r="AI1039">
        <v>5.6</v>
      </c>
    </row>
    <row r="1040" spans="1:35" ht="16.850000000000001" customHeight="1">
      <c r="A1040" s="65" t="str">
        <f>IF(L1040="","",IF(COUNTIF(Wip!K:K,L1040)=0,IF(W1040="","KGB","KBB"),IF(AND(_xlfn.IFNA(VLOOKUP(L1040,Wip!K:M,3,0),"")="Y",Q1040="MTCAPPLYCONF"),"On Hold",IF(W1040="","KGB","KBB"))))</f>
        <v>KGB</v>
      </c>
      <c r="B1040" s="65" t="str">
        <f>IF(A1040="on hold", "on hold",
 IF(A1040="KGB", "Standard Shipment",
  IF(IFERROR(IFERROR(VLOOKUP(L1040, List!D:J, 7, 0), VLOOKUP(L1040&amp;"", List!D:J, 7, 0)), 0)=0,
   IF(IFERROR(IFERROR(VLOOKUP(L1040, 'CND List'!$A:$C, 3, 0), VLOOKUP(L1040&amp;"", 'CND List'!$A:$C, 3, 0)), 0)=0,
    IF(A1040="KBB", "-", ""),
    IFERROR(VLOOKUP(L1040, 'CND List'!$A:$C, 3, 0), VLOOKUP(L1040&amp;"", 'CND List'!$A:$C, 3, 0))
   ),
   IFERROR(VLOOKUP(L1040, List!D:J, 7, 0), VLOOKUP(L1040&amp;"", List!D:J, 7, 0))
  )
 )
)</f>
        <v>Standard Shipment</v>
      </c>
      <c r="C1040" s="66" t="str">
        <f t="shared" si="17"/>
        <v>Standard Shipment</v>
      </c>
      <c r="D1040" s="67" t="str">
        <f ca="1">IF(C1040="Local Scrap","Closed",IFERROR(IF(A1040="kgb","Closed",IF(MID(C1040,5,1)="Q","Closed",LOOKUP(TODAY()-W1040, {0,31,91,181,366}, {"0-30天","31-90天","91-180天","181-365天","365天以上"}))), LOOKUP(TODAY()-Z1040, {0,31,91,181,366}, {"0-30天","31-90天","91-180天","181-365天","365天以上"})))</f>
        <v>Closed</v>
      </c>
      <c r="E1040" s="67" t="str" cm="1">
        <f t="array" ref="E1040">IF(A1040&lt;&gt;"kbb", "", IF(IFERROR(VALUE(V1040), 0)=MAX(INDEX(($A$2:$A$4929="kbb")*($L$2:$L$4929=L1040)*IFERROR(VALUE($V$2:$V$4929), 0), 0)), "最新", "歷史重複"))</f>
        <v/>
      </c>
      <c r="F1040" t="s">
        <v>4832</v>
      </c>
      <c r="G1040" t="s">
        <v>29</v>
      </c>
      <c r="H1040" t="s">
        <v>30</v>
      </c>
      <c r="I1040" t="s">
        <v>3483</v>
      </c>
      <c r="J1040" t="s">
        <v>4833</v>
      </c>
      <c r="K1040" t="s">
        <v>4834</v>
      </c>
      <c r="L1040" t="s">
        <v>4845</v>
      </c>
      <c r="M1040" t="s">
        <v>2222</v>
      </c>
      <c r="N1040" t="s">
        <v>2223</v>
      </c>
      <c r="O1040" t="s">
        <v>37</v>
      </c>
      <c r="P1040" t="s">
        <v>4846</v>
      </c>
      <c r="Q1040" t="s">
        <v>38</v>
      </c>
      <c r="R1040" t="s">
        <v>1881</v>
      </c>
      <c r="S1040" t="s">
        <v>4847</v>
      </c>
      <c r="T1040" t="s">
        <v>4848</v>
      </c>
      <c r="U1040" t="s">
        <v>4849</v>
      </c>
      <c r="V1040" t="s">
        <v>4849</v>
      </c>
      <c r="W1040" t="s">
        <v>37</v>
      </c>
      <c r="X1040" t="s">
        <v>37</v>
      </c>
      <c r="Y1040" t="s">
        <v>37</v>
      </c>
      <c r="Z1040" t="s">
        <v>4850</v>
      </c>
      <c r="AA1040" t="s">
        <v>44</v>
      </c>
      <c r="AB1040" t="s">
        <v>44</v>
      </c>
      <c r="AC1040" t="s">
        <v>45</v>
      </c>
      <c r="AD1040" t="s">
        <v>1302</v>
      </c>
      <c r="AE1040" t="s">
        <v>4851</v>
      </c>
      <c r="AF1040" t="s">
        <v>4852</v>
      </c>
      <c r="AG1040">
        <v>622235</v>
      </c>
      <c r="AH1040">
        <v>6.6</v>
      </c>
      <c r="AI1040">
        <v>6.6</v>
      </c>
    </row>
    <row r="1041" spans="1:35" ht="16.850000000000001" customHeight="1">
      <c r="A1041" s="65" t="str">
        <f>IF(L1041="","",IF(COUNTIF(Wip!K:K,L1041)=0,IF(W1041="","KGB","KBB"),IF(AND(_xlfn.IFNA(VLOOKUP(L1041,Wip!K:M,3,0),"")="Y",Q1041="MTCAPPLYCONF"),"On Hold",IF(W1041="","KGB","KBB"))))</f>
        <v>KGB</v>
      </c>
      <c r="B1041" s="65" t="str">
        <f>IF(A1041="on hold", "on hold",
 IF(A1041="KGB", "Standard Shipment",
  IF(IFERROR(IFERROR(VLOOKUP(L1041, List!D:J, 7, 0), VLOOKUP(L1041&amp;"", List!D:J, 7, 0)), 0)=0,
   IF(IFERROR(IFERROR(VLOOKUP(L1041, 'CND List'!$A:$C, 3, 0), VLOOKUP(L1041&amp;"", 'CND List'!$A:$C, 3, 0)), 0)=0,
    IF(A1041="KBB", "-", ""),
    IFERROR(VLOOKUP(L1041, 'CND List'!$A:$C, 3, 0), VLOOKUP(L1041&amp;"", 'CND List'!$A:$C, 3, 0))
   ),
   IFERROR(VLOOKUP(L1041, List!D:J, 7, 0), VLOOKUP(L1041&amp;"", List!D:J, 7, 0))
  )
 )
)</f>
        <v>Standard Shipment</v>
      </c>
      <c r="C1041" s="66" t="str">
        <f t="shared" si="17"/>
        <v>Standard Shipment</v>
      </c>
      <c r="D1041" s="67" t="str">
        <f ca="1">IF(C1041="Local Scrap","Closed",IFERROR(IF(A1041="kgb","Closed",IF(MID(C1041,5,1)="Q","Closed",LOOKUP(TODAY()-W1041, {0,31,91,181,366}, {"0-30天","31-90天","91-180天","181-365天","365天以上"}))), LOOKUP(TODAY()-Z1041, {0,31,91,181,366}, {"0-30天","31-90天","91-180天","181-365天","365天以上"})))</f>
        <v>Closed</v>
      </c>
      <c r="E1041" s="67" t="str" cm="1">
        <f t="array" ref="E1041">IF(A1041&lt;&gt;"kbb", "", IF(IFERROR(VALUE(V1041), 0)=MAX(INDEX(($A$2:$A$4929="kbb")*($L$2:$L$4929=L1041)*IFERROR(VALUE($V$2:$V$4929), 0), 0)), "最新", "歷史重複"))</f>
        <v/>
      </c>
      <c r="F1041" t="s">
        <v>4832</v>
      </c>
      <c r="G1041" t="s">
        <v>29</v>
      </c>
      <c r="H1041" t="s">
        <v>30</v>
      </c>
      <c r="I1041" t="s">
        <v>3483</v>
      </c>
      <c r="J1041" t="s">
        <v>4833</v>
      </c>
      <c r="K1041" t="s">
        <v>4834</v>
      </c>
      <c r="L1041" t="s">
        <v>4853</v>
      </c>
      <c r="M1041" t="s">
        <v>3806</v>
      </c>
      <c r="N1041" t="s">
        <v>456</v>
      </c>
      <c r="O1041" t="s">
        <v>37</v>
      </c>
      <c r="P1041" t="s">
        <v>4854</v>
      </c>
      <c r="Q1041" t="s">
        <v>38</v>
      </c>
      <c r="R1041" t="s">
        <v>1881</v>
      </c>
      <c r="S1041" t="s">
        <v>4847</v>
      </c>
      <c r="T1041" t="s">
        <v>4855</v>
      </c>
      <c r="U1041" t="s">
        <v>4849</v>
      </c>
      <c r="V1041" t="s">
        <v>4849</v>
      </c>
      <c r="W1041" t="s">
        <v>37</v>
      </c>
      <c r="X1041" t="s">
        <v>37</v>
      </c>
      <c r="Y1041" t="s">
        <v>37</v>
      </c>
      <c r="Z1041" t="s">
        <v>4856</v>
      </c>
      <c r="AA1041" t="s">
        <v>44</v>
      </c>
      <c r="AB1041" t="s">
        <v>44</v>
      </c>
      <c r="AC1041" t="s">
        <v>45</v>
      </c>
      <c r="AD1041" t="s">
        <v>460</v>
      </c>
      <c r="AE1041" t="s">
        <v>4851</v>
      </c>
      <c r="AF1041" t="s">
        <v>2526</v>
      </c>
      <c r="AG1041">
        <v>622235</v>
      </c>
      <c r="AH1041">
        <v>8</v>
      </c>
      <c r="AI1041">
        <v>8</v>
      </c>
    </row>
    <row r="1042" spans="1:35" ht="16.850000000000001" customHeight="1">
      <c r="A1042" s="65" t="str">
        <f>IF(L1042="","",IF(COUNTIF(Wip!K:K,L1042)=0,IF(W1042="","KGB","KBB"),IF(AND(_xlfn.IFNA(VLOOKUP(L1042,Wip!K:M,3,0),"")="Y",Q1042="MTCAPPLYCONF"),"On Hold",IF(W1042="","KGB","KBB"))))</f>
        <v>KBB</v>
      </c>
      <c r="B1042" s="65" t="str">
        <f>IF(A1042="on hold", "on hold",
 IF(A1042="KGB", "Standard Shipment",
  IF(IFERROR(IFERROR(VLOOKUP(L1042, List!D:J, 7, 0), VLOOKUP(L1042&amp;"", List!D:J, 7, 0)), 0)=0,
   IF(IFERROR(IFERROR(VLOOKUP(L1042, 'CND List'!$A:$C, 3, 0), VLOOKUP(L1042&amp;"", 'CND List'!$A:$C, 3, 0)), 0)=0,
    IF(A1042="KBB", "-", ""),
    IFERROR(VLOOKUP(L1042, 'CND List'!$A:$C, 3, 0), VLOOKUP(L1042&amp;"", 'CND List'!$A:$C, 3, 0))
   ),
   IFERROR(VLOOKUP(L1042, List!D:J, 7, 0), VLOOKUP(L1042&amp;"", List!D:J, 7, 0))
  )
 )
)</f>
        <v>-</v>
      </c>
      <c r="C1042" s="66" t="str">
        <f t="shared" si="17"/>
        <v>wait for return customer</v>
      </c>
      <c r="D1042" s="67" t="str">
        <f ca="1">IF(C1042="Local Scrap","Closed",IFERROR(IF(A1042="kgb","Closed",IF(MID(C1042,5,1)="Q","Closed",LOOKUP(TODAY()-W1042, {0,31,91,181,366}, {"0-30天","31-90天","91-180天","181-365天","365天以上"}))), LOOKUP(TODAY()-Z1042, {0,31,91,181,366}, {"0-30天","31-90天","91-180天","181-365天","365天以上"})))</f>
        <v>181-365天</v>
      </c>
      <c r="E1042" s="67" t="str" cm="1">
        <f t="array" ref="E1042">IF(A1042&lt;&gt;"kbb", "", IF(IFERROR(VALUE(V1042), 0)=MAX(INDEX(($A$2:$A$4929="kbb")*($L$2:$L$4929=L1042)*IFERROR(VALUE($V$2:$V$4929), 0), 0)), "最新", "歷史重複"))</f>
        <v>最新</v>
      </c>
      <c r="F1042" t="s">
        <v>4832</v>
      </c>
      <c r="G1042" t="s">
        <v>29</v>
      </c>
      <c r="H1042" t="s">
        <v>30</v>
      </c>
      <c r="I1042" t="s">
        <v>3483</v>
      </c>
      <c r="J1042" t="s">
        <v>4833</v>
      </c>
      <c r="K1042" t="s">
        <v>4834</v>
      </c>
      <c r="L1042" t="s">
        <v>4857</v>
      </c>
      <c r="M1042" t="s">
        <v>1610</v>
      </c>
      <c r="N1042" t="s">
        <v>1391</v>
      </c>
      <c r="O1042" t="s">
        <v>37</v>
      </c>
      <c r="P1042" t="s">
        <v>4857</v>
      </c>
      <c r="Q1042" t="s">
        <v>38</v>
      </c>
      <c r="R1042" t="s">
        <v>39</v>
      </c>
      <c r="S1042" t="s">
        <v>4847</v>
      </c>
      <c r="T1042" t="s">
        <v>37</v>
      </c>
      <c r="U1042" t="s">
        <v>37</v>
      </c>
      <c r="V1042" t="s">
        <v>4858</v>
      </c>
      <c r="W1042" t="s">
        <v>517</v>
      </c>
      <c r="X1042" t="s">
        <v>114</v>
      </c>
      <c r="Y1042" t="s">
        <v>518</v>
      </c>
      <c r="Z1042" t="s">
        <v>4859</v>
      </c>
      <c r="AA1042" t="s">
        <v>44</v>
      </c>
      <c r="AB1042" t="s">
        <v>44</v>
      </c>
      <c r="AC1042" t="s">
        <v>117</v>
      </c>
      <c r="AD1042" t="s">
        <v>1302</v>
      </c>
      <c r="AE1042" t="s">
        <v>37</v>
      </c>
      <c r="AF1042" t="s">
        <v>37</v>
      </c>
      <c r="AG1042" t="s">
        <v>37</v>
      </c>
      <c r="AH1042" t="s">
        <v>37</v>
      </c>
      <c r="AI1042" t="s">
        <v>37</v>
      </c>
    </row>
    <row r="1043" spans="1:35" ht="16.850000000000001" customHeight="1">
      <c r="A1043" s="65" t="str">
        <f>IF(L1043="","",IF(COUNTIF(Wip!K:K,L1043)=0,IF(W1043="","KGB","KBB"),IF(AND(_xlfn.IFNA(VLOOKUP(L1043,Wip!K:M,3,0),"")="Y",Q1043="MTCAPPLYCONF"),"On Hold",IF(W1043="","KGB","KBB"))))</f>
        <v>KBB</v>
      </c>
      <c r="B1043" s="65" t="str">
        <f>IF(A1043="on hold", "on hold",
 IF(A1043="KGB", "Standard Shipment",
  IF(IFERROR(IFERROR(VLOOKUP(L1043, List!D:J, 7, 0), VLOOKUP(L1043&amp;"", List!D:J, 7, 0)), 0)=0,
   IF(IFERROR(IFERROR(VLOOKUP(L1043, 'CND List'!$A:$C, 3, 0), VLOOKUP(L1043&amp;"", 'CND List'!$A:$C, 3, 0)), 0)=0,
    IF(A1043="KBB", "-", ""),
    IFERROR(VLOOKUP(L1043, 'CND List'!$A:$C, 3, 0), VLOOKUP(L1043&amp;"", 'CND List'!$A:$C, 3, 0))
   ),
   IFERROR(VLOOKUP(L1043, List!D:J, 7, 0), VLOOKUP(L1043&amp;"", List!D:J, 7, 0))
  )
 )
)</f>
        <v>-</v>
      </c>
      <c r="C1043" s="66" t="str">
        <f t="shared" si="17"/>
        <v>wait for return customer</v>
      </c>
      <c r="D1043" s="67" t="str">
        <f ca="1">IF(C1043="Local Scrap","Closed",IFERROR(IF(A1043="kgb","Closed",IF(MID(C1043,5,1)="Q","Closed",LOOKUP(TODAY()-W1043, {0,31,91,181,366}, {"0-30天","31-90天","91-180天","181-365天","365天以上"}))), LOOKUP(TODAY()-Z1043, {0,31,91,181,366}, {"0-30天","31-90天","91-180天","181-365天","365天以上"})))</f>
        <v>181-365天</v>
      </c>
      <c r="E1043" s="67" t="str" cm="1">
        <f t="array" ref="E1043">IF(A1043&lt;&gt;"kbb", "", IF(IFERROR(VALUE(V1043), 0)=MAX(INDEX(($A$2:$A$4929="kbb")*($L$2:$L$4929=L1043)*IFERROR(VALUE($V$2:$V$4929), 0), 0)), "最新", "歷史重複"))</f>
        <v>最新</v>
      </c>
      <c r="F1043" t="s">
        <v>4832</v>
      </c>
      <c r="G1043" t="s">
        <v>29</v>
      </c>
      <c r="H1043" t="s">
        <v>30</v>
      </c>
      <c r="I1043" t="s">
        <v>3483</v>
      </c>
      <c r="J1043" t="s">
        <v>4833</v>
      </c>
      <c r="K1043" t="s">
        <v>4834</v>
      </c>
      <c r="L1043" t="s">
        <v>4860</v>
      </c>
      <c r="M1043" t="s">
        <v>1610</v>
      </c>
      <c r="N1043" t="s">
        <v>1391</v>
      </c>
      <c r="O1043" t="s">
        <v>37</v>
      </c>
      <c r="P1043" t="s">
        <v>4860</v>
      </c>
      <c r="Q1043" t="s">
        <v>38</v>
      </c>
      <c r="R1043" t="s">
        <v>53</v>
      </c>
      <c r="S1043" t="s">
        <v>4847</v>
      </c>
      <c r="T1043" t="s">
        <v>37</v>
      </c>
      <c r="U1043" t="s">
        <v>37</v>
      </c>
      <c r="V1043" t="s">
        <v>4861</v>
      </c>
      <c r="W1043" t="s">
        <v>2749</v>
      </c>
      <c r="X1043" t="s">
        <v>114</v>
      </c>
      <c r="Y1043" t="s">
        <v>4862</v>
      </c>
      <c r="Z1043" t="s">
        <v>4863</v>
      </c>
      <c r="AA1043" t="s">
        <v>44</v>
      </c>
      <c r="AB1043" t="s">
        <v>44</v>
      </c>
      <c r="AC1043" t="s">
        <v>117</v>
      </c>
      <c r="AD1043" t="s">
        <v>1302</v>
      </c>
      <c r="AE1043" t="s">
        <v>37</v>
      </c>
      <c r="AF1043" t="s">
        <v>37</v>
      </c>
      <c r="AG1043" t="s">
        <v>37</v>
      </c>
      <c r="AH1043" t="s">
        <v>37</v>
      </c>
      <c r="AI1043" t="s">
        <v>37</v>
      </c>
    </row>
    <row r="1044" spans="1:35" ht="16.850000000000001" customHeight="1">
      <c r="A1044" s="65" t="str">
        <f>IF(L1044="","",IF(COUNTIF(Wip!K:K,L1044)=0,IF(W1044="","KGB","KBB"),IF(AND(_xlfn.IFNA(VLOOKUP(L1044,Wip!K:M,3,0),"")="Y",Q1044="MTCAPPLYCONF"),"On Hold",IF(W1044="","KGB","KBB"))))</f>
        <v>KBB</v>
      </c>
      <c r="B1044" s="65" t="str">
        <f>IF(A1044="on hold", "on hold",
 IF(A1044="KGB", "Standard Shipment",
  IF(IFERROR(IFERROR(VLOOKUP(L1044, List!D:J, 7, 0), VLOOKUP(L1044&amp;"", List!D:J, 7, 0)), 0)=0,
   IF(IFERROR(IFERROR(VLOOKUP(L1044, 'CND List'!$A:$C, 3, 0), VLOOKUP(L1044&amp;"", 'CND List'!$A:$C, 3, 0)), 0)=0,
    IF(A1044="KBB", "-", ""),
    IFERROR(VLOOKUP(L1044, 'CND List'!$A:$C, 3, 0), VLOOKUP(L1044&amp;"", 'CND List'!$A:$C, 3, 0))
   ),
   IFERROR(VLOOKUP(L1044, List!D:J, 7, 0), VLOOKUP(L1044&amp;"", List!D:J, 7, 0))
  )
 )
)</f>
        <v>Local Scrap</v>
      </c>
      <c r="C1044" s="66" t="str">
        <f t="shared" si="17"/>
        <v>Local Scrap</v>
      </c>
      <c r="D1044" s="67" t="str">
        <f ca="1">IF(C1044="Local Scrap","Closed",IFERROR(IF(A1044="kgb","Closed",IF(MID(C1044,5,1)="Q","Closed",LOOKUP(TODAY()-W1044, {0,31,91,181,366}, {"0-30天","31-90天","91-180天","181-365天","365天以上"}))), LOOKUP(TODAY()-Z1044, {0,31,91,181,366}, {"0-30天","31-90天","91-180天","181-365天","365天以上"})))</f>
        <v>Closed</v>
      </c>
      <c r="E1044" s="67" t="str" cm="1">
        <f t="array" ref="E1044">IF(A1044&lt;&gt;"kbb", "", IF(IFERROR(VALUE(V1044), 0)=MAX(INDEX(($A$2:$A$4929="kbb")*($L$2:$L$4929=L1044)*IFERROR(VALUE($V$2:$V$4929), 0), 0)), "最新", "歷史重複"))</f>
        <v>最新</v>
      </c>
      <c r="F1044" t="s">
        <v>4832</v>
      </c>
      <c r="G1044" t="s">
        <v>29</v>
      </c>
      <c r="H1044" t="s">
        <v>30</v>
      </c>
      <c r="I1044" t="s">
        <v>3483</v>
      </c>
      <c r="J1044" t="s">
        <v>4833</v>
      </c>
      <c r="K1044" t="s">
        <v>4834</v>
      </c>
      <c r="L1044" t="s">
        <v>4864</v>
      </c>
      <c r="M1044" t="s">
        <v>4639</v>
      </c>
      <c r="N1044" t="s">
        <v>2360</v>
      </c>
      <c r="O1044" t="s">
        <v>37</v>
      </c>
      <c r="P1044" t="s">
        <v>4864</v>
      </c>
      <c r="Q1044" t="s">
        <v>38</v>
      </c>
      <c r="R1044" t="s">
        <v>39</v>
      </c>
      <c r="S1044" t="s">
        <v>4836</v>
      </c>
      <c r="T1044" t="s">
        <v>37</v>
      </c>
      <c r="U1044" t="s">
        <v>37</v>
      </c>
      <c r="V1044" t="s">
        <v>4865</v>
      </c>
      <c r="W1044" t="s">
        <v>517</v>
      </c>
      <c r="X1044" t="s">
        <v>114</v>
      </c>
      <c r="Y1044" t="s">
        <v>518</v>
      </c>
      <c r="Z1044" t="s">
        <v>4866</v>
      </c>
      <c r="AA1044" t="s">
        <v>44</v>
      </c>
      <c r="AB1044" t="s">
        <v>44</v>
      </c>
      <c r="AC1044" t="s">
        <v>117</v>
      </c>
      <c r="AD1044" t="s">
        <v>1532</v>
      </c>
      <c r="AE1044" t="s">
        <v>37</v>
      </c>
      <c r="AF1044" t="s">
        <v>37</v>
      </c>
      <c r="AG1044" t="s">
        <v>37</v>
      </c>
      <c r="AH1044" t="s">
        <v>37</v>
      </c>
      <c r="AI1044" t="s">
        <v>37</v>
      </c>
    </row>
    <row r="1045" spans="1:35" ht="16.850000000000001" customHeight="1">
      <c r="A1045" s="65" t="str">
        <f>IF(L1045="","",IF(COUNTIF(Wip!K:K,L1045)=0,IF(W1045="","KGB","KBB"),IF(AND(_xlfn.IFNA(VLOOKUP(L1045,Wip!K:M,3,0),"")="Y",Q1045="MTCAPPLYCONF"),"On Hold",IF(W1045="","KGB","KBB"))))</f>
        <v>KGB</v>
      </c>
      <c r="B1045" s="65" t="str">
        <f>IF(A1045="on hold", "on hold",
 IF(A1045="KGB", "Standard Shipment",
  IF(IFERROR(IFERROR(VLOOKUP(L1045, List!D:J, 7, 0), VLOOKUP(L1045&amp;"", List!D:J, 7, 0)), 0)=0,
   IF(IFERROR(IFERROR(VLOOKUP(L1045, 'CND List'!$A:$C, 3, 0), VLOOKUP(L1045&amp;"", 'CND List'!$A:$C, 3, 0)), 0)=0,
    IF(A1045="KBB", "-", ""),
    IFERROR(VLOOKUP(L1045, 'CND List'!$A:$C, 3, 0), VLOOKUP(L1045&amp;"", 'CND List'!$A:$C, 3, 0))
   ),
   IFERROR(VLOOKUP(L1045, List!D:J, 7, 0), VLOOKUP(L1045&amp;"", List!D:J, 7, 0))
  )
 )
)</f>
        <v>Standard Shipment</v>
      </c>
      <c r="C1045" s="66" t="str">
        <f t="shared" si="17"/>
        <v>Standard Shipment</v>
      </c>
      <c r="D1045" s="67" t="str">
        <f ca="1">IF(C1045="Local Scrap","Closed",IFERROR(IF(A1045="kgb","Closed",IF(MID(C1045,5,1)="Q","Closed",LOOKUP(TODAY()-W1045, {0,31,91,181,366}, {"0-30天","31-90天","91-180天","181-365天","365天以上"}))), LOOKUP(TODAY()-Z1045, {0,31,91,181,366}, {"0-30天","31-90天","91-180天","181-365天","365天以上"})))</f>
        <v>Closed</v>
      </c>
      <c r="E1045" s="67" t="str" cm="1">
        <f t="array" ref="E1045">IF(A1045&lt;&gt;"kbb", "", IF(IFERROR(VALUE(V1045), 0)=MAX(INDEX(($A$2:$A$4929="kbb")*($L$2:$L$4929=L1045)*IFERROR(VALUE($V$2:$V$4929), 0), 0)), "最新", "歷史重複"))</f>
        <v/>
      </c>
      <c r="F1045" t="s">
        <v>4832</v>
      </c>
      <c r="G1045" t="s">
        <v>29</v>
      </c>
      <c r="H1045" t="s">
        <v>30</v>
      </c>
      <c r="I1045" t="s">
        <v>3483</v>
      </c>
      <c r="J1045" t="s">
        <v>4833</v>
      </c>
      <c r="K1045" t="s">
        <v>4834</v>
      </c>
      <c r="L1045" t="s">
        <v>4867</v>
      </c>
      <c r="M1045" t="s">
        <v>2480</v>
      </c>
      <c r="N1045" t="s">
        <v>2481</v>
      </c>
      <c r="O1045" t="s">
        <v>37</v>
      </c>
      <c r="P1045" t="s">
        <v>4868</v>
      </c>
      <c r="Q1045" t="s">
        <v>38</v>
      </c>
      <c r="R1045" t="s">
        <v>1881</v>
      </c>
      <c r="S1045" t="s">
        <v>4836</v>
      </c>
      <c r="T1045" t="s">
        <v>4869</v>
      </c>
      <c r="U1045" t="s">
        <v>4665</v>
      </c>
      <c r="V1045" t="s">
        <v>4665</v>
      </c>
      <c r="W1045" t="s">
        <v>37</v>
      </c>
      <c r="X1045" t="s">
        <v>37</v>
      </c>
      <c r="Y1045" t="s">
        <v>37</v>
      </c>
      <c r="Z1045" t="s">
        <v>4870</v>
      </c>
      <c r="AA1045" t="s">
        <v>44</v>
      </c>
      <c r="AB1045" t="s">
        <v>44</v>
      </c>
      <c r="AC1045" t="s">
        <v>45</v>
      </c>
      <c r="AD1045" t="s">
        <v>1532</v>
      </c>
      <c r="AE1045" t="s">
        <v>4871</v>
      </c>
      <c r="AF1045" t="s">
        <v>2122</v>
      </c>
      <c r="AG1045">
        <v>622398</v>
      </c>
      <c r="AH1045">
        <v>6.4</v>
      </c>
      <c r="AI1045">
        <v>6.4</v>
      </c>
    </row>
    <row r="1046" spans="1:35" ht="16.850000000000001" customHeight="1">
      <c r="A1046" s="65" t="str">
        <f>IF(L1046="","",IF(COUNTIF(Wip!K:K,L1046)=0,IF(W1046="","KGB","KBB"),IF(AND(_xlfn.IFNA(VLOOKUP(L1046,Wip!K:M,3,0),"")="Y",Q1046="MTCAPPLYCONF"),"On Hold",IF(W1046="","KGB","KBB"))))</f>
        <v>KBB</v>
      </c>
      <c r="B1046" s="65" t="str">
        <f>IF(A1046="on hold", "on hold",
 IF(A1046="KGB", "Standard Shipment",
  IF(IFERROR(IFERROR(VLOOKUP(L1046, List!D:J, 7, 0), VLOOKUP(L1046&amp;"", List!D:J, 7, 0)), 0)=0,
   IF(IFERROR(IFERROR(VLOOKUP(L1046, 'CND List'!$A:$C, 3, 0), VLOOKUP(L1046&amp;"", 'CND List'!$A:$C, 3, 0)), 0)=0,
    IF(A1046="KBB", "-", ""),
    IFERROR(VLOOKUP(L1046, 'CND List'!$A:$C, 3, 0), VLOOKUP(L1046&amp;"", 'CND List'!$A:$C, 3, 0))
   ),
   IFERROR(VLOOKUP(L1046, List!D:J, 7, 0), VLOOKUP(L1046&amp;"", List!D:J, 7, 0))
  )
 )
)</f>
        <v>CND Sceond Pass</v>
      </c>
      <c r="C1046" s="66" t="str">
        <f t="shared" si="17"/>
        <v>Standard Shipment</v>
      </c>
      <c r="D1046" s="67" t="str">
        <f ca="1">IF(C1046="Local Scrap","Closed",IFERROR(IF(A1046="kgb","Closed",IF(MID(C1046,5,1)="Q","Closed",LOOKUP(TODAY()-W1046, {0,31,91,181,366}, {"0-30天","31-90天","91-180天","181-365天","365天以上"}))), LOOKUP(TODAY()-Z1046, {0,31,91,181,366}, {"0-30天","31-90天","91-180天","181-365天","365天以上"})))</f>
        <v>181-365天</v>
      </c>
      <c r="E1046" s="67" t="str" cm="1">
        <f t="array" ref="E1046">IF(A1046&lt;&gt;"kbb", "", IF(IFERROR(VALUE(V1046), 0)=MAX(INDEX(($A$2:$A$4929="kbb")*($L$2:$L$4929=L1046)*IFERROR(VALUE($V$2:$V$4929), 0), 0)), "最新", "歷史重複"))</f>
        <v>最新</v>
      </c>
      <c r="F1046" t="s">
        <v>4832</v>
      </c>
      <c r="G1046" t="s">
        <v>29</v>
      </c>
      <c r="H1046" t="s">
        <v>30</v>
      </c>
      <c r="I1046" t="s">
        <v>3483</v>
      </c>
      <c r="J1046" t="s">
        <v>4833</v>
      </c>
      <c r="K1046" t="s">
        <v>4834</v>
      </c>
      <c r="L1046" t="s">
        <v>4872</v>
      </c>
      <c r="M1046" t="s">
        <v>1610</v>
      </c>
      <c r="N1046" t="s">
        <v>1391</v>
      </c>
      <c r="O1046" t="s">
        <v>37</v>
      </c>
      <c r="P1046" t="s">
        <v>4872</v>
      </c>
      <c r="Q1046" t="s">
        <v>38</v>
      </c>
      <c r="R1046" t="s">
        <v>39</v>
      </c>
      <c r="S1046" t="s">
        <v>4836</v>
      </c>
      <c r="T1046" t="s">
        <v>37</v>
      </c>
      <c r="U1046" t="s">
        <v>37</v>
      </c>
      <c r="V1046" t="s">
        <v>4873</v>
      </c>
      <c r="W1046" t="s">
        <v>517</v>
      </c>
      <c r="X1046" t="s">
        <v>114</v>
      </c>
      <c r="Y1046" t="s">
        <v>518</v>
      </c>
      <c r="Z1046" t="s">
        <v>4874</v>
      </c>
      <c r="AA1046" t="s">
        <v>44</v>
      </c>
      <c r="AB1046" t="s">
        <v>44</v>
      </c>
      <c r="AC1046" t="s">
        <v>117</v>
      </c>
      <c r="AD1046" t="s">
        <v>1302</v>
      </c>
      <c r="AE1046" t="s">
        <v>37</v>
      </c>
      <c r="AF1046" t="s">
        <v>37</v>
      </c>
      <c r="AG1046" t="s">
        <v>37</v>
      </c>
      <c r="AH1046" t="s">
        <v>37</v>
      </c>
      <c r="AI1046" t="s">
        <v>37</v>
      </c>
    </row>
    <row r="1047" spans="1:35" ht="16.850000000000001" customHeight="1">
      <c r="A1047" s="65" t="str">
        <f>IF(L1047="","",IF(COUNTIF(Wip!K:K,L1047)=0,IF(W1047="","KGB","KBB"),IF(AND(_xlfn.IFNA(VLOOKUP(L1047,Wip!K:M,3,0),"")="Y",Q1047="MTCAPPLYCONF"),"On Hold",IF(W1047="","KGB","KBB"))))</f>
        <v>KGB</v>
      </c>
      <c r="B1047" s="65" t="str">
        <f>IF(A1047="on hold", "on hold",
 IF(A1047="KGB", "Standard Shipment",
  IF(IFERROR(IFERROR(VLOOKUP(L1047, List!D:J, 7, 0), VLOOKUP(L1047&amp;"", List!D:J, 7, 0)), 0)=0,
   IF(IFERROR(IFERROR(VLOOKUP(L1047, 'CND List'!$A:$C, 3, 0), VLOOKUP(L1047&amp;"", 'CND List'!$A:$C, 3, 0)), 0)=0,
    IF(A1047="KBB", "-", ""),
    IFERROR(VLOOKUP(L1047, 'CND List'!$A:$C, 3, 0), VLOOKUP(L1047&amp;"", 'CND List'!$A:$C, 3, 0))
   ),
   IFERROR(VLOOKUP(L1047, List!D:J, 7, 0), VLOOKUP(L1047&amp;"", List!D:J, 7, 0))
  )
 )
)</f>
        <v>Standard Shipment</v>
      </c>
      <c r="C1047" s="66" t="str">
        <f t="shared" si="17"/>
        <v>Standard Shipment</v>
      </c>
      <c r="D1047" s="67" t="str">
        <f ca="1">IF(C1047="Local Scrap","Closed",IFERROR(IF(A1047="kgb","Closed",IF(MID(C1047,5,1)="Q","Closed",LOOKUP(TODAY()-W1047, {0,31,91,181,366}, {"0-30天","31-90天","91-180天","181-365天","365天以上"}))), LOOKUP(TODAY()-Z1047, {0,31,91,181,366}, {"0-30天","31-90天","91-180天","181-365天","365天以上"})))</f>
        <v>Closed</v>
      </c>
      <c r="E1047" s="67" t="str" cm="1">
        <f t="array" ref="E1047">IF(A1047&lt;&gt;"kbb", "", IF(IFERROR(VALUE(V1047), 0)=MAX(INDEX(($A$2:$A$4929="kbb")*($L$2:$L$4929=L1047)*IFERROR(VALUE($V$2:$V$4929), 0), 0)), "最新", "歷史重複"))</f>
        <v/>
      </c>
      <c r="F1047" t="s">
        <v>4832</v>
      </c>
      <c r="G1047" t="s">
        <v>29</v>
      </c>
      <c r="H1047" t="s">
        <v>30</v>
      </c>
      <c r="I1047" t="s">
        <v>3483</v>
      </c>
      <c r="J1047" t="s">
        <v>4833</v>
      </c>
      <c r="K1047" t="s">
        <v>4834</v>
      </c>
      <c r="L1047" t="s">
        <v>4875</v>
      </c>
      <c r="M1047" t="s">
        <v>1092</v>
      </c>
      <c r="N1047" t="s">
        <v>385</v>
      </c>
      <c r="O1047" t="s">
        <v>37</v>
      </c>
      <c r="P1047" t="s">
        <v>4876</v>
      </c>
      <c r="Q1047" t="s">
        <v>38</v>
      </c>
      <c r="R1047" t="s">
        <v>1881</v>
      </c>
      <c r="S1047" t="s">
        <v>4836</v>
      </c>
      <c r="T1047" t="s">
        <v>4877</v>
      </c>
      <c r="U1047" t="s">
        <v>4849</v>
      </c>
      <c r="V1047" t="s">
        <v>4849</v>
      </c>
      <c r="W1047" t="s">
        <v>37</v>
      </c>
      <c r="X1047" t="s">
        <v>37</v>
      </c>
      <c r="Y1047" t="s">
        <v>37</v>
      </c>
      <c r="Z1047" t="s">
        <v>4878</v>
      </c>
      <c r="AA1047" t="s">
        <v>44</v>
      </c>
      <c r="AB1047" t="s">
        <v>44</v>
      </c>
      <c r="AC1047" t="s">
        <v>45</v>
      </c>
      <c r="AD1047" t="s">
        <v>390</v>
      </c>
      <c r="AE1047" t="s">
        <v>4851</v>
      </c>
      <c r="AF1047" t="s">
        <v>48</v>
      </c>
      <c r="AG1047">
        <v>622235</v>
      </c>
      <c r="AH1047">
        <v>5</v>
      </c>
      <c r="AI1047">
        <v>5</v>
      </c>
    </row>
    <row r="1048" spans="1:35" ht="16.850000000000001" customHeight="1">
      <c r="A1048" s="65" t="str">
        <f>IF(L1048="","",IF(COUNTIF(Wip!K:K,L1048)=0,IF(W1048="","KGB","KBB"),IF(AND(_xlfn.IFNA(VLOOKUP(L1048,Wip!K:M,3,0),"")="Y",Q1048="MTCAPPLYCONF"),"On Hold",IF(W1048="","KGB","KBB"))))</f>
        <v>KGB</v>
      </c>
      <c r="B1048" s="65" t="str">
        <f>IF(A1048="on hold", "on hold",
 IF(A1048="KGB", "Standard Shipment",
  IF(IFERROR(IFERROR(VLOOKUP(L1048, List!D:J, 7, 0), VLOOKUP(L1048&amp;"", List!D:J, 7, 0)), 0)=0,
   IF(IFERROR(IFERROR(VLOOKUP(L1048, 'CND List'!$A:$C, 3, 0), VLOOKUP(L1048&amp;"", 'CND List'!$A:$C, 3, 0)), 0)=0,
    IF(A1048="KBB", "-", ""),
    IFERROR(VLOOKUP(L1048, 'CND List'!$A:$C, 3, 0), VLOOKUP(L1048&amp;"", 'CND List'!$A:$C, 3, 0))
   ),
   IFERROR(VLOOKUP(L1048, List!D:J, 7, 0), VLOOKUP(L1048&amp;"", List!D:J, 7, 0))
  )
 )
)</f>
        <v>Standard Shipment</v>
      </c>
      <c r="C1048" s="66" t="str">
        <f t="shared" si="17"/>
        <v>Standard Shipment</v>
      </c>
      <c r="D1048" s="67" t="str">
        <f ca="1">IF(C1048="Local Scrap","Closed",IFERROR(IF(A1048="kgb","Closed",IF(MID(C1048,5,1)="Q","Closed",LOOKUP(TODAY()-W1048, {0,31,91,181,366}, {"0-30天","31-90天","91-180天","181-365天","365天以上"}))), LOOKUP(TODAY()-Z1048, {0,31,91,181,366}, {"0-30天","31-90天","91-180天","181-365天","365天以上"})))</f>
        <v>Closed</v>
      </c>
      <c r="E1048" s="67" t="str" cm="1">
        <f t="array" ref="E1048">IF(A1048&lt;&gt;"kbb", "", IF(IFERROR(VALUE(V1048), 0)=MAX(INDEX(($A$2:$A$4929="kbb")*($L$2:$L$4929=L1048)*IFERROR(VALUE($V$2:$V$4929), 0), 0)), "最新", "歷史重複"))</f>
        <v/>
      </c>
      <c r="F1048" t="s">
        <v>4832</v>
      </c>
      <c r="G1048" t="s">
        <v>29</v>
      </c>
      <c r="H1048" t="s">
        <v>30</v>
      </c>
      <c r="I1048" t="s">
        <v>3483</v>
      </c>
      <c r="J1048" t="s">
        <v>4833</v>
      </c>
      <c r="K1048" t="s">
        <v>4834</v>
      </c>
      <c r="L1048" t="s">
        <v>4879</v>
      </c>
      <c r="M1048" t="s">
        <v>930</v>
      </c>
      <c r="N1048" t="s">
        <v>219</v>
      </c>
      <c r="O1048" t="s">
        <v>37</v>
      </c>
      <c r="P1048" t="s">
        <v>4880</v>
      </c>
      <c r="Q1048" t="s">
        <v>38</v>
      </c>
      <c r="R1048" t="s">
        <v>1881</v>
      </c>
      <c r="S1048" t="s">
        <v>4881</v>
      </c>
      <c r="T1048" t="s">
        <v>4882</v>
      </c>
      <c r="U1048" t="s">
        <v>4665</v>
      </c>
      <c r="V1048" t="s">
        <v>4665</v>
      </c>
      <c r="W1048" t="s">
        <v>37</v>
      </c>
      <c r="X1048" t="s">
        <v>37</v>
      </c>
      <c r="Y1048" t="s">
        <v>37</v>
      </c>
      <c r="Z1048" t="s">
        <v>4883</v>
      </c>
      <c r="AA1048" t="s">
        <v>44</v>
      </c>
      <c r="AB1048" t="s">
        <v>44</v>
      </c>
      <c r="AC1048" t="s">
        <v>45</v>
      </c>
      <c r="AD1048" t="s">
        <v>179</v>
      </c>
      <c r="AE1048" t="s">
        <v>4871</v>
      </c>
      <c r="AF1048" t="s">
        <v>48</v>
      </c>
      <c r="AG1048">
        <v>622398</v>
      </c>
      <c r="AH1048">
        <v>6.1</v>
      </c>
      <c r="AI1048">
        <v>6.1</v>
      </c>
    </row>
    <row r="1049" spans="1:35" ht="16.850000000000001" customHeight="1">
      <c r="A1049" s="65" t="str">
        <f>IF(L1049="","",IF(COUNTIF(Wip!K:K,L1049)=0,IF(W1049="","KGB","KBB"),IF(AND(_xlfn.IFNA(VLOOKUP(L1049,Wip!K:M,3,0),"")="Y",Q1049="MTCAPPLYCONF"),"On Hold",IF(W1049="","KGB","KBB"))))</f>
        <v>KBB</v>
      </c>
      <c r="B1049" s="65" t="str">
        <f>IF(A1049="on hold", "on hold",
 IF(A1049="KGB", "Standard Shipment",
  IF(IFERROR(IFERROR(VLOOKUP(L1049, List!D:J, 7, 0), VLOOKUP(L1049&amp;"", List!D:J, 7, 0)), 0)=0,
   IF(IFERROR(IFERROR(VLOOKUP(L1049, 'CND List'!$A:$C, 3, 0), VLOOKUP(L1049&amp;"", 'CND List'!$A:$C, 3, 0)), 0)=0,
    IF(A1049="KBB", "-", ""),
    IFERROR(VLOOKUP(L1049, 'CND List'!$A:$C, 3, 0), VLOOKUP(L1049&amp;"", 'CND List'!$A:$C, 3, 0))
   ),
   IFERROR(VLOOKUP(L1049, List!D:J, 7, 0), VLOOKUP(L1049&amp;"", List!D:J, 7, 0))
  )
 )
)</f>
        <v>-</v>
      </c>
      <c r="C1049" s="66" t="str">
        <f t="shared" si="17"/>
        <v>wait for return customer</v>
      </c>
      <c r="D1049" s="67" t="str">
        <f ca="1">IF(C1049="Local Scrap","Closed",IFERROR(IF(A1049="kgb","Closed",IF(MID(C1049,5,1)="Q","Closed",LOOKUP(TODAY()-W1049, {0,31,91,181,366}, {"0-30天","31-90天","91-180天","181-365天","365天以上"}))), LOOKUP(TODAY()-Z1049, {0,31,91,181,366}, {"0-30天","31-90天","91-180天","181-365天","365天以上"})))</f>
        <v>181-365天</v>
      </c>
      <c r="E1049" s="67" t="str" cm="1">
        <f t="array" ref="E1049">IF(A1049&lt;&gt;"kbb", "", IF(IFERROR(VALUE(V1049), 0)=MAX(INDEX(($A$2:$A$4929="kbb")*($L$2:$L$4929=L1049)*IFERROR(VALUE($V$2:$V$4929), 0), 0)), "最新", "歷史重複"))</f>
        <v>最新</v>
      </c>
      <c r="F1049" t="s">
        <v>4832</v>
      </c>
      <c r="G1049" t="s">
        <v>29</v>
      </c>
      <c r="H1049" t="s">
        <v>30</v>
      </c>
      <c r="I1049" t="s">
        <v>3483</v>
      </c>
      <c r="J1049" t="s">
        <v>4833</v>
      </c>
      <c r="K1049" t="s">
        <v>4834</v>
      </c>
      <c r="L1049" t="s">
        <v>4884</v>
      </c>
      <c r="M1049" t="s">
        <v>4885</v>
      </c>
      <c r="N1049" t="s">
        <v>36</v>
      </c>
      <c r="O1049" t="s">
        <v>37</v>
      </c>
      <c r="P1049" t="s">
        <v>4884</v>
      </c>
      <c r="Q1049" t="s">
        <v>38</v>
      </c>
      <c r="R1049" t="s">
        <v>39</v>
      </c>
      <c r="S1049" t="s">
        <v>4881</v>
      </c>
      <c r="T1049" t="s">
        <v>37</v>
      </c>
      <c r="U1049" t="s">
        <v>37</v>
      </c>
      <c r="V1049" t="s">
        <v>4886</v>
      </c>
      <c r="W1049" t="s">
        <v>517</v>
      </c>
      <c r="X1049" t="s">
        <v>114</v>
      </c>
      <c r="Y1049" t="s">
        <v>518</v>
      </c>
      <c r="Z1049" t="s">
        <v>4887</v>
      </c>
      <c r="AA1049" t="s">
        <v>44</v>
      </c>
      <c r="AB1049" t="s">
        <v>44</v>
      </c>
      <c r="AC1049" t="s">
        <v>117</v>
      </c>
      <c r="AD1049" t="s">
        <v>46</v>
      </c>
      <c r="AE1049" t="s">
        <v>37</v>
      </c>
      <c r="AF1049" t="s">
        <v>37</v>
      </c>
      <c r="AG1049" t="s">
        <v>37</v>
      </c>
      <c r="AH1049" t="s">
        <v>37</v>
      </c>
      <c r="AI1049" t="s">
        <v>37</v>
      </c>
    </row>
    <row r="1050" spans="1:35" ht="16.850000000000001" customHeight="1">
      <c r="A1050" s="65" t="str">
        <f>IF(L1050="","",IF(COUNTIF(Wip!K:K,L1050)=0,IF(W1050="","KGB","KBB"),IF(AND(_xlfn.IFNA(VLOOKUP(L1050,Wip!K:M,3,0),"")="Y",Q1050="MTCAPPLYCONF"),"On Hold",IF(W1050="","KGB","KBB"))))</f>
        <v>KGB</v>
      </c>
      <c r="B1050" s="65" t="str">
        <f>IF(A1050="on hold", "on hold",
 IF(A1050="KGB", "Standard Shipment",
  IF(IFERROR(IFERROR(VLOOKUP(L1050, List!D:J, 7, 0), VLOOKUP(L1050&amp;"", List!D:J, 7, 0)), 0)=0,
   IF(IFERROR(IFERROR(VLOOKUP(L1050, 'CND List'!$A:$C, 3, 0), VLOOKUP(L1050&amp;"", 'CND List'!$A:$C, 3, 0)), 0)=0,
    IF(A1050="KBB", "-", ""),
    IFERROR(VLOOKUP(L1050, 'CND List'!$A:$C, 3, 0), VLOOKUP(L1050&amp;"", 'CND List'!$A:$C, 3, 0))
   ),
   IFERROR(VLOOKUP(L1050, List!D:J, 7, 0), VLOOKUP(L1050&amp;"", List!D:J, 7, 0))
  )
 )
)</f>
        <v>Standard Shipment</v>
      </c>
      <c r="C1050" s="66" t="str">
        <f t="shared" si="17"/>
        <v>Standard Shipment</v>
      </c>
      <c r="D1050" s="67" t="str">
        <f ca="1">IF(C1050="Local Scrap","Closed",IFERROR(IF(A1050="kgb","Closed",IF(MID(C1050,5,1)="Q","Closed",LOOKUP(TODAY()-W1050, {0,31,91,181,366}, {"0-30天","31-90天","91-180天","181-365天","365天以上"}))), LOOKUP(TODAY()-Z1050, {0,31,91,181,366}, {"0-30天","31-90天","91-180天","181-365天","365天以上"})))</f>
        <v>Closed</v>
      </c>
      <c r="E1050" s="67" t="str" cm="1">
        <f t="array" ref="E1050">IF(A1050&lt;&gt;"kbb", "", IF(IFERROR(VALUE(V1050), 0)=MAX(INDEX(($A$2:$A$4929="kbb")*($L$2:$L$4929=L1050)*IFERROR(VALUE($V$2:$V$4929), 0), 0)), "最新", "歷史重複"))</f>
        <v/>
      </c>
      <c r="F1050" t="s">
        <v>4832</v>
      </c>
      <c r="G1050" t="s">
        <v>29</v>
      </c>
      <c r="H1050" t="s">
        <v>30</v>
      </c>
      <c r="I1050" t="s">
        <v>3483</v>
      </c>
      <c r="J1050" t="s">
        <v>4833</v>
      </c>
      <c r="K1050" t="s">
        <v>4834</v>
      </c>
      <c r="L1050" t="s">
        <v>4888</v>
      </c>
      <c r="M1050" t="s">
        <v>875</v>
      </c>
      <c r="N1050" t="s">
        <v>206</v>
      </c>
      <c r="O1050" t="s">
        <v>37</v>
      </c>
      <c r="P1050" t="s">
        <v>4889</v>
      </c>
      <c r="Q1050" t="s">
        <v>38</v>
      </c>
      <c r="R1050" t="s">
        <v>53</v>
      </c>
      <c r="S1050" t="s">
        <v>4836</v>
      </c>
      <c r="T1050" t="s">
        <v>4890</v>
      </c>
      <c r="U1050" t="s">
        <v>4891</v>
      </c>
      <c r="V1050" t="s">
        <v>4892</v>
      </c>
      <c r="W1050" t="s">
        <v>37</v>
      </c>
      <c r="X1050" t="s">
        <v>37</v>
      </c>
      <c r="Y1050" t="s">
        <v>37</v>
      </c>
      <c r="Z1050" t="s">
        <v>4893</v>
      </c>
      <c r="AA1050" t="s">
        <v>44</v>
      </c>
      <c r="AB1050" t="s">
        <v>44</v>
      </c>
      <c r="AC1050" t="s">
        <v>45</v>
      </c>
      <c r="AD1050" t="s">
        <v>190</v>
      </c>
      <c r="AE1050" t="s">
        <v>4894</v>
      </c>
      <c r="AF1050" t="s">
        <v>2122</v>
      </c>
      <c r="AG1050">
        <v>622302</v>
      </c>
      <c r="AH1050">
        <v>7.6</v>
      </c>
      <c r="AI1050">
        <v>7.6</v>
      </c>
    </row>
    <row r="1051" spans="1:35" ht="16.850000000000001" customHeight="1">
      <c r="A1051" s="65" t="str">
        <f>IF(L1051="","",IF(COUNTIF(Wip!K:K,L1051)=0,IF(W1051="","KGB","KBB"),IF(AND(_xlfn.IFNA(VLOOKUP(L1051,Wip!K:M,3,0),"")="Y",Q1051="MTCAPPLYCONF"),"On Hold",IF(W1051="","KGB","KBB"))))</f>
        <v>KBB</v>
      </c>
      <c r="B1051" s="65" t="str">
        <f>IF(A1051="on hold", "on hold",
 IF(A1051="KGB", "Standard Shipment",
  IF(IFERROR(IFERROR(VLOOKUP(L1051, List!D:J, 7, 0), VLOOKUP(L1051&amp;"", List!D:J, 7, 0)), 0)=0,
   IF(IFERROR(IFERROR(VLOOKUP(L1051, 'CND List'!$A:$C, 3, 0), VLOOKUP(L1051&amp;"", 'CND List'!$A:$C, 3, 0)), 0)=0,
    IF(A1051="KBB", "-", ""),
    IFERROR(VLOOKUP(L1051, 'CND List'!$A:$C, 3, 0), VLOOKUP(L1051&amp;"", 'CND List'!$A:$C, 3, 0))
   ),
   IFERROR(VLOOKUP(L1051, List!D:J, 7, 0), VLOOKUP(L1051&amp;"", List!D:J, 7, 0))
  )
 )
)</f>
        <v>-</v>
      </c>
      <c r="C1051" s="66" t="str">
        <f t="shared" si="17"/>
        <v>wait for return customer</v>
      </c>
      <c r="D1051" s="67" t="str">
        <f ca="1">IF(C1051="Local Scrap","Closed",IFERROR(IF(A1051="kgb","Closed",IF(MID(C1051,5,1)="Q","Closed",LOOKUP(TODAY()-W1051, {0,31,91,181,366}, {"0-30天","31-90天","91-180天","181-365天","365天以上"}))), LOOKUP(TODAY()-Z1051, {0,31,91,181,366}, {"0-30天","31-90天","91-180天","181-365天","365天以上"})))</f>
        <v>181-365天</v>
      </c>
      <c r="E1051" s="67" t="str" cm="1">
        <f t="array" ref="E1051">IF(A1051&lt;&gt;"kbb", "", IF(IFERROR(VALUE(V1051), 0)=MAX(INDEX(($A$2:$A$4929="kbb")*($L$2:$L$4929=L1051)*IFERROR(VALUE($V$2:$V$4929), 0), 0)), "最新", "歷史重複"))</f>
        <v>最新</v>
      </c>
      <c r="F1051" t="s">
        <v>4832</v>
      </c>
      <c r="G1051" t="s">
        <v>29</v>
      </c>
      <c r="H1051" t="s">
        <v>30</v>
      </c>
      <c r="I1051" t="s">
        <v>3483</v>
      </c>
      <c r="J1051" t="s">
        <v>4833</v>
      </c>
      <c r="K1051" t="s">
        <v>4834</v>
      </c>
      <c r="L1051" t="s">
        <v>4895</v>
      </c>
      <c r="M1051" t="s">
        <v>701</v>
      </c>
      <c r="N1051" t="s">
        <v>456</v>
      </c>
      <c r="O1051" t="s">
        <v>37</v>
      </c>
      <c r="P1051" t="s">
        <v>4895</v>
      </c>
      <c r="Q1051" t="s">
        <v>38</v>
      </c>
      <c r="R1051" t="s">
        <v>39</v>
      </c>
      <c r="S1051" t="s">
        <v>4836</v>
      </c>
      <c r="T1051" t="s">
        <v>37</v>
      </c>
      <c r="U1051" t="s">
        <v>37</v>
      </c>
      <c r="V1051" t="s">
        <v>4896</v>
      </c>
      <c r="W1051" t="s">
        <v>517</v>
      </c>
      <c r="X1051" t="s">
        <v>114</v>
      </c>
      <c r="Y1051" t="s">
        <v>518</v>
      </c>
      <c r="Z1051" t="s">
        <v>4897</v>
      </c>
      <c r="AA1051" t="s">
        <v>44</v>
      </c>
      <c r="AB1051" t="s">
        <v>44</v>
      </c>
      <c r="AC1051" t="s">
        <v>117</v>
      </c>
      <c r="AD1051" t="s">
        <v>460</v>
      </c>
      <c r="AE1051" t="s">
        <v>37</v>
      </c>
      <c r="AF1051" t="s">
        <v>37</v>
      </c>
      <c r="AG1051" t="s">
        <v>37</v>
      </c>
      <c r="AH1051" t="s">
        <v>37</v>
      </c>
      <c r="AI1051" t="s">
        <v>37</v>
      </c>
    </row>
    <row r="1052" spans="1:35" ht="16.850000000000001" customHeight="1">
      <c r="A1052" s="65" t="str">
        <f>IF(L1052="","",IF(COUNTIF(Wip!K:K,L1052)=0,IF(W1052="","KGB","KBB"),IF(AND(_xlfn.IFNA(VLOOKUP(L1052,Wip!K:M,3,0),"")="Y",Q1052="MTCAPPLYCONF"),"On Hold",IF(W1052="","KGB","KBB"))))</f>
        <v>KGB</v>
      </c>
      <c r="B1052" s="65" t="str">
        <f>IF(A1052="on hold", "on hold",
 IF(A1052="KGB", "Standard Shipment",
  IF(IFERROR(IFERROR(VLOOKUP(L1052, List!D:J, 7, 0), VLOOKUP(L1052&amp;"", List!D:J, 7, 0)), 0)=0,
   IF(IFERROR(IFERROR(VLOOKUP(L1052, 'CND List'!$A:$C, 3, 0), VLOOKUP(L1052&amp;"", 'CND List'!$A:$C, 3, 0)), 0)=0,
    IF(A1052="KBB", "-", ""),
    IFERROR(VLOOKUP(L1052, 'CND List'!$A:$C, 3, 0), VLOOKUP(L1052&amp;"", 'CND List'!$A:$C, 3, 0))
   ),
   IFERROR(VLOOKUP(L1052, List!D:J, 7, 0), VLOOKUP(L1052&amp;"", List!D:J, 7, 0))
  )
 )
)</f>
        <v>Standard Shipment</v>
      </c>
      <c r="C1052" s="66" t="str">
        <f t="shared" si="17"/>
        <v>Standard Shipment</v>
      </c>
      <c r="D1052" s="67" t="str">
        <f ca="1">IF(C1052="Local Scrap","Closed",IFERROR(IF(A1052="kgb","Closed",IF(MID(C1052,5,1)="Q","Closed",LOOKUP(TODAY()-W1052, {0,31,91,181,366}, {"0-30天","31-90天","91-180天","181-365天","365天以上"}))), LOOKUP(TODAY()-Z1052, {0,31,91,181,366}, {"0-30天","31-90天","91-180天","181-365天","365天以上"})))</f>
        <v>Closed</v>
      </c>
      <c r="E1052" s="67" t="str" cm="1">
        <f t="array" ref="E1052">IF(A1052&lt;&gt;"kbb", "", IF(IFERROR(VALUE(V1052), 0)=MAX(INDEX(($A$2:$A$4929="kbb")*($L$2:$L$4929=L1052)*IFERROR(VALUE($V$2:$V$4929), 0), 0)), "最新", "歷史重複"))</f>
        <v/>
      </c>
      <c r="F1052" t="s">
        <v>4832</v>
      </c>
      <c r="G1052" t="s">
        <v>29</v>
      </c>
      <c r="H1052" t="s">
        <v>30</v>
      </c>
      <c r="I1052" t="s">
        <v>3483</v>
      </c>
      <c r="J1052" t="s">
        <v>4833</v>
      </c>
      <c r="K1052" t="s">
        <v>4834</v>
      </c>
      <c r="L1052" t="s">
        <v>4898</v>
      </c>
      <c r="M1052" t="s">
        <v>949</v>
      </c>
      <c r="N1052" t="s">
        <v>456</v>
      </c>
      <c r="O1052" t="s">
        <v>37</v>
      </c>
      <c r="P1052" t="s">
        <v>4899</v>
      </c>
      <c r="Q1052" t="s">
        <v>38</v>
      </c>
      <c r="R1052" t="s">
        <v>1881</v>
      </c>
      <c r="S1052" t="s">
        <v>4836</v>
      </c>
      <c r="T1052" t="s">
        <v>4900</v>
      </c>
      <c r="U1052" t="s">
        <v>4849</v>
      </c>
      <c r="V1052" t="s">
        <v>4849</v>
      </c>
      <c r="W1052" t="s">
        <v>37</v>
      </c>
      <c r="X1052" t="s">
        <v>37</v>
      </c>
      <c r="Y1052" t="s">
        <v>37</v>
      </c>
      <c r="Z1052" t="s">
        <v>4901</v>
      </c>
      <c r="AA1052" t="s">
        <v>44</v>
      </c>
      <c r="AB1052" t="s">
        <v>44</v>
      </c>
      <c r="AC1052" t="s">
        <v>45</v>
      </c>
      <c r="AD1052" t="s">
        <v>460</v>
      </c>
      <c r="AE1052" t="s">
        <v>4851</v>
      </c>
      <c r="AF1052" t="s">
        <v>2526</v>
      </c>
      <c r="AG1052">
        <v>622235</v>
      </c>
      <c r="AH1052">
        <v>8</v>
      </c>
      <c r="AI1052">
        <v>8</v>
      </c>
    </row>
    <row r="1053" spans="1:35" ht="16.850000000000001" customHeight="1">
      <c r="A1053" s="65" t="str">
        <f>IF(L1053="","",IF(COUNTIF(Wip!K:K,L1053)=0,IF(W1053="","KGB","KBB"),IF(AND(_xlfn.IFNA(VLOOKUP(L1053,Wip!K:M,3,0),"")="Y",Q1053="MTCAPPLYCONF"),"On Hold",IF(W1053="","KGB","KBB"))))</f>
        <v>KGB</v>
      </c>
      <c r="B1053" s="65" t="str">
        <f>IF(A1053="on hold", "on hold",
 IF(A1053="KGB", "Standard Shipment",
  IF(IFERROR(IFERROR(VLOOKUP(L1053, List!D:J, 7, 0), VLOOKUP(L1053&amp;"", List!D:J, 7, 0)), 0)=0,
   IF(IFERROR(IFERROR(VLOOKUP(L1053, 'CND List'!$A:$C, 3, 0), VLOOKUP(L1053&amp;"", 'CND List'!$A:$C, 3, 0)), 0)=0,
    IF(A1053="KBB", "-", ""),
    IFERROR(VLOOKUP(L1053, 'CND List'!$A:$C, 3, 0), VLOOKUP(L1053&amp;"", 'CND List'!$A:$C, 3, 0))
   ),
   IFERROR(VLOOKUP(L1053, List!D:J, 7, 0), VLOOKUP(L1053&amp;"", List!D:J, 7, 0))
  )
 )
)</f>
        <v>Standard Shipment</v>
      </c>
      <c r="C1053" s="66" t="str">
        <f t="shared" si="17"/>
        <v>Standard Shipment</v>
      </c>
      <c r="D1053" s="67" t="str">
        <f ca="1">IF(C1053="Local Scrap","Closed",IFERROR(IF(A1053="kgb","Closed",IF(MID(C1053,5,1)="Q","Closed",LOOKUP(TODAY()-W1053, {0,31,91,181,366}, {"0-30天","31-90天","91-180天","181-365天","365天以上"}))), LOOKUP(TODAY()-Z1053, {0,31,91,181,366}, {"0-30天","31-90天","91-180天","181-365天","365天以上"})))</f>
        <v>Closed</v>
      </c>
      <c r="E1053" s="67" t="str" cm="1">
        <f t="array" ref="E1053">IF(A1053&lt;&gt;"kbb", "", IF(IFERROR(VALUE(V1053), 0)=MAX(INDEX(($A$2:$A$4929="kbb")*($L$2:$L$4929=L1053)*IFERROR(VALUE($V$2:$V$4929), 0), 0)), "最新", "歷史重複"))</f>
        <v/>
      </c>
      <c r="F1053" t="s">
        <v>4832</v>
      </c>
      <c r="G1053" t="s">
        <v>29</v>
      </c>
      <c r="H1053" t="s">
        <v>30</v>
      </c>
      <c r="I1053" t="s">
        <v>3483</v>
      </c>
      <c r="J1053" t="s">
        <v>4833</v>
      </c>
      <c r="K1053" t="s">
        <v>4834</v>
      </c>
      <c r="L1053" t="s">
        <v>4902</v>
      </c>
      <c r="M1053" t="s">
        <v>930</v>
      </c>
      <c r="N1053" t="s">
        <v>219</v>
      </c>
      <c r="O1053" t="s">
        <v>37</v>
      </c>
      <c r="P1053" t="s">
        <v>4903</v>
      </c>
      <c r="Q1053" t="s">
        <v>38</v>
      </c>
      <c r="R1053" t="s">
        <v>1881</v>
      </c>
      <c r="S1053" t="s">
        <v>4836</v>
      </c>
      <c r="T1053" t="s">
        <v>4904</v>
      </c>
      <c r="U1053" t="s">
        <v>4665</v>
      </c>
      <c r="V1053" t="s">
        <v>4665</v>
      </c>
      <c r="W1053" t="s">
        <v>37</v>
      </c>
      <c r="X1053" t="s">
        <v>37</v>
      </c>
      <c r="Y1053" t="s">
        <v>37</v>
      </c>
      <c r="Z1053" t="s">
        <v>4905</v>
      </c>
      <c r="AA1053" t="s">
        <v>44</v>
      </c>
      <c r="AB1053" t="s">
        <v>44</v>
      </c>
      <c r="AC1053" t="s">
        <v>45</v>
      </c>
      <c r="AD1053" t="s">
        <v>179</v>
      </c>
      <c r="AE1053" t="s">
        <v>4667</v>
      </c>
      <c r="AF1053" t="s">
        <v>2317</v>
      </c>
      <c r="AG1053">
        <v>622398</v>
      </c>
      <c r="AH1053">
        <v>3.8</v>
      </c>
      <c r="AI1053">
        <v>3.8</v>
      </c>
    </row>
    <row r="1054" spans="1:35" ht="16.850000000000001" customHeight="1">
      <c r="A1054" s="65" t="str">
        <f>IF(L1054="","",IF(COUNTIF(Wip!K:K,L1054)=0,IF(W1054="","KGB","KBB"),IF(AND(_xlfn.IFNA(VLOOKUP(L1054,Wip!K:M,3,0),"")="Y",Q1054="MTCAPPLYCONF"),"On Hold",IF(W1054="","KGB","KBB"))))</f>
        <v>KGB</v>
      </c>
      <c r="B1054" s="65" t="str">
        <f>IF(A1054="on hold", "on hold",
 IF(A1054="KGB", "Standard Shipment",
  IF(IFERROR(IFERROR(VLOOKUP(L1054, List!D:J, 7, 0), VLOOKUP(L1054&amp;"", List!D:J, 7, 0)), 0)=0,
   IF(IFERROR(IFERROR(VLOOKUP(L1054, 'CND List'!$A:$C, 3, 0), VLOOKUP(L1054&amp;"", 'CND List'!$A:$C, 3, 0)), 0)=0,
    IF(A1054="KBB", "-", ""),
    IFERROR(VLOOKUP(L1054, 'CND List'!$A:$C, 3, 0), VLOOKUP(L1054&amp;"", 'CND List'!$A:$C, 3, 0))
   ),
   IFERROR(VLOOKUP(L1054, List!D:J, 7, 0), VLOOKUP(L1054&amp;"", List!D:J, 7, 0))
  )
 )
)</f>
        <v>Standard Shipment</v>
      </c>
      <c r="C1054" s="66" t="str">
        <f t="shared" si="17"/>
        <v>Standard Shipment</v>
      </c>
      <c r="D1054" s="67" t="str">
        <f ca="1">IF(C1054="Local Scrap","Closed",IFERROR(IF(A1054="kgb","Closed",IF(MID(C1054,5,1)="Q","Closed",LOOKUP(TODAY()-W1054, {0,31,91,181,366}, {"0-30天","31-90天","91-180天","181-365天","365天以上"}))), LOOKUP(TODAY()-Z1054, {0,31,91,181,366}, {"0-30天","31-90天","91-180天","181-365天","365天以上"})))</f>
        <v>Closed</v>
      </c>
      <c r="E1054" s="67" t="str" cm="1">
        <f t="array" ref="E1054">IF(A1054&lt;&gt;"kbb", "", IF(IFERROR(VALUE(V1054), 0)=MAX(INDEX(($A$2:$A$4929="kbb")*($L$2:$L$4929=L1054)*IFERROR(VALUE($V$2:$V$4929), 0), 0)), "最新", "歷史重複"))</f>
        <v/>
      </c>
      <c r="F1054" t="s">
        <v>4832</v>
      </c>
      <c r="G1054" t="s">
        <v>29</v>
      </c>
      <c r="H1054" t="s">
        <v>30</v>
      </c>
      <c r="I1054" t="s">
        <v>3483</v>
      </c>
      <c r="J1054" t="s">
        <v>4833</v>
      </c>
      <c r="K1054" t="s">
        <v>4834</v>
      </c>
      <c r="L1054" t="s">
        <v>4906</v>
      </c>
      <c r="M1054" t="s">
        <v>4460</v>
      </c>
      <c r="N1054" t="s">
        <v>823</v>
      </c>
      <c r="O1054" t="s">
        <v>37</v>
      </c>
      <c r="P1054" t="s">
        <v>4907</v>
      </c>
      <c r="Q1054" t="s">
        <v>38</v>
      </c>
      <c r="R1054" t="s">
        <v>1881</v>
      </c>
      <c r="S1054" t="s">
        <v>4836</v>
      </c>
      <c r="T1054" t="s">
        <v>4908</v>
      </c>
      <c r="U1054" t="s">
        <v>4909</v>
      </c>
      <c r="V1054" t="s">
        <v>4909</v>
      </c>
      <c r="W1054" t="s">
        <v>37</v>
      </c>
      <c r="X1054" t="s">
        <v>37</v>
      </c>
      <c r="Y1054" t="s">
        <v>37</v>
      </c>
      <c r="Z1054" t="s">
        <v>4910</v>
      </c>
      <c r="AA1054" t="s">
        <v>44</v>
      </c>
      <c r="AB1054" t="s">
        <v>44</v>
      </c>
      <c r="AC1054" t="s">
        <v>45</v>
      </c>
      <c r="AD1054" t="s">
        <v>179</v>
      </c>
      <c r="AE1054" t="s">
        <v>4911</v>
      </c>
      <c r="AF1054" t="s">
        <v>48</v>
      </c>
      <c r="AG1054">
        <v>622382</v>
      </c>
      <c r="AH1054">
        <v>4.4000000000000004</v>
      </c>
      <c r="AI1054">
        <v>4.4000000000000004</v>
      </c>
    </row>
    <row r="1055" spans="1:35" ht="16.850000000000001" customHeight="1">
      <c r="A1055" s="65" t="str">
        <f>IF(L1055="","",IF(COUNTIF(Wip!K:K,L1055)=0,IF(W1055="","KGB","KBB"),IF(AND(_xlfn.IFNA(VLOOKUP(L1055,Wip!K:M,3,0),"")="Y",Q1055="MTCAPPLYCONF"),"On Hold",IF(W1055="","KGB","KBB"))))</f>
        <v>KGB</v>
      </c>
      <c r="B1055" s="65" t="str">
        <f>IF(A1055="on hold", "on hold",
 IF(A1055="KGB", "Standard Shipment",
  IF(IFERROR(IFERROR(VLOOKUP(L1055, List!D:J, 7, 0), VLOOKUP(L1055&amp;"", List!D:J, 7, 0)), 0)=0,
   IF(IFERROR(IFERROR(VLOOKUP(L1055, 'CND List'!$A:$C, 3, 0), VLOOKUP(L1055&amp;"", 'CND List'!$A:$C, 3, 0)), 0)=0,
    IF(A1055="KBB", "-", ""),
    IFERROR(VLOOKUP(L1055, 'CND List'!$A:$C, 3, 0), VLOOKUP(L1055&amp;"", 'CND List'!$A:$C, 3, 0))
   ),
   IFERROR(VLOOKUP(L1055, List!D:J, 7, 0), VLOOKUP(L1055&amp;"", List!D:J, 7, 0))
  )
 )
)</f>
        <v>Standard Shipment</v>
      </c>
      <c r="C1055" s="66" t="str">
        <f t="shared" si="17"/>
        <v>Standard Shipment</v>
      </c>
      <c r="D1055" s="67" t="str">
        <f ca="1">IF(C1055="Local Scrap","Closed",IFERROR(IF(A1055="kgb","Closed",IF(MID(C1055,5,1)="Q","Closed",LOOKUP(TODAY()-W1055, {0,31,91,181,366}, {"0-30天","31-90天","91-180天","181-365天","365天以上"}))), LOOKUP(TODAY()-Z1055, {0,31,91,181,366}, {"0-30天","31-90天","91-180天","181-365天","365天以上"})))</f>
        <v>Closed</v>
      </c>
      <c r="E1055" s="67" t="str" cm="1">
        <f t="array" ref="E1055">IF(A1055&lt;&gt;"kbb", "", IF(IFERROR(VALUE(V1055), 0)=MAX(INDEX(($A$2:$A$4929="kbb")*($L$2:$L$4929=L1055)*IFERROR(VALUE($V$2:$V$4929), 0), 0)), "最新", "歷史重複"))</f>
        <v/>
      </c>
      <c r="F1055" t="s">
        <v>4832</v>
      </c>
      <c r="G1055" t="s">
        <v>29</v>
      </c>
      <c r="H1055" t="s">
        <v>30</v>
      </c>
      <c r="I1055" t="s">
        <v>3483</v>
      </c>
      <c r="J1055" t="s">
        <v>4833</v>
      </c>
      <c r="K1055" t="s">
        <v>4834</v>
      </c>
      <c r="L1055" t="s">
        <v>4912</v>
      </c>
      <c r="M1055" t="s">
        <v>1610</v>
      </c>
      <c r="N1055" t="s">
        <v>1391</v>
      </c>
      <c r="O1055" t="s">
        <v>37</v>
      </c>
      <c r="P1055" t="s">
        <v>4913</v>
      </c>
      <c r="Q1055" t="s">
        <v>38</v>
      </c>
      <c r="R1055" t="s">
        <v>1881</v>
      </c>
      <c r="S1055" t="s">
        <v>4836</v>
      </c>
      <c r="T1055" t="s">
        <v>4914</v>
      </c>
      <c r="U1055" t="s">
        <v>4915</v>
      </c>
      <c r="V1055" t="s">
        <v>4915</v>
      </c>
      <c r="W1055" t="s">
        <v>37</v>
      </c>
      <c r="X1055" t="s">
        <v>37</v>
      </c>
      <c r="Y1055" t="s">
        <v>37</v>
      </c>
      <c r="Z1055" t="s">
        <v>4916</v>
      </c>
      <c r="AA1055" t="s">
        <v>44</v>
      </c>
      <c r="AB1055" t="s">
        <v>44</v>
      </c>
      <c r="AC1055" t="s">
        <v>45</v>
      </c>
      <c r="AD1055" t="s">
        <v>1302</v>
      </c>
      <c r="AE1055" t="s">
        <v>4917</v>
      </c>
      <c r="AF1055" t="s">
        <v>1730</v>
      </c>
      <c r="AG1055">
        <v>622244</v>
      </c>
      <c r="AH1055">
        <v>4.5999999999999996</v>
      </c>
      <c r="AI1055">
        <v>4.5999999999999996</v>
      </c>
    </row>
    <row r="1056" spans="1:35" ht="16.850000000000001" customHeight="1">
      <c r="A1056" s="65" t="str">
        <f>IF(L1056="","",IF(COUNTIF(Wip!K:K,L1056)=0,IF(W1056="","KGB","KBB"),IF(AND(_xlfn.IFNA(VLOOKUP(L1056,Wip!K:M,3,0),"")="Y",Q1056="MTCAPPLYCONF"),"On Hold",IF(W1056="","KGB","KBB"))))</f>
        <v>KBB</v>
      </c>
      <c r="B1056" s="65" t="str">
        <f>IF(A1056="on hold", "on hold",
 IF(A1056="KGB", "Standard Shipment",
  IF(IFERROR(IFERROR(VLOOKUP(L1056, List!D:J, 7, 0), VLOOKUP(L1056&amp;"", List!D:J, 7, 0)), 0)=0,
   IF(IFERROR(IFERROR(VLOOKUP(L1056, 'CND List'!$A:$C, 3, 0), VLOOKUP(L1056&amp;"", 'CND List'!$A:$C, 3, 0)), 0)=0,
    IF(A1056="KBB", "-", ""),
    IFERROR(VLOOKUP(L1056, 'CND List'!$A:$C, 3, 0), VLOOKUP(L1056&amp;"", 'CND List'!$A:$C, 3, 0))
   ),
   IFERROR(VLOOKUP(L1056, List!D:J, 7, 0), VLOOKUP(L1056&amp;"", List!D:J, 7, 0))
  )
 )
)</f>
        <v>-</v>
      </c>
      <c r="C1056" s="66" t="str">
        <f t="shared" si="17"/>
        <v>wait for return customer</v>
      </c>
      <c r="D1056" s="67" t="str">
        <f ca="1">IF(C1056="Local Scrap","Closed",IFERROR(IF(A1056="kgb","Closed",IF(MID(C1056,5,1)="Q","Closed",LOOKUP(TODAY()-W1056, {0,31,91,181,366}, {"0-30天","31-90天","91-180天","181-365天","365天以上"}))), LOOKUP(TODAY()-Z1056, {0,31,91,181,366}, {"0-30天","31-90天","91-180天","181-365天","365天以上"})))</f>
        <v>181-365天</v>
      </c>
      <c r="E1056" s="67" t="str" cm="1">
        <f t="array" ref="E1056">IF(A1056&lt;&gt;"kbb", "", IF(IFERROR(VALUE(V1056), 0)=MAX(INDEX(($A$2:$A$4929="kbb")*($L$2:$L$4929=L1056)*IFERROR(VALUE($V$2:$V$4929), 0), 0)), "最新", "歷史重複"))</f>
        <v>最新</v>
      </c>
      <c r="F1056" t="s">
        <v>4832</v>
      </c>
      <c r="G1056" t="s">
        <v>29</v>
      </c>
      <c r="H1056" t="s">
        <v>30</v>
      </c>
      <c r="I1056" t="s">
        <v>3483</v>
      </c>
      <c r="J1056" t="s">
        <v>4833</v>
      </c>
      <c r="K1056" t="s">
        <v>4834</v>
      </c>
      <c r="L1056" t="s">
        <v>4918</v>
      </c>
      <c r="M1056" t="s">
        <v>438</v>
      </c>
      <c r="N1056" t="s">
        <v>439</v>
      </c>
      <c r="O1056" t="s">
        <v>37</v>
      </c>
      <c r="P1056" t="s">
        <v>4918</v>
      </c>
      <c r="Q1056" t="s">
        <v>38</v>
      </c>
      <c r="R1056" t="s">
        <v>53</v>
      </c>
      <c r="S1056" t="s">
        <v>4836</v>
      </c>
      <c r="T1056" t="s">
        <v>37</v>
      </c>
      <c r="U1056" t="s">
        <v>37</v>
      </c>
      <c r="V1056" t="s">
        <v>4919</v>
      </c>
      <c r="W1056" t="s">
        <v>1252</v>
      </c>
      <c r="X1056" t="s">
        <v>1253</v>
      </c>
      <c r="Y1056" t="s">
        <v>4920</v>
      </c>
      <c r="Z1056" t="s">
        <v>4921</v>
      </c>
      <c r="AA1056" t="s">
        <v>44</v>
      </c>
      <c r="AB1056" t="s">
        <v>44</v>
      </c>
      <c r="AC1056" t="s">
        <v>1256</v>
      </c>
      <c r="AD1056" t="s">
        <v>443</v>
      </c>
      <c r="AE1056" t="s">
        <v>37</v>
      </c>
      <c r="AF1056" t="s">
        <v>37</v>
      </c>
      <c r="AG1056" t="s">
        <v>37</v>
      </c>
      <c r="AH1056" t="s">
        <v>37</v>
      </c>
      <c r="AI1056" t="s">
        <v>37</v>
      </c>
    </row>
    <row r="1057" spans="1:35" ht="16.850000000000001" customHeight="1">
      <c r="A1057" s="65" t="str">
        <f>IF(L1057="","",IF(COUNTIF(Wip!K:K,L1057)=0,IF(W1057="","KGB","KBB"),IF(AND(_xlfn.IFNA(VLOOKUP(L1057,Wip!K:M,3,0),"")="Y",Q1057="MTCAPPLYCONF"),"On Hold",IF(W1057="","KGB","KBB"))))</f>
        <v>KGB</v>
      </c>
      <c r="B1057" s="65" t="str">
        <f>IF(A1057="on hold", "on hold",
 IF(A1057="KGB", "Standard Shipment",
  IF(IFERROR(IFERROR(VLOOKUP(L1057, List!D:J, 7, 0), VLOOKUP(L1057&amp;"", List!D:J, 7, 0)), 0)=0,
   IF(IFERROR(IFERROR(VLOOKUP(L1057, 'CND List'!$A:$C, 3, 0), VLOOKUP(L1057&amp;"", 'CND List'!$A:$C, 3, 0)), 0)=0,
    IF(A1057="KBB", "-", ""),
    IFERROR(VLOOKUP(L1057, 'CND List'!$A:$C, 3, 0), VLOOKUP(L1057&amp;"", 'CND List'!$A:$C, 3, 0))
   ),
   IFERROR(VLOOKUP(L1057, List!D:J, 7, 0), VLOOKUP(L1057&amp;"", List!D:J, 7, 0))
  )
 )
)</f>
        <v>Standard Shipment</v>
      </c>
      <c r="C1057" s="66" t="str">
        <f t="shared" si="17"/>
        <v>Standard Shipment</v>
      </c>
      <c r="D1057" s="67" t="str">
        <f ca="1">IF(C1057="Local Scrap","Closed",IFERROR(IF(A1057="kgb","Closed",IF(MID(C1057,5,1)="Q","Closed",LOOKUP(TODAY()-W1057, {0,31,91,181,366}, {"0-30天","31-90天","91-180天","181-365天","365天以上"}))), LOOKUP(TODAY()-Z1057, {0,31,91,181,366}, {"0-30天","31-90天","91-180天","181-365天","365天以上"})))</f>
        <v>Closed</v>
      </c>
      <c r="E1057" s="67" t="str" cm="1">
        <f t="array" ref="E1057">IF(A1057&lt;&gt;"kbb", "", IF(IFERROR(VALUE(V1057), 0)=MAX(INDEX(($A$2:$A$4929="kbb")*($L$2:$L$4929=L1057)*IFERROR(VALUE($V$2:$V$4929), 0), 0)), "最新", "歷史重複"))</f>
        <v/>
      </c>
      <c r="F1057" t="s">
        <v>4832</v>
      </c>
      <c r="G1057" t="s">
        <v>29</v>
      </c>
      <c r="H1057" t="s">
        <v>30</v>
      </c>
      <c r="I1057" t="s">
        <v>3483</v>
      </c>
      <c r="J1057" t="s">
        <v>4833</v>
      </c>
      <c r="K1057" t="s">
        <v>4834</v>
      </c>
      <c r="L1057" t="s">
        <v>4922</v>
      </c>
      <c r="M1057" t="s">
        <v>1556</v>
      </c>
      <c r="N1057" t="s">
        <v>1296</v>
      </c>
      <c r="O1057" t="s">
        <v>37</v>
      </c>
      <c r="P1057" t="s">
        <v>4923</v>
      </c>
      <c r="Q1057" t="s">
        <v>38</v>
      </c>
      <c r="R1057" t="s">
        <v>1881</v>
      </c>
      <c r="S1057" t="s">
        <v>4836</v>
      </c>
      <c r="T1057" t="s">
        <v>4924</v>
      </c>
      <c r="U1057" t="s">
        <v>4849</v>
      </c>
      <c r="V1057" t="s">
        <v>4849</v>
      </c>
      <c r="W1057" t="s">
        <v>37</v>
      </c>
      <c r="X1057" t="s">
        <v>37</v>
      </c>
      <c r="Y1057" t="s">
        <v>37</v>
      </c>
      <c r="Z1057" t="s">
        <v>4925</v>
      </c>
      <c r="AA1057" t="s">
        <v>44</v>
      </c>
      <c r="AB1057" t="s">
        <v>44</v>
      </c>
      <c r="AC1057" t="s">
        <v>45</v>
      </c>
      <c r="AD1057" t="s">
        <v>1302</v>
      </c>
      <c r="AE1057" t="s">
        <v>4926</v>
      </c>
      <c r="AF1057" t="s">
        <v>4927</v>
      </c>
      <c r="AG1057">
        <v>622235</v>
      </c>
      <c r="AH1057">
        <v>6</v>
      </c>
      <c r="AI1057">
        <v>6</v>
      </c>
    </row>
    <row r="1058" spans="1:35" ht="16.850000000000001" customHeight="1">
      <c r="A1058" s="65" t="str">
        <f>IF(L1058="","",IF(COUNTIF(Wip!K:K,L1058)=0,IF(W1058="","KGB","KBB"),IF(AND(_xlfn.IFNA(VLOOKUP(L1058,Wip!K:M,3,0),"")="Y",Q1058="MTCAPPLYCONF"),"On Hold",IF(W1058="","KGB","KBB"))))</f>
        <v>KGB</v>
      </c>
      <c r="B1058" s="65" t="str">
        <f>IF(A1058="on hold", "on hold",
 IF(A1058="KGB", "Standard Shipment",
  IF(IFERROR(IFERROR(VLOOKUP(L1058, List!D:J, 7, 0), VLOOKUP(L1058&amp;"", List!D:J, 7, 0)), 0)=0,
   IF(IFERROR(IFERROR(VLOOKUP(L1058, 'CND List'!$A:$C, 3, 0), VLOOKUP(L1058&amp;"", 'CND List'!$A:$C, 3, 0)), 0)=0,
    IF(A1058="KBB", "-", ""),
    IFERROR(VLOOKUP(L1058, 'CND List'!$A:$C, 3, 0), VLOOKUP(L1058&amp;"", 'CND List'!$A:$C, 3, 0))
   ),
   IFERROR(VLOOKUP(L1058, List!D:J, 7, 0), VLOOKUP(L1058&amp;"", List!D:J, 7, 0))
  )
 )
)</f>
        <v>Standard Shipment</v>
      </c>
      <c r="C1058" s="66" t="str">
        <f t="shared" si="17"/>
        <v>Standard Shipment</v>
      </c>
      <c r="D1058" s="67" t="str">
        <f ca="1">IF(C1058="Local Scrap","Closed",IFERROR(IF(A1058="kgb","Closed",IF(MID(C1058,5,1)="Q","Closed",LOOKUP(TODAY()-W1058, {0,31,91,181,366}, {"0-30天","31-90天","91-180天","181-365天","365天以上"}))), LOOKUP(TODAY()-Z1058, {0,31,91,181,366}, {"0-30天","31-90天","91-180天","181-365天","365天以上"})))</f>
        <v>Closed</v>
      </c>
      <c r="E1058" s="67" t="str" cm="1">
        <f t="array" ref="E1058">IF(A1058&lt;&gt;"kbb", "", IF(IFERROR(VALUE(V1058), 0)=MAX(INDEX(($A$2:$A$4929="kbb")*($L$2:$L$4929=L1058)*IFERROR(VALUE($V$2:$V$4929), 0), 0)), "最新", "歷史重複"))</f>
        <v/>
      </c>
      <c r="F1058" t="s">
        <v>4832</v>
      </c>
      <c r="G1058" t="s">
        <v>29</v>
      </c>
      <c r="H1058" t="s">
        <v>30</v>
      </c>
      <c r="I1058" t="s">
        <v>3483</v>
      </c>
      <c r="J1058" t="s">
        <v>4833</v>
      </c>
      <c r="K1058" t="s">
        <v>4834</v>
      </c>
      <c r="L1058" t="s">
        <v>4928</v>
      </c>
      <c r="M1058" t="s">
        <v>4205</v>
      </c>
      <c r="N1058" t="s">
        <v>1858</v>
      </c>
      <c r="O1058" t="s">
        <v>37</v>
      </c>
      <c r="P1058" t="s">
        <v>4929</v>
      </c>
      <c r="Q1058" t="s">
        <v>38</v>
      </c>
      <c r="R1058" t="s">
        <v>1881</v>
      </c>
      <c r="S1058" t="s">
        <v>4930</v>
      </c>
      <c r="T1058" t="s">
        <v>4931</v>
      </c>
      <c r="U1058" t="s">
        <v>4932</v>
      </c>
      <c r="V1058" t="s">
        <v>4932</v>
      </c>
      <c r="W1058" t="s">
        <v>37</v>
      </c>
      <c r="X1058" t="s">
        <v>37</v>
      </c>
      <c r="Y1058" t="s">
        <v>37</v>
      </c>
      <c r="Z1058" t="s">
        <v>4933</v>
      </c>
      <c r="AA1058" t="s">
        <v>44</v>
      </c>
      <c r="AB1058" t="s">
        <v>44</v>
      </c>
      <c r="AC1058" t="s">
        <v>45</v>
      </c>
      <c r="AD1058" t="s">
        <v>1302</v>
      </c>
      <c r="AE1058" t="s">
        <v>4844</v>
      </c>
      <c r="AF1058" t="s">
        <v>1730</v>
      </c>
      <c r="AG1058">
        <v>622366</v>
      </c>
      <c r="AH1058">
        <v>5.9</v>
      </c>
      <c r="AI1058">
        <v>5.9</v>
      </c>
    </row>
    <row r="1059" spans="1:35" ht="16.850000000000001" customHeight="1">
      <c r="A1059" s="65" t="str">
        <f>IF(L1059="","",IF(COUNTIF(Wip!K:K,L1059)=0,IF(W1059="","KGB","KBB"),IF(AND(_xlfn.IFNA(VLOOKUP(L1059,Wip!K:M,3,0),"")="Y",Q1059="MTCAPPLYCONF"),"On Hold",IF(W1059="","KGB","KBB"))))</f>
        <v>KGB</v>
      </c>
      <c r="B1059" s="65" t="str">
        <f>IF(A1059="on hold", "on hold",
 IF(A1059="KGB", "Standard Shipment",
  IF(IFERROR(IFERROR(VLOOKUP(L1059, List!D:J, 7, 0), VLOOKUP(L1059&amp;"", List!D:J, 7, 0)), 0)=0,
   IF(IFERROR(IFERROR(VLOOKUP(L1059, 'CND List'!$A:$C, 3, 0), VLOOKUP(L1059&amp;"", 'CND List'!$A:$C, 3, 0)), 0)=0,
    IF(A1059="KBB", "-", ""),
    IFERROR(VLOOKUP(L1059, 'CND List'!$A:$C, 3, 0), VLOOKUP(L1059&amp;"", 'CND List'!$A:$C, 3, 0))
   ),
   IFERROR(VLOOKUP(L1059, List!D:J, 7, 0), VLOOKUP(L1059&amp;"", List!D:J, 7, 0))
  )
 )
)</f>
        <v>Standard Shipment</v>
      </c>
      <c r="C1059" s="66" t="str">
        <f t="shared" si="17"/>
        <v>Standard Shipment</v>
      </c>
      <c r="D1059" s="67" t="str">
        <f ca="1">IF(C1059="Local Scrap","Closed",IFERROR(IF(A1059="kgb","Closed",IF(MID(C1059,5,1)="Q","Closed",LOOKUP(TODAY()-W1059, {0,31,91,181,366}, {"0-30天","31-90天","91-180天","181-365天","365天以上"}))), LOOKUP(TODAY()-Z1059, {0,31,91,181,366}, {"0-30天","31-90天","91-180天","181-365天","365天以上"})))</f>
        <v>Closed</v>
      </c>
      <c r="E1059" s="67" t="str" cm="1">
        <f t="array" ref="E1059">IF(A1059&lt;&gt;"kbb", "", IF(IFERROR(VALUE(V1059), 0)=MAX(INDEX(($A$2:$A$4929="kbb")*($L$2:$L$4929=L1059)*IFERROR(VALUE($V$2:$V$4929), 0), 0)), "最新", "歷史重複"))</f>
        <v/>
      </c>
      <c r="F1059" t="s">
        <v>4832</v>
      </c>
      <c r="G1059" t="s">
        <v>29</v>
      </c>
      <c r="H1059" t="s">
        <v>30</v>
      </c>
      <c r="I1059" t="s">
        <v>3483</v>
      </c>
      <c r="J1059" t="s">
        <v>4833</v>
      </c>
      <c r="K1059" t="s">
        <v>4834</v>
      </c>
      <c r="L1059" t="s">
        <v>4934</v>
      </c>
      <c r="M1059" t="s">
        <v>1610</v>
      </c>
      <c r="N1059" t="s">
        <v>1391</v>
      </c>
      <c r="O1059" t="s">
        <v>37</v>
      </c>
      <c r="P1059" t="s">
        <v>4935</v>
      </c>
      <c r="Q1059" t="s">
        <v>38</v>
      </c>
      <c r="R1059" t="s">
        <v>1881</v>
      </c>
      <c r="S1059" t="s">
        <v>4836</v>
      </c>
      <c r="T1059" t="s">
        <v>4936</v>
      </c>
      <c r="U1059" t="s">
        <v>4849</v>
      </c>
      <c r="V1059" t="s">
        <v>4849</v>
      </c>
      <c r="W1059" t="s">
        <v>37</v>
      </c>
      <c r="X1059" t="s">
        <v>37</v>
      </c>
      <c r="Y1059" t="s">
        <v>37</v>
      </c>
      <c r="Z1059" t="s">
        <v>4937</v>
      </c>
      <c r="AA1059" t="s">
        <v>44</v>
      </c>
      <c r="AB1059" t="s">
        <v>44</v>
      </c>
      <c r="AC1059" t="s">
        <v>45</v>
      </c>
      <c r="AD1059" t="s">
        <v>1302</v>
      </c>
      <c r="AE1059" t="s">
        <v>4851</v>
      </c>
      <c r="AF1059" t="s">
        <v>1730</v>
      </c>
      <c r="AG1059">
        <v>622235</v>
      </c>
      <c r="AH1059">
        <v>5.9</v>
      </c>
      <c r="AI1059">
        <v>5.9</v>
      </c>
    </row>
    <row r="1060" spans="1:35" ht="16.850000000000001" customHeight="1">
      <c r="A1060" s="65" t="str">
        <f>IF(L1060="","",IF(COUNTIF(Wip!K:K,L1060)=0,IF(W1060="","KGB","KBB"),IF(AND(_xlfn.IFNA(VLOOKUP(L1060,Wip!K:M,3,0),"")="Y",Q1060="MTCAPPLYCONF"),"On Hold",IF(W1060="","KGB","KBB"))))</f>
        <v>KGB</v>
      </c>
      <c r="B1060" s="65" t="str">
        <f>IF(A1060="on hold", "on hold",
 IF(A1060="KGB", "Standard Shipment",
  IF(IFERROR(IFERROR(VLOOKUP(L1060, List!D:J, 7, 0), VLOOKUP(L1060&amp;"", List!D:J, 7, 0)), 0)=0,
   IF(IFERROR(IFERROR(VLOOKUP(L1060, 'CND List'!$A:$C, 3, 0), VLOOKUP(L1060&amp;"", 'CND List'!$A:$C, 3, 0)), 0)=0,
    IF(A1060="KBB", "-", ""),
    IFERROR(VLOOKUP(L1060, 'CND List'!$A:$C, 3, 0), VLOOKUP(L1060&amp;"", 'CND List'!$A:$C, 3, 0))
   ),
   IFERROR(VLOOKUP(L1060, List!D:J, 7, 0), VLOOKUP(L1060&amp;"", List!D:J, 7, 0))
  )
 )
)</f>
        <v>Standard Shipment</v>
      </c>
      <c r="C1060" s="66" t="str">
        <f t="shared" si="17"/>
        <v>Standard Shipment</v>
      </c>
      <c r="D1060" s="67" t="str">
        <f ca="1">IF(C1060="Local Scrap","Closed",IFERROR(IF(A1060="kgb","Closed",IF(MID(C1060,5,1)="Q","Closed",LOOKUP(TODAY()-W1060, {0,31,91,181,366}, {"0-30天","31-90天","91-180天","181-365天","365天以上"}))), LOOKUP(TODAY()-Z1060, {0,31,91,181,366}, {"0-30天","31-90天","91-180天","181-365天","365天以上"})))</f>
        <v>Closed</v>
      </c>
      <c r="E1060" s="67" t="str" cm="1">
        <f t="array" ref="E1060">IF(A1060&lt;&gt;"kbb", "", IF(IFERROR(VALUE(V1060), 0)=MAX(INDEX(($A$2:$A$4929="kbb")*($L$2:$L$4929=L1060)*IFERROR(VALUE($V$2:$V$4929), 0), 0)), "最新", "歷史重複"))</f>
        <v/>
      </c>
      <c r="F1060" t="s">
        <v>4832</v>
      </c>
      <c r="G1060" t="s">
        <v>29</v>
      </c>
      <c r="H1060" t="s">
        <v>30</v>
      </c>
      <c r="I1060" t="s">
        <v>3483</v>
      </c>
      <c r="J1060" t="s">
        <v>4833</v>
      </c>
      <c r="K1060" t="s">
        <v>4834</v>
      </c>
      <c r="L1060" t="s">
        <v>4938</v>
      </c>
      <c r="M1060" t="s">
        <v>142</v>
      </c>
      <c r="N1060" t="s">
        <v>82</v>
      </c>
      <c r="O1060" t="s">
        <v>37</v>
      </c>
      <c r="P1060" t="s">
        <v>4939</v>
      </c>
      <c r="Q1060" t="s">
        <v>38</v>
      </c>
      <c r="R1060" t="s">
        <v>1881</v>
      </c>
      <c r="S1060" t="s">
        <v>4836</v>
      </c>
      <c r="T1060" t="s">
        <v>4940</v>
      </c>
      <c r="U1060" t="s">
        <v>4849</v>
      </c>
      <c r="V1060" t="s">
        <v>4849</v>
      </c>
      <c r="W1060" t="s">
        <v>37</v>
      </c>
      <c r="X1060" t="s">
        <v>37</v>
      </c>
      <c r="Y1060" t="s">
        <v>37</v>
      </c>
      <c r="Z1060" t="s">
        <v>4941</v>
      </c>
      <c r="AA1060" t="s">
        <v>44</v>
      </c>
      <c r="AB1060" t="s">
        <v>44</v>
      </c>
      <c r="AC1060" t="s">
        <v>45</v>
      </c>
      <c r="AD1060" t="s">
        <v>87</v>
      </c>
      <c r="AE1060" t="s">
        <v>4851</v>
      </c>
      <c r="AF1060" t="s">
        <v>48</v>
      </c>
      <c r="AG1060">
        <v>622235</v>
      </c>
      <c r="AH1060">
        <v>5</v>
      </c>
      <c r="AI1060">
        <v>5</v>
      </c>
    </row>
    <row r="1061" spans="1:35" ht="16.850000000000001" customHeight="1">
      <c r="A1061" s="65" t="str">
        <f>IF(L1061="","",IF(COUNTIF(Wip!K:K,L1061)=0,IF(W1061="","KGB","KBB"),IF(AND(_xlfn.IFNA(VLOOKUP(L1061,Wip!K:M,3,0),"")="Y",Q1061="MTCAPPLYCONF"),"On Hold",IF(W1061="","KGB","KBB"))))</f>
        <v>KGB</v>
      </c>
      <c r="B1061" s="65" t="str">
        <f>IF(A1061="on hold", "on hold",
 IF(A1061="KGB", "Standard Shipment",
  IF(IFERROR(IFERROR(VLOOKUP(L1061, List!D:J, 7, 0), VLOOKUP(L1061&amp;"", List!D:J, 7, 0)), 0)=0,
   IF(IFERROR(IFERROR(VLOOKUP(L1061, 'CND List'!$A:$C, 3, 0), VLOOKUP(L1061&amp;"", 'CND List'!$A:$C, 3, 0)), 0)=0,
    IF(A1061="KBB", "-", ""),
    IFERROR(VLOOKUP(L1061, 'CND List'!$A:$C, 3, 0), VLOOKUP(L1061&amp;"", 'CND List'!$A:$C, 3, 0))
   ),
   IFERROR(VLOOKUP(L1061, List!D:J, 7, 0), VLOOKUP(L1061&amp;"", List!D:J, 7, 0))
  )
 )
)</f>
        <v>Standard Shipment</v>
      </c>
      <c r="C1061" s="66" t="str">
        <f t="shared" si="17"/>
        <v>Standard Shipment</v>
      </c>
      <c r="D1061" s="67" t="str">
        <f ca="1">IF(C1061="Local Scrap","Closed",IFERROR(IF(A1061="kgb","Closed",IF(MID(C1061,5,1)="Q","Closed",LOOKUP(TODAY()-W1061, {0,31,91,181,366}, {"0-30天","31-90天","91-180天","181-365天","365天以上"}))), LOOKUP(TODAY()-Z1061, {0,31,91,181,366}, {"0-30天","31-90天","91-180天","181-365天","365天以上"})))</f>
        <v>Closed</v>
      </c>
      <c r="E1061" s="67" t="str" cm="1">
        <f t="array" ref="E1061">IF(A1061&lt;&gt;"kbb", "", IF(IFERROR(VALUE(V1061), 0)=MAX(INDEX(($A$2:$A$4929="kbb")*($L$2:$L$4929=L1061)*IFERROR(VALUE($V$2:$V$4929), 0), 0)), "最新", "歷史重複"))</f>
        <v/>
      </c>
      <c r="F1061" t="s">
        <v>4832</v>
      </c>
      <c r="G1061" t="s">
        <v>29</v>
      </c>
      <c r="H1061" t="s">
        <v>30</v>
      </c>
      <c r="I1061" t="s">
        <v>3483</v>
      </c>
      <c r="J1061" t="s">
        <v>4833</v>
      </c>
      <c r="K1061" t="s">
        <v>4834</v>
      </c>
      <c r="L1061" t="s">
        <v>4942</v>
      </c>
      <c r="M1061" t="s">
        <v>930</v>
      </c>
      <c r="N1061" t="s">
        <v>219</v>
      </c>
      <c r="O1061" t="s">
        <v>37</v>
      </c>
      <c r="P1061" t="s">
        <v>4943</v>
      </c>
      <c r="Q1061" t="s">
        <v>38</v>
      </c>
      <c r="R1061" t="s">
        <v>1881</v>
      </c>
      <c r="S1061" t="s">
        <v>4836</v>
      </c>
      <c r="T1061" t="s">
        <v>4944</v>
      </c>
      <c r="U1061" t="s">
        <v>4665</v>
      </c>
      <c r="V1061" t="s">
        <v>4665</v>
      </c>
      <c r="W1061" t="s">
        <v>37</v>
      </c>
      <c r="X1061" t="s">
        <v>37</v>
      </c>
      <c r="Y1061" t="s">
        <v>37</v>
      </c>
      <c r="Z1061" t="s">
        <v>4945</v>
      </c>
      <c r="AA1061" t="s">
        <v>44</v>
      </c>
      <c r="AB1061" t="s">
        <v>44</v>
      </c>
      <c r="AC1061" t="s">
        <v>45</v>
      </c>
      <c r="AD1061" t="s">
        <v>179</v>
      </c>
      <c r="AE1061" t="s">
        <v>4871</v>
      </c>
      <c r="AF1061" t="s">
        <v>48</v>
      </c>
      <c r="AG1061">
        <v>622398</v>
      </c>
      <c r="AH1061">
        <v>6.1</v>
      </c>
      <c r="AI1061">
        <v>6.1</v>
      </c>
    </row>
    <row r="1062" spans="1:35" ht="16.850000000000001" customHeight="1">
      <c r="A1062" s="65" t="str">
        <f>IF(L1062="","",IF(COUNTIF(Wip!K:K,L1062)=0,IF(W1062="","KGB","KBB"),IF(AND(_xlfn.IFNA(VLOOKUP(L1062,Wip!K:M,3,0),"")="Y",Q1062="MTCAPPLYCONF"),"On Hold",IF(W1062="","KGB","KBB"))))</f>
        <v>KGB</v>
      </c>
      <c r="B1062" s="65" t="str">
        <f>IF(A1062="on hold", "on hold",
 IF(A1062="KGB", "Standard Shipment",
  IF(IFERROR(IFERROR(VLOOKUP(L1062, List!D:J, 7, 0), VLOOKUP(L1062&amp;"", List!D:J, 7, 0)), 0)=0,
   IF(IFERROR(IFERROR(VLOOKUP(L1062, 'CND List'!$A:$C, 3, 0), VLOOKUP(L1062&amp;"", 'CND List'!$A:$C, 3, 0)), 0)=0,
    IF(A1062="KBB", "-", ""),
    IFERROR(VLOOKUP(L1062, 'CND List'!$A:$C, 3, 0), VLOOKUP(L1062&amp;"", 'CND List'!$A:$C, 3, 0))
   ),
   IFERROR(VLOOKUP(L1062, List!D:J, 7, 0), VLOOKUP(L1062&amp;"", List!D:J, 7, 0))
  )
 )
)</f>
        <v>Standard Shipment</v>
      </c>
      <c r="C1062" s="66" t="str">
        <f t="shared" si="17"/>
        <v>Standard Shipment</v>
      </c>
      <c r="D1062" s="67" t="str">
        <f ca="1">IF(C1062="Local Scrap","Closed",IFERROR(IF(A1062="kgb","Closed",IF(MID(C1062,5,1)="Q","Closed",LOOKUP(TODAY()-W1062, {0,31,91,181,366}, {"0-30天","31-90天","91-180天","181-365天","365天以上"}))), LOOKUP(TODAY()-Z1062, {0,31,91,181,366}, {"0-30天","31-90天","91-180天","181-365天","365天以上"})))</f>
        <v>Closed</v>
      </c>
      <c r="E1062" s="67" t="str" cm="1">
        <f t="array" ref="E1062">IF(A1062&lt;&gt;"kbb", "", IF(IFERROR(VALUE(V1062), 0)=MAX(INDEX(($A$2:$A$4929="kbb")*($L$2:$L$4929=L1062)*IFERROR(VALUE($V$2:$V$4929), 0), 0)), "最新", "歷史重複"))</f>
        <v/>
      </c>
      <c r="F1062" t="s">
        <v>4832</v>
      </c>
      <c r="G1062" t="s">
        <v>29</v>
      </c>
      <c r="H1062" t="s">
        <v>30</v>
      </c>
      <c r="I1062" t="s">
        <v>3483</v>
      </c>
      <c r="J1062" t="s">
        <v>4833</v>
      </c>
      <c r="K1062" t="s">
        <v>4834</v>
      </c>
      <c r="L1062" t="s">
        <v>4946</v>
      </c>
      <c r="M1062" t="s">
        <v>2319</v>
      </c>
      <c r="N1062" t="s">
        <v>82</v>
      </c>
      <c r="O1062" t="s">
        <v>37</v>
      </c>
      <c r="P1062" t="s">
        <v>4947</v>
      </c>
      <c r="Q1062" t="s">
        <v>38</v>
      </c>
      <c r="R1062" t="s">
        <v>1881</v>
      </c>
      <c r="S1062" t="s">
        <v>4836</v>
      </c>
      <c r="T1062" t="s">
        <v>4948</v>
      </c>
      <c r="U1062" t="s">
        <v>4849</v>
      </c>
      <c r="V1062" t="s">
        <v>4849</v>
      </c>
      <c r="W1062" t="s">
        <v>37</v>
      </c>
      <c r="X1062" t="s">
        <v>37</v>
      </c>
      <c r="Y1062" t="s">
        <v>37</v>
      </c>
      <c r="Z1062" t="s">
        <v>4949</v>
      </c>
      <c r="AA1062" t="s">
        <v>44</v>
      </c>
      <c r="AB1062" t="s">
        <v>44</v>
      </c>
      <c r="AC1062" t="s">
        <v>45</v>
      </c>
      <c r="AD1062" t="s">
        <v>87</v>
      </c>
      <c r="AE1062" t="s">
        <v>4851</v>
      </c>
      <c r="AF1062" t="s">
        <v>48</v>
      </c>
      <c r="AG1062">
        <v>622235</v>
      </c>
      <c r="AH1062">
        <v>5</v>
      </c>
      <c r="AI1062">
        <v>5</v>
      </c>
    </row>
    <row r="1063" spans="1:35" ht="16.850000000000001" customHeight="1">
      <c r="A1063" s="65" t="str">
        <f>IF(L1063="","",IF(COUNTIF(Wip!K:K,L1063)=0,IF(W1063="","KGB","KBB"),IF(AND(_xlfn.IFNA(VLOOKUP(L1063,Wip!K:M,3,0),"")="Y",Q1063="MTCAPPLYCONF"),"On Hold",IF(W1063="","KGB","KBB"))))</f>
        <v>KBB</v>
      </c>
      <c r="B1063" s="65" t="str">
        <f>IF(A1063="on hold", "on hold",
 IF(A1063="KGB", "Standard Shipment",
  IF(IFERROR(IFERROR(VLOOKUP(L1063, List!D:J, 7, 0), VLOOKUP(L1063&amp;"", List!D:J, 7, 0)), 0)=0,
   IF(IFERROR(IFERROR(VLOOKUP(L1063, 'CND List'!$A:$C, 3, 0), VLOOKUP(L1063&amp;"", 'CND List'!$A:$C, 3, 0)), 0)=0,
    IF(A1063="KBB", "-", ""),
    IFERROR(VLOOKUP(L1063, 'CND List'!$A:$C, 3, 0), VLOOKUP(L1063&amp;"", 'CND List'!$A:$C, 3, 0))
   ),
   IFERROR(VLOOKUP(L1063, List!D:J, 7, 0), VLOOKUP(L1063&amp;"", List!D:J, 7, 0))
  )
 )
)</f>
        <v>-</v>
      </c>
      <c r="C1063" s="66" t="str">
        <f t="shared" si="17"/>
        <v>wait for return customer</v>
      </c>
      <c r="D1063" s="67" t="str">
        <f ca="1">IF(C1063="Local Scrap","Closed",IFERROR(IF(A1063="kgb","Closed",IF(MID(C1063,5,1)="Q","Closed",LOOKUP(TODAY()-W1063, {0,31,91,181,366}, {"0-30天","31-90天","91-180天","181-365天","365天以上"}))), LOOKUP(TODAY()-Z1063, {0,31,91,181,366}, {"0-30天","31-90天","91-180天","181-365天","365天以上"})))</f>
        <v>181-365天</v>
      </c>
      <c r="E1063" s="67" t="str" cm="1">
        <f t="array" ref="E1063">IF(A1063&lt;&gt;"kbb", "", IF(IFERROR(VALUE(V1063), 0)=MAX(INDEX(($A$2:$A$4929="kbb")*($L$2:$L$4929=L1063)*IFERROR(VALUE($V$2:$V$4929), 0), 0)), "最新", "歷史重複"))</f>
        <v>最新</v>
      </c>
      <c r="F1063" t="s">
        <v>4832</v>
      </c>
      <c r="G1063" t="s">
        <v>29</v>
      </c>
      <c r="H1063" t="s">
        <v>30</v>
      </c>
      <c r="I1063" t="s">
        <v>3483</v>
      </c>
      <c r="J1063" t="s">
        <v>4833</v>
      </c>
      <c r="K1063" t="s">
        <v>4834</v>
      </c>
      <c r="L1063" t="s">
        <v>4950</v>
      </c>
      <c r="M1063" t="s">
        <v>930</v>
      </c>
      <c r="N1063" t="s">
        <v>219</v>
      </c>
      <c r="O1063" t="s">
        <v>37</v>
      </c>
      <c r="P1063" t="s">
        <v>4950</v>
      </c>
      <c r="Q1063" t="s">
        <v>38</v>
      </c>
      <c r="R1063" t="s">
        <v>39</v>
      </c>
      <c r="S1063" t="s">
        <v>4836</v>
      </c>
      <c r="T1063" t="s">
        <v>37</v>
      </c>
      <c r="U1063" t="s">
        <v>37</v>
      </c>
      <c r="V1063" t="s">
        <v>4951</v>
      </c>
      <c r="W1063" t="s">
        <v>517</v>
      </c>
      <c r="X1063" t="s">
        <v>114</v>
      </c>
      <c r="Y1063" t="s">
        <v>518</v>
      </c>
      <c r="Z1063" t="s">
        <v>4952</v>
      </c>
      <c r="AA1063" t="s">
        <v>44</v>
      </c>
      <c r="AB1063" t="s">
        <v>44</v>
      </c>
      <c r="AC1063" t="s">
        <v>117</v>
      </c>
      <c r="AD1063" t="s">
        <v>179</v>
      </c>
      <c r="AE1063" t="s">
        <v>37</v>
      </c>
      <c r="AF1063" t="s">
        <v>37</v>
      </c>
      <c r="AG1063" t="s">
        <v>37</v>
      </c>
      <c r="AH1063" t="s">
        <v>37</v>
      </c>
      <c r="AI1063" t="s">
        <v>37</v>
      </c>
    </row>
    <row r="1064" spans="1:35" ht="16.850000000000001" customHeight="1">
      <c r="A1064" s="65" t="str">
        <f>IF(L1064="","",IF(COUNTIF(Wip!K:K,L1064)=0,IF(W1064="","KGB","KBB"),IF(AND(_xlfn.IFNA(VLOOKUP(L1064,Wip!K:M,3,0),"")="Y",Q1064="MTCAPPLYCONF"),"On Hold",IF(W1064="","KGB","KBB"))))</f>
        <v>KGB</v>
      </c>
      <c r="B1064" s="65" t="str">
        <f>IF(A1064="on hold", "on hold",
 IF(A1064="KGB", "Standard Shipment",
  IF(IFERROR(IFERROR(VLOOKUP(L1064, List!D:J, 7, 0), VLOOKUP(L1064&amp;"", List!D:J, 7, 0)), 0)=0,
   IF(IFERROR(IFERROR(VLOOKUP(L1064, 'CND List'!$A:$C, 3, 0), VLOOKUP(L1064&amp;"", 'CND List'!$A:$C, 3, 0)), 0)=0,
    IF(A1064="KBB", "-", ""),
    IFERROR(VLOOKUP(L1064, 'CND List'!$A:$C, 3, 0), VLOOKUP(L1064&amp;"", 'CND List'!$A:$C, 3, 0))
   ),
   IFERROR(VLOOKUP(L1064, List!D:J, 7, 0), VLOOKUP(L1064&amp;"", List!D:J, 7, 0))
  )
 )
)</f>
        <v>Standard Shipment</v>
      </c>
      <c r="C1064" s="66" t="str">
        <f t="shared" si="17"/>
        <v>Standard Shipment</v>
      </c>
      <c r="D1064" s="67" t="str">
        <f ca="1">IF(C1064="Local Scrap","Closed",IFERROR(IF(A1064="kgb","Closed",IF(MID(C1064,5,1)="Q","Closed",LOOKUP(TODAY()-W1064, {0,31,91,181,366}, {"0-30天","31-90天","91-180天","181-365天","365天以上"}))), LOOKUP(TODAY()-Z1064, {0,31,91,181,366}, {"0-30天","31-90天","91-180天","181-365天","365天以上"})))</f>
        <v>Closed</v>
      </c>
      <c r="E1064" s="67" t="str" cm="1">
        <f t="array" ref="E1064">IF(A1064&lt;&gt;"kbb", "", IF(IFERROR(VALUE(V1064), 0)=MAX(INDEX(($A$2:$A$4929="kbb")*($L$2:$L$4929=L1064)*IFERROR(VALUE($V$2:$V$4929), 0), 0)), "最新", "歷史重複"))</f>
        <v/>
      </c>
      <c r="F1064" t="s">
        <v>4832</v>
      </c>
      <c r="G1064" t="s">
        <v>29</v>
      </c>
      <c r="H1064" t="s">
        <v>30</v>
      </c>
      <c r="I1064" t="s">
        <v>3483</v>
      </c>
      <c r="J1064" t="s">
        <v>4833</v>
      </c>
      <c r="K1064" t="s">
        <v>4834</v>
      </c>
      <c r="L1064" t="s">
        <v>4953</v>
      </c>
      <c r="M1064" t="s">
        <v>1610</v>
      </c>
      <c r="N1064" t="s">
        <v>1391</v>
      </c>
      <c r="O1064" t="s">
        <v>37</v>
      </c>
      <c r="P1064" t="s">
        <v>4954</v>
      </c>
      <c r="Q1064" t="s">
        <v>38</v>
      </c>
      <c r="R1064" t="s">
        <v>1881</v>
      </c>
      <c r="S1064" t="s">
        <v>4836</v>
      </c>
      <c r="T1064" t="s">
        <v>4955</v>
      </c>
      <c r="U1064" t="s">
        <v>4849</v>
      </c>
      <c r="V1064" t="s">
        <v>4849</v>
      </c>
      <c r="W1064" t="s">
        <v>37</v>
      </c>
      <c r="X1064" t="s">
        <v>37</v>
      </c>
      <c r="Y1064" t="s">
        <v>37</v>
      </c>
      <c r="Z1064" t="s">
        <v>4956</v>
      </c>
      <c r="AA1064" t="s">
        <v>44</v>
      </c>
      <c r="AB1064" t="s">
        <v>44</v>
      </c>
      <c r="AC1064" t="s">
        <v>45</v>
      </c>
      <c r="AD1064" t="s">
        <v>1302</v>
      </c>
      <c r="AE1064" t="s">
        <v>4851</v>
      </c>
      <c r="AF1064" t="s">
        <v>4957</v>
      </c>
      <c r="AG1064">
        <v>622235</v>
      </c>
      <c r="AH1064">
        <v>6</v>
      </c>
      <c r="AI1064">
        <v>6</v>
      </c>
    </row>
    <row r="1065" spans="1:35" ht="16.850000000000001" customHeight="1">
      <c r="A1065" s="65" t="str">
        <f>IF(L1065="","",IF(COUNTIF(Wip!K:K,L1065)=0,IF(W1065="","KGB","KBB"),IF(AND(_xlfn.IFNA(VLOOKUP(L1065,Wip!K:M,3,0),"")="Y",Q1065="MTCAPPLYCONF"),"On Hold",IF(W1065="","KGB","KBB"))))</f>
        <v>KGB</v>
      </c>
      <c r="B1065" s="65" t="str">
        <f>IF(A1065="on hold", "on hold",
 IF(A1065="KGB", "Standard Shipment",
  IF(IFERROR(IFERROR(VLOOKUP(L1065, List!D:J, 7, 0), VLOOKUP(L1065&amp;"", List!D:J, 7, 0)), 0)=0,
   IF(IFERROR(IFERROR(VLOOKUP(L1065, 'CND List'!$A:$C, 3, 0), VLOOKUP(L1065&amp;"", 'CND List'!$A:$C, 3, 0)), 0)=0,
    IF(A1065="KBB", "-", ""),
    IFERROR(VLOOKUP(L1065, 'CND List'!$A:$C, 3, 0), VLOOKUP(L1065&amp;"", 'CND List'!$A:$C, 3, 0))
   ),
   IFERROR(VLOOKUP(L1065, List!D:J, 7, 0), VLOOKUP(L1065&amp;"", List!D:J, 7, 0))
  )
 )
)</f>
        <v>Standard Shipment</v>
      </c>
      <c r="C1065" s="66" t="str">
        <f t="shared" si="17"/>
        <v>Standard Shipment</v>
      </c>
      <c r="D1065" s="67" t="str">
        <f ca="1">IF(C1065="Local Scrap","Closed",IFERROR(IF(A1065="kgb","Closed",IF(MID(C1065,5,1)="Q","Closed",LOOKUP(TODAY()-W1065, {0,31,91,181,366}, {"0-30天","31-90天","91-180天","181-365天","365天以上"}))), LOOKUP(TODAY()-Z1065, {0,31,91,181,366}, {"0-30天","31-90天","91-180天","181-365天","365天以上"})))</f>
        <v>Closed</v>
      </c>
      <c r="E1065" s="67" t="str" cm="1">
        <f t="array" ref="E1065">IF(A1065&lt;&gt;"kbb", "", IF(IFERROR(VALUE(V1065), 0)=MAX(INDEX(($A$2:$A$4929="kbb")*($L$2:$L$4929=L1065)*IFERROR(VALUE($V$2:$V$4929), 0), 0)), "最新", "歷史重複"))</f>
        <v/>
      </c>
      <c r="F1065" t="s">
        <v>4832</v>
      </c>
      <c r="G1065" t="s">
        <v>29</v>
      </c>
      <c r="H1065" t="s">
        <v>30</v>
      </c>
      <c r="I1065" t="s">
        <v>3483</v>
      </c>
      <c r="J1065" t="s">
        <v>4833</v>
      </c>
      <c r="K1065" t="s">
        <v>4834</v>
      </c>
      <c r="L1065" t="s">
        <v>4958</v>
      </c>
      <c r="M1065" t="s">
        <v>1556</v>
      </c>
      <c r="N1065" t="s">
        <v>1296</v>
      </c>
      <c r="O1065" t="s">
        <v>37</v>
      </c>
      <c r="P1065" t="s">
        <v>4959</v>
      </c>
      <c r="Q1065" t="s">
        <v>38</v>
      </c>
      <c r="R1065" t="s">
        <v>1881</v>
      </c>
      <c r="S1065" t="s">
        <v>4836</v>
      </c>
      <c r="T1065" t="s">
        <v>4960</v>
      </c>
      <c r="U1065" t="s">
        <v>4849</v>
      </c>
      <c r="V1065" t="s">
        <v>4849</v>
      </c>
      <c r="W1065" t="s">
        <v>37</v>
      </c>
      <c r="X1065" t="s">
        <v>37</v>
      </c>
      <c r="Y1065" t="s">
        <v>37</v>
      </c>
      <c r="Z1065" t="s">
        <v>4961</v>
      </c>
      <c r="AA1065" t="s">
        <v>44</v>
      </c>
      <c r="AB1065" t="s">
        <v>44</v>
      </c>
      <c r="AC1065" t="s">
        <v>45</v>
      </c>
      <c r="AD1065" t="s">
        <v>1302</v>
      </c>
      <c r="AE1065" t="s">
        <v>4851</v>
      </c>
      <c r="AF1065" t="s">
        <v>2526</v>
      </c>
      <c r="AG1065">
        <v>622235</v>
      </c>
      <c r="AH1065">
        <v>8</v>
      </c>
      <c r="AI1065">
        <v>8</v>
      </c>
    </row>
    <row r="1066" spans="1:35" ht="16.850000000000001" customHeight="1">
      <c r="A1066" s="65" t="str">
        <f>IF(L1066="","",IF(COUNTIF(Wip!K:K,L1066)=0,IF(W1066="","KGB","KBB"),IF(AND(_xlfn.IFNA(VLOOKUP(L1066,Wip!K:M,3,0),"")="Y",Q1066="MTCAPPLYCONF"),"On Hold",IF(W1066="","KGB","KBB"))))</f>
        <v>KGB</v>
      </c>
      <c r="B1066" s="65" t="str">
        <f>IF(A1066="on hold", "on hold",
 IF(A1066="KGB", "Standard Shipment",
  IF(IFERROR(IFERROR(VLOOKUP(L1066, List!D:J, 7, 0), VLOOKUP(L1066&amp;"", List!D:J, 7, 0)), 0)=0,
   IF(IFERROR(IFERROR(VLOOKUP(L1066, 'CND List'!$A:$C, 3, 0), VLOOKUP(L1066&amp;"", 'CND List'!$A:$C, 3, 0)), 0)=0,
    IF(A1066="KBB", "-", ""),
    IFERROR(VLOOKUP(L1066, 'CND List'!$A:$C, 3, 0), VLOOKUP(L1066&amp;"", 'CND List'!$A:$C, 3, 0))
   ),
   IFERROR(VLOOKUP(L1066, List!D:J, 7, 0), VLOOKUP(L1066&amp;"", List!D:J, 7, 0))
  )
 )
)</f>
        <v>Standard Shipment</v>
      </c>
      <c r="C1066" s="66" t="str">
        <f t="shared" si="17"/>
        <v>Standard Shipment</v>
      </c>
      <c r="D1066" s="67" t="str">
        <f ca="1">IF(C1066="Local Scrap","Closed",IFERROR(IF(A1066="kgb","Closed",IF(MID(C1066,5,1)="Q","Closed",LOOKUP(TODAY()-W1066, {0,31,91,181,366}, {"0-30天","31-90天","91-180天","181-365天","365天以上"}))), LOOKUP(TODAY()-Z1066, {0,31,91,181,366}, {"0-30天","31-90天","91-180天","181-365天","365天以上"})))</f>
        <v>Closed</v>
      </c>
      <c r="E1066" s="67" t="str" cm="1">
        <f t="array" ref="E1066">IF(A1066&lt;&gt;"kbb", "", IF(IFERROR(VALUE(V1066), 0)=MAX(INDEX(($A$2:$A$4929="kbb")*($L$2:$L$4929=L1066)*IFERROR(VALUE($V$2:$V$4929), 0), 0)), "最新", "歷史重複"))</f>
        <v/>
      </c>
      <c r="F1066" t="s">
        <v>4962</v>
      </c>
      <c r="G1066" t="s">
        <v>29</v>
      </c>
      <c r="H1066" t="s">
        <v>30</v>
      </c>
      <c r="I1066" t="s">
        <v>3483</v>
      </c>
      <c r="J1066" t="s">
        <v>4963</v>
      </c>
      <c r="K1066" t="s">
        <v>4964</v>
      </c>
      <c r="L1066" t="s">
        <v>4965</v>
      </c>
      <c r="M1066" t="s">
        <v>1428</v>
      </c>
      <c r="N1066" t="s">
        <v>1411</v>
      </c>
      <c r="O1066" t="s">
        <v>37</v>
      </c>
      <c r="P1066" t="s">
        <v>4966</v>
      </c>
      <c r="Q1066" t="s">
        <v>38</v>
      </c>
      <c r="R1066" t="s">
        <v>1881</v>
      </c>
      <c r="S1066" t="s">
        <v>4967</v>
      </c>
      <c r="T1066" t="s">
        <v>4968</v>
      </c>
      <c r="U1066" t="s">
        <v>4969</v>
      </c>
      <c r="V1066" t="s">
        <v>4969</v>
      </c>
      <c r="W1066" t="s">
        <v>37</v>
      </c>
      <c r="X1066" t="s">
        <v>37</v>
      </c>
      <c r="Y1066" t="s">
        <v>37</v>
      </c>
      <c r="Z1066" t="s">
        <v>4970</v>
      </c>
      <c r="AA1066" t="s">
        <v>44</v>
      </c>
      <c r="AB1066" t="s">
        <v>44</v>
      </c>
      <c r="AC1066" t="s">
        <v>45</v>
      </c>
      <c r="AD1066" t="s">
        <v>1257</v>
      </c>
      <c r="AE1066" t="s">
        <v>4851</v>
      </c>
      <c r="AF1066" t="s">
        <v>2220</v>
      </c>
      <c r="AG1066">
        <v>622235</v>
      </c>
      <c r="AH1066">
        <v>7.4</v>
      </c>
      <c r="AI1066">
        <v>7.4</v>
      </c>
    </row>
    <row r="1067" spans="1:35" ht="16.850000000000001" customHeight="1">
      <c r="A1067" s="65" t="str">
        <f>IF(L1067="","",IF(COUNTIF(Wip!K:K,L1067)=0,IF(W1067="","KGB","KBB"),IF(AND(_xlfn.IFNA(VLOOKUP(L1067,Wip!K:M,3,0),"")="Y",Q1067="MTCAPPLYCONF"),"On Hold",IF(W1067="","KGB","KBB"))))</f>
        <v>KBB</v>
      </c>
      <c r="B1067" s="65" t="str">
        <f>IF(A1067="on hold", "on hold",
 IF(A1067="KGB", "Standard Shipment",
  IF(IFERROR(IFERROR(VLOOKUP(L1067, List!D:J, 7, 0), VLOOKUP(L1067&amp;"", List!D:J, 7, 0)), 0)=0,
   IF(IFERROR(IFERROR(VLOOKUP(L1067, 'CND List'!$A:$C, 3, 0), VLOOKUP(L1067&amp;"", 'CND List'!$A:$C, 3, 0)), 0)=0,
    IF(A1067="KBB", "-", ""),
    IFERROR(VLOOKUP(L1067, 'CND List'!$A:$C, 3, 0), VLOOKUP(L1067&amp;"", 'CND List'!$A:$C, 3, 0))
   ),
   IFERROR(VLOOKUP(L1067, List!D:J, 7, 0), VLOOKUP(L1067&amp;"", List!D:J, 7, 0))
  )
 )
)</f>
        <v>-</v>
      </c>
      <c r="C1067" s="66" t="str">
        <f t="shared" si="17"/>
        <v>wait for return customer</v>
      </c>
      <c r="D1067" s="67" t="str">
        <f ca="1">IF(C1067="Local Scrap","Closed",IFERROR(IF(A1067="kgb","Closed",IF(MID(C1067,5,1)="Q","Closed",LOOKUP(TODAY()-W1067, {0,31,91,181,366}, {"0-30天","31-90天","91-180天","181-365天","365天以上"}))), LOOKUP(TODAY()-Z1067, {0,31,91,181,366}, {"0-30天","31-90天","91-180天","181-365天","365天以上"})))</f>
        <v>181-365天</v>
      </c>
      <c r="E1067" s="67" t="str" cm="1">
        <f t="array" ref="E1067">IF(A1067&lt;&gt;"kbb", "", IF(IFERROR(VALUE(V1067), 0)=MAX(INDEX(($A$2:$A$4929="kbb")*($L$2:$L$4929=L1067)*IFERROR(VALUE($V$2:$V$4929), 0), 0)), "最新", "歷史重複"))</f>
        <v>最新</v>
      </c>
      <c r="F1067" t="s">
        <v>4962</v>
      </c>
      <c r="G1067" t="s">
        <v>29</v>
      </c>
      <c r="H1067" t="s">
        <v>30</v>
      </c>
      <c r="I1067" t="s">
        <v>3483</v>
      </c>
      <c r="J1067" t="s">
        <v>4963</v>
      </c>
      <c r="K1067" t="s">
        <v>4964</v>
      </c>
      <c r="L1067" t="s">
        <v>4971</v>
      </c>
      <c r="M1067" t="s">
        <v>1428</v>
      </c>
      <c r="N1067" t="s">
        <v>1411</v>
      </c>
      <c r="O1067" t="s">
        <v>37</v>
      </c>
      <c r="P1067" t="s">
        <v>4971</v>
      </c>
      <c r="Q1067" t="s">
        <v>38</v>
      </c>
      <c r="R1067" t="s">
        <v>39</v>
      </c>
      <c r="S1067" t="s">
        <v>4972</v>
      </c>
      <c r="T1067" t="s">
        <v>37</v>
      </c>
      <c r="U1067" t="s">
        <v>37</v>
      </c>
      <c r="V1067" t="s">
        <v>4973</v>
      </c>
      <c r="W1067" t="s">
        <v>517</v>
      </c>
      <c r="X1067" t="s">
        <v>114</v>
      </c>
      <c r="Y1067" t="s">
        <v>518</v>
      </c>
      <c r="Z1067" t="s">
        <v>4974</v>
      </c>
      <c r="AA1067" t="s">
        <v>44</v>
      </c>
      <c r="AB1067" t="s">
        <v>44</v>
      </c>
      <c r="AC1067" t="s">
        <v>117</v>
      </c>
      <c r="AD1067" t="s">
        <v>1257</v>
      </c>
      <c r="AE1067" t="s">
        <v>37</v>
      </c>
      <c r="AF1067" t="s">
        <v>37</v>
      </c>
      <c r="AG1067" t="s">
        <v>37</v>
      </c>
      <c r="AH1067" t="s">
        <v>37</v>
      </c>
      <c r="AI1067" t="s">
        <v>37</v>
      </c>
    </row>
    <row r="1068" spans="1:35" ht="16.850000000000001" customHeight="1">
      <c r="A1068" s="65" t="str">
        <f>IF(L1068="","",IF(COUNTIF(Wip!K:K,L1068)=0,IF(W1068="","KGB","KBB"),IF(AND(_xlfn.IFNA(VLOOKUP(L1068,Wip!K:M,3,0),"")="Y",Q1068="MTCAPPLYCONF"),"On Hold",IF(W1068="","KGB","KBB"))))</f>
        <v>KBB</v>
      </c>
      <c r="B1068" s="65" t="str">
        <f>IF(A1068="on hold", "on hold",
 IF(A1068="KGB", "Standard Shipment",
  IF(IFERROR(IFERROR(VLOOKUP(L1068, List!D:J, 7, 0), VLOOKUP(L1068&amp;"", List!D:J, 7, 0)), 0)=0,
   IF(IFERROR(IFERROR(VLOOKUP(L1068, 'CND List'!$A:$C, 3, 0), VLOOKUP(L1068&amp;"", 'CND List'!$A:$C, 3, 0)), 0)=0,
    IF(A1068="KBB", "-", ""),
    IFERROR(VLOOKUP(L1068, 'CND List'!$A:$C, 3, 0), VLOOKUP(L1068&amp;"", 'CND List'!$A:$C, 3, 0))
   ),
   IFERROR(VLOOKUP(L1068, List!D:J, 7, 0), VLOOKUP(L1068&amp;"", List!D:J, 7, 0))
  )
 )
)</f>
        <v>-</v>
      </c>
      <c r="C1068" s="66" t="str">
        <f t="shared" si="17"/>
        <v>wait for return customer</v>
      </c>
      <c r="D1068" s="67" t="str">
        <f ca="1">IF(C1068="Local Scrap","Closed",IFERROR(IF(A1068="kgb","Closed",IF(MID(C1068,5,1)="Q","Closed",LOOKUP(TODAY()-W1068, {0,31,91,181,366}, {"0-30天","31-90天","91-180天","181-365天","365天以上"}))), LOOKUP(TODAY()-Z1068, {0,31,91,181,366}, {"0-30天","31-90天","91-180天","181-365天","365天以上"})))</f>
        <v>181-365天</v>
      </c>
      <c r="E1068" s="67" t="str" cm="1">
        <f t="array" ref="E1068">IF(A1068&lt;&gt;"kbb", "", IF(IFERROR(VALUE(V1068), 0)=MAX(INDEX(($A$2:$A$4929="kbb")*($L$2:$L$4929=L1068)*IFERROR(VALUE($V$2:$V$4929), 0), 0)), "最新", "歷史重複"))</f>
        <v>最新</v>
      </c>
      <c r="F1068" t="s">
        <v>4962</v>
      </c>
      <c r="G1068" t="s">
        <v>29</v>
      </c>
      <c r="H1068" t="s">
        <v>30</v>
      </c>
      <c r="I1068" t="s">
        <v>3483</v>
      </c>
      <c r="J1068" t="s">
        <v>4963</v>
      </c>
      <c r="K1068" t="s">
        <v>4964</v>
      </c>
      <c r="L1068" t="s">
        <v>4975</v>
      </c>
      <c r="M1068" t="s">
        <v>1428</v>
      </c>
      <c r="N1068" t="s">
        <v>1411</v>
      </c>
      <c r="O1068" t="s">
        <v>37</v>
      </c>
      <c r="P1068" t="s">
        <v>4975</v>
      </c>
      <c r="Q1068" t="s">
        <v>38</v>
      </c>
      <c r="R1068" t="s">
        <v>39</v>
      </c>
      <c r="S1068" t="s">
        <v>4967</v>
      </c>
      <c r="T1068" t="s">
        <v>37</v>
      </c>
      <c r="U1068" t="s">
        <v>37</v>
      </c>
      <c r="V1068" t="s">
        <v>4976</v>
      </c>
      <c r="W1068" t="s">
        <v>517</v>
      </c>
      <c r="X1068" t="s">
        <v>114</v>
      </c>
      <c r="Y1068" t="s">
        <v>518</v>
      </c>
      <c r="Z1068" t="s">
        <v>4977</v>
      </c>
      <c r="AA1068" t="s">
        <v>44</v>
      </c>
      <c r="AB1068" t="s">
        <v>44</v>
      </c>
      <c r="AC1068" t="s">
        <v>117</v>
      </c>
      <c r="AD1068" t="s">
        <v>1257</v>
      </c>
      <c r="AE1068" t="s">
        <v>37</v>
      </c>
      <c r="AF1068" t="s">
        <v>37</v>
      </c>
      <c r="AG1068" t="s">
        <v>37</v>
      </c>
      <c r="AH1068" t="s">
        <v>37</v>
      </c>
      <c r="AI1068" t="s">
        <v>37</v>
      </c>
    </row>
    <row r="1069" spans="1:35" ht="16.850000000000001" customHeight="1">
      <c r="A1069" s="65" t="str">
        <f>IF(L1069="","",IF(COUNTIF(Wip!K:K,L1069)=0,IF(W1069="","KGB","KBB"),IF(AND(_xlfn.IFNA(VLOOKUP(L1069,Wip!K:M,3,0),"")="Y",Q1069="MTCAPPLYCONF"),"On Hold",IF(W1069="","KGB","KBB"))))</f>
        <v>KGB</v>
      </c>
      <c r="B1069" s="65" t="str">
        <f>IF(A1069="on hold", "on hold",
 IF(A1069="KGB", "Standard Shipment",
  IF(IFERROR(IFERROR(VLOOKUP(L1069, List!D:J, 7, 0), VLOOKUP(L1069&amp;"", List!D:J, 7, 0)), 0)=0,
   IF(IFERROR(IFERROR(VLOOKUP(L1069, 'CND List'!$A:$C, 3, 0), VLOOKUP(L1069&amp;"", 'CND List'!$A:$C, 3, 0)), 0)=0,
    IF(A1069="KBB", "-", ""),
    IFERROR(VLOOKUP(L1069, 'CND List'!$A:$C, 3, 0), VLOOKUP(L1069&amp;"", 'CND List'!$A:$C, 3, 0))
   ),
   IFERROR(VLOOKUP(L1069, List!D:J, 7, 0), VLOOKUP(L1069&amp;"", List!D:J, 7, 0))
  )
 )
)</f>
        <v>Standard Shipment</v>
      </c>
      <c r="C1069" s="66" t="str">
        <f t="shared" si="17"/>
        <v>Standard Shipment</v>
      </c>
      <c r="D1069" s="67" t="str">
        <f ca="1">IF(C1069="Local Scrap","Closed",IFERROR(IF(A1069="kgb","Closed",IF(MID(C1069,5,1)="Q","Closed",LOOKUP(TODAY()-W1069, {0,31,91,181,366}, {"0-30天","31-90天","91-180天","181-365天","365天以上"}))), LOOKUP(TODAY()-Z1069, {0,31,91,181,366}, {"0-30天","31-90天","91-180天","181-365天","365天以上"})))</f>
        <v>Closed</v>
      </c>
      <c r="E1069" s="67" t="str" cm="1">
        <f t="array" ref="E1069">IF(A1069&lt;&gt;"kbb", "", IF(IFERROR(VALUE(V1069), 0)=MAX(INDEX(($A$2:$A$4929="kbb")*($L$2:$L$4929=L1069)*IFERROR(VALUE($V$2:$V$4929), 0), 0)), "最新", "歷史重複"))</f>
        <v/>
      </c>
      <c r="F1069" t="s">
        <v>4962</v>
      </c>
      <c r="G1069" t="s">
        <v>29</v>
      </c>
      <c r="H1069" t="s">
        <v>30</v>
      </c>
      <c r="I1069" t="s">
        <v>3483</v>
      </c>
      <c r="J1069" t="s">
        <v>4963</v>
      </c>
      <c r="K1069" t="s">
        <v>4964</v>
      </c>
      <c r="L1069" t="s">
        <v>4978</v>
      </c>
      <c r="M1069" t="s">
        <v>1295</v>
      </c>
      <c r="N1069" t="s">
        <v>1296</v>
      </c>
      <c r="O1069" t="s">
        <v>37</v>
      </c>
      <c r="P1069" t="s">
        <v>4979</v>
      </c>
      <c r="Q1069" t="s">
        <v>38</v>
      </c>
      <c r="R1069" t="s">
        <v>1881</v>
      </c>
      <c r="S1069" t="s">
        <v>4972</v>
      </c>
      <c r="T1069" t="s">
        <v>4980</v>
      </c>
      <c r="U1069" t="s">
        <v>4969</v>
      </c>
      <c r="V1069" t="s">
        <v>4969</v>
      </c>
      <c r="W1069" t="s">
        <v>37</v>
      </c>
      <c r="X1069" t="s">
        <v>37</v>
      </c>
      <c r="Y1069" t="s">
        <v>37</v>
      </c>
      <c r="Z1069" t="s">
        <v>4981</v>
      </c>
      <c r="AA1069" t="s">
        <v>44</v>
      </c>
      <c r="AB1069" t="s">
        <v>44</v>
      </c>
      <c r="AC1069" t="s">
        <v>45</v>
      </c>
      <c r="AD1069" t="s">
        <v>1302</v>
      </c>
      <c r="AE1069" t="s">
        <v>4851</v>
      </c>
      <c r="AF1069" t="s">
        <v>2220</v>
      </c>
      <c r="AG1069">
        <v>622235</v>
      </c>
      <c r="AH1069">
        <v>7.4</v>
      </c>
      <c r="AI1069">
        <v>7.4</v>
      </c>
    </row>
    <row r="1070" spans="1:35" ht="16.850000000000001" customHeight="1">
      <c r="A1070" s="65" t="str">
        <f>IF(L1070="","",IF(COUNTIF(Wip!K:K,L1070)=0,IF(W1070="","KGB","KBB"),IF(AND(_xlfn.IFNA(VLOOKUP(L1070,Wip!K:M,3,0),"")="Y",Q1070="MTCAPPLYCONF"),"On Hold",IF(W1070="","KGB","KBB"))))</f>
        <v>KGB</v>
      </c>
      <c r="B1070" s="65" t="str">
        <f>IF(A1070="on hold", "on hold",
 IF(A1070="KGB", "Standard Shipment",
  IF(IFERROR(IFERROR(VLOOKUP(L1070, List!D:J, 7, 0), VLOOKUP(L1070&amp;"", List!D:J, 7, 0)), 0)=0,
   IF(IFERROR(IFERROR(VLOOKUP(L1070, 'CND List'!$A:$C, 3, 0), VLOOKUP(L1070&amp;"", 'CND List'!$A:$C, 3, 0)), 0)=0,
    IF(A1070="KBB", "-", ""),
    IFERROR(VLOOKUP(L1070, 'CND List'!$A:$C, 3, 0), VLOOKUP(L1070&amp;"", 'CND List'!$A:$C, 3, 0))
   ),
   IFERROR(VLOOKUP(L1070, List!D:J, 7, 0), VLOOKUP(L1070&amp;"", List!D:J, 7, 0))
  )
 )
)</f>
        <v>Standard Shipment</v>
      </c>
      <c r="C1070" s="66" t="str">
        <f t="shared" si="17"/>
        <v>Standard Shipment</v>
      </c>
      <c r="D1070" s="67" t="str">
        <f ca="1">IF(C1070="Local Scrap","Closed",IFERROR(IF(A1070="kgb","Closed",IF(MID(C1070,5,1)="Q","Closed",LOOKUP(TODAY()-W1070, {0,31,91,181,366}, {"0-30天","31-90天","91-180天","181-365天","365天以上"}))), LOOKUP(TODAY()-Z1070, {0,31,91,181,366}, {"0-30天","31-90天","91-180天","181-365天","365天以上"})))</f>
        <v>Closed</v>
      </c>
      <c r="E1070" s="67" t="str" cm="1">
        <f t="array" ref="E1070">IF(A1070&lt;&gt;"kbb", "", IF(IFERROR(VALUE(V1070), 0)=MAX(INDEX(($A$2:$A$4929="kbb")*($L$2:$L$4929=L1070)*IFERROR(VALUE($V$2:$V$4929), 0), 0)), "最新", "歷史重複"))</f>
        <v/>
      </c>
      <c r="F1070" t="s">
        <v>4962</v>
      </c>
      <c r="G1070" t="s">
        <v>29</v>
      </c>
      <c r="H1070" t="s">
        <v>30</v>
      </c>
      <c r="I1070" t="s">
        <v>3483</v>
      </c>
      <c r="J1070" t="s">
        <v>4963</v>
      </c>
      <c r="K1070" t="s">
        <v>4964</v>
      </c>
      <c r="L1070" t="s">
        <v>4982</v>
      </c>
      <c r="M1070" t="s">
        <v>1428</v>
      </c>
      <c r="N1070" t="s">
        <v>1411</v>
      </c>
      <c r="O1070" t="s">
        <v>37</v>
      </c>
      <c r="P1070" t="s">
        <v>4983</v>
      </c>
      <c r="Q1070" t="s">
        <v>38</v>
      </c>
      <c r="R1070" t="s">
        <v>1881</v>
      </c>
      <c r="S1070" t="s">
        <v>4972</v>
      </c>
      <c r="T1070" t="s">
        <v>4984</v>
      </c>
      <c r="U1070" t="s">
        <v>4969</v>
      </c>
      <c r="V1070" t="s">
        <v>4969</v>
      </c>
      <c r="W1070" t="s">
        <v>37</v>
      </c>
      <c r="X1070" t="s">
        <v>37</v>
      </c>
      <c r="Y1070" t="s">
        <v>37</v>
      </c>
      <c r="Z1070" t="s">
        <v>4985</v>
      </c>
      <c r="AA1070" t="s">
        <v>44</v>
      </c>
      <c r="AB1070" t="s">
        <v>44</v>
      </c>
      <c r="AC1070" t="s">
        <v>45</v>
      </c>
      <c r="AD1070" t="s">
        <v>1257</v>
      </c>
      <c r="AE1070" t="s">
        <v>4851</v>
      </c>
      <c r="AF1070" t="s">
        <v>2122</v>
      </c>
      <c r="AG1070">
        <v>622235</v>
      </c>
      <c r="AH1070">
        <v>7</v>
      </c>
      <c r="AI1070">
        <v>7</v>
      </c>
    </row>
    <row r="1071" spans="1:35" ht="16.850000000000001" customHeight="1">
      <c r="A1071" s="65" t="str">
        <f>IF(L1071="","",IF(COUNTIF(Wip!K:K,L1071)=0,IF(W1071="","KGB","KBB"),IF(AND(_xlfn.IFNA(VLOOKUP(L1071,Wip!K:M,3,0),"")="Y",Q1071="MTCAPPLYCONF"),"On Hold",IF(W1071="","KGB","KBB"))))</f>
        <v>KGB</v>
      </c>
      <c r="B1071" s="65" t="str">
        <f>IF(A1071="on hold", "on hold",
 IF(A1071="KGB", "Standard Shipment",
  IF(IFERROR(IFERROR(VLOOKUP(L1071, List!D:J, 7, 0), VLOOKUP(L1071&amp;"", List!D:J, 7, 0)), 0)=0,
   IF(IFERROR(IFERROR(VLOOKUP(L1071, 'CND List'!$A:$C, 3, 0), VLOOKUP(L1071&amp;"", 'CND List'!$A:$C, 3, 0)), 0)=0,
    IF(A1071="KBB", "-", ""),
    IFERROR(VLOOKUP(L1071, 'CND List'!$A:$C, 3, 0), VLOOKUP(L1071&amp;"", 'CND List'!$A:$C, 3, 0))
   ),
   IFERROR(VLOOKUP(L1071, List!D:J, 7, 0), VLOOKUP(L1071&amp;"", List!D:J, 7, 0))
  )
 )
)</f>
        <v>Standard Shipment</v>
      </c>
      <c r="C1071" s="66" t="str">
        <f t="shared" si="17"/>
        <v>Standard Shipment</v>
      </c>
      <c r="D1071" s="67" t="str">
        <f ca="1">IF(C1071="Local Scrap","Closed",IFERROR(IF(A1071="kgb","Closed",IF(MID(C1071,5,1)="Q","Closed",LOOKUP(TODAY()-W1071, {0,31,91,181,366}, {"0-30天","31-90天","91-180天","181-365天","365天以上"}))), LOOKUP(TODAY()-Z1071, {0,31,91,181,366}, {"0-30天","31-90天","91-180天","181-365天","365天以上"})))</f>
        <v>Closed</v>
      </c>
      <c r="E1071" s="67" t="str" cm="1">
        <f t="array" ref="E1071">IF(A1071&lt;&gt;"kbb", "", IF(IFERROR(VALUE(V1071), 0)=MAX(INDEX(($A$2:$A$4929="kbb")*($L$2:$L$4929=L1071)*IFERROR(VALUE($V$2:$V$4929), 0), 0)), "最新", "歷史重複"))</f>
        <v/>
      </c>
      <c r="F1071" t="s">
        <v>4962</v>
      </c>
      <c r="G1071" t="s">
        <v>29</v>
      </c>
      <c r="H1071" t="s">
        <v>30</v>
      </c>
      <c r="I1071" t="s">
        <v>3483</v>
      </c>
      <c r="J1071" t="s">
        <v>4963</v>
      </c>
      <c r="K1071" t="s">
        <v>4964</v>
      </c>
      <c r="L1071" t="s">
        <v>4986</v>
      </c>
      <c r="M1071" t="s">
        <v>1248</v>
      </c>
      <c r="N1071" t="s">
        <v>1249</v>
      </c>
      <c r="O1071" t="s">
        <v>37</v>
      </c>
      <c r="P1071" t="s">
        <v>4987</v>
      </c>
      <c r="Q1071" t="s">
        <v>38</v>
      </c>
      <c r="R1071" t="s">
        <v>1881</v>
      </c>
      <c r="S1071" t="s">
        <v>4972</v>
      </c>
      <c r="T1071" t="s">
        <v>4988</v>
      </c>
      <c r="U1071" t="s">
        <v>4969</v>
      </c>
      <c r="V1071" t="s">
        <v>4969</v>
      </c>
      <c r="W1071" t="s">
        <v>37</v>
      </c>
      <c r="X1071" t="s">
        <v>37</v>
      </c>
      <c r="Y1071" t="s">
        <v>37</v>
      </c>
      <c r="Z1071" t="s">
        <v>4989</v>
      </c>
      <c r="AA1071" t="s">
        <v>44</v>
      </c>
      <c r="AB1071" t="s">
        <v>44</v>
      </c>
      <c r="AC1071" t="s">
        <v>45</v>
      </c>
      <c r="AD1071" t="s">
        <v>1257</v>
      </c>
      <c r="AE1071" t="s">
        <v>4851</v>
      </c>
      <c r="AF1071" t="s">
        <v>2317</v>
      </c>
      <c r="AG1071">
        <v>622235</v>
      </c>
      <c r="AH1071">
        <v>8</v>
      </c>
      <c r="AI1071">
        <v>8</v>
      </c>
    </row>
    <row r="1072" spans="1:35" ht="16.850000000000001" customHeight="1">
      <c r="A1072" s="65" t="str">
        <f>IF(L1072="","",IF(COUNTIF(Wip!K:K,L1072)=0,IF(W1072="","KGB","KBB"),IF(AND(_xlfn.IFNA(VLOOKUP(L1072,Wip!K:M,3,0),"")="Y",Q1072="MTCAPPLYCONF"),"On Hold",IF(W1072="","KGB","KBB"))))</f>
        <v>KGB</v>
      </c>
      <c r="B1072" s="65" t="str">
        <f>IF(A1072="on hold", "on hold",
 IF(A1072="KGB", "Standard Shipment",
  IF(IFERROR(IFERROR(VLOOKUP(L1072, List!D:J, 7, 0), VLOOKUP(L1072&amp;"", List!D:J, 7, 0)), 0)=0,
   IF(IFERROR(IFERROR(VLOOKUP(L1072, 'CND List'!$A:$C, 3, 0), VLOOKUP(L1072&amp;"", 'CND List'!$A:$C, 3, 0)), 0)=0,
    IF(A1072="KBB", "-", ""),
    IFERROR(VLOOKUP(L1072, 'CND List'!$A:$C, 3, 0), VLOOKUP(L1072&amp;"", 'CND List'!$A:$C, 3, 0))
   ),
   IFERROR(VLOOKUP(L1072, List!D:J, 7, 0), VLOOKUP(L1072&amp;"", List!D:J, 7, 0))
  )
 )
)</f>
        <v>Standard Shipment</v>
      </c>
      <c r="C1072" s="66" t="str">
        <f t="shared" si="17"/>
        <v>Standard Shipment</v>
      </c>
      <c r="D1072" s="67" t="str">
        <f ca="1">IF(C1072="Local Scrap","Closed",IFERROR(IF(A1072="kgb","Closed",IF(MID(C1072,5,1)="Q","Closed",LOOKUP(TODAY()-W1072, {0,31,91,181,366}, {"0-30天","31-90天","91-180天","181-365天","365天以上"}))), LOOKUP(TODAY()-Z1072, {0,31,91,181,366}, {"0-30天","31-90天","91-180天","181-365天","365天以上"})))</f>
        <v>Closed</v>
      </c>
      <c r="E1072" s="67" t="str" cm="1">
        <f t="array" ref="E1072">IF(A1072&lt;&gt;"kbb", "", IF(IFERROR(VALUE(V1072), 0)=MAX(INDEX(($A$2:$A$4929="kbb")*($L$2:$L$4929=L1072)*IFERROR(VALUE($V$2:$V$4929), 0), 0)), "最新", "歷史重複"))</f>
        <v/>
      </c>
      <c r="F1072" t="s">
        <v>4962</v>
      </c>
      <c r="G1072" t="s">
        <v>29</v>
      </c>
      <c r="H1072" t="s">
        <v>30</v>
      </c>
      <c r="I1072" t="s">
        <v>3483</v>
      </c>
      <c r="J1072" t="s">
        <v>4963</v>
      </c>
      <c r="K1072" t="s">
        <v>4964</v>
      </c>
      <c r="L1072" t="s">
        <v>4990</v>
      </c>
      <c r="M1072" t="s">
        <v>4170</v>
      </c>
      <c r="N1072" t="s">
        <v>4171</v>
      </c>
      <c r="O1072" t="s">
        <v>37</v>
      </c>
      <c r="P1072" t="s">
        <v>4991</v>
      </c>
      <c r="Q1072" t="s">
        <v>38</v>
      </c>
      <c r="R1072" t="s">
        <v>1881</v>
      </c>
      <c r="S1072" t="s">
        <v>4972</v>
      </c>
      <c r="T1072" t="s">
        <v>4992</v>
      </c>
      <c r="U1072" t="s">
        <v>4969</v>
      </c>
      <c r="V1072" t="s">
        <v>4969</v>
      </c>
      <c r="W1072" t="s">
        <v>37</v>
      </c>
      <c r="X1072" t="s">
        <v>37</v>
      </c>
      <c r="Y1072" t="s">
        <v>37</v>
      </c>
      <c r="Z1072" t="s">
        <v>4993</v>
      </c>
      <c r="AA1072" t="s">
        <v>44</v>
      </c>
      <c r="AB1072" t="s">
        <v>44</v>
      </c>
      <c r="AC1072" t="s">
        <v>45</v>
      </c>
      <c r="AD1072" t="s">
        <v>1302</v>
      </c>
      <c r="AE1072" t="s">
        <v>4851</v>
      </c>
      <c r="AF1072" t="s">
        <v>4994</v>
      </c>
      <c r="AG1072">
        <v>622235</v>
      </c>
      <c r="AH1072">
        <v>6.9</v>
      </c>
      <c r="AI1072">
        <v>6.9</v>
      </c>
    </row>
    <row r="1073" spans="1:35" ht="16.850000000000001" customHeight="1">
      <c r="A1073" s="65" t="str">
        <f>IF(L1073="","",IF(COUNTIF(Wip!K:K,L1073)=0,IF(W1073="","KGB","KBB"),IF(AND(_xlfn.IFNA(VLOOKUP(L1073,Wip!K:M,3,0),"")="Y",Q1073="MTCAPPLYCONF"),"On Hold",IF(W1073="","KGB","KBB"))))</f>
        <v>KGB</v>
      </c>
      <c r="B1073" s="65" t="str">
        <f>IF(A1073="on hold", "on hold",
 IF(A1073="KGB", "Standard Shipment",
  IF(IFERROR(IFERROR(VLOOKUP(L1073, List!D:J, 7, 0), VLOOKUP(L1073&amp;"", List!D:J, 7, 0)), 0)=0,
   IF(IFERROR(IFERROR(VLOOKUP(L1073, 'CND List'!$A:$C, 3, 0), VLOOKUP(L1073&amp;"", 'CND List'!$A:$C, 3, 0)), 0)=0,
    IF(A1073="KBB", "-", ""),
    IFERROR(VLOOKUP(L1073, 'CND List'!$A:$C, 3, 0), VLOOKUP(L1073&amp;"", 'CND List'!$A:$C, 3, 0))
   ),
   IFERROR(VLOOKUP(L1073, List!D:J, 7, 0), VLOOKUP(L1073&amp;"", List!D:J, 7, 0))
  )
 )
)</f>
        <v>Standard Shipment</v>
      </c>
      <c r="C1073" s="66" t="str">
        <f t="shared" si="17"/>
        <v>Standard Shipment</v>
      </c>
      <c r="D1073" s="67" t="str">
        <f ca="1">IF(C1073="Local Scrap","Closed",IFERROR(IF(A1073="kgb","Closed",IF(MID(C1073,5,1)="Q","Closed",LOOKUP(TODAY()-W1073, {0,31,91,181,366}, {"0-30天","31-90天","91-180天","181-365天","365天以上"}))), LOOKUP(TODAY()-Z1073, {0,31,91,181,366}, {"0-30天","31-90天","91-180天","181-365天","365天以上"})))</f>
        <v>Closed</v>
      </c>
      <c r="E1073" s="67" t="str" cm="1">
        <f t="array" ref="E1073">IF(A1073&lt;&gt;"kbb", "", IF(IFERROR(VALUE(V1073), 0)=MAX(INDEX(($A$2:$A$4929="kbb")*($L$2:$L$4929=L1073)*IFERROR(VALUE($V$2:$V$4929), 0), 0)), "最新", "歷史重複"))</f>
        <v/>
      </c>
      <c r="F1073" t="s">
        <v>4962</v>
      </c>
      <c r="G1073" t="s">
        <v>29</v>
      </c>
      <c r="H1073" t="s">
        <v>30</v>
      </c>
      <c r="I1073" t="s">
        <v>3483</v>
      </c>
      <c r="J1073" t="s">
        <v>4963</v>
      </c>
      <c r="K1073" t="s">
        <v>4964</v>
      </c>
      <c r="L1073" t="s">
        <v>4995</v>
      </c>
      <c r="M1073" t="s">
        <v>1725</v>
      </c>
      <c r="N1073" t="s">
        <v>1391</v>
      </c>
      <c r="O1073" t="s">
        <v>37</v>
      </c>
      <c r="P1073" t="s">
        <v>4996</v>
      </c>
      <c r="Q1073" t="s">
        <v>38</v>
      </c>
      <c r="R1073" t="s">
        <v>1881</v>
      </c>
      <c r="S1073" t="s">
        <v>4972</v>
      </c>
      <c r="T1073" t="s">
        <v>4997</v>
      </c>
      <c r="U1073" t="s">
        <v>4998</v>
      </c>
      <c r="V1073" t="s">
        <v>4998</v>
      </c>
      <c r="W1073" t="s">
        <v>37</v>
      </c>
      <c r="X1073" t="s">
        <v>37</v>
      </c>
      <c r="Y1073" t="s">
        <v>37</v>
      </c>
      <c r="Z1073" t="s">
        <v>4999</v>
      </c>
      <c r="AA1073" t="s">
        <v>44</v>
      </c>
      <c r="AB1073" t="s">
        <v>44</v>
      </c>
      <c r="AC1073" t="s">
        <v>45</v>
      </c>
      <c r="AD1073" t="s">
        <v>1302</v>
      </c>
      <c r="AE1073" t="s">
        <v>5000</v>
      </c>
      <c r="AF1073" t="s">
        <v>48</v>
      </c>
      <c r="AG1073">
        <v>622335</v>
      </c>
      <c r="AH1073">
        <v>6.7</v>
      </c>
      <c r="AI1073">
        <v>6.7</v>
      </c>
    </row>
    <row r="1074" spans="1:35" ht="16.850000000000001" customHeight="1">
      <c r="A1074" s="65" t="str">
        <f>IF(L1074="","",IF(COUNTIF(Wip!K:K,L1074)=0,IF(W1074="","KGB","KBB"),IF(AND(_xlfn.IFNA(VLOOKUP(L1074,Wip!K:M,3,0),"")="Y",Q1074="MTCAPPLYCONF"),"On Hold",IF(W1074="","KGB","KBB"))))</f>
        <v>KGB</v>
      </c>
      <c r="B1074" s="65" t="str">
        <f>IF(A1074="on hold", "on hold",
 IF(A1074="KGB", "Standard Shipment",
  IF(IFERROR(IFERROR(VLOOKUP(L1074, List!D:J, 7, 0), VLOOKUP(L1074&amp;"", List!D:J, 7, 0)), 0)=0,
   IF(IFERROR(IFERROR(VLOOKUP(L1074, 'CND List'!$A:$C, 3, 0), VLOOKUP(L1074&amp;"", 'CND List'!$A:$C, 3, 0)), 0)=0,
    IF(A1074="KBB", "-", ""),
    IFERROR(VLOOKUP(L1074, 'CND List'!$A:$C, 3, 0), VLOOKUP(L1074&amp;"", 'CND List'!$A:$C, 3, 0))
   ),
   IFERROR(VLOOKUP(L1074, List!D:J, 7, 0), VLOOKUP(L1074&amp;"", List!D:J, 7, 0))
  )
 )
)</f>
        <v>Standard Shipment</v>
      </c>
      <c r="C1074" s="66" t="str">
        <f t="shared" si="17"/>
        <v>Standard Shipment</v>
      </c>
      <c r="D1074" s="67" t="str">
        <f ca="1">IF(C1074="Local Scrap","Closed",IFERROR(IF(A1074="kgb","Closed",IF(MID(C1074,5,1)="Q","Closed",LOOKUP(TODAY()-W1074, {0,31,91,181,366}, {"0-30天","31-90天","91-180天","181-365天","365天以上"}))), LOOKUP(TODAY()-Z1074, {0,31,91,181,366}, {"0-30天","31-90天","91-180天","181-365天","365天以上"})))</f>
        <v>Closed</v>
      </c>
      <c r="E1074" s="67" t="str" cm="1">
        <f t="array" ref="E1074">IF(A1074&lt;&gt;"kbb", "", IF(IFERROR(VALUE(V1074), 0)=MAX(INDEX(($A$2:$A$4929="kbb")*($L$2:$L$4929=L1074)*IFERROR(VALUE($V$2:$V$4929), 0), 0)), "最新", "歷史重複"))</f>
        <v/>
      </c>
      <c r="F1074" t="s">
        <v>4962</v>
      </c>
      <c r="G1074" t="s">
        <v>29</v>
      </c>
      <c r="H1074" t="s">
        <v>30</v>
      </c>
      <c r="I1074" t="s">
        <v>3483</v>
      </c>
      <c r="J1074" t="s">
        <v>4963</v>
      </c>
      <c r="K1074" t="s">
        <v>4964</v>
      </c>
      <c r="L1074" t="s">
        <v>5001</v>
      </c>
      <c r="M1074" t="s">
        <v>1527</v>
      </c>
      <c r="N1074" t="s">
        <v>1528</v>
      </c>
      <c r="O1074" t="s">
        <v>37</v>
      </c>
      <c r="P1074" t="s">
        <v>5002</v>
      </c>
      <c r="Q1074" t="s">
        <v>38</v>
      </c>
      <c r="R1074" t="s">
        <v>1881</v>
      </c>
      <c r="S1074" t="s">
        <v>4972</v>
      </c>
      <c r="T1074" t="s">
        <v>5003</v>
      </c>
      <c r="U1074" t="s">
        <v>4969</v>
      </c>
      <c r="V1074" t="s">
        <v>4969</v>
      </c>
      <c r="W1074" t="s">
        <v>37</v>
      </c>
      <c r="X1074" t="s">
        <v>37</v>
      </c>
      <c r="Y1074" t="s">
        <v>37</v>
      </c>
      <c r="Z1074" t="s">
        <v>5004</v>
      </c>
      <c r="AA1074" t="s">
        <v>44</v>
      </c>
      <c r="AB1074" t="s">
        <v>44</v>
      </c>
      <c r="AC1074" t="s">
        <v>45</v>
      </c>
      <c r="AD1074" t="s">
        <v>1532</v>
      </c>
      <c r="AE1074" t="s">
        <v>4851</v>
      </c>
      <c r="AF1074" t="s">
        <v>4994</v>
      </c>
      <c r="AG1074">
        <v>622235</v>
      </c>
      <c r="AH1074">
        <v>6.9</v>
      </c>
      <c r="AI1074">
        <v>6.9</v>
      </c>
    </row>
    <row r="1075" spans="1:35" ht="16.850000000000001" customHeight="1">
      <c r="A1075" s="65" t="str">
        <f>IF(L1075="","",IF(COUNTIF(Wip!K:K,L1075)=0,IF(W1075="","KGB","KBB"),IF(AND(_xlfn.IFNA(VLOOKUP(L1075,Wip!K:M,3,0),"")="Y",Q1075="MTCAPPLYCONF"),"On Hold",IF(W1075="","KGB","KBB"))))</f>
        <v>KGB</v>
      </c>
      <c r="B1075" s="65" t="str">
        <f>IF(A1075="on hold", "on hold",
 IF(A1075="KGB", "Standard Shipment",
  IF(IFERROR(IFERROR(VLOOKUP(L1075, List!D:J, 7, 0), VLOOKUP(L1075&amp;"", List!D:J, 7, 0)), 0)=0,
   IF(IFERROR(IFERROR(VLOOKUP(L1075, 'CND List'!$A:$C, 3, 0), VLOOKUP(L1075&amp;"", 'CND List'!$A:$C, 3, 0)), 0)=0,
    IF(A1075="KBB", "-", ""),
    IFERROR(VLOOKUP(L1075, 'CND List'!$A:$C, 3, 0), VLOOKUP(L1075&amp;"", 'CND List'!$A:$C, 3, 0))
   ),
   IFERROR(VLOOKUP(L1075, List!D:J, 7, 0), VLOOKUP(L1075&amp;"", List!D:J, 7, 0))
  )
 )
)</f>
        <v>Standard Shipment</v>
      </c>
      <c r="C1075" s="66" t="str">
        <f t="shared" si="17"/>
        <v>Standard Shipment</v>
      </c>
      <c r="D1075" s="67" t="str">
        <f ca="1">IF(C1075="Local Scrap","Closed",IFERROR(IF(A1075="kgb","Closed",IF(MID(C1075,5,1)="Q","Closed",LOOKUP(TODAY()-W1075, {0,31,91,181,366}, {"0-30天","31-90天","91-180天","181-365天","365天以上"}))), LOOKUP(TODAY()-Z1075, {0,31,91,181,366}, {"0-30天","31-90天","91-180天","181-365天","365天以上"})))</f>
        <v>Closed</v>
      </c>
      <c r="E1075" s="67" t="str" cm="1">
        <f t="array" ref="E1075">IF(A1075&lt;&gt;"kbb", "", IF(IFERROR(VALUE(V1075), 0)=MAX(INDEX(($A$2:$A$4929="kbb")*($L$2:$L$4929=L1075)*IFERROR(VALUE($V$2:$V$4929), 0), 0)), "最新", "歷史重複"))</f>
        <v/>
      </c>
      <c r="F1075" t="s">
        <v>4962</v>
      </c>
      <c r="G1075" t="s">
        <v>29</v>
      </c>
      <c r="H1075" t="s">
        <v>30</v>
      </c>
      <c r="I1075" t="s">
        <v>3483</v>
      </c>
      <c r="J1075" t="s">
        <v>4963</v>
      </c>
      <c r="K1075" t="s">
        <v>4964</v>
      </c>
      <c r="L1075" t="s">
        <v>5005</v>
      </c>
      <c r="M1075" t="s">
        <v>1295</v>
      </c>
      <c r="N1075" t="s">
        <v>1296</v>
      </c>
      <c r="O1075" t="s">
        <v>37</v>
      </c>
      <c r="P1075" t="s">
        <v>5006</v>
      </c>
      <c r="Q1075" t="s">
        <v>38</v>
      </c>
      <c r="R1075" t="s">
        <v>1881</v>
      </c>
      <c r="S1075" t="s">
        <v>4972</v>
      </c>
      <c r="T1075" t="s">
        <v>5007</v>
      </c>
      <c r="U1075" t="s">
        <v>4969</v>
      </c>
      <c r="V1075" t="s">
        <v>4969</v>
      </c>
      <c r="W1075" t="s">
        <v>37</v>
      </c>
      <c r="X1075" t="s">
        <v>37</v>
      </c>
      <c r="Y1075" t="s">
        <v>37</v>
      </c>
      <c r="Z1075" t="s">
        <v>5008</v>
      </c>
      <c r="AA1075" t="s">
        <v>44</v>
      </c>
      <c r="AB1075" t="s">
        <v>44</v>
      </c>
      <c r="AC1075" t="s">
        <v>45</v>
      </c>
      <c r="AD1075" t="s">
        <v>1302</v>
      </c>
      <c r="AE1075" t="s">
        <v>4851</v>
      </c>
      <c r="AF1075" t="s">
        <v>2220</v>
      </c>
      <c r="AG1075">
        <v>622235</v>
      </c>
      <c r="AH1075">
        <v>7.4</v>
      </c>
      <c r="AI1075">
        <v>7.4</v>
      </c>
    </row>
    <row r="1076" spans="1:35" ht="16.850000000000001" customHeight="1">
      <c r="A1076" s="65" t="str">
        <f>IF(L1076="","",IF(COUNTIF(Wip!K:K,L1076)=0,IF(W1076="","KGB","KBB"),IF(AND(_xlfn.IFNA(VLOOKUP(L1076,Wip!K:M,3,0),"")="Y",Q1076="MTCAPPLYCONF"),"On Hold",IF(W1076="","KGB","KBB"))))</f>
        <v>KGB</v>
      </c>
      <c r="B1076" s="65" t="str">
        <f>IF(A1076="on hold", "on hold",
 IF(A1076="KGB", "Standard Shipment",
  IF(IFERROR(IFERROR(VLOOKUP(L1076, List!D:J, 7, 0), VLOOKUP(L1076&amp;"", List!D:J, 7, 0)), 0)=0,
   IF(IFERROR(IFERROR(VLOOKUP(L1076, 'CND List'!$A:$C, 3, 0), VLOOKUP(L1076&amp;"", 'CND List'!$A:$C, 3, 0)), 0)=0,
    IF(A1076="KBB", "-", ""),
    IFERROR(VLOOKUP(L1076, 'CND List'!$A:$C, 3, 0), VLOOKUP(L1076&amp;"", 'CND List'!$A:$C, 3, 0))
   ),
   IFERROR(VLOOKUP(L1076, List!D:J, 7, 0), VLOOKUP(L1076&amp;"", List!D:J, 7, 0))
  )
 )
)</f>
        <v>Standard Shipment</v>
      </c>
      <c r="C1076" s="66" t="str">
        <f t="shared" si="17"/>
        <v>Standard Shipment</v>
      </c>
      <c r="D1076" s="67" t="str">
        <f ca="1">IF(C1076="Local Scrap","Closed",IFERROR(IF(A1076="kgb","Closed",IF(MID(C1076,5,1)="Q","Closed",LOOKUP(TODAY()-W1076, {0,31,91,181,366}, {"0-30天","31-90天","91-180天","181-365天","365天以上"}))), LOOKUP(TODAY()-Z1076, {0,31,91,181,366}, {"0-30天","31-90天","91-180天","181-365天","365天以上"})))</f>
        <v>Closed</v>
      </c>
      <c r="E1076" s="67" t="str" cm="1">
        <f t="array" ref="E1076">IF(A1076&lt;&gt;"kbb", "", IF(IFERROR(VALUE(V1076), 0)=MAX(INDEX(($A$2:$A$4929="kbb")*($L$2:$L$4929=L1076)*IFERROR(VALUE($V$2:$V$4929), 0), 0)), "最新", "歷史重複"))</f>
        <v/>
      </c>
      <c r="F1076" t="s">
        <v>4962</v>
      </c>
      <c r="G1076" t="s">
        <v>29</v>
      </c>
      <c r="H1076" t="s">
        <v>30</v>
      </c>
      <c r="I1076" t="s">
        <v>3483</v>
      </c>
      <c r="J1076" t="s">
        <v>4963</v>
      </c>
      <c r="K1076" t="s">
        <v>4964</v>
      </c>
      <c r="L1076" t="s">
        <v>5009</v>
      </c>
      <c r="M1076" t="s">
        <v>5010</v>
      </c>
      <c r="N1076" t="s">
        <v>1411</v>
      </c>
      <c r="O1076" t="s">
        <v>37</v>
      </c>
      <c r="P1076" t="s">
        <v>5011</v>
      </c>
      <c r="Q1076" t="s">
        <v>38</v>
      </c>
      <c r="R1076" t="s">
        <v>1881</v>
      </c>
      <c r="S1076" t="s">
        <v>4972</v>
      </c>
      <c r="T1076" t="s">
        <v>5012</v>
      </c>
      <c r="U1076" t="s">
        <v>4969</v>
      </c>
      <c r="V1076" t="s">
        <v>4969</v>
      </c>
      <c r="W1076" t="s">
        <v>37</v>
      </c>
      <c r="X1076" t="s">
        <v>37</v>
      </c>
      <c r="Y1076" t="s">
        <v>37</v>
      </c>
      <c r="Z1076" t="s">
        <v>5013</v>
      </c>
      <c r="AA1076" t="s">
        <v>44</v>
      </c>
      <c r="AB1076" t="s">
        <v>44</v>
      </c>
      <c r="AC1076" t="s">
        <v>45</v>
      </c>
      <c r="AD1076" t="s">
        <v>1257</v>
      </c>
      <c r="AE1076" t="s">
        <v>4851</v>
      </c>
      <c r="AF1076" t="s">
        <v>2122</v>
      </c>
      <c r="AG1076">
        <v>622235</v>
      </c>
      <c r="AH1076">
        <v>7</v>
      </c>
      <c r="AI1076">
        <v>7</v>
      </c>
    </row>
    <row r="1077" spans="1:35" ht="16.850000000000001" customHeight="1">
      <c r="A1077" s="65" t="str">
        <f>IF(L1077="","",IF(COUNTIF(Wip!K:K,L1077)=0,IF(W1077="","KGB","KBB"),IF(AND(_xlfn.IFNA(VLOOKUP(L1077,Wip!K:M,3,0),"")="Y",Q1077="MTCAPPLYCONF"),"On Hold",IF(W1077="","KGB","KBB"))))</f>
        <v>KGB</v>
      </c>
      <c r="B1077" s="65" t="str">
        <f>IF(A1077="on hold", "on hold",
 IF(A1077="KGB", "Standard Shipment",
  IF(IFERROR(IFERROR(VLOOKUP(L1077, List!D:J, 7, 0), VLOOKUP(L1077&amp;"", List!D:J, 7, 0)), 0)=0,
   IF(IFERROR(IFERROR(VLOOKUP(L1077, 'CND List'!$A:$C, 3, 0), VLOOKUP(L1077&amp;"", 'CND List'!$A:$C, 3, 0)), 0)=0,
    IF(A1077="KBB", "-", ""),
    IFERROR(VLOOKUP(L1077, 'CND List'!$A:$C, 3, 0), VLOOKUP(L1077&amp;"", 'CND List'!$A:$C, 3, 0))
   ),
   IFERROR(VLOOKUP(L1077, List!D:J, 7, 0), VLOOKUP(L1077&amp;"", List!D:J, 7, 0))
  )
 )
)</f>
        <v>Standard Shipment</v>
      </c>
      <c r="C1077" s="66" t="str">
        <f t="shared" si="17"/>
        <v>Standard Shipment</v>
      </c>
      <c r="D1077" s="67" t="str">
        <f ca="1">IF(C1077="Local Scrap","Closed",IFERROR(IF(A1077="kgb","Closed",IF(MID(C1077,5,1)="Q","Closed",LOOKUP(TODAY()-W1077, {0,31,91,181,366}, {"0-30天","31-90天","91-180天","181-365天","365天以上"}))), LOOKUP(TODAY()-Z1077, {0,31,91,181,366}, {"0-30天","31-90天","91-180天","181-365天","365天以上"})))</f>
        <v>Closed</v>
      </c>
      <c r="E1077" s="67" t="str" cm="1">
        <f t="array" ref="E1077">IF(A1077&lt;&gt;"kbb", "", IF(IFERROR(VALUE(V1077), 0)=MAX(INDEX(($A$2:$A$4929="kbb")*($L$2:$L$4929=L1077)*IFERROR(VALUE($V$2:$V$4929), 0), 0)), "最新", "歷史重複"))</f>
        <v/>
      </c>
      <c r="F1077" t="s">
        <v>4962</v>
      </c>
      <c r="G1077" t="s">
        <v>29</v>
      </c>
      <c r="H1077" t="s">
        <v>30</v>
      </c>
      <c r="I1077" t="s">
        <v>3483</v>
      </c>
      <c r="J1077" t="s">
        <v>4963</v>
      </c>
      <c r="K1077" t="s">
        <v>4964</v>
      </c>
      <c r="L1077" t="s">
        <v>5014</v>
      </c>
      <c r="M1077" t="s">
        <v>1259</v>
      </c>
      <c r="N1077" t="s">
        <v>1260</v>
      </c>
      <c r="O1077" t="s">
        <v>37</v>
      </c>
      <c r="P1077" t="s">
        <v>5015</v>
      </c>
      <c r="Q1077" t="s">
        <v>38</v>
      </c>
      <c r="R1077" t="s">
        <v>1881</v>
      </c>
      <c r="S1077" t="s">
        <v>5016</v>
      </c>
      <c r="T1077" t="s">
        <v>5017</v>
      </c>
      <c r="U1077" t="s">
        <v>4969</v>
      </c>
      <c r="V1077" t="s">
        <v>4969</v>
      </c>
      <c r="W1077" t="s">
        <v>37</v>
      </c>
      <c r="X1077" t="s">
        <v>37</v>
      </c>
      <c r="Y1077" t="s">
        <v>37</v>
      </c>
      <c r="Z1077" t="s">
        <v>5018</v>
      </c>
      <c r="AA1077" t="s">
        <v>44</v>
      </c>
      <c r="AB1077" t="s">
        <v>44</v>
      </c>
      <c r="AC1077" t="s">
        <v>45</v>
      </c>
      <c r="AD1077" t="s">
        <v>1257</v>
      </c>
      <c r="AE1077" t="s">
        <v>4851</v>
      </c>
      <c r="AF1077" t="s">
        <v>1918</v>
      </c>
      <c r="AG1077">
        <v>622235</v>
      </c>
      <c r="AH1077">
        <v>7.2</v>
      </c>
      <c r="AI1077">
        <v>7.2</v>
      </c>
    </row>
    <row r="1078" spans="1:35" ht="16.850000000000001" customHeight="1">
      <c r="A1078" s="65" t="str">
        <f>IF(L1078="","",IF(COUNTIF(Wip!K:K,L1078)=0,IF(W1078="","KGB","KBB"),IF(AND(_xlfn.IFNA(VLOOKUP(L1078,Wip!K:M,3,0),"")="Y",Q1078="MTCAPPLYCONF"),"On Hold",IF(W1078="","KGB","KBB"))))</f>
        <v>KGB</v>
      </c>
      <c r="B1078" s="65" t="str">
        <f>IF(A1078="on hold", "on hold",
 IF(A1078="KGB", "Standard Shipment",
  IF(IFERROR(IFERROR(VLOOKUP(L1078, List!D:J, 7, 0), VLOOKUP(L1078&amp;"", List!D:J, 7, 0)), 0)=0,
   IF(IFERROR(IFERROR(VLOOKUP(L1078, 'CND List'!$A:$C, 3, 0), VLOOKUP(L1078&amp;"", 'CND List'!$A:$C, 3, 0)), 0)=0,
    IF(A1078="KBB", "-", ""),
    IFERROR(VLOOKUP(L1078, 'CND List'!$A:$C, 3, 0), VLOOKUP(L1078&amp;"", 'CND List'!$A:$C, 3, 0))
   ),
   IFERROR(VLOOKUP(L1078, List!D:J, 7, 0), VLOOKUP(L1078&amp;"", List!D:J, 7, 0))
  )
 )
)</f>
        <v>Standard Shipment</v>
      </c>
      <c r="C1078" s="66" t="str">
        <f t="shared" si="17"/>
        <v>Standard Shipment</v>
      </c>
      <c r="D1078" s="67" t="str">
        <f ca="1">IF(C1078="Local Scrap","Closed",IFERROR(IF(A1078="kgb","Closed",IF(MID(C1078,5,1)="Q","Closed",LOOKUP(TODAY()-W1078, {0,31,91,181,366}, {"0-30天","31-90天","91-180天","181-365天","365天以上"}))), LOOKUP(TODAY()-Z1078, {0,31,91,181,366}, {"0-30天","31-90天","91-180天","181-365天","365天以上"})))</f>
        <v>Closed</v>
      </c>
      <c r="E1078" s="67" t="str" cm="1">
        <f t="array" ref="E1078">IF(A1078&lt;&gt;"kbb", "", IF(IFERROR(VALUE(V1078), 0)=MAX(INDEX(($A$2:$A$4929="kbb")*($L$2:$L$4929=L1078)*IFERROR(VALUE($V$2:$V$4929), 0), 0)), "最新", "歷史重複"))</f>
        <v/>
      </c>
      <c r="F1078" t="s">
        <v>4962</v>
      </c>
      <c r="G1078" t="s">
        <v>29</v>
      </c>
      <c r="H1078" t="s">
        <v>30</v>
      </c>
      <c r="I1078" t="s">
        <v>3483</v>
      </c>
      <c r="J1078" t="s">
        <v>4963</v>
      </c>
      <c r="K1078" t="s">
        <v>4964</v>
      </c>
      <c r="L1078" t="s">
        <v>5019</v>
      </c>
      <c r="M1078" t="s">
        <v>1248</v>
      </c>
      <c r="N1078" t="s">
        <v>1249</v>
      </c>
      <c r="O1078" t="s">
        <v>37</v>
      </c>
      <c r="P1078" t="s">
        <v>5020</v>
      </c>
      <c r="Q1078" t="s">
        <v>38</v>
      </c>
      <c r="R1078" t="s">
        <v>1881</v>
      </c>
      <c r="S1078" t="s">
        <v>5016</v>
      </c>
      <c r="T1078" t="s">
        <v>5021</v>
      </c>
      <c r="U1078" t="s">
        <v>4969</v>
      </c>
      <c r="V1078" t="s">
        <v>4969</v>
      </c>
      <c r="W1078" t="s">
        <v>37</v>
      </c>
      <c r="X1078" t="s">
        <v>37</v>
      </c>
      <c r="Y1078" t="s">
        <v>37</v>
      </c>
      <c r="Z1078" t="s">
        <v>5022</v>
      </c>
      <c r="AA1078" t="s">
        <v>44</v>
      </c>
      <c r="AB1078" t="s">
        <v>44</v>
      </c>
      <c r="AC1078" t="s">
        <v>45</v>
      </c>
      <c r="AD1078" t="s">
        <v>1257</v>
      </c>
      <c r="AE1078" t="s">
        <v>4851</v>
      </c>
      <c r="AF1078" t="s">
        <v>4852</v>
      </c>
      <c r="AG1078">
        <v>622235</v>
      </c>
      <c r="AH1078">
        <v>6.6</v>
      </c>
      <c r="AI1078">
        <v>6.6</v>
      </c>
    </row>
    <row r="1079" spans="1:35" ht="16.850000000000001" customHeight="1">
      <c r="A1079" s="65" t="str">
        <f>IF(L1079="","",IF(COUNTIF(Wip!K:K,L1079)=0,IF(W1079="","KGB","KBB"),IF(AND(_xlfn.IFNA(VLOOKUP(L1079,Wip!K:M,3,0),"")="Y",Q1079="MTCAPPLYCONF"),"On Hold",IF(W1079="","KGB","KBB"))))</f>
        <v>KBB</v>
      </c>
      <c r="B1079" s="65" t="str">
        <f>IF(A1079="on hold", "on hold",
 IF(A1079="KGB", "Standard Shipment",
  IF(IFERROR(IFERROR(VLOOKUP(L1079, List!D:J, 7, 0), VLOOKUP(L1079&amp;"", List!D:J, 7, 0)), 0)=0,
   IF(IFERROR(IFERROR(VLOOKUP(L1079, 'CND List'!$A:$C, 3, 0), VLOOKUP(L1079&amp;"", 'CND List'!$A:$C, 3, 0)), 0)=0,
    IF(A1079="KBB", "-", ""),
    IFERROR(VLOOKUP(L1079, 'CND List'!$A:$C, 3, 0), VLOOKUP(L1079&amp;"", 'CND List'!$A:$C, 3, 0))
   ),
   IFERROR(VLOOKUP(L1079, List!D:J, 7, 0), VLOOKUP(L1079&amp;"", List!D:J, 7, 0))
  )
 )
)</f>
        <v>-</v>
      </c>
      <c r="C1079" s="66" t="str">
        <f t="shared" si="17"/>
        <v>wait for return customer</v>
      </c>
      <c r="D1079" s="67" t="str">
        <f ca="1">IF(C1079="Local Scrap","Closed",IFERROR(IF(A1079="kgb","Closed",IF(MID(C1079,5,1)="Q","Closed",LOOKUP(TODAY()-W1079, {0,31,91,181,366}, {"0-30天","31-90天","91-180天","181-365天","365天以上"}))), LOOKUP(TODAY()-Z1079, {0,31,91,181,366}, {"0-30天","31-90天","91-180天","181-365天","365天以上"})))</f>
        <v>91-180天</v>
      </c>
      <c r="E1079" s="67" t="str" cm="1">
        <f t="array" ref="E1079">IF(A1079&lt;&gt;"kbb", "", IF(IFERROR(VALUE(V1079), 0)=MAX(INDEX(($A$2:$A$4929="kbb")*($L$2:$L$4929=L1079)*IFERROR(VALUE($V$2:$V$4929), 0), 0)), "最新", "歷史重複"))</f>
        <v>最新</v>
      </c>
      <c r="F1079" t="s">
        <v>4962</v>
      </c>
      <c r="G1079" t="s">
        <v>29</v>
      </c>
      <c r="H1079" t="s">
        <v>30</v>
      </c>
      <c r="I1079" t="s">
        <v>3483</v>
      </c>
      <c r="J1079" t="s">
        <v>4963</v>
      </c>
      <c r="K1079" t="s">
        <v>4964</v>
      </c>
      <c r="L1079" t="s">
        <v>5023</v>
      </c>
      <c r="M1079" t="s">
        <v>4265</v>
      </c>
      <c r="N1079" t="s">
        <v>2055</v>
      </c>
      <c r="O1079" t="s">
        <v>37</v>
      </c>
      <c r="P1079" t="s">
        <v>5023</v>
      </c>
      <c r="Q1079" t="s">
        <v>38</v>
      </c>
      <c r="R1079" t="s">
        <v>1881</v>
      </c>
      <c r="S1079" t="s">
        <v>5024</v>
      </c>
      <c r="T1079" t="s">
        <v>37</v>
      </c>
      <c r="U1079" t="s">
        <v>37</v>
      </c>
      <c r="V1079" t="s">
        <v>5025</v>
      </c>
      <c r="W1079" t="s">
        <v>692</v>
      </c>
      <c r="X1079" t="s">
        <v>114</v>
      </c>
      <c r="Y1079" t="s">
        <v>4537</v>
      </c>
      <c r="Z1079" t="s">
        <v>5026</v>
      </c>
      <c r="AA1079" t="s">
        <v>44</v>
      </c>
      <c r="AB1079" t="s">
        <v>44</v>
      </c>
      <c r="AC1079" t="s">
        <v>117</v>
      </c>
      <c r="AD1079" t="s">
        <v>1288</v>
      </c>
      <c r="AE1079" t="s">
        <v>37</v>
      </c>
      <c r="AF1079" t="s">
        <v>37</v>
      </c>
      <c r="AG1079" t="s">
        <v>37</v>
      </c>
      <c r="AH1079" t="s">
        <v>37</v>
      </c>
      <c r="AI1079" t="s">
        <v>37</v>
      </c>
    </row>
    <row r="1080" spans="1:35" ht="16.850000000000001" customHeight="1">
      <c r="A1080" s="65" t="str">
        <f>IF(L1080="","",IF(COUNTIF(Wip!K:K,L1080)=0,IF(W1080="","KGB","KBB"),IF(AND(_xlfn.IFNA(VLOOKUP(L1080,Wip!K:M,3,0),"")="Y",Q1080="MTCAPPLYCONF"),"On Hold",IF(W1080="","KGB","KBB"))))</f>
        <v>KGB</v>
      </c>
      <c r="B1080" s="65" t="str">
        <f>IF(A1080="on hold", "on hold",
 IF(A1080="KGB", "Standard Shipment",
  IF(IFERROR(IFERROR(VLOOKUP(L1080, List!D:J, 7, 0), VLOOKUP(L1080&amp;"", List!D:J, 7, 0)), 0)=0,
   IF(IFERROR(IFERROR(VLOOKUP(L1080, 'CND List'!$A:$C, 3, 0), VLOOKUP(L1080&amp;"", 'CND List'!$A:$C, 3, 0)), 0)=0,
    IF(A1080="KBB", "-", ""),
    IFERROR(VLOOKUP(L1080, 'CND List'!$A:$C, 3, 0), VLOOKUP(L1080&amp;"", 'CND List'!$A:$C, 3, 0))
   ),
   IFERROR(VLOOKUP(L1080, List!D:J, 7, 0), VLOOKUP(L1080&amp;"", List!D:J, 7, 0))
  )
 )
)</f>
        <v>Standard Shipment</v>
      </c>
      <c r="C1080" s="66" t="str">
        <f t="shared" si="17"/>
        <v>Standard Shipment</v>
      </c>
      <c r="D1080" s="67" t="str">
        <f ca="1">IF(C1080="Local Scrap","Closed",IFERROR(IF(A1080="kgb","Closed",IF(MID(C1080,5,1)="Q","Closed",LOOKUP(TODAY()-W1080, {0,31,91,181,366}, {"0-30天","31-90天","91-180天","181-365天","365天以上"}))), LOOKUP(TODAY()-Z1080, {0,31,91,181,366}, {"0-30天","31-90天","91-180天","181-365天","365天以上"})))</f>
        <v>Closed</v>
      </c>
      <c r="E1080" s="67" t="str" cm="1">
        <f t="array" ref="E1080">IF(A1080&lt;&gt;"kbb", "", IF(IFERROR(VALUE(V1080), 0)=MAX(INDEX(($A$2:$A$4929="kbb")*($L$2:$L$4929=L1080)*IFERROR(VALUE($V$2:$V$4929), 0), 0)), "最新", "歷史重複"))</f>
        <v/>
      </c>
      <c r="F1080" t="s">
        <v>4962</v>
      </c>
      <c r="G1080" t="s">
        <v>29</v>
      </c>
      <c r="H1080" t="s">
        <v>30</v>
      </c>
      <c r="I1080" t="s">
        <v>3483</v>
      </c>
      <c r="J1080" t="s">
        <v>4963</v>
      </c>
      <c r="K1080" t="s">
        <v>4964</v>
      </c>
      <c r="L1080" t="s">
        <v>5027</v>
      </c>
      <c r="M1080" t="s">
        <v>1670</v>
      </c>
      <c r="N1080" t="s">
        <v>1671</v>
      </c>
      <c r="O1080" t="s">
        <v>37</v>
      </c>
      <c r="P1080" t="s">
        <v>5028</v>
      </c>
      <c r="Q1080" t="s">
        <v>38</v>
      </c>
      <c r="R1080" t="s">
        <v>1881</v>
      </c>
      <c r="S1080" t="s">
        <v>4972</v>
      </c>
      <c r="T1080" t="s">
        <v>5029</v>
      </c>
      <c r="U1080" t="s">
        <v>4969</v>
      </c>
      <c r="V1080" t="s">
        <v>4969</v>
      </c>
      <c r="W1080" t="s">
        <v>37</v>
      </c>
      <c r="X1080" t="s">
        <v>37</v>
      </c>
      <c r="Y1080" t="s">
        <v>37</v>
      </c>
      <c r="Z1080" t="s">
        <v>5030</v>
      </c>
      <c r="AA1080" t="s">
        <v>44</v>
      </c>
      <c r="AB1080" t="s">
        <v>44</v>
      </c>
      <c r="AC1080" t="s">
        <v>45</v>
      </c>
      <c r="AD1080" t="s">
        <v>1539</v>
      </c>
      <c r="AE1080" t="s">
        <v>4851</v>
      </c>
      <c r="AF1080" t="s">
        <v>48</v>
      </c>
      <c r="AG1080">
        <v>622235</v>
      </c>
      <c r="AH1080">
        <v>5</v>
      </c>
      <c r="AI1080">
        <v>5</v>
      </c>
    </row>
    <row r="1081" spans="1:35" ht="16.850000000000001" customHeight="1">
      <c r="A1081" s="65" t="str">
        <f>IF(L1081="","",IF(COUNTIF(Wip!K:K,L1081)=0,IF(W1081="","KGB","KBB"),IF(AND(_xlfn.IFNA(VLOOKUP(L1081,Wip!K:M,3,0),"")="Y",Q1081="MTCAPPLYCONF"),"On Hold",IF(W1081="","KGB","KBB"))))</f>
        <v>KGB</v>
      </c>
      <c r="B1081" s="65" t="str">
        <f>IF(A1081="on hold", "on hold",
 IF(A1081="KGB", "Standard Shipment",
  IF(IFERROR(IFERROR(VLOOKUP(L1081, List!D:J, 7, 0), VLOOKUP(L1081&amp;"", List!D:J, 7, 0)), 0)=0,
   IF(IFERROR(IFERROR(VLOOKUP(L1081, 'CND List'!$A:$C, 3, 0), VLOOKUP(L1081&amp;"", 'CND List'!$A:$C, 3, 0)), 0)=0,
    IF(A1081="KBB", "-", ""),
    IFERROR(VLOOKUP(L1081, 'CND List'!$A:$C, 3, 0), VLOOKUP(L1081&amp;"", 'CND List'!$A:$C, 3, 0))
   ),
   IFERROR(VLOOKUP(L1081, List!D:J, 7, 0), VLOOKUP(L1081&amp;"", List!D:J, 7, 0))
  )
 )
)</f>
        <v>Standard Shipment</v>
      </c>
      <c r="C1081" s="66" t="str">
        <f t="shared" si="17"/>
        <v>Standard Shipment</v>
      </c>
      <c r="D1081" s="67" t="str">
        <f ca="1">IF(C1081="Local Scrap","Closed",IFERROR(IF(A1081="kgb","Closed",IF(MID(C1081,5,1)="Q","Closed",LOOKUP(TODAY()-W1081, {0,31,91,181,366}, {"0-30天","31-90天","91-180天","181-365天","365天以上"}))), LOOKUP(TODAY()-Z1081, {0,31,91,181,366}, {"0-30天","31-90天","91-180天","181-365天","365天以上"})))</f>
        <v>Closed</v>
      </c>
      <c r="E1081" s="67" t="str" cm="1">
        <f t="array" ref="E1081">IF(A1081&lt;&gt;"kbb", "", IF(IFERROR(VALUE(V1081), 0)=MAX(INDEX(($A$2:$A$4929="kbb")*($L$2:$L$4929=L1081)*IFERROR(VALUE($V$2:$V$4929), 0), 0)), "最新", "歷史重複"))</f>
        <v/>
      </c>
      <c r="F1081" t="s">
        <v>4962</v>
      </c>
      <c r="G1081" t="s">
        <v>29</v>
      </c>
      <c r="H1081" t="s">
        <v>30</v>
      </c>
      <c r="I1081" t="s">
        <v>3483</v>
      </c>
      <c r="J1081" t="s">
        <v>4963</v>
      </c>
      <c r="K1081" t="s">
        <v>4964</v>
      </c>
      <c r="L1081" t="s">
        <v>5031</v>
      </c>
      <c r="M1081" t="s">
        <v>4205</v>
      </c>
      <c r="N1081" t="s">
        <v>1858</v>
      </c>
      <c r="O1081" t="s">
        <v>37</v>
      </c>
      <c r="P1081" t="s">
        <v>5032</v>
      </c>
      <c r="Q1081" t="s">
        <v>38</v>
      </c>
      <c r="R1081" t="s">
        <v>1881</v>
      </c>
      <c r="S1081" t="s">
        <v>4972</v>
      </c>
      <c r="T1081" t="s">
        <v>5033</v>
      </c>
      <c r="U1081" t="s">
        <v>4969</v>
      </c>
      <c r="V1081" t="s">
        <v>4969</v>
      </c>
      <c r="W1081" t="s">
        <v>37</v>
      </c>
      <c r="X1081" t="s">
        <v>37</v>
      </c>
      <c r="Y1081" t="s">
        <v>37</v>
      </c>
      <c r="Z1081" t="s">
        <v>5034</v>
      </c>
      <c r="AA1081" t="s">
        <v>44</v>
      </c>
      <c r="AB1081" t="s">
        <v>44</v>
      </c>
      <c r="AC1081" t="s">
        <v>45</v>
      </c>
      <c r="AD1081" t="s">
        <v>1302</v>
      </c>
      <c r="AE1081" t="s">
        <v>4851</v>
      </c>
      <c r="AF1081" t="s">
        <v>1730</v>
      </c>
      <c r="AG1081">
        <v>622235</v>
      </c>
      <c r="AH1081">
        <v>5.9</v>
      </c>
      <c r="AI1081">
        <v>5.9</v>
      </c>
    </row>
    <row r="1082" spans="1:35" ht="16.850000000000001" customHeight="1">
      <c r="A1082" s="65" t="str">
        <f>IF(L1082="","",IF(COUNTIF(Wip!K:K,L1082)=0,IF(W1082="","KGB","KBB"),IF(AND(_xlfn.IFNA(VLOOKUP(L1082,Wip!K:M,3,0),"")="Y",Q1082="MTCAPPLYCONF"),"On Hold",IF(W1082="","KGB","KBB"))))</f>
        <v>KGB</v>
      </c>
      <c r="B1082" s="65" t="str">
        <f>IF(A1082="on hold", "on hold",
 IF(A1082="KGB", "Standard Shipment",
  IF(IFERROR(IFERROR(VLOOKUP(L1082, List!D:J, 7, 0), VLOOKUP(L1082&amp;"", List!D:J, 7, 0)), 0)=0,
   IF(IFERROR(IFERROR(VLOOKUP(L1082, 'CND List'!$A:$C, 3, 0), VLOOKUP(L1082&amp;"", 'CND List'!$A:$C, 3, 0)), 0)=0,
    IF(A1082="KBB", "-", ""),
    IFERROR(VLOOKUP(L1082, 'CND List'!$A:$C, 3, 0), VLOOKUP(L1082&amp;"", 'CND List'!$A:$C, 3, 0))
   ),
   IFERROR(VLOOKUP(L1082, List!D:J, 7, 0), VLOOKUP(L1082&amp;"", List!D:J, 7, 0))
  )
 )
)</f>
        <v>Standard Shipment</v>
      </c>
      <c r="C1082" s="66" t="str">
        <f t="shared" si="17"/>
        <v>Standard Shipment</v>
      </c>
      <c r="D1082" s="67" t="str">
        <f ca="1">IF(C1082="Local Scrap","Closed",IFERROR(IF(A1082="kgb","Closed",IF(MID(C1082,5,1)="Q","Closed",LOOKUP(TODAY()-W1082, {0,31,91,181,366}, {"0-30天","31-90天","91-180天","181-365天","365天以上"}))), LOOKUP(TODAY()-Z1082, {0,31,91,181,366}, {"0-30天","31-90天","91-180天","181-365天","365天以上"})))</f>
        <v>Closed</v>
      </c>
      <c r="E1082" s="67" t="str" cm="1">
        <f t="array" ref="E1082">IF(A1082&lt;&gt;"kbb", "", IF(IFERROR(VALUE(V1082), 0)=MAX(INDEX(($A$2:$A$4929="kbb")*($L$2:$L$4929=L1082)*IFERROR(VALUE($V$2:$V$4929), 0), 0)), "最新", "歷史重複"))</f>
        <v/>
      </c>
      <c r="F1082" t="s">
        <v>4962</v>
      </c>
      <c r="G1082" t="s">
        <v>29</v>
      </c>
      <c r="H1082" t="s">
        <v>30</v>
      </c>
      <c r="I1082" t="s">
        <v>3483</v>
      </c>
      <c r="J1082" t="s">
        <v>4963</v>
      </c>
      <c r="K1082" t="s">
        <v>4964</v>
      </c>
      <c r="L1082" t="s">
        <v>5035</v>
      </c>
      <c r="M1082" t="s">
        <v>1390</v>
      </c>
      <c r="N1082" t="s">
        <v>1391</v>
      </c>
      <c r="O1082" t="s">
        <v>37</v>
      </c>
      <c r="P1082" t="s">
        <v>5036</v>
      </c>
      <c r="Q1082" t="s">
        <v>38</v>
      </c>
      <c r="R1082" t="s">
        <v>1881</v>
      </c>
      <c r="S1082" t="s">
        <v>4972</v>
      </c>
      <c r="T1082" t="s">
        <v>5037</v>
      </c>
      <c r="U1082" t="s">
        <v>4969</v>
      </c>
      <c r="V1082" t="s">
        <v>4969</v>
      </c>
      <c r="W1082" t="s">
        <v>37</v>
      </c>
      <c r="X1082" t="s">
        <v>37</v>
      </c>
      <c r="Y1082" t="s">
        <v>37</v>
      </c>
      <c r="Z1082" t="s">
        <v>5038</v>
      </c>
      <c r="AA1082" t="s">
        <v>44</v>
      </c>
      <c r="AB1082" t="s">
        <v>44</v>
      </c>
      <c r="AC1082" t="s">
        <v>45</v>
      </c>
      <c r="AD1082" t="s">
        <v>1302</v>
      </c>
      <c r="AE1082" t="s">
        <v>4851</v>
      </c>
      <c r="AF1082" t="s">
        <v>1730</v>
      </c>
      <c r="AG1082">
        <v>622235</v>
      </c>
      <c r="AH1082">
        <v>5.9</v>
      </c>
      <c r="AI1082">
        <v>5.9</v>
      </c>
    </row>
    <row r="1083" spans="1:35" ht="16.850000000000001" customHeight="1">
      <c r="A1083" s="65" t="str">
        <f>IF(L1083="","",IF(COUNTIF(Wip!K:K,L1083)=0,IF(W1083="","KGB","KBB"),IF(AND(_xlfn.IFNA(VLOOKUP(L1083,Wip!K:M,3,0),"")="Y",Q1083="MTCAPPLYCONF"),"On Hold",IF(W1083="","KGB","KBB"))))</f>
        <v>KGB</v>
      </c>
      <c r="B1083" s="65" t="str">
        <f>IF(A1083="on hold", "on hold",
 IF(A1083="KGB", "Standard Shipment",
  IF(IFERROR(IFERROR(VLOOKUP(L1083, List!D:J, 7, 0), VLOOKUP(L1083&amp;"", List!D:J, 7, 0)), 0)=0,
   IF(IFERROR(IFERROR(VLOOKUP(L1083, 'CND List'!$A:$C, 3, 0), VLOOKUP(L1083&amp;"", 'CND List'!$A:$C, 3, 0)), 0)=0,
    IF(A1083="KBB", "-", ""),
    IFERROR(VLOOKUP(L1083, 'CND List'!$A:$C, 3, 0), VLOOKUP(L1083&amp;"", 'CND List'!$A:$C, 3, 0))
   ),
   IFERROR(VLOOKUP(L1083, List!D:J, 7, 0), VLOOKUP(L1083&amp;"", List!D:J, 7, 0))
  )
 )
)</f>
        <v>Standard Shipment</v>
      </c>
      <c r="C1083" s="66" t="str">
        <f t="shared" si="17"/>
        <v>Standard Shipment</v>
      </c>
      <c r="D1083" s="67" t="str">
        <f ca="1">IF(C1083="Local Scrap","Closed",IFERROR(IF(A1083="kgb","Closed",IF(MID(C1083,5,1)="Q","Closed",LOOKUP(TODAY()-W1083, {0,31,91,181,366}, {"0-30天","31-90天","91-180天","181-365天","365天以上"}))), LOOKUP(TODAY()-Z1083, {0,31,91,181,366}, {"0-30天","31-90天","91-180天","181-365天","365天以上"})))</f>
        <v>Closed</v>
      </c>
      <c r="E1083" s="67" t="str" cm="1">
        <f t="array" ref="E1083">IF(A1083&lt;&gt;"kbb", "", IF(IFERROR(VALUE(V1083), 0)=MAX(INDEX(($A$2:$A$4929="kbb")*($L$2:$L$4929=L1083)*IFERROR(VALUE($V$2:$V$4929), 0), 0)), "最新", "歷史重複"))</f>
        <v/>
      </c>
      <c r="F1083" t="s">
        <v>4962</v>
      </c>
      <c r="G1083" t="s">
        <v>29</v>
      </c>
      <c r="H1083" t="s">
        <v>30</v>
      </c>
      <c r="I1083" t="s">
        <v>3483</v>
      </c>
      <c r="J1083" t="s">
        <v>4963</v>
      </c>
      <c r="K1083" t="s">
        <v>4964</v>
      </c>
      <c r="L1083" t="s">
        <v>5039</v>
      </c>
      <c r="M1083" t="s">
        <v>1575</v>
      </c>
      <c r="N1083" t="s">
        <v>1576</v>
      </c>
      <c r="O1083" t="s">
        <v>37</v>
      </c>
      <c r="P1083" t="s">
        <v>5040</v>
      </c>
      <c r="Q1083" t="s">
        <v>38</v>
      </c>
      <c r="R1083" t="s">
        <v>1881</v>
      </c>
      <c r="S1083" t="s">
        <v>4972</v>
      </c>
      <c r="T1083" t="s">
        <v>5041</v>
      </c>
      <c r="U1083" t="s">
        <v>4969</v>
      </c>
      <c r="V1083" t="s">
        <v>4969</v>
      </c>
      <c r="W1083" t="s">
        <v>37</v>
      </c>
      <c r="X1083" t="s">
        <v>37</v>
      </c>
      <c r="Y1083" t="s">
        <v>37</v>
      </c>
      <c r="Z1083" t="s">
        <v>5042</v>
      </c>
      <c r="AA1083" t="s">
        <v>44</v>
      </c>
      <c r="AB1083" t="s">
        <v>44</v>
      </c>
      <c r="AC1083" t="s">
        <v>45</v>
      </c>
      <c r="AD1083" t="s">
        <v>1532</v>
      </c>
      <c r="AE1083" t="s">
        <v>4851</v>
      </c>
      <c r="AF1083" t="s">
        <v>5043</v>
      </c>
      <c r="AG1083">
        <v>622235</v>
      </c>
      <c r="AH1083">
        <v>6.4</v>
      </c>
      <c r="AI1083">
        <v>6.4</v>
      </c>
    </row>
    <row r="1084" spans="1:35" ht="16.850000000000001" customHeight="1">
      <c r="A1084" s="65" t="str">
        <f>IF(L1084="","",IF(COUNTIF(Wip!K:K,L1084)=0,IF(W1084="","KGB","KBB"),IF(AND(_xlfn.IFNA(VLOOKUP(L1084,Wip!K:M,3,0),"")="Y",Q1084="MTCAPPLYCONF"),"On Hold",IF(W1084="","KGB","KBB"))))</f>
        <v>KGB</v>
      </c>
      <c r="B1084" s="65" t="str">
        <f>IF(A1084="on hold", "on hold",
 IF(A1084="KGB", "Standard Shipment",
  IF(IFERROR(IFERROR(VLOOKUP(L1084, List!D:J, 7, 0), VLOOKUP(L1084&amp;"", List!D:J, 7, 0)), 0)=0,
   IF(IFERROR(IFERROR(VLOOKUP(L1084, 'CND List'!$A:$C, 3, 0), VLOOKUP(L1084&amp;"", 'CND List'!$A:$C, 3, 0)), 0)=0,
    IF(A1084="KBB", "-", ""),
    IFERROR(VLOOKUP(L1084, 'CND List'!$A:$C, 3, 0), VLOOKUP(L1084&amp;"", 'CND List'!$A:$C, 3, 0))
   ),
   IFERROR(VLOOKUP(L1084, List!D:J, 7, 0), VLOOKUP(L1084&amp;"", List!D:J, 7, 0))
  )
 )
)</f>
        <v>Standard Shipment</v>
      </c>
      <c r="C1084" s="66" t="str">
        <f t="shared" si="17"/>
        <v>Standard Shipment</v>
      </c>
      <c r="D1084" s="67" t="str">
        <f ca="1">IF(C1084="Local Scrap","Closed",IFERROR(IF(A1084="kgb","Closed",IF(MID(C1084,5,1)="Q","Closed",LOOKUP(TODAY()-W1084, {0,31,91,181,366}, {"0-30天","31-90天","91-180天","181-365天","365天以上"}))), LOOKUP(TODAY()-Z1084, {0,31,91,181,366}, {"0-30天","31-90天","91-180天","181-365天","365天以上"})))</f>
        <v>Closed</v>
      </c>
      <c r="E1084" s="67" t="str" cm="1">
        <f t="array" ref="E1084">IF(A1084&lt;&gt;"kbb", "", IF(IFERROR(VALUE(V1084), 0)=MAX(INDEX(($A$2:$A$4929="kbb")*($L$2:$L$4929=L1084)*IFERROR(VALUE($V$2:$V$4929), 0), 0)), "最新", "歷史重複"))</f>
        <v/>
      </c>
      <c r="F1084" t="s">
        <v>4962</v>
      </c>
      <c r="G1084" t="s">
        <v>29</v>
      </c>
      <c r="H1084" t="s">
        <v>30</v>
      </c>
      <c r="I1084" t="s">
        <v>3483</v>
      </c>
      <c r="J1084" t="s">
        <v>4963</v>
      </c>
      <c r="K1084" t="s">
        <v>4964</v>
      </c>
      <c r="L1084" t="s">
        <v>5044</v>
      </c>
      <c r="M1084" t="s">
        <v>1725</v>
      </c>
      <c r="N1084" t="s">
        <v>1391</v>
      </c>
      <c r="O1084" t="s">
        <v>37</v>
      </c>
      <c r="P1084" t="s">
        <v>5045</v>
      </c>
      <c r="Q1084" t="s">
        <v>38</v>
      </c>
      <c r="R1084" t="s">
        <v>1881</v>
      </c>
      <c r="S1084" t="s">
        <v>4972</v>
      </c>
      <c r="T1084" t="s">
        <v>5046</v>
      </c>
      <c r="U1084" t="s">
        <v>4998</v>
      </c>
      <c r="V1084" t="s">
        <v>4998</v>
      </c>
      <c r="W1084" t="s">
        <v>37</v>
      </c>
      <c r="X1084" t="s">
        <v>37</v>
      </c>
      <c r="Y1084" t="s">
        <v>37</v>
      </c>
      <c r="Z1084" t="s">
        <v>5047</v>
      </c>
      <c r="AA1084" t="s">
        <v>44</v>
      </c>
      <c r="AB1084" t="s">
        <v>44</v>
      </c>
      <c r="AC1084" t="s">
        <v>45</v>
      </c>
      <c r="AD1084" t="s">
        <v>1302</v>
      </c>
      <c r="AE1084" t="s">
        <v>5000</v>
      </c>
      <c r="AF1084" t="s">
        <v>48</v>
      </c>
      <c r="AG1084">
        <v>622335</v>
      </c>
      <c r="AH1084">
        <v>6.7</v>
      </c>
      <c r="AI1084">
        <v>6.7</v>
      </c>
    </row>
    <row r="1085" spans="1:35" ht="16.850000000000001" customHeight="1">
      <c r="A1085" s="65" t="str">
        <f>IF(L1085="","",IF(COUNTIF(Wip!K:K,L1085)=0,IF(W1085="","KGB","KBB"),IF(AND(_xlfn.IFNA(VLOOKUP(L1085,Wip!K:M,3,0),"")="Y",Q1085="MTCAPPLYCONF"),"On Hold",IF(W1085="","KGB","KBB"))))</f>
        <v>KBB</v>
      </c>
      <c r="B1085" s="65" t="str">
        <f>IF(A1085="on hold", "on hold",
 IF(A1085="KGB", "Standard Shipment",
  IF(IFERROR(IFERROR(VLOOKUP(L1085, List!D:J, 7, 0), VLOOKUP(L1085&amp;"", List!D:J, 7, 0)), 0)=0,
   IF(IFERROR(IFERROR(VLOOKUP(L1085, 'CND List'!$A:$C, 3, 0), VLOOKUP(L1085&amp;"", 'CND List'!$A:$C, 3, 0)), 0)=0,
    IF(A1085="KBB", "-", ""),
    IFERROR(VLOOKUP(L1085, 'CND List'!$A:$C, 3, 0), VLOOKUP(L1085&amp;"", 'CND List'!$A:$C, 3, 0))
   ),
   IFERROR(VLOOKUP(L1085, List!D:J, 7, 0), VLOOKUP(L1085&amp;"", List!D:J, 7, 0))
  )
 )
)</f>
        <v>-</v>
      </c>
      <c r="C1085" s="66" t="str">
        <f t="shared" si="17"/>
        <v>wait for return customer</v>
      </c>
      <c r="D1085" s="67" t="str">
        <f ca="1">IF(C1085="Local Scrap","Closed",IFERROR(IF(A1085="kgb","Closed",IF(MID(C1085,5,1)="Q","Closed",LOOKUP(TODAY()-W1085, {0,31,91,181,366}, {"0-30天","31-90天","91-180天","181-365天","365天以上"}))), LOOKUP(TODAY()-Z1085, {0,31,91,181,366}, {"0-30天","31-90天","91-180天","181-365天","365天以上"})))</f>
        <v>181-365天</v>
      </c>
      <c r="E1085" s="67" t="str" cm="1">
        <f t="array" ref="E1085">IF(A1085&lt;&gt;"kbb", "", IF(IFERROR(VALUE(V1085), 0)=MAX(INDEX(($A$2:$A$4929="kbb")*($L$2:$L$4929=L1085)*IFERROR(VALUE($V$2:$V$4929), 0), 0)), "最新", "歷史重複"))</f>
        <v>最新</v>
      </c>
      <c r="F1085" t="s">
        <v>4962</v>
      </c>
      <c r="G1085" t="s">
        <v>29</v>
      </c>
      <c r="H1085" t="s">
        <v>30</v>
      </c>
      <c r="I1085" t="s">
        <v>3483</v>
      </c>
      <c r="J1085" t="s">
        <v>4963</v>
      </c>
      <c r="K1085" t="s">
        <v>4964</v>
      </c>
      <c r="L1085" t="s">
        <v>5048</v>
      </c>
      <c r="M1085" t="s">
        <v>2359</v>
      </c>
      <c r="N1085" t="s">
        <v>2360</v>
      </c>
      <c r="O1085" t="s">
        <v>37</v>
      </c>
      <c r="P1085" t="s">
        <v>5048</v>
      </c>
      <c r="Q1085" t="s">
        <v>38</v>
      </c>
      <c r="R1085" t="s">
        <v>39</v>
      </c>
      <c r="S1085" t="s">
        <v>4972</v>
      </c>
      <c r="T1085" t="s">
        <v>37</v>
      </c>
      <c r="U1085" t="s">
        <v>37</v>
      </c>
      <c r="V1085" t="s">
        <v>5049</v>
      </c>
      <c r="W1085" t="s">
        <v>517</v>
      </c>
      <c r="X1085" t="s">
        <v>114</v>
      </c>
      <c r="Y1085" t="s">
        <v>518</v>
      </c>
      <c r="Z1085" t="s">
        <v>5050</v>
      </c>
      <c r="AA1085" t="s">
        <v>44</v>
      </c>
      <c r="AB1085" t="s">
        <v>44</v>
      </c>
      <c r="AC1085" t="s">
        <v>117</v>
      </c>
      <c r="AD1085" t="s">
        <v>1532</v>
      </c>
      <c r="AE1085" t="s">
        <v>37</v>
      </c>
      <c r="AF1085" t="s">
        <v>37</v>
      </c>
      <c r="AG1085" t="s">
        <v>37</v>
      </c>
      <c r="AH1085" t="s">
        <v>37</v>
      </c>
      <c r="AI1085" t="s">
        <v>37</v>
      </c>
    </row>
    <row r="1086" spans="1:35" ht="16.850000000000001" customHeight="1">
      <c r="A1086" s="65" t="str">
        <f>IF(L1086="","",IF(COUNTIF(Wip!K:K,L1086)=0,IF(W1086="","KGB","KBB"),IF(AND(_xlfn.IFNA(VLOOKUP(L1086,Wip!K:M,3,0),"")="Y",Q1086="MTCAPPLYCONF"),"On Hold",IF(W1086="","KGB","KBB"))))</f>
        <v>KGB</v>
      </c>
      <c r="B1086" s="65" t="str">
        <f>IF(A1086="on hold", "on hold",
 IF(A1086="KGB", "Standard Shipment",
  IF(IFERROR(IFERROR(VLOOKUP(L1086, List!D:J, 7, 0), VLOOKUP(L1086&amp;"", List!D:J, 7, 0)), 0)=0,
   IF(IFERROR(IFERROR(VLOOKUP(L1086, 'CND List'!$A:$C, 3, 0), VLOOKUP(L1086&amp;"", 'CND List'!$A:$C, 3, 0)), 0)=0,
    IF(A1086="KBB", "-", ""),
    IFERROR(VLOOKUP(L1086, 'CND List'!$A:$C, 3, 0), VLOOKUP(L1086&amp;"", 'CND List'!$A:$C, 3, 0))
   ),
   IFERROR(VLOOKUP(L1086, List!D:J, 7, 0), VLOOKUP(L1086&amp;"", List!D:J, 7, 0))
  )
 )
)</f>
        <v>Standard Shipment</v>
      </c>
      <c r="C1086" s="66" t="str">
        <f t="shared" ref="C1086:C1149" si="18">IF(A1086="on hold", "on hold", IF(B1086="on hold", "wait for return customer", IF(B1086="CND Sceond Pass", "Standard Shipment", IF(AND(A1086="kgb", OR(B1086="-", B1086="", B1086="#N/A")), "Standard Shipment", IF(AND(A1086="kbb", OR(B1086="-", B1086="", B1086="#N/A")), "wait for return customer", IF(OR(B1086="Local Scrap", B1086="SBF to be notified", B1086="VRAM is pending RTV", B1086="BU未結案"), B1086, IF(OR(B1086="scrap結案", B1086="良品結案", LEFT(B1086,2)="sc", LEFT(B1086,2)="良品"), "CND結案", IF(ISNUMBER(B1086), YEAR(B1086) &amp; "Q" &amp; INT((MONTH(B1086)+2)/3), IF(ISERROR(DATEVALUE(TEXT(B1086,"yyyy/mm/dd"))), IF(ISNA(B1086), "#N/A", B1086), YEAR(DATEVALUE(TEXT(B1086,"yyyy/mm/dd"))) &amp; "Q" &amp; INT((MONTH(DATEVALUE(TEXT(B1086,"yyyy/mm/dd")))+2)/3))))))))))</f>
        <v>Standard Shipment</v>
      </c>
      <c r="D1086" s="67" t="str">
        <f ca="1">IF(C1086="Local Scrap","Closed",IFERROR(IF(A1086="kgb","Closed",IF(MID(C1086,5,1)="Q","Closed",LOOKUP(TODAY()-W1086, {0,31,91,181,366}, {"0-30天","31-90天","91-180天","181-365天","365天以上"}))), LOOKUP(TODAY()-Z1086, {0,31,91,181,366}, {"0-30天","31-90天","91-180天","181-365天","365天以上"})))</f>
        <v>Closed</v>
      </c>
      <c r="E1086" s="67" t="str" cm="1">
        <f t="array" ref="E1086">IF(A1086&lt;&gt;"kbb", "", IF(IFERROR(VALUE(V1086), 0)=MAX(INDEX(($A$2:$A$4929="kbb")*($L$2:$L$4929=L1086)*IFERROR(VALUE($V$2:$V$4929), 0), 0)), "最新", "歷史重複"))</f>
        <v/>
      </c>
      <c r="F1086" t="s">
        <v>4962</v>
      </c>
      <c r="G1086" t="s">
        <v>29</v>
      </c>
      <c r="H1086" t="s">
        <v>30</v>
      </c>
      <c r="I1086" t="s">
        <v>3483</v>
      </c>
      <c r="J1086" t="s">
        <v>4963</v>
      </c>
      <c r="K1086" t="s">
        <v>4964</v>
      </c>
      <c r="L1086" t="s">
        <v>5051</v>
      </c>
      <c r="M1086" t="s">
        <v>4688</v>
      </c>
      <c r="N1086" t="s">
        <v>4689</v>
      </c>
      <c r="O1086" t="s">
        <v>37</v>
      </c>
      <c r="P1086" t="s">
        <v>5052</v>
      </c>
      <c r="Q1086" t="s">
        <v>38</v>
      </c>
      <c r="R1086" t="s">
        <v>1881</v>
      </c>
      <c r="S1086" t="s">
        <v>4972</v>
      </c>
      <c r="T1086" t="s">
        <v>5053</v>
      </c>
      <c r="U1086" t="s">
        <v>4969</v>
      </c>
      <c r="V1086" t="s">
        <v>4969</v>
      </c>
      <c r="W1086" t="s">
        <v>37</v>
      </c>
      <c r="X1086" t="s">
        <v>37</v>
      </c>
      <c r="Y1086" t="s">
        <v>37</v>
      </c>
      <c r="Z1086" t="s">
        <v>5054</v>
      </c>
      <c r="AA1086" t="s">
        <v>44</v>
      </c>
      <c r="AB1086" t="s">
        <v>44</v>
      </c>
      <c r="AC1086" t="s">
        <v>45</v>
      </c>
      <c r="AD1086" t="s">
        <v>1847</v>
      </c>
      <c r="AE1086" t="s">
        <v>4926</v>
      </c>
      <c r="AF1086" t="s">
        <v>4927</v>
      </c>
      <c r="AG1086">
        <v>622235</v>
      </c>
      <c r="AH1086">
        <v>6</v>
      </c>
      <c r="AI1086">
        <v>6</v>
      </c>
    </row>
    <row r="1087" spans="1:35" ht="16.850000000000001" customHeight="1">
      <c r="A1087" s="65" t="str">
        <f>IF(L1087="","",IF(COUNTIF(Wip!K:K,L1087)=0,IF(W1087="","KGB","KBB"),IF(AND(_xlfn.IFNA(VLOOKUP(L1087,Wip!K:M,3,0),"")="Y",Q1087="MTCAPPLYCONF"),"On Hold",IF(W1087="","KGB","KBB"))))</f>
        <v>KGB</v>
      </c>
      <c r="B1087" s="65" t="str">
        <f>IF(A1087="on hold", "on hold",
 IF(A1087="KGB", "Standard Shipment",
  IF(IFERROR(IFERROR(VLOOKUP(L1087, List!D:J, 7, 0), VLOOKUP(L1087&amp;"", List!D:J, 7, 0)), 0)=0,
   IF(IFERROR(IFERROR(VLOOKUP(L1087, 'CND List'!$A:$C, 3, 0), VLOOKUP(L1087&amp;"", 'CND List'!$A:$C, 3, 0)), 0)=0,
    IF(A1087="KBB", "-", ""),
    IFERROR(VLOOKUP(L1087, 'CND List'!$A:$C, 3, 0), VLOOKUP(L1087&amp;"", 'CND List'!$A:$C, 3, 0))
   ),
   IFERROR(VLOOKUP(L1087, List!D:J, 7, 0), VLOOKUP(L1087&amp;"", List!D:J, 7, 0))
  )
 )
)</f>
        <v>Standard Shipment</v>
      </c>
      <c r="C1087" s="66" t="str">
        <f t="shared" si="18"/>
        <v>Standard Shipment</v>
      </c>
      <c r="D1087" s="67" t="str">
        <f ca="1">IF(C1087="Local Scrap","Closed",IFERROR(IF(A1087="kgb","Closed",IF(MID(C1087,5,1)="Q","Closed",LOOKUP(TODAY()-W1087, {0,31,91,181,366}, {"0-30天","31-90天","91-180天","181-365天","365天以上"}))), LOOKUP(TODAY()-Z1087, {0,31,91,181,366}, {"0-30天","31-90天","91-180天","181-365天","365天以上"})))</f>
        <v>Closed</v>
      </c>
      <c r="E1087" s="67" t="str" cm="1">
        <f t="array" ref="E1087">IF(A1087&lt;&gt;"kbb", "", IF(IFERROR(VALUE(V1087), 0)=MAX(INDEX(($A$2:$A$4929="kbb")*($L$2:$L$4929=L1087)*IFERROR(VALUE($V$2:$V$4929), 0), 0)), "最新", "歷史重複"))</f>
        <v/>
      </c>
      <c r="F1087" t="s">
        <v>4962</v>
      </c>
      <c r="G1087" t="s">
        <v>29</v>
      </c>
      <c r="H1087" t="s">
        <v>30</v>
      </c>
      <c r="I1087" t="s">
        <v>3483</v>
      </c>
      <c r="J1087" t="s">
        <v>4963</v>
      </c>
      <c r="K1087" t="s">
        <v>4964</v>
      </c>
      <c r="L1087" t="s">
        <v>5055</v>
      </c>
      <c r="M1087" t="s">
        <v>2278</v>
      </c>
      <c r="N1087" t="s">
        <v>1843</v>
      </c>
      <c r="O1087" t="s">
        <v>37</v>
      </c>
      <c r="P1087" t="s">
        <v>5056</v>
      </c>
      <c r="Q1087" t="s">
        <v>38</v>
      </c>
      <c r="R1087" t="s">
        <v>1881</v>
      </c>
      <c r="S1087" t="s">
        <v>4972</v>
      </c>
      <c r="T1087" t="s">
        <v>5057</v>
      </c>
      <c r="U1087" t="s">
        <v>4969</v>
      </c>
      <c r="V1087" t="s">
        <v>4969</v>
      </c>
      <c r="W1087" t="s">
        <v>37</v>
      </c>
      <c r="X1087" t="s">
        <v>37</v>
      </c>
      <c r="Y1087" t="s">
        <v>37</v>
      </c>
      <c r="Z1087" t="s">
        <v>5058</v>
      </c>
      <c r="AA1087" t="s">
        <v>44</v>
      </c>
      <c r="AB1087" t="s">
        <v>44</v>
      </c>
      <c r="AC1087" t="s">
        <v>45</v>
      </c>
      <c r="AD1087" t="s">
        <v>1847</v>
      </c>
      <c r="AE1087" t="s">
        <v>4851</v>
      </c>
      <c r="AF1087" t="s">
        <v>48</v>
      </c>
      <c r="AG1087">
        <v>622235</v>
      </c>
      <c r="AH1087">
        <v>5</v>
      </c>
      <c r="AI1087">
        <v>5</v>
      </c>
    </row>
    <row r="1088" spans="1:35" ht="16.850000000000001" customHeight="1">
      <c r="A1088" s="65" t="str">
        <f>IF(L1088="","",IF(COUNTIF(Wip!K:K,L1088)=0,IF(W1088="","KGB","KBB"),IF(AND(_xlfn.IFNA(VLOOKUP(L1088,Wip!K:M,3,0),"")="Y",Q1088="MTCAPPLYCONF"),"On Hold",IF(W1088="","KGB","KBB"))))</f>
        <v>KGB</v>
      </c>
      <c r="B1088" s="65" t="str">
        <f>IF(A1088="on hold", "on hold",
 IF(A1088="KGB", "Standard Shipment",
  IF(IFERROR(IFERROR(VLOOKUP(L1088, List!D:J, 7, 0), VLOOKUP(L1088&amp;"", List!D:J, 7, 0)), 0)=0,
   IF(IFERROR(IFERROR(VLOOKUP(L1088, 'CND List'!$A:$C, 3, 0), VLOOKUP(L1088&amp;"", 'CND List'!$A:$C, 3, 0)), 0)=0,
    IF(A1088="KBB", "-", ""),
    IFERROR(VLOOKUP(L1088, 'CND List'!$A:$C, 3, 0), VLOOKUP(L1088&amp;"", 'CND List'!$A:$C, 3, 0))
   ),
   IFERROR(VLOOKUP(L1088, List!D:J, 7, 0), VLOOKUP(L1088&amp;"", List!D:J, 7, 0))
  )
 )
)</f>
        <v>Standard Shipment</v>
      </c>
      <c r="C1088" s="66" t="str">
        <f t="shared" si="18"/>
        <v>Standard Shipment</v>
      </c>
      <c r="D1088" s="67" t="str">
        <f ca="1">IF(C1088="Local Scrap","Closed",IFERROR(IF(A1088="kgb","Closed",IF(MID(C1088,5,1)="Q","Closed",LOOKUP(TODAY()-W1088, {0,31,91,181,366}, {"0-30天","31-90天","91-180天","181-365天","365天以上"}))), LOOKUP(TODAY()-Z1088, {0,31,91,181,366}, {"0-30天","31-90天","91-180天","181-365天","365天以上"})))</f>
        <v>Closed</v>
      </c>
      <c r="E1088" s="67" t="str" cm="1">
        <f t="array" ref="E1088">IF(A1088&lt;&gt;"kbb", "", IF(IFERROR(VALUE(V1088), 0)=MAX(INDEX(($A$2:$A$4929="kbb")*($L$2:$L$4929=L1088)*IFERROR(VALUE($V$2:$V$4929), 0), 0)), "最新", "歷史重複"))</f>
        <v/>
      </c>
      <c r="F1088" t="s">
        <v>4962</v>
      </c>
      <c r="G1088" t="s">
        <v>29</v>
      </c>
      <c r="H1088" t="s">
        <v>30</v>
      </c>
      <c r="I1088" t="s">
        <v>3483</v>
      </c>
      <c r="J1088" t="s">
        <v>4963</v>
      </c>
      <c r="K1088" t="s">
        <v>4964</v>
      </c>
      <c r="L1088" t="s">
        <v>5059</v>
      </c>
      <c r="M1088" t="s">
        <v>1575</v>
      </c>
      <c r="N1088" t="s">
        <v>1576</v>
      </c>
      <c r="O1088" t="s">
        <v>37</v>
      </c>
      <c r="P1088" t="s">
        <v>5060</v>
      </c>
      <c r="Q1088" t="s">
        <v>38</v>
      </c>
      <c r="R1088" t="s">
        <v>1881</v>
      </c>
      <c r="S1088" t="s">
        <v>4972</v>
      </c>
      <c r="T1088" t="s">
        <v>5061</v>
      </c>
      <c r="U1088" t="s">
        <v>4969</v>
      </c>
      <c r="V1088" t="s">
        <v>4969</v>
      </c>
      <c r="W1088" t="s">
        <v>37</v>
      </c>
      <c r="X1088" t="s">
        <v>37</v>
      </c>
      <c r="Y1088" t="s">
        <v>37</v>
      </c>
      <c r="Z1088" t="s">
        <v>5062</v>
      </c>
      <c r="AA1088" t="s">
        <v>44</v>
      </c>
      <c r="AB1088" t="s">
        <v>44</v>
      </c>
      <c r="AC1088" t="s">
        <v>45</v>
      </c>
      <c r="AD1088" t="s">
        <v>1532</v>
      </c>
      <c r="AE1088" t="s">
        <v>4851</v>
      </c>
      <c r="AF1088" t="s">
        <v>5043</v>
      </c>
      <c r="AG1088">
        <v>622235</v>
      </c>
      <c r="AH1088">
        <v>6.4</v>
      </c>
      <c r="AI1088">
        <v>6.4</v>
      </c>
    </row>
    <row r="1089" spans="1:35" ht="16.850000000000001" customHeight="1">
      <c r="A1089" s="65" t="str">
        <f>IF(L1089="","",IF(COUNTIF(Wip!K:K,L1089)=0,IF(W1089="","KGB","KBB"),IF(AND(_xlfn.IFNA(VLOOKUP(L1089,Wip!K:M,3,0),"")="Y",Q1089="MTCAPPLYCONF"),"On Hold",IF(W1089="","KGB","KBB"))))</f>
        <v>KBB</v>
      </c>
      <c r="B1089" s="65" t="str">
        <f>IF(A1089="on hold", "on hold",
 IF(A1089="KGB", "Standard Shipment",
  IF(IFERROR(IFERROR(VLOOKUP(L1089, List!D:J, 7, 0), VLOOKUP(L1089&amp;"", List!D:J, 7, 0)), 0)=0,
   IF(IFERROR(IFERROR(VLOOKUP(L1089, 'CND List'!$A:$C, 3, 0), VLOOKUP(L1089&amp;"", 'CND List'!$A:$C, 3, 0)), 0)=0,
    IF(A1089="KBB", "-", ""),
    IFERROR(VLOOKUP(L1089, 'CND List'!$A:$C, 3, 0), VLOOKUP(L1089&amp;"", 'CND List'!$A:$C, 3, 0))
   ),
   IFERROR(VLOOKUP(L1089, List!D:J, 7, 0), VLOOKUP(L1089&amp;"", List!D:J, 7, 0))
  )
 )
)</f>
        <v>-</v>
      </c>
      <c r="C1089" s="66" t="str">
        <f t="shared" si="18"/>
        <v>wait for return customer</v>
      </c>
      <c r="D1089" s="67" t="str">
        <f ca="1">IF(C1089="Local Scrap","Closed",IFERROR(IF(A1089="kgb","Closed",IF(MID(C1089,5,1)="Q","Closed",LOOKUP(TODAY()-W1089, {0,31,91,181,366}, {"0-30天","31-90天","91-180天","181-365天","365天以上"}))), LOOKUP(TODAY()-Z1089, {0,31,91,181,366}, {"0-30天","31-90天","91-180天","181-365天","365天以上"})))</f>
        <v>181-365天</v>
      </c>
      <c r="E1089" s="67" t="str" cm="1">
        <f t="array" ref="E1089">IF(A1089&lt;&gt;"kbb", "", IF(IFERROR(VALUE(V1089), 0)=MAX(INDEX(($A$2:$A$4929="kbb")*($L$2:$L$4929=L1089)*IFERROR(VALUE($V$2:$V$4929), 0), 0)), "最新", "歷史重複"))</f>
        <v>最新</v>
      </c>
      <c r="F1089" t="s">
        <v>4962</v>
      </c>
      <c r="G1089" t="s">
        <v>29</v>
      </c>
      <c r="H1089" t="s">
        <v>30</v>
      </c>
      <c r="I1089" t="s">
        <v>3483</v>
      </c>
      <c r="J1089" t="s">
        <v>4963</v>
      </c>
      <c r="K1089" t="s">
        <v>4964</v>
      </c>
      <c r="L1089" t="s">
        <v>5063</v>
      </c>
      <c r="M1089" t="s">
        <v>1725</v>
      </c>
      <c r="N1089" t="s">
        <v>1391</v>
      </c>
      <c r="O1089" t="s">
        <v>37</v>
      </c>
      <c r="P1089" t="s">
        <v>5063</v>
      </c>
      <c r="Q1089" t="s">
        <v>38</v>
      </c>
      <c r="R1089" t="s">
        <v>1881</v>
      </c>
      <c r="S1089" t="s">
        <v>4972</v>
      </c>
      <c r="T1089" t="s">
        <v>37</v>
      </c>
      <c r="U1089" t="s">
        <v>37</v>
      </c>
      <c r="V1089" t="s">
        <v>5064</v>
      </c>
      <c r="W1089" t="s">
        <v>1157</v>
      </c>
      <c r="X1089" t="s">
        <v>114</v>
      </c>
      <c r="Y1089" t="s">
        <v>1158</v>
      </c>
      <c r="Z1089" t="s">
        <v>5065</v>
      </c>
      <c r="AA1089" t="s">
        <v>44</v>
      </c>
      <c r="AB1089" t="s">
        <v>44</v>
      </c>
      <c r="AC1089" t="s">
        <v>117</v>
      </c>
      <c r="AD1089" t="s">
        <v>1302</v>
      </c>
      <c r="AE1089" t="s">
        <v>37</v>
      </c>
      <c r="AF1089" t="s">
        <v>37</v>
      </c>
      <c r="AG1089" t="s">
        <v>37</v>
      </c>
      <c r="AH1089" t="s">
        <v>37</v>
      </c>
      <c r="AI1089" t="s">
        <v>37</v>
      </c>
    </row>
    <row r="1090" spans="1:35" ht="16.850000000000001" customHeight="1">
      <c r="A1090" s="65" t="str">
        <f>IF(L1090="","",IF(COUNTIF(Wip!K:K,L1090)=0,IF(W1090="","KGB","KBB"),IF(AND(_xlfn.IFNA(VLOOKUP(L1090,Wip!K:M,3,0),"")="Y",Q1090="MTCAPPLYCONF"),"On Hold",IF(W1090="","KGB","KBB"))))</f>
        <v>KGB</v>
      </c>
      <c r="B1090" s="65" t="str">
        <f>IF(A1090="on hold", "on hold",
 IF(A1090="KGB", "Standard Shipment",
  IF(IFERROR(IFERROR(VLOOKUP(L1090, List!D:J, 7, 0), VLOOKUP(L1090&amp;"", List!D:J, 7, 0)), 0)=0,
   IF(IFERROR(IFERROR(VLOOKUP(L1090, 'CND List'!$A:$C, 3, 0), VLOOKUP(L1090&amp;"", 'CND List'!$A:$C, 3, 0)), 0)=0,
    IF(A1090="KBB", "-", ""),
    IFERROR(VLOOKUP(L1090, 'CND List'!$A:$C, 3, 0), VLOOKUP(L1090&amp;"", 'CND List'!$A:$C, 3, 0))
   ),
   IFERROR(VLOOKUP(L1090, List!D:J, 7, 0), VLOOKUP(L1090&amp;"", List!D:J, 7, 0))
  )
 )
)</f>
        <v>Standard Shipment</v>
      </c>
      <c r="C1090" s="66" t="str">
        <f t="shared" si="18"/>
        <v>Standard Shipment</v>
      </c>
      <c r="D1090" s="67" t="str">
        <f ca="1">IF(C1090="Local Scrap","Closed",IFERROR(IF(A1090="kgb","Closed",IF(MID(C1090,5,1)="Q","Closed",LOOKUP(TODAY()-W1090, {0,31,91,181,366}, {"0-30天","31-90天","91-180天","181-365天","365天以上"}))), LOOKUP(TODAY()-Z1090, {0,31,91,181,366}, {"0-30天","31-90天","91-180天","181-365天","365天以上"})))</f>
        <v>Closed</v>
      </c>
      <c r="E1090" s="67" t="str" cm="1">
        <f t="array" ref="E1090">IF(A1090&lt;&gt;"kbb", "", IF(IFERROR(VALUE(V1090), 0)=MAX(INDEX(($A$2:$A$4929="kbb")*($L$2:$L$4929=L1090)*IFERROR(VALUE($V$2:$V$4929), 0), 0)), "最新", "歷史重複"))</f>
        <v/>
      </c>
      <c r="F1090" t="s">
        <v>5066</v>
      </c>
      <c r="G1090" t="s">
        <v>29</v>
      </c>
      <c r="H1090" t="s">
        <v>30</v>
      </c>
      <c r="I1090" t="s">
        <v>3483</v>
      </c>
      <c r="J1090" t="s">
        <v>5067</v>
      </c>
      <c r="K1090" t="s">
        <v>5068</v>
      </c>
      <c r="L1090" t="s">
        <v>5069</v>
      </c>
      <c r="M1090" t="s">
        <v>1575</v>
      </c>
      <c r="N1090" t="s">
        <v>1576</v>
      </c>
      <c r="O1090" t="s">
        <v>37</v>
      </c>
      <c r="P1090" t="s">
        <v>5070</v>
      </c>
      <c r="Q1090" t="s">
        <v>38</v>
      </c>
      <c r="R1090" t="s">
        <v>1881</v>
      </c>
      <c r="S1090" t="s">
        <v>5071</v>
      </c>
      <c r="T1090" t="s">
        <v>5072</v>
      </c>
      <c r="U1090" t="s">
        <v>4849</v>
      </c>
      <c r="V1090" t="s">
        <v>4849</v>
      </c>
      <c r="W1090" t="s">
        <v>37</v>
      </c>
      <c r="X1090" t="s">
        <v>37</v>
      </c>
      <c r="Y1090" t="s">
        <v>37</v>
      </c>
      <c r="Z1090" t="s">
        <v>5073</v>
      </c>
      <c r="AA1090" t="s">
        <v>44</v>
      </c>
      <c r="AB1090" t="s">
        <v>44</v>
      </c>
      <c r="AC1090" t="s">
        <v>45</v>
      </c>
      <c r="AD1090" t="s">
        <v>1532</v>
      </c>
      <c r="AE1090" t="s">
        <v>4851</v>
      </c>
      <c r="AF1090" t="s">
        <v>5043</v>
      </c>
      <c r="AG1090">
        <v>622235</v>
      </c>
      <c r="AH1090">
        <v>6.4</v>
      </c>
      <c r="AI1090">
        <v>6.4</v>
      </c>
    </row>
    <row r="1091" spans="1:35" ht="16.850000000000001" customHeight="1">
      <c r="A1091" s="65" t="str">
        <f>IF(L1091="","",IF(COUNTIF(Wip!K:K,L1091)=0,IF(W1091="","KGB","KBB"),IF(AND(_xlfn.IFNA(VLOOKUP(L1091,Wip!K:M,3,0),"")="Y",Q1091="MTCAPPLYCONF"),"On Hold",IF(W1091="","KGB","KBB"))))</f>
        <v>KGB</v>
      </c>
      <c r="B1091" s="65" t="str">
        <f>IF(A1091="on hold", "on hold",
 IF(A1091="KGB", "Standard Shipment",
  IF(IFERROR(IFERROR(VLOOKUP(L1091, List!D:J, 7, 0), VLOOKUP(L1091&amp;"", List!D:J, 7, 0)), 0)=0,
   IF(IFERROR(IFERROR(VLOOKUP(L1091, 'CND List'!$A:$C, 3, 0), VLOOKUP(L1091&amp;"", 'CND List'!$A:$C, 3, 0)), 0)=0,
    IF(A1091="KBB", "-", ""),
    IFERROR(VLOOKUP(L1091, 'CND List'!$A:$C, 3, 0), VLOOKUP(L1091&amp;"", 'CND List'!$A:$C, 3, 0))
   ),
   IFERROR(VLOOKUP(L1091, List!D:J, 7, 0), VLOOKUP(L1091&amp;"", List!D:J, 7, 0))
  )
 )
)</f>
        <v>Standard Shipment</v>
      </c>
      <c r="C1091" s="66" t="str">
        <f t="shared" si="18"/>
        <v>Standard Shipment</v>
      </c>
      <c r="D1091" s="67" t="str">
        <f ca="1">IF(C1091="Local Scrap","Closed",IFERROR(IF(A1091="kgb","Closed",IF(MID(C1091,5,1)="Q","Closed",LOOKUP(TODAY()-W1091, {0,31,91,181,366}, {"0-30天","31-90天","91-180天","181-365天","365天以上"}))), LOOKUP(TODAY()-Z1091, {0,31,91,181,366}, {"0-30天","31-90天","91-180天","181-365天","365天以上"})))</f>
        <v>Closed</v>
      </c>
      <c r="E1091" s="67" t="str" cm="1">
        <f t="array" ref="E1091">IF(A1091&lt;&gt;"kbb", "", IF(IFERROR(VALUE(V1091), 0)=MAX(INDEX(($A$2:$A$4929="kbb")*($L$2:$L$4929=L1091)*IFERROR(VALUE($V$2:$V$4929), 0), 0)), "最新", "歷史重複"))</f>
        <v/>
      </c>
      <c r="F1091" t="s">
        <v>5066</v>
      </c>
      <c r="G1091" t="s">
        <v>29</v>
      </c>
      <c r="H1091" t="s">
        <v>30</v>
      </c>
      <c r="I1091" t="s">
        <v>3483</v>
      </c>
      <c r="J1091" t="s">
        <v>5067</v>
      </c>
      <c r="K1091" t="s">
        <v>5068</v>
      </c>
      <c r="L1091" t="s">
        <v>5074</v>
      </c>
      <c r="M1091" t="s">
        <v>1428</v>
      </c>
      <c r="N1091" t="s">
        <v>1411</v>
      </c>
      <c r="O1091" t="s">
        <v>37</v>
      </c>
      <c r="P1091" t="s">
        <v>5075</v>
      </c>
      <c r="Q1091" t="s">
        <v>38</v>
      </c>
      <c r="R1091" t="s">
        <v>1881</v>
      </c>
      <c r="S1091" t="s">
        <v>5076</v>
      </c>
      <c r="T1091" t="s">
        <v>5077</v>
      </c>
      <c r="U1091" t="s">
        <v>4849</v>
      </c>
      <c r="V1091" t="s">
        <v>4849</v>
      </c>
      <c r="W1091" t="s">
        <v>37</v>
      </c>
      <c r="X1091" t="s">
        <v>37</v>
      </c>
      <c r="Y1091" t="s">
        <v>37</v>
      </c>
      <c r="Z1091" t="s">
        <v>5078</v>
      </c>
      <c r="AA1091" t="s">
        <v>44</v>
      </c>
      <c r="AB1091" t="s">
        <v>44</v>
      </c>
      <c r="AC1091" t="s">
        <v>45</v>
      </c>
      <c r="AD1091" t="s">
        <v>1257</v>
      </c>
      <c r="AE1091" t="s">
        <v>4851</v>
      </c>
      <c r="AF1091" t="s">
        <v>4852</v>
      </c>
      <c r="AG1091">
        <v>622235</v>
      </c>
      <c r="AH1091">
        <v>6.6</v>
      </c>
      <c r="AI1091">
        <v>6.6</v>
      </c>
    </row>
    <row r="1092" spans="1:35" ht="16.850000000000001" customHeight="1">
      <c r="A1092" s="65" t="str">
        <f>IF(L1092="","",IF(COUNTIF(Wip!K:K,L1092)=0,IF(W1092="","KGB","KBB"),IF(AND(_xlfn.IFNA(VLOOKUP(L1092,Wip!K:M,3,0),"")="Y",Q1092="MTCAPPLYCONF"),"On Hold",IF(W1092="","KGB","KBB"))))</f>
        <v>KGB</v>
      </c>
      <c r="B1092" s="65" t="str">
        <f>IF(A1092="on hold", "on hold",
 IF(A1092="KGB", "Standard Shipment",
  IF(IFERROR(IFERROR(VLOOKUP(L1092, List!D:J, 7, 0), VLOOKUP(L1092&amp;"", List!D:J, 7, 0)), 0)=0,
   IF(IFERROR(IFERROR(VLOOKUP(L1092, 'CND List'!$A:$C, 3, 0), VLOOKUP(L1092&amp;"", 'CND List'!$A:$C, 3, 0)), 0)=0,
    IF(A1092="KBB", "-", ""),
    IFERROR(VLOOKUP(L1092, 'CND List'!$A:$C, 3, 0), VLOOKUP(L1092&amp;"", 'CND List'!$A:$C, 3, 0))
   ),
   IFERROR(VLOOKUP(L1092, List!D:J, 7, 0), VLOOKUP(L1092&amp;"", List!D:J, 7, 0))
  )
 )
)</f>
        <v>Standard Shipment</v>
      </c>
      <c r="C1092" s="66" t="str">
        <f t="shared" si="18"/>
        <v>Standard Shipment</v>
      </c>
      <c r="D1092" s="67" t="str">
        <f ca="1">IF(C1092="Local Scrap","Closed",IFERROR(IF(A1092="kgb","Closed",IF(MID(C1092,5,1)="Q","Closed",LOOKUP(TODAY()-W1092, {0,31,91,181,366}, {"0-30天","31-90天","91-180天","181-365天","365天以上"}))), LOOKUP(TODAY()-Z1092, {0,31,91,181,366}, {"0-30天","31-90天","91-180天","181-365天","365天以上"})))</f>
        <v>Closed</v>
      </c>
      <c r="E1092" s="67" t="str" cm="1">
        <f t="array" ref="E1092">IF(A1092&lt;&gt;"kbb", "", IF(IFERROR(VALUE(V1092), 0)=MAX(INDEX(($A$2:$A$4929="kbb")*($L$2:$L$4929=L1092)*IFERROR(VALUE($V$2:$V$4929), 0), 0)), "最新", "歷史重複"))</f>
        <v/>
      </c>
      <c r="F1092" t="s">
        <v>5066</v>
      </c>
      <c r="G1092" t="s">
        <v>29</v>
      </c>
      <c r="H1092" t="s">
        <v>30</v>
      </c>
      <c r="I1092" t="s">
        <v>3483</v>
      </c>
      <c r="J1092" t="s">
        <v>5067</v>
      </c>
      <c r="K1092" t="s">
        <v>5068</v>
      </c>
      <c r="L1092" t="s">
        <v>5079</v>
      </c>
      <c r="M1092" t="s">
        <v>4205</v>
      </c>
      <c r="N1092" t="s">
        <v>1858</v>
      </c>
      <c r="O1092" t="s">
        <v>37</v>
      </c>
      <c r="P1092" t="s">
        <v>5080</v>
      </c>
      <c r="Q1092" t="s">
        <v>38</v>
      </c>
      <c r="R1092" t="s">
        <v>1881</v>
      </c>
      <c r="S1092" t="s">
        <v>5076</v>
      </c>
      <c r="T1092" t="s">
        <v>5081</v>
      </c>
      <c r="U1092" t="s">
        <v>4849</v>
      </c>
      <c r="V1092" t="s">
        <v>4849</v>
      </c>
      <c r="W1092" t="s">
        <v>37</v>
      </c>
      <c r="X1092" t="s">
        <v>37</v>
      </c>
      <c r="Y1092" t="s">
        <v>37</v>
      </c>
      <c r="Z1092" t="s">
        <v>5082</v>
      </c>
      <c r="AA1092" t="s">
        <v>44</v>
      </c>
      <c r="AB1092" t="s">
        <v>44</v>
      </c>
      <c r="AC1092" t="s">
        <v>45</v>
      </c>
      <c r="AD1092" t="s">
        <v>1302</v>
      </c>
      <c r="AE1092" t="s">
        <v>4851</v>
      </c>
      <c r="AF1092" t="s">
        <v>4957</v>
      </c>
      <c r="AG1092">
        <v>622235</v>
      </c>
      <c r="AH1092">
        <v>6</v>
      </c>
      <c r="AI1092">
        <v>6</v>
      </c>
    </row>
    <row r="1093" spans="1:35" ht="16.850000000000001" customHeight="1">
      <c r="A1093" s="65" t="str">
        <f>IF(L1093="","",IF(COUNTIF(Wip!K:K,L1093)=0,IF(W1093="","KGB","KBB"),IF(AND(_xlfn.IFNA(VLOOKUP(L1093,Wip!K:M,3,0),"")="Y",Q1093="MTCAPPLYCONF"),"On Hold",IF(W1093="","KGB","KBB"))))</f>
        <v>KGB</v>
      </c>
      <c r="B1093" s="65" t="str">
        <f>IF(A1093="on hold", "on hold",
 IF(A1093="KGB", "Standard Shipment",
  IF(IFERROR(IFERROR(VLOOKUP(L1093, List!D:J, 7, 0), VLOOKUP(L1093&amp;"", List!D:J, 7, 0)), 0)=0,
   IF(IFERROR(IFERROR(VLOOKUP(L1093, 'CND List'!$A:$C, 3, 0), VLOOKUP(L1093&amp;"", 'CND List'!$A:$C, 3, 0)), 0)=0,
    IF(A1093="KBB", "-", ""),
    IFERROR(VLOOKUP(L1093, 'CND List'!$A:$C, 3, 0), VLOOKUP(L1093&amp;"", 'CND List'!$A:$C, 3, 0))
   ),
   IFERROR(VLOOKUP(L1093, List!D:J, 7, 0), VLOOKUP(L1093&amp;"", List!D:J, 7, 0))
  )
 )
)</f>
        <v>Standard Shipment</v>
      </c>
      <c r="C1093" s="66" t="str">
        <f t="shared" si="18"/>
        <v>Standard Shipment</v>
      </c>
      <c r="D1093" s="67" t="str">
        <f ca="1">IF(C1093="Local Scrap","Closed",IFERROR(IF(A1093="kgb","Closed",IF(MID(C1093,5,1)="Q","Closed",LOOKUP(TODAY()-W1093, {0,31,91,181,366}, {"0-30天","31-90天","91-180天","181-365天","365天以上"}))), LOOKUP(TODAY()-Z1093, {0,31,91,181,366}, {"0-30天","31-90天","91-180天","181-365天","365天以上"})))</f>
        <v>Closed</v>
      </c>
      <c r="E1093" s="67" t="str" cm="1">
        <f t="array" ref="E1093">IF(A1093&lt;&gt;"kbb", "", IF(IFERROR(VALUE(V1093), 0)=MAX(INDEX(($A$2:$A$4929="kbb")*($L$2:$L$4929=L1093)*IFERROR(VALUE($V$2:$V$4929), 0), 0)), "最新", "歷史重複"))</f>
        <v/>
      </c>
      <c r="F1093" t="s">
        <v>5066</v>
      </c>
      <c r="G1093" t="s">
        <v>29</v>
      </c>
      <c r="H1093" t="s">
        <v>30</v>
      </c>
      <c r="I1093" t="s">
        <v>3483</v>
      </c>
      <c r="J1093" t="s">
        <v>5067</v>
      </c>
      <c r="K1093" t="s">
        <v>5068</v>
      </c>
      <c r="L1093" t="s">
        <v>5083</v>
      </c>
      <c r="M1093" t="s">
        <v>1725</v>
      </c>
      <c r="N1093" t="s">
        <v>1391</v>
      </c>
      <c r="O1093" t="s">
        <v>37</v>
      </c>
      <c r="P1093" t="s">
        <v>5084</v>
      </c>
      <c r="Q1093" t="s">
        <v>38</v>
      </c>
      <c r="R1093" t="s">
        <v>1881</v>
      </c>
      <c r="S1093" t="s">
        <v>5076</v>
      </c>
      <c r="T1093" t="s">
        <v>5085</v>
      </c>
      <c r="U1093" t="s">
        <v>4842</v>
      </c>
      <c r="V1093" t="s">
        <v>4842</v>
      </c>
      <c r="W1093" t="s">
        <v>37</v>
      </c>
      <c r="X1093" t="s">
        <v>37</v>
      </c>
      <c r="Y1093" t="s">
        <v>37</v>
      </c>
      <c r="Z1093" t="s">
        <v>5086</v>
      </c>
      <c r="AA1093" t="s">
        <v>44</v>
      </c>
      <c r="AB1093" t="s">
        <v>44</v>
      </c>
      <c r="AC1093" t="s">
        <v>45</v>
      </c>
      <c r="AD1093" t="s">
        <v>1302</v>
      </c>
      <c r="AE1093" t="s">
        <v>4844</v>
      </c>
      <c r="AF1093" t="s">
        <v>2317</v>
      </c>
      <c r="AG1093">
        <v>622366</v>
      </c>
      <c r="AH1093">
        <v>6.9</v>
      </c>
      <c r="AI1093">
        <v>6.9</v>
      </c>
    </row>
    <row r="1094" spans="1:35" ht="16.850000000000001" customHeight="1">
      <c r="A1094" s="65" t="str">
        <f>IF(L1094="","",IF(COUNTIF(Wip!K:K,L1094)=0,IF(W1094="","KGB","KBB"),IF(AND(_xlfn.IFNA(VLOOKUP(L1094,Wip!K:M,3,0),"")="Y",Q1094="MTCAPPLYCONF"),"On Hold",IF(W1094="","KGB","KBB"))))</f>
        <v>KGB</v>
      </c>
      <c r="B1094" s="65" t="str">
        <f>IF(A1094="on hold", "on hold",
 IF(A1094="KGB", "Standard Shipment",
  IF(IFERROR(IFERROR(VLOOKUP(L1094, List!D:J, 7, 0), VLOOKUP(L1094&amp;"", List!D:J, 7, 0)), 0)=0,
   IF(IFERROR(IFERROR(VLOOKUP(L1094, 'CND List'!$A:$C, 3, 0), VLOOKUP(L1094&amp;"", 'CND List'!$A:$C, 3, 0)), 0)=0,
    IF(A1094="KBB", "-", ""),
    IFERROR(VLOOKUP(L1094, 'CND List'!$A:$C, 3, 0), VLOOKUP(L1094&amp;"", 'CND List'!$A:$C, 3, 0))
   ),
   IFERROR(VLOOKUP(L1094, List!D:J, 7, 0), VLOOKUP(L1094&amp;"", List!D:J, 7, 0))
  )
 )
)</f>
        <v>Standard Shipment</v>
      </c>
      <c r="C1094" s="66" t="str">
        <f t="shared" si="18"/>
        <v>Standard Shipment</v>
      </c>
      <c r="D1094" s="67" t="str">
        <f ca="1">IF(C1094="Local Scrap","Closed",IFERROR(IF(A1094="kgb","Closed",IF(MID(C1094,5,1)="Q","Closed",LOOKUP(TODAY()-W1094, {0,31,91,181,366}, {"0-30天","31-90天","91-180天","181-365天","365天以上"}))), LOOKUP(TODAY()-Z1094, {0,31,91,181,366}, {"0-30天","31-90天","91-180天","181-365天","365天以上"})))</f>
        <v>Closed</v>
      </c>
      <c r="E1094" s="67" t="str" cm="1">
        <f t="array" ref="E1094">IF(A1094&lt;&gt;"kbb", "", IF(IFERROR(VALUE(V1094), 0)=MAX(INDEX(($A$2:$A$4929="kbb")*($L$2:$L$4929=L1094)*IFERROR(VALUE($V$2:$V$4929), 0), 0)), "最新", "歷史重複"))</f>
        <v/>
      </c>
      <c r="F1094" t="s">
        <v>5066</v>
      </c>
      <c r="G1094" t="s">
        <v>29</v>
      </c>
      <c r="H1094" t="s">
        <v>30</v>
      </c>
      <c r="I1094" t="s">
        <v>3483</v>
      </c>
      <c r="J1094" t="s">
        <v>5067</v>
      </c>
      <c r="K1094" t="s">
        <v>5068</v>
      </c>
      <c r="L1094" t="s">
        <v>5087</v>
      </c>
      <c r="M1094" t="s">
        <v>4170</v>
      </c>
      <c r="N1094" t="s">
        <v>4171</v>
      </c>
      <c r="O1094" t="s">
        <v>37</v>
      </c>
      <c r="P1094" t="s">
        <v>5088</v>
      </c>
      <c r="Q1094" t="s">
        <v>38</v>
      </c>
      <c r="R1094" t="s">
        <v>1881</v>
      </c>
      <c r="S1094" t="s">
        <v>5089</v>
      </c>
      <c r="T1094" t="s">
        <v>5090</v>
      </c>
      <c r="U1094" t="s">
        <v>4849</v>
      </c>
      <c r="V1094" t="s">
        <v>4849</v>
      </c>
      <c r="W1094" t="s">
        <v>37</v>
      </c>
      <c r="X1094" t="s">
        <v>37</v>
      </c>
      <c r="Y1094" t="s">
        <v>37</v>
      </c>
      <c r="Z1094" t="s">
        <v>5091</v>
      </c>
      <c r="AA1094" t="s">
        <v>44</v>
      </c>
      <c r="AB1094" t="s">
        <v>44</v>
      </c>
      <c r="AC1094" t="s">
        <v>45</v>
      </c>
      <c r="AD1094" t="s">
        <v>1302</v>
      </c>
      <c r="AE1094" t="s">
        <v>4926</v>
      </c>
      <c r="AF1094" t="s">
        <v>5092</v>
      </c>
      <c r="AG1094">
        <v>622235</v>
      </c>
      <c r="AH1094">
        <v>6</v>
      </c>
      <c r="AI1094">
        <v>6</v>
      </c>
    </row>
    <row r="1095" spans="1:35" ht="16.850000000000001" customHeight="1">
      <c r="A1095" s="65" t="str">
        <f>IF(L1095="","",IF(COUNTIF(Wip!K:K,L1095)=0,IF(W1095="","KGB","KBB"),IF(AND(_xlfn.IFNA(VLOOKUP(L1095,Wip!K:M,3,0),"")="Y",Q1095="MTCAPPLYCONF"),"On Hold",IF(W1095="","KGB","KBB"))))</f>
        <v>KGB</v>
      </c>
      <c r="B1095" s="65" t="str">
        <f>IF(A1095="on hold", "on hold",
 IF(A1095="KGB", "Standard Shipment",
  IF(IFERROR(IFERROR(VLOOKUP(L1095, List!D:J, 7, 0), VLOOKUP(L1095&amp;"", List!D:J, 7, 0)), 0)=0,
   IF(IFERROR(IFERROR(VLOOKUP(L1095, 'CND List'!$A:$C, 3, 0), VLOOKUP(L1095&amp;"", 'CND List'!$A:$C, 3, 0)), 0)=0,
    IF(A1095="KBB", "-", ""),
    IFERROR(VLOOKUP(L1095, 'CND List'!$A:$C, 3, 0), VLOOKUP(L1095&amp;"", 'CND List'!$A:$C, 3, 0))
   ),
   IFERROR(VLOOKUP(L1095, List!D:J, 7, 0), VLOOKUP(L1095&amp;"", List!D:J, 7, 0))
  )
 )
)</f>
        <v>Standard Shipment</v>
      </c>
      <c r="C1095" s="66" t="str">
        <f t="shared" si="18"/>
        <v>Standard Shipment</v>
      </c>
      <c r="D1095" s="67" t="str">
        <f ca="1">IF(C1095="Local Scrap","Closed",IFERROR(IF(A1095="kgb","Closed",IF(MID(C1095,5,1)="Q","Closed",LOOKUP(TODAY()-W1095, {0,31,91,181,366}, {"0-30天","31-90天","91-180天","181-365天","365天以上"}))), LOOKUP(TODAY()-Z1095, {0,31,91,181,366}, {"0-30天","31-90天","91-180天","181-365天","365天以上"})))</f>
        <v>Closed</v>
      </c>
      <c r="E1095" s="67" t="str" cm="1">
        <f t="array" ref="E1095">IF(A1095&lt;&gt;"kbb", "", IF(IFERROR(VALUE(V1095), 0)=MAX(INDEX(($A$2:$A$4929="kbb")*($L$2:$L$4929=L1095)*IFERROR(VALUE($V$2:$V$4929), 0), 0)), "最新", "歷史重複"))</f>
        <v/>
      </c>
      <c r="F1095" t="s">
        <v>5066</v>
      </c>
      <c r="G1095" t="s">
        <v>29</v>
      </c>
      <c r="H1095" t="s">
        <v>30</v>
      </c>
      <c r="I1095" t="s">
        <v>3483</v>
      </c>
      <c r="J1095" t="s">
        <v>5067</v>
      </c>
      <c r="K1095" t="s">
        <v>5068</v>
      </c>
      <c r="L1095" t="s">
        <v>5093</v>
      </c>
      <c r="M1095" t="s">
        <v>1428</v>
      </c>
      <c r="N1095" t="s">
        <v>1411</v>
      </c>
      <c r="O1095" t="s">
        <v>37</v>
      </c>
      <c r="P1095" t="s">
        <v>5094</v>
      </c>
      <c r="Q1095" t="s">
        <v>38</v>
      </c>
      <c r="R1095" t="s">
        <v>1881</v>
      </c>
      <c r="S1095" t="s">
        <v>5071</v>
      </c>
      <c r="T1095" t="s">
        <v>5095</v>
      </c>
      <c r="U1095" t="s">
        <v>4849</v>
      </c>
      <c r="V1095" t="s">
        <v>4849</v>
      </c>
      <c r="W1095" t="s">
        <v>37</v>
      </c>
      <c r="X1095" t="s">
        <v>37</v>
      </c>
      <c r="Y1095" t="s">
        <v>37</v>
      </c>
      <c r="Z1095" t="s">
        <v>5096</v>
      </c>
      <c r="AA1095" t="s">
        <v>44</v>
      </c>
      <c r="AB1095" t="s">
        <v>44</v>
      </c>
      <c r="AC1095" t="s">
        <v>45</v>
      </c>
      <c r="AD1095" t="s">
        <v>1257</v>
      </c>
      <c r="AE1095" t="s">
        <v>4851</v>
      </c>
      <c r="AF1095" t="s">
        <v>2122</v>
      </c>
      <c r="AG1095">
        <v>622235</v>
      </c>
      <c r="AH1095">
        <v>7</v>
      </c>
      <c r="AI1095">
        <v>7</v>
      </c>
    </row>
    <row r="1096" spans="1:35" ht="16.850000000000001" customHeight="1">
      <c r="A1096" s="65" t="str">
        <f>IF(L1096="","",IF(COUNTIF(Wip!K:K,L1096)=0,IF(W1096="","KGB","KBB"),IF(AND(_xlfn.IFNA(VLOOKUP(L1096,Wip!K:M,3,0),"")="Y",Q1096="MTCAPPLYCONF"),"On Hold",IF(W1096="","KGB","KBB"))))</f>
        <v>KGB</v>
      </c>
      <c r="B1096" s="65" t="str">
        <f>IF(A1096="on hold", "on hold",
 IF(A1096="KGB", "Standard Shipment",
  IF(IFERROR(IFERROR(VLOOKUP(L1096, List!D:J, 7, 0), VLOOKUP(L1096&amp;"", List!D:J, 7, 0)), 0)=0,
   IF(IFERROR(IFERROR(VLOOKUP(L1096, 'CND List'!$A:$C, 3, 0), VLOOKUP(L1096&amp;"", 'CND List'!$A:$C, 3, 0)), 0)=0,
    IF(A1096="KBB", "-", ""),
    IFERROR(VLOOKUP(L1096, 'CND List'!$A:$C, 3, 0), VLOOKUP(L1096&amp;"", 'CND List'!$A:$C, 3, 0))
   ),
   IFERROR(VLOOKUP(L1096, List!D:J, 7, 0), VLOOKUP(L1096&amp;"", List!D:J, 7, 0))
  )
 )
)</f>
        <v>Standard Shipment</v>
      </c>
      <c r="C1096" s="66" t="str">
        <f t="shared" si="18"/>
        <v>Standard Shipment</v>
      </c>
      <c r="D1096" s="67" t="str">
        <f ca="1">IF(C1096="Local Scrap","Closed",IFERROR(IF(A1096="kgb","Closed",IF(MID(C1096,5,1)="Q","Closed",LOOKUP(TODAY()-W1096, {0,31,91,181,366}, {"0-30天","31-90天","91-180天","181-365天","365天以上"}))), LOOKUP(TODAY()-Z1096, {0,31,91,181,366}, {"0-30天","31-90天","91-180天","181-365天","365天以上"})))</f>
        <v>Closed</v>
      </c>
      <c r="E1096" s="67" t="str" cm="1">
        <f t="array" ref="E1096">IF(A1096&lt;&gt;"kbb", "", IF(IFERROR(VALUE(V1096), 0)=MAX(INDEX(($A$2:$A$4929="kbb")*($L$2:$L$4929=L1096)*IFERROR(VALUE($V$2:$V$4929), 0), 0)), "最新", "歷史重複"))</f>
        <v/>
      </c>
      <c r="F1096" t="s">
        <v>5066</v>
      </c>
      <c r="G1096" t="s">
        <v>29</v>
      </c>
      <c r="H1096" t="s">
        <v>30</v>
      </c>
      <c r="I1096" t="s">
        <v>3483</v>
      </c>
      <c r="J1096" t="s">
        <v>5067</v>
      </c>
      <c r="K1096" t="s">
        <v>5068</v>
      </c>
      <c r="L1096" t="s">
        <v>5097</v>
      </c>
      <c r="M1096" t="s">
        <v>4265</v>
      </c>
      <c r="N1096" t="s">
        <v>2055</v>
      </c>
      <c r="O1096" t="s">
        <v>37</v>
      </c>
      <c r="P1096" t="s">
        <v>5098</v>
      </c>
      <c r="Q1096" t="s">
        <v>38</v>
      </c>
      <c r="R1096" t="s">
        <v>1881</v>
      </c>
      <c r="S1096" t="s">
        <v>5071</v>
      </c>
      <c r="T1096" t="s">
        <v>5099</v>
      </c>
      <c r="U1096" t="s">
        <v>4849</v>
      </c>
      <c r="V1096" t="s">
        <v>4849</v>
      </c>
      <c r="W1096" t="s">
        <v>37</v>
      </c>
      <c r="X1096" t="s">
        <v>37</v>
      </c>
      <c r="Y1096" t="s">
        <v>37</v>
      </c>
      <c r="Z1096" t="s">
        <v>5100</v>
      </c>
      <c r="AA1096" t="s">
        <v>44</v>
      </c>
      <c r="AB1096" t="s">
        <v>44</v>
      </c>
      <c r="AC1096" t="s">
        <v>45</v>
      </c>
      <c r="AD1096" t="s">
        <v>1288</v>
      </c>
      <c r="AE1096" t="s">
        <v>4851</v>
      </c>
      <c r="AF1096" t="s">
        <v>2317</v>
      </c>
      <c r="AG1096">
        <v>622235</v>
      </c>
      <c r="AH1096">
        <v>8</v>
      </c>
      <c r="AI1096">
        <v>8</v>
      </c>
    </row>
    <row r="1097" spans="1:35" ht="16.850000000000001" customHeight="1">
      <c r="A1097" s="65" t="str">
        <f>IF(L1097="","",IF(COUNTIF(Wip!K:K,L1097)=0,IF(W1097="","KGB","KBB"),IF(AND(_xlfn.IFNA(VLOOKUP(L1097,Wip!K:M,3,0),"")="Y",Q1097="MTCAPPLYCONF"),"On Hold",IF(W1097="","KGB","KBB"))))</f>
        <v>KGB</v>
      </c>
      <c r="B1097" s="65" t="str">
        <f>IF(A1097="on hold", "on hold",
 IF(A1097="KGB", "Standard Shipment",
  IF(IFERROR(IFERROR(VLOOKUP(L1097, List!D:J, 7, 0), VLOOKUP(L1097&amp;"", List!D:J, 7, 0)), 0)=0,
   IF(IFERROR(IFERROR(VLOOKUP(L1097, 'CND List'!$A:$C, 3, 0), VLOOKUP(L1097&amp;"", 'CND List'!$A:$C, 3, 0)), 0)=0,
    IF(A1097="KBB", "-", ""),
    IFERROR(VLOOKUP(L1097, 'CND List'!$A:$C, 3, 0), VLOOKUP(L1097&amp;"", 'CND List'!$A:$C, 3, 0))
   ),
   IFERROR(VLOOKUP(L1097, List!D:J, 7, 0), VLOOKUP(L1097&amp;"", List!D:J, 7, 0))
  )
 )
)</f>
        <v>Standard Shipment</v>
      </c>
      <c r="C1097" s="66" t="str">
        <f t="shared" si="18"/>
        <v>Standard Shipment</v>
      </c>
      <c r="D1097" s="67" t="str">
        <f ca="1">IF(C1097="Local Scrap","Closed",IFERROR(IF(A1097="kgb","Closed",IF(MID(C1097,5,1)="Q","Closed",LOOKUP(TODAY()-W1097, {0,31,91,181,366}, {"0-30天","31-90天","91-180天","181-365天","365天以上"}))), LOOKUP(TODAY()-Z1097, {0,31,91,181,366}, {"0-30天","31-90天","91-180天","181-365天","365天以上"})))</f>
        <v>Closed</v>
      </c>
      <c r="E1097" s="67" t="str" cm="1">
        <f t="array" ref="E1097">IF(A1097&lt;&gt;"kbb", "", IF(IFERROR(VALUE(V1097), 0)=MAX(INDEX(($A$2:$A$4929="kbb")*($L$2:$L$4929=L1097)*IFERROR(VALUE($V$2:$V$4929), 0), 0)), "最新", "歷史重複"))</f>
        <v/>
      </c>
      <c r="F1097" t="s">
        <v>5066</v>
      </c>
      <c r="G1097" t="s">
        <v>29</v>
      </c>
      <c r="H1097" t="s">
        <v>30</v>
      </c>
      <c r="I1097" t="s">
        <v>3483</v>
      </c>
      <c r="J1097" t="s">
        <v>5067</v>
      </c>
      <c r="K1097" t="s">
        <v>5068</v>
      </c>
      <c r="L1097" t="s">
        <v>5101</v>
      </c>
      <c r="M1097" t="s">
        <v>4164</v>
      </c>
      <c r="N1097" t="s">
        <v>4165</v>
      </c>
      <c r="O1097" t="s">
        <v>37</v>
      </c>
      <c r="P1097" t="s">
        <v>5102</v>
      </c>
      <c r="Q1097" t="s">
        <v>38</v>
      </c>
      <c r="R1097" t="s">
        <v>1881</v>
      </c>
      <c r="S1097" t="s">
        <v>5071</v>
      </c>
      <c r="T1097" t="s">
        <v>5103</v>
      </c>
      <c r="U1097" t="s">
        <v>4849</v>
      </c>
      <c r="V1097" t="s">
        <v>4849</v>
      </c>
      <c r="W1097" t="s">
        <v>37</v>
      </c>
      <c r="X1097" t="s">
        <v>37</v>
      </c>
      <c r="Y1097" t="s">
        <v>37</v>
      </c>
      <c r="Z1097" t="s">
        <v>5104</v>
      </c>
      <c r="AA1097" t="s">
        <v>44</v>
      </c>
      <c r="AB1097" t="s">
        <v>44</v>
      </c>
      <c r="AC1097" t="s">
        <v>45</v>
      </c>
      <c r="AD1097" t="s">
        <v>1532</v>
      </c>
      <c r="AE1097" t="s">
        <v>4851</v>
      </c>
      <c r="AF1097" t="s">
        <v>4994</v>
      </c>
      <c r="AG1097">
        <v>622235</v>
      </c>
      <c r="AH1097">
        <v>6.9</v>
      </c>
      <c r="AI1097">
        <v>6.9</v>
      </c>
    </row>
    <row r="1098" spans="1:35" ht="16.850000000000001" customHeight="1">
      <c r="A1098" s="65" t="str">
        <f>IF(L1098="","",IF(COUNTIF(Wip!K:K,L1098)=0,IF(W1098="","KGB","KBB"),IF(AND(_xlfn.IFNA(VLOOKUP(L1098,Wip!K:M,3,0),"")="Y",Q1098="MTCAPPLYCONF"),"On Hold",IF(W1098="","KGB","KBB"))))</f>
        <v>KGB</v>
      </c>
      <c r="B1098" s="65" t="str">
        <f>IF(A1098="on hold", "on hold",
 IF(A1098="KGB", "Standard Shipment",
  IF(IFERROR(IFERROR(VLOOKUP(L1098, List!D:J, 7, 0), VLOOKUP(L1098&amp;"", List!D:J, 7, 0)), 0)=0,
   IF(IFERROR(IFERROR(VLOOKUP(L1098, 'CND List'!$A:$C, 3, 0), VLOOKUP(L1098&amp;"", 'CND List'!$A:$C, 3, 0)), 0)=0,
    IF(A1098="KBB", "-", ""),
    IFERROR(VLOOKUP(L1098, 'CND List'!$A:$C, 3, 0), VLOOKUP(L1098&amp;"", 'CND List'!$A:$C, 3, 0))
   ),
   IFERROR(VLOOKUP(L1098, List!D:J, 7, 0), VLOOKUP(L1098&amp;"", List!D:J, 7, 0))
  )
 )
)</f>
        <v>Standard Shipment</v>
      </c>
      <c r="C1098" s="66" t="str">
        <f t="shared" si="18"/>
        <v>Standard Shipment</v>
      </c>
      <c r="D1098" s="67" t="str">
        <f ca="1">IF(C1098="Local Scrap","Closed",IFERROR(IF(A1098="kgb","Closed",IF(MID(C1098,5,1)="Q","Closed",LOOKUP(TODAY()-W1098, {0,31,91,181,366}, {"0-30天","31-90天","91-180天","181-365天","365天以上"}))), LOOKUP(TODAY()-Z1098, {0,31,91,181,366}, {"0-30天","31-90天","91-180天","181-365天","365天以上"})))</f>
        <v>Closed</v>
      </c>
      <c r="E1098" s="67" t="str" cm="1">
        <f t="array" ref="E1098">IF(A1098&lt;&gt;"kbb", "", IF(IFERROR(VALUE(V1098), 0)=MAX(INDEX(($A$2:$A$4929="kbb")*($L$2:$L$4929=L1098)*IFERROR(VALUE($V$2:$V$4929), 0), 0)), "最新", "歷史重複"))</f>
        <v/>
      </c>
      <c r="F1098" t="s">
        <v>5066</v>
      </c>
      <c r="G1098" t="s">
        <v>29</v>
      </c>
      <c r="H1098" t="s">
        <v>30</v>
      </c>
      <c r="I1098" t="s">
        <v>3483</v>
      </c>
      <c r="J1098" t="s">
        <v>5067</v>
      </c>
      <c r="K1098" t="s">
        <v>5068</v>
      </c>
      <c r="L1098" t="s">
        <v>5105</v>
      </c>
      <c r="M1098" t="s">
        <v>1725</v>
      </c>
      <c r="N1098" t="s">
        <v>1391</v>
      </c>
      <c r="O1098" t="s">
        <v>37</v>
      </c>
      <c r="P1098" t="s">
        <v>5106</v>
      </c>
      <c r="Q1098" t="s">
        <v>38</v>
      </c>
      <c r="R1098" t="s">
        <v>1881</v>
      </c>
      <c r="S1098" t="s">
        <v>5071</v>
      </c>
      <c r="T1098" t="s">
        <v>5107</v>
      </c>
      <c r="U1098" t="s">
        <v>4842</v>
      </c>
      <c r="V1098" t="s">
        <v>4842</v>
      </c>
      <c r="W1098" t="s">
        <v>37</v>
      </c>
      <c r="X1098" t="s">
        <v>37</v>
      </c>
      <c r="Y1098" t="s">
        <v>37</v>
      </c>
      <c r="Z1098" t="s">
        <v>5108</v>
      </c>
      <c r="AA1098" t="s">
        <v>44</v>
      </c>
      <c r="AB1098" t="s">
        <v>44</v>
      </c>
      <c r="AC1098" t="s">
        <v>45</v>
      </c>
      <c r="AD1098" t="s">
        <v>1302</v>
      </c>
      <c r="AE1098" t="s">
        <v>4844</v>
      </c>
      <c r="AF1098" t="s">
        <v>2317</v>
      </c>
      <c r="AG1098">
        <v>622366</v>
      </c>
      <c r="AH1098">
        <v>6.9</v>
      </c>
      <c r="AI1098">
        <v>6.9</v>
      </c>
    </row>
    <row r="1099" spans="1:35" ht="16.850000000000001" customHeight="1">
      <c r="A1099" s="65" t="str">
        <f>IF(L1099="","",IF(COUNTIF(Wip!K:K,L1099)=0,IF(W1099="","KGB","KBB"),IF(AND(_xlfn.IFNA(VLOOKUP(L1099,Wip!K:M,3,0),"")="Y",Q1099="MTCAPPLYCONF"),"On Hold",IF(W1099="","KGB","KBB"))))</f>
        <v>KGB</v>
      </c>
      <c r="B1099" s="65" t="str">
        <f>IF(A1099="on hold", "on hold",
 IF(A1099="KGB", "Standard Shipment",
  IF(IFERROR(IFERROR(VLOOKUP(L1099, List!D:J, 7, 0), VLOOKUP(L1099&amp;"", List!D:J, 7, 0)), 0)=0,
   IF(IFERROR(IFERROR(VLOOKUP(L1099, 'CND List'!$A:$C, 3, 0), VLOOKUP(L1099&amp;"", 'CND List'!$A:$C, 3, 0)), 0)=0,
    IF(A1099="KBB", "-", ""),
    IFERROR(VLOOKUP(L1099, 'CND List'!$A:$C, 3, 0), VLOOKUP(L1099&amp;"", 'CND List'!$A:$C, 3, 0))
   ),
   IFERROR(VLOOKUP(L1099, List!D:J, 7, 0), VLOOKUP(L1099&amp;"", List!D:J, 7, 0))
  )
 )
)</f>
        <v>Standard Shipment</v>
      </c>
      <c r="C1099" s="66" t="str">
        <f t="shared" si="18"/>
        <v>Standard Shipment</v>
      </c>
      <c r="D1099" s="67" t="str">
        <f ca="1">IF(C1099="Local Scrap","Closed",IFERROR(IF(A1099="kgb","Closed",IF(MID(C1099,5,1)="Q","Closed",LOOKUP(TODAY()-W1099, {0,31,91,181,366}, {"0-30天","31-90天","91-180天","181-365天","365天以上"}))), LOOKUP(TODAY()-Z1099, {0,31,91,181,366}, {"0-30天","31-90天","91-180天","181-365天","365天以上"})))</f>
        <v>Closed</v>
      </c>
      <c r="E1099" s="67" t="str" cm="1">
        <f t="array" ref="E1099">IF(A1099&lt;&gt;"kbb", "", IF(IFERROR(VALUE(V1099), 0)=MAX(INDEX(($A$2:$A$4929="kbb")*($L$2:$L$4929=L1099)*IFERROR(VALUE($V$2:$V$4929), 0), 0)), "最新", "歷史重複"))</f>
        <v/>
      </c>
      <c r="F1099" t="s">
        <v>5066</v>
      </c>
      <c r="G1099" t="s">
        <v>29</v>
      </c>
      <c r="H1099" t="s">
        <v>30</v>
      </c>
      <c r="I1099" t="s">
        <v>3483</v>
      </c>
      <c r="J1099" t="s">
        <v>5067</v>
      </c>
      <c r="K1099" t="s">
        <v>5068</v>
      </c>
      <c r="L1099" t="s">
        <v>5109</v>
      </c>
      <c r="M1099" t="s">
        <v>1575</v>
      </c>
      <c r="N1099" t="s">
        <v>1576</v>
      </c>
      <c r="O1099" t="s">
        <v>37</v>
      </c>
      <c r="P1099" t="s">
        <v>5110</v>
      </c>
      <c r="Q1099" t="s">
        <v>38</v>
      </c>
      <c r="R1099" t="s">
        <v>1881</v>
      </c>
      <c r="S1099" t="s">
        <v>5071</v>
      </c>
      <c r="T1099" t="s">
        <v>5111</v>
      </c>
      <c r="U1099" t="s">
        <v>4849</v>
      </c>
      <c r="V1099" t="s">
        <v>4849</v>
      </c>
      <c r="W1099" t="s">
        <v>37</v>
      </c>
      <c r="X1099" t="s">
        <v>37</v>
      </c>
      <c r="Y1099" t="s">
        <v>37</v>
      </c>
      <c r="Z1099" t="s">
        <v>5112</v>
      </c>
      <c r="AA1099" t="s">
        <v>44</v>
      </c>
      <c r="AB1099" t="s">
        <v>44</v>
      </c>
      <c r="AC1099" t="s">
        <v>45</v>
      </c>
      <c r="AD1099" t="s">
        <v>1532</v>
      </c>
      <c r="AE1099" t="s">
        <v>4851</v>
      </c>
      <c r="AF1099" t="s">
        <v>5043</v>
      </c>
      <c r="AG1099">
        <v>622235</v>
      </c>
      <c r="AH1099">
        <v>6.4</v>
      </c>
      <c r="AI1099">
        <v>6.4</v>
      </c>
    </row>
    <row r="1100" spans="1:35" ht="16.850000000000001" customHeight="1">
      <c r="A1100" s="65" t="str">
        <f>IF(L1100="","",IF(COUNTIF(Wip!K:K,L1100)=0,IF(W1100="","KGB","KBB"),IF(AND(_xlfn.IFNA(VLOOKUP(L1100,Wip!K:M,3,0),"")="Y",Q1100="MTCAPPLYCONF"),"On Hold",IF(W1100="","KGB","KBB"))))</f>
        <v>KGB</v>
      </c>
      <c r="B1100" s="65" t="str">
        <f>IF(A1100="on hold", "on hold",
 IF(A1100="KGB", "Standard Shipment",
  IF(IFERROR(IFERROR(VLOOKUP(L1100, List!D:J, 7, 0), VLOOKUP(L1100&amp;"", List!D:J, 7, 0)), 0)=0,
   IF(IFERROR(IFERROR(VLOOKUP(L1100, 'CND List'!$A:$C, 3, 0), VLOOKUP(L1100&amp;"", 'CND List'!$A:$C, 3, 0)), 0)=0,
    IF(A1100="KBB", "-", ""),
    IFERROR(VLOOKUP(L1100, 'CND List'!$A:$C, 3, 0), VLOOKUP(L1100&amp;"", 'CND List'!$A:$C, 3, 0))
   ),
   IFERROR(VLOOKUP(L1100, List!D:J, 7, 0), VLOOKUP(L1100&amp;"", List!D:J, 7, 0))
  )
 )
)</f>
        <v>Standard Shipment</v>
      </c>
      <c r="C1100" s="66" t="str">
        <f t="shared" si="18"/>
        <v>Standard Shipment</v>
      </c>
      <c r="D1100" s="67" t="str">
        <f ca="1">IF(C1100="Local Scrap","Closed",IFERROR(IF(A1100="kgb","Closed",IF(MID(C1100,5,1)="Q","Closed",LOOKUP(TODAY()-W1100, {0,31,91,181,366}, {"0-30天","31-90天","91-180天","181-365天","365天以上"}))), LOOKUP(TODAY()-Z1100, {0,31,91,181,366}, {"0-30天","31-90天","91-180天","181-365天","365天以上"})))</f>
        <v>Closed</v>
      </c>
      <c r="E1100" s="67" t="str" cm="1">
        <f t="array" ref="E1100">IF(A1100&lt;&gt;"kbb", "", IF(IFERROR(VALUE(V1100), 0)=MAX(INDEX(($A$2:$A$4929="kbb")*($L$2:$L$4929=L1100)*IFERROR(VALUE($V$2:$V$4929), 0), 0)), "最新", "歷史重複"))</f>
        <v/>
      </c>
      <c r="F1100" t="s">
        <v>5066</v>
      </c>
      <c r="G1100" t="s">
        <v>29</v>
      </c>
      <c r="H1100" t="s">
        <v>30</v>
      </c>
      <c r="I1100" t="s">
        <v>3483</v>
      </c>
      <c r="J1100" t="s">
        <v>5067</v>
      </c>
      <c r="K1100" t="s">
        <v>5068</v>
      </c>
      <c r="L1100" t="s">
        <v>5113</v>
      </c>
      <c r="M1100" t="s">
        <v>4164</v>
      </c>
      <c r="N1100" t="s">
        <v>4165</v>
      </c>
      <c r="O1100" t="s">
        <v>37</v>
      </c>
      <c r="P1100" t="s">
        <v>5114</v>
      </c>
      <c r="Q1100" t="s">
        <v>38</v>
      </c>
      <c r="R1100" t="s">
        <v>1881</v>
      </c>
      <c r="S1100" t="s">
        <v>5071</v>
      </c>
      <c r="T1100" t="s">
        <v>5115</v>
      </c>
      <c r="U1100" t="s">
        <v>4849</v>
      </c>
      <c r="V1100" t="s">
        <v>4849</v>
      </c>
      <c r="W1100" t="s">
        <v>37</v>
      </c>
      <c r="X1100" t="s">
        <v>37</v>
      </c>
      <c r="Y1100" t="s">
        <v>37</v>
      </c>
      <c r="Z1100" t="s">
        <v>5116</v>
      </c>
      <c r="AA1100" t="s">
        <v>44</v>
      </c>
      <c r="AB1100" t="s">
        <v>44</v>
      </c>
      <c r="AC1100" t="s">
        <v>45</v>
      </c>
      <c r="AD1100" t="s">
        <v>1532</v>
      </c>
      <c r="AE1100" t="s">
        <v>4851</v>
      </c>
      <c r="AF1100" t="s">
        <v>4994</v>
      </c>
      <c r="AG1100">
        <v>622235</v>
      </c>
      <c r="AH1100">
        <v>6.9</v>
      </c>
      <c r="AI1100">
        <v>6.9</v>
      </c>
    </row>
    <row r="1101" spans="1:35" ht="16.850000000000001" customHeight="1">
      <c r="A1101" s="65" t="str">
        <f>IF(L1101="","",IF(COUNTIF(Wip!K:K,L1101)=0,IF(W1101="","KGB","KBB"),IF(AND(_xlfn.IFNA(VLOOKUP(L1101,Wip!K:M,3,0),"")="Y",Q1101="MTCAPPLYCONF"),"On Hold",IF(W1101="","KGB","KBB"))))</f>
        <v>KGB</v>
      </c>
      <c r="B1101" s="65" t="str">
        <f>IF(A1101="on hold", "on hold",
 IF(A1101="KGB", "Standard Shipment",
  IF(IFERROR(IFERROR(VLOOKUP(L1101, List!D:J, 7, 0), VLOOKUP(L1101&amp;"", List!D:J, 7, 0)), 0)=0,
   IF(IFERROR(IFERROR(VLOOKUP(L1101, 'CND List'!$A:$C, 3, 0), VLOOKUP(L1101&amp;"", 'CND List'!$A:$C, 3, 0)), 0)=0,
    IF(A1101="KBB", "-", ""),
    IFERROR(VLOOKUP(L1101, 'CND List'!$A:$C, 3, 0), VLOOKUP(L1101&amp;"", 'CND List'!$A:$C, 3, 0))
   ),
   IFERROR(VLOOKUP(L1101, List!D:J, 7, 0), VLOOKUP(L1101&amp;"", List!D:J, 7, 0))
  )
 )
)</f>
        <v>Standard Shipment</v>
      </c>
      <c r="C1101" s="66" t="str">
        <f t="shared" si="18"/>
        <v>Standard Shipment</v>
      </c>
      <c r="D1101" s="67" t="str">
        <f ca="1">IF(C1101="Local Scrap","Closed",IFERROR(IF(A1101="kgb","Closed",IF(MID(C1101,5,1)="Q","Closed",LOOKUP(TODAY()-W1101, {0,31,91,181,366}, {"0-30天","31-90天","91-180天","181-365天","365天以上"}))), LOOKUP(TODAY()-Z1101, {0,31,91,181,366}, {"0-30天","31-90天","91-180天","181-365天","365天以上"})))</f>
        <v>Closed</v>
      </c>
      <c r="E1101" s="67" t="str" cm="1">
        <f t="array" ref="E1101">IF(A1101&lt;&gt;"kbb", "", IF(IFERROR(VALUE(V1101), 0)=MAX(INDEX(($A$2:$A$4929="kbb")*($L$2:$L$4929=L1101)*IFERROR(VALUE($V$2:$V$4929), 0), 0)), "最新", "歷史重複"))</f>
        <v/>
      </c>
      <c r="F1101" t="s">
        <v>5066</v>
      </c>
      <c r="G1101" t="s">
        <v>29</v>
      </c>
      <c r="H1101" t="s">
        <v>30</v>
      </c>
      <c r="I1101" t="s">
        <v>3483</v>
      </c>
      <c r="J1101" t="s">
        <v>5067</v>
      </c>
      <c r="K1101" t="s">
        <v>5068</v>
      </c>
      <c r="L1101" t="s">
        <v>5117</v>
      </c>
      <c r="M1101" t="s">
        <v>1259</v>
      </c>
      <c r="N1101" t="s">
        <v>1260</v>
      </c>
      <c r="O1101" t="s">
        <v>37</v>
      </c>
      <c r="P1101" t="s">
        <v>5118</v>
      </c>
      <c r="Q1101" t="s">
        <v>38</v>
      </c>
      <c r="R1101" t="s">
        <v>1881</v>
      </c>
      <c r="S1101" t="s">
        <v>5119</v>
      </c>
      <c r="T1101" t="s">
        <v>5120</v>
      </c>
      <c r="U1101" t="s">
        <v>4849</v>
      </c>
      <c r="V1101" t="s">
        <v>4849</v>
      </c>
      <c r="W1101" t="s">
        <v>37</v>
      </c>
      <c r="X1101" t="s">
        <v>37</v>
      </c>
      <c r="Y1101" t="s">
        <v>37</v>
      </c>
      <c r="Z1101" t="s">
        <v>5121</v>
      </c>
      <c r="AA1101" t="s">
        <v>44</v>
      </c>
      <c r="AB1101" t="s">
        <v>44</v>
      </c>
      <c r="AC1101" t="s">
        <v>45</v>
      </c>
      <c r="AD1101" t="s">
        <v>1257</v>
      </c>
      <c r="AE1101" t="s">
        <v>4851</v>
      </c>
      <c r="AF1101" t="s">
        <v>1918</v>
      </c>
      <c r="AG1101">
        <v>622235</v>
      </c>
      <c r="AH1101">
        <v>7.2</v>
      </c>
      <c r="AI1101">
        <v>7.2</v>
      </c>
    </row>
    <row r="1102" spans="1:35" ht="16.850000000000001" customHeight="1">
      <c r="A1102" s="65" t="str">
        <f>IF(L1102="","",IF(COUNTIF(Wip!K:K,L1102)=0,IF(W1102="","KGB","KBB"),IF(AND(_xlfn.IFNA(VLOOKUP(L1102,Wip!K:M,3,0),"")="Y",Q1102="MTCAPPLYCONF"),"On Hold",IF(W1102="","KGB","KBB"))))</f>
        <v>KGB</v>
      </c>
      <c r="B1102" s="65" t="str">
        <f>IF(A1102="on hold", "on hold",
 IF(A1102="KGB", "Standard Shipment",
  IF(IFERROR(IFERROR(VLOOKUP(L1102, List!D:J, 7, 0), VLOOKUP(L1102&amp;"", List!D:J, 7, 0)), 0)=0,
   IF(IFERROR(IFERROR(VLOOKUP(L1102, 'CND List'!$A:$C, 3, 0), VLOOKUP(L1102&amp;"", 'CND List'!$A:$C, 3, 0)), 0)=0,
    IF(A1102="KBB", "-", ""),
    IFERROR(VLOOKUP(L1102, 'CND List'!$A:$C, 3, 0), VLOOKUP(L1102&amp;"", 'CND List'!$A:$C, 3, 0))
   ),
   IFERROR(VLOOKUP(L1102, List!D:J, 7, 0), VLOOKUP(L1102&amp;"", List!D:J, 7, 0))
  )
 )
)</f>
        <v>Standard Shipment</v>
      </c>
      <c r="C1102" s="66" t="str">
        <f t="shared" si="18"/>
        <v>Standard Shipment</v>
      </c>
      <c r="D1102" s="67" t="str">
        <f ca="1">IF(C1102="Local Scrap","Closed",IFERROR(IF(A1102="kgb","Closed",IF(MID(C1102,5,1)="Q","Closed",LOOKUP(TODAY()-W1102, {0,31,91,181,366}, {"0-30天","31-90天","91-180天","181-365天","365天以上"}))), LOOKUP(TODAY()-Z1102, {0,31,91,181,366}, {"0-30天","31-90天","91-180天","181-365天","365天以上"})))</f>
        <v>Closed</v>
      </c>
      <c r="E1102" s="67" t="str" cm="1">
        <f t="array" ref="E1102">IF(A1102&lt;&gt;"kbb", "", IF(IFERROR(VALUE(V1102), 0)=MAX(INDEX(($A$2:$A$4929="kbb")*($L$2:$L$4929=L1102)*IFERROR(VALUE($V$2:$V$4929), 0), 0)), "最新", "歷史重複"))</f>
        <v/>
      </c>
      <c r="F1102" t="s">
        <v>5066</v>
      </c>
      <c r="G1102" t="s">
        <v>29</v>
      </c>
      <c r="H1102" t="s">
        <v>30</v>
      </c>
      <c r="I1102" t="s">
        <v>3483</v>
      </c>
      <c r="J1102" t="s">
        <v>5067</v>
      </c>
      <c r="K1102" t="s">
        <v>5068</v>
      </c>
      <c r="L1102" t="s">
        <v>5122</v>
      </c>
      <c r="M1102" t="s">
        <v>4205</v>
      </c>
      <c r="N1102" t="s">
        <v>1858</v>
      </c>
      <c r="O1102" t="s">
        <v>37</v>
      </c>
      <c r="P1102" t="s">
        <v>5123</v>
      </c>
      <c r="Q1102" t="s">
        <v>38</v>
      </c>
      <c r="R1102" t="s">
        <v>1881</v>
      </c>
      <c r="S1102" t="s">
        <v>5071</v>
      </c>
      <c r="T1102" t="s">
        <v>5124</v>
      </c>
      <c r="U1102" t="s">
        <v>4849</v>
      </c>
      <c r="V1102" t="s">
        <v>4849</v>
      </c>
      <c r="W1102" t="s">
        <v>37</v>
      </c>
      <c r="X1102" t="s">
        <v>37</v>
      </c>
      <c r="Y1102" t="s">
        <v>37</v>
      </c>
      <c r="Z1102" t="s">
        <v>5125</v>
      </c>
      <c r="AA1102" t="s">
        <v>44</v>
      </c>
      <c r="AB1102" t="s">
        <v>44</v>
      </c>
      <c r="AC1102" t="s">
        <v>45</v>
      </c>
      <c r="AD1102" t="s">
        <v>1302</v>
      </c>
      <c r="AE1102" t="s">
        <v>4926</v>
      </c>
      <c r="AF1102" t="s">
        <v>5092</v>
      </c>
      <c r="AG1102">
        <v>622235</v>
      </c>
      <c r="AH1102">
        <v>6</v>
      </c>
      <c r="AI1102">
        <v>6</v>
      </c>
    </row>
    <row r="1103" spans="1:35" ht="16.850000000000001" customHeight="1">
      <c r="A1103" s="65" t="str">
        <f>IF(L1103="","",IF(COUNTIF(Wip!K:K,L1103)=0,IF(W1103="","KGB","KBB"),IF(AND(_xlfn.IFNA(VLOOKUP(L1103,Wip!K:M,3,0),"")="Y",Q1103="MTCAPPLYCONF"),"On Hold",IF(W1103="","KGB","KBB"))))</f>
        <v>KGB</v>
      </c>
      <c r="B1103" s="65" t="str">
        <f>IF(A1103="on hold", "on hold",
 IF(A1103="KGB", "Standard Shipment",
  IF(IFERROR(IFERROR(VLOOKUP(L1103, List!D:J, 7, 0), VLOOKUP(L1103&amp;"", List!D:J, 7, 0)), 0)=0,
   IF(IFERROR(IFERROR(VLOOKUP(L1103, 'CND List'!$A:$C, 3, 0), VLOOKUP(L1103&amp;"", 'CND List'!$A:$C, 3, 0)), 0)=0,
    IF(A1103="KBB", "-", ""),
    IFERROR(VLOOKUP(L1103, 'CND List'!$A:$C, 3, 0), VLOOKUP(L1103&amp;"", 'CND List'!$A:$C, 3, 0))
   ),
   IFERROR(VLOOKUP(L1103, List!D:J, 7, 0), VLOOKUP(L1103&amp;"", List!D:J, 7, 0))
  )
 )
)</f>
        <v>Standard Shipment</v>
      </c>
      <c r="C1103" s="66" t="str">
        <f t="shared" si="18"/>
        <v>Standard Shipment</v>
      </c>
      <c r="D1103" s="67" t="str">
        <f ca="1">IF(C1103="Local Scrap","Closed",IFERROR(IF(A1103="kgb","Closed",IF(MID(C1103,5,1)="Q","Closed",LOOKUP(TODAY()-W1103, {0,31,91,181,366}, {"0-30天","31-90天","91-180天","181-365天","365天以上"}))), LOOKUP(TODAY()-Z1103, {0,31,91,181,366}, {"0-30天","31-90天","91-180天","181-365天","365天以上"})))</f>
        <v>Closed</v>
      </c>
      <c r="E1103" s="67" t="str" cm="1">
        <f t="array" ref="E1103">IF(A1103&lt;&gt;"kbb", "", IF(IFERROR(VALUE(V1103), 0)=MAX(INDEX(($A$2:$A$4929="kbb")*($L$2:$L$4929=L1103)*IFERROR(VALUE($V$2:$V$4929), 0), 0)), "最新", "歷史重複"))</f>
        <v/>
      </c>
      <c r="F1103" t="s">
        <v>5126</v>
      </c>
      <c r="G1103" t="s">
        <v>29</v>
      </c>
      <c r="H1103" t="s">
        <v>30</v>
      </c>
      <c r="I1103" t="s">
        <v>3483</v>
      </c>
      <c r="J1103" t="s">
        <v>5127</v>
      </c>
      <c r="K1103" t="s">
        <v>5128</v>
      </c>
      <c r="L1103" t="s">
        <v>5129</v>
      </c>
      <c r="M1103" t="s">
        <v>4170</v>
      </c>
      <c r="N1103" t="s">
        <v>4171</v>
      </c>
      <c r="O1103" t="s">
        <v>37</v>
      </c>
      <c r="P1103" t="s">
        <v>5130</v>
      </c>
      <c r="Q1103" t="s">
        <v>38</v>
      </c>
      <c r="R1103" t="s">
        <v>1881</v>
      </c>
      <c r="S1103" t="s">
        <v>5131</v>
      </c>
      <c r="T1103" t="s">
        <v>5132</v>
      </c>
      <c r="U1103" t="s">
        <v>5133</v>
      </c>
      <c r="V1103" t="s">
        <v>5133</v>
      </c>
      <c r="W1103" t="s">
        <v>37</v>
      </c>
      <c r="X1103" t="s">
        <v>37</v>
      </c>
      <c r="Y1103" t="s">
        <v>37</v>
      </c>
      <c r="Z1103" t="s">
        <v>5134</v>
      </c>
      <c r="AA1103" t="s">
        <v>44</v>
      </c>
      <c r="AB1103" t="s">
        <v>44</v>
      </c>
      <c r="AC1103" t="s">
        <v>45</v>
      </c>
      <c r="AD1103" t="s">
        <v>1302</v>
      </c>
      <c r="AE1103" t="s">
        <v>4926</v>
      </c>
      <c r="AF1103" t="s">
        <v>5092</v>
      </c>
      <c r="AG1103">
        <v>622235</v>
      </c>
      <c r="AH1103">
        <v>6</v>
      </c>
      <c r="AI1103">
        <v>6</v>
      </c>
    </row>
    <row r="1104" spans="1:35" ht="16.850000000000001" customHeight="1">
      <c r="A1104" s="65" t="str">
        <f>IF(L1104="","",IF(COUNTIF(Wip!K:K,L1104)=0,IF(W1104="","KGB","KBB"),IF(AND(_xlfn.IFNA(VLOOKUP(L1104,Wip!K:M,3,0),"")="Y",Q1104="MTCAPPLYCONF"),"On Hold",IF(W1104="","KGB","KBB"))))</f>
        <v>KBB</v>
      </c>
      <c r="B1104" s="65" t="str">
        <f>IF(A1104="on hold", "on hold",
 IF(A1104="KGB", "Standard Shipment",
  IF(IFERROR(IFERROR(VLOOKUP(L1104, List!D:J, 7, 0), VLOOKUP(L1104&amp;"", List!D:J, 7, 0)), 0)=0,
   IF(IFERROR(IFERROR(VLOOKUP(L1104, 'CND List'!$A:$C, 3, 0), VLOOKUP(L1104&amp;"", 'CND List'!$A:$C, 3, 0)), 0)=0,
    IF(A1104="KBB", "-", ""),
    IFERROR(VLOOKUP(L1104, 'CND List'!$A:$C, 3, 0), VLOOKUP(L1104&amp;"", 'CND List'!$A:$C, 3, 0))
   ),
   IFERROR(VLOOKUP(L1104, List!D:J, 7, 0), VLOOKUP(L1104&amp;"", List!D:J, 7, 0))
  )
 )
)</f>
        <v>CND Sceond Pass</v>
      </c>
      <c r="C1104" s="66" t="str">
        <f t="shared" si="18"/>
        <v>Standard Shipment</v>
      </c>
      <c r="D1104" s="67" t="str">
        <f ca="1">IF(C1104="Local Scrap","Closed",IFERROR(IF(A1104="kgb","Closed",IF(MID(C1104,5,1)="Q","Closed",LOOKUP(TODAY()-W1104, {0,31,91,181,366}, {"0-30天","31-90天","91-180天","181-365天","365天以上"}))), LOOKUP(TODAY()-Z1104, {0,31,91,181,366}, {"0-30天","31-90天","91-180天","181-365天","365天以上"})))</f>
        <v>181-365天</v>
      </c>
      <c r="E1104" s="67" t="str" cm="1">
        <f t="array" ref="E1104">IF(A1104&lt;&gt;"kbb", "", IF(IFERROR(VALUE(V1104), 0)=MAX(INDEX(($A$2:$A$4929="kbb")*($L$2:$L$4929=L1104)*IFERROR(VALUE($V$2:$V$4929), 0), 0)), "最新", "歷史重複"))</f>
        <v>最新</v>
      </c>
      <c r="F1104" t="s">
        <v>5126</v>
      </c>
      <c r="G1104" t="s">
        <v>29</v>
      </c>
      <c r="H1104" t="s">
        <v>30</v>
      </c>
      <c r="I1104" t="s">
        <v>3483</v>
      </c>
      <c r="J1104" t="s">
        <v>5127</v>
      </c>
      <c r="K1104" t="s">
        <v>5128</v>
      </c>
      <c r="L1104" t="s">
        <v>5135</v>
      </c>
      <c r="M1104" t="s">
        <v>4164</v>
      </c>
      <c r="N1104" t="s">
        <v>4165</v>
      </c>
      <c r="O1104" t="s">
        <v>37</v>
      </c>
      <c r="P1104" t="s">
        <v>5135</v>
      </c>
      <c r="Q1104" t="s">
        <v>38</v>
      </c>
      <c r="R1104" t="s">
        <v>39</v>
      </c>
      <c r="S1104" t="s">
        <v>5131</v>
      </c>
      <c r="T1104" t="s">
        <v>37</v>
      </c>
      <c r="U1104" t="s">
        <v>37</v>
      </c>
      <c r="V1104" t="s">
        <v>5136</v>
      </c>
      <c r="W1104" t="s">
        <v>517</v>
      </c>
      <c r="X1104" t="s">
        <v>114</v>
      </c>
      <c r="Y1104" t="s">
        <v>518</v>
      </c>
      <c r="Z1104" t="s">
        <v>5137</v>
      </c>
      <c r="AA1104" t="s">
        <v>44</v>
      </c>
      <c r="AB1104" t="s">
        <v>44</v>
      </c>
      <c r="AC1104" t="s">
        <v>117</v>
      </c>
      <c r="AD1104" t="s">
        <v>1532</v>
      </c>
      <c r="AE1104" t="s">
        <v>37</v>
      </c>
      <c r="AF1104" t="s">
        <v>37</v>
      </c>
      <c r="AG1104" t="s">
        <v>37</v>
      </c>
      <c r="AH1104" t="s">
        <v>37</v>
      </c>
      <c r="AI1104" t="s">
        <v>37</v>
      </c>
    </row>
    <row r="1105" spans="1:35" ht="16.850000000000001" customHeight="1">
      <c r="A1105" s="65" t="str">
        <f>IF(L1105="","",IF(COUNTIF(Wip!K:K,L1105)=0,IF(W1105="","KGB","KBB"),IF(AND(_xlfn.IFNA(VLOOKUP(L1105,Wip!K:M,3,0),"")="Y",Q1105="MTCAPPLYCONF"),"On Hold",IF(W1105="","KGB","KBB"))))</f>
        <v>KGB</v>
      </c>
      <c r="B1105" s="65" t="str">
        <f>IF(A1105="on hold", "on hold",
 IF(A1105="KGB", "Standard Shipment",
  IF(IFERROR(IFERROR(VLOOKUP(L1105, List!D:J, 7, 0), VLOOKUP(L1105&amp;"", List!D:J, 7, 0)), 0)=0,
   IF(IFERROR(IFERROR(VLOOKUP(L1105, 'CND List'!$A:$C, 3, 0), VLOOKUP(L1105&amp;"", 'CND List'!$A:$C, 3, 0)), 0)=0,
    IF(A1105="KBB", "-", ""),
    IFERROR(VLOOKUP(L1105, 'CND List'!$A:$C, 3, 0), VLOOKUP(L1105&amp;"", 'CND List'!$A:$C, 3, 0))
   ),
   IFERROR(VLOOKUP(L1105, List!D:J, 7, 0), VLOOKUP(L1105&amp;"", List!D:J, 7, 0))
  )
 )
)</f>
        <v>Standard Shipment</v>
      </c>
      <c r="C1105" s="66" t="str">
        <f t="shared" si="18"/>
        <v>Standard Shipment</v>
      </c>
      <c r="D1105" s="67" t="str">
        <f ca="1">IF(C1105="Local Scrap","Closed",IFERROR(IF(A1105="kgb","Closed",IF(MID(C1105,5,1)="Q","Closed",LOOKUP(TODAY()-W1105, {0,31,91,181,366}, {"0-30天","31-90天","91-180天","181-365天","365天以上"}))), LOOKUP(TODAY()-Z1105, {0,31,91,181,366}, {"0-30天","31-90天","91-180天","181-365天","365天以上"})))</f>
        <v>Closed</v>
      </c>
      <c r="E1105" s="67" t="str" cm="1">
        <f t="array" ref="E1105">IF(A1105&lt;&gt;"kbb", "", IF(IFERROR(VALUE(V1105), 0)=MAX(INDEX(($A$2:$A$4929="kbb")*($L$2:$L$4929=L1105)*IFERROR(VALUE($V$2:$V$4929), 0), 0)), "最新", "歷史重複"))</f>
        <v/>
      </c>
      <c r="F1105" t="s">
        <v>5126</v>
      </c>
      <c r="G1105" t="s">
        <v>29</v>
      </c>
      <c r="H1105" t="s">
        <v>30</v>
      </c>
      <c r="I1105" t="s">
        <v>3483</v>
      </c>
      <c r="J1105" t="s">
        <v>5127</v>
      </c>
      <c r="K1105" t="s">
        <v>5128</v>
      </c>
      <c r="L1105" t="s">
        <v>5138</v>
      </c>
      <c r="M1105" t="s">
        <v>1746</v>
      </c>
      <c r="N1105" t="s">
        <v>1747</v>
      </c>
      <c r="O1105" t="s">
        <v>37</v>
      </c>
      <c r="P1105" t="s">
        <v>5139</v>
      </c>
      <c r="Q1105" t="s">
        <v>38</v>
      </c>
      <c r="R1105" t="s">
        <v>1881</v>
      </c>
      <c r="S1105" t="s">
        <v>5131</v>
      </c>
      <c r="T1105" t="s">
        <v>5140</v>
      </c>
      <c r="U1105" t="s">
        <v>4849</v>
      </c>
      <c r="V1105" t="s">
        <v>4849</v>
      </c>
      <c r="W1105" t="s">
        <v>37</v>
      </c>
      <c r="X1105" t="s">
        <v>37</v>
      </c>
      <c r="Y1105" t="s">
        <v>37</v>
      </c>
      <c r="Z1105" t="s">
        <v>5141</v>
      </c>
      <c r="AA1105" t="s">
        <v>44</v>
      </c>
      <c r="AB1105" t="s">
        <v>44</v>
      </c>
      <c r="AC1105" t="s">
        <v>45</v>
      </c>
      <c r="AD1105" t="s">
        <v>1532</v>
      </c>
      <c r="AE1105" t="s">
        <v>4926</v>
      </c>
      <c r="AF1105" t="s">
        <v>5142</v>
      </c>
      <c r="AG1105">
        <v>622235</v>
      </c>
      <c r="AH1105">
        <v>6.6</v>
      </c>
      <c r="AI1105">
        <v>6.6</v>
      </c>
    </row>
    <row r="1106" spans="1:35" ht="16.850000000000001" customHeight="1">
      <c r="A1106" s="65" t="str">
        <f>IF(L1106="","",IF(COUNTIF(Wip!K:K,L1106)=0,IF(W1106="","KGB","KBB"),IF(AND(_xlfn.IFNA(VLOOKUP(L1106,Wip!K:M,3,0),"")="Y",Q1106="MTCAPPLYCONF"),"On Hold",IF(W1106="","KGB","KBB"))))</f>
        <v>KGB</v>
      </c>
      <c r="B1106" s="65" t="str">
        <f>IF(A1106="on hold", "on hold",
 IF(A1106="KGB", "Standard Shipment",
  IF(IFERROR(IFERROR(VLOOKUP(L1106, List!D:J, 7, 0), VLOOKUP(L1106&amp;"", List!D:J, 7, 0)), 0)=0,
   IF(IFERROR(IFERROR(VLOOKUP(L1106, 'CND List'!$A:$C, 3, 0), VLOOKUP(L1106&amp;"", 'CND List'!$A:$C, 3, 0)), 0)=0,
    IF(A1106="KBB", "-", ""),
    IFERROR(VLOOKUP(L1106, 'CND List'!$A:$C, 3, 0), VLOOKUP(L1106&amp;"", 'CND List'!$A:$C, 3, 0))
   ),
   IFERROR(VLOOKUP(L1106, List!D:J, 7, 0), VLOOKUP(L1106&amp;"", List!D:J, 7, 0))
  )
 )
)</f>
        <v>Standard Shipment</v>
      </c>
      <c r="C1106" s="66" t="str">
        <f t="shared" si="18"/>
        <v>Standard Shipment</v>
      </c>
      <c r="D1106" s="67" t="str">
        <f ca="1">IF(C1106="Local Scrap","Closed",IFERROR(IF(A1106="kgb","Closed",IF(MID(C1106,5,1)="Q","Closed",LOOKUP(TODAY()-W1106, {0,31,91,181,366}, {"0-30天","31-90天","91-180天","181-365天","365天以上"}))), LOOKUP(TODAY()-Z1106, {0,31,91,181,366}, {"0-30天","31-90天","91-180天","181-365天","365天以上"})))</f>
        <v>Closed</v>
      </c>
      <c r="E1106" s="67" t="str" cm="1">
        <f t="array" ref="E1106">IF(A1106&lt;&gt;"kbb", "", IF(IFERROR(VALUE(V1106), 0)=MAX(INDEX(($A$2:$A$4929="kbb")*($L$2:$L$4929=L1106)*IFERROR(VALUE($V$2:$V$4929), 0), 0)), "最新", "歷史重複"))</f>
        <v/>
      </c>
      <c r="F1106" t="s">
        <v>5126</v>
      </c>
      <c r="G1106" t="s">
        <v>29</v>
      </c>
      <c r="H1106" t="s">
        <v>30</v>
      </c>
      <c r="I1106" t="s">
        <v>3483</v>
      </c>
      <c r="J1106" t="s">
        <v>5127</v>
      </c>
      <c r="K1106" t="s">
        <v>5128</v>
      </c>
      <c r="L1106" t="s">
        <v>5143</v>
      </c>
      <c r="M1106" t="s">
        <v>3335</v>
      </c>
      <c r="N1106" t="s">
        <v>1260</v>
      </c>
      <c r="O1106" t="s">
        <v>37</v>
      </c>
      <c r="P1106" t="s">
        <v>5144</v>
      </c>
      <c r="Q1106" t="s">
        <v>38</v>
      </c>
      <c r="R1106" t="s">
        <v>1881</v>
      </c>
      <c r="S1106" t="s">
        <v>5145</v>
      </c>
      <c r="T1106" t="s">
        <v>5146</v>
      </c>
      <c r="U1106" t="s">
        <v>4849</v>
      </c>
      <c r="V1106" t="s">
        <v>4849</v>
      </c>
      <c r="W1106" t="s">
        <v>37</v>
      </c>
      <c r="X1106" t="s">
        <v>37</v>
      </c>
      <c r="Y1106" t="s">
        <v>37</v>
      </c>
      <c r="Z1106" t="s">
        <v>5147</v>
      </c>
      <c r="AA1106" t="s">
        <v>44</v>
      </c>
      <c r="AB1106" t="s">
        <v>44</v>
      </c>
      <c r="AC1106" t="s">
        <v>45</v>
      </c>
      <c r="AD1106" t="s">
        <v>1257</v>
      </c>
      <c r="AE1106" t="s">
        <v>4851</v>
      </c>
      <c r="AF1106" t="s">
        <v>1918</v>
      </c>
      <c r="AG1106">
        <v>622235</v>
      </c>
      <c r="AH1106">
        <v>7.2</v>
      </c>
      <c r="AI1106">
        <v>7.2</v>
      </c>
    </row>
    <row r="1107" spans="1:35" ht="16.850000000000001" customHeight="1">
      <c r="A1107" s="65" t="str">
        <f>IF(L1107="","",IF(COUNTIF(Wip!K:K,L1107)=0,IF(W1107="","KGB","KBB"),IF(AND(_xlfn.IFNA(VLOOKUP(L1107,Wip!K:M,3,0),"")="Y",Q1107="MTCAPPLYCONF"),"On Hold",IF(W1107="","KGB","KBB"))))</f>
        <v>KGB</v>
      </c>
      <c r="B1107" s="65" t="str">
        <f>IF(A1107="on hold", "on hold",
 IF(A1107="KGB", "Standard Shipment",
  IF(IFERROR(IFERROR(VLOOKUP(L1107, List!D:J, 7, 0), VLOOKUP(L1107&amp;"", List!D:J, 7, 0)), 0)=0,
   IF(IFERROR(IFERROR(VLOOKUP(L1107, 'CND List'!$A:$C, 3, 0), VLOOKUP(L1107&amp;"", 'CND List'!$A:$C, 3, 0)), 0)=0,
    IF(A1107="KBB", "-", ""),
    IFERROR(VLOOKUP(L1107, 'CND List'!$A:$C, 3, 0), VLOOKUP(L1107&amp;"", 'CND List'!$A:$C, 3, 0))
   ),
   IFERROR(VLOOKUP(L1107, List!D:J, 7, 0), VLOOKUP(L1107&amp;"", List!D:J, 7, 0))
  )
 )
)</f>
        <v>Standard Shipment</v>
      </c>
      <c r="C1107" s="66" t="str">
        <f t="shared" si="18"/>
        <v>Standard Shipment</v>
      </c>
      <c r="D1107" s="67" t="str">
        <f ca="1">IF(C1107="Local Scrap","Closed",IFERROR(IF(A1107="kgb","Closed",IF(MID(C1107,5,1)="Q","Closed",LOOKUP(TODAY()-W1107, {0,31,91,181,366}, {"0-30天","31-90天","91-180天","181-365天","365天以上"}))), LOOKUP(TODAY()-Z1107, {0,31,91,181,366}, {"0-30天","31-90天","91-180天","181-365天","365天以上"})))</f>
        <v>Closed</v>
      </c>
      <c r="E1107" s="67" t="str" cm="1">
        <f t="array" ref="E1107">IF(A1107&lt;&gt;"kbb", "", IF(IFERROR(VALUE(V1107), 0)=MAX(INDEX(($A$2:$A$4929="kbb")*($L$2:$L$4929=L1107)*IFERROR(VALUE($V$2:$V$4929), 0), 0)), "最新", "歷史重複"))</f>
        <v/>
      </c>
      <c r="F1107" t="s">
        <v>5126</v>
      </c>
      <c r="G1107" t="s">
        <v>29</v>
      </c>
      <c r="H1107" t="s">
        <v>30</v>
      </c>
      <c r="I1107" t="s">
        <v>3483</v>
      </c>
      <c r="J1107" t="s">
        <v>5127</v>
      </c>
      <c r="K1107" t="s">
        <v>5128</v>
      </c>
      <c r="L1107" t="s">
        <v>5148</v>
      </c>
      <c r="M1107" t="s">
        <v>1376</v>
      </c>
      <c r="N1107" t="s">
        <v>1283</v>
      </c>
      <c r="O1107" t="s">
        <v>37</v>
      </c>
      <c r="P1107" t="s">
        <v>5149</v>
      </c>
      <c r="Q1107" t="s">
        <v>38</v>
      </c>
      <c r="R1107" t="s">
        <v>1881</v>
      </c>
      <c r="S1107" t="s">
        <v>5150</v>
      </c>
      <c r="T1107" t="s">
        <v>5151</v>
      </c>
      <c r="U1107" t="s">
        <v>4849</v>
      </c>
      <c r="V1107" t="s">
        <v>4849</v>
      </c>
      <c r="W1107" t="s">
        <v>37</v>
      </c>
      <c r="X1107" t="s">
        <v>37</v>
      </c>
      <c r="Y1107" t="s">
        <v>37</v>
      </c>
      <c r="Z1107" t="s">
        <v>5152</v>
      </c>
      <c r="AA1107" t="s">
        <v>44</v>
      </c>
      <c r="AB1107" t="s">
        <v>44</v>
      </c>
      <c r="AC1107" t="s">
        <v>45</v>
      </c>
      <c r="AD1107" t="s">
        <v>1288</v>
      </c>
      <c r="AE1107" t="s">
        <v>4851</v>
      </c>
      <c r="AF1107" t="s">
        <v>2317</v>
      </c>
      <c r="AG1107">
        <v>622235</v>
      </c>
      <c r="AH1107">
        <v>8</v>
      </c>
      <c r="AI1107">
        <v>8</v>
      </c>
    </row>
    <row r="1108" spans="1:35" ht="16.850000000000001" customHeight="1">
      <c r="A1108" s="65" t="str">
        <f>IF(L1108="","",IF(COUNTIF(Wip!K:K,L1108)=0,IF(W1108="","KGB","KBB"),IF(AND(_xlfn.IFNA(VLOOKUP(L1108,Wip!K:M,3,0),"")="Y",Q1108="MTCAPPLYCONF"),"On Hold",IF(W1108="","KGB","KBB"))))</f>
        <v>KGB</v>
      </c>
      <c r="B1108" s="65" t="str">
        <f>IF(A1108="on hold", "on hold",
 IF(A1108="KGB", "Standard Shipment",
  IF(IFERROR(IFERROR(VLOOKUP(L1108, List!D:J, 7, 0), VLOOKUP(L1108&amp;"", List!D:J, 7, 0)), 0)=0,
   IF(IFERROR(IFERROR(VLOOKUP(L1108, 'CND List'!$A:$C, 3, 0), VLOOKUP(L1108&amp;"", 'CND List'!$A:$C, 3, 0)), 0)=0,
    IF(A1108="KBB", "-", ""),
    IFERROR(VLOOKUP(L1108, 'CND List'!$A:$C, 3, 0), VLOOKUP(L1108&amp;"", 'CND List'!$A:$C, 3, 0))
   ),
   IFERROR(VLOOKUP(L1108, List!D:J, 7, 0), VLOOKUP(L1108&amp;"", List!D:J, 7, 0))
  )
 )
)</f>
        <v>Standard Shipment</v>
      </c>
      <c r="C1108" s="66" t="str">
        <f t="shared" si="18"/>
        <v>Standard Shipment</v>
      </c>
      <c r="D1108" s="67" t="str">
        <f ca="1">IF(C1108="Local Scrap","Closed",IFERROR(IF(A1108="kgb","Closed",IF(MID(C1108,5,1)="Q","Closed",LOOKUP(TODAY()-W1108, {0,31,91,181,366}, {"0-30天","31-90天","91-180天","181-365天","365天以上"}))), LOOKUP(TODAY()-Z1108, {0,31,91,181,366}, {"0-30天","31-90天","91-180天","181-365天","365天以上"})))</f>
        <v>Closed</v>
      </c>
      <c r="E1108" s="67" t="str" cm="1">
        <f t="array" ref="E1108">IF(A1108&lt;&gt;"kbb", "", IF(IFERROR(VALUE(V1108), 0)=MAX(INDEX(($A$2:$A$4929="kbb")*($L$2:$L$4929=L1108)*IFERROR(VALUE($V$2:$V$4929), 0), 0)), "最新", "歷史重複"))</f>
        <v/>
      </c>
      <c r="F1108" t="s">
        <v>5126</v>
      </c>
      <c r="G1108" t="s">
        <v>29</v>
      </c>
      <c r="H1108" t="s">
        <v>30</v>
      </c>
      <c r="I1108" t="s">
        <v>3483</v>
      </c>
      <c r="J1108" t="s">
        <v>5127</v>
      </c>
      <c r="K1108" t="s">
        <v>5128</v>
      </c>
      <c r="L1108" t="s">
        <v>5153</v>
      </c>
      <c r="M1108" t="s">
        <v>1295</v>
      </c>
      <c r="N1108" t="s">
        <v>1296</v>
      </c>
      <c r="O1108" t="s">
        <v>37</v>
      </c>
      <c r="P1108" t="s">
        <v>5154</v>
      </c>
      <c r="Q1108" t="s">
        <v>38</v>
      </c>
      <c r="R1108" t="s">
        <v>1881</v>
      </c>
      <c r="S1108" t="s">
        <v>5150</v>
      </c>
      <c r="T1108" t="s">
        <v>5155</v>
      </c>
      <c r="U1108" t="s">
        <v>5156</v>
      </c>
      <c r="V1108" t="s">
        <v>5156</v>
      </c>
      <c r="W1108" t="s">
        <v>37</v>
      </c>
      <c r="X1108" t="s">
        <v>37</v>
      </c>
      <c r="Y1108" t="s">
        <v>37</v>
      </c>
      <c r="Z1108" t="s">
        <v>5157</v>
      </c>
      <c r="AA1108" t="s">
        <v>44</v>
      </c>
      <c r="AB1108" t="s">
        <v>44</v>
      </c>
      <c r="AC1108" t="s">
        <v>45</v>
      </c>
      <c r="AD1108" t="s">
        <v>1302</v>
      </c>
      <c r="AE1108" t="s">
        <v>5158</v>
      </c>
      <c r="AF1108" t="s">
        <v>48</v>
      </c>
      <c r="AG1108">
        <v>622430</v>
      </c>
      <c r="AH1108">
        <v>7.1</v>
      </c>
      <c r="AI1108">
        <v>7.1</v>
      </c>
    </row>
    <row r="1109" spans="1:35" ht="16.850000000000001" customHeight="1">
      <c r="A1109" s="65" t="str">
        <f>IF(L1109="","",IF(COUNTIF(Wip!K:K,L1109)=0,IF(W1109="","KGB","KBB"),IF(AND(_xlfn.IFNA(VLOOKUP(L1109,Wip!K:M,3,0),"")="Y",Q1109="MTCAPPLYCONF"),"On Hold",IF(W1109="","KGB","KBB"))))</f>
        <v>KGB</v>
      </c>
      <c r="B1109" s="65" t="str">
        <f>IF(A1109="on hold", "on hold",
 IF(A1109="KGB", "Standard Shipment",
  IF(IFERROR(IFERROR(VLOOKUP(L1109, List!D:J, 7, 0), VLOOKUP(L1109&amp;"", List!D:J, 7, 0)), 0)=0,
   IF(IFERROR(IFERROR(VLOOKUP(L1109, 'CND List'!$A:$C, 3, 0), VLOOKUP(L1109&amp;"", 'CND List'!$A:$C, 3, 0)), 0)=0,
    IF(A1109="KBB", "-", ""),
    IFERROR(VLOOKUP(L1109, 'CND List'!$A:$C, 3, 0), VLOOKUP(L1109&amp;"", 'CND List'!$A:$C, 3, 0))
   ),
   IFERROR(VLOOKUP(L1109, List!D:J, 7, 0), VLOOKUP(L1109&amp;"", List!D:J, 7, 0))
  )
 )
)</f>
        <v>Standard Shipment</v>
      </c>
      <c r="C1109" s="66" t="str">
        <f t="shared" si="18"/>
        <v>Standard Shipment</v>
      </c>
      <c r="D1109" s="67" t="str">
        <f ca="1">IF(C1109="Local Scrap","Closed",IFERROR(IF(A1109="kgb","Closed",IF(MID(C1109,5,1)="Q","Closed",LOOKUP(TODAY()-W1109, {0,31,91,181,366}, {"0-30天","31-90天","91-180天","181-365天","365天以上"}))), LOOKUP(TODAY()-Z1109, {0,31,91,181,366}, {"0-30天","31-90天","91-180天","181-365天","365天以上"})))</f>
        <v>Closed</v>
      </c>
      <c r="E1109" s="67" t="str" cm="1">
        <f t="array" ref="E1109">IF(A1109&lt;&gt;"kbb", "", IF(IFERROR(VALUE(V1109), 0)=MAX(INDEX(($A$2:$A$4929="kbb")*($L$2:$L$4929=L1109)*IFERROR(VALUE($V$2:$V$4929), 0), 0)), "最新", "歷史重複"))</f>
        <v/>
      </c>
      <c r="F1109" t="s">
        <v>5126</v>
      </c>
      <c r="G1109" t="s">
        <v>29</v>
      </c>
      <c r="H1109" t="s">
        <v>30</v>
      </c>
      <c r="I1109" t="s">
        <v>3483</v>
      </c>
      <c r="J1109" t="s">
        <v>5127</v>
      </c>
      <c r="K1109" t="s">
        <v>5128</v>
      </c>
      <c r="L1109" t="s">
        <v>5159</v>
      </c>
      <c r="M1109" t="s">
        <v>5010</v>
      </c>
      <c r="N1109" t="s">
        <v>1411</v>
      </c>
      <c r="O1109" t="s">
        <v>37</v>
      </c>
      <c r="P1109" t="s">
        <v>5160</v>
      </c>
      <c r="Q1109" t="s">
        <v>38</v>
      </c>
      <c r="R1109" t="s">
        <v>1881</v>
      </c>
      <c r="S1109" t="s">
        <v>5131</v>
      </c>
      <c r="T1109" t="s">
        <v>5161</v>
      </c>
      <c r="U1109" t="s">
        <v>4849</v>
      </c>
      <c r="V1109" t="s">
        <v>4849</v>
      </c>
      <c r="W1109" t="s">
        <v>37</v>
      </c>
      <c r="X1109" t="s">
        <v>37</v>
      </c>
      <c r="Y1109" t="s">
        <v>37</v>
      </c>
      <c r="Z1109" t="s">
        <v>5162</v>
      </c>
      <c r="AA1109" t="s">
        <v>44</v>
      </c>
      <c r="AB1109" t="s">
        <v>44</v>
      </c>
      <c r="AC1109" t="s">
        <v>45</v>
      </c>
      <c r="AD1109" t="s">
        <v>1257</v>
      </c>
      <c r="AE1109" t="s">
        <v>4926</v>
      </c>
      <c r="AF1109" t="s">
        <v>4927</v>
      </c>
      <c r="AG1109">
        <v>622235</v>
      </c>
      <c r="AH1109">
        <v>6</v>
      </c>
      <c r="AI1109">
        <v>6</v>
      </c>
    </row>
    <row r="1110" spans="1:35" ht="16.850000000000001" customHeight="1">
      <c r="A1110" s="65" t="str">
        <f>IF(L1110="","",IF(COUNTIF(Wip!K:K,L1110)=0,IF(W1110="","KGB","KBB"),IF(AND(_xlfn.IFNA(VLOOKUP(L1110,Wip!K:M,3,0),"")="Y",Q1110="MTCAPPLYCONF"),"On Hold",IF(W1110="","KGB","KBB"))))</f>
        <v>KGB</v>
      </c>
      <c r="B1110" s="65" t="str">
        <f>IF(A1110="on hold", "on hold",
 IF(A1110="KGB", "Standard Shipment",
  IF(IFERROR(IFERROR(VLOOKUP(L1110, List!D:J, 7, 0), VLOOKUP(L1110&amp;"", List!D:J, 7, 0)), 0)=0,
   IF(IFERROR(IFERROR(VLOOKUP(L1110, 'CND List'!$A:$C, 3, 0), VLOOKUP(L1110&amp;"", 'CND List'!$A:$C, 3, 0)), 0)=0,
    IF(A1110="KBB", "-", ""),
    IFERROR(VLOOKUP(L1110, 'CND List'!$A:$C, 3, 0), VLOOKUP(L1110&amp;"", 'CND List'!$A:$C, 3, 0))
   ),
   IFERROR(VLOOKUP(L1110, List!D:J, 7, 0), VLOOKUP(L1110&amp;"", List!D:J, 7, 0))
  )
 )
)</f>
        <v>Standard Shipment</v>
      </c>
      <c r="C1110" s="66" t="str">
        <f t="shared" si="18"/>
        <v>Standard Shipment</v>
      </c>
      <c r="D1110" s="67" t="str">
        <f ca="1">IF(C1110="Local Scrap","Closed",IFERROR(IF(A1110="kgb","Closed",IF(MID(C1110,5,1)="Q","Closed",LOOKUP(TODAY()-W1110, {0,31,91,181,366}, {"0-30天","31-90天","91-180天","181-365天","365天以上"}))), LOOKUP(TODAY()-Z1110, {0,31,91,181,366}, {"0-30天","31-90天","91-180天","181-365天","365天以上"})))</f>
        <v>Closed</v>
      </c>
      <c r="E1110" s="67" t="str" cm="1">
        <f t="array" ref="E1110">IF(A1110&lt;&gt;"kbb", "", IF(IFERROR(VALUE(V1110), 0)=MAX(INDEX(($A$2:$A$4929="kbb")*($L$2:$L$4929=L1110)*IFERROR(VALUE($V$2:$V$4929), 0), 0)), "最新", "歷史重複"))</f>
        <v/>
      </c>
      <c r="F1110" t="s">
        <v>5163</v>
      </c>
      <c r="G1110" t="s">
        <v>29</v>
      </c>
      <c r="H1110" t="s">
        <v>30</v>
      </c>
      <c r="I1110" t="s">
        <v>3483</v>
      </c>
      <c r="J1110" t="s">
        <v>5164</v>
      </c>
      <c r="K1110" t="s">
        <v>5165</v>
      </c>
      <c r="L1110" t="s">
        <v>5166</v>
      </c>
      <c r="M1110" t="s">
        <v>1725</v>
      </c>
      <c r="N1110" t="s">
        <v>1391</v>
      </c>
      <c r="O1110" t="s">
        <v>37</v>
      </c>
      <c r="P1110" t="s">
        <v>5167</v>
      </c>
      <c r="Q1110" t="s">
        <v>38</v>
      </c>
      <c r="R1110" t="s">
        <v>1881</v>
      </c>
      <c r="S1110" t="s">
        <v>5168</v>
      </c>
      <c r="T1110" t="s">
        <v>5169</v>
      </c>
      <c r="U1110" t="s">
        <v>4891</v>
      </c>
      <c r="V1110" t="s">
        <v>4891</v>
      </c>
      <c r="W1110" t="s">
        <v>37</v>
      </c>
      <c r="X1110" t="s">
        <v>37</v>
      </c>
      <c r="Y1110" t="s">
        <v>37</v>
      </c>
      <c r="Z1110" t="s">
        <v>5170</v>
      </c>
      <c r="AA1110" t="s">
        <v>44</v>
      </c>
      <c r="AB1110" t="s">
        <v>44</v>
      </c>
      <c r="AC1110" t="s">
        <v>45</v>
      </c>
      <c r="AD1110" t="s">
        <v>1302</v>
      </c>
      <c r="AE1110" t="s">
        <v>4894</v>
      </c>
      <c r="AF1110" t="s">
        <v>1918</v>
      </c>
      <c r="AG1110">
        <v>622302</v>
      </c>
      <c r="AH1110">
        <v>6.4</v>
      </c>
      <c r="AI1110">
        <v>6.4</v>
      </c>
    </row>
    <row r="1111" spans="1:35" ht="16.850000000000001" customHeight="1">
      <c r="A1111" s="65" t="str">
        <f>IF(L1111="","",IF(COUNTIF(Wip!K:K,L1111)=0,IF(W1111="","KGB","KBB"),IF(AND(_xlfn.IFNA(VLOOKUP(L1111,Wip!K:M,3,0),"")="Y",Q1111="MTCAPPLYCONF"),"On Hold",IF(W1111="","KGB","KBB"))))</f>
        <v>KBB</v>
      </c>
      <c r="B1111" s="65" t="str">
        <f>IF(A1111="on hold", "on hold",
 IF(A1111="KGB", "Standard Shipment",
  IF(IFERROR(IFERROR(VLOOKUP(L1111, List!D:J, 7, 0), VLOOKUP(L1111&amp;"", List!D:J, 7, 0)), 0)=0,
   IF(IFERROR(IFERROR(VLOOKUP(L1111, 'CND List'!$A:$C, 3, 0), VLOOKUP(L1111&amp;"", 'CND List'!$A:$C, 3, 0)), 0)=0,
    IF(A1111="KBB", "-", ""),
    IFERROR(VLOOKUP(L1111, 'CND List'!$A:$C, 3, 0), VLOOKUP(L1111&amp;"", 'CND List'!$A:$C, 3, 0))
   ),
   IFERROR(VLOOKUP(L1111, List!D:J, 7, 0), VLOOKUP(L1111&amp;"", List!D:J, 7, 0))
  )
 )
)</f>
        <v>-</v>
      </c>
      <c r="C1111" s="66" t="str">
        <f t="shared" si="18"/>
        <v>wait for return customer</v>
      </c>
      <c r="D1111" s="67" t="str">
        <f ca="1">IF(C1111="Local Scrap","Closed",IFERROR(IF(A1111="kgb","Closed",IF(MID(C1111,5,1)="Q","Closed",LOOKUP(TODAY()-W1111, {0,31,91,181,366}, {"0-30天","31-90天","91-180天","181-365天","365天以上"}))), LOOKUP(TODAY()-Z1111, {0,31,91,181,366}, {"0-30天","31-90天","91-180天","181-365天","365天以上"})))</f>
        <v>181-365天</v>
      </c>
      <c r="E1111" s="67" t="str" cm="1">
        <f t="array" ref="E1111">IF(A1111&lt;&gt;"kbb", "", IF(IFERROR(VALUE(V1111), 0)=MAX(INDEX(($A$2:$A$4929="kbb")*($L$2:$L$4929=L1111)*IFERROR(VALUE($V$2:$V$4929), 0), 0)), "最新", "歷史重複"))</f>
        <v>最新</v>
      </c>
      <c r="F1111" t="s">
        <v>5171</v>
      </c>
      <c r="G1111" t="s">
        <v>29</v>
      </c>
      <c r="H1111" t="s">
        <v>30</v>
      </c>
      <c r="I1111" t="s">
        <v>3483</v>
      </c>
      <c r="J1111" t="s">
        <v>5172</v>
      </c>
      <c r="K1111" t="s">
        <v>5173</v>
      </c>
      <c r="L1111" t="s">
        <v>5174</v>
      </c>
      <c r="M1111" t="s">
        <v>960</v>
      </c>
      <c r="N1111" t="s">
        <v>439</v>
      </c>
      <c r="O1111" t="s">
        <v>37</v>
      </c>
      <c r="P1111" t="s">
        <v>5174</v>
      </c>
      <c r="Q1111" t="s">
        <v>38</v>
      </c>
      <c r="R1111" t="s">
        <v>39</v>
      </c>
      <c r="S1111" t="s">
        <v>5175</v>
      </c>
      <c r="T1111" t="s">
        <v>37</v>
      </c>
      <c r="U1111" t="s">
        <v>37</v>
      </c>
      <c r="V1111" t="s">
        <v>5176</v>
      </c>
      <c r="W1111" t="s">
        <v>517</v>
      </c>
      <c r="X1111" t="s">
        <v>114</v>
      </c>
      <c r="Y1111" t="s">
        <v>518</v>
      </c>
      <c r="Z1111" t="s">
        <v>5177</v>
      </c>
      <c r="AA1111" t="s">
        <v>44</v>
      </c>
      <c r="AB1111" t="s">
        <v>44</v>
      </c>
      <c r="AC1111" t="s">
        <v>117</v>
      </c>
      <c r="AD1111" t="s">
        <v>443</v>
      </c>
      <c r="AE1111" t="s">
        <v>37</v>
      </c>
      <c r="AF1111" t="s">
        <v>37</v>
      </c>
      <c r="AG1111" t="s">
        <v>37</v>
      </c>
      <c r="AH1111" t="s">
        <v>37</v>
      </c>
      <c r="AI1111" t="s">
        <v>37</v>
      </c>
    </row>
    <row r="1112" spans="1:35" ht="16.850000000000001" customHeight="1">
      <c r="A1112" s="65" t="str">
        <f>IF(L1112="","",IF(COUNTIF(Wip!K:K,L1112)=0,IF(W1112="","KGB","KBB"),IF(AND(_xlfn.IFNA(VLOOKUP(L1112,Wip!K:M,3,0),"")="Y",Q1112="MTCAPPLYCONF"),"On Hold",IF(W1112="","KGB","KBB"))))</f>
        <v>KGB</v>
      </c>
      <c r="B1112" s="65" t="str">
        <f>IF(A1112="on hold", "on hold",
 IF(A1112="KGB", "Standard Shipment",
  IF(IFERROR(IFERROR(VLOOKUP(L1112, List!D:J, 7, 0), VLOOKUP(L1112&amp;"", List!D:J, 7, 0)), 0)=0,
   IF(IFERROR(IFERROR(VLOOKUP(L1112, 'CND List'!$A:$C, 3, 0), VLOOKUP(L1112&amp;"", 'CND List'!$A:$C, 3, 0)), 0)=0,
    IF(A1112="KBB", "-", ""),
    IFERROR(VLOOKUP(L1112, 'CND List'!$A:$C, 3, 0), VLOOKUP(L1112&amp;"", 'CND List'!$A:$C, 3, 0))
   ),
   IFERROR(VLOOKUP(L1112, List!D:J, 7, 0), VLOOKUP(L1112&amp;"", List!D:J, 7, 0))
  )
 )
)</f>
        <v>Standard Shipment</v>
      </c>
      <c r="C1112" s="66" t="str">
        <f t="shared" si="18"/>
        <v>Standard Shipment</v>
      </c>
      <c r="D1112" s="67" t="str">
        <f ca="1">IF(C1112="Local Scrap","Closed",IFERROR(IF(A1112="kgb","Closed",IF(MID(C1112,5,1)="Q","Closed",LOOKUP(TODAY()-W1112, {0,31,91,181,366}, {"0-30天","31-90天","91-180天","181-365天","365天以上"}))), LOOKUP(TODAY()-Z1112, {0,31,91,181,366}, {"0-30天","31-90天","91-180天","181-365天","365天以上"})))</f>
        <v>Closed</v>
      </c>
      <c r="E1112" s="67" t="str" cm="1">
        <f t="array" ref="E1112">IF(A1112&lt;&gt;"kbb", "", IF(IFERROR(VALUE(V1112), 0)=MAX(INDEX(($A$2:$A$4929="kbb")*($L$2:$L$4929=L1112)*IFERROR(VALUE($V$2:$V$4929), 0), 0)), "最新", "歷史重複"))</f>
        <v/>
      </c>
      <c r="F1112" t="s">
        <v>5171</v>
      </c>
      <c r="G1112" t="s">
        <v>29</v>
      </c>
      <c r="H1112" t="s">
        <v>30</v>
      </c>
      <c r="I1112" t="s">
        <v>3483</v>
      </c>
      <c r="J1112" t="s">
        <v>5172</v>
      </c>
      <c r="K1112" t="s">
        <v>5173</v>
      </c>
      <c r="L1112" t="s">
        <v>5178</v>
      </c>
      <c r="M1112" t="s">
        <v>949</v>
      </c>
      <c r="N1112" t="s">
        <v>456</v>
      </c>
      <c r="O1112" t="s">
        <v>37</v>
      </c>
      <c r="P1112" t="s">
        <v>5179</v>
      </c>
      <c r="Q1112" t="s">
        <v>38</v>
      </c>
      <c r="R1112" t="s">
        <v>1881</v>
      </c>
      <c r="S1112" t="s">
        <v>5175</v>
      </c>
      <c r="T1112" t="s">
        <v>5180</v>
      </c>
      <c r="U1112" t="s">
        <v>4915</v>
      </c>
      <c r="V1112" t="s">
        <v>4915</v>
      </c>
      <c r="W1112" t="s">
        <v>37</v>
      </c>
      <c r="X1112" t="s">
        <v>37</v>
      </c>
      <c r="Y1112" t="s">
        <v>37</v>
      </c>
      <c r="Z1112" t="s">
        <v>5181</v>
      </c>
      <c r="AA1112" t="s">
        <v>44</v>
      </c>
      <c r="AB1112" t="s">
        <v>44</v>
      </c>
      <c r="AC1112" t="s">
        <v>45</v>
      </c>
      <c r="AD1112" t="s">
        <v>460</v>
      </c>
      <c r="AE1112" t="s">
        <v>5182</v>
      </c>
      <c r="AF1112" t="s">
        <v>48</v>
      </c>
      <c r="AG1112">
        <v>622244</v>
      </c>
      <c r="AH1112">
        <v>4.8</v>
      </c>
      <c r="AI1112">
        <v>4.8</v>
      </c>
    </row>
    <row r="1113" spans="1:35" ht="16.850000000000001" customHeight="1">
      <c r="A1113" s="65" t="str">
        <f>IF(L1113="","",IF(COUNTIF(Wip!K:K,L1113)=0,IF(W1113="","KGB","KBB"),IF(AND(_xlfn.IFNA(VLOOKUP(L1113,Wip!K:M,3,0),"")="Y",Q1113="MTCAPPLYCONF"),"On Hold",IF(W1113="","KGB","KBB"))))</f>
        <v>KGB</v>
      </c>
      <c r="B1113" s="65" t="str">
        <f>IF(A1113="on hold", "on hold",
 IF(A1113="KGB", "Standard Shipment",
  IF(IFERROR(IFERROR(VLOOKUP(L1113, List!D:J, 7, 0), VLOOKUP(L1113&amp;"", List!D:J, 7, 0)), 0)=0,
   IF(IFERROR(IFERROR(VLOOKUP(L1113, 'CND List'!$A:$C, 3, 0), VLOOKUP(L1113&amp;"", 'CND List'!$A:$C, 3, 0)), 0)=0,
    IF(A1113="KBB", "-", ""),
    IFERROR(VLOOKUP(L1113, 'CND List'!$A:$C, 3, 0), VLOOKUP(L1113&amp;"", 'CND List'!$A:$C, 3, 0))
   ),
   IFERROR(VLOOKUP(L1113, List!D:J, 7, 0), VLOOKUP(L1113&amp;"", List!D:J, 7, 0))
  )
 )
)</f>
        <v>Standard Shipment</v>
      </c>
      <c r="C1113" s="66" t="str">
        <f t="shared" si="18"/>
        <v>Standard Shipment</v>
      </c>
      <c r="D1113" s="67" t="str">
        <f ca="1">IF(C1113="Local Scrap","Closed",IFERROR(IF(A1113="kgb","Closed",IF(MID(C1113,5,1)="Q","Closed",LOOKUP(TODAY()-W1113, {0,31,91,181,366}, {"0-30天","31-90天","91-180天","181-365天","365天以上"}))), LOOKUP(TODAY()-Z1113, {0,31,91,181,366}, {"0-30天","31-90天","91-180天","181-365天","365天以上"})))</f>
        <v>Closed</v>
      </c>
      <c r="E1113" s="67" t="str" cm="1">
        <f t="array" ref="E1113">IF(A1113&lt;&gt;"kbb", "", IF(IFERROR(VALUE(V1113), 0)=MAX(INDEX(($A$2:$A$4929="kbb")*($L$2:$L$4929=L1113)*IFERROR(VALUE($V$2:$V$4929), 0), 0)), "最新", "歷史重複"))</f>
        <v/>
      </c>
      <c r="F1113" t="s">
        <v>5171</v>
      </c>
      <c r="G1113" t="s">
        <v>29</v>
      </c>
      <c r="H1113" t="s">
        <v>30</v>
      </c>
      <c r="I1113" t="s">
        <v>3483</v>
      </c>
      <c r="J1113" t="s">
        <v>5172</v>
      </c>
      <c r="K1113" t="s">
        <v>5173</v>
      </c>
      <c r="L1113" t="s">
        <v>5183</v>
      </c>
      <c r="M1113" t="s">
        <v>1092</v>
      </c>
      <c r="N1113" t="s">
        <v>385</v>
      </c>
      <c r="O1113" t="s">
        <v>37</v>
      </c>
      <c r="P1113" t="s">
        <v>5184</v>
      </c>
      <c r="Q1113" t="s">
        <v>38</v>
      </c>
      <c r="R1113" t="s">
        <v>1881</v>
      </c>
      <c r="S1113" t="s">
        <v>5175</v>
      </c>
      <c r="T1113" t="s">
        <v>5185</v>
      </c>
      <c r="U1113" t="s">
        <v>5186</v>
      </c>
      <c r="V1113" t="s">
        <v>5186</v>
      </c>
      <c r="W1113" t="s">
        <v>37</v>
      </c>
      <c r="X1113" t="s">
        <v>37</v>
      </c>
      <c r="Y1113" t="s">
        <v>37</v>
      </c>
      <c r="Z1113" t="s">
        <v>5187</v>
      </c>
      <c r="AA1113" t="s">
        <v>44</v>
      </c>
      <c r="AB1113" t="s">
        <v>44</v>
      </c>
      <c r="AC1113" t="s">
        <v>45</v>
      </c>
      <c r="AD1113" t="s">
        <v>390</v>
      </c>
      <c r="AE1113" t="s">
        <v>5188</v>
      </c>
      <c r="AF1113" t="s">
        <v>48</v>
      </c>
      <c r="AG1113">
        <v>622563</v>
      </c>
      <c r="AH1113">
        <v>7.3</v>
      </c>
      <c r="AI1113">
        <v>7.3</v>
      </c>
    </row>
    <row r="1114" spans="1:35" ht="16.850000000000001" customHeight="1">
      <c r="A1114" s="65" t="str">
        <f>IF(L1114="","",IF(COUNTIF(Wip!K:K,L1114)=0,IF(W1114="","KGB","KBB"),IF(AND(_xlfn.IFNA(VLOOKUP(L1114,Wip!K:M,3,0),"")="Y",Q1114="MTCAPPLYCONF"),"On Hold",IF(W1114="","KGB","KBB"))))</f>
        <v>KBB</v>
      </c>
      <c r="B1114" s="65" t="str">
        <f>IF(A1114="on hold", "on hold",
 IF(A1114="KGB", "Standard Shipment",
  IF(IFERROR(IFERROR(VLOOKUP(L1114, List!D:J, 7, 0), VLOOKUP(L1114&amp;"", List!D:J, 7, 0)), 0)=0,
   IF(IFERROR(IFERROR(VLOOKUP(L1114, 'CND List'!$A:$C, 3, 0), VLOOKUP(L1114&amp;"", 'CND List'!$A:$C, 3, 0)), 0)=0,
    IF(A1114="KBB", "-", ""),
    IFERROR(VLOOKUP(L1114, 'CND List'!$A:$C, 3, 0), VLOOKUP(L1114&amp;"", 'CND List'!$A:$C, 3, 0))
   ),
   IFERROR(VLOOKUP(L1114, List!D:J, 7, 0), VLOOKUP(L1114&amp;"", List!D:J, 7, 0))
  )
 )
)</f>
        <v>-</v>
      </c>
      <c r="C1114" s="66" t="str">
        <f t="shared" si="18"/>
        <v>wait for return customer</v>
      </c>
      <c r="D1114" s="67" t="str">
        <f ca="1">IF(C1114="Local Scrap","Closed",IFERROR(IF(A1114="kgb","Closed",IF(MID(C1114,5,1)="Q","Closed",LOOKUP(TODAY()-W1114, {0,31,91,181,366}, {"0-30天","31-90天","91-180天","181-365天","365天以上"}))), LOOKUP(TODAY()-Z1114, {0,31,91,181,366}, {"0-30天","31-90天","91-180天","181-365天","365天以上"})))</f>
        <v>181-365天</v>
      </c>
      <c r="E1114" s="67" t="str" cm="1">
        <f t="array" ref="E1114">IF(A1114&lt;&gt;"kbb", "", IF(IFERROR(VALUE(V1114), 0)=MAX(INDEX(($A$2:$A$4929="kbb")*($L$2:$L$4929=L1114)*IFERROR(VALUE($V$2:$V$4929), 0), 0)), "最新", "歷史重複"))</f>
        <v>最新</v>
      </c>
      <c r="F1114" t="s">
        <v>5171</v>
      </c>
      <c r="G1114" t="s">
        <v>29</v>
      </c>
      <c r="H1114" t="s">
        <v>30</v>
      </c>
      <c r="I1114" t="s">
        <v>3483</v>
      </c>
      <c r="J1114" t="s">
        <v>5172</v>
      </c>
      <c r="K1114" t="s">
        <v>5173</v>
      </c>
      <c r="L1114" t="s">
        <v>5189</v>
      </c>
      <c r="M1114" t="s">
        <v>2873</v>
      </c>
      <c r="N1114" t="s">
        <v>219</v>
      </c>
      <c r="O1114" t="s">
        <v>37</v>
      </c>
      <c r="P1114" t="s">
        <v>5189</v>
      </c>
      <c r="Q1114" t="s">
        <v>38</v>
      </c>
      <c r="R1114" t="s">
        <v>39</v>
      </c>
      <c r="S1114" t="s">
        <v>5175</v>
      </c>
      <c r="T1114" t="s">
        <v>37</v>
      </c>
      <c r="U1114" t="s">
        <v>37</v>
      </c>
      <c r="V1114" t="s">
        <v>5190</v>
      </c>
      <c r="W1114" t="s">
        <v>517</v>
      </c>
      <c r="X1114" t="s">
        <v>114</v>
      </c>
      <c r="Y1114" t="s">
        <v>518</v>
      </c>
      <c r="Z1114" t="s">
        <v>5191</v>
      </c>
      <c r="AA1114" t="s">
        <v>44</v>
      </c>
      <c r="AB1114" t="s">
        <v>44</v>
      </c>
      <c r="AC1114" t="s">
        <v>117</v>
      </c>
      <c r="AD1114" t="s">
        <v>179</v>
      </c>
      <c r="AE1114" t="s">
        <v>37</v>
      </c>
      <c r="AF1114" t="s">
        <v>37</v>
      </c>
      <c r="AG1114" t="s">
        <v>37</v>
      </c>
      <c r="AH1114" t="s">
        <v>37</v>
      </c>
      <c r="AI1114" t="s">
        <v>37</v>
      </c>
    </row>
    <row r="1115" spans="1:35" ht="16.850000000000001" customHeight="1">
      <c r="A1115" s="65" t="str">
        <f>IF(L1115="","",IF(COUNTIF(Wip!K:K,L1115)=0,IF(W1115="","KGB","KBB"),IF(AND(_xlfn.IFNA(VLOOKUP(L1115,Wip!K:M,3,0),"")="Y",Q1115="MTCAPPLYCONF"),"On Hold",IF(W1115="","KGB","KBB"))))</f>
        <v>KGB</v>
      </c>
      <c r="B1115" s="65" t="str">
        <f>IF(A1115="on hold", "on hold",
 IF(A1115="KGB", "Standard Shipment",
  IF(IFERROR(IFERROR(VLOOKUP(L1115, List!D:J, 7, 0), VLOOKUP(L1115&amp;"", List!D:J, 7, 0)), 0)=0,
   IF(IFERROR(IFERROR(VLOOKUP(L1115, 'CND List'!$A:$C, 3, 0), VLOOKUP(L1115&amp;"", 'CND List'!$A:$C, 3, 0)), 0)=0,
    IF(A1115="KBB", "-", ""),
    IFERROR(VLOOKUP(L1115, 'CND List'!$A:$C, 3, 0), VLOOKUP(L1115&amp;"", 'CND List'!$A:$C, 3, 0))
   ),
   IFERROR(VLOOKUP(L1115, List!D:J, 7, 0), VLOOKUP(L1115&amp;"", List!D:J, 7, 0))
  )
 )
)</f>
        <v>Standard Shipment</v>
      </c>
      <c r="C1115" s="66" t="str">
        <f t="shared" si="18"/>
        <v>Standard Shipment</v>
      </c>
      <c r="D1115" s="67" t="str">
        <f ca="1">IF(C1115="Local Scrap","Closed",IFERROR(IF(A1115="kgb","Closed",IF(MID(C1115,5,1)="Q","Closed",LOOKUP(TODAY()-W1115, {0,31,91,181,366}, {"0-30天","31-90天","91-180天","181-365天","365天以上"}))), LOOKUP(TODAY()-Z1115, {0,31,91,181,366}, {"0-30天","31-90天","91-180天","181-365天","365天以上"})))</f>
        <v>Closed</v>
      </c>
      <c r="E1115" s="67" t="str" cm="1">
        <f t="array" ref="E1115">IF(A1115&lt;&gt;"kbb", "", IF(IFERROR(VALUE(V1115), 0)=MAX(INDEX(($A$2:$A$4929="kbb")*($L$2:$L$4929=L1115)*IFERROR(VALUE($V$2:$V$4929), 0), 0)), "最新", "歷史重複"))</f>
        <v/>
      </c>
      <c r="F1115" t="s">
        <v>5171</v>
      </c>
      <c r="G1115" t="s">
        <v>29</v>
      </c>
      <c r="H1115" t="s">
        <v>30</v>
      </c>
      <c r="I1115" t="s">
        <v>3483</v>
      </c>
      <c r="J1115" t="s">
        <v>5172</v>
      </c>
      <c r="K1115" t="s">
        <v>5173</v>
      </c>
      <c r="L1115" t="s">
        <v>5192</v>
      </c>
      <c r="M1115" t="s">
        <v>1556</v>
      </c>
      <c r="N1115" t="s">
        <v>1296</v>
      </c>
      <c r="O1115" t="s">
        <v>37</v>
      </c>
      <c r="P1115" t="s">
        <v>5193</v>
      </c>
      <c r="Q1115" t="s">
        <v>38</v>
      </c>
      <c r="R1115" t="s">
        <v>1881</v>
      </c>
      <c r="S1115" t="s">
        <v>5175</v>
      </c>
      <c r="T1115" t="s">
        <v>5194</v>
      </c>
      <c r="U1115" t="s">
        <v>4915</v>
      </c>
      <c r="V1115" t="s">
        <v>4915</v>
      </c>
      <c r="W1115" t="s">
        <v>37</v>
      </c>
      <c r="X1115" t="s">
        <v>37</v>
      </c>
      <c r="Y1115" t="s">
        <v>37</v>
      </c>
      <c r="Z1115" t="s">
        <v>5195</v>
      </c>
      <c r="AA1115" t="s">
        <v>44</v>
      </c>
      <c r="AB1115" t="s">
        <v>44</v>
      </c>
      <c r="AC1115" t="s">
        <v>45</v>
      </c>
      <c r="AD1115" t="s">
        <v>1302</v>
      </c>
      <c r="AE1115" t="s">
        <v>4917</v>
      </c>
      <c r="AF1115" t="s">
        <v>1730</v>
      </c>
      <c r="AG1115">
        <v>622244</v>
      </c>
      <c r="AH1115">
        <v>4.5999999999999996</v>
      </c>
      <c r="AI1115">
        <v>4.5999999999999996</v>
      </c>
    </row>
    <row r="1116" spans="1:35" ht="16.850000000000001" customHeight="1">
      <c r="A1116" s="65" t="str">
        <f>IF(L1116="","",IF(COUNTIF(Wip!K:K,L1116)=0,IF(W1116="","KGB","KBB"),IF(AND(_xlfn.IFNA(VLOOKUP(L1116,Wip!K:M,3,0),"")="Y",Q1116="MTCAPPLYCONF"),"On Hold",IF(W1116="","KGB","KBB"))))</f>
        <v>KGB</v>
      </c>
      <c r="B1116" s="65" t="str">
        <f>IF(A1116="on hold", "on hold",
 IF(A1116="KGB", "Standard Shipment",
  IF(IFERROR(IFERROR(VLOOKUP(L1116, List!D:J, 7, 0), VLOOKUP(L1116&amp;"", List!D:J, 7, 0)), 0)=0,
   IF(IFERROR(IFERROR(VLOOKUP(L1116, 'CND List'!$A:$C, 3, 0), VLOOKUP(L1116&amp;"", 'CND List'!$A:$C, 3, 0)), 0)=0,
    IF(A1116="KBB", "-", ""),
    IFERROR(VLOOKUP(L1116, 'CND List'!$A:$C, 3, 0), VLOOKUP(L1116&amp;"", 'CND List'!$A:$C, 3, 0))
   ),
   IFERROR(VLOOKUP(L1116, List!D:J, 7, 0), VLOOKUP(L1116&amp;"", List!D:J, 7, 0))
  )
 )
)</f>
        <v>Standard Shipment</v>
      </c>
      <c r="C1116" s="66" t="str">
        <f t="shared" si="18"/>
        <v>Standard Shipment</v>
      </c>
      <c r="D1116" s="67" t="str">
        <f ca="1">IF(C1116="Local Scrap","Closed",IFERROR(IF(A1116="kgb","Closed",IF(MID(C1116,5,1)="Q","Closed",LOOKUP(TODAY()-W1116, {0,31,91,181,366}, {"0-30天","31-90天","91-180天","181-365天","365天以上"}))), LOOKUP(TODAY()-Z1116, {0,31,91,181,366}, {"0-30天","31-90天","91-180天","181-365天","365天以上"})))</f>
        <v>Closed</v>
      </c>
      <c r="E1116" s="67" t="str" cm="1">
        <f t="array" ref="E1116">IF(A1116&lt;&gt;"kbb", "", IF(IFERROR(VALUE(V1116), 0)=MAX(INDEX(($A$2:$A$4929="kbb")*($L$2:$L$4929=L1116)*IFERROR(VALUE($V$2:$V$4929), 0), 0)), "最新", "歷史重複"))</f>
        <v/>
      </c>
      <c r="F1116" t="s">
        <v>5171</v>
      </c>
      <c r="G1116" t="s">
        <v>29</v>
      </c>
      <c r="H1116" t="s">
        <v>30</v>
      </c>
      <c r="I1116" t="s">
        <v>3483</v>
      </c>
      <c r="J1116" t="s">
        <v>5172</v>
      </c>
      <c r="K1116" t="s">
        <v>5173</v>
      </c>
      <c r="L1116" t="s">
        <v>5196</v>
      </c>
      <c r="M1116" t="s">
        <v>5197</v>
      </c>
      <c r="N1116" t="s">
        <v>5198</v>
      </c>
      <c r="O1116" t="s">
        <v>37</v>
      </c>
      <c r="P1116" t="s">
        <v>5199</v>
      </c>
      <c r="Q1116" t="s">
        <v>38</v>
      </c>
      <c r="R1116" t="s">
        <v>1881</v>
      </c>
      <c r="S1116" t="s">
        <v>5175</v>
      </c>
      <c r="T1116" t="s">
        <v>5200</v>
      </c>
      <c r="U1116" t="s">
        <v>4915</v>
      </c>
      <c r="V1116" t="s">
        <v>4915</v>
      </c>
      <c r="W1116" t="s">
        <v>37</v>
      </c>
      <c r="X1116" t="s">
        <v>37</v>
      </c>
      <c r="Y1116" t="s">
        <v>37</v>
      </c>
      <c r="Z1116" t="s">
        <v>5201</v>
      </c>
      <c r="AA1116" t="s">
        <v>44</v>
      </c>
      <c r="AB1116" t="s">
        <v>44</v>
      </c>
      <c r="AC1116" t="s">
        <v>45</v>
      </c>
      <c r="AD1116" t="s">
        <v>1847</v>
      </c>
      <c r="AE1116" t="s">
        <v>5182</v>
      </c>
      <c r="AF1116" t="s">
        <v>48</v>
      </c>
      <c r="AG1116">
        <v>622244</v>
      </c>
      <c r="AH1116">
        <v>4.8</v>
      </c>
      <c r="AI1116">
        <v>4.8</v>
      </c>
    </row>
    <row r="1117" spans="1:35" ht="16.850000000000001" customHeight="1">
      <c r="A1117" s="65" t="str">
        <f>IF(L1117="","",IF(COUNTIF(Wip!K:K,L1117)=0,IF(W1117="","KGB","KBB"),IF(AND(_xlfn.IFNA(VLOOKUP(L1117,Wip!K:M,3,0),"")="Y",Q1117="MTCAPPLYCONF"),"On Hold",IF(W1117="","KGB","KBB"))))</f>
        <v>KGB</v>
      </c>
      <c r="B1117" s="65" t="str">
        <f>IF(A1117="on hold", "on hold",
 IF(A1117="KGB", "Standard Shipment",
  IF(IFERROR(IFERROR(VLOOKUP(L1117, List!D:J, 7, 0), VLOOKUP(L1117&amp;"", List!D:J, 7, 0)), 0)=0,
   IF(IFERROR(IFERROR(VLOOKUP(L1117, 'CND List'!$A:$C, 3, 0), VLOOKUP(L1117&amp;"", 'CND List'!$A:$C, 3, 0)), 0)=0,
    IF(A1117="KBB", "-", ""),
    IFERROR(VLOOKUP(L1117, 'CND List'!$A:$C, 3, 0), VLOOKUP(L1117&amp;"", 'CND List'!$A:$C, 3, 0))
   ),
   IFERROR(VLOOKUP(L1117, List!D:J, 7, 0), VLOOKUP(L1117&amp;"", List!D:J, 7, 0))
  )
 )
)</f>
        <v>Standard Shipment</v>
      </c>
      <c r="C1117" s="66" t="str">
        <f t="shared" si="18"/>
        <v>Standard Shipment</v>
      </c>
      <c r="D1117" s="67" t="str">
        <f ca="1">IF(C1117="Local Scrap","Closed",IFERROR(IF(A1117="kgb","Closed",IF(MID(C1117,5,1)="Q","Closed",LOOKUP(TODAY()-W1117, {0,31,91,181,366}, {"0-30天","31-90天","91-180天","181-365天","365天以上"}))), LOOKUP(TODAY()-Z1117, {0,31,91,181,366}, {"0-30天","31-90天","91-180天","181-365天","365天以上"})))</f>
        <v>Closed</v>
      </c>
      <c r="E1117" s="67" t="str" cm="1">
        <f t="array" ref="E1117">IF(A1117&lt;&gt;"kbb", "", IF(IFERROR(VALUE(V1117), 0)=MAX(INDEX(($A$2:$A$4929="kbb")*($L$2:$L$4929=L1117)*IFERROR(VALUE($V$2:$V$4929), 0), 0)), "最新", "歷史重複"))</f>
        <v/>
      </c>
      <c r="F1117" t="s">
        <v>5171</v>
      </c>
      <c r="G1117" t="s">
        <v>29</v>
      </c>
      <c r="H1117" t="s">
        <v>30</v>
      </c>
      <c r="I1117" t="s">
        <v>3483</v>
      </c>
      <c r="J1117" t="s">
        <v>5172</v>
      </c>
      <c r="K1117" t="s">
        <v>5173</v>
      </c>
      <c r="L1117" t="s">
        <v>5202</v>
      </c>
      <c r="M1117" t="s">
        <v>930</v>
      </c>
      <c r="N1117" t="s">
        <v>219</v>
      </c>
      <c r="O1117" t="s">
        <v>37</v>
      </c>
      <c r="P1117" t="s">
        <v>5203</v>
      </c>
      <c r="Q1117" t="s">
        <v>38</v>
      </c>
      <c r="R1117" t="s">
        <v>1881</v>
      </c>
      <c r="S1117" t="s">
        <v>5175</v>
      </c>
      <c r="T1117" t="s">
        <v>5204</v>
      </c>
      <c r="U1117" t="s">
        <v>4665</v>
      </c>
      <c r="V1117" t="s">
        <v>4665</v>
      </c>
      <c r="W1117" t="s">
        <v>37</v>
      </c>
      <c r="X1117" t="s">
        <v>37</v>
      </c>
      <c r="Y1117" t="s">
        <v>37</v>
      </c>
      <c r="Z1117" t="s">
        <v>5205</v>
      </c>
      <c r="AA1117" t="s">
        <v>44</v>
      </c>
      <c r="AB1117" t="s">
        <v>44</v>
      </c>
      <c r="AC1117" t="s">
        <v>45</v>
      </c>
      <c r="AD1117" t="s">
        <v>179</v>
      </c>
      <c r="AE1117" t="s">
        <v>4871</v>
      </c>
      <c r="AF1117" t="s">
        <v>48</v>
      </c>
      <c r="AG1117">
        <v>622398</v>
      </c>
      <c r="AH1117">
        <v>6.1</v>
      </c>
      <c r="AI1117">
        <v>6.1</v>
      </c>
    </row>
    <row r="1118" spans="1:35" ht="16.850000000000001" customHeight="1">
      <c r="A1118" s="65" t="str">
        <f>IF(L1118="","",IF(COUNTIF(Wip!K:K,L1118)=0,IF(W1118="","KGB","KBB"),IF(AND(_xlfn.IFNA(VLOOKUP(L1118,Wip!K:M,3,0),"")="Y",Q1118="MTCAPPLYCONF"),"On Hold",IF(W1118="","KGB","KBB"))))</f>
        <v>KGB</v>
      </c>
      <c r="B1118" s="65" t="str">
        <f>IF(A1118="on hold", "on hold",
 IF(A1118="KGB", "Standard Shipment",
  IF(IFERROR(IFERROR(VLOOKUP(L1118, List!D:J, 7, 0), VLOOKUP(L1118&amp;"", List!D:J, 7, 0)), 0)=0,
   IF(IFERROR(IFERROR(VLOOKUP(L1118, 'CND List'!$A:$C, 3, 0), VLOOKUP(L1118&amp;"", 'CND List'!$A:$C, 3, 0)), 0)=0,
    IF(A1118="KBB", "-", ""),
    IFERROR(VLOOKUP(L1118, 'CND List'!$A:$C, 3, 0), VLOOKUP(L1118&amp;"", 'CND List'!$A:$C, 3, 0))
   ),
   IFERROR(VLOOKUP(L1118, List!D:J, 7, 0), VLOOKUP(L1118&amp;"", List!D:J, 7, 0))
  )
 )
)</f>
        <v>Standard Shipment</v>
      </c>
      <c r="C1118" s="66" t="str">
        <f t="shared" si="18"/>
        <v>Standard Shipment</v>
      </c>
      <c r="D1118" s="67" t="str">
        <f ca="1">IF(C1118="Local Scrap","Closed",IFERROR(IF(A1118="kgb","Closed",IF(MID(C1118,5,1)="Q","Closed",LOOKUP(TODAY()-W1118, {0,31,91,181,366}, {"0-30天","31-90天","91-180天","181-365天","365天以上"}))), LOOKUP(TODAY()-Z1118, {0,31,91,181,366}, {"0-30天","31-90天","91-180天","181-365天","365天以上"})))</f>
        <v>Closed</v>
      </c>
      <c r="E1118" s="67" t="str" cm="1">
        <f t="array" ref="E1118">IF(A1118&lt;&gt;"kbb", "", IF(IFERROR(VALUE(V1118), 0)=MAX(INDEX(($A$2:$A$4929="kbb")*($L$2:$L$4929=L1118)*IFERROR(VALUE($V$2:$V$4929), 0), 0)), "最新", "歷史重複"))</f>
        <v/>
      </c>
      <c r="F1118" t="s">
        <v>5171</v>
      </c>
      <c r="G1118" t="s">
        <v>29</v>
      </c>
      <c r="H1118" t="s">
        <v>30</v>
      </c>
      <c r="I1118" t="s">
        <v>3483</v>
      </c>
      <c r="J1118" t="s">
        <v>5172</v>
      </c>
      <c r="K1118" t="s">
        <v>5173</v>
      </c>
      <c r="L1118" t="s">
        <v>5206</v>
      </c>
      <c r="M1118" t="s">
        <v>2426</v>
      </c>
      <c r="N1118" t="s">
        <v>1858</v>
      </c>
      <c r="O1118" t="s">
        <v>37</v>
      </c>
      <c r="P1118" t="s">
        <v>5207</v>
      </c>
      <c r="Q1118" t="s">
        <v>38</v>
      </c>
      <c r="R1118" t="s">
        <v>1881</v>
      </c>
      <c r="S1118" t="s">
        <v>5175</v>
      </c>
      <c r="T1118" t="s">
        <v>5208</v>
      </c>
      <c r="U1118" t="s">
        <v>4892</v>
      </c>
      <c r="V1118" t="s">
        <v>4892</v>
      </c>
      <c r="W1118" t="s">
        <v>37</v>
      </c>
      <c r="X1118" t="s">
        <v>37</v>
      </c>
      <c r="Y1118" t="s">
        <v>37</v>
      </c>
      <c r="Z1118" t="s">
        <v>5209</v>
      </c>
      <c r="AA1118" t="s">
        <v>44</v>
      </c>
      <c r="AB1118" t="s">
        <v>44</v>
      </c>
      <c r="AC1118" t="s">
        <v>45</v>
      </c>
      <c r="AD1118" t="s">
        <v>1302</v>
      </c>
      <c r="AE1118" t="s">
        <v>4894</v>
      </c>
      <c r="AF1118" t="s">
        <v>1918</v>
      </c>
      <c r="AG1118">
        <v>622302</v>
      </c>
      <c r="AH1118">
        <v>6.4</v>
      </c>
      <c r="AI1118">
        <v>6.4</v>
      </c>
    </row>
    <row r="1119" spans="1:35" ht="16.850000000000001" customHeight="1">
      <c r="A1119" s="65" t="str">
        <f>IF(L1119="","",IF(COUNTIF(Wip!K:K,L1119)=0,IF(W1119="","KGB","KBB"),IF(AND(_xlfn.IFNA(VLOOKUP(L1119,Wip!K:M,3,0),"")="Y",Q1119="MTCAPPLYCONF"),"On Hold",IF(W1119="","KGB","KBB"))))</f>
        <v>KGB</v>
      </c>
      <c r="B1119" s="65" t="str">
        <f>IF(A1119="on hold", "on hold",
 IF(A1119="KGB", "Standard Shipment",
  IF(IFERROR(IFERROR(VLOOKUP(L1119, List!D:J, 7, 0), VLOOKUP(L1119&amp;"", List!D:J, 7, 0)), 0)=0,
   IF(IFERROR(IFERROR(VLOOKUP(L1119, 'CND List'!$A:$C, 3, 0), VLOOKUP(L1119&amp;"", 'CND List'!$A:$C, 3, 0)), 0)=0,
    IF(A1119="KBB", "-", ""),
    IFERROR(VLOOKUP(L1119, 'CND List'!$A:$C, 3, 0), VLOOKUP(L1119&amp;"", 'CND List'!$A:$C, 3, 0))
   ),
   IFERROR(VLOOKUP(L1119, List!D:J, 7, 0), VLOOKUP(L1119&amp;"", List!D:J, 7, 0))
  )
 )
)</f>
        <v>Standard Shipment</v>
      </c>
      <c r="C1119" s="66" t="str">
        <f t="shared" si="18"/>
        <v>Standard Shipment</v>
      </c>
      <c r="D1119" s="67" t="str">
        <f ca="1">IF(C1119="Local Scrap","Closed",IFERROR(IF(A1119="kgb","Closed",IF(MID(C1119,5,1)="Q","Closed",LOOKUP(TODAY()-W1119, {0,31,91,181,366}, {"0-30天","31-90天","91-180天","181-365天","365天以上"}))), LOOKUP(TODAY()-Z1119, {0,31,91,181,366}, {"0-30天","31-90天","91-180天","181-365天","365天以上"})))</f>
        <v>Closed</v>
      </c>
      <c r="E1119" s="67" t="str" cm="1">
        <f t="array" ref="E1119">IF(A1119&lt;&gt;"kbb", "", IF(IFERROR(VALUE(V1119), 0)=MAX(INDEX(($A$2:$A$4929="kbb")*($L$2:$L$4929=L1119)*IFERROR(VALUE($V$2:$V$4929), 0), 0)), "最新", "歷史重複"))</f>
        <v/>
      </c>
      <c r="F1119" t="s">
        <v>5171</v>
      </c>
      <c r="G1119" t="s">
        <v>29</v>
      </c>
      <c r="H1119" t="s">
        <v>30</v>
      </c>
      <c r="I1119" t="s">
        <v>3483</v>
      </c>
      <c r="J1119" t="s">
        <v>5172</v>
      </c>
      <c r="K1119" t="s">
        <v>5173</v>
      </c>
      <c r="L1119" t="s">
        <v>5210</v>
      </c>
      <c r="M1119" t="s">
        <v>1647</v>
      </c>
      <c r="N1119" t="s">
        <v>730</v>
      </c>
      <c r="O1119" t="s">
        <v>37</v>
      </c>
      <c r="P1119" t="s">
        <v>5211</v>
      </c>
      <c r="Q1119" t="s">
        <v>38</v>
      </c>
      <c r="R1119" t="s">
        <v>1881</v>
      </c>
      <c r="S1119" t="s">
        <v>5175</v>
      </c>
      <c r="T1119" t="s">
        <v>5212</v>
      </c>
      <c r="U1119" t="s">
        <v>4915</v>
      </c>
      <c r="V1119" t="s">
        <v>4915</v>
      </c>
      <c r="W1119" t="s">
        <v>37</v>
      </c>
      <c r="X1119" t="s">
        <v>37</v>
      </c>
      <c r="Y1119" t="s">
        <v>37</v>
      </c>
      <c r="Z1119" t="s">
        <v>5213</v>
      </c>
      <c r="AA1119" t="s">
        <v>44</v>
      </c>
      <c r="AB1119" t="s">
        <v>44</v>
      </c>
      <c r="AC1119" t="s">
        <v>45</v>
      </c>
      <c r="AD1119" t="s">
        <v>87</v>
      </c>
      <c r="AE1119" t="s">
        <v>4917</v>
      </c>
      <c r="AF1119" t="s">
        <v>48</v>
      </c>
      <c r="AG1119">
        <v>622244</v>
      </c>
      <c r="AH1119">
        <v>4.8</v>
      </c>
      <c r="AI1119">
        <v>4.8</v>
      </c>
    </row>
    <row r="1120" spans="1:35" ht="16.850000000000001" customHeight="1">
      <c r="A1120" s="65" t="str">
        <f>IF(L1120="","",IF(COUNTIF(Wip!K:K,L1120)=0,IF(W1120="","KGB","KBB"),IF(AND(_xlfn.IFNA(VLOOKUP(L1120,Wip!K:M,3,0),"")="Y",Q1120="MTCAPPLYCONF"),"On Hold",IF(W1120="","KGB","KBB"))))</f>
        <v>KGB</v>
      </c>
      <c r="B1120" s="65" t="str">
        <f>IF(A1120="on hold", "on hold",
 IF(A1120="KGB", "Standard Shipment",
  IF(IFERROR(IFERROR(VLOOKUP(L1120, List!D:J, 7, 0), VLOOKUP(L1120&amp;"", List!D:J, 7, 0)), 0)=0,
   IF(IFERROR(IFERROR(VLOOKUP(L1120, 'CND List'!$A:$C, 3, 0), VLOOKUP(L1120&amp;"", 'CND List'!$A:$C, 3, 0)), 0)=0,
    IF(A1120="KBB", "-", ""),
    IFERROR(VLOOKUP(L1120, 'CND List'!$A:$C, 3, 0), VLOOKUP(L1120&amp;"", 'CND List'!$A:$C, 3, 0))
   ),
   IFERROR(VLOOKUP(L1120, List!D:J, 7, 0), VLOOKUP(L1120&amp;"", List!D:J, 7, 0))
  )
 )
)</f>
        <v>Standard Shipment</v>
      </c>
      <c r="C1120" s="66" t="str">
        <f t="shared" si="18"/>
        <v>Standard Shipment</v>
      </c>
      <c r="D1120" s="67" t="str">
        <f ca="1">IF(C1120="Local Scrap","Closed",IFERROR(IF(A1120="kgb","Closed",IF(MID(C1120,5,1)="Q","Closed",LOOKUP(TODAY()-W1120, {0,31,91,181,366}, {"0-30天","31-90天","91-180天","181-365天","365天以上"}))), LOOKUP(TODAY()-Z1120, {0,31,91,181,366}, {"0-30天","31-90天","91-180天","181-365天","365天以上"})))</f>
        <v>Closed</v>
      </c>
      <c r="E1120" s="67" t="str" cm="1">
        <f t="array" ref="E1120">IF(A1120&lt;&gt;"kbb", "", IF(IFERROR(VALUE(V1120), 0)=MAX(INDEX(($A$2:$A$4929="kbb")*($L$2:$L$4929=L1120)*IFERROR(VALUE($V$2:$V$4929), 0), 0)), "最新", "歷史重複"))</f>
        <v/>
      </c>
      <c r="F1120" t="s">
        <v>5171</v>
      </c>
      <c r="G1120" t="s">
        <v>29</v>
      </c>
      <c r="H1120" t="s">
        <v>30</v>
      </c>
      <c r="I1120" t="s">
        <v>3483</v>
      </c>
      <c r="J1120" t="s">
        <v>5172</v>
      </c>
      <c r="K1120" t="s">
        <v>5173</v>
      </c>
      <c r="L1120" t="s">
        <v>5214</v>
      </c>
      <c r="M1120" t="s">
        <v>1371</v>
      </c>
      <c r="N1120" t="s">
        <v>385</v>
      </c>
      <c r="O1120" t="s">
        <v>37</v>
      </c>
      <c r="P1120" t="s">
        <v>5215</v>
      </c>
      <c r="Q1120" t="s">
        <v>38</v>
      </c>
      <c r="R1120" t="s">
        <v>1881</v>
      </c>
      <c r="S1120" t="s">
        <v>5175</v>
      </c>
      <c r="T1120" t="s">
        <v>5216</v>
      </c>
      <c r="U1120" t="s">
        <v>4795</v>
      </c>
      <c r="V1120" t="s">
        <v>4795</v>
      </c>
      <c r="W1120" t="s">
        <v>37</v>
      </c>
      <c r="X1120" t="s">
        <v>37</v>
      </c>
      <c r="Y1120" t="s">
        <v>37</v>
      </c>
      <c r="Z1120" t="s">
        <v>5217</v>
      </c>
      <c r="AA1120" t="s">
        <v>44</v>
      </c>
      <c r="AB1120" t="s">
        <v>44</v>
      </c>
      <c r="AC1120" t="s">
        <v>45</v>
      </c>
      <c r="AD1120" t="s">
        <v>390</v>
      </c>
      <c r="AE1120" t="s">
        <v>4797</v>
      </c>
      <c r="AF1120" t="s">
        <v>1918</v>
      </c>
      <c r="AG1120">
        <v>622286</v>
      </c>
      <c r="AH1120">
        <v>6.6</v>
      </c>
      <c r="AI1120">
        <v>6.6</v>
      </c>
    </row>
    <row r="1121" spans="1:35" ht="16.850000000000001" customHeight="1">
      <c r="A1121" s="65" t="str">
        <f>IF(L1121="","",IF(COUNTIF(Wip!K:K,L1121)=0,IF(W1121="","KGB","KBB"),IF(AND(_xlfn.IFNA(VLOOKUP(L1121,Wip!K:M,3,0),"")="Y",Q1121="MTCAPPLYCONF"),"On Hold",IF(W1121="","KGB","KBB"))))</f>
        <v>KGB</v>
      </c>
      <c r="B1121" s="65" t="str">
        <f>IF(A1121="on hold", "on hold",
 IF(A1121="KGB", "Standard Shipment",
  IF(IFERROR(IFERROR(VLOOKUP(L1121, List!D:J, 7, 0), VLOOKUP(L1121&amp;"", List!D:J, 7, 0)), 0)=0,
   IF(IFERROR(IFERROR(VLOOKUP(L1121, 'CND List'!$A:$C, 3, 0), VLOOKUP(L1121&amp;"", 'CND List'!$A:$C, 3, 0)), 0)=0,
    IF(A1121="KBB", "-", ""),
    IFERROR(VLOOKUP(L1121, 'CND List'!$A:$C, 3, 0), VLOOKUP(L1121&amp;"", 'CND List'!$A:$C, 3, 0))
   ),
   IFERROR(VLOOKUP(L1121, List!D:J, 7, 0), VLOOKUP(L1121&amp;"", List!D:J, 7, 0))
  )
 )
)</f>
        <v>Standard Shipment</v>
      </c>
      <c r="C1121" s="66" t="str">
        <f t="shared" si="18"/>
        <v>Standard Shipment</v>
      </c>
      <c r="D1121" s="67" t="str">
        <f ca="1">IF(C1121="Local Scrap","Closed",IFERROR(IF(A1121="kgb","Closed",IF(MID(C1121,5,1)="Q","Closed",LOOKUP(TODAY()-W1121, {0,31,91,181,366}, {"0-30天","31-90天","91-180天","181-365天","365天以上"}))), LOOKUP(TODAY()-Z1121, {0,31,91,181,366}, {"0-30天","31-90天","91-180天","181-365天","365天以上"})))</f>
        <v>Closed</v>
      </c>
      <c r="E1121" s="67" t="str" cm="1">
        <f t="array" ref="E1121">IF(A1121&lt;&gt;"kbb", "", IF(IFERROR(VALUE(V1121), 0)=MAX(INDEX(($A$2:$A$4929="kbb")*($L$2:$L$4929=L1121)*IFERROR(VALUE($V$2:$V$4929), 0), 0)), "最新", "歷史重複"))</f>
        <v/>
      </c>
      <c r="F1121" t="s">
        <v>5171</v>
      </c>
      <c r="G1121" t="s">
        <v>29</v>
      </c>
      <c r="H1121" t="s">
        <v>30</v>
      </c>
      <c r="I1121" t="s">
        <v>3483</v>
      </c>
      <c r="J1121" t="s">
        <v>5172</v>
      </c>
      <c r="K1121" t="s">
        <v>5173</v>
      </c>
      <c r="L1121" t="s">
        <v>5218</v>
      </c>
      <c r="M1121" t="s">
        <v>1610</v>
      </c>
      <c r="N1121" t="s">
        <v>1391</v>
      </c>
      <c r="O1121" t="s">
        <v>37</v>
      </c>
      <c r="P1121" t="s">
        <v>5219</v>
      </c>
      <c r="Q1121" t="s">
        <v>38</v>
      </c>
      <c r="R1121" t="s">
        <v>1881</v>
      </c>
      <c r="S1121" t="s">
        <v>5175</v>
      </c>
      <c r="T1121" t="s">
        <v>5220</v>
      </c>
      <c r="U1121" t="s">
        <v>5133</v>
      </c>
      <c r="V1121" t="s">
        <v>5133</v>
      </c>
      <c r="W1121" t="s">
        <v>37</v>
      </c>
      <c r="X1121" t="s">
        <v>37</v>
      </c>
      <c r="Y1121" t="s">
        <v>37</v>
      </c>
      <c r="Z1121" t="s">
        <v>5221</v>
      </c>
      <c r="AA1121" t="s">
        <v>44</v>
      </c>
      <c r="AB1121" t="s">
        <v>44</v>
      </c>
      <c r="AC1121" t="s">
        <v>45</v>
      </c>
      <c r="AD1121" t="s">
        <v>1302</v>
      </c>
      <c r="AE1121" t="s">
        <v>4926</v>
      </c>
      <c r="AF1121" t="s">
        <v>4957</v>
      </c>
      <c r="AG1121">
        <v>622235</v>
      </c>
      <c r="AH1121">
        <v>6</v>
      </c>
      <c r="AI1121">
        <v>6</v>
      </c>
    </row>
    <row r="1122" spans="1:35" ht="16.850000000000001" customHeight="1">
      <c r="A1122" s="65" t="str">
        <f>IF(L1122="","",IF(COUNTIF(Wip!K:K,L1122)=0,IF(W1122="","KGB","KBB"),IF(AND(_xlfn.IFNA(VLOOKUP(L1122,Wip!K:M,3,0),"")="Y",Q1122="MTCAPPLYCONF"),"On Hold",IF(W1122="","KGB","KBB"))))</f>
        <v>KGB</v>
      </c>
      <c r="B1122" s="65" t="str">
        <f>IF(A1122="on hold", "on hold",
 IF(A1122="KGB", "Standard Shipment",
  IF(IFERROR(IFERROR(VLOOKUP(L1122, List!D:J, 7, 0), VLOOKUP(L1122&amp;"", List!D:J, 7, 0)), 0)=0,
   IF(IFERROR(IFERROR(VLOOKUP(L1122, 'CND List'!$A:$C, 3, 0), VLOOKUP(L1122&amp;"", 'CND List'!$A:$C, 3, 0)), 0)=0,
    IF(A1122="KBB", "-", ""),
    IFERROR(VLOOKUP(L1122, 'CND List'!$A:$C, 3, 0), VLOOKUP(L1122&amp;"", 'CND List'!$A:$C, 3, 0))
   ),
   IFERROR(VLOOKUP(L1122, List!D:J, 7, 0), VLOOKUP(L1122&amp;"", List!D:J, 7, 0))
  )
 )
)</f>
        <v>Standard Shipment</v>
      </c>
      <c r="C1122" s="66" t="str">
        <f t="shared" si="18"/>
        <v>Standard Shipment</v>
      </c>
      <c r="D1122" s="67" t="str">
        <f ca="1">IF(C1122="Local Scrap","Closed",IFERROR(IF(A1122="kgb","Closed",IF(MID(C1122,5,1)="Q","Closed",LOOKUP(TODAY()-W1122, {0,31,91,181,366}, {"0-30天","31-90天","91-180天","181-365天","365天以上"}))), LOOKUP(TODAY()-Z1122, {0,31,91,181,366}, {"0-30天","31-90天","91-180天","181-365天","365天以上"})))</f>
        <v>Closed</v>
      </c>
      <c r="E1122" s="67" t="str" cm="1">
        <f t="array" ref="E1122">IF(A1122&lt;&gt;"kbb", "", IF(IFERROR(VALUE(V1122), 0)=MAX(INDEX(($A$2:$A$4929="kbb")*($L$2:$L$4929=L1122)*IFERROR(VALUE($V$2:$V$4929), 0), 0)), "最新", "歷史重複"))</f>
        <v/>
      </c>
      <c r="F1122" t="s">
        <v>5171</v>
      </c>
      <c r="G1122" t="s">
        <v>29</v>
      </c>
      <c r="H1122" t="s">
        <v>30</v>
      </c>
      <c r="I1122" t="s">
        <v>3483</v>
      </c>
      <c r="J1122" t="s">
        <v>5172</v>
      </c>
      <c r="K1122" t="s">
        <v>5173</v>
      </c>
      <c r="L1122" t="s">
        <v>5222</v>
      </c>
      <c r="M1122" t="s">
        <v>701</v>
      </c>
      <c r="N1122" t="s">
        <v>456</v>
      </c>
      <c r="O1122" t="s">
        <v>37</v>
      </c>
      <c r="P1122" t="s">
        <v>5223</v>
      </c>
      <c r="Q1122" t="s">
        <v>38</v>
      </c>
      <c r="R1122" t="s">
        <v>1881</v>
      </c>
      <c r="S1122" t="s">
        <v>5175</v>
      </c>
      <c r="T1122" t="s">
        <v>5224</v>
      </c>
      <c r="U1122" t="s">
        <v>4795</v>
      </c>
      <c r="V1122" t="s">
        <v>4795</v>
      </c>
      <c r="W1122" t="s">
        <v>37</v>
      </c>
      <c r="X1122" t="s">
        <v>37</v>
      </c>
      <c r="Y1122" t="s">
        <v>37</v>
      </c>
      <c r="Z1122" t="s">
        <v>5225</v>
      </c>
      <c r="AA1122" t="s">
        <v>44</v>
      </c>
      <c r="AB1122" t="s">
        <v>44</v>
      </c>
      <c r="AC1122" t="s">
        <v>45</v>
      </c>
      <c r="AD1122" t="s">
        <v>460</v>
      </c>
      <c r="AE1122" t="s">
        <v>4797</v>
      </c>
      <c r="AF1122" t="s">
        <v>1918</v>
      </c>
      <c r="AG1122">
        <v>622286</v>
      </c>
      <c r="AH1122">
        <v>6.6</v>
      </c>
      <c r="AI1122">
        <v>6.6</v>
      </c>
    </row>
    <row r="1123" spans="1:35" ht="16.850000000000001" customHeight="1">
      <c r="A1123" s="65" t="str">
        <f>IF(L1123="","",IF(COUNTIF(Wip!K:K,L1123)=0,IF(W1123="","KGB","KBB"),IF(AND(_xlfn.IFNA(VLOOKUP(L1123,Wip!K:M,3,0),"")="Y",Q1123="MTCAPPLYCONF"),"On Hold",IF(W1123="","KGB","KBB"))))</f>
        <v>KBB</v>
      </c>
      <c r="B1123" s="65" t="str">
        <f>IF(A1123="on hold", "on hold",
 IF(A1123="KGB", "Standard Shipment",
  IF(IFERROR(IFERROR(VLOOKUP(L1123, List!D:J, 7, 0), VLOOKUP(L1123&amp;"", List!D:J, 7, 0)), 0)=0,
   IF(IFERROR(IFERROR(VLOOKUP(L1123, 'CND List'!$A:$C, 3, 0), VLOOKUP(L1123&amp;"", 'CND List'!$A:$C, 3, 0)), 0)=0,
    IF(A1123="KBB", "-", ""),
    IFERROR(VLOOKUP(L1123, 'CND List'!$A:$C, 3, 0), VLOOKUP(L1123&amp;"", 'CND List'!$A:$C, 3, 0))
   ),
   IFERROR(VLOOKUP(L1123, List!D:J, 7, 0), VLOOKUP(L1123&amp;"", List!D:J, 7, 0))
  )
 )
)</f>
        <v>-</v>
      </c>
      <c r="C1123" s="66" t="str">
        <f t="shared" si="18"/>
        <v>wait for return customer</v>
      </c>
      <c r="D1123" s="67" t="str">
        <f ca="1">IF(C1123="Local Scrap","Closed",IFERROR(IF(A1123="kgb","Closed",IF(MID(C1123,5,1)="Q","Closed",LOOKUP(TODAY()-W1123, {0,31,91,181,366}, {"0-30天","31-90天","91-180天","181-365天","365天以上"}))), LOOKUP(TODAY()-Z1123, {0,31,91,181,366}, {"0-30天","31-90天","91-180天","181-365天","365天以上"})))</f>
        <v>181-365天</v>
      </c>
      <c r="E1123" s="67" t="str" cm="1">
        <f t="array" ref="E1123">IF(A1123&lt;&gt;"kbb", "", IF(IFERROR(VALUE(V1123), 0)=MAX(INDEX(($A$2:$A$4929="kbb")*($L$2:$L$4929=L1123)*IFERROR(VALUE($V$2:$V$4929), 0), 0)), "最新", "歷史重複"))</f>
        <v>最新</v>
      </c>
      <c r="F1123" t="s">
        <v>5171</v>
      </c>
      <c r="G1123" t="s">
        <v>29</v>
      </c>
      <c r="H1123" t="s">
        <v>30</v>
      </c>
      <c r="I1123" t="s">
        <v>3483</v>
      </c>
      <c r="J1123" t="s">
        <v>5172</v>
      </c>
      <c r="K1123" t="s">
        <v>5173</v>
      </c>
      <c r="L1123" t="s">
        <v>5226</v>
      </c>
      <c r="M1123" t="s">
        <v>205</v>
      </c>
      <c r="N1123" t="s">
        <v>206</v>
      </c>
      <c r="O1123" t="s">
        <v>37</v>
      </c>
      <c r="P1123" t="s">
        <v>5226</v>
      </c>
      <c r="Q1123" t="s">
        <v>38</v>
      </c>
      <c r="R1123" t="s">
        <v>1881</v>
      </c>
      <c r="S1123" t="s">
        <v>5175</v>
      </c>
      <c r="T1123" t="s">
        <v>37</v>
      </c>
      <c r="U1123" t="s">
        <v>37</v>
      </c>
      <c r="V1123" t="s">
        <v>5227</v>
      </c>
      <c r="W1123" t="s">
        <v>113</v>
      </c>
      <c r="X1123" t="s">
        <v>114</v>
      </c>
      <c r="Y1123" t="s">
        <v>4647</v>
      </c>
      <c r="Z1123" t="s">
        <v>5228</v>
      </c>
      <c r="AA1123" t="s">
        <v>44</v>
      </c>
      <c r="AB1123" t="s">
        <v>44</v>
      </c>
      <c r="AC1123" t="s">
        <v>117</v>
      </c>
      <c r="AD1123" t="s">
        <v>190</v>
      </c>
      <c r="AE1123" t="s">
        <v>37</v>
      </c>
      <c r="AF1123" t="s">
        <v>37</v>
      </c>
      <c r="AG1123" t="s">
        <v>37</v>
      </c>
      <c r="AH1123" t="s">
        <v>37</v>
      </c>
      <c r="AI1123" t="s">
        <v>37</v>
      </c>
    </row>
    <row r="1124" spans="1:35" ht="16.850000000000001" customHeight="1">
      <c r="A1124" s="65" t="str">
        <f>IF(L1124="","",IF(COUNTIF(Wip!K:K,L1124)=0,IF(W1124="","KGB","KBB"),IF(AND(_xlfn.IFNA(VLOOKUP(L1124,Wip!K:M,3,0),"")="Y",Q1124="MTCAPPLYCONF"),"On Hold",IF(W1124="","KGB","KBB"))))</f>
        <v>KGB</v>
      </c>
      <c r="B1124" s="65" t="str">
        <f>IF(A1124="on hold", "on hold",
 IF(A1124="KGB", "Standard Shipment",
  IF(IFERROR(IFERROR(VLOOKUP(L1124, List!D:J, 7, 0), VLOOKUP(L1124&amp;"", List!D:J, 7, 0)), 0)=0,
   IF(IFERROR(IFERROR(VLOOKUP(L1124, 'CND List'!$A:$C, 3, 0), VLOOKUP(L1124&amp;"", 'CND List'!$A:$C, 3, 0)), 0)=0,
    IF(A1124="KBB", "-", ""),
    IFERROR(VLOOKUP(L1124, 'CND List'!$A:$C, 3, 0), VLOOKUP(L1124&amp;"", 'CND List'!$A:$C, 3, 0))
   ),
   IFERROR(VLOOKUP(L1124, List!D:J, 7, 0), VLOOKUP(L1124&amp;"", List!D:J, 7, 0))
  )
 )
)</f>
        <v>Standard Shipment</v>
      </c>
      <c r="C1124" s="66" t="str">
        <f t="shared" si="18"/>
        <v>Standard Shipment</v>
      </c>
      <c r="D1124" s="67" t="str">
        <f ca="1">IF(C1124="Local Scrap","Closed",IFERROR(IF(A1124="kgb","Closed",IF(MID(C1124,5,1)="Q","Closed",LOOKUP(TODAY()-W1124, {0,31,91,181,366}, {"0-30天","31-90天","91-180天","181-365天","365天以上"}))), LOOKUP(TODAY()-Z1124, {0,31,91,181,366}, {"0-30天","31-90天","91-180天","181-365天","365天以上"})))</f>
        <v>Closed</v>
      </c>
      <c r="E1124" s="67" t="str" cm="1">
        <f t="array" ref="E1124">IF(A1124&lt;&gt;"kbb", "", IF(IFERROR(VALUE(V1124), 0)=MAX(INDEX(($A$2:$A$4929="kbb")*($L$2:$L$4929=L1124)*IFERROR(VALUE($V$2:$V$4929), 0), 0)), "最新", "歷史重複"))</f>
        <v/>
      </c>
      <c r="F1124" t="s">
        <v>5171</v>
      </c>
      <c r="G1124" t="s">
        <v>29</v>
      </c>
      <c r="H1124" t="s">
        <v>30</v>
      </c>
      <c r="I1124" t="s">
        <v>3483</v>
      </c>
      <c r="J1124" t="s">
        <v>5172</v>
      </c>
      <c r="K1124" t="s">
        <v>5173</v>
      </c>
      <c r="L1124" t="s">
        <v>5229</v>
      </c>
      <c r="M1124" t="s">
        <v>555</v>
      </c>
      <c r="N1124" t="s">
        <v>556</v>
      </c>
      <c r="O1124" t="s">
        <v>37</v>
      </c>
      <c r="P1124" t="s">
        <v>5230</v>
      </c>
      <c r="Q1124" t="s">
        <v>38</v>
      </c>
      <c r="R1124" t="s">
        <v>1881</v>
      </c>
      <c r="S1124" t="s">
        <v>5231</v>
      </c>
      <c r="T1124" t="s">
        <v>5232</v>
      </c>
      <c r="U1124" t="s">
        <v>4892</v>
      </c>
      <c r="V1124" t="s">
        <v>4892</v>
      </c>
      <c r="W1124" t="s">
        <v>37</v>
      </c>
      <c r="X1124" t="s">
        <v>37</v>
      </c>
      <c r="Y1124" t="s">
        <v>37</v>
      </c>
      <c r="Z1124" t="s">
        <v>5233</v>
      </c>
      <c r="AA1124" t="s">
        <v>44</v>
      </c>
      <c r="AB1124" t="s">
        <v>44</v>
      </c>
      <c r="AC1124" t="s">
        <v>45</v>
      </c>
      <c r="AD1124" t="s">
        <v>190</v>
      </c>
      <c r="AE1124" t="s">
        <v>4894</v>
      </c>
      <c r="AF1124" t="s">
        <v>2122</v>
      </c>
      <c r="AG1124">
        <v>622302</v>
      </c>
      <c r="AH1124">
        <v>7.6</v>
      </c>
      <c r="AI1124">
        <v>7.6</v>
      </c>
    </row>
    <row r="1125" spans="1:35" ht="16.850000000000001" customHeight="1">
      <c r="A1125" s="65" t="str">
        <f>IF(L1125="","",IF(COUNTIF(Wip!K:K,L1125)=0,IF(W1125="","KGB","KBB"),IF(AND(_xlfn.IFNA(VLOOKUP(L1125,Wip!K:M,3,0),"")="Y",Q1125="MTCAPPLYCONF"),"On Hold",IF(W1125="","KGB","KBB"))))</f>
        <v>KGB</v>
      </c>
      <c r="B1125" s="65" t="str">
        <f>IF(A1125="on hold", "on hold",
 IF(A1125="KGB", "Standard Shipment",
  IF(IFERROR(IFERROR(VLOOKUP(L1125, List!D:J, 7, 0), VLOOKUP(L1125&amp;"", List!D:J, 7, 0)), 0)=0,
   IF(IFERROR(IFERROR(VLOOKUP(L1125, 'CND List'!$A:$C, 3, 0), VLOOKUP(L1125&amp;"", 'CND List'!$A:$C, 3, 0)), 0)=0,
    IF(A1125="KBB", "-", ""),
    IFERROR(VLOOKUP(L1125, 'CND List'!$A:$C, 3, 0), VLOOKUP(L1125&amp;"", 'CND List'!$A:$C, 3, 0))
   ),
   IFERROR(VLOOKUP(L1125, List!D:J, 7, 0), VLOOKUP(L1125&amp;"", List!D:J, 7, 0))
  )
 )
)</f>
        <v>Standard Shipment</v>
      </c>
      <c r="C1125" s="66" t="str">
        <f t="shared" si="18"/>
        <v>Standard Shipment</v>
      </c>
      <c r="D1125" s="67" t="str">
        <f ca="1">IF(C1125="Local Scrap","Closed",IFERROR(IF(A1125="kgb","Closed",IF(MID(C1125,5,1)="Q","Closed",LOOKUP(TODAY()-W1125, {0,31,91,181,366}, {"0-30天","31-90天","91-180天","181-365天","365天以上"}))), LOOKUP(TODAY()-Z1125, {0,31,91,181,366}, {"0-30天","31-90天","91-180天","181-365天","365天以上"})))</f>
        <v>Closed</v>
      </c>
      <c r="E1125" s="67" t="str" cm="1">
        <f t="array" ref="E1125">IF(A1125&lt;&gt;"kbb", "", IF(IFERROR(VALUE(V1125), 0)=MAX(INDEX(($A$2:$A$4929="kbb")*($L$2:$L$4929=L1125)*IFERROR(VALUE($V$2:$V$4929), 0), 0)), "最新", "歷史重複"))</f>
        <v/>
      </c>
      <c r="F1125" t="s">
        <v>5234</v>
      </c>
      <c r="G1125" t="s">
        <v>29</v>
      </c>
      <c r="H1125" t="s">
        <v>30</v>
      </c>
      <c r="I1125" t="s">
        <v>3483</v>
      </c>
      <c r="J1125" t="s">
        <v>5235</v>
      </c>
      <c r="K1125" t="s">
        <v>5236</v>
      </c>
      <c r="L1125" t="s">
        <v>5237</v>
      </c>
      <c r="M1125" t="s">
        <v>1746</v>
      </c>
      <c r="N1125" t="s">
        <v>1747</v>
      </c>
      <c r="O1125" t="s">
        <v>37</v>
      </c>
      <c r="P1125" t="s">
        <v>5238</v>
      </c>
      <c r="Q1125" t="s">
        <v>38</v>
      </c>
      <c r="R1125" t="s">
        <v>1881</v>
      </c>
      <c r="S1125" t="s">
        <v>5239</v>
      </c>
      <c r="T1125" t="s">
        <v>5240</v>
      </c>
      <c r="U1125" t="s">
        <v>5133</v>
      </c>
      <c r="V1125" t="s">
        <v>5133</v>
      </c>
      <c r="W1125" t="s">
        <v>37</v>
      </c>
      <c r="X1125" t="s">
        <v>37</v>
      </c>
      <c r="Y1125" t="s">
        <v>37</v>
      </c>
      <c r="Z1125" t="s">
        <v>5241</v>
      </c>
      <c r="AA1125" t="s">
        <v>44</v>
      </c>
      <c r="AB1125" t="s">
        <v>44</v>
      </c>
      <c r="AC1125" t="s">
        <v>45</v>
      </c>
      <c r="AD1125" t="s">
        <v>1532</v>
      </c>
      <c r="AE1125" t="s">
        <v>4926</v>
      </c>
      <c r="AF1125" t="s">
        <v>5142</v>
      </c>
      <c r="AG1125">
        <v>622235</v>
      </c>
      <c r="AH1125">
        <v>6.6</v>
      </c>
      <c r="AI1125">
        <v>6.6</v>
      </c>
    </row>
    <row r="1126" spans="1:35" ht="16.850000000000001" customHeight="1">
      <c r="A1126" s="65" t="str">
        <f>IF(L1126="","",IF(COUNTIF(Wip!K:K,L1126)=0,IF(W1126="","KGB","KBB"),IF(AND(_xlfn.IFNA(VLOOKUP(L1126,Wip!K:M,3,0),"")="Y",Q1126="MTCAPPLYCONF"),"On Hold",IF(W1126="","KGB","KBB"))))</f>
        <v>KBB</v>
      </c>
      <c r="B1126" s="65" t="str">
        <f>IF(A1126="on hold", "on hold",
 IF(A1126="KGB", "Standard Shipment",
  IF(IFERROR(IFERROR(VLOOKUP(L1126, List!D:J, 7, 0), VLOOKUP(L1126&amp;"", List!D:J, 7, 0)), 0)=0,
   IF(IFERROR(IFERROR(VLOOKUP(L1126, 'CND List'!$A:$C, 3, 0), VLOOKUP(L1126&amp;"", 'CND List'!$A:$C, 3, 0)), 0)=0,
    IF(A1126="KBB", "-", ""),
    IFERROR(VLOOKUP(L1126, 'CND List'!$A:$C, 3, 0), VLOOKUP(L1126&amp;"", 'CND List'!$A:$C, 3, 0))
   ),
   IFERROR(VLOOKUP(L1126, List!D:J, 7, 0), VLOOKUP(L1126&amp;"", List!D:J, 7, 0))
  )
 )
)</f>
        <v>CND Sceond Pass</v>
      </c>
      <c r="C1126" s="66" t="str">
        <f t="shared" si="18"/>
        <v>Standard Shipment</v>
      </c>
      <c r="D1126" s="67" t="str">
        <f ca="1">IF(C1126="Local Scrap","Closed",IFERROR(IF(A1126="kgb","Closed",IF(MID(C1126,5,1)="Q","Closed",LOOKUP(TODAY()-W1126, {0,31,91,181,366}, {"0-30天","31-90天","91-180天","181-365天","365天以上"}))), LOOKUP(TODAY()-Z1126, {0,31,91,181,366}, {"0-30天","31-90天","91-180天","181-365天","365天以上"})))</f>
        <v>181-365天</v>
      </c>
      <c r="E1126" s="67" t="str" cm="1">
        <f t="array" ref="E1126">IF(A1126&lt;&gt;"kbb", "", IF(IFERROR(VALUE(V1126), 0)=MAX(INDEX(($A$2:$A$4929="kbb")*($L$2:$L$4929=L1126)*IFERROR(VALUE($V$2:$V$4929), 0), 0)), "最新", "歷史重複"))</f>
        <v>最新</v>
      </c>
      <c r="F1126" t="s">
        <v>5234</v>
      </c>
      <c r="G1126" t="s">
        <v>29</v>
      </c>
      <c r="H1126" t="s">
        <v>30</v>
      </c>
      <c r="I1126" t="s">
        <v>3483</v>
      </c>
      <c r="J1126" t="s">
        <v>5235</v>
      </c>
      <c r="K1126" t="s">
        <v>5236</v>
      </c>
      <c r="L1126" t="s">
        <v>5242</v>
      </c>
      <c r="M1126" t="s">
        <v>1428</v>
      </c>
      <c r="N1126" t="s">
        <v>1411</v>
      </c>
      <c r="O1126" t="s">
        <v>37</v>
      </c>
      <c r="P1126" t="s">
        <v>5242</v>
      </c>
      <c r="Q1126" t="s">
        <v>38</v>
      </c>
      <c r="R1126" t="s">
        <v>39</v>
      </c>
      <c r="S1126" t="s">
        <v>5239</v>
      </c>
      <c r="T1126" t="s">
        <v>37</v>
      </c>
      <c r="U1126" t="s">
        <v>37</v>
      </c>
      <c r="V1126" t="s">
        <v>5243</v>
      </c>
      <c r="W1126" t="s">
        <v>517</v>
      </c>
      <c r="X1126" t="s">
        <v>114</v>
      </c>
      <c r="Y1126" t="s">
        <v>518</v>
      </c>
      <c r="Z1126" t="s">
        <v>5244</v>
      </c>
      <c r="AA1126" t="s">
        <v>44</v>
      </c>
      <c r="AB1126" t="s">
        <v>44</v>
      </c>
      <c r="AC1126" t="s">
        <v>117</v>
      </c>
      <c r="AD1126" t="s">
        <v>1257</v>
      </c>
      <c r="AE1126" t="s">
        <v>37</v>
      </c>
      <c r="AF1126" t="s">
        <v>37</v>
      </c>
      <c r="AG1126" t="s">
        <v>37</v>
      </c>
      <c r="AH1126" t="s">
        <v>37</v>
      </c>
      <c r="AI1126" t="s">
        <v>37</v>
      </c>
    </row>
    <row r="1127" spans="1:35" ht="16.850000000000001" customHeight="1">
      <c r="A1127" s="65" t="str">
        <f>IF(L1127="","",IF(COUNTIF(Wip!K:K,L1127)=0,IF(W1127="","KGB","KBB"),IF(AND(_xlfn.IFNA(VLOOKUP(L1127,Wip!K:M,3,0),"")="Y",Q1127="MTCAPPLYCONF"),"On Hold",IF(W1127="","KGB","KBB"))))</f>
        <v>KGB</v>
      </c>
      <c r="B1127" s="65" t="str">
        <f>IF(A1127="on hold", "on hold",
 IF(A1127="KGB", "Standard Shipment",
  IF(IFERROR(IFERROR(VLOOKUP(L1127, List!D:J, 7, 0), VLOOKUP(L1127&amp;"", List!D:J, 7, 0)), 0)=0,
   IF(IFERROR(IFERROR(VLOOKUP(L1127, 'CND List'!$A:$C, 3, 0), VLOOKUP(L1127&amp;"", 'CND List'!$A:$C, 3, 0)), 0)=0,
    IF(A1127="KBB", "-", ""),
    IFERROR(VLOOKUP(L1127, 'CND List'!$A:$C, 3, 0), VLOOKUP(L1127&amp;"", 'CND List'!$A:$C, 3, 0))
   ),
   IFERROR(VLOOKUP(L1127, List!D:J, 7, 0), VLOOKUP(L1127&amp;"", List!D:J, 7, 0))
  )
 )
)</f>
        <v>Standard Shipment</v>
      </c>
      <c r="C1127" s="66" t="str">
        <f t="shared" si="18"/>
        <v>Standard Shipment</v>
      </c>
      <c r="D1127" s="67" t="str">
        <f ca="1">IF(C1127="Local Scrap","Closed",IFERROR(IF(A1127="kgb","Closed",IF(MID(C1127,5,1)="Q","Closed",LOOKUP(TODAY()-W1127, {0,31,91,181,366}, {"0-30天","31-90天","91-180天","181-365天","365天以上"}))), LOOKUP(TODAY()-Z1127, {0,31,91,181,366}, {"0-30天","31-90天","91-180天","181-365天","365天以上"})))</f>
        <v>Closed</v>
      </c>
      <c r="E1127" s="67" t="str" cm="1">
        <f t="array" ref="E1127">IF(A1127&lt;&gt;"kbb", "", IF(IFERROR(VALUE(V1127), 0)=MAX(INDEX(($A$2:$A$4929="kbb")*($L$2:$L$4929=L1127)*IFERROR(VALUE($V$2:$V$4929), 0), 0)), "最新", "歷史重複"))</f>
        <v/>
      </c>
      <c r="F1127" t="s">
        <v>5234</v>
      </c>
      <c r="G1127" t="s">
        <v>29</v>
      </c>
      <c r="H1127" t="s">
        <v>30</v>
      </c>
      <c r="I1127" t="s">
        <v>3483</v>
      </c>
      <c r="J1127" t="s">
        <v>5235</v>
      </c>
      <c r="K1127" t="s">
        <v>5236</v>
      </c>
      <c r="L1127" t="s">
        <v>5245</v>
      </c>
      <c r="M1127" t="s">
        <v>5246</v>
      </c>
      <c r="N1127" t="s">
        <v>2450</v>
      </c>
      <c r="O1127" t="s">
        <v>37</v>
      </c>
      <c r="P1127" t="s">
        <v>5247</v>
      </c>
      <c r="Q1127" t="s">
        <v>38</v>
      </c>
      <c r="R1127" t="s">
        <v>1881</v>
      </c>
      <c r="S1127" t="s">
        <v>5239</v>
      </c>
      <c r="T1127" t="s">
        <v>5248</v>
      </c>
      <c r="U1127" t="s">
        <v>4842</v>
      </c>
      <c r="V1127" t="s">
        <v>4842</v>
      </c>
      <c r="W1127" t="s">
        <v>37</v>
      </c>
      <c r="X1127" t="s">
        <v>37</v>
      </c>
      <c r="Y1127" t="s">
        <v>37</v>
      </c>
      <c r="Z1127" t="s">
        <v>5249</v>
      </c>
      <c r="AA1127" t="s">
        <v>44</v>
      </c>
      <c r="AB1127" t="s">
        <v>44</v>
      </c>
      <c r="AC1127" t="s">
        <v>45</v>
      </c>
      <c r="AD1127" t="s">
        <v>1302</v>
      </c>
      <c r="AE1127" t="s">
        <v>5250</v>
      </c>
      <c r="AF1127" t="s">
        <v>2526</v>
      </c>
      <c r="AG1127">
        <v>622366</v>
      </c>
      <c r="AH1127">
        <v>6.9</v>
      </c>
      <c r="AI1127">
        <v>6.9</v>
      </c>
    </row>
    <row r="1128" spans="1:35" ht="16.850000000000001" customHeight="1">
      <c r="A1128" s="65" t="str">
        <f>IF(L1128="","",IF(COUNTIF(Wip!K:K,L1128)=0,IF(W1128="","KGB","KBB"),IF(AND(_xlfn.IFNA(VLOOKUP(L1128,Wip!K:M,3,0),"")="Y",Q1128="MTCAPPLYCONF"),"On Hold",IF(W1128="","KGB","KBB"))))</f>
        <v>KBB</v>
      </c>
      <c r="B1128" s="65" t="str">
        <f>IF(A1128="on hold", "on hold",
 IF(A1128="KGB", "Standard Shipment",
  IF(IFERROR(IFERROR(VLOOKUP(L1128, List!D:J, 7, 0), VLOOKUP(L1128&amp;"", List!D:J, 7, 0)), 0)=0,
   IF(IFERROR(IFERROR(VLOOKUP(L1128, 'CND List'!$A:$C, 3, 0), VLOOKUP(L1128&amp;"", 'CND List'!$A:$C, 3, 0)), 0)=0,
    IF(A1128="KBB", "-", ""),
    IFERROR(VLOOKUP(L1128, 'CND List'!$A:$C, 3, 0), VLOOKUP(L1128&amp;"", 'CND List'!$A:$C, 3, 0))
   ),
   IFERROR(VLOOKUP(L1128, List!D:J, 7, 0), VLOOKUP(L1128&amp;"", List!D:J, 7, 0))
  )
 )
)</f>
        <v>-</v>
      </c>
      <c r="C1128" s="66" t="str">
        <f t="shared" si="18"/>
        <v>wait for return customer</v>
      </c>
      <c r="D1128" s="67" t="str">
        <f ca="1">IF(C1128="Local Scrap","Closed",IFERROR(IF(A1128="kgb","Closed",IF(MID(C1128,5,1)="Q","Closed",LOOKUP(TODAY()-W1128, {0,31,91,181,366}, {"0-30天","31-90天","91-180天","181-365天","365天以上"}))), LOOKUP(TODAY()-Z1128, {0,31,91,181,366}, {"0-30天","31-90天","91-180天","181-365天","365天以上"})))</f>
        <v>181-365天</v>
      </c>
      <c r="E1128" s="67" t="str" cm="1">
        <f t="array" ref="E1128">IF(A1128&lt;&gt;"kbb", "", IF(IFERROR(VALUE(V1128), 0)=MAX(INDEX(($A$2:$A$4929="kbb")*($L$2:$L$4929=L1128)*IFERROR(VALUE($V$2:$V$4929), 0), 0)), "最新", "歷史重複"))</f>
        <v>最新</v>
      </c>
      <c r="F1128" t="s">
        <v>5234</v>
      </c>
      <c r="G1128" t="s">
        <v>29</v>
      </c>
      <c r="H1128" t="s">
        <v>30</v>
      </c>
      <c r="I1128" t="s">
        <v>3483</v>
      </c>
      <c r="J1128" t="s">
        <v>5235</v>
      </c>
      <c r="K1128" t="s">
        <v>5236</v>
      </c>
      <c r="L1128" t="s">
        <v>5251</v>
      </c>
      <c r="M1128" t="s">
        <v>4170</v>
      </c>
      <c r="N1128" t="s">
        <v>4171</v>
      </c>
      <c r="O1128" t="s">
        <v>37</v>
      </c>
      <c r="P1128" t="s">
        <v>5251</v>
      </c>
      <c r="Q1128" t="s">
        <v>38</v>
      </c>
      <c r="R1128" t="s">
        <v>1881</v>
      </c>
      <c r="S1128" t="s">
        <v>5239</v>
      </c>
      <c r="T1128" t="s">
        <v>37</v>
      </c>
      <c r="U1128" t="s">
        <v>37</v>
      </c>
      <c r="V1128" t="s">
        <v>5252</v>
      </c>
      <c r="W1128" t="s">
        <v>2749</v>
      </c>
      <c r="X1128" t="s">
        <v>114</v>
      </c>
      <c r="Y1128" t="s">
        <v>5253</v>
      </c>
      <c r="Z1128" t="s">
        <v>5254</v>
      </c>
      <c r="AA1128" t="s">
        <v>44</v>
      </c>
      <c r="AB1128" t="s">
        <v>44</v>
      </c>
      <c r="AC1128" t="s">
        <v>117</v>
      </c>
      <c r="AD1128" t="s">
        <v>1302</v>
      </c>
      <c r="AE1128" t="s">
        <v>37</v>
      </c>
      <c r="AF1128" t="s">
        <v>37</v>
      </c>
      <c r="AG1128" t="s">
        <v>37</v>
      </c>
      <c r="AH1128" t="s">
        <v>37</v>
      </c>
      <c r="AI1128" t="s">
        <v>37</v>
      </c>
    </row>
    <row r="1129" spans="1:35" ht="16.850000000000001" customHeight="1">
      <c r="A1129" s="65" t="str">
        <f>IF(L1129="","",IF(COUNTIF(Wip!K:K,L1129)=0,IF(W1129="","KGB","KBB"),IF(AND(_xlfn.IFNA(VLOOKUP(L1129,Wip!K:M,3,0),"")="Y",Q1129="MTCAPPLYCONF"),"On Hold",IF(W1129="","KGB","KBB"))))</f>
        <v>KGB</v>
      </c>
      <c r="B1129" s="65" t="str">
        <f>IF(A1129="on hold", "on hold",
 IF(A1129="KGB", "Standard Shipment",
  IF(IFERROR(IFERROR(VLOOKUP(L1129, List!D:J, 7, 0), VLOOKUP(L1129&amp;"", List!D:J, 7, 0)), 0)=0,
   IF(IFERROR(IFERROR(VLOOKUP(L1129, 'CND List'!$A:$C, 3, 0), VLOOKUP(L1129&amp;"", 'CND List'!$A:$C, 3, 0)), 0)=0,
    IF(A1129="KBB", "-", ""),
    IFERROR(VLOOKUP(L1129, 'CND List'!$A:$C, 3, 0), VLOOKUP(L1129&amp;"", 'CND List'!$A:$C, 3, 0))
   ),
   IFERROR(VLOOKUP(L1129, List!D:J, 7, 0), VLOOKUP(L1129&amp;"", List!D:J, 7, 0))
  )
 )
)</f>
        <v>Standard Shipment</v>
      </c>
      <c r="C1129" s="66" t="str">
        <f t="shared" si="18"/>
        <v>Standard Shipment</v>
      </c>
      <c r="D1129" s="67" t="str">
        <f ca="1">IF(C1129="Local Scrap","Closed",IFERROR(IF(A1129="kgb","Closed",IF(MID(C1129,5,1)="Q","Closed",LOOKUP(TODAY()-W1129, {0,31,91,181,366}, {"0-30天","31-90天","91-180天","181-365天","365天以上"}))), LOOKUP(TODAY()-Z1129, {0,31,91,181,366}, {"0-30天","31-90天","91-180天","181-365天","365天以上"})))</f>
        <v>Closed</v>
      </c>
      <c r="E1129" s="67" t="str" cm="1">
        <f t="array" ref="E1129">IF(A1129&lt;&gt;"kbb", "", IF(IFERROR(VALUE(V1129), 0)=MAX(INDEX(($A$2:$A$4929="kbb")*($L$2:$L$4929=L1129)*IFERROR(VALUE($V$2:$V$4929), 0), 0)), "最新", "歷史重複"))</f>
        <v/>
      </c>
      <c r="F1129" t="s">
        <v>5234</v>
      </c>
      <c r="G1129" t="s">
        <v>29</v>
      </c>
      <c r="H1129" t="s">
        <v>30</v>
      </c>
      <c r="I1129" t="s">
        <v>3483</v>
      </c>
      <c r="J1129" t="s">
        <v>5235</v>
      </c>
      <c r="K1129" t="s">
        <v>5236</v>
      </c>
      <c r="L1129" t="s">
        <v>5255</v>
      </c>
      <c r="M1129" t="s">
        <v>1390</v>
      </c>
      <c r="N1129" t="s">
        <v>1391</v>
      </c>
      <c r="O1129" t="s">
        <v>37</v>
      </c>
      <c r="P1129" t="s">
        <v>5256</v>
      </c>
      <c r="Q1129" t="s">
        <v>38</v>
      </c>
      <c r="R1129" t="s">
        <v>1881</v>
      </c>
      <c r="S1129" t="s">
        <v>5239</v>
      </c>
      <c r="T1129" t="s">
        <v>5257</v>
      </c>
      <c r="U1129" t="s">
        <v>4892</v>
      </c>
      <c r="V1129" t="s">
        <v>4892</v>
      </c>
      <c r="W1129" t="s">
        <v>37</v>
      </c>
      <c r="X1129" t="s">
        <v>37</v>
      </c>
      <c r="Y1129" t="s">
        <v>37</v>
      </c>
      <c r="Z1129" t="s">
        <v>5258</v>
      </c>
      <c r="AA1129" t="s">
        <v>44</v>
      </c>
      <c r="AB1129" t="s">
        <v>44</v>
      </c>
      <c r="AC1129" t="s">
        <v>45</v>
      </c>
      <c r="AD1129" t="s">
        <v>1302</v>
      </c>
      <c r="AE1129" t="s">
        <v>4894</v>
      </c>
      <c r="AF1129" t="s">
        <v>1918</v>
      </c>
      <c r="AG1129">
        <v>622302</v>
      </c>
      <c r="AH1129">
        <v>6.4</v>
      </c>
      <c r="AI1129">
        <v>6.4</v>
      </c>
    </row>
    <row r="1130" spans="1:35" ht="16.850000000000001" customHeight="1">
      <c r="A1130" s="65" t="str">
        <f>IF(L1130="","",IF(COUNTIF(Wip!K:K,L1130)=0,IF(W1130="","KGB","KBB"),IF(AND(_xlfn.IFNA(VLOOKUP(L1130,Wip!K:M,3,0),"")="Y",Q1130="MTCAPPLYCONF"),"On Hold",IF(W1130="","KGB","KBB"))))</f>
        <v>KGB</v>
      </c>
      <c r="B1130" s="65" t="str">
        <f>IF(A1130="on hold", "on hold",
 IF(A1130="KGB", "Standard Shipment",
  IF(IFERROR(IFERROR(VLOOKUP(L1130, List!D:J, 7, 0), VLOOKUP(L1130&amp;"", List!D:J, 7, 0)), 0)=0,
   IF(IFERROR(IFERROR(VLOOKUP(L1130, 'CND List'!$A:$C, 3, 0), VLOOKUP(L1130&amp;"", 'CND List'!$A:$C, 3, 0)), 0)=0,
    IF(A1130="KBB", "-", ""),
    IFERROR(VLOOKUP(L1130, 'CND List'!$A:$C, 3, 0), VLOOKUP(L1130&amp;"", 'CND List'!$A:$C, 3, 0))
   ),
   IFERROR(VLOOKUP(L1130, List!D:J, 7, 0), VLOOKUP(L1130&amp;"", List!D:J, 7, 0))
  )
 )
)</f>
        <v>Standard Shipment</v>
      </c>
      <c r="C1130" s="66" t="str">
        <f t="shared" si="18"/>
        <v>Standard Shipment</v>
      </c>
      <c r="D1130" s="67" t="str">
        <f ca="1">IF(C1130="Local Scrap","Closed",IFERROR(IF(A1130="kgb","Closed",IF(MID(C1130,5,1)="Q","Closed",LOOKUP(TODAY()-W1130, {0,31,91,181,366}, {"0-30天","31-90天","91-180天","181-365天","365天以上"}))), LOOKUP(TODAY()-Z1130, {0,31,91,181,366}, {"0-30天","31-90天","91-180天","181-365天","365天以上"})))</f>
        <v>Closed</v>
      </c>
      <c r="E1130" s="67" t="str" cm="1">
        <f t="array" ref="E1130">IF(A1130&lt;&gt;"kbb", "", IF(IFERROR(VALUE(V1130), 0)=MAX(INDEX(($A$2:$A$4929="kbb")*($L$2:$L$4929=L1130)*IFERROR(VALUE($V$2:$V$4929), 0), 0)), "最新", "歷史重複"))</f>
        <v/>
      </c>
      <c r="F1130" t="s">
        <v>5234</v>
      </c>
      <c r="G1130" t="s">
        <v>29</v>
      </c>
      <c r="H1130" t="s">
        <v>30</v>
      </c>
      <c r="I1130" t="s">
        <v>3483</v>
      </c>
      <c r="J1130" t="s">
        <v>5235</v>
      </c>
      <c r="K1130" t="s">
        <v>5236</v>
      </c>
      <c r="L1130" t="s">
        <v>5259</v>
      </c>
      <c r="M1130" t="s">
        <v>1428</v>
      </c>
      <c r="N1130" t="s">
        <v>1411</v>
      </c>
      <c r="O1130" t="s">
        <v>37</v>
      </c>
      <c r="P1130" t="s">
        <v>5260</v>
      </c>
      <c r="Q1130" t="s">
        <v>38</v>
      </c>
      <c r="R1130" t="s">
        <v>1881</v>
      </c>
      <c r="S1130" t="s">
        <v>5239</v>
      </c>
      <c r="T1130" t="s">
        <v>5261</v>
      </c>
      <c r="U1130" t="s">
        <v>4892</v>
      </c>
      <c r="V1130" t="s">
        <v>4892</v>
      </c>
      <c r="W1130" t="s">
        <v>37</v>
      </c>
      <c r="X1130" t="s">
        <v>37</v>
      </c>
      <c r="Y1130" t="s">
        <v>37</v>
      </c>
      <c r="Z1130" t="s">
        <v>5262</v>
      </c>
      <c r="AA1130" t="s">
        <v>44</v>
      </c>
      <c r="AB1130" t="s">
        <v>44</v>
      </c>
      <c r="AC1130" t="s">
        <v>45</v>
      </c>
      <c r="AD1130" t="s">
        <v>1257</v>
      </c>
      <c r="AE1130" t="s">
        <v>4894</v>
      </c>
      <c r="AF1130" t="s">
        <v>48</v>
      </c>
      <c r="AG1130">
        <v>622302</v>
      </c>
      <c r="AH1130">
        <v>7.1</v>
      </c>
      <c r="AI1130">
        <v>7.1</v>
      </c>
    </row>
    <row r="1131" spans="1:35" ht="16.850000000000001" customHeight="1">
      <c r="A1131" s="65" t="str">
        <f>IF(L1131="","",IF(COUNTIF(Wip!K:K,L1131)=0,IF(W1131="","KGB","KBB"),IF(AND(_xlfn.IFNA(VLOOKUP(L1131,Wip!K:M,3,0),"")="Y",Q1131="MTCAPPLYCONF"),"On Hold",IF(W1131="","KGB","KBB"))))</f>
        <v>KBB</v>
      </c>
      <c r="B1131" s="65" t="str">
        <f>IF(A1131="on hold", "on hold",
 IF(A1131="KGB", "Standard Shipment",
  IF(IFERROR(IFERROR(VLOOKUP(L1131, List!D:J, 7, 0), VLOOKUP(L1131&amp;"", List!D:J, 7, 0)), 0)=0,
   IF(IFERROR(IFERROR(VLOOKUP(L1131, 'CND List'!$A:$C, 3, 0), VLOOKUP(L1131&amp;"", 'CND List'!$A:$C, 3, 0)), 0)=0,
    IF(A1131="KBB", "-", ""),
    IFERROR(VLOOKUP(L1131, 'CND List'!$A:$C, 3, 0), VLOOKUP(L1131&amp;"", 'CND List'!$A:$C, 3, 0))
   ),
   IFERROR(VLOOKUP(L1131, List!D:J, 7, 0), VLOOKUP(L1131&amp;"", List!D:J, 7, 0))
  )
 )
)</f>
        <v>Local Scrap</v>
      </c>
      <c r="C1131" s="66" t="str">
        <f t="shared" si="18"/>
        <v>Local Scrap</v>
      </c>
      <c r="D1131" s="67" t="str">
        <f ca="1">IF(C1131="Local Scrap","Closed",IFERROR(IF(A1131="kgb","Closed",IF(MID(C1131,5,1)="Q","Closed",LOOKUP(TODAY()-W1131, {0,31,91,181,366}, {"0-30天","31-90天","91-180天","181-365天","365天以上"}))), LOOKUP(TODAY()-Z1131, {0,31,91,181,366}, {"0-30天","31-90天","91-180天","181-365天","365天以上"})))</f>
        <v>Closed</v>
      </c>
      <c r="E1131" s="67" t="str" cm="1">
        <f t="array" ref="E1131">IF(A1131&lt;&gt;"kbb", "", IF(IFERROR(VALUE(V1131), 0)=MAX(INDEX(($A$2:$A$4929="kbb")*($L$2:$L$4929=L1131)*IFERROR(VALUE($V$2:$V$4929), 0), 0)), "最新", "歷史重複"))</f>
        <v>最新</v>
      </c>
      <c r="F1131" t="s">
        <v>5234</v>
      </c>
      <c r="G1131" t="s">
        <v>29</v>
      </c>
      <c r="H1131" t="s">
        <v>30</v>
      </c>
      <c r="I1131" t="s">
        <v>3483</v>
      </c>
      <c r="J1131" t="s">
        <v>5235</v>
      </c>
      <c r="K1131" t="s">
        <v>5236</v>
      </c>
      <c r="L1131" t="s">
        <v>5263</v>
      </c>
      <c r="M1131" t="s">
        <v>4164</v>
      </c>
      <c r="N1131" t="s">
        <v>4165</v>
      </c>
      <c r="O1131" t="s">
        <v>37</v>
      </c>
      <c r="P1131" t="s">
        <v>5263</v>
      </c>
      <c r="Q1131" t="s">
        <v>38</v>
      </c>
      <c r="R1131" t="s">
        <v>39</v>
      </c>
      <c r="S1131" t="s">
        <v>5239</v>
      </c>
      <c r="T1131" t="s">
        <v>37</v>
      </c>
      <c r="U1131" t="s">
        <v>37</v>
      </c>
      <c r="V1131" t="s">
        <v>5264</v>
      </c>
      <c r="W1131" t="s">
        <v>517</v>
      </c>
      <c r="X1131" t="s">
        <v>114</v>
      </c>
      <c r="Y1131" t="s">
        <v>518</v>
      </c>
      <c r="Z1131" t="s">
        <v>5265</v>
      </c>
      <c r="AA1131" t="s">
        <v>44</v>
      </c>
      <c r="AB1131" t="s">
        <v>44</v>
      </c>
      <c r="AC1131" t="s">
        <v>117</v>
      </c>
      <c r="AD1131" t="s">
        <v>1532</v>
      </c>
      <c r="AE1131" t="s">
        <v>37</v>
      </c>
      <c r="AF1131" t="s">
        <v>37</v>
      </c>
      <c r="AG1131" t="s">
        <v>37</v>
      </c>
      <c r="AH1131" t="s">
        <v>37</v>
      </c>
      <c r="AI1131" t="s">
        <v>37</v>
      </c>
    </row>
    <row r="1132" spans="1:35" ht="16.850000000000001" customHeight="1">
      <c r="A1132" s="65" t="str">
        <f>IF(L1132="","",IF(COUNTIF(Wip!K:K,L1132)=0,IF(W1132="","KGB","KBB"),IF(AND(_xlfn.IFNA(VLOOKUP(L1132,Wip!K:M,3,0),"")="Y",Q1132="MTCAPPLYCONF"),"On Hold",IF(W1132="","KGB","KBB"))))</f>
        <v>KBB</v>
      </c>
      <c r="B1132" s="65" t="str">
        <f>IF(A1132="on hold", "on hold",
 IF(A1132="KGB", "Standard Shipment",
  IF(IFERROR(IFERROR(VLOOKUP(L1132, List!D:J, 7, 0), VLOOKUP(L1132&amp;"", List!D:J, 7, 0)), 0)=0,
   IF(IFERROR(IFERROR(VLOOKUP(L1132, 'CND List'!$A:$C, 3, 0), VLOOKUP(L1132&amp;"", 'CND List'!$A:$C, 3, 0)), 0)=0,
    IF(A1132="KBB", "-", ""),
    IFERROR(VLOOKUP(L1132, 'CND List'!$A:$C, 3, 0), VLOOKUP(L1132&amp;"", 'CND List'!$A:$C, 3, 0))
   ),
   IFERROR(VLOOKUP(L1132, List!D:J, 7, 0), VLOOKUP(L1132&amp;"", List!D:J, 7, 0))
  )
 )
)</f>
        <v>-</v>
      </c>
      <c r="C1132" s="66" t="str">
        <f t="shared" si="18"/>
        <v>wait for return customer</v>
      </c>
      <c r="D1132" s="67" t="str">
        <f ca="1">IF(C1132="Local Scrap","Closed",IFERROR(IF(A1132="kgb","Closed",IF(MID(C1132,5,1)="Q","Closed",LOOKUP(TODAY()-W1132, {0,31,91,181,366}, {"0-30天","31-90天","91-180天","181-365天","365天以上"}))), LOOKUP(TODAY()-Z1132, {0,31,91,181,366}, {"0-30天","31-90天","91-180天","181-365天","365天以上"})))</f>
        <v>181-365天</v>
      </c>
      <c r="E1132" s="67" t="str" cm="1">
        <f t="array" ref="E1132">IF(A1132&lt;&gt;"kbb", "", IF(IFERROR(VALUE(V1132), 0)=MAX(INDEX(($A$2:$A$4929="kbb")*($L$2:$L$4929=L1132)*IFERROR(VALUE($V$2:$V$4929), 0), 0)), "最新", "歷史重複"))</f>
        <v>最新</v>
      </c>
      <c r="F1132" t="s">
        <v>5234</v>
      </c>
      <c r="G1132" t="s">
        <v>29</v>
      </c>
      <c r="H1132" t="s">
        <v>30</v>
      </c>
      <c r="I1132" t="s">
        <v>3483</v>
      </c>
      <c r="J1132" t="s">
        <v>5235</v>
      </c>
      <c r="K1132" t="s">
        <v>5236</v>
      </c>
      <c r="L1132" t="s">
        <v>5266</v>
      </c>
      <c r="M1132" t="s">
        <v>2703</v>
      </c>
      <c r="N1132" t="s">
        <v>1249</v>
      </c>
      <c r="O1132" t="s">
        <v>37</v>
      </c>
      <c r="P1132" t="s">
        <v>5266</v>
      </c>
      <c r="Q1132" t="s">
        <v>38</v>
      </c>
      <c r="R1132" t="s">
        <v>1881</v>
      </c>
      <c r="S1132" t="s">
        <v>5239</v>
      </c>
      <c r="T1132" t="s">
        <v>37</v>
      </c>
      <c r="U1132" t="s">
        <v>37</v>
      </c>
      <c r="V1132" t="s">
        <v>5267</v>
      </c>
      <c r="W1132" t="s">
        <v>692</v>
      </c>
      <c r="X1132" t="s">
        <v>114</v>
      </c>
      <c r="Y1132" t="s">
        <v>5268</v>
      </c>
      <c r="Z1132" t="s">
        <v>5269</v>
      </c>
      <c r="AA1132" t="s">
        <v>44</v>
      </c>
      <c r="AB1132" t="s">
        <v>44</v>
      </c>
      <c r="AC1132" t="s">
        <v>117</v>
      </c>
      <c r="AD1132" t="s">
        <v>1257</v>
      </c>
      <c r="AE1132" t="s">
        <v>37</v>
      </c>
      <c r="AF1132" t="s">
        <v>37</v>
      </c>
      <c r="AG1132" t="s">
        <v>37</v>
      </c>
      <c r="AH1132" t="s">
        <v>37</v>
      </c>
      <c r="AI1132" t="s">
        <v>37</v>
      </c>
    </row>
    <row r="1133" spans="1:35" ht="16.850000000000001" customHeight="1">
      <c r="A1133" s="65" t="str">
        <f>IF(L1133="","",IF(COUNTIF(Wip!K:K,L1133)=0,IF(W1133="","KGB","KBB"),IF(AND(_xlfn.IFNA(VLOOKUP(L1133,Wip!K:M,3,0),"")="Y",Q1133="MTCAPPLYCONF"),"On Hold",IF(W1133="","KGB","KBB"))))</f>
        <v>KGB</v>
      </c>
      <c r="B1133" s="65" t="str">
        <f>IF(A1133="on hold", "on hold",
 IF(A1133="KGB", "Standard Shipment",
  IF(IFERROR(IFERROR(VLOOKUP(L1133, List!D:J, 7, 0), VLOOKUP(L1133&amp;"", List!D:J, 7, 0)), 0)=0,
   IF(IFERROR(IFERROR(VLOOKUP(L1133, 'CND List'!$A:$C, 3, 0), VLOOKUP(L1133&amp;"", 'CND List'!$A:$C, 3, 0)), 0)=0,
    IF(A1133="KBB", "-", ""),
    IFERROR(VLOOKUP(L1133, 'CND List'!$A:$C, 3, 0), VLOOKUP(L1133&amp;"", 'CND List'!$A:$C, 3, 0))
   ),
   IFERROR(VLOOKUP(L1133, List!D:J, 7, 0), VLOOKUP(L1133&amp;"", List!D:J, 7, 0))
  )
 )
)</f>
        <v>Standard Shipment</v>
      </c>
      <c r="C1133" s="66" t="str">
        <f t="shared" si="18"/>
        <v>Standard Shipment</v>
      </c>
      <c r="D1133" s="67" t="str">
        <f ca="1">IF(C1133="Local Scrap","Closed",IFERROR(IF(A1133="kgb","Closed",IF(MID(C1133,5,1)="Q","Closed",LOOKUP(TODAY()-W1133, {0,31,91,181,366}, {"0-30天","31-90天","91-180天","181-365天","365天以上"}))), LOOKUP(TODAY()-Z1133, {0,31,91,181,366}, {"0-30天","31-90天","91-180天","181-365天","365天以上"})))</f>
        <v>Closed</v>
      </c>
      <c r="E1133" s="67" t="str" cm="1">
        <f t="array" ref="E1133">IF(A1133&lt;&gt;"kbb", "", IF(IFERROR(VALUE(V1133), 0)=MAX(INDEX(($A$2:$A$4929="kbb")*($L$2:$L$4929=L1133)*IFERROR(VALUE($V$2:$V$4929), 0), 0)), "最新", "歷史重複"))</f>
        <v/>
      </c>
      <c r="F1133" t="s">
        <v>5234</v>
      </c>
      <c r="G1133" t="s">
        <v>29</v>
      </c>
      <c r="H1133" t="s">
        <v>30</v>
      </c>
      <c r="I1133" t="s">
        <v>3483</v>
      </c>
      <c r="J1133" t="s">
        <v>5235</v>
      </c>
      <c r="K1133" t="s">
        <v>5236</v>
      </c>
      <c r="L1133" t="s">
        <v>5270</v>
      </c>
      <c r="M1133" t="s">
        <v>1527</v>
      </c>
      <c r="N1133" t="s">
        <v>1528</v>
      </c>
      <c r="O1133" t="s">
        <v>37</v>
      </c>
      <c r="P1133" t="s">
        <v>5271</v>
      </c>
      <c r="Q1133" t="s">
        <v>38</v>
      </c>
      <c r="R1133" t="s">
        <v>1881</v>
      </c>
      <c r="S1133" t="s">
        <v>5239</v>
      </c>
      <c r="T1133" t="s">
        <v>5272</v>
      </c>
      <c r="U1133" t="s">
        <v>5133</v>
      </c>
      <c r="V1133" t="s">
        <v>5133</v>
      </c>
      <c r="W1133" t="s">
        <v>37</v>
      </c>
      <c r="X1133" t="s">
        <v>37</v>
      </c>
      <c r="Y1133" t="s">
        <v>37</v>
      </c>
      <c r="Z1133" t="s">
        <v>5273</v>
      </c>
      <c r="AA1133" t="s">
        <v>44</v>
      </c>
      <c r="AB1133" t="s">
        <v>44</v>
      </c>
      <c r="AC1133" t="s">
        <v>45</v>
      </c>
      <c r="AD1133" t="s">
        <v>1532</v>
      </c>
      <c r="AE1133" t="s">
        <v>4926</v>
      </c>
      <c r="AF1133" t="s">
        <v>5142</v>
      </c>
      <c r="AG1133">
        <v>622235</v>
      </c>
      <c r="AH1133">
        <v>6.6</v>
      </c>
      <c r="AI1133">
        <v>6.6</v>
      </c>
    </row>
    <row r="1134" spans="1:35" ht="16.850000000000001" customHeight="1">
      <c r="A1134" s="65" t="str">
        <f>IF(L1134="","",IF(COUNTIF(Wip!K:K,L1134)=0,IF(W1134="","KGB","KBB"),IF(AND(_xlfn.IFNA(VLOOKUP(L1134,Wip!K:M,3,0),"")="Y",Q1134="MTCAPPLYCONF"),"On Hold",IF(W1134="","KGB","KBB"))))</f>
        <v>KBB</v>
      </c>
      <c r="B1134" s="65" t="str">
        <f>IF(A1134="on hold", "on hold",
 IF(A1134="KGB", "Standard Shipment",
  IF(IFERROR(IFERROR(VLOOKUP(L1134, List!D:J, 7, 0), VLOOKUP(L1134&amp;"", List!D:J, 7, 0)), 0)=0,
   IF(IFERROR(IFERROR(VLOOKUP(L1134, 'CND List'!$A:$C, 3, 0), VLOOKUP(L1134&amp;"", 'CND List'!$A:$C, 3, 0)), 0)=0,
    IF(A1134="KBB", "-", ""),
    IFERROR(VLOOKUP(L1134, 'CND List'!$A:$C, 3, 0), VLOOKUP(L1134&amp;"", 'CND List'!$A:$C, 3, 0))
   ),
   IFERROR(VLOOKUP(L1134, List!D:J, 7, 0), VLOOKUP(L1134&amp;"", List!D:J, 7, 0))
  )
 )
)</f>
        <v>-</v>
      </c>
      <c r="C1134" s="66" t="str">
        <f t="shared" si="18"/>
        <v>wait for return customer</v>
      </c>
      <c r="D1134" s="67" t="str">
        <f ca="1">IF(C1134="Local Scrap","Closed",IFERROR(IF(A1134="kgb","Closed",IF(MID(C1134,5,1)="Q","Closed",LOOKUP(TODAY()-W1134, {0,31,91,181,366}, {"0-30天","31-90天","91-180天","181-365天","365天以上"}))), LOOKUP(TODAY()-Z1134, {0,31,91,181,366}, {"0-30天","31-90天","91-180天","181-365天","365天以上"})))</f>
        <v>181-365天</v>
      </c>
      <c r="E1134" s="67" t="str" cm="1">
        <f t="array" ref="E1134">IF(A1134&lt;&gt;"kbb", "", IF(IFERROR(VALUE(V1134), 0)=MAX(INDEX(($A$2:$A$4929="kbb")*($L$2:$L$4929=L1134)*IFERROR(VALUE($V$2:$V$4929), 0), 0)), "最新", "歷史重複"))</f>
        <v>最新</v>
      </c>
      <c r="F1134" t="s">
        <v>5234</v>
      </c>
      <c r="G1134" t="s">
        <v>29</v>
      </c>
      <c r="H1134" t="s">
        <v>30</v>
      </c>
      <c r="I1134" t="s">
        <v>3483</v>
      </c>
      <c r="J1134" t="s">
        <v>5235</v>
      </c>
      <c r="K1134" t="s">
        <v>5236</v>
      </c>
      <c r="L1134" t="s">
        <v>5274</v>
      </c>
      <c r="M1134" t="s">
        <v>4265</v>
      </c>
      <c r="N1134" t="s">
        <v>2055</v>
      </c>
      <c r="O1134" t="s">
        <v>37</v>
      </c>
      <c r="P1134" t="s">
        <v>5274</v>
      </c>
      <c r="Q1134" t="s">
        <v>38</v>
      </c>
      <c r="R1134" t="s">
        <v>1881</v>
      </c>
      <c r="S1134" t="s">
        <v>5239</v>
      </c>
      <c r="T1134" t="s">
        <v>37</v>
      </c>
      <c r="U1134" t="s">
        <v>37</v>
      </c>
      <c r="V1134" t="s">
        <v>5275</v>
      </c>
      <c r="W1134" t="s">
        <v>692</v>
      </c>
      <c r="X1134" t="s">
        <v>114</v>
      </c>
      <c r="Y1134" t="s">
        <v>4537</v>
      </c>
      <c r="Z1134" t="s">
        <v>5276</v>
      </c>
      <c r="AA1134" t="s">
        <v>44</v>
      </c>
      <c r="AB1134" t="s">
        <v>44</v>
      </c>
      <c r="AC1134" t="s">
        <v>117</v>
      </c>
      <c r="AD1134" t="s">
        <v>1288</v>
      </c>
      <c r="AE1134" t="s">
        <v>37</v>
      </c>
      <c r="AF1134" t="s">
        <v>37</v>
      </c>
      <c r="AG1134" t="s">
        <v>37</v>
      </c>
      <c r="AH1134" t="s">
        <v>37</v>
      </c>
      <c r="AI1134" t="s">
        <v>37</v>
      </c>
    </row>
    <row r="1135" spans="1:35" ht="16.850000000000001" customHeight="1">
      <c r="A1135" s="65" t="str">
        <f>IF(L1135="","",IF(COUNTIF(Wip!K:K,L1135)=0,IF(W1135="","KGB","KBB"),IF(AND(_xlfn.IFNA(VLOOKUP(L1135,Wip!K:M,3,0),"")="Y",Q1135="MTCAPPLYCONF"),"On Hold",IF(W1135="","KGB","KBB"))))</f>
        <v>KGB</v>
      </c>
      <c r="B1135" s="65" t="str">
        <f>IF(A1135="on hold", "on hold",
 IF(A1135="KGB", "Standard Shipment",
  IF(IFERROR(IFERROR(VLOOKUP(L1135, List!D:J, 7, 0), VLOOKUP(L1135&amp;"", List!D:J, 7, 0)), 0)=0,
   IF(IFERROR(IFERROR(VLOOKUP(L1135, 'CND List'!$A:$C, 3, 0), VLOOKUP(L1135&amp;"", 'CND List'!$A:$C, 3, 0)), 0)=0,
    IF(A1135="KBB", "-", ""),
    IFERROR(VLOOKUP(L1135, 'CND List'!$A:$C, 3, 0), VLOOKUP(L1135&amp;"", 'CND List'!$A:$C, 3, 0))
   ),
   IFERROR(VLOOKUP(L1135, List!D:J, 7, 0), VLOOKUP(L1135&amp;"", List!D:J, 7, 0))
  )
 )
)</f>
        <v>Standard Shipment</v>
      </c>
      <c r="C1135" s="66" t="str">
        <f t="shared" si="18"/>
        <v>Standard Shipment</v>
      </c>
      <c r="D1135" s="67" t="str">
        <f ca="1">IF(C1135="Local Scrap","Closed",IFERROR(IF(A1135="kgb","Closed",IF(MID(C1135,5,1)="Q","Closed",LOOKUP(TODAY()-W1135, {0,31,91,181,366}, {"0-30天","31-90天","91-180天","181-365天","365天以上"}))), LOOKUP(TODAY()-Z1135, {0,31,91,181,366}, {"0-30天","31-90天","91-180天","181-365天","365天以上"})))</f>
        <v>Closed</v>
      </c>
      <c r="E1135" s="67" t="str" cm="1">
        <f t="array" ref="E1135">IF(A1135&lt;&gt;"kbb", "", IF(IFERROR(VALUE(V1135), 0)=MAX(INDEX(($A$2:$A$4929="kbb")*($L$2:$L$4929=L1135)*IFERROR(VALUE($V$2:$V$4929), 0), 0)), "最新", "歷史重複"))</f>
        <v/>
      </c>
      <c r="F1135" t="s">
        <v>5234</v>
      </c>
      <c r="G1135" t="s">
        <v>29</v>
      </c>
      <c r="H1135" t="s">
        <v>30</v>
      </c>
      <c r="I1135" t="s">
        <v>3483</v>
      </c>
      <c r="J1135" t="s">
        <v>5235</v>
      </c>
      <c r="K1135" t="s">
        <v>5236</v>
      </c>
      <c r="L1135" t="s">
        <v>5277</v>
      </c>
      <c r="M1135" t="s">
        <v>1376</v>
      </c>
      <c r="N1135" t="s">
        <v>1283</v>
      </c>
      <c r="O1135" t="s">
        <v>37</v>
      </c>
      <c r="P1135" t="s">
        <v>5278</v>
      </c>
      <c r="Q1135" t="s">
        <v>38</v>
      </c>
      <c r="R1135" t="s">
        <v>1881</v>
      </c>
      <c r="S1135" t="s">
        <v>5239</v>
      </c>
      <c r="T1135" t="s">
        <v>5279</v>
      </c>
      <c r="U1135" t="s">
        <v>4795</v>
      </c>
      <c r="V1135" t="s">
        <v>4795</v>
      </c>
      <c r="W1135" t="s">
        <v>37</v>
      </c>
      <c r="X1135" t="s">
        <v>37</v>
      </c>
      <c r="Y1135" t="s">
        <v>37</v>
      </c>
      <c r="Z1135" t="s">
        <v>5280</v>
      </c>
      <c r="AA1135" t="s">
        <v>44</v>
      </c>
      <c r="AB1135" t="s">
        <v>44</v>
      </c>
      <c r="AC1135" t="s">
        <v>45</v>
      </c>
      <c r="AD1135" t="s">
        <v>1288</v>
      </c>
      <c r="AE1135" t="s">
        <v>4797</v>
      </c>
      <c r="AF1135" t="s">
        <v>1918</v>
      </c>
      <c r="AG1135">
        <v>622286</v>
      </c>
      <c r="AH1135">
        <v>6.6</v>
      </c>
      <c r="AI1135">
        <v>6.6</v>
      </c>
    </row>
    <row r="1136" spans="1:35" ht="16.850000000000001" customHeight="1">
      <c r="A1136" s="65" t="str">
        <f>IF(L1136="","",IF(COUNTIF(Wip!K:K,L1136)=0,IF(W1136="","KGB","KBB"),IF(AND(_xlfn.IFNA(VLOOKUP(L1136,Wip!K:M,3,0),"")="Y",Q1136="MTCAPPLYCONF"),"On Hold",IF(W1136="","KGB","KBB"))))</f>
        <v>KBB</v>
      </c>
      <c r="B1136" s="65" t="str">
        <f>IF(A1136="on hold", "on hold",
 IF(A1136="KGB", "Standard Shipment",
  IF(IFERROR(IFERROR(VLOOKUP(L1136, List!D:J, 7, 0), VLOOKUP(L1136&amp;"", List!D:J, 7, 0)), 0)=0,
   IF(IFERROR(IFERROR(VLOOKUP(L1136, 'CND List'!$A:$C, 3, 0), VLOOKUP(L1136&amp;"", 'CND List'!$A:$C, 3, 0)), 0)=0,
    IF(A1136="KBB", "-", ""),
    IFERROR(VLOOKUP(L1136, 'CND List'!$A:$C, 3, 0), VLOOKUP(L1136&amp;"", 'CND List'!$A:$C, 3, 0))
   ),
   IFERROR(VLOOKUP(L1136, List!D:J, 7, 0), VLOOKUP(L1136&amp;"", List!D:J, 7, 0))
  )
 )
)</f>
        <v>-</v>
      </c>
      <c r="C1136" s="66" t="str">
        <f t="shared" si="18"/>
        <v>wait for return customer</v>
      </c>
      <c r="D1136" s="67" t="str">
        <f ca="1">IF(C1136="Local Scrap","Closed",IFERROR(IF(A1136="kgb","Closed",IF(MID(C1136,5,1)="Q","Closed",LOOKUP(TODAY()-W1136, {0,31,91,181,366}, {"0-30天","31-90天","91-180天","181-365天","365天以上"}))), LOOKUP(TODAY()-Z1136, {0,31,91,181,366}, {"0-30天","31-90天","91-180天","181-365天","365天以上"})))</f>
        <v>181-365天</v>
      </c>
      <c r="E1136" s="67" t="str" cm="1">
        <f t="array" ref="E1136">IF(A1136&lt;&gt;"kbb", "", IF(IFERROR(VALUE(V1136), 0)=MAX(INDEX(($A$2:$A$4929="kbb")*($L$2:$L$4929=L1136)*IFERROR(VALUE($V$2:$V$4929), 0), 0)), "最新", "歷史重複"))</f>
        <v>最新</v>
      </c>
      <c r="F1136" t="s">
        <v>5234</v>
      </c>
      <c r="G1136" t="s">
        <v>29</v>
      </c>
      <c r="H1136" t="s">
        <v>30</v>
      </c>
      <c r="I1136" t="s">
        <v>3483</v>
      </c>
      <c r="J1136" t="s">
        <v>5235</v>
      </c>
      <c r="K1136" t="s">
        <v>5236</v>
      </c>
      <c r="L1136" t="s">
        <v>5281</v>
      </c>
      <c r="M1136" t="s">
        <v>2544</v>
      </c>
      <c r="N1136" t="s">
        <v>2481</v>
      </c>
      <c r="O1136" t="s">
        <v>37</v>
      </c>
      <c r="P1136" t="s">
        <v>5281</v>
      </c>
      <c r="Q1136" t="s">
        <v>38</v>
      </c>
      <c r="R1136" t="s">
        <v>39</v>
      </c>
      <c r="S1136" t="s">
        <v>5239</v>
      </c>
      <c r="T1136" t="s">
        <v>37</v>
      </c>
      <c r="U1136" t="s">
        <v>37</v>
      </c>
      <c r="V1136" t="s">
        <v>5282</v>
      </c>
      <c r="W1136" t="s">
        <v>517</v>
      </c>
      <c r="X1136" t="s">
        <v>114</v>
      </c>
      <c r="Y1136" t="s">
        <v>518</v>
      </c>
      <c r="Z1136" t="s">
        <v>5283</v>
      </c>
      <c r="AA1136" t="s">
        <v>44</v>
      </c>
      <c r="AB1136" t="s">
        <v>44</v>
      </c>
      <c r="AC1136" t="s">
        <v>117</v>
      </c>
      <c r="AD1136" t="s">
        <v>1532</v>
      </c>
      <c r="AE1136" t="s">
        <v>37</v>
      </c>
      <c r="AF1136" t="s">
        <v>37</v>
      </c>
      <c r="AG1136" t="s">
        <v>37</v>
      </c>
      <c r="AH1136" t="s">
        <v>37</v>
      </c>
      <c r="AI1136" t="s">
        <v>37</v>
      </c>
    </row>
    <row r="1137" spans="1:35" ht="16.850000000000001" customHeight="1">
      <c r="A1137" s="65" t="str">
        <f>IF(L1137="","",IF(COUNTIF(Wip!K:K,L1137)=0,IF(W1137="","KGB","KBB"),IF(AND(_xlfn.IFNA(VLOOKUP(L1137,Wip!K:M,3,0),"")="Y",Q1137="MTCAPPLYCONF"),"On Hold",IF(W1137="","KGB","KBB"))))</f>
        <v>KGB</v>
      </c>
      <c r="B1137" s="65" t="str">
        <f>IF(A1137="on hold", "on hold",
 IF(A1137="KGB", "Standard Shipment",
  IF(IFERROR(IFERROR(VLOOKUP(L1137, List!D:J, 7, 0), VLOOKUP(L1137&amp;"", List!D:J, 7, 0)), 0)=0,
   IF(IFERROR(IFERROR(VLOOKUP(L1137, 'CND List'!$A:$C, 3, 0), VLOOKUP(L1137&amp;"", 'CND List'!$A:$C, 3, 0)), 0)=0,
    IF(A1137="KBB", "-", ""),
    IFERROR(VLOOKUP(L1137, 'CND List'!$A:$C, 3, 0), VLOOKUP(L1137&amp;"", 'CND List'!$A:$C, 3, 0))
   ),
   IFERROR(VLOOKUP(L1137, List!D:J, 7, 0), VLOOKUP(L1137&amp;"", List!D:J, 7, 0))
  )
 )
)</f>
        <v>Standard Shipment</v>
      </c>
      <c r="C1137" s="66" t="str">
        <f t="shared" si="18"/>
        <v>Standard Shipment</v>
      </c>
      <c r="D1137" s="67" t="str">
        <f ca="1">IF(C1137="Local Scrap","Closed",IFERROR(IF(A1137="kgb","Closed",IF(MID(C1137,5,1)="Q","Closed",LOOKUP(TODAY()-W1137, {0,31,91,181,366}, {"0-30天","31-90天","91-180天","181-365天","365天以上"}))), LOOKUP(TODAY()-Z1137, {0,31,91,181,366}, {"0-30天","31-90天","91-180天","181-365天","365天以上"})))</f>
        <v>Closed</v>
      </c>
      <c r="E1137" s="67" t="str" cm="1">
        <f t="array" ref="E1137">IF(A1137&lt;&gt;"kbb", "", IF(IFERROR(VALUE(V1137), 0)=MAX(INDEX(($A$2:$A$4929="kbb")*($L$2:$L$4929=L1137)*IFERROR(VALUE($V$2:$V$4929), 0), 0)), "最新", "歷史重複"))</f>
        <v/>
      </c>
      <c r="F1137" t="s">
        <v>5234</v>
      </c>
      <c r="G1137" t="s">
        <v>29</v>
      </c>
      <c r="H1137" t="s">
        <v>30</v>
      </c>
      <c r="I1137" t="s">
        <v>3483</v>
      </c>
      <c r="J1137" t="s">
        <v>5235</v>
      </c>
      <c r="K1137" t="s">
        <v>5236</v>
      </c>
      <c r="L1137" t="s">
        <v>5284</v>
      </c>
      <c r="M1137" t="s">
        <v>1725</v>
      </c>
      <c r="N1137" t="s">
        <v>1391</v>
      </c>
      <c r="O1137" t="s">
        <v>37</v>
      </c>
      <c r="P1137" t="s">
        <v>5285</v>
      </c>
      <c r="Q1137" t="s">
        <v>38</v>
      </c>
      <c r="R1137" t="s">
        <v>1881</v>
      </c>
      <c r="S1137" t="s">
        <v>5239</v>
      </c>
      <c r="T1137" t="s">
        <v>5286</v>
      </c>
      <c r="U1137" t="s">
        <v>4842</v>
      </c>
      <c r="V1137" t="s">
        <v>4842</v>
      </c>
      <c r="W1137" t="s">
        <v>37</v>
      </c>
      <c r="X1137" t="s">
        <v>37</v>
      </c>
      <c r="Y1137" t="s">
        <v>37</v>
      </c>
      <c r="Z1137" t="s">
        <v>5287</v>
      </c>
      <c r="AA1137" t="s">
        <v>44</v>
      </c>
      <c r="AB1137" t="s">
        <v>44</v>
      </c>
      <c r="AC1137" t="s">
        <v>45</v>
      </c>
      <c r="AD1137" t="s">
        <v>1302</v>
      </c>
      <c r="AE1137" t="s">
        <v>4844</v>
      </c>
      <c r="AF1137" t="s">
        <v>2317</v>
      </c>
      <c r="AG1137">
        <v>622366</v>
      </c>
      <c r="AH1137">
        <v>6.9</v>
      </c>
      <c r="AI1137">
        <v>6.9</v>
      </c>
    </row>
    <row r="1138" spans="1:35" ht="16.850000000000001" customHeight="1">
      <c r="A1138" s="65" t="str">
        <f>IF(L1138="","",IF(COUNTIF(Wip!K:K,L1138)=0,IF(W1138="","KGB","KBB"),IF(AND(_xlfn.IFNA(VLOOKUP(L1138,Wip!K:M,3,0),"")="Y",Q1138="MTCAPPLYCONF"),"On Hold",IF(W1138="","KGB","KBB"))))</f>
        <v>KGB</v>
      </c>
      <c r="B1138" s="65" t="str">
        <f>IF(A1138="on hold", "on hold",
 IF(A1138="KGB", "Standard Shipment",
  IF(IFERROR(IFERROR(VLOOKUP(L1138, List!D:J, 7, 0), VLOOKUP(L1138&amp;"", List!D:J, 7, 0)), 0)=0,
   IF(IFERROR(IFERROR(VLOOKUP(L1138, 'CND List'!$A:$C, 3, 0), VLOOKUP(L1138&amp;"", 'CND List'!$A:$C, 3, 0)), 0)=0,
    IF(A1138="KBB", "-", ""),
    IFERROR(VLOOKUP(L1138, 'CND List'!$A:$C, 3, 0), VLOOKUP(L1138&amp;"", 'CND List'!$A:$C, 3, 0))
   ),
   IFERROR(VLOOKUP(L1138, List!D:J, 7, 0), VLOOKUP(L1138&amp;"", List!D:J, 7, 0))
  )
 )
)</f>
        <v>Standard Shipment</v>
      </c>
      <c r="C1138" s="66" t="str">
        <f t="shared" si="18"/>
        <v>Standard Shipment</v>
      </c>
      <c r="D1138" s="67" t="str">
        <f ca="1">IF(C1138="Local Scrap","Closed",IFERROR(IF(A1138="kgb","Closed",IF(MID(C1138,5,1)="Q","Closed",LOOKUP(TODAY()-W1138, {0,31,91,181,366}, {"0-30天","31-90天","91-180天","181-365天","365天以上"}))), LOOKUP(TODAY()-Z1138, {0,31,91,181,366}, {"0-30天","31-90天","91-180天","181-365天","365天以上"})))</f>
        <v>Closed</v>
      </c>
      <c r="E1138" s="67" t="str" cm="1">
        <f t="array" ref="E1138">IF(A1138&lt;&gt;"kbb", "", IF(IFERROR(VALUE(V1138), 0)=MAX(INDEX(($A$2:$A$4929="kbb")*($L$2:$L$4929=L1138)*IFERROR(VALUE($V$2:$V$4929), 0), 0)), "最新", "歷史重複"))</f>
        <v/>
      </c>
      <c r="F1138" t="s">
        <v>5234</v>
      </c>
      <c r="G1138" t="s">
        <v>29</v>
      </c>
      <c r="H1138" t="s">
        <v>30</v>
      </c>
      <c r="I1138" t="s">
        <v>3483</v>
      </c>
      <c r="J1138" t="s">
        <v>5235</v>
      </c>
      <c r="K1138" t="s">
        <v>5236</v>
      </c>
      <c r="L1138" t="s">
        <v>5288</v>
      </c>
      <c r="M1138" t="s">
        <v>4164</v>
      </c>
      <c r="N1138" t="s">
        <v>4165</v>
      </c>
      <c r="O1138" t="s">
        <v>37</v>
      </c>
      <c r="P1138" t="s">
        <v>5289</v>
      </c>
      <c r="Q1138" t="s">
        <v>38</v>
      </c>
      <c r="R1138" t="s">
        <v>1881</v>
      </c>
      <c r="S1138" t="s">
        <v>5239</v>
      </c>
      <c r="T1138" t="s">
        <v>5290</v>
      </c>
      <c r="U1138" t="s">
        <v>5133</v>
      </c>
      <c r="V1138" t="s">
        <v>5133</v>
      </c>
      <c r="W1138" t="s">
        <v>37</v>
      </c>
      <c r="X1138" t="s">
        <v>37</v>
      </c>
      <c r="Y1138" t="s">
        <v>37</v>
      </c>
      <c r="Z1138" t="s">
        <v>5291</v>
      </c>
      <c r="AA1138" t="s">
        <v>44</v>
      </c>
      <c r="AB1138" t="s">
        <v>44</v>
      </c>
      <c r="AC1138" t="s">
        <v>45</v>
      </c>
      <c r="AD1138" t="s">
        <v>1532</v>
      </c>
      <c r="AE1138" t="s">
        <v>4926</v>
      </c>
      <c r="AF1138" t="s">
        <v>5142</v>
      </c>
      <c r="AG1138">
        <v>622235</v>
      </c>
      <c r="AH1138">
        <v>6.6</v>
      </c>
      <c r="AI1138">
        <v>6.6</v>
      </c>
    </row>
    <row r="1139" spans="1:35" ht="16.850000000000001" customHeight="1">
      <c r="A1139" s="65" t="str">
        <f>IF(L1139="","",IF(COUNTIF(Wip!K:K,L1139)=0,IF(W1139="","KGB","KBB"),IF(AND(_xlfn.IFNA(VLOOKUP(L1139,Wip!K:M,3,0),"")="Y",Q1139="MTCAPPLYCONF"),"On Hold",IF(W1139="","KGB","KBB"))))</f>
        <v>KGB</v>
      </c>
      <c r="B1139" s="65" t="str">
        <f>IF(A1139="on hold", "on hold",
 IF(A1139="KGB", "Standard Shipment",
  IF(IFERROR(IFERROR(VLOOKUP(L1139, List!D:J, 7, 0), VLOOKUP(L1139&amp;"", List!D:J, 7, 0)), 0)=0,
   IF(IFERROR(IFERROR(VLOOKUP(L1139, 'CND List'!$A:$C, 3, 0), VLOOKUP(L1139&amp;"", 'CND List'!$A:$C, 3, 0)), 0)=0,
    IF(A1139="KBB", "-", ""),
    IFERROR(VLOOKUP(L1139, 'CND List'!$A:$C, 3, 0), VLOOKUP(L1139&amp;"", 'CND List'!$A:$C, 3, 0))
   ),
   IFERROR(VLOOKUP(L1139, List!D:J, 7, 0), VLOOKUP(L1139&amp;"", List!D:J, 7, 0))
  )
 )
)</f>
        <v>Standard Shipment</v>
      </c>
      <c r="C1139" s="66" t="str">
        <f t="shared" si="18"/>
        <v>Standard Shipment</v>
      </c>
      <c r="D1139" s="67" t="str">
        <f ca="1">IF(C1139="Local Scrap","Closed",IFERROR(IF(A1139="kgb","Closed",IF(MID(C1139,5,1)="Q","Closed",LOOKUP(TODAY()-W1139, {0,31,91,181,366}, {"0-30天","31-90天","91-180天","181-365天","365天以上"}))), LOOKUP(TODAY()-Z1139, {0,31,91,181,366}, {"0-30天","31-90天","91-180天","181-365天","365天以上"})))</f>
        <v>Closed</v>
      </c>
      <c r="E1139" s="67" t="str" cm="1">
        <f t="array" ref="E1139">IF(A1139&lt;&gt;"kbb", "", IF(IFERROR(VALUE(V1139), 0)=MAX(INDEX(($A$2:$A$4929="kbb")*($L$2:$L$4929=L1139)*IFERROR(VALUE($V$2:$V$4929), 0), 0)), "最新", "歷史重複"))</f>
        <v/>
      </c>
      <c r="F1139" t="s">
        <v>5234</v>
      </c>
      <c r="G1139" t="s">
        <v>29</v>
      </c>
      <c r="H1139" t="s">
        <v>30</v>
      </c>
      <c r="I1139" t="s">
        <v>3483</v>
      </c>
      <c r="J1139" t="s">
        <v>5235</v>
      </c>
      <c r="K1139" t="s">
        <v>5236</v>
      </c>
      <c r="L1139" t="s">
        <v>5292</v>
      </c>
      <c r="M1139" t="s">
        <v>2544</v>
      </c>
      <c r="N1139" t="s">
        <v>2481</v>
      </c>
      <c r="O1139" t="s">
        <v>37</v>
      </c>
      <c r="P1139" t="s">
        <v>5293</v>
      </c>
      <c r="Q1139" t="s">
        <v>38</v>
      </c>
      <c r="R1139" t="s">
        <v>1881</v>
      </c>
      <c r="S1139" t="s">
        <v>5239</v>
      </c>
      <c r="T1139" t="s">
        <v>5294</v>
      </c>
      <c r="U1139" t="s">
        <v>4909</v>
      </c>
      <c r="V1139" t="s">
        <v>4909</v>
      </c>
      <c r="W1139" t="s">
        <v>37</v>
      </c>
      <c r="X1139" t="s">
        <v>37</v>
      </c>
      <c r="Y1139" t="s">
        <v>37</v>
      </c>
      <c r="Z1139" t="s">
        <v>5295</v>
      </c>
      <c r="AA1139" t="s">
        <v>44</v>
      </c>
      <c r="AB1139" t="s">
        <v>44</v>
      </c>
      <c r="AC1139" t="s">
        <v>45</v>
      </c>
      <c r="AD1139" t="s">
        <v>1532</v>
      </c>
      <c r="AE1139" t="s">
        <v>5296</v>
      </c>
      <c r="AF1139" t="s">
        <v>1730</v>
      </c>
      <c r="AG1139">
        <v>622382</v>
      </c>
      <c r="AH1139">
        <v>6.2</v>
      </c>
      <c r="AI1139">
        <v>6.2</v>
      </c>
    </row>
    <row r="1140" spans="1:35" ht="16.850000000000001" customHeight="1">
      <c r="A1140" s="65" t="str">
        <f>IF(L1140="","",IF(COUNTIF(Wip!K:K,L1140)=0,IF(W1140="","KGB","KBB"),IF(AND(_xlfn.IFNA(VLOOKUP(L1140,Wip!K:M,3,0),"")="Y",Q1140="MTCAPPLYCONF"),"On Hold",IF(W1140="","KGB","KBB"))))</f>
        <v>KBB</v>
      </c>
      <c r="B1140" s="65" t="str">
        <f>IF(A1140="on hold", "on hold",
 IF(A1140="KGB", "Standard Shipment",
  IF(IFERROR(IFERROR(VLOOKUP(L1140, List!D:J, 7, 0), VLOOKUP(L1140&amp;"", List!D:J, 7, 0)), 0)=0,
   IF(IFERROR(IFERROR(VLOOKUP(L1140, 'CND List'!$A:$C, 3, 0), VLOOKUP(L1140&amp;"", 'CND List'!$A:$C, 3, 0)), 0)=0,
    IF(A1140="KBB", "-", ""),
    IFERROR(VLOOKUP(L1140, 'CND List'!$A:$C, 3, 0), VLOOKUP(L1140&amp;"", 'CND List'!$A:$C, 3, 0))
   ),
   IFERROR(VLOOKUP(L1140, List!D:J, 7, 0), VLOOKUP(L1140&amp;"", List!D:J, 7, 0))
  )
 )
)</f>
        <v>-</v>
      </c>
      <c r="C1140" s="66" t="str">
        <f t="shared" si="18"/>
        <v>wait for return customer</v>
      </c>
      <c r="D1140" s="67" t="str">
        <f ca="1">IF(C1140="Local Scrap","Closed",IFERROR(IF(A1140="kgb","Closed",IF(MID(C1140,5,1)="Q","Closed",LOOKUP(TODAY()-W1140, {0,31,91,181,366}, {"0-30天","31-90天","91-180天","181-365天","365天以上"}))), LOOKUP(TODAY()-Z1140, {0,31,91,181,366}, {"0-30天","31-90天","91-180天","181-365天","365天以上"})))</f>
        <v>181-365天</v>
      </c>
      <c r="E1140" s="67" t="str" cm="1">
        <f t="array" ref="E1140">IF(A1140&lt;&gt;"kbb", "", IF(IFERROR(VALUE(V1140), 0)=MAX(INDEX(($A$2:$A$4929="kbb")*($L$2:$L$4929=L1140)*IFERROR(VALUE($V$2:$V$4929), 0), 0)), "最新", "歷史重複"))</f>
        <v>最新</v>
      </c>
      <c r="F1140" t="s">
        <v>5234</v>
      </c>
      <c r="G1140" t="s">
        <v>29</v>
      </c>
      <c r="H1140" t="s">
        <v>30</v>
      </c>
      <c r="I1140" t="s">
        <v>3483</v>
      </c>
      <c r="J1140" t="s">
        <v>5235</v>
      </c>
      <c r="K1140" t="s">
        <v>5236</v>
      </c>
      <c r="L1140" t="s">
        <v>5297</v>
      </c>
      <c r="M1140" t="s">
        <v>5298</v>
      </c>
      <c r="N1140" t="s">
        <v>5299</v>
      </c>
      <c r="O1140" t="s">
        <v>37</v>
      </c>
      <c r="P1140" t="s">
        <v>5297</v>
      </c>
      <c r="Q1140" t="s">
        <v>38</v>
      </c>
      <c r="R1140" t="s">
        <v>39</v>
      </c>
      <c r="S1140" t="s">
        <v>5239</v>
      </c>
      <c r="T1140" t="s">
        <v>37</v>
      </c>
      <c r="U1140" t="s">
        <v>37</v>
      </c>
      <c r="V1140" t="s">
        <v>5300</v>
      </c>
      <c r="W1140" t="s">
        <v>517</v>
      </c>
      <c r="X1140" t="s">
        <v>114</v>
      </c>
      <c r="Y1140" t="s">
        <v>518</v>
      </c>
      <c r="Z1140" t="s">
        <v>5301</v>
      </c>
      <c r="AA1140" t="s">
        <v>44</v>
      </c>
      <c r="AB1140" t="s">
        <v>44</v>
      </c>
      <c r="AC1140" t="s">
        <v>117</v>
      </c>
      <c r="AD1140" t="s">
        <v>1539</v>
      </c>
      <c r="AE1140" t="s">
        <v>37</v>
      </c>
      <c r="AF1140" t="s">
        <v>37</v>
      </c>
      <c r="AG1140" t="s">
        <v>37</v>
      </c>
      <c r="AH1140" t="s">
        <v>37</v>
      </c>
      <c r="AI1140" t="s">
        <v>37</v>
      </c>
    </row>
    <row r="1141" spans="1:35" ht="16.850000000000001" customHeight="1">
      <c r="A1141" s="65" t="str">
        <f>IF(L1141="","",IF(COUNTIF(Wip!K:K,L1141)=0,IF(W1141="","KGB","KBB"),IF(AND(_xlfn.IFNA(VLOOKUP(L1141,Wip!K:M,3,0),"")="Y",Q1141="MTCAPPLYCONF"),"On Hold",IF(W1141="","KGB","KBB"))))</f>
        <v>KBB</v>
      </c>
      <c r="B1141" s="65">
        <f>IF(A1141="on hold", "on hold",
 IF(A1141="KGB", "Standard Shipment",
  IF(IFERROR(IFERROR(VLOOKUP(L1141, List!D:J, 7, 0), VLOOKUP(L1141&amp;"", List!D:J, 7, 0)), 0)=0,
   IF(IFERROR(IFERROR(VLOOKUP(L1141, 'CND List'!$A:$C, 3, 0), VLOOKUP(L1141&amp;"", 'CND List'!$A:$C, 3, 0)), 0)=0,
    IF(A1141="KBB", "-", ""),
    IFERROR(VLOOKUP(L1141, 'CND List'!$A:$C, 3, 0), VLOOKUP(L1141&amp;"", 'CND List'!$A:$C, 3, 0))
   ),
   IFERROR(VLOOKUP(L1141, List!D:J, 7, 0), VLOOKUP(L1141&amp;"", List!D:J, 7, 0))
  )
 )
)</f>
        <v>46297</v>
      </c>
      <c r="C1141" s="66" t="str">
        <f t="shared" si="18"/>
        <v>2026Q4</v>
      </c>
      <c r="D1141" s="67" t="str">
        <f ca="1">IF(C1141="Local Scrap","Closed",IFERROR(IF(A1141="kgb","Closed",IF(MID(C1141,5,1)="Q","Closed",LOOKUP(TODAY()-W1141, {0,31,91,181,366}, {"0-30天","31-90天","91-180天","181-365天","365天以上"}))), LOOKUP(TODAY()-Z1141, {0,31,91,181,366}, {"0-30天","31-90天","91-180天","181-365天","365天以上"})))</f>
        <v>Closed</v>
      </c>
      <c r="E1141" s="67" t="str" cm="1">
        <f t="array" ref="E1141">IF(A1141&lt;&gt;"kbb", "", IF(IFERROR(VALUE(V1141), 0)=MAX(INDEX(($A$2:$A$4929="kbb")*($L$2:$L$4929=L1141)*IFERROR(VALUE($V$2:$V$4929), 0), 0)), "最新", "歷史重複"))</f>
        <v>最新</v>
      </c>
      <c r="F1141" t="s">
        <v>5234</v>
      </c>
      <c r="G1141" t="s">
        <v>29</v>
      </c>
      <c r="H1141" t="s">
        <v>30</v>
      </c>
      <c r="I1141" t="s">
        <v>3483</v>
      </c>
      <c r="J1141" t="s">
        <v>5235</v>
      </c>
      <c r="K1141" t="s">
        <v>5236</v>
      </c>
      <c r="L1141" t="s">
        <v>5302</v>
      </c>
      <c r="M1141" t="s">
        <v>3149</v>
      </c>
      <c r="N1141" t="s">
        <v>1321</v>
      </c>
      <c r="O1141" t="s">
        <v>37</v>
      </c>
      <c r="P1141" t="s">
        <v>5302</v>
      </c>
      <c r="Q1141" t="s">
        <v>38</v>
      </c>
      <c r="R1141" t="s">
        <v>39</v>
      </c>
      <c r="S1141" t="s">
        <v>5303</v>
      </c>
      <c r="T1141" t="s">
        <v>37</v>
      </c>
      <c r="U1141" t="s">
        <v>37</v>
      </c>
      <c r="V1141" t="s">
        <v>5304</v>
      </c>
      <c r="W1141" t="s">
        <v>517</v>
      </c>
      <c r="X1141" t="s">
        <v>114</v>
      </c>
      <c r="Y1141" t="s">
        <v>518</v>
      </c>
      <c r="Z1141" t="s">
        <v>5305</v>
      </c>
      <c r="AA1141" t="s">
        <v>44</v>
      </c>
      <c r="AB1141" t="s">
        <v>44</v>
      </c>
      <c r="AC1141" t="s">
        <v>117</v>
      </c>
      <c r="AD1141" t="s">
        <v>1288</v>
      </c>
      <c r="AE1141" t="s">
        <v>37</v>
      </c>
      <c r="AF1141" t="s">
        <v>37</v>
      </c>
      <c r="AG1141" t="s">
        <v>37</v>
      </c>
      <c r="AH1141" t="s">
        <v>37</v>
      </c>
      <c r="AI1141" t="s">
        <v>37</v>
      </c>
    </row>
    <row r="1142" spans="1:35" ht="16.850000000000001" customHeight="1">
      <c r="A1142" s="65" t="str">
        <f>IF(L1142="","",IF(COUNTIF(Wip!K:K,L1142)=0,IF(W1142="","KGB","KBB"),IF(AND(_xlfn.IFNA(VLOOKUP(L1142,Wip!K:M,3,0),"")="Y",Q1142="MTCAPPLYCONF"),"On Hold",IF(W1142="","KGB","KBB"))))</f>
        <v>KGB</v>
      </c>
      <c r="B1142" s="65" t="str">
        <f>IF(A1142="on hold", "on hold",
 IF(A1142="KGB", "Standard Shipment",
  IF(IFERROR(IFERROR(VLOOKUP(L1142, List!D:J, 7, 0), VLOOKUP(L1142&amp;"", List!D:J, 7, 0)), 0)=0,
   IF(IFERROR(IFERROR(VLOOKUP(L1142, 'CND List'!$A:$C, 3, 0), VLOOKUP(L1142&amp;"", 'CND List'!$A:$C, 3, 0)), 0)=0,
    IF(A1142="KBB", "-", ""),
    IFERROR(VLOOKUP(L1142, 'CND List'!$A:$C, 3, 0), VLOOKUP(L1142&amp;"", 'CND List'!$A:$C, 3, 0))
   ),
   IFERROR(VLOOKUP(L1142, List!D:J, 7, 0), VLOOKUP(L1142&amp;"", List!D:J, 7, 0))
  )
 )
)</f>
        <v>Standard Shipment</v>
      </c>
      <c r="C1142" s="66" t="str">
        <f t="shared" si="18"/>
        <v>Standard Shipment</v>
      </c>
      <c r="D1142" s="67" t="str">
        <f ca="1">IF(C1142="Local Scrap","Closed",IFERROR(IF(A1142="kgb","Closed",IF(MID(C1142,5,1)="Q","Closed",LOOKUP(TODAY()-W1142, {0,31,91,181,366}, {"0-30天","31-90天","91-180天","181-365天","365天以上"}))), LOOKUP(TODAY()-Z1142, {0,31,91,181,366}, {"0-30天","31-90天","91-180天","181-365天","365天以上"})))</f>
        <v>Closed</v>
      </c>
      <c r="E1142" s="67" t="str" cm="1">
        <f t="array" ref="E1142">IF(A1142&lt;&gt;"kbb", "", IF(IFERROR(VALUE(V1142), 0)=MAX(INDEX(($A$2:$A$4929="kbb")*($L$2:$L$4929=L1142)*IFERROR(VALUE($V$2:$V$4929), 0), 0)), "最新", "歷史重複"))</f>
        <v/>
      </c>
      <c r="F1142" t="s">
        <v>5306</v>
      </c>
      <c r="G1142" t="s">
        <v>29</v>
      </c>
      <c r="H1142" t="s">
        <v>30</v>
      </c>
      <c r="I1142" t="s">
        <v>3483</v>
      </c>
      <c r="J1142" t="s">
        <v>5307</v>
      </c>
      <c r="K1142" t="s">
        <v>5308</v>
      </c>
      <c r="L1142" t="s">
        <v>5309</v>
      </c>
      <c r="M1142" t="s">
        <v>5310</v>
      </c>
      <c r="N1142" t="s">
        <v>3310</v>
      </c>
      <c r="O1142" t="s">
        <v>37</v>
      </c>
      <c r="P1142" t="s">
        <v>5311</v>
      </c>
      <c r="Q1142" t="s">
        <v>38</v>
      </c>
      <c r="R1142" t="s">
        <v>1881</v>
      </c>
      <c r="S1142" t="s">
        <v>5312</v>
      </c>
      <c r="T1142" t="s">
        <v>5313</v>
      </c>
      <c r="U1142" t="s">
        <v>4892</v>
      </c>
      <c r="V1142" t="s">
        <v>4892</v>
      </c>
      <c r="W1142" t="s">
        <v>37</v>
      </c>
      <c r="X1142" t="s">
        <v>37</v>
      </c>
      <c r="Y1142" t="s">
        <v>37</v>
      </c>
      <c r="Z1142" t="s">
        <v>5314</v>
      </c>
      <c r="AA1142" t="s">
        <v>44</v>
      </c>
      <c r="AB1142" t="s">
        <v>44</v>
      </c>
      <c r="AC1142" t="s">
        <v>45</v>
      </c>
      <c r="AD1142" t="s">
        <v>1539</v>
      </c>
      <c r="AE1142" t="s">
        <v>4894</v>
      </c>
      <c r="AF1142" t="s">
        <v>2220</v>
      </c>
      <c r="AG1142">
        <v>622302</v>
      </c>
      <c r="AH1142">
        <v>6.6</v>
      </c>
      <c r="AI1142">
        <v>6.6</v>
      </c>
    </row>
    <row r="1143" spans="1:35" ht="16.850000000000001" customHeight="1">
      <c r="A1143" s="65" t="str">
        <f>IF(L1143="","",IF(COUNTIF(Wip!K:K,L1143)=0,IF(W1143="","KGB","KBB"),IF(AND(_xlfn.IFNA(VLOOKUP(L1143,Wip!K:M,3,0),"")="Y",Q1143="MTCAPPLYCONF"),"On Hold",IF(W1143="","KGB","KBB"))))</f>
        <v>KGB</v>
      </c>
      <c r="B1143" s="65" t="str">
        <f>IF(A1143="on hold", "on hold",
 IF(A1143="KGB", "Standard Shipment",
  IF(IFERROR(IFERROR(VLOOKUP(L1143, List!D:J, 7, 0), VLOOKUP(L1143&amp;"", List!D:J, 7, 0)), 0)=0,
   IF(IFERROR(IFERROR(VLOOKUP(L1143, 'CND List'!$A:$C, 3, 0), VLOOKUP(L1143&amp;"", 'CND List'!$A:$C, 3, 0)), 0)=0,
    IF(A1143="KBB", "-", ""),
    IFERROR(VLOOKUP(L1143, 'CND List'!$A:$C, 3, 0), VLOOKUP(L1143&amp;"", 'CND List'!$A:$C, 3, 0))
   ),
   IFERROR(VLOOKUP(L1143, List!D:J, 7, 0), VLOOKUP(L1143&amp;"", List!D:J, 7, 0))
  )
 )
)</f>
        <v>Standard Shipment</v>
      </c>
      <c r="C1143" s="66" t="str">
        <f t="shared" si="18"/>
        <v>Standard Shipment</v>
      </c>
      <c r="D1143" s="67" t="str">
        <f ca="1">IF(C1143="Local Scrap","Closed",IFERROR(IF(A1143="kgb","Closed",IF(MID(C1143,5,1)="Q","Closed",LOOKUP(TODAY()-W1143, {0,31,91,181,366}, {"0-30天","31-90天","91-180天","181-365天","365天以上"}))), LOOKUP(TODAY()-Z1143, {0,31,91,181,366}, {"0-30天","31-90天","91-180天","181-365天","365天以上"})))</f>
        <v>Closed</v>
      </c>
      <c r="E1143" s="67" t="str" cm="1">
        <f t="array" ref="E1143">IF(A1143&lt;&gt;"kbb", "", IF(IFERROR(VALUE(V1143), 0)=MAX(INDEX(($A$2:$A$4929="kbb")*($L$2:$L$4929=L1143)*IFERROR(VALUE($V$2:$V$4929), 0), 0)), "最新", "歷史重複"))</f>
        <v/>
      </c>
      <c r="F1143" t="s">
        <v>5306</v>
      </c>
      <c r="G1143" t="s">
        <v>29</v>
      </c>
      <c r="H1143" t="s">
        <v>30</v>
      </c>
      <c r="I1143" t="s">
        <v>3483</v>
      </c>
      <c r="J1143" t="s">
        <v>5307</v>
      </c>
      <c r="K1143" t="s">
        <v>5308</v>
      </c>
      <c r="L1143" t="s">
        <v>5315</v>
      </c>
      <c r="M1143" t="s">
        <v>1610</v>
      </c>
      <c r="N1143" t="s">
        <v>1391</v>
      </c>
      <c r="O1143" t="s">
        <v>37</v>
      </c>
      <c r="P1143" t="s">
        <v>5316</v>
      </c>
      <c r="Q1143" t="s">
        <v>38</v>
      </c>
      <c r="R1143" t="s">
        <v>1881</v>
      </c>
      <c r="S1143" t="s">
        <v>5312</v>
      </c>
      <c r="T1143" t="s">
        <v>5317</v>
      </c>
      <c r="U1143" t="s">
        <v>4842</v>
      </c>
      <c r="V1143" t="s">
        <v>4842</v>
      </c>
      <c r="W1143" t="s">
        <v>37</v>
      </c>
      <c r="X1143" t="s">
        <v>37</v>
      </c>
      <c r="Y1143" t="s">
        <v>37</v>
      </c>
      <c r="Z1143" t="s">
        <v>5318</v>
      </c>
      <c r="AA1143" t="s">
        <v>44</v>
      </c>
      <c r="AB1143" t="s">
        <v>44</v>
      </c>
      <c r="AC1143" t="s">
        <v>45</v>
      </c>
      <c r="AD1143" t="s">
        <v>1302</v>
      </c>
      <c r="AE1143" t="s">
        <v>4844</v>
      </c>
      <c r="AF1143" t="s">
        <v>2122</v>
      </c>
      <c r="AG1143">
        <v>622366</v>
      </c>
      <c r="AH1143">
        <v>6</v>
      </c>
      <c r="AI1143">
        <v>6</v>
      </c>
    </row>
    <row r="1144" spans="1:35" ht="16.850000000000001" customHeight="1">
      <c r="A1144" s="65" t="str">
        <f>IF(L1144="","",IF(COUNTIF(Wip!K:K,L1144)=0,IF(W1144="","KGB","KBB"),IF(AND(_xlfn.IFNA(VLOOKUP(L1144,Wip!K:M,3,0),"")="Y",Q1144="MTCAPPLYCONF"),"On Hold",IF(W1144="","KGB","KBB"))))</f>
        <v>KGB</v>
      </c>
      <c r="B1144" s="65" t="str">
        <f>IF(A1144="on hold", "on hold",
 IF(A1144="KGB", "Standard Shipment",
  IF(IFERROR(IFERROR(VLOOKUP(L1144, List!D:J, 7, 0), VLOOKUP(L1144&amp;"", List!D:J, 7, 0)), 0)=0,
   IF(IFERROR(IFERROR(VLOOKUP(L1144, 'CND List'!$A:$C, 3, 0), VLOOKUP(L1144&amp;"", 'CND List'!$A:$C, 3, 0)), 0)=0,
    IF(A1144="KBB", "-", ""),
    IFERROR(VLOOKUP(L1144, 'CND List'!$A:$C, 3, 0), VLOOKUP(L1144&amp;"", 'CND List'!$A:$C, 3, 0))
   ),
   IFERROR(VLOOKUP(L1144, List!D:J, 7, 0), VLOOKUP(L1144&amp;"", List!D:J, 7, 0))
  )
 )
)</f>
        <v>Standard Shipment</v>
      </c>
      <c r="C1144" s="66" t="str">
        <f t="shared" si="18"/>
        <v>Standard Shipment</v>
      </c>
      <c r="D1144" s="67" t="str">
        <f ca="1">IF(C1144="Local Scrap","Closed",IFERROR(IF(A1144="kgb","Closed",IF(MID(C1144,5,1)="Q","Closed",LOOKUP(TODAY()-W1144, {0,31,91,181,366}, {"0-30天","31-90天","91-180天","181-365天","365天以上"}))), LOOKUP(TODAY()-Z1144, {0,31,91,181,366}, {"0-30天","31-90天","91-180天","181-365天","365天以上"})))</f>
        <v>Closed</v>
      </c>
      <c r="E1144" s="67" t="str" cm="1">
        <f t="array" ref="E1144">IF(A1144&lt;&gt;"kbb", "", IF(IFERROR(VALUE(V1144), 0)=MAX(INDEX(($A$2:$A$4929="kbb")*($L$2:$L$4929=L1144)*IFERROR(VALUE($V$2:$V$4929), 0), 0)), "最新", "歷史重複"))</f>
        <v/>
      </c>
      <c r="F1144" t="s">
        <v>5306</v>
      </c>
      <c r="G1144" t="s">
        <v>29</v>
      </c>
      <c r="H1144" t="s">
        <v>30</v>
      </c>
      <c r="I1144" t="s">
        <v>3483</v>
      </c>
      <c r="J1144" t="s">
        <v>5307</v>
      </c>
      <c r="K1144" t="s">
        <v>5308</v>
      </c>
      <c r="L1144" t="s">
        <v>5319</v>
      </c>
      <c r="M1144" t="s">
        <v>1610</v>
      </c>
      <c r="N1144" t="s">
        <v>1391</v>
      </c>
      <c r="O1144" t="s">
        <v>37</v>
      </c>
      <c r="P1144" t="s">
        <v>5320</v>
      </c>
      <c r="Q1144" t="s">
        <v>38</v>
      </c>
      <c r="R1144" t="s">
        <v>1881</v>
      </c>
      <c r="S1144" t="s">
        <v>5312</v>
      </c>
      <c r="T1144" t="s">
        <v>5321</v>
      </c>
      <c r="U1144" t="s">
        <v>4842</v>
      </c>
      <c r="V1144" t="s">
        <v>4842</v>
      </c>
      <c r="W1144" t="s">
        <v>37</v>
      </c>
      <c r="X1144" t="s">
        <v>37</v>
      </c>
      <c r="Y1144" t="s">
        <v>37</v>
      </c>
      <c r="Z1144" t="s">
        <v>5322</v>
      </c>
      <c r="AA1144" t="s">
        <v>44</v>
      </c>
      <c r="AB1144" t="s">
        <v>44</v>
      </c>
      <c r="AC1144" t="s">
        <v>45</v>
      </c>
      <c r="AD1144" t="s">
        <v>1302</v>
      </c>
      <c r="AE1144" t="s">
        <v>4844</v>
      </c>
      <c r="AF1144" t="s">
        <v>1918</v>
      </c>
      <c r="AG1144">
        <v>622366</v>
      </c>
      <c r="AH1144">
        <v>6</v>
      </c>
      <c r="AI1144">
        <v>6</v>
      </c>
    </row>
    <row r="1145" spans="1:35" ht="16.850000000000001" customHeight="1">
      <c r="A1145" s="65" t="str">
        <f>IF(L1145="","",IF(COUNTIF(Wip!K:K,L1145)=0,IF(W1145="","KGB","KBB"),IF(AND(_xlfn.IFNA(VLOOKUP(L1145,Wip!K:M,3,0),"")="Y",Q1145="MTCAPPLYCONF"),"On Hold",IF(W1145="","KGB","KBB"))))</f>
        <v>KBB</v>
      </c>
      <c r="B1145" s="65" t="str">
        <f>IF(A1145="on hold", "on hold",
 IF(A1145="KGB", "Standard Shipment",
  IF(IFERROR(IFERROR(VLOOKUP(L1145, List!D:J, 7, 0), VLOOKUP(L1145&amp;"", List!D:J, 7, 0)), 0)=0,
   IF(IFERROR(IFERROR(VLOOKUP(L1145, 'CND List'!$A:$C, 3, 0), VLOOKUP(L1145&amp;"", 'CND List'!$A:$C, 3, 0)), 0)=0,
    IF(A1145="KBB", "-", ""),
    IFERROR(VLOOKUP(L1145, 'CND List'!$A:$C, 3, 0), VLOOKUP(L1145&amp;"", 'CND List'!$A:$C, 3, 0))
   ),
   IFERROR(VLOOKUP(L1145, List!D:J, 7, 0), VLOOKUP(L1145&amp;"", List!D:J, 7, 0))
  )
 )
)</f>
        <v>-</v>
      </c>
      <c r="C1145" s="66" t="str">
        <f t="shared" si="18"/>
        <v>wait for return customer</v>
      </c>
      <c r="D1145" s="67" t="str">
        <f ca="1">IF(C1145="Local Scrap","Closed",IFERROR(IF(A1145="kgb","Closed",IF(MID(C1145,5,1)="Q","Closed",LOOKUP(TODAY()-W1145, {0,31,91,181,366}, {"0-30天","31-90天","91-180天","181-365天","365天以上"}))), LOOKUP(TODAY()-Z1145, {0,31,91,181,366}, {"0-30天","31-90天","91-180天","181-365天","365天以上"})))</f>
        <v>181-365天</v>
      </c>
      <c r="E1145" s="67" t="str" cm="1">
        <f t="array" ref="E1145">IF(A1145&lt;&gt;"kbb", "", IF(IFERROR(VALUE(V1145), 0)=MAX(INDEX(($A$2:$A$4929="kbb")*($L$2:$L$4929=L1145)*IFERROR(VALUE($V$2:$V$4929), 0), 0)), "最新", "歷史重複"))</f>
        <v>最新</v>
      </c>
      <c r="F1145" t="s">
        <v>5306</v>
      </c>
      <c r="G1145" t="s">
        <v>29</v>
      </c>
      <c r="H1145" t="s">
        <v>30</v>
      </c>
      <c r="I1145" t="s">
        <v>3483</v>
      </c>
      <c r="J1145" t="s">
        <v>5307</v>
      </c>
      <c r="K1145" t="s">
        <v>5308</v>
      </c>
      <c r="L1145" t="s">
        <v>5323</v>
      </c>
      <c r="M1145" t="s">
        <v>5324</v>
      </c>
      <c r="N1145" t="s">
        <v>4171</v>
      </c>
      <c r="O1145" t="s">
        <v>37</v>
      </c>
      <c r="P1145" t="s">
        <v>5323</v>
      </c>
      <c r="Q1145" t="s">
        <v>38</v>
      </c>
      <c r="R1145" t="s">
        <v>39</v>
      </c>
      <c r="S1145" t="s">
        <v>5312</v>
      </c>
      <c r="T1145" t="s">
        <v>37</v>
      </c>
      <c r="U1145" t="s">
        <v>37</v>
      </c>
      <c r="V1145" t="s">
        <v>5325</v>
      </c>
      <c r="W1145" t="s">
        <v>517</v>
      </c>
      <c r="X1145" t="s">
        <v>114</v>
      </c>
      <c r="Y1145" t="s">
        <v>518</v>
      </c>
      <c r="Z1145" t="s">
        <v>5326</v>
      </c>
      <c r="AA1145" t="s">
        <v>44</v>
      </c>
      <c r="AB1145" t="s">
        <v>44</v>
      </c>
      <c r="AC1145" t="s">
        <v>117</v>
      </c>
      <c r="AD1145" t="s">
        <v>1302</v>
      </c>
      <c r="AE1145" t="s">
        <v>37</v>
      </c>
      <c r="AF1145" t="s">
        <v>37</v>
      </c>
      <c r="AG1145" t="s">
        <v>37</v>
      </c>
      <c r="AH1145" t="s">
        <v>37</v>
      </c>
      <c r="AI1145" t="s">
        <v>37</v>
      </c>
    </row>
    <row r="1146" spans="1:35" ht="16.850000000000001" customHeight="1">
      <c r="A1146" s="65" t="str">
        <f>IF(L1146="","",IF(COUNTIF(Wip!K:K,L1146)=0,IF(W1146="","KGB","KBB"),IF(AND(_xlfn.IFNA(VLOOKUP(L1146,Wip!K:M,3,0),"")="Y",Q1146="MTCAPPLYCONF"),"On Hold",IF(W1146="","KGB","KBB"))))</f>
        <v>KGB</v>
      </c>
      <c r="B1146" s="65" t="str">
        <f>IF(A1146="on hold", "on hold",
 IF(A1146="KGB", "Standard Shipment",
  IF(IFERROR(IFERROR(VLOOKUP(L1146, List!D:J, 7, 0), VLOOKUP(L1146&amp;"", List!D:J, 7, 0)), 0)=0,
   IF(IFERROR(IFERROR(VLOOKUP(L1146, 'CND List'!$A:$C, 3, 0), VLOOKUP(L1146&amp;"", 'CND List'!$A:$C, 3, 0)), 0)=0,
    IF(A1146="KBB", "-", ""),
    IFERROR(VLOOKUP(L1146, 'CND List'!$A:$C, 3, 0), VLOOKUP(L1146&amp;"", 'CND List'!$A:$C, 3, 0))
   ),
   IFERROR(VLOOKUP(L1146, List!D:J, 7, 0), VLOOKUP(L1146&amp;"", List!D:J, 7, 0))
  )
 )
)</f>
        <v>Standard Shipment</v>
      </c>
      <c r="C1146" s="66" t="str">
        <f t="shared" si="18"/>
        <v>Standard Shipment</v>
      </c>
      <c r="D1146" s="67" t="str">
        <f ca="1">IF(C1146="Local Scrap","Closed",IFERROR(IF(A1146="kgb","Closed",IF(MID(C1146,5,1)="Q","Closed",LOOKUP(TODAY()-W1146, {0,31,91,181,366}, {"0-30天","31-90天","91-180天","181-365天","365天以上"}))), LOOKUP(TODAY()-Z1146, {0,31,91,181,366}, {"0-30天","31-90天","91-180天","181-365天","365天以上"})))</f>
        <v>Closed</v>
      </c>
      <c r="E1146" s="67" t="str" cm="1">
        <f t="array" ref="E1146">IF(A1146&lt;&gt;"kbb", "", IF(IFERROR(VALUE(V1146), 0)=MAX(INDEX(($A$2:$A$4929="kbb")*($L$2:$L$4929=L1146)*IFERROR(VALUE($V$2:$V$4929), 0), 0)), "最新", "歷史重複"))</f>
        <v/>
      </c>
      <c r="F1146" t="s">
        <v>5306</v>
      </c>
      <c r="G1146" t="s">
        <v>29</v>
      </c>
      <c r="H1146" t="s">
        <v>30</v>
      </c>
      <c r="I1146" t="s">
        <v>3483</v>
      </c>
      <c r="J1146" t="s">
        <v>5307</v>
      </c>
      <c r="K1146" t="s">
        <v>5308</v>
      </c>
      <c r="L1146" t="s">
        <v>5327</v>
      </c>
      <c r="M1146" t="s">
        <v>1610</v>
      </c>
      <c r="N1146" t="s">
        <v>1391</v>
      </c>
      <c r="O1146" t="s">
        <v>37</v>
      </c>
      <c r="P1146" t="s">
        <v>5328</v>
      </c>
      <c r="Q1146" t="s">
        <v>38</v>
      </c>
      <c r="R1146" t="s">
        <v>1881</v>
      </c>
      <c r="S1146" t="s">
        <v>5312</v>
      </c>
      <c r="T1146" t="s">
        <v>5329</v>
      </c>
      <c r="U1146" t="s">
        <v>4842</v>
      </c>
      <c r="V1146" t="s">
        <v>4842</v>
      </c>
      <c r="W1146" t="s">
        <v>37</v>
      </c>
      <c r="X1146" t="s">
        <v>37</v>
      </c>
      <c r="Y1146" t="s">
        <v>37</v>
      </c>
      <c r="Z1146" t="s">
        <v>5330</v>
      </c>
      <c r="AA1146" t="s">
        <v>44</v>
      </c>
      <c r="AB1146" t="s">
        <v>44</v>
      </c>
      <c r="AC1146" t="s">
        <v>45</v>
      </c>
      <c r="AD1146" t="s">
        <v>1302</v>
      </c>
      <c r="AE1146" t="s">
        <v>4844</v>
      </c>
      <c r="AF1146" t="s">
        <v>1730</v>
      </c>
      <c r="AG1146">
        <v>622366</v>
      </c>
      <c r="AH1146">
        <v>5.9</v>
      </c>
      <c r="AI1146">
        <v>5.9</v>
      </c>
    </row>
    <row r="1147" spans="1:35" ht="16.850000000000001" customHeight="1">
      <c r="A1147" s="65" t="str">
        <f>IF(L1147="","",IF(COUNTIF(Wip!K:K,L1147)=0,IF(W1147="","KGB","KBB"),IF(AND(_xlfn.IFNA(VLOOKUP(L1147,Wip!K:M,3,0),"")="Y",Q1147="MTCAPPLYCONF"),"On Hold",IF(W1147="","KGB","KBB"))))</f>
        <v>KGB</v>
      </c>
      <c r="B1147" s="65" t="str">
        <f>IF(A1147="on hold", "on hold",
 IF(A1147="KGB", "Standard Shipment",
  IF(IFERROR(IFERROR(VLOOKUP(L1147, List!D:J, 7, 0), VLOOKUP(L1147&amp;"", List!D:J, 7, 0)), 0)=0,
   IF(IFERROR(IFERROR(VLOOKUP(L1147, 'CND List'!$A:$C, 3, 0), VLOOKUP(L1147&amp;"", 'CND List'!$A:$C, 3, 0)), 0)=0,
    IF(A1147="KBB", "-", ""),
    IFERROR(VLOOKUP(L1147, 'CND List'!$A:$C, 3, 0), VLOOKUP(L1147&amp;"", 'CND List'!$A:$C, 3, 0))
   ),
   IFERROR(VLOOKUP(L1147, List!D:J, 7, 0), VLOOKUP(L1147&amp;"", List!D:J, 7, 0))
  )
 )
)</f>
        <v>Standard Shipment</v>
      </c>
      <c r="C1147" s="66" t="str">
        <f t="shared" si="18"/>
        <v>Standard Shipment</v>
      </c>
      <c r="D1147" s="67" t="str">
        <f ca="1">IF(C1147="Local Scrap","Closed",IFERROR(IF(A1147="kgb","Closed",IF(MID(C1147,5,1)="Q","Closed",LOOKUP(TODAY()-W1147, {0,31,91,181,366}, {"0-30天","31-90天","91-180天","181-365天","365天以上"}))), LOOKUP(TODAY()-Z1147, {0,31,91,181,366}, {"0-30天","31-90天","91-180天","181-365天","365天以上"})))</f>
        <v>Closed</v>
      </c>
      <c r="E1147" s="67" t="str" cm="1">
        <f t="array" ref="E1147">IF(A1147&lt;&gt;"kbb", "", IF(IFERROR(VALUE(V1147), 0)=MAX(INDEX(($A$2:$A$4929="kbb")*($L$2:$L$4929=L1147)*IFERROR(VALUE($V$2:$V$4929), 0), 0)), "最新", "歷史重複"))</f>
        <v/>
      </c>
      <c r="F1147" t="s">
        <v>5306</v>
      </c>
      <c r="G1147" t="s">
        <v>29</v>
      </c>
      <c r="H1147" t="s">
        <v>30</v>
      </c>
      <c r="I1147" t="s">
        <v>3483</v>
      </c>
      <c r="J1147" t="s">
        <v>5307</v>
      </c>
      <c r="K1147" t="s">
        <v>5308</v>
      </c>
      <c r="L1147" t="s">
        <v>5331</v>
      </c>
      <c r="M1147" t="s">
        <v>2222</v>
      </c>
      <c r="N1147" t="s">
        <v>2223</v>
      </c>
      <c r="O1147" t="s">
        <v>37</v>
      </c>
      <c r="P1147" t="s">
        <v>5332</v>
      </c>
      <c r="Q1147" t="s">
        <v>38</v>
      </c>
      <c r="R1147" t="s">
        <v>1881</v>
      </c>
      <c r="S1147" t="s">
        <v>5312</v>
      </c>
      <c r="T1147" t="s">
        <v>5333</v>
      </c>
      <c r="U1147" t="s">
        <v>4892</v>
      </c>
      <c r="V1147" t="s">
        <v>4892</v>
      </c>
      <c r="W1147" t="s">
        <v>37</v>
      </c>
      <c r="X1147" t="s">
        <v>37</v>
      </c>
      <c r="Y1147" t="s">
        <v>37</v>
      </c>
      <c r="Z1147" t="s">
        <v>5334</v>
      </c>
      <c r="AA1147" t="s">
        <v>44</v>
      </c>
      <c r="AB1147" t="s">
        <v>44</v>
      </c>
      <c r="AC1147" t="s">
        <v>45</v>
      </c>
      <c r="AD1147" t="s">
        <v>1302</v>
      </c>
      <c r="AE1147" t="s">
        <v>4894</v>
      </c>
      <c r="AF1147" t="s">
        <v>2122</v>
      </c>
      <c r="AG1147">
        <v>622302</v>
      </c>
      <c r="AH1147">
        <v>7.6</v>
      </c>
      <c r="AI1147">
        <v>7.6</v>
      </c>
    </row>
    <row r="1148" spans="1:35" ht="16.850000000000001" customHeight="1">
      <c r="A1148" s="65" t="str">
        <f>IF(L1148="","",IF(COUNTIF(Wip!K:K,L1148)=0,IF(W1148="","KGB","KBB"),IF(AND(_xlfn.IFNA(VLOOKUP(L1148,Wip!K:M,3,0),"")="Y",Q1148="MTCAPPLYCONF"),"On Hold",IF(W1148="","KGB","KBB"))))</f>
        <v>KGB</v>
      </c>
      <c r="B1148" s="65" t="str">
        <f>IF(A1148="on hold", "on hold",
 IF(A1148="KGB", "Standard Shipment",
  IF(IFERROR(IFERROR(VLOOKUP(L1148, List!D:J, 7, 0), VLOOKUP(L1148&amp;"", List!D:J, 7, 0)), 0)=0,
   IF(IFERROR(IFERROR(VLOOKUP(L1148, 'CND List'!$A:$C, 3, 0), VLOOKUP(L1148&amp;"", 'CND List'!$A:$C, 3, 0)), 0)=0,
    IF(A1148="KBB", "-", ""),
    IFERROR(VLOOKUP(L1148, 'CND List'!$A:$C, 3, 0), VLOOKUP(L1148&amp;"", 'CND List'!$A:$C, 3, 0))
   ),
   IFERROR(VLOOKUP(L1148, List!D:J, 7, 0), VLOOKUP(L1148&amp;"", List!D:J, 7, 0))
  )
 )
)</f>
        <v>Standard Shipment</v>
      </c>
      <c r="C1148" s="66" t="str">
        <f t="shared" si="18"/>
        <v>Standard Shipment</v>
      </c>
      <c r="D1148" s="67" t="str">
        <f ca="1">IF(C1148="Local Scrap","Closed",IFERROR(IF(A1148="kgb","Closed",IF(MID(C1148,5,1)="Q","Closed",LOOKUP(TODAY()-W1148, {0,31,91,181,366}, {"0-30天","31-90天","91-180天","181-365天","365天以上"}))), LOOKUP(TODAY()-Z1148, {0,31,91,181,366}, {"0-30天","31-90天","91-180天","181-365天","365天以上"})))</f>
        <v>Closed</v>
      </c>
      <c r="E1148" s="67" t="str" cm="1">
        <f t="array" ref="E1148">IF(A1148&lt;&gt;"kbb", "", IF(IFERROR(VALUE(V1148), 0)=MAX(INDEX(($A$2:$A$4929="kbb")*($L$2:$L$4929=L1148)*IFERROR(VALUE($V$2:$V$4929), 0), 0)), "最新", "歷史重複"))</f>
        <v/>
      </c>
      <c r="F1148" t="s">
        <v>5335</v>
      </c>
      <c r="G1148" t="s">
        <v>29</v>
      </c>
      <c r="H1148" t="s">
        <v>30</v>
      </c>
      <c r="I1148" t="s">
        <v>3483</v>
      </c>
      <c r="J1148" t="s">
        <v>5336</v>
      </c>
      <c r="K1148" t="s">
        <v>5337</v>
      </c>
      <c r="L1148" t="s">
        <v>5338</v>
      </c>
      <c r="M1148" t="s">
        <v>1527</v>
      </c>
      <c r="N1148" t="s">
        <v>1528</v>
      </c>
      <c r="O1148" t="s">
        <v>37</v>
      </c>
      <c r="P1148" t="s">
        <v>5339</v>
      </c>
      <c r="Q1148" t="s">
        <v>38</v>
      </c>
      <c r="R1148" t="s">
        <v>1881</v>
      </c>
      <c r="S1148" t="s">
        <v>5340</v>
      </c>
      <c r="T1148" t="s">
        <v>5341</v>
      </c>
      <c r="U1148" t="s">
        <v>4892</v>
      </c>
      <c r="V1148" t="s">
        <v>4892</v>
      </c>
      <c r="W1148" t="s">
        <v>37</v>
      </c>
      <c r="X1148" t="s">
        <v>37</v>
      </c>
      <c r="Y1148" t="s">
        <v>37</v>
      </c>
      <c r="Z1148" t="s">
        <v>5342</v>
      </c>
      <c r="AA1148" t="s">
        <v>44</v>
      </c>
      <c r="AB1148" t="s">
        <v>44</v>
      </c>
      <c r="AC1148" t="s">
        <v>45</v>
      </c>
      <c r="AD1148" t="s">
        <v>1532</v>
      </c>
      <c r="AE1148" t="s">
        <v>4894</v>
      </c>
      <c r="AF1148" t="s">
        <v>2220</v>
      </c>
      <c r="AG1148">
        <v>622302</v>
      </c>
      <c r="AH1148">
        <v>6.6</v>
      </c>
      <c r="AI1148">
        <v>6.6</v>
      </c>
    </row>
    <row r="1149" spans="1:35" ht="16.850000000000001" customHeight="1">
      <c r="A1149" s="65" t="str">
        <f>IF(L1149="","",IF(COUNTIF(Wip!K:K,L1149)=0,IF(W1149="","KGB","KBB"),IF(AND(_xlfn.IFNA(VLOOKUP(L1149,Wip!K:M,3,0),"")="Y",Q1149="MTCAPPLYCONF"),"On Hold",IF(W1149="","KGB","KBB"))))</f>
        <v>KGB</v>
      </c>
      <c r="B1149" s="65" t="str">
        <f>IF(A1149="on hold", "on hold",
 IF(A1149="KGB", "Standard Shipment",
  IF(IFERROR(IFERROR(VLOOKUP(L1149, List!D:J, 7, 0), VLOOKUP(L1149&amp;"", List!D:J, 7, 0)), 0)=0,
   IF(IFERROR(IFERROR(VLOOKUP(L1149, 'CND List'!$A:$C, 3, 0), VLOOKUP(L1149&amp;"", 'CND List'!$A:$C, 3, 0)), 0)=0,
    IF(A1149="KBB", "-", ""),
    IFERROR(VLOOKUP(L1149, 'CND List'!$A:$C, 3, 0), VLOOKUP(L1149&amp;"", 'CND List'!$A:$C, 3, 0))
   ),
   IFERROR(VLOOKUP(L1149, List!D:J, 7, 0), VLOOKUP(L1149&amp;"", List!D:J, 7, 0))
  )
 )
)</f>
        <v>Standard Shipment</v>
      </c>
      <c r="C1149" s="66" t="str">
        <f t="shared" si="18"/>
        <v>Standard Shipment</v>
      </c>
      <c r="D1149" s="67" t="str">
        <f ca="1">IF(C1149="Local Scrap","Closed",IFERROR(IF(A1149="kgb","Closed",IF(MID(C1149,5,1)="Q","Closed",LOOKUP(TODAY()-W1149, {0,31,91,181,366}, {"0-30天","31-90天","91-180天","181-365天","365天以上"}))), LOOKUP(TODAY()-Z1149, {0,31,91,181,366}, {"0-30天","31-90天","91-180天","181-365天","365天以上"})))</f>
        <v>Closed</v>
      </c>
      <c r="E1149" s="67" t="str" cm="1">
        <f t="array" ref="E1149">IF(A1149&lt;&gt;"kbb", "", IF(IFERROR(VALUE(V1149), 0)=MAX(INDEX(($A$2:$A$4929="kbb")*($L$2:$L$4929=L1149)*IFERROR(VALUE($V$2:$V$4929), 0), 0)), "最新", "歷史重複"))</f>
        <v/>
      </c>
      <c r="F1149" t="s">
        <v>5335</v>
      </c>
      <c r="G1149" t="s">
        <v>29</v>
      </c>
      <c r="H1149" t="s">
        <v>30</v>
      </c>
      <c r="I1149" t="s">
        <v>3483</v>
      </c>
      <c r="J1149" t="s">
        <v>5336</v>
      </c>
      <c r="K1149" t="s">
        <v>5337</v>
      </c>
      <c r="L1149" t="s">
        <v>5343</v>
      </c>
      <c r="M1149" t="s">
        <v>1259</v>
      </c>
      <c r="N1149" t="s">
        <v>1260</v>
      </c>
      <c r="O1149" t="s">
        <v>37</v>
      </c>
      <c r="P1149" t="s">
        <v>5344</v>
      </c>
      <c r="Q1149" t="s">
        <v>38</v>
      </c>
      <c r="R1149" t="s">
        <v>1881</v>
      </c>
      <c r="S1149" t="s">
        <v>5340</v>
      </c>
      <c r="T1149" t="s">
        <v>5345</v>
      </c>
      <c r="U1149" t="s">
        <v>4892</v>
      </c>
      <c r="V1149" t="s">
        <v>4892</v>
      </c>
      <c r="W1149" t="s">
        <v>37</v>
      </c>
      <c r="X1149" t="s">
        <v>37</v>
      </c>
      <c r="Y1149" t="s">
        <v>37</v>
      </c>
      <c r="Z1149" t="s">
        <v>5346</v>
      </c>
      <c r="AA1149" t="s">
        <v>44</v>
      </c>
      <c r="AB1149" t="s">
        <v>44</v>
      </c>
      <c r="AC1149" t="s">
        <v>45</v>
      </c>
      <c r="AD1149" t="s">
        <v>1257</v>
      </c>
      <c r="AE1149" t="s">
        <v>4894</v>
      </c>
      <c r="AF1149" t="s">
        <v>48</v>
      </c>
      <c r="AG1149">
        <v>622302</v>
      </c>
      <c r="AH1149">
        <v>7.1</v>
      </c>
      <c r="AI1149">
        <v>7.1</v>
      </c>
    </row>
    <row r="1150" spans="1:35" ht="16.850000000000001" customHeight="1">
      <c r="A1150" s="65" t="str">
        <f>IF(L1150="","",IF(COUNTIF(Wip!K:K,L1150)=0,IF(W1150="","KGB","KBB"),IF(AND(_xlfn.IFNA(VLOOKUP(L1150,Wip!K:M,3,0),"")="Y",Q1150="MTCAPPLYCONF"),"On Hold",IF(W1150="","KGB","KBB"))))</f>
        <v>KGB</v>
      </c>
      <c r="B1150" s="65" t="str">
        <f>IF(A1150="on hold", "on hold",
 IF(A1150="KGB", "Standard Shipment",
  IF(IFERROR(IFERROR(VLOOKUP(L1150, List!D:J, 7, 0), VLOOKUP(L1150&amp;"", List!D:J, 7, 0)), 0)=0,
   IF(IFERROR(IFERROR(VLOOKUP(L1150, 'CND List'!$A:$C, 3, 0), VLOOKUP(L1150&amp;"", 'CND List'!$A:$C, 3, 0)), 0)=0,
    IF(A1150="KBB", "-", ""),
    IFERROR(VLOOKUP(L1150, 'CND List'!$A:$C, 3, 0), VLOOKUP(L1150&amp;"", 'CND List'!$A:$C, 3, 0))
   ),
   IFERROR(VLOOKUP(L1150, List!D:J, 7, 0), VLOOKUP(L1150&amp;"", List!D:J, 7, 0))
  )
 )
)</f>
        <v>Standard Shipment</v>
      </c>
      <c r="C1150" s="66" t="str">
        <f t="shared" ref="C1150:C1213" si="19">IF(A1150="on hold", "on hold", IF(B1150="on hold", "wait for return customer", IF(B1150="CND Sceond Pass", "Standard Shipment", IF(AND(A1150="kgb", OR(B1150="-", B1150="", B1150="#N/A")), "Standard Shipment", IF(AND(A1150="kbb", OR(B1150="-", B1150="", B1150="#N/A")), "wait for return customer", IF(OR(B1150="Local Scrap", B1150="SBF to be notified", B1150="VRAM is pending RTV", B1150="BU未結案"), B1150, IF(OR(B1150="scrap結案", B1150="良品結案", LEFT(B1150,2)="sc", LEFT(B1150,2)="良品"), "CND結案", IF(ISNUMBER(B1150), YEAR(B1150) &amp; "Q" &amp; INT((MONTH(B1150)+2)/3), IF(ISERROR(DATEVALUE(TEXT(B1150,"yyyy/mm/dd"))), IF(ISNA(B1150), "#N/A", B1150), YEAR(DATEVALUE(TEXT(B1150,"yyyy/mm/dd"))) &amp; "Q" &amp; INT((MONTH(DATEVALUE(TEXT(B1150,"yyyy/mm/dd")))+2)/3))))))))))</f>
        <v>Standard Shipment</v>
      </c>
      <c r="D1150" s="67" t="str">
        <f ca="1">IF(C1150="Local Scrap","Closed",IFERROR(IF(A1150="kgb","Closed",IF(MID(C1150,5,1)="Q","Closed",LOOKUP(TODAY()-W1150, {0,31,91,181,366}, {"0-30天","31-90天","91-180天","181-365天","365天以上"}))), LOOKUP(TODAY()-Z1150, {0,31,91,181,366}, {"0-30天","31-90天","91-180天","181-365天","365天以上"})))</f>
        <v>Closed</v>
      </c>
      <c r="E1150" s="67" t="str" cm="1">
        <f t="array" ref="E1150">IF(A1150&lt;&gt;"kbb", "", IF(IFERROR(VALUE(V1150), 0)=MAX(INDEX(($A$2:$A$4929="kbb")*($L$2:$L$4929=L1150)*IFERROR(VALUE($V$2:$V$4929), 0), 0)), "最新", "歷史重複"))</f>
        <v/>
      </c>
      <c r="F1150" t="s">
        <v>5335</v>
      </c>
      <c r="G1150" t="s">
        <v>29</v>
      </c>
      <c r="H1150" t="s">
        <v>30</v>
      </c>
      <c r="I1150" t="s">
        <v>3483</v>
      </c>
      <c r="J1150" t="s">
        <v>5336</v>
      </c>
      <c r="K1150" t="s">
        <v>5337</v>
      </c>
      <c r="L1150" t="s">
        <v>5347</v>
      </c>
      <c r="M1150" t="s">
        <v>1575</v>
      </c>
      <c r="N1150" t="s">
        <v>1576</v>
      </c>
      <c r="O1150" t="s">
        <v>37</v>
      </c>
      <c r="P1150" t="s">
        <v>5348</v>
      </c>
      <c r="Q1150" t="s">
        <v>38</v>
      </c>
      <c r="R1150" t="s">
        <v>1881</v>
      </c>
      <c r="S1150" t="s">
        <v>5340</v>
      </c>
      <c r="T1150" t="s">
        <v>5349</v>
      </c>
      <c r="U1150" t="s">
        <v>4909</v>
      </c>
      <c r="V1150" t="s">
        <v>4909</v>
      </c>
      <c r="W1150" t="s">
        <v>37</v>
      </c>
      <c r="X1150" t="s">
        <v>37</v>
      </c>
      <c r="Y1150" t="s">
        <v>37</v>
      </c>
      <c r="Z1150" t="s">
        <v>5350</v>
      </c>
      <c r="AA1150" t="s">
        <v>44</v>
      </c>
      <c r="AB1150" t="s">
        <v>44</v>
      </c>
      <c r="AC1150" t="s">
        <v>45</v>
      </c>
      <c r="AD1150" t="s">
        <v>1532</v>
      </c>
      <c r="AE1150" t="s">
        <v>5296</v>
      </c>
      <c r="AF1150" t="s">
        <v>1730</v>
      </c>
      <c r="AG1150">
        <v>622382</v>
      </c>
      <c r="AH1150">
        <v>6.2</v>
      </c>
      <c r="AI1150">
        <v>6.2</v>
      </c>
    </row>
    <row r="1151" spans="1:35" ht="16.850000000000001" customHeight="1">
      <c r="A1151" s="65" t="str">
        <f>IF(L1151="","",IF(COUNTIF(Wip!K:K,L1151)=0,IF(W1151="","KGB","KBB"),IF(AND(_xlfn.IFNA(VLOOKUP(L1151,Wip!K:M,3,0),"")="Y",Q1151="MTCAPPLYCONF"),"On Hold",IF(W1151="","KGB","KBB"))))</f>
        <v>KGB</v>
      </c>
      <c r="B1151" s="65" t="str">
        <f>IF(A1151="on hold", "on hold",
 IF(A1151="KGB", "Standard Shipment",
  IF(IFERROR(IFERROR(VLOOKUP(L1151, List!D:J, 7, 0), VLOOKUP(L1151&amp;"", List!D:J, 7, 0)), 0)=0,
   IF(IFERROR(IFERROR(VLOOKUP(L1151, 'CND List'!$A:$C, 3, 0), VLOOKUP(L1151&amp;"", 'CND List'!$A:$C, 3, 0)), 0)=0,
    IF(A1151="KBB", "-", ""),
    IFERROR(VLOOKUP(L1151, 'CND List'!$A:$C, 3, 0), VLOOKUP(L1151&amp;"", 'CND List'!$A:$C, 3, 0))
   ),
   IFERROR(VLOOKUP(L1151, List!D:J, 7, 0), VLOOKUP(L1151&amp;"", List!D:J, 7, 0))
  )
 )
)</f>
        <v>Standard Shipment</v>
      </c>
      <c r="C1151" s="66" t="str">
        <f t="shared" si="19"/>
        <v>Standard Shipment</v>
      </c>
      <c r="D1151" s="67" t="str">
        <f ca="1">IF(C1151="Local Scrap","Closed",IFERROR(IF(A1151="kgb","Closed",IF(MID(C1151,5,1)="Q","Closed",LOOKUP(TODAY()-W1151, {0,31,91,181,366}, {"0-30天","31-90天","91-180天","181-365天","365天以上"}))), LOOKUP(TODAY()-Z1151, {0,31,91,181,366}, {"0-30天","31-90天","91-180天","181-365天","365天以上"})))</f>
        <v>Closed</v>
      </c>
      <c r="E1151" s="67" t="str" cm="1">
        <f t="array" ref="E1151">IF(A1151&lt;&gt;"kbb", "", IF(IFERROR(VALUE(V1151), 0)=MAX(INDEX(($A$2:$A$4929="kbb")*($L$2:$L$4929=L1151)*IFERROR(VALUE($V$2:$V$4929), 0), 0)), "最新", "歷史重複"))</f>
        <v/>
      </c>
      <c r="F1151" t="s">
        <v>5335</v>
      </c>
      <c r="G1151" t="s">
        <v>29</v>
      </c>
      <c r="H1151" t="s">
        <v>30</v>
      </c>
      <c r="I1151" t="s">
        <v>3483</v>
      </c>
      <c r="J1151" t="s">
        <v>5336</v>
      </c>
      <c r="K1151" t="s">
        <v>5337</v>
      </c>
      <c r="L1151" t="s">
        <v>5351</v>
      </c>
      <c r="M1151" t="s">
        <v>3335</v>
      </c>
      <c r="N1151" t="s">
        <v>1260</v>
      </c>
      <c r="O1151" t="s">
        <v>37</v>
      </c>
      <c r="P1151" t="s">
        <v>5352</v>
      </c>
      <c r="Q1151" t="s">
        <v>38</v>
      </c>
      <c r="R1151" t="s">
        <v>1881</v>
      </c>
      <c r="S1151" t="s">
        <v>5340</v>
      </c>
      <c r="T1151" t="s">
        <v>5353</v>
      </c>
      <c r="U1151" t="s">
        <v>4892</v>
      </c>
      <c r="V1151" t="s">
        <v>4892</v>
      </c>
      <c r="W1151" t="s">
        <v>37</v>
      </c>
      <c r="X1151" t="s">
        <v>37</v>
      </c>
      <c r="Y1151" t="s">
        <v>37</v>
      </c>
      <c r="Z1151" t="s">
        <v>5354</v>
      </c>
      <c r="AA1151" t="s">
        <v>44</v>
      </c>
      <c r="AB1151" t="s">
        <v>44</v>
      </c>
      <c r="AC1151" t="s">
        <v>45</v>
      </c>
      <c r="AD1151" t="s">
        <v>1257</v>
      </c>
      <c r="AE1151" t="s">
        <v>4894</v>
      </c>
      <c r="AF1151" t="s">
        <v>1730</v>
      </c>
      <c r="AG1151">
        <v>622302</v>
      </c>
      <c r="AH1151">
        <v>7.2</v>
      </c>
      <c r="AI1151">
        <v>7.2</v>
      </c>
    </row>
    <row r="1152" spans="1:35" ht="16.850000000000001" customHeight="1">
      <c r="A1152" s="65" t="str">
        <f>IF(L1152="","",IF(COUNTIF(Wip!K:K,L1152)=0,IF(W1152="","KGB","KBB"),IF(AND(_xlfn.IFNA(VLOOKUP(L1152,Wip!K:M,3,0),"")="Y",Q1152="MTCAPPLYCONF"),"On Hold",IF(W1152="","KGB","KBB"))))</f>
        <v>KGB</v>
      </c>
      <c r="B1152" s="65" t="str">
        <f>IF(A1152="on hold", "on hold",
 IF(A1152="KGB", "Standard Shipment",
  IF(IFERROR(IFERROR(VLOOKUP(L1152, List!D:J, 7, 0), VLOOKUP(L1152&amp;"", List!D:J, 7, 0)), 0)=0,
   IF(IFERROR(IFERROR(VLOOKUP(L1152, 'CND List'!$A:$C, 3, 0), VLOOKUP(L1152&amp;"", 'CND List'!$A:$C, 3, 0)), 0)=0,
    IF(A1152="KBB", "-", ""),
    IFERROR(VLOOKUP(L1152, 'CND List'!$A:$C, 3, 0), VLOOKUP(L1152&amp;"", 'CND List'!$A:$C, 3, 0))
   ),
   IFERROR(VLOOKUP(L1152, List!D:J, 7, 0), VLOOKUP(L1152&amp;"", List!D:J, 7, 0))
  )
 )
)</f>
        <v>Standard Shipment</v>
      </c>
      <c r="C1152" s="66" t="str">
        <f t="shared" si="19"/>
        <v>Standard Shipment</v>
      </c>
      <c r="D1152" s="67" t="str">
        <f ca="1">IF(C1152="Local Scrap","Closed",IFERROR(IF(A1152="kgb","Closed",IF(MID(C1152,5,1)="Q","Closed",LOOKUP(TODAY()-W1152, {0,31,91,181,366}, {"0-30天","31-90天","91-180天","181-365天","365天以上"}))), LOOKUP(TODAY()-Z1152, {0,31,91,181,366}, {"0-30天","31-90天","91-180天","181-365天","365天以上"})))</f>
        <v>Closed</v>
      </c>
      <c r="E1152" s="67" t="str" cm="1">
        <f t="array" ref="E1152">IF(A1152&lt;&gt;"kbb", "", IF(IFERROR(VALUE(V1152), 0)=MAX(INDEX(($A$2:$A$4929="kbb")*($L$2:$L$4929=L1152)*IFERROR(VALUE($V$2:$V$4929), 0), 0)), "最新", "歷史重複"))</f>
        <v/>
      </c>
      <c r="F1152" t="s">
        <v>5335</v>
      </c>
      <c r="G1152" t="s">
        <v>29</v>
      </c>
      <c r="H1152" t="s">
        <v>30</v>
      </c>
      <c r="I1152" t="s">
        <v>3483</v>
      </c>
      <c r="J1152" t="s">
        <v>5336</v>
      </c>
      <c r="K1152" t="s">
        <v>5337</v>
      </c>
      <c r="L1152" t="s">
        <v>5355</v>
      </c>
      <c r="M1152" t="s">
        <v>3254</v>
      </c>
      <c r="N1152" t="s">
        <v>3255</v>
      </c>
      <c r="O1152" t="s">
        <v>37</v>
      </c>
      <c r="P1152" t="s">
        <v>5356</v>
      </c>
      <c r="Q1152" t="s">
        <v>38</v>
      </c>
      <c r="R1152" t="s">
        <v>1881</v>
      </c>
      <c r="S1152" t="s">
        <v>5357</v>
      </c>
      <c r="T1152" t="s">
        <v>5358</v>
      </c>
      <c r="U1152" t="s">
        <v>4665</v>
      </c>
      <c r="V1152" t="s">
        <v>4665</v>
      </c>
      <c r="W1152" t="s">
        <v>37</v>
      </c>
      <c r="X1152" t="s">
        <v>37</v>
      </c>
      <c r="Y1152" t="s">
        <v>37</v>
      </c>
      <c r="Z1152" t="s">
        <v>5359</v>
      </c>
      <c r="AA1152" t="s">
        <v>44</v>
      </c>
      <c r="AB1152" t="s">
        <v>44</v>
      </c>
      <c r="AC1152" t="s">
        <v>45</v>
      </c>
      <c r="AD1152" t="s">
        <v>1532</v>
      </c>
      <c r="AE1152" t="s">
        <v>4871</v>
      </c>
      <c r="AF1152" t="s">
        <v>2122</v>
      </c>
      <c r="AG1152">
        <v>622398</v>
      </c>
      <c r="AH1152">
        <v>6.4</v>
      </c>
      <c r="AI1152">
        <v>6.4</v>
      </c>
    </row>
    <row r="1153" spans="1:35" ht="16.850000000000001" customHeight="1">
      <c r="A1153" s="65" t="str">
        <f>IF(L1153="","",IF(COUNTIF(Wip!K:K,L1153)=0,IF(W1153="","KGB","KBB"),IF(AND(_xlfn.IFNA(VLOOKUP(L1153,Wip!K:M,3,0),"")="Y",Q1153="MTCAPPLYCONF"),"On Hold",IF(W1153="","KGB","KBB"))))</f>
        <v>KBB</v>
      </c>
      <c r="B1153" s="65" t="str">
        <f>IF(A1153="on hold", "on hold",
 IF(A1153="KGB", "Standard Shipment",
  IF(IFERROR(IFERROR(VLOOKUP(L1153, List!D:J, 7, 0), VLOOKUP(L1153&amp;"", List!D:J, 7, 0)), 0)=0,
   IF(IFERROR(IFERROR(VLOOKUP(L1153, 'CND List'!$A:$C, 3, 0), VLOOKUP(L1153&amp;"", 'CND List'!$A:$C, 3, 0)), 0)=0,
    IF(A1153="KBB", "-", ""),
    IFERROR(VLOOKUP(L1153, 'CND List'!$A:$C, 3, 0), VLOOKUP(L1153&amp;"", 'CND List'!$A:$C, 3, 0))
   ),
   IFERROR(VLOOKUP(L1153, List!D:J, 7, 0), VLOOKUP(L1153&amp;"", List!D:J, 7, 0))
  )
 )
)</f>
        <v>-</v>
      </c>
      <c r="C1153" s="66" t="str">
        <f t="shared" si="19"/>
        <v>wait for return customer</v>
      </c>
      <c r="D1153" s="67" t="str">
        <f ca="1">IF(C1153="Local Scrap","Closed",IFERROR(IF(A1153="kgb","Closed",IF(MID(C1153,5,1)="Q","Closed",LOOKUP(TODAY()-W1153, {0,31,91,181,366}, {"0-30天","31-90天","91-180天","181-365天","365天以上"}))), LOOKUP(TODAY()-Z1153, {0,31,91,181,366}, {"0-30天","31-90天","91-180天","181-365天","365天以上"})))</f>
        <v>181-365天</v>
      </c>
      <c r="E1153" s="67" t="str" cm="1">
        <f t="array" ref="E1153">IF(A1153&lt;&gt;"kbb", "", IF(IFERROR(VALUE(V1153), 0)=MAX(INDEX(($A$2:$A$4929="kbb")*($L$2:$L$4929=L1153)*IFERROR(VALUE($V$2:$V$4929), 0), 0)), "最新", "歷史重複"))</f>
        <v>最新</v>
      </c>
      <c r="F1153" t="s">
        <v>5335</v>
      </c>
      <c r="G1153" t="s">
        <v>29</v>
      </c>
      <c r="H1153" t="s">
        <v>30</v>
      </c>
      <c r="I1153" t="s">
        <v>3483</v>
      </c>
      <c r="J1153" t="s">
        <v>5336</v>
      </c>
      <c r="K1153" t="s">
        <v>5337</v>
      </c>
      <c r="L1153" t="s">
        <v>5360</v>
      </c>
      <c r="M1153" t="s">
        <v>1390</v>
      </c>
      <c r="N1153" t="s">
        <v>1391</v>
      </c>
      <c r="O1153" t="s">
        <v>37</v>
      </c>
      <c r="P1153" t="s">
        <v>5360</v>
      </c>
      <c r="Q1153" t="s">
        <v>38</v>
      </c>
      <c r="R1153" t="s">
        <v>39</v>
      </c>
      <c r="S1153" t="s">
        <v>5340</v>
      </c>
      <c r="T1153" t="s">
        <v>37</v>
      </c>
      <c r="U1153" t="s">
        <v>37</v>
      </c>
      <c r="V1153" t="s">
        <v>5361</v>
      </c>
      <c r="W1153" t="s">
        <v>517</v>
      </c>
      <c r="X1153" t="s">
        <v>114</v>
      </c>
      <c r="Y1153" t="s">
        <v>518</v>
      </c>
      <c r="Z1153" t="s">
        <v>5362</v>
      </c>
      <c r="AA1153" t="s">
        <v>44</v>
      </c>
      <c r="AB1153" t="s">
        <v>44</v>
      </c>
      <c r="AC1153" t="s">
        <v>117</v>
      </c>
      <c r="AD1153" t="s">
        <v>1302</v>
      </c>
      <c r="AE1153" t="s">
        <v>37</v>
      </c>
      <c r="AF1153" t="s">
        <v>37</v>
      </c>
      <c r="AG1153" t="s">
        <v>37</v>
      </c>
      <c r="AH1153" t="s">
        <v>37</v>
      </c>
      <c r="AI1153" t="s">
        <v>37</v>
      </c>
    </row>
    <row r="1154" spans="1:35" ht="16.850000000000001" customHeight="1">
      <c r="A1154" s="65" t="str">
        <f>IF(L1154="","",IF(COUNTIF(Wip!K:K,L1154)=0,IF(W1154="","KGB","KBB"),IF(AND(_xlfn.IFNA(VLOOKUP(L1154,Wip!K:M,3,0),"")="Y",Q1154="MTCAPPLYCONF"),"On Hold",IF(W1154="","KGB","KBB"))))</f>
        <v>KBB</v>
      </c>
      <c r="B1154" s="65" t="str">
        <f>IF(A1154="on hold", "on hold",
 IF(A1154="KGB", "Standard Shipment",
  IF(IFERROR(IFERROR(VLOOKUP(L1154, List!D:J, 7, 0), VLOOKUP(L1154&amp;"", List!D:J, 7, 0)), 0)=0,
   IF(IFERROR(IFERROR(VLOOKUP(L1154, 'CND List'!$A:$C, 3, 0), VLOOKUP(L1154&amp;"", 'CND List'!$A:$C, 3, 0)), 0)=0,
    IF(A1154="KBB", "-", ""),
    IFERROR(VLOOKUP(L1154, 'CND List'!$A:$C, 3, 0), VLOOKUP(L1154&amp;"", 'CND List'!$A:$C, 3, 0))
   ),
   IFERROR(VLOOKUP(L1154, List!D:J, 7, 0), VLOOKUP(L1154&amp;"", List!D:J, 7, 0))
  )
 )
)</f>
        <v>CND Sceond Pass</v>
      </c>
      <c r="C1154" s="66" t="str">
        <f t="shared" si="19"/>
        <v>Standard Shipment</v>
      </c>
      <c r="D1154" s="67" t="str">
        <f ca="1">IF(C1154="Local Scrap","Closed",IFERROR(IF(A1154="kgb","Closed",IF(MID(C1154,5,1)="Q","Closed",LOOKUP(TODAY()-W1154, {0,31,91,181,366}, {"0-30天","31-90天","91-180天","181-365天","365天以上"}))), LOOKUP(TODAY()-Z1154, {0,31,91,181,366}, {"0-30天","31-90天","91-180天","181-365天","365天以上"})))</f>
        <v>181-365天</v>
      </c>
      <c r="E1154" s="67" t="str" cm="1">
        <f t="array" ref="E1154">IF(A1154&lt;&gt;"kbb", "", IF(IFERROR(VALUE(V1154), 0)=MAX(INDEX(($A$2:$A$4929="kbb")*($L$2:$L$4929=L1154)*IFERROR(VALUE($V$2:$V$4929), 0), 0)), "最新", "歷史重複"))</f>
        <v>最新</v>
      </c>
      <c r="F1154" t="s">
        <v>5335</v>
      </c>
      <c r="G1154" t="s">
        <v>29</v>
      </c>
      <c r="H1154" t="s">
        <v>30</v>
      </c>
      <c r="I1154" t="s">
        <v>3483</v>
      </c>
      <c r="J1154" t="s">
        <v>5336</v>
      </c>
      <c r="K1154" t="s">
        <v>5337</v>
      </c>
      <c r="L1154" t="s">
        <v>5363</v>
      </c>
      <c r="M1154" t="s">
        <v>2359</v>
      </c>
      <c r="N1154" t="s">
        <v>2360</v>
      </c>
      <c r="O1154" t="s">
        <v>37</v>
      </c>
      <c r="P1154" t="s">
        <v>5363</v>
      </c>
      <c r="Q1154" t="s">
        <v>38</v>
      </c>
      <c r="R1154" t="s">
        <v>39</v>
      </c>
      <c r="S1154" t="s">
        <v>5340</v>
      </c>
      <c r="T1154" t="s">
        <v>37</v>
      </c>
      <c r="U1154" t="s">
        <v>37</v>
      </c>
      <c r="V1154" t="s">
        <v>5364</v>
      </c>
      <c r="W1154" t="s">
        <v>517</v>
      </c>
      <c r="X1154" t="s">
        <v>114</v>
      </c>
      <c r="Y1154" t="s">
        <v>518</v>
      </c>
      <c r="Z1154" t="s">
        <v>5365</v>
      </c>
      <c r="AA1154" t="s">
        <v>44</v>
      </c>
      <c r="AB1154" t="s">
        <v>44</v>
      </c>
      <c r="AC1154" t="s">
        <v>117</v>
      </c>
      <c r="AD1154" t="s">
        <v>1532</v>
      </c>
      <c r="AE1154" t="s">
        <v>37</v>
      </c>
      <c r="AF1154" t="s">
        <v>37</v>
      </c>
      <c r="AG1154" t="s">
        <v>37</v>
      </c>
      <c r="AH1154" t="s">
        <v>37</v>
      </c>
      <c r="AI1154" t="s">
        <v>37</v>
      </c>
    </row>
    <row r="1155" spans="1:35" ht="16.850000000000001" customHeight="1">
      <c r="A1155" s="65" t="str">
        <f>IF(L1155="","",IF(COUNTIF(Wip!K:K,L1155)=0,IF(W1155="","KGB","KBB"),IF(AND(_xlfn.IFNA(VLOOKUP(L1155,Wip!K:M,3,0),"")="Y",Q1155="MTCAPPLYCONF"),"On Hold",IF(W1155="","KGB","KBB"))))</f>
        <v>KGB</v>
      </c>
      <c r="B1155" s="65" t="str">
        <f>IF(A1155="on hold", "on hold",
 IF(A1155="KGB", "Standard Shipment",
  IF(IFERROR(IFERROR(VLOOKUP(L1155, List!D:J, 7, 0), VLOOKUP(L1155&amp;"", List!D:J, 7, 0)), 0)=0,
   IF(IFERROR(IFERROR(VLOOKUP(L1155, 'CND List'!$A:$C, 3, 0), VLOOKUP(L1155&amp;"", 'CND List'!$A:$C, 3, 0)), 0)=0,
    IF(A1155="KBB", "-", ""),
    IFERROR(VLOOKUP(L1155, 'CND List'!$A:$C, 3, 0), VLOOKUP(L1155&amp;"", 'CND List'!$A:$C, 3, 0))
   ),
   IFERROR(VLOOKUP(L1155, List!D:J, 7, 0), VLOOKUP(L1155&amp;"", List!D:J, 7, 0))
  )
 )
)</f>
        <v>Standard Shipment</v>
      </c>
      <c r="C1155" s="66" t="str">
        <f t="shared" si="19"/>
        <v>Standard Shipment</v>
      </c>
      <c r="D1155" s="67" t="str">
        <f ca="1">IF(C1155="Local Scrap","Closed",IFERROR(IF(A1155="kgb","Closed",IF(MID(C1155,5,1)="Q","Closed",LOOKUP(TODAY()-W1155, {0,31,91,181,366}, {"0-30天","31-90天","91-180天","181-365天","365天以上"}))), LOOKUP(TODAY()-Z1155, {0,31,91,181,366}, {"0-30天","31-90天","91-180天","181-365天","365天以上"})))</f>
        <v>Closed</v>
      </c>
      <c r="E1155" s="67" t="str" cm="1">
        <f t="array" ref="E1155">IF(A1155&lt;&gt;"kbb", "", IF(IFERROR(VALUE(V1155), 0)=MAX(INDEX(($A$2:$A$4929="kbb")*($L$2:$L$4929=L1155)*IFERROR(VALUE($V$2:$V$4929), 0), 0)), "最新", "歷史重複"))</f>
        <v/>
      </c>
      <c r="F1155" t="s">
        <v>5335</v>
      </c>
      <c r="G1155" t="s">
        <v>29</v>
      </c>
      <c r="H1155" t="s">
        <v>30</v>
      </c>
      <c r="I1155" t="s">
        <v>3483</v>
      </c>
      <c r="J1155" t="s">
        <v>5336</v>
      </c>
      <c r="K1155" t="s">
        <v>5337</v>
      </c>
      <c r="L1155" t="s">
        <v>5366</v>
      </c>
      <c r="M1155" t="s">
        <v>1259</v>
      </c>
      <c r="N1155" t="s">
        <v>1260</v>
      </c>
      <c r="O1155" t="s">
        <v>37</v>
      </c>
      <c r="P1155" t="s">
        <v>5367</v>
      </c>
      <c r="Q1155" t="s">
        <v>38</v>
      </c>
      <c r="R1155" t="s">
        <v>1881</v>
      </c>
      <c r="S1155" t="s">
        <v>5340</v>
      </c>
      <c r="T1155" t="s">
        <v>5368</v>
      </c>
      <c r="U1155" t="s">
        <v>4892</v>
      </c>
      <c r="V1155" t="s">
        <v>4892</v>
      </c>
      <c r="W1155" t="s">
        <v>37</v>
      </c>
      <c r="X1155" t="s">
        <v>37</v>
      </c>
      <c r="Y1155" t="s">
        <v>37</v>
      </c>
      <c r="Z1155" t="s">
        <v>5369</v>
      </c>
      <c r="AA1155" t="s">
        <v>44</v>
      </c>
      <c r="AB1155" t="s">
        <v>44</v>
      </c>
      <c r="AC1155" t="s">
        <v>45</v>
      </c>
      <c r="AD1155" t="s">
        <v>1257</v>
      </c>
      <c r="AE1155" t="s">
        <v>4894</v>
      </c>
      <c r="AF1155" t="s">
        <v>1730</v>
      </c>
      <c r="AG1155">
        <v>622302</v>
      </c>
      <c r="AH1155">
        <v>7.2</v>
      </c>
      <c r="AI1155">
        <v>7.2</v>
      </c>
    </row>
    <row r="1156" spans="1:35" ht="16.850000000000001" customHeight="1">
      <c r="A1156" s="65" t="str">
        <f>IF(L1156="","",IF(COUNTIF(Wip!K:K,L1156)=0,IF(W1156="","KGB","KBB"),IF(AND(_xlfn.IFNA(VLOOKUP(L1156,Wip!K:M,3,0),"")="Y",Q1156="MTCAPPLYCONF"),"On Hold",IF(W1156="","KGB","KBB"))))</f>
        <v>KGB</v>
      </c>
      <c r="B1156" s="65" t="str">
        <f>IF(A1156="on hold", "on hold",
 IF(A1156="KGB", "Standard Shipment",
  IF(IFERROR(IFERROR(VLOOKUP(L1156, List!D:J, 7, 0), VLOOKUP(L1156&amp;"", List!D:J, 7, 0)), 0)=0,
   IF(IFERROR(IFERROR(VLOOKUP(L1156, 'CND List'!$A:$C, 3, 0), VLOOKUP(L1156&amp;"", 'CND List'!$A:$C, 3, 0)), 0)=0,
    IF(A1156="KBB", "-", ""),
    IFERROR(VLOOKUP(L1156, 'CND List'!$A:$C, 3, 0), VLOOKUP(L1156&amp;"", 'CND List'!$A:$C, 3, 0))
   ),
   IFERROR(VLOOKUP(L1156, List!D:J, 7, 0), VLOOKUP(L1156&amp;"", List!D:J, 7, 0))
  )
 )
)</f>
        <v>Standard Shipment</v>
      </c>
      <c r="C1156" s="66" t="str">
        <f t="shared" si="19"/>
        <v>Standard Shipment</v>
      </c>
      <c r="D1156" s="67" t="str">
        <f ca="1">IF(C1156="Local Scrap","Closed",IFERROR(IF(A1156="kgb","Closed",IF(MID(C1156,5,1)="Q","Closed",LOOKUP(TODAY()-W1156, {0,31,91,181,366}, {"0-30天","31-90天","91-180天","181-365天","365天以上"}))), LOOKUP(TODAY()-Z1156, {0,31,91,181,366}, {"0-30天","31-90天","91-180天","181-365天","365天以上"})))</f>
        <v>Closed</v>
      </c>
      <c r="E1156" s="67" t="str" cm="1">
        <f t="array" ref="E1156">IF(A1156&lt;&gt;"kbb", "", IF(IFERROR(VALUE(V1156), 0)=MAX(INDEX(($A$2:$A$4929="kbb")*($L$2:$L$4929=L1156)*IFERROR(VALUE($V$2:$V$4929), 0), 0)), "最新", "歷史重複"))</f>
        <v/>
      </c>
      <c r="F1156" t="s">
        <v>5335</v>
      </c>
      <c r="G1156" t="s">
        <v>29</v>
      </c>
      <c r="H1156" t="s">
        <v>30</v>
      </c>
      <c r="I1156" t="s">
        <v>3483</v>
      </c>
      <c r="J1156" t="s">
        <v>5336</v>
      </c>
      <c r="K1156" t="s">
        <v>5337</v>
      </c>
      <c r="L1156" t="s">
        <v>5370</v>
      </c>
      <c r="M1156" t="s">
        <v>4164</v>
      </c>
      <c r="N1156" t="s">
        <v>4165</v>
      </c>
      <c r="O1156" t="s">
        <v>37</v>
      </c>
      <c r="P1156" t="s">
        <v>5371</v>
      </c>
      <c r="Q1156" t="s">
        <v>38</v>
      </c>
      <c r="R1156" t="s">
        <v>1881</v>
      </c>
      <c r="S1156" t="s">
        <v>5372</v>
      </c>
      <c r="T1156" t="s">
        <v>5373</v>
      </c>
      <c r="U1156" t="s">
        <v>4795</v>
      </c>
      <c r="V1156" t="s">
        <v>4795</v>
      </c>
      <c r="W1156" t="s">
        <v>37</v>
      </c>
      <c r="X1156" t="s">
        <v>37</v>
      </c>
      <c r="Y1156" t="s">
        <v>37</v>
      </c>
      <c r="Z1156" t="s">
        <v>5374</v>
      </c>
      <c r="AA1156" t="s">
        <v>44</v>
      </c>
      <c r="AB1156" t="s">
        <v>44</v>
      </c>
      <c r="AC1156" t="s">
        <v>45</v>
      </c>
      <c r="AD1156" t="s">
        <v>1532</v>
      </c>
      <c r="AE1156" t="s">
        <v>5375</v>
      </c>
      <c r="AF1156" t="s">
        <v>48</v>
      </c>
      <c r="AG1156">
        <v>622286</v>
      </c>
      <c r="AH1156">
        <v>7.8</v>
      </c>
      <c r="AI1156">
        <v>7.8</v>
      </c>
    </row>
    <row r="1157" spans="1:35" ht="16.850000000000001" customHeight="1">
      <c r="A1157" s="65" t="str">
        <f>IF(L1157="","",IF(COUNTIF(Wip!K:K,L1157)=0,IF(W1157="","KGB","KBB"),IF(AND(_xlfn.IFNA(VLOOKUP(L1157,Wip!K:M,3,0),"")="Y",Q1157="MTCAPPLYCONF"),"On Hold",IF(W1157="","KGB","KBB"))))</f>
        <v>KGB</v>
      </c>
      <c r="B1157" s="65" t="str">
        <f>IF(A1157="on hold", "on hold",
 IF(A1157="KGB", "Standard Shipment",
  IF(IFERROR(IFERROR(VLOOKUP(L1157, List!D:J, 7, 0), VLOOKUP(L1157&amp;"", List!D:J, 7, 0)), 0)=0,
   IF(IFERROR(IFERROR(VLOOKUP(L1157, 'CND List'!$A:$C, 3, 0), VLOOKUP(L1157&amp;"", 'CND List'!$A:$C, 3, 0)), 0)=0,
    IF(A1157="KBB", "-", ""),
    IFERROR(VLOOKUP(L1157, 'CND List'!$A:$C, 3, 0), VLOOKUP(L1157&amp;"", 'CND List'!$A:$C, 3, 0))
   ),
   IFERROR(VLOOKUP(L1157, List!D:J, 7, 0), VLOOKUP(L1157&amp;"", List!D:J, 7, 0))
  )
 )
)</f>
        <v>Standard Shipment</v>
      </c>
      <c r="C1157" s="66" t="str">
        <f t="shared" si="19"/>
        <v>Standard Shipment</v>
      </c>
      <c r="D1157" s="67" t="str">
        <f ca="1">IF(C1157="Local Scrap","Closed",IFERROR(IF(A1157="kgb","Closed",IF(MID(C1157,5,1)="Q","Closed",LOOKUP(TODAY()-W1157, {0,31,91,181,366}, {"0-30天","31-90天","91-180天","181-365天","365天以上"}))), LOOKUP(TODAY()-Z1157, {0,31,91,181,366}, {"0-30天","31-90天","91-180天","181-365天","365天以上"})))</f>
        <v>Closed</v>
      </c>
      <c r="E1157" s="67" t="str" cm="1">
        <f t="array" ref="E1157">IF(A1157&lt;&gt;"kbb", "", IF(IFERROR(VALUE(V1157), 0)=MAX(INDEX(($A$2:$A$4929="kbb")*($L$2:$L$4929=L1157)*IFERROR(VALUE($V$2:$V$4929), 0), 0)), "最新", "歷史重複"))</f>
        <v/>
      </c>
      <c r="F1157" t="s">
        <v>5335</v>
      </c>
      <c r="G1157" t="s">
        <v>29</v>
      </c>
      <c r="H1157" t="s">
        <v>30</v>
      </c>
      <c r="I1157" t="s">
        <v>3483</v>
      </c>
      <c r="J1157" t="s">
        <v>5336</v>
      </c>
      <c r="K1157" t="s">
        <v>5337</v>
      </c>
      <c r="L1157" t="s">
        <v>5376</v>
      </c>
      <c r="M1157" t="s">
        <v>4164</v>
      </c>
      <c r="N1157" t="s">
        <v>4165</v>
      </c>
      <c r="O1157" t="s">
        <v>37</v>
      </c>
      <c r="P1157" t="s">
        <v>5377</v>
      </c>
      <c r="Q1157" t="s">
        <v>38</v>
      </c>
      <c r="R1157" t="s">
        <v>1881</v>
      </c>
      <c r="S1157" t="s">
        <v>5372</v>
      </c>
      <c r="T1157" t="s">
        <v>5378</v>
      </c>
      <c r="U1157" t="s">
        <v>4795</v>
      </c>
      <c r="V1157" t="s">
        <v>4795</v>
      </c>
      <c r="W1157" t="s">
        <v>37</v>
      </c>
      <c r="X1157" t="s">
        <v>37</v>
      </c>
      <c r="Y1157" t="s">
        <v>37</v>
      </c>
      <c r="Z1157" t="s">
        <v>5379</v>
      </c>
      <c r="AA1157" t="s">
        <v>44</v>
      </c>
      <c r="AB1157" t="s">
        <v>44</v>
      </c>
      <c r="AC1157" t="s">
        <v>45</v>
      </c>
      <c r="AD1157" t="s">
        <v>1532</v>
      </c>
      <c r="AE1157" t="s">
        <v>4797</v>
      </c>
      <c r="AF1157" t="s">
        <v>48</v>
      </c>
      <c r="AG1157">
        <v>622286</v>
      </c>
      <c r="AH1157">
        <v>7.8</v>
      </c>
      <c r="AI1157">
        <v>7.8</v>
      </c>
    </row>
    <row r="1158" spans="1:35" ht="16.850000000000001" customHeight="1">
      <c r="A1158" s="65" t="str">
        <f>IF(L1158="","",IF(COUNTIF(Wip!K:K,L1158)=0,IF(W1158="","KGB","KBB"),IF(AND(_xlfn.IFNA(VLOOKUP(L1158,Wip!K:M,3,0),"")="Y",Q1158="MTCAPPLYCONF"),"On Hold",IF(W1158="","KGB","KBB"))))</f>
        <v>KGB</v>
      </c>
      <c r="B1158" s="65" t="str">
        <f>IF(A1158="on hold", "on hold",
 IF(A1158="KGB", "Standard Shipment",
  IF(IFERROR(IFERROR(VLOOKUP(L1158, List!D:J, 7, 0), VLOOKUP(L1158&amp;"", List!D:J, 7, 0)), 0)=0,
   IF(IFERROR(IFERROR(VLOOKUP(L1158, 'CND List'!$A:$C, 3, 0), VLOOKUP(L1158&amp;"", 'CND List'!$A:$C, 3, 0)), 0)=0,
    IF(A1158="KBB", "-", ""),
    IFERROR(VLOOKUP(L1158, 'CND List'!$A:$C, 3, 0), VLOOKUP(L1158&amp;"", 'CND List'!$A:$C, 3, 0))
   ),
   IFERROR(VLOOKUP(L1158, List!D:J, 7, 0), VLOOKUP(L1158&amp;"", List!D:J, 7, 0))
  )
 )
)</f>
        <v>Standard Shipment</v>
      </c>
      <c r="C1158" s="66" t="str">
        <f t="shared" si="19"/>
        <v>Standard Shipment</v>
      </c>
      <c r="D1158" s="67" t="str">
        <f ca="1">IF(C1158="Local Scrap","Closed",IFERROR(IF(A1158="kgb","Closed",IF(MID(C1158,5,1)="Q","Closed",LOOKUP(TODAY()-W1158, {0,31,91,181,366}, {"0-30天","31-90天","91-180天","181-365天","365天以上"}))), LOOKUP(TODAY()-Z1158, {0,31,91,181,366}, {"0-30天","31-90天","91-180天","181-365天","365天以上"})))</f>
        <v>Closed</v>
      </c>
      <c r="E1158" s="67" t="str" cm="1">
        <f t="array" ref="E1158">IF(A1158&lt;&gt;"kbb", "", IF(IFERROR(VALUE(V1158), 0)=MAX(INDEX(($A$2:$A$4929="kbb")*($L$2:$L$4929=L1158)*IFERROR(VALUE($V$2:$V$4929), 0), 0)), "最新", "歷史重複"))</f>
        <v/>
      </c>
      <c r="F1158" t="s">
        <v>5335</v>
      </c>
      <c r="G1158" t="s">
        <v>29</v>
      </c>
      <c r="H1158" t="s">
        <v>30</v>
      </c>
      <c r="I1158" t="s">
        <v>3483</v>
      </c>
      <c r="J1158" t="s">
        <v>5336</v>
      </c>
      <c r="K1158" t="s">
        <v>5337</v>
      </c>
      <c r="L1158" t="s">
        <v>5380</v>
      </c>
      <c r="M1158" t="s">
        <v>1746</v>
      </c>
      <c r="N1158" t="s">
        <v>1747</v>
      </c>
      <c r="O1158" t="s">
        <v>37</v>
      </c>
      <c r="P1158" t="s">
        <v>5381</v>
      </c>
      <c r="Q1158" t="s">
        <v>38</v>
      </c>
      <c r="R1158" t="s">
        <v>1881</v>
      </c>
      <c r="S1158" t="s">
        <v>5372</v>
      </c>
      <c r="T1158" t="s">
        <v>5382</v>
      </c>
      <c r="U1158" t="s">
        <v>4842</v>
      </c>
      <c r="V1158" t="s">
        <v>4842</v>
      </c>
      <c r="W1158" t="s">
        <v>37</v>
      </c>
      <c r="X1158" t="s">
        <v>37</v>
      </c>
      <c r="Y1158" t="s">
        <v>37</v>
      </c>
      <c r="Z1158" t="s">
        <v>5383</v>
      </c>
      <c r="AA1158" t="s">
        <v>44</v>
      </c>
      <c r="AB1158" t="s">
        <v>44</v>
      </c>
      <c r="AC1158" t="s">
        <v>45</v>
      </c>
      <c r="AD1158" t="s">
        <v>1532</v>
      </c>
      <c r="AE1158" t="s">
        <v>4844</v>
      </c>
      <c r="AF1158" t="s">
        <v>2220</v>
      </c>
      <c r="AG1158">
        <v>622366</v>
      </c>
      <c r="AH1158">
        <v>5.3</v>
      </c>
      <c r="AI1158">
        <v>5.3</v>
      </c>
    </row>
    <row r="1159" spans="1:35" ht="16.850000000000001" customHeight="1">
      <c r="A1159" s="65" t="str">
        <f>IF(L1159="","",IF(COUNTIF(Wip!K:K,L1159)=0,IF(W1159="","KGB","KBB"),IF(AND(_xlfn.IFNA(VLOOKUP(L1159,Wip!K:M,3,0),"")="Y",Q1159="MTCAPPLYCONF"),"On Hold",IF(W1159="","KGB","KBB"))))</f>
        <v>KGB</v>
      </c>
      <c r="B1159" s="65" t="str">
        <f>IF(A1159="on hold", "on hold",
 IF(A1159="KGB", "Standard Shipment",
  IF(IFERROR(IFERROR(VLOOKUP(L1159, List!D:J, 7, 0), VLOOKUP(L1159&amp;"", List!D:J, 7, 0)), 0)=0,
   IF(IFERROR(IFERROR(VLOOKUP(L1159, 'CND List'!$A:$C, 3, 0), VLOOKUP(L1159&amp;"", 'CND List'!$A:$C, 3, 0)), 0)=0,
    IF(A1159="KBB", "-", ""),
    IFERROR(VLOOKUP(L1159, 'CND List'!$A:$C, 3, 0), VLOOKUP(L1159&amp;"", 'CND List'!$A:$C, 3, 0))
   ),
   IFERROR(VLOOKUP(L1159, List!D:J, 7, 0), VLOOKUP(L1159&amp;"", List!D:J, 7, 0))
  )
 )
)</f>
        <v>Standard Shipment</v>
      </c>
      <c r="C1159" s="66" t="str">
        <f t="shared" si="19"/>
        <v>Standard Shipment</v>
      </c>
      <c r="D1159" s="67" t="str">
        <f ca="1">IF(C1159="Local Scrap","Closed",IFERROR(IF(A1159="kgb","Closed",IF(MID(C1159,5,1)="Q","Closed",LOOKUP(TODAY()-W1159, {0,31,91,181,366}, {"0-30天","31-90天","91-180天","181-365天","365天以上"}))), LOOKUP(TODAY()-Z1159, {0,31,91,181,366}, {"0-30天","31-90天","91-180天","181-365天","365天以上"})))</f>
        <v>Closed</v>
      </c>
      <c r="E1159" s="67" t="str" cm="1">
        <f t="array" ref="E1159">IF(A1159&lt;&gt;"kbb", "", IF(IFERROR(VALUE(V1159), 0)=MAX(INDEX(($A$2:$A$4929="kbb")*($L$2:$L$4929=L1159)*IFERROR(VALUE($V$2:$V$4929), 0), 0)), "最新", "歷史重複"))</f>
        <v/>
      </c>
      <c r="F1159" t="s">
        <v>5335</v>
      </c>
      <c r="G1159" t="s">
        <v>29</v>
      </c>
      <c r="H1159" t="s">
        <v>30</v>
      </c>
      <c r="I1159" t="s">
        <v>3483</v>
      </c>
      <c r="J1159" t="s">
        <v>5336</v>
      </c>
      <c r="K1159" t="s">
        <v>5337</v>
      </c>
      <c r="L1159" t="s">
        <v>5384</v>
      </c>
      <c r="M1159" t="s">
        <v>1259</v>
      </c>
      <c r="N1159" t="s">
        <v>1260</v>
      </c>
      <c r="O1159" t="s">
        <v>37</v>
      </c>
      <c r="P1159" t="s">
        <v>5385</v>
      </c>
      <c r="Q1159" t="s">
        <v>38</v>
      </c>
      <c r="R1159" t="s">
        <v>1881</v>
      </c>
      <c r="S1159" t="s">
        <v>5372</v>
      </c>
      <c r="T1159" t="s">
        <v>5386</v>
      </c>
      <c r="U1159" t="s">
        <v>4892</v>
      </c>
      <c r="V1159" t="s">
        <v>4892</v>
      </c>
      <c r="W1159" t="s">
        <v>37</v>
      </c>
      <c r="X1159" t="s">
        <v>37</v>
      </c>
      <c r="Y1159" t="s">
        <v>37</v>
      </c>
      <c r="Z1159" t="s">
        <v>5387</v>
      </c>
      <c r="AA1159" t="s">
        <v>44</v>
      </c>
      <c r="AB1159" t="s">
        <v>44</v>
      </c>
      <c r="AC1159" t="s">
        <v>45</v>
      </c>
      <c r="AD1159" t="s">
        <v>1257</v>
      </c>
      <c r="AE1159" t="s">
        <v>4894</v>
      </c>
      <c r="AF1159" t="s">
        <v>48</v>
      </c>
      <c r="AG1159">
        <v>622302</v>
      </c>
      <c r="AH1159">
        <v>7.1</v>
      </c>
      <c r="AI1159">
        <v>7.1</v>
      </c>
    </row>
    <row r="1160" spans="1:35" ht="16.850000000000001" customHeight="1">
      <c r="A1160" s="65" t="str">
        <f>IF(L1160="","",IF(COUNTIF(Wip!K:K,L1160)=0,IF(W1160="","KGB","KBB"),IF(AND(_xlfn.IFNA(VLOOKUP(L1160,Wip!K:M,3,0),"")="Y",Q1160="MTCAPPLYCONF"),"On Hold",IF(W1160="","KGB","KBB"))))</f>
        <v>KGB</v>
      </c>
      <c r="B1160" s="65" t="str">
        <f>IF(A1160="on hold", "on hold",
 IF(A1160="KGB", "Standard Shipment",
  IF(IFERROR(IFERROR(VLOOKUP(L1160, List!D:J, 7, 0), VLOOKUP(L1160&amp;"", List!D:J, 7, 0)), 0)=0,
   IF(IFERROR(IFERROR(VLOOKUP(L1160, 'CND List'!$A:$C, 3, 0), VLOOKUP(L1160&amp;"", 'CND List'!$A:$C, 3, 0)), 0)=0,
    IF(A1160="KBB", "-", ""),
    IFERROR(VLOOKUP(L1160, 'CND List'!$A:$C, 3, 0), VLOOKUP(L1160&amp;"", 'CND List'!$A:$C, 3, 0))
   ),
   IFERROR(VLOOKUP(L1160, List!D:J, 7, 0), VLOOKUP(L1160&amp;"", List!D:J, 7, 0))
  )
 )
)</f>
        <v>Standard Shipment</v>
      </c>
      <c r="C1160" s="66" t="str">
        <f t="shared" si="19"/>
        <v>Standard Shipment</v>
      </c>
      <c r="D1160" s="67" t="str">
        <f ca="1">IF(C1160="Local Scrap","Closed",IFERROR(IF(A1160="kgb","Closed",IF(MID(C1160,5,1)="Q","Closed",LOOKUP(TODAY()-W1160, {0,31,91,181,366}, {"0-30天","31-90天","91-180天","181-365天","365天以上"}))), LOOKUP(TODAY()-Z1160, {0,31,91,181,366}, {"0-30天","31-90天","91-180天","181-365天","365天以上"})))</f>
        <v>Closed</v>
      </c>
      <c r="E1160" s="67" t="str" cm="1">
        <f t="array" ref="E1160">IF(A1160&lt;&gt;"kbb", "", IF(IFERROR(VALUE(V1160), 0)=MAX(INDEX(($A$2:$A$4929="kbb")*($L$2:$L$4929=L1160)*IFERROR(VALUE($V$2:$V$4929), 0), 0)), "最新", "歷史重複"))</f>
        <v/>
      </c>
      <c r="F1160" t="s">
        <v>5335</v>
      </c>
      <c r="G1160" t="s">
        <v>29</v>
      </c>
      <c r="H1160" t="s">
        <v>30</v>
      </c>
      <c r="I1160" t="s">
        <v>3483</v>
      </c>
      <c r="J1160" t="s">
        <v>5336</v>
      </c>
      <c r="K1160" t="s">
        <v>5337</v>
      </c>
      <c r="L1160" t="s">
        <v>5388</v>
      </c>
      <c r="M1160" t="s">
        <v>1527</v>
      </c>
      <c r="N1160" t="s">
        <v>1528</v>
      </c>
      <c r="O1160" t="s">
        <v>37</v>
      </c>
      <c r="P1160" t="s">
        <v>5389</v>
      </c>
      <c r="Q1160" t="s">
        <v>38</v>
      </c>
      <c r="R1160" t="s">
        <v>1881</v>
      </c>
      <c r="S1160" t="s">
        <v>5372</v>
      </c>
      <c r="T1160" t="s">
        <v>5390</v>
      </c>
      <c r="U1160" t="s">
        <v>4795</v>
      </c>
      <c r="V1160" t="s">
        <v>4795</v>
      </c>
      <c r="W1160" t="s">
        <v>37</v>
      </c>
      <c r="X1160" t="s">
        <v>37</v>
      </c>
      <c r="Y1160" t="s">
        <v>37</v>
      </c>
      <c r="Z1160" t="s">
        <v>5391</v>
      </c>
      <c r="AA1160" t="s">
        <v>44</v>
      </c>
      <c r="AB1160" t="s">
        <v>44</v>
      </c>
      <c r="AC1160" t="s">
        <v>45</v>
      </c>
      <c r="AD1160" t="s">
        <v>1532</v>
      </c>
      <c r="AE1160" t="s">
        <v>5375</v>
      </c>
      <c r="AF1160" t="s">
        <v>48</v>
      </c>
      <c r="AG1160">
        <v>622286</v>
      </c>
      <c r="AH1160">
        <v>7.8</v>
      </c>
      <c r="AI1160">
        <v>7.8</v>
      </c>
    </row>
    <row r="1161" spans="1:35" ht="16.850000000000001" customHeight="1">
      <c r="A1161" s="65" t="str">
        <f>IF(L1161="","",IF(COUNTIF(Wip!K:K,L1161)=0,IF(W1161="","KGB","KBB"),IF(AND(_xlfn.IFNA(VLOOKUP(L1161,Wip!K:M,3,0),"")="Y",Q1161="MTCAPPLYCONF"),"On Hold",IF(W1161="","KGB","KBB"))))</f>
        <v>KGB</v>
      </c>
      <c r="B1161" s="65" t="str">
        <f>IF(A1161="on hold", "on hold",
 IF(A1161="KGB", "Standard Shipment",
  IF(IFERROR(IFERROR(VLOOKUP(L1161, List!D:J, 7, 0), VLOOKUP(L1161&amp;"", List!D:J, 7, 0)), 0)=0,
   IF(IFERROR(IFERROR(VLOOKUP(L1161, 'CND List'!$A:$C, 3, 0), VLOOKUP(L1161&amp;"", 'CND List'!$A:$C, 3, 0)), 0)=0,
    IF(A1161="KBB", "-", ""),
    IFERROR(VLOOKUP(L1161, 'CND List'!$A:$C, 3, 0), VLOOKUP(L1161&amp;"", 'CND List'!$A:$C, 3, 0))
   ),
   IFERROR(VLOOKUP(L1161, List!D:J, 7, 0), VLOOKUP(L1161&amp;"", List!D:J, 7, 0))
  )
 )
)</f>
        <v>Standard Shipment</v>
      </c>
      <c r="C1161" s="66" t="str">
        <f t="shared" si="19"/>
        <v>Standard Shipment</v>
      </c>
      <c r="D1161" s="67" t="str">
        <f ca="1">IF(C1161="Local Scrap","Closed",IFERROR(IF(A1161="kgb","Closed",IF(MID(C1161,5,1)="Q","Closed",LOOKUP(TODAY()-W1161, {0,31,91,181,366}, {"0-30天","31-90天","91-180天","181-365天","365天以上"}))), LOOKUP(TODAY()-Z1161, {0,31,91,181,366}, {"0-30天","31-90天","91-180天","181-365天","365天以上"})))</f>
        <v>Closed</v>
      </c>
      <c r="E1161" s="67" t="str" cm="1">
        <f t="array" ref="E1161">IF(A1161&lt;&gt;"kbb", "", IF(IFERROR(VALUE(V1161), 0)=MAX(INDEX(($A$2:$A$4929="kbb")*($L$2:$L$4929=L1161)*IFERROR(VALUE($V$2:$V$4929), 0), 0)), "最新", "歷史重複"))</f>
        <v/>
      </c>
      <c r="F1161" t="s">
        <v>5335</v>
      </c>
      <c r="G1161" t="s">
        <v>29</v>
      </c>
      <c r="H1161" t="s">
        <v>30</v>
      </c>
      <c r="I1161" t="s">
        <v>3483</v>
      </c>
      <c r="J1161" t="s">
        <v>5336</v>
      </c>
      <c r="K1161" t="s">
        <v>5337</v>
      </c>
      <c r="L1161" t="s">
        <v>5392</v>
      </c>
      <c r="M1161" t="s">
        <v>1259</v>
      </c>
      <c r="N1161" t="s">
        <v>1260</v>
      </c>
      <c r="O1161" t="s">
        <v>37</v>
      </c>
      <c r="P1161" t="s">
        <v>5393</v>
      </c>
      <c r="Q1161" t="s">
        <v>38</v>
      </c>
      <c r="R1161" t="s">
        <v>1881</v>
      </c>
      <c r="S1161" t="s">
        <v>5372</v>
      </c>
      <c r="T1161" t="s">
        <v>5394</v>
      </c>
      <c r="U1161" t="s">
        <v>4892</v>
      </c>
      <c r="V1161" t="s">
        <v>4892</v>
      </c>
      <c r="W1161" t="s">
        <v>37</v>
      </c>
      <c r="X1161" t="s">
        <v>37</v>
      </c>
      <c r="Y1161" t="s">
        <v>37</v>
      </c>
      <c r="Z1161" t="s">
        <v>5395</v>
      </c>
      <c r="AA1161" t="s">
        <v>44</v>
      </c>
      <c r="AB1161" t="s">
        <v>44</v>
      </c>
      <c r="AC1161" t="s">
        <v>45</v>
      </c>
      <c r="AD1161" t="s">
        <v>1257</v>
      </c>
      <c r="AE1161" t="s">
        <v>4894</v>
      </c>
      <c r="AF1161" t="s">
        <v>1730</v>
      </c>
      <c r="AG1161">
        <v>622302</v>
      </c>
      <c r="AH1161">
        <v>7.2</v>
      </c>
      <c r="AI1161">
        <v>7.2</v>
      </c>
    </row>
    <row r="1162" spans="1:35" ht="16.850000000000001" customHeight="1">
      <c r="A1162" s="65" t="str">
        <f>IF(L1162="","",IF(COUNTIF(Wip!K:K,L1162)=0,IF(W1162="","KGB","KBB"),IF(AND(_xlfn.IFNA(VLOOKUP(L1162,Wip!K:M,3,0),"")="Y",Q1162="MTCAPPLYCONF"),"On Hold",IF(W1162="","KGB","KBB"))))</f>
        <v>KGB</v>
      </c>
      <c r="B1162" s="65" t="str">
        <f>IF(A1162="on hold", "on hold",
 IF(A1162="KGB", "Standard Shipment",
  IF(IFERROR(IFERROR(VLOOKUP(L1162, List!D:J, 7, 0), VLOOKUP(L1162&amp;"", List!D:J, 7, 0)), 0)=0,
   IF(IFERROR(IFERROR(VLOOKUP(L1162, 'CND List'!$A:$C, 3, 0), VLOOKUP(L1162&amp;"", 'CND List'!$A:$C, 3, 0)), 0)=0,
    IF(A1162="KBB", "-", ""),
    IFERROR(VLOOKUP(L1162, 'CND List'!$A:$C, 3, 0), VLOOKUP(L1162&amp;"", 'CND List'!$A:$C, 3, 0))
   ),
   IFERROR(VLOOKUP(L1162, List!D:J, 7, 0), VLOOKUP(L1162&amp;"", List!D:J, 7, 0))
  )
 )
)</f>
        <v>Standard Shipment</v>
      </c>
      <c r="C1162" s="66" t="str">
        <f t="shared" si="19"/>
        <v>Standard Shipment</v>
      </c>
      <c r="D1162" s="67" t="str">
        <f ca="1">IF(C1162="Local Scrap","Closed",IFERROR(IF(A1162="kgb","Closed",IF(MID(C1162,5,1)="Q","Closed",LOOKUP(TODAY()-W1162, {0,31,91,181,366}, {"0-30天","31-90天","91-180天","181-365天","365天以上"}))), LOOKUP(TODAY()-Z1162, {0,31,91,181,366}, {"0-30天","31-90天","91-180天","181-365天","365天以上"})))</f>
        <v>Closed</v>
      </c>
      <c r="E1162" s="67" t="str" cm="1">
        <f t="array" ref="E1162">IF(A1162&lt;&gt;"kbb", "", IF(IFERROR(VALUE(V1162), 0)=MAX(INDEX(($A$2:$A$4929="kbb")*($L$2:$L$4929=L1162)*IFERROR(VALUE($V$2:$V$4929), 0), 0)), "最新", "歷史重複"))</f>
        <v/>
      </c>
      <c r="F1162" t="s">
        <v>5335</v>
      </c>
      <c r="G1162" t="s">
        <v>29</v>
      </c>
      <c r="H1162" t="s">
        <v>30</v>
      </c>
      <c r="I1162" t="s">
        <v>3483</v>
      </c>
      <c r="J1162" t="s">
        <v>5336</v>
      </c>
      <c r="K1162" t="s">
        <v>5337</v>
      </c>
      <c r="L1162" t="s">
        <v>5396</v>
      </c>
      <c r="M1162" t="s">
        <v>5397</v>
      </c>
      <c r="N1162" t="s">
        <v>5398</v>
      </c>
      <c r="O1162" t="s">
        <v>37</v>
      </c>
      <c r="P1162" t="s">
        <v>5399</v>
      </c>
      <c r="Q1162" t="s">
        <v>38</v>
      </c>
      <c r="R1162" t="s">
        <v>1881</v>
      </c>
      <c r="S1162" t="s">
        <v>5372</v>
      </c>
      <c r="T1162" t="s">
        <v>5400</v>
      </c>
      <c r="U1162" t="s">
        <v>4665</v>
      </c>
      <c r="V1162" t="s">
        <v>4665</v>
      </c>
      <c r="W1162" t="s">
        <v>37</v>
      </c>
      <c r="X1162" t="s">
        <v>37</v>
      </c>
      <c r="Y1162" t="s">
        <v>37</v>
      </c>
      <c r="Z1162" t="s">
        <v>5401</v>
      </c>
      <c r="AA1162" t="s">
        <v>44</v>
      </c>
      <c r="AB1162" t="s">
        <v>44</v>
      </c>
      <c r="AC1162" t="s">
        <v>45</v>
      </c>
      <c r="AD1162" t="s">
        <v>1539</v>
      </c>
      <c r="AE1162" t="s">
        <v>4667</v>
      </c>
      <c r="AF1162" t="s">
        <v>2220</v>
      </c>
      <c r="AG1162">
        <v>622398</v>
      </c>
      <c r="AH1162">
        <v>6.6</v>
      </c>
      <c r="AI1162">
        <v>6.6</v>
      </c>
    </row>
    <row r="1163" spans="1:35" ht="16.850000000000001" customHeight="1">
      <c r="A1163" s="65" t="str">
        <f>IF(L1163="","",IF(COUNTIF(Wip!K:K,L1163)=0,IF(W1163="","KGB","KBB"),IF(AND(_xlfn.IFNA(VLOOKUP(L1163,Wip!K:M,3,0),"")="Y",Q1163="MTCAPPLYCONF"),"On Hold",IF(W1163="","KGB","KBB"))))</f>
        <v>KBB</v>
      </c>
      <c r="B1163" s="65">
        <f>IF(A1163="on hold", "on hold",
 IF(A1163="KGB", "Standard Shipment",
  IF(IFERROR(IFERROR(VLOOKUP(L1163, List!D:J, 7, 0), VLOOKUP(L1163&amp;"", List!D:J, 7, 0)), 0)=0,
   IF(IFERROR(IFERROR(VLOOKUP(L1163, 'CND List'!$A:$C, 3, 0), VLOOKUP(L1163&amp;"", 'CND List'!$A:$C, 3, 0)), 0)=0,
    IF(A1163="KBB", "-", ""),
    IFERROR(VLOOKUP(L1163, 'CND List'!$A:$C, 3, 0), VLOOKUP(L1163&amp;"", 'CND List'!$A:$C, 3, 0))
   ),
   IFERROR(VLOOKUP(L1163, List!D:J, 7, 0), VLOOKUP(L1163&amp;"", List!D:J, 7, 0))
  )
 )
)</f>
        <v>46273</v>
      </c>
      <c r="C1163" s="66" t="str">
        <f t="shared" si="19"/>
        <v>2026Q3</v>
      </c>
      <c r="D1163" s="67" t="str">
        <f ca="1">IF(C1163="Local Scrap","Closed",IFERROR(IF(A1163="kgb","Closed",IF(MID(C1163,5,1)="Q","Closed",LOOKUP(TODAY()-W1163, {0,31,91,181,366}, {"0-30天","31-90天","91-180天","181-365天","365天以上"}))), LOOKUP(TODAY()-Z1163, {0,31,91,181,366}, {"0-30天","31-90天","91-180天","181-365天","365天以上"})))</f>
        <v>Closed</v>
      </c>
      <c r="E1163" s="67" t="str" cm="1">
        <f t="array" ref="E1163">IF(A1163&lt;&gt;"kbb", "", IF(IFERROR(VALUE(V1163), 0)=MAX(INDEX(($A$2:$A$4929="kbb")*($L$2:$L$4929=L1163)*IFERROR(VALUE($V$2:$V$4929), 0), 0)), "最新", "歷史重複"))</f>
        <v>最新</v>
      </c>
      <c r="F1163" t="s">
        <v>5335</v>
      </c>
      <c r="G1163" t="s">
        <v>29</v>
      </c>
      <c r="H1163" t="s">
        <v>30</v>
      </c>
      <c r="I1163" t="s">
        <v>3483</v>
      </c>
      <c r="J1163" t="s">
        <v>5336</v>
      </c>
      <c r="K1163" t="s">
        <v>5337</v>
      </c>
      <c r="L1163" t="s">
        <v>5402</v>
      </c>
      <c r="M1163" t="s">
        <v>5298</v>
      </c>
      <c r="N1163" t="s">
        <v>5299</v>
      </c>
      <c r="O1163" t="s">
        <v>37</v>
      </c>
      <c r="P1163" t="s">
        <v>5402</v>
      </c>
      <c r="Q1163" t="s">
        <v>38</v>
      </c>
      <c r="R1163" t="s">
        <v>1881</v>
      </c>
      <c r="S1163" t="s">
        <v>5372</v>
      </c>
      <c r="T1163" t="s">
        <v>37</v>
      </c>
      <c r="U1163" t="s">
        <v>37</v>
      </c>
      <c r="V1163" t="s">
        <v>5403</v>
      </c>
      <c r="W1163" t="s">
        <v>2749</v>
      </c>
      <c r="X1163" t="s">
        <v>114</v>
      </c>
      <c r="Y1163" t="s">
        <v>5404</v>
      </c>
      <c r="Z1163" t="s">
        <v>5405</v>
      </c>
      <c r="AA1163" t="s">
        <v>44</v>
      </c>
      <c r="AB1163" t="s">
        <v>44</v>
      </c>
      <c r="AC1163" t="s">
        <v>117</v>
      </c>
      <c r="AD1163" t="s">
        <v>1539</v>
      </c>
      <c r="AE1163" t="s">
        <v>37</v>
      </c>
      <c r="AF1163" t="s">
        <v>37</v>
      </c>
      <c r="AG1163" t="s">
        <v>37</v>
      </c>
      <c r="AH1163" t="s">
        <v>37</v>
      </c>
      <c r="AI1163" t="s">
        <v>37</v>
      </c>
    </row>
    <row r="1164" spans="1:35" ht="16.850000000000001" customHeight="1">
      <c r="A1164" s="65" t="str">
        <f>IF(L1164="","",IF(COUNTIF(Wip!K:K,L1164)=0,IF(W1164="","KGB","KBB"),IF(AND(_xlfn.IFNA(VLOOKUP(L1164,Wip!K:M,3,0),"")="Y",Q1164="MTCAPPLYCONF"),"On Hold",IF(W1164="","KGB","KBB"))))</f>
        <v>KGB</v>
      </c>
      <c r="B1164" s="65" t="str">
        <f>IF(A1164="on hold", "on hold",
 IF(A1164="KGB", "Standard Shipment",
  IF(IFERROR(IFERROR(VLOOKUP(L1164, List!D:J, 7, 0), VLOOKUP(L1164&amp;"", List!D:J, 7, 0)), 0)=0,
   IF(IFERROR(IFERROR(VLOOKUP(L1164, 'CND List'!$A:$C, 3, 0), VLOOKUP(L1164&amp;"", 'CND List'!$A:$C, 3, 0)), 0)=0,
    IF(A1164="KBB", "-", ""),
    IFERROR(VLOOKUP(L1164, 'CND List'!$A:$C, 3, 0), VLOOKUP(L1164&amp;"", 'CND List'!$A:$C, 3, 0))
   ),
   IFERROR(VLOOKUP(L1164, List!D:J, 7, 0), VLOOKUP(L1164&amp;"", List!D:J, 7, 0))
  )
 )
)</f>
        <v>Standard Shipment</v>
      </c>
      <c r="C1164" s="66" t="str">
        <f t="shared" si="19"/>
        <v>Standard Shipment</v>
      </c>
      <c r="D1164" s="67" t="str">
        <f ca="1">IF(C1164="Local Scrap","Closed",IFERROR(IF(A1164="kgb","Closed",IF(MID(C1164,5,1)="Q","Closed",LOOKUP(TODAY()-W1164, {0,31,91,181,366}, {"0-30天","31-90天","91-180天","181-365天","365天以上"}))), LOOKUP(TODAY()-Z1164, {0,31,91,181,366}, {"0-30天","31-90天","91-180天","181-365天","365天以上"})))</f>
        <v>Closed</v>
      </c>
      <c r="E1164" s="67" t="str" cm="1">
        <f t="array" ref="E1164">IF(A1164&lt;&gt;"kbb", "", IF(IFERROR(VALUE(V1164), 0)=MAX(INDEX(($A$2:$A$4929="kbb")*($L$2:$L$4929=L1164)*IFERROR(VALUE($V$2:$V$4929), 0), 0)), "最新", "歷史重複"))</f>
        <v/>
      </c>
      <c r="F1164" t="s">
        <v>5335</v>
      </c>
      <c r="G1164" t="s">
        <v>29</v>
      </c>
      <c r="H1164" t="s">
        <v>30</v>
      </c>
      <c r="I1164" t="s">
        <v>3483</v>
      </c>
      <c r="J1164" t="s">
        <v>5336</v>
      </c>
      <c r="K1164" t="s">
        <v>5337</v>
      </c>
      <c r="L1164" t="s">
        <v>5406</v>
      </c>
      <c r="M1164" t="s">
        <v>5298</v>
      </c>
      <c r="N1164" t="s">
        <v>5299</v>
      </c>
      <c r="O1164" t="s">
        <v>37</v>
      </c>
      <c r="P1164" t="s">
        <v>5407</v>
      </c>
      <c r="Q1164" t="s">
        <v>38</v>
      </c>
      <c r="R1164" t="s">
        <v>1881</v>
      </c>
      <c r="S1164" t="s">
        <v>5372</v>
      </c>
      <c r="T1164" t="s">
        <v>5408</v>
      </c>
      <c r="U1164" t="s">
        <v>4842</v>
      </c>
      <c r="V1164" t="s">
        <v>4842</v>
      </c>
      <c r="W1164" t="s">
        <v>37</v>
      </c>
      <c r="X1164" t="s">
        <v>37</v>
      </c>
      <c r="Y1164" t="s">
        <v>37</v>
      </c>
      <c r="Z1164" t="s">
        <v>5409</v>
      </c>
      <c r="AA1164" t="s">
        <v>44</v>
      </c>
      <c r="AB1164" t="s">
        <v>44</v>
      </c>
      <c r="AC1164" t="s">
        <v>45</v>
      </c>
      <c r="AD1164" t="s">
        <v>1539</v>
      </c>
      <c r="AE1164" t="s">
        <v>4844</v>
      </c>
      <c r="AF1164" t="s">
        <v>2220</v>
      </c>
      <c r="AG1164">
        <v>622366</v>
      </c>
      <c r="AH1164">
        <v>5.3</v>
      </c>
      <c r="AI1164">
        <v>5.3</v>
      </c>
    </row>
    <row r="1165" spans="1:35" ht="16.850000000000001" customHeight="1">
      <c r="A1165" s="65" t="str">
        <f>IF(L1165="","",IF(COUNTIF(Wip!K:K,L1165)=0,IF(W1165="","KGB","KBB"),IF(AND(_xlfn.IFNA(VLOOKUP(L1165,Wip!K:M,3,0),"")="Y",Q1165="MTCAPPLYCONF"),"On Hold",IF(W1165="","KGB","KBB"))))</f>
        <v>KGB</v>
      </c>
      <c r="B1165" s="65" t="str">
        <f>IF(A1165="on hold", "on hold",
 IF(A1165="KGB", "Standard Shipment",
  IF(IFERROR(IFERROR(VLOOKUP(L1165, List!D:J, 7, 0), VLOOKUP(L1165&amp;"", List!D:J, 7, 0)), 0)=0,
   IF(IFERROR(IFERROR(VLOOKUP(L1165, 'CND List'!$A:$C, 3, 0), VLOOKUP(L1165&amp;"", 'CND List'!$A:$C, 3, 0)), 0)=0,
    IF(A1165="KBB", "-", ""),
    IFERROR(VLOOKUP(L1165, 'CND List'!$A:$C, 3, 0), VLOOKUP(L1165&amp;"", 'CND List'!$A:$C, 3, 0))
   ),
   IFERROR(VLOOKUP(L1165, List!D:J, 7, 0), VLOOKUP(L1165&amp;"", List!D:J, 7, 0))
  )
 )
)</f>
        <v>Standard Shipment</v>
      </c>
      <c r="C1165" s="66" t="str">
        <f t="shared" si="19"/>
        <v>Standard Shipment</v>
      </c>
      <c r="D1165" s="67" t="str">
        <f ca="1">IF(C1165="Local Scrap","Closed",IFERROR(IF(A1165="kgb","Closed",IF(MID(C1165,5,1)="Q","Closed",LOOKUP(TODAY()-W1165, {0,31,91,181,366}, {"0-30天","31-90天","91-180天","181-365天","365天以上"}))), LOOKUP(TODAY()-Z1165, {0,31,91,181,366}, {"0-30天","31-90天","91-180天","181-365天","365天以上"})))</f>
        <v>Closed</v>
      </c>
      <c r="E1165" s="67" t="str" cm="1">
        <f t="array" ref="E1165">IF(A1165&lt;&gt;"kbb", "", IF(IFERROR(VALUE(V1165), 0)=MAX(INDEX(($A$2:$A$4929="kbb")*($L$2:$L$4929=L1165)*IFERROR(VALUE($V$2:$V$4929), 0), 0)), "最新", "歷史重複"))</f>
        <v/>
      </c>
      <c r="F1165" t="s">
        <v>5335</v>
      </c>
      <c r="G1165" t="s">
        <v>29</v>
      </c>
      <c r="H1165" t="s">
        <v>30</v>
      </c>
      <c r="I1165" t="s">
        <v>3483</v>
      </c>
      <c r="J1165" t="s">
        <v>5336</v>
      </c>
      <c r="K1165" t="s">
        <v>5337</v>
      </c>
      <c r="L1165" t="s">
        <v>5410</v>
      </c>
      <c r="M1165" t="s">
        <v>4164</v>
      </c>
      <c r="N1165" t="s">
        <v>4165</v>
      </c>
      <c r="O1165" t="s">
        <v>37</v>
      </c>
      <c r="P1165" t="s">
        <v>5411</v>
      </c>
      <c r="Q1165" t="s">
        <v>38</v>
      </c>
      <c r="R1165" t="s">
        <v>1881</v>
      </c>
      <c r="S1165" t="s">
        <v>5372</v>
      </c>
      <c r="T1165" t="s">
        <v>5412</v>
      </c>
      <c r="U1165" t="s">
        <v>4795</v>
      </c>
      <c r="V1165" t="s">
        <v>4795</v>
      </c>
      <c r="W1165" t="s">
        <v>37</v>
      </c>
      <c r="X1165" t="s">
        <v>37</v>
      </c>
      <c r="Y1165" t="s">
        <v>37</v>
      </c>
      <c r="Z1165" t="s">
        <v>5413</v>
      </c>
      <c r="AA1165" t="s">
        <v>44</v>
      </c>
      <c r="AB1165" t="s">
        <v>44</v>
      </c>
      <c r="AC1165" t="s">
        <v>45</v>
      </c>
      <c r="AD1165" t="s">
        <v>1532</v>
      </c>
      <c r="AE1165" t="s">
        <v>5375</v>
      </c>
      <c r="AF1165" t="s">
        <v>48</v>
      </c>
      <c r="AG1165">
        <v>622286</v>
      </c>
      <c r="AH1165">
        <v>7.8</v>
      </c>
      <c r="AI1165">
        <v>7.8</v>
      </c>
    </row>
    <row r="1166" spans="1:35" ht="16.850000000000001" customHeight="1">
      <c r="A1166" s="65" t="str">
        <f>IF(L1166="","",IF(COUNTIF(Wip!K:K,L1166)=0,IF(W1166="","KGB","KBB"),IF(AND(_xlfn.IFNA(VLOOKUP(L1166,Wip!K:M,3,0),"")="Y",Q1166="MTCAPPLYCONF"),"On Hold",IF(W1166="","KGB","KBB"))))</f>
        <v>KGB</v>
      </c>
      <c r="B1166" s="65" t="str">
        <f>IF(A1166="on hold", "on hold",
 IF(A1166="KGB", "Standard Shipment",
  IF(IFERROR(IFERROR(VLOOKUP(L1166, List!D:J, 7, 0), VLOOKUP(L1166&amp;"", List!D:J, 7, 0)), 0)=0,
   IF(IFERROR(IFERROR(VLOOKUP(L1166, 'CND List'!$A:$C, 3, 0), VLOOKUP(L1166&amp;"", 'CND List'!$A:$C, 3, 0)), 0)=0,
    IF(A1166="KBB", "-", ""),
    IFERROR(VLOOKUP(L1166, 'CND List'!$A:$C, 3, 0), VLOOKUP(L1166&amp;"", 'CND List'!$A:$C, 3, 0))
   ),
   IFERROR(VLOOKUP(L1166, List!D:J, 7, 0), VLOOKUP(L1166&amp;"", List!D:J, 7, 0))
  )
 )
)</f>
        <v>Standard Shipment</v>
      </c>
      <c r="C1166" s="66" t="str">
        <f t="shared" si="19"/>
        <v>Standard Shipment</v>
      </c>
      <c r="D1166" s="67" t="str">
        <f ca="1">IF(C1166="Local Scrap","Closed",IFERROR(IF(A1166="kgb","Closed",IF(MID(C1166,5,1)="Q","Closed",LOOKUP(TODAY()-W1166, {0,31,91,181,366}, {"0-30天","31-90天","91-180天","181-365天","365天以上"}))), LOOKUP(TODAY()-Z1166, {0,31,91,181,366}, {"0-30天","31-90天","91-180天","181-365天","365天以上"})))</f>
        <v>Closed</v>
      </c>
      <c r="E1166" s="67" t="str" cm="1">
        <f t="array" ref="E1166">IF(A1166&lt;&gt;"kbb", "", IF(IFERROR(VALUE(V1166), 0)=MAX(INDEX(($A$2:$A$4929="kbb")*($L$2:$L$4929=L1166)*IFERROR(VALUE($V$2:$V$4929), 0), 0)), "最新", "歷史重複"))</f>
        <v/>
      </c>
      <c r="F1166" t="s">
        <v>5335</v>
      </c>
      <c r="G1166" t="s">
        <v>29</v>
      </c>
      <c r="H1166" t="s">
        <v>30</v>
      </c>
      <c r="I1166" t="s">
        <v>3483</v>
      </c>
      <c r="J1166" t="s">
        <v>5336</v>
      </c>
      <c r="K1166" t="s">
        <v>5337</v>
      </c>
      <c r="L1166" t="s">
        <v>5414</v>
      </c>
      <c r="M1166" t="s">
        <v>3149</v>
      </c>
      <c r="N1166" t="s">
        <v>1321</v>
      </c>
      <c r="O1166" t="s">
        <v>37</v>
      </c>
      <c r="P1166" t="s">
        <v>5415</v>
      </c>
      <c r="Q1166" t="s">
        <v>38</v>
      </c>
      <c r="R1166" t="s">
        <v>1881</v>
      </c>
      <c r="S1166" t="s">
        <v>5372</v>
      </c>
      <c r="T1166" t="s">
        <v>5416</v>
      </c>
      <c r="U1166" t="s">
        <v>4795</v>
      </c>
      <c r="V1166" t="s">
        <v>4795</v>
      </c>
      <c r="W1166" t="s">
        <v>37</v>
      </c>
      <c r="X1166" t="s">
        <v>37</v>
      </c>
      <c r="Y1166" t="s">
        <v>37</v>
      </c>
      <c r="Z1166" t="s">
        <v>5417</v>
      </c>
      <c r="AA1166" t="s">
        <v>44</v>
      </c>
      <c r="AB1166" t="s">
        <v>44</v>
      </c>
      <c r="AC1166" t="s">
        <v>45</v>
      </c>
      <c r="AD1166" t="s">
        <v>1288</v>
      </c>
      <c r="AE1166" t="s">
        <v>4797</v>
      </c>
      <c r="AF1166" t="s">
        <v>1730</v>
      </c>
      <c r="AG1166">
        <v>622286</v>
      </c>
      <c r="AH1166">
        <v>6.4</v>
      </c>
      <c r="AI1166">
        <v>6.4</v>
      </c>
    </row>
    <row r="1167" spans="1:35" ht="16.850000000000001" customHeight="1">
      <c r="A1167" s="65" t="str">
        <f>IF(L1167="","",IF(COUNTIF(Wip!K:K,L1167)=0,IF(W1167="","KGB","KBB"),IF(AND(_xlfn.IFNA(VLOOKUP(L1167,Wip!K:M,3,0),"")="Y",Q1167="MTCAPPLYCONF"),"On Hold",IF(W1167="","KGB","KBB"))))</f>
        <v>KBB</v>
      </c>
      <c r="B1167" s="65" t="str">
        <f>IF(A1167="on hold", "on hold",
 IF(A1167="KGB", "Standard Shipment",
  IF(IFERROR(IFERROR(VLOOKUP(L1167, List!D:J, 7, 0), VLOOKUP(L1167&amp;"", List!D:J, 7, 0)), 0)=0,
   IF(IFERROR(IFERROR(VLOOKUP(L1167, 'CND List'!$A:$C, 3, 0), VLOOKUP(L1167&amp;"", 'CND List'!$A:$C, 3, 0)), 0)=0,
    IF(A1167="KBB", "-", ""),
    IFERROR(VLOOKUP(L1167, 'CND List'!$A:$C, 3, 0), VLOOKUP(L1167&amp;"", 'CND List'!$A:$C, 3, 0))
   ),
   IFERROR(VLOOKUP(L1167, List!D:J, 7, 0), VLOOKUP(L1167&amp;"", List!D:J, 7, 0))
  )
 )
)</f>
        <v>-</v>
      </c>
      <c r="C1167" s="66" t="str">
        <f t="shared" si="19"/>
        <v>wait for return customer</v>
      </c>
      <c r="D1167" s="67" t="str">
        <f ca="1">IF(C1167="Local Scrap","Closed",IFERROR(IF(A1167="kgb","Closed",IF(MID(C1167,5,1)="Q","Closed",LOOKUP(TODAY()-W1167, {0,31,91,181,366}, {"0-30天","31-90天","91-180天","181-365天","365天以上"}))), LOOKUP(TODAY()-Z1167, {0,31,91,181,366}, {"0-30天","31-90天","91-180天","181-365天","365天以上"})))</f>
        <v>181-365天</v>
      </c>
      <c r="E1167" s="67" t="str" cm="1">
        <f t="array" ref="E1167">IF(A1167&lt;&gt;"kbb", "", IF(IFERROR(VALUE(V1167), 0)=MAX(INDEX(($A$2:$A$4929="kbb")*($L$2:$L$4929=L1167)*IFERROR(VALUE($V$2:$V$4929), 0), 0)), "最新", "歷史重複"))</f>
        <v>最新</v>
      </c>
      <c r="F1167" t="s">
        <v>5418</v>
      </c>
      <c r="G1167" t="s">
        <v>29</v>
      </c>
      <c r="H1167" t="s">
        <v>30</v>
      </c>
      <c r="I1167" t="s">
        <v>3483</v>
      </c>
      <c r="J1167" t="s">
        <v>5419</v>
      </c>
      <c r="K1167" t="s">
        <v>5420</v>
      </c>
      <c r="L1167" t="s">
        <v>5421</v>
      </c>
      <c r="M1167" t="s">
        <v>1725</v>
      </c>
      <c r="N1167" t="s">
        <v>1391</v>
      </c>
      <c r="O1167" t="s">
        <v>37</v>
      </c>
      <c r="P1167" t="s">
        <v>5421</v>
      </c>
      <c r="Q1167" t="s">
        <v>38</v>
      </c>
      <c r="R1167" t="s">
        <v>39</v>
      </c>
      <c r="S1167" t="s">
        <v>5422</v>
      </c>
      <c r="T1167" t="s">
        <v>37</v>
      </c>
      <c r="U1167" t="s">
        <v>37</v>
      </c>
      <c r="V1167" t="s">
        <v>5423</v>
      </c>
      <c r="W1167" t="s">
        <v>517</v>
      </c>
      <c r="X1167" t="s">
        <v>114</v>
      </c>
      <c r="Y1167" t="s">
        <v>518</v>
      </c>
      <c r="Z1167" t="s">
        <v>5424</v>
      </c>
      <c r="AA1167" t="s">
        <v>44</v>
      </c>
      <c r="AB1167" t="s">
        <v>44</v>
      </c>
      <c r="AC1167" t="s">
        <v>117</v>
      </c>
      <c r="AD1167" t="s">
        <v>1302</v>
      </c>
      <c r="AE1167" t="s">
        <v>37</v>
      </c>
      <c r="AF1167" t="s">
        <v>37</v>
      </c>
      <c r="AG1167" t="s">
        <v>37</v>
      </c>
      <c r="AH1167" t="s">
        <v>37</v>
      </c>
      <c r="AI1167" t="s">
        <v>37</v>
      </c>
    </row>
    <row r="1168" spans="1:35" ht="16.850000000000001" customHeight="1">
      <c r="A1168" s="65" t="str">
        <f>IF(L1168="","",IF(COUNTIF(Wip!K:K,L1168)=0,IF(W1168="","KGB","KBB"),IF(AND(_xlfn.IFNA(VLOOKUP(L1168,Wip!K:M,3,0),"")="Y",Q1168="MTCAPPLYCONF"),"On Hold",IF(W1168="","KGB","KBB"))))</f>
        <v>KGB</v>
      </c>
      <c r="B1168" s="65" t="str">
        <f>IF(A1168="on hold", "on hold",
 IF(A1168="KGB", "Standard Shipment",
  IF(IFERROR(IFERROR(VLOOKUP(L1168, List!D:J, 7, 0), VLOOKUP(L1168&amp;"", List!D:J, 7, 0)), 0)=0,
   IF(IFERROR(IFERROR(VLOOKUP(L1168, 'CND List'!$A:$C, 3, 0), VLOOKUP(L1168&amp;"", 'CND List'!$A:$C, 3, 0)), 0)=0,
    IF(A1168="KBB", "-", ""),
    IFERROR(VLOOKUP(L1168, 'CND List'!$A:$C, 3, 0), VLOOKUP(L1168&amp;"", 'CND List'!$A:$C, 3, 0))
   ),
   IFERROR(VLOOKUP(L1168, List!D:J, 7, 0), VLOOKUP(L1168&amp;"", List!D:J, 7, 0))
  )
 )
)</f>
        <v>Standard Shipment</v>
      </c>
      <c r="C1168" s="66" t="str">
        <f t="shared" si="19"/>
        <v>Standard Shipment</v>
      </c>
      <c r="D1168" s="67" t="str">
        <f ca="1">IF(C1168="Local Scrap","Closed",IFERROR(IF(A1168="kgb","Closed",IF(MID(C1168,5,1)="Q","Closed",LOOKUP(TODAY()-W1168, {0,31,91,181,366}, {"0-30天","31-90天","91-180天","181-365天","365天以上"}))), LOOKUP(TODAY()-Z1168, {0,31,91,181,366}, {"0-30天","31-90天","91-180天","181-365天","365天以上"})))</f>
        <v>Closed</v>
      </c>
      <c r="E1168" s="67" t="str" cm="1">
        <f t="array" ref="E1168">IF(A1168&lt;&gt;"kbb", "", IF(IFERROR(VALUE(V1168), 0)=MAX(INDEX(($A$2:$A$4929="kbb")*($L$2:$L$4929=L1168)*IFERROR(VALUE($V$2:$V$4929), 0), 0)), "最新", "歷史重複"))</f>
        <v/>
      </c>
      <c r="F1168" t="s">
        <v>5418</v>
      </c>
      <c r="G1168" t="s">
        <v>29</v>
      </c>
      <c r="H1168" t="s">
        <v>30</v>
      </c>
      <c r="I1168" t="s">
        <v>3483</v>
      </c>
      <c r="J1168" t="s">
        <v>5419</v>
      </c>
      <c r="K1168" t="s">
        <v>5420</v>
      </c>
      <c r="L1168" t="s">
        <v>5425</v>
      </c>
      <c r="M1168" t="s">
        <v>1725</v>
      </c>
      <c r="N1168" t="s">
        <v>1391</v>
      </c>
      <c r="O1168" t="s">
        <v>37</v>
      </c>
      <c r="P1168" t="s">
        <v>5426</v>
      </c>
      <c r="Q1168" t="s">
        <v>38</v>
      </c>
      <c r="R1168" t="s">
        <v>1881</v>
      </c>
      <c r="S1168" t="s">
        <v>5422</v>
      </c>
      <c r="T1168" t="s">
        <v>5427</v>
      </c>
      <c r="U1168" t="s">
        <v>4842</v>
      </c>
      <c r="V1168" t="s">
        <v>4842</v>
      </c>
      <c r="W1168" t="s">
        <v>37</v>
      </c>
      <c r="X1168" t="s">
        <v>37</v>
      </c>
      <c r="Y1168" t="s">
        <v>37</v>
      </c>
      <c r="Z1168" t="s">
        <v>5428</v>
      </c>
      <c r="AA1168" t="s">
        <v>44</v>
      </c>
      <c r="AB1168" t="s">
        <v>44</v>
      </c>
      <c r="AC1168" t="s">
        <v>45</v>
      </c>
      <c r="AD1168" t="s">
        <v>1302</v>
      </c>
      <c r="AE1168" t="s">
        <v>4844</v>
      </c>
      <c r="AF1168" t="s">
        <v>48</v>
      </c>
      <c r="AG1168">
        <v>622366</v>
      </c>
      <c r="AH1168">
        <v>5.6</v>
      </c>
      <c r="AI1168">
        <v>5.6</v>
      </c>
    </row>
    <row r="1169" spans="1:35" ht="16.850000000000001" customHeight="1">
      <c r="A1169" s="65" t="str">
        <f>IF(L1169="","",IF(COUNTIF(Wip!K:K,L1169)=0,IF(W1169="","KGB","KBB"),IF(AND(_xlfn.IFNA(VLOOKUP(L1169,Wip!K:M,3,0),"")="Y",Q1169="MTCAPPLYCONF"),"On Hold",IF(W1169="","KGB","KBB"))))</f>
        <v>KBB</v>
      </c>
      <c r="B1169" s="65" t="str">
        <f>IF(A1169="on hold", "on hold",
 IF(A1169="KGB", "Standard Shipment",
  IF(IFERROR(IFERROR(VLOOKUP(L1169, List!D:J, 7, 0), VLOOKUP(L1169&amp;"", List!D:J, 7, 0)), 0)=0,
   IF(IFERROR(IFERROR(VLOOKUP(L1169, 'CND List'!$A:$C, 3, 0), VLOOKUP(L1169&amp;"", 'CND List'!$A:$C, 3, 0)), 0)=0,
    IF(A1169="KBB", "-", ""),
    IFERROR(VLOOKUP(L1169, 'CND List'!$A:$C, 3, 0), VLOOKUP(L1169&amp;"", 'CND List'!$A:$C, 3, 0))
   ),
   IFERROR(VLOOKUP(L1169, List!D:J, 7, 0), VLOOKUP(L1169&amp;"", List!D:J, 7, 0))
  )
 )
)</f>
        <v>-</v>
      </c>
      <c r="C1169" s="66" t="str">
        <f t="shared" si="19"/>
        <v>wait for return customer</v>
      </c>
      <c r="D1169" s="67" t="str">
        <f ca="1">IF(C1169="Local Scrap","Closed",IFERROR(IF(A1169="kgb","Closed",IF(MID(C1169,5,1)="Q","Closed",LOOKUP(TODAY()-W1169, {0,31,91,181,366}, {"0-30天","31-90天","91-180天","181-365天","365天以上"}))), LOOKUP(TODAY()-Z1169, {0,31,91,181,366}, {"0-30天","31-90天","91-180天","181-365天","365天以上"})))</f>
        <v>181-365天</v>
      </c>
      <c r="E1169" s="67" t="str" cm="1">
        <f t="array" ref="E1169">IF(A1169&lt;&gt;"kbb", "", IF(IFERROR(VALUE(V1169), 0)=MAX(INDEX(($A$2:$A$4929="kbb")*($L$2:$L$4929=L1169)*IFERROR(VALUE($V$2:$V$4929), 0), 0)), "最新", "歷史重複"))</f>
        <v>最新</v>
      </c>
      <c r="F1169" t="s">
        <v>5418</v>
      </c>
      <c r="G1169" t="s">
        <v>29</v>
      </c>
      <c r="H1169" t="s">
        <v>30</v>
      </c>
      <c r="I1169" t="s">
        <v>3483</v>
      </c>
      <c r="J1169" t="s">
        <v>5419</v>
      </c>
      <c r="K1169" t="s">
        <v>5420</v>
      </c>
      <c r="L1169" t="s">
        <v>5429</v>
      </c>
      <c r="M1169" t="s">
        <v>1428</v>
      </c>
      <c r="N1169" t="s">
        <v>1411</v>
      </c>
      <c r="O1169" t="s">
        <v>37</v>
      </c>
      <c r="P1169" t="s">
        <v>5429</v>
      </c>
      <c r="Q1169" t="s">
        <v>38</v>
      </c>
      <c r="R1169" t="s">
        <v>39</v>
      </c>
      <c r="S1169" t="s">
        <v>5422</v>
      </c>
      <c r="T1169" t="s">
        <v>37</v>
      </c>
      <c r="U1169" t="s">
        <v>37</v>
      </c>
      <c r="V1169" t="s">
        <v>5430</v>
      </c>
      <c r="W1169" t="s">
        <v>517</v>
      </c>
      <c r="X1169" t="s">
        <v>114</v>
      </c>
      <c r="Y1169" t="s">
        <v>518</v>
      </c>
      <c r="Z1169" t="s">
        <v>5431</v>
      </c>
      <c r="AA1169" t="s">
        <v>44</v>
      </c>
      <c r="AB1169" t="s">
        <v>44</v>
      </c>
      <c r="AC1169" t="s">
        <v>117</v>
      </c>
      <c r="AD1169" t="s">
        <v>1257</v>
      </c>
      <c r="AE1169" t="s">
        <v>37</v>
      </c>
      <c r="AF1169" t="s">
        <v>37</v>
      </c>
      <c r="AG1169" t="s">
        <v>37</v>
      </c>
      <c r="AH1169" t="s">
        <v>37</v>
      </c>
      <c r="AI1169" t="s">
        <v>37</v>
      </c>
    </row>
    <row r="1170" spans="1:35" ht="16.850000000000001" customHeight="1">
      <c r="A1170" s="65" t="str">
        <f>IF(L1170="","",IF(COUNTIF(Wip!K:K,L1170)=0,IF(W1170="","KGB","KBB"),IF(AND(_xlfn.IFNA(VLOOKUP(L1170,Wip!K:M,3,0),"")="Y",Q1170="MTCAPPLYCONF"),"On Hold",IF(W1170="","KGB","KBB"))))</f>
        <v>KGB</v>
      </c>
      <c r="B1170" s="65" t="str">
        <f>IF(A1170="on hold", "on hold",
 IF(A1170="KGB", "Standard Shipment",
  IF(IFERROR(IFERROR(VLOOKUP(L1170, List!D:J, 7, 0), VLOOKUP(L1170&amp;"", List!D:J, 7, 0)), 0)=0,
   IF(IFERROR(IFERROR(VLOOKUP(L1170, 'CND List'!$A:$C, 3, 0), VLOOKUP(L1170&amp;"", 'CND List'!$A:$C, 3, 0)), 0)=0,
    IF(A1170="KBB", "-", ""),
    IFERROR(VLOOKUP(L1170, 'CND List'!$A:$C, 3, 0), VLOOKUP(L1170&amp;"", 'CND List'!$A:$C, 3, 0))
   ),
   IFERROR(VLOOKUP(L1170, List!D:J, 7, 0), VLOOKUP(L1170&amp;"", List!D:J, 7, 0))
  )
 )
)</f>
        <v>Standard Shipment</v>
      </c>
      <c r="C1170" s="66" t="str">
        <f t="shared" si="19"/>
        <v>Standard Shipment</v>
      </c>
      <c r="D1170" s="67" t="str">
        <f ca="1">IF(C1170="Local Scrap","Closed",IFERROR(IF(A1170="kgb","Closed",IF(MID(C1170,5,1)="Q","Closed",LOOKUP(TODAY()-W1170, {0,31,91,181,366}, {"0-30天","31-90天","91-180天","181-365天","365天以上"}))), LOOKUP(TODAY()-Z1170, {0,31,91,181,366}, {"0-30天","31-90天","91-180天","181-365天","365天以上"})))</f>
        <v>Closed</v>
      </c>
      <c r="E1170" s="67" t="str" cm="1">
        <f t="array" ref="E1170">IF(A1170&lt;&gt;"kbb", "", IF(IFERROR(VALUE(V1170), 0)=MAX(INDEX(($A$2:$A$4929="kbb")*($L$2:$L$4929=L1170)*IFERROR(VALUE($V$2:$V$4929), 0), 0)), "最新", "歷史重複"))</f>
        <v/>
      </c>
      <c r="F1170" t="s">
        <v>5418</v>
      </c>
      <c r="G1170" t="s">
        <v>29</v>
      </c>
      <c r="H1170" t="s">
        <v>30</v>
      </c>
      <c r="I1170" t="s">
        <v>3483</v>
      </c>
      <c r="J1170" t="s">
        <v>5419</v>
      </c>
      <c r="K1170" t="s">
        <v>5420</v>
      </c>
      <c r="L1170" t="s">
        <v>5432</v>
      </c>
      <c r="M1170" t="s">
        <v>1259</v>
      </c>
      <c r="N1170" t="s">
        <v>1260</v>
      </c>
      <c r="O1170" t="s">
        <v>37</v>
      </c>
      <c r="P1170" t="s">
        <v>5433</v>
      </c>
      <c r="Q1170" t="s">
        <v>38</v>
      </c>
      <c r="R1170" t="s">
        <v>1881</v>
      </c>
      <c r="S1170" t="s">
        <v>5434</v>
      </c>
      <c r="T1170" t="s">
        <v>5435</v>
      </c>
      <c r="U1170" t="s">
        <v>4909</v>
      </c>
      <c r="V1170" t="s">
        <v>4909</v>
      </c>
      <c r="W1170" t="s">
        <v>37</v>
      </c>
      <c r="X1170" t="s">
        <v>37</v>
      </c>
      <c r="Y1170" t="s">
        <v>37</v>
      </c>
      <c r="Z1170" t="s">
        <v>5436</v>
      </c>
      <c r="AA1170" t="s">
        <v>44</v>
      </c>
      <c r="AB1170" t="s">
        <v>44</v>
      </c>
      <c r="AC1170" t="s">
        <v>45</v>
      </c>
      <c r="AD1170" t="s">
        <v>1257</v>
      </c>
      <c r="AE1170" t="s">
        <v>5296</v>
      </c>
      <c r="AF1170" t="s">
        <v>2122</v>
      </c>
      <c r="AG1170">
        <v>622382</v>
      </c>
      <c r="AH1170">
        <v>7.1</v>
      </c>
      <c r="AI1170">
        <v>7.1</v>
      </c>
    </row>
    <row r="1171" spans="1:35" ht="16.850000000000001" customHeight="1">
      <c r="A1171" s="65" t="str">
        <f>IF(L1171="","",IF(COUNTIF(Wip!K:K,L1171)=0,IF(W1171="","KGB","KBB"),IF(AND(_xlfn.IFNA(VLOOKUP(L1171,Wip!K:M,3,0),"")="Y",Q1171="MTCAPPLYCONF"),"On Hold",IF(W1171="","KGB","KBB"))))</f>
        <v>KGB</v>
      </c>
      <c r="B1171" s="65" t="str">
        <f>IF(A1171="on hold", "on hold",
 IF(A1171="KGB", "Standard Shipment",
  IF(IFERROR(IFERROR(VLOOKUP(L1171, List!D:J, 7, 0), VLOOKUP(L1171&amp;"", List!D:J, 7, 0)), 0)=0,
   IF(IFERROR(IFERROR(VLOOKUP(L1171, 'CND List'!$A:$C, 3, 0), VLOOKUP(L1171&amp;"", 'CND List'!$A:$C, 3, 0)), 0)=0,
    IF(A1171="KBB", "-", ""),
    IFERROR(VLOOKUP(L1171, 'CND List'!$A:$C, 3, 0), VLOOKUP(L1171&amp;"", 'CND List'!$A:$C, 3, 0))
   ),
   IFERROR(VLOOKUP(L1171, List!D:J, 7, 0), VLOOKUP(L1171&amp;"", List!D:J, 7, 0))
  )
 )
)</f>
        <v>Standard Shipment</v>
      </c>
      <c r="C1171" s="66" t="str">
        <f t="shared" si="19"/>
        <v>Standard Shipment</v>
      </c>
      <c r="D1171" s="67" t="str">
        <f ca="1">IF(C1171="Local Scrap","Closed",IFERROR(IF(A1171="kgb","Closed",IF(MID(C1171,5,1)="Q","Closed",LOOKUP(TODAY()-W1171, {0,31,91,181,366}, {"0-30天","31-90天","91-180天","181-365天","365天以上"}))), LOOKUP(TODAY()-Z1171, {0,31,91,181,366}, {"0-30天","31-90天","91-180天","181-365天","365天以上"})))</f>
        <v>Closed</v>
      </c>
      <c r="E1171" s="67" t="str" cm="1">
        <f t="array" ref="E1171">IF(A1171&lt;&gt;"kbb", "", IF(IFERROR(VALUE(V1171), 0)=MAX(INDEX(($A$2:$A$4929="kbb")*($L$2:$L$4929=L1171)*IFERROR(VALUE($V$2:$V$4929), 0), 0)), "最新", "歷史重複"))</f>
        <v/>
      </c>
      <c r="F1171" t="s">
        <v>5418</v>
      </c>
      <c r="G1171" t="s">
        <v>29</v>
      </c>
      <c r="H1171" t="s">
        <v>30</v>
      </c>
      <c r="I1171" t="s">
        <v>3483</v>
      </c>
      <c r="J1171" t="s">
        <v>5419</v>
      </c>
      <c r="K1171" t="s">
        <v>5420</v>
      </c>
      <c r="L1171" t="s">
        <v>5437</v>
      </c>
      <c r="M1171" t="s">
        <v>4205</v>
      </c>
      <c r="N1171" t="s">
        <v>1858</v>
      </c>
      <c r="O1171" t="s">
        <v>37</v>
      </c>
      <c r="P1171" t="s">
        <v>5438</v>
      </c>
      <c r="Q1171" t="s">
        <v>38</v>
      </c>
      <c r="R1171" t="s">
        <v>1881</v>
      </c>
      <c r="S1171" t="s">
        <v>5434</v>
      </c>
      <c r="T1171" t="s">
        <v>5439</v>
      </c>
      <c r="U1171" t="s">
        <v>4842</v>
      </c>
      <c r="V1171" t="s">
        <v>4842</v>
      </c>
      <c r="W1171" t="s">
        <v>37</v>
      </c>
      <c r="X1171" t="s">
        <v>37</v>
      </c>
      <c r="Y1171" t="s">
        <v>37</v>
      </c>
      <c r="Z1171" t="s">
        <v>5440</v>
      </c>
      <c r="AA1171" t="s">
        <v>44</v>
      </c>
      <c r="AB1171" t="s">
        <v>44</v>
      </c>
      <c r="AC1171" t="s">
        <v>45</v>
      </c>
      <c r="AD1171" t="s">
        <v>1302</v>
      </c>
      <c r="AE1171" t="s">
        <v>4844</v>
      </c>
      <c r="AF1171" t="s">
        <v>2122</v>
      </c>
      <c r="AG1171">
        <v>622366</v>
      </c>
      <c r="AH1171">
        <v>6</v>
      </c>
      <c r="AI1171">
        <v>6</v>
      </c>
    </row>
    <row r="1172" spans="1:35" ht="16.850000000000001" customHeight="1">
      <c r="A1172" s="65" t="str">
        <f>IF(L1172="","",IF(COUNTIF(Wip!K:K,L1172)=0,IF(W1172="","KGB","KBB"),IF(AND(_xlfn.IFNA(VLOOKUP(L1172,Wip!K:M,3,0),"")="Y",Q1172="MTCAPPLYCONF"),"On Hold",IF(W1172="","KGB","KBB"))))</f>
        <v>KGB</v>
      </c>
      <c r="B1172" s="65" t="str">
        <f>IF(A1172="on hold", "on hold",
 IF(A1172="KGB", "Standard Shipment",
  IF(IFERROR(IFERROR(VLOOKUP(L1172, List!D:J, 7, 0), VLOOKUP(L1172&amp;"", List!D:J, 7, 0)), 0)=0,
   IF(IFERROR(IFERROR(VLOOKUP(L1172, 'CND List'!$A:$C, 3, 0), VLOOKUP(L1172&amp;"", 'CND List'!$A:$C, 3, 0)), 0)=0,
    IF(A1172="KBB", "-", ""),
    IFERROR(VLOOKUP(L1172, 'CND List'!$A:$C, 3, 0), VLOOKUP(L1172&amp;"", 'CND List'!$A:$C, 3, 0))
   ),
   IFERROR(VLOOKUP(L1172, List!D:J, 7, 0), VLOOKUP(L1172&amp;"", List!D:J, 7, 0))
  )
 )
)</f>
        <v>Standard Shipment</v>
      </c>
      <c r="C1172" s="66" t="str">
        <f t="shared" si="19"/>
        <v>Standard Shipment</v>
      </c>
      <c r="D1172" s="67" t="str">
        <f ca="1">IF(C1172="Local Scrap","Closed",IFERROR(IF(A1172="kgb","Closed",IF(MID(C1172,5,1)="Q","Closed",LOOKUP(TODAY()-W1172, {0,31,91,181,366}, {"0-30天","31-90天","91-180天","181-365天","365天以上"}))), LOOKUP(TODAY()-Z1172, {0,31,91,181,366}, {"0-30天","31-90天","91-180天","181-365天","365天以上"})))</f>
        <v>Closed</v>
      </c>
      <c r="E1172" s="67" t="str" cm="1">
        <f t="array" ref="E1172">IF(A1172&lt;&gt;"kbb", "", IF(IFERROR(VALUE(V1172), 0)=MAX(INDEX(($A$2:$A$4929="kbb")*($L$2:$L$4929=L1172)*IFERROR(VALUE($V$2:$V$4929), 0), 0)), "最新", "歷史重複"))</f>
        <v/>
      </c>
      <c r="F1172" t="s">
        <v>5418</v>
      </c>
      <c r="G1172" t="s">
        <v>29</v>
      </c>
      <c r="H1172" t="s">
        <v>30</v>
      </c>
      <c r="I1172" t="s">
        <v>3483</v>
      </c>
      <c r="J1172" t="s">
        <v>5419</v>
      </c>
      <c r="K1172" t="s">
        <v>5420</v>
      </c>
      <c r="L1172" t="s">
        <v>5441</v>
      </c>
      <c r="M1172" t="s">
        <v>1725</v>
      </c>
      <c r="N1172" t="s">
        <v>1391</v>
      </c>
      <c r="O1172" t="s">
        <v>37</v>
      </c>
      <c r="P1172" t="s">
        <v>5442</v>
      </c>
      <c r="Q1172" t="s">
        <v>38</v>
      </c>
      <c r="R1172" t="s">
        <v>1881</v>
      </c>
      <c r="S1172" t="s">
        <v>5434</v>
      </c>
      <c r="T1172" t="s">
        <v>5443</v>
      </c>
      <c r="U1172" t="s">
        <v>4842</v>
      </c>
      <c r="V1172" t="s">
        <v>4842</v>
      </c>
      <c r="W1172" t="s">
        <v>37</v>
      </c>
      <c r="X1172" t="s">
        <v>37</v>
      </c>
      <c r="Y1172" t="s">
        <v>37</v>
      </c>
      <c r="Z1172" t="s">
        <v>5444</v>
      </c>
      <c r="AA1172" t="s">
        <v>44</v>
      </c>
      <c r="AB1172" t="s">
        <v>44</v>
      </c>
      <c r="AC1172" t="s">
        <v>45</v>
      </c>
      <c r="AD1172" t="s">
        <v>1302</v>
      </c>
      <c r="AE1172" t="s">
        <v>5250</v>
      </c>
      <c r="AF1172" t="s">
        <v>2526</v>
      </c>
      <c r="AG1172">
        <v>622366</v>
      </c>
      <c r="AH1172">
        <v>6.9</v>
      </c>
      <c r="AI1172">
        <v>6.9</v>
      </c>
    </row>
    <row r="1173" spans="1:35" ht="16.850000000000001" customHeight="1">
      <c r="A1173" s="65" t="str">
        <f>IF(L1173="","",IF(COUNTIF(Wip!K:K,L1173)=0,IF(W1173="","KGB","KBB"),IF(AND(_xlfn.IFNA(VLOOKUP(L1173,Wip!K:M,3,0),"")="Y",Q1173="MTCAPPLYCONF"),"On Hold",IF(W1173="","KGB","KBB"))))</f>
        <v>KGB</v>
      </c>
      <c r="B1173" s="65" t="str">
        <f>IF(A1173="on hold", "on hold",
 IF(A1173="KGB", "Standard Shipment",
  IF(IFERROR(IFERROR(VLOOKUP(L1173, List!D:J, 7, 0), VLOOKUP(L1173&amp;"", List!D:J, 7, 0)), 0)=0,
   IF(IFERROR(IFERROR(VLOOKUP(L1173, 'CND List'!$A:$C, 3, 0), VLOOKUP(L1173&amp;"", 'CND List'!$A:$C, 3, 0)), 0)=0,
    IF(A1173="KBB", "-", ""),
    IFERROR(VLOOKUP(L1173, 'CND List'!$A:$C, 3, 0), VLOOKUP(L1173&amp;"", 'CND List'!$A:$C, 3, 0))
   ),
   IFERROR(VLOOKUP(L1173, List!D:J, 7, 0), VLOOKUP(L1173&amp;"", List!D:J, 7, 0))
  )
 )
)</f>
        <v>Standard Shipment</v>
      </c>
      <c r="C1173" s="66" t="str">
        <f t="shared" si="19"/>
        <v>Standard Shipment</v>
      </c>
      <c r="D1173" s="67" t="str">
        <f ca="1">IF(C1173="Local Scrap","Closed",IFERROR(IF(A1173="kgb","Closed",IF(MID(C1173,5,1)="Q","Closed",LOOKUP(TODAY()-W1173, {0,31,91,181,366}, {"0-30天","31-90天","91-180天","181-365天","365天以上"}))), LOOKUP(TODAY()-Z1173, {0,31,91,181,366}, {"0-30天","31-90天","91-180天","181-365天","365天以上"})))</f>
        <v>Closed</v>
      </c>
      <c r="E1173" s="67" t="str" cm="1">
        <f t="array" ref="E1173">IF(A1173&lt;&gt;"kbb", "", IF(IFERROR(VALUE(V1173), 0)=MAX(INDEX(($A$2:$A$4929="kbb")*($L$2:$L$4929=L1173)*IFERROR(VALUE($V$2:$V$4929), 0), 0)), "最新", "歷史重複"))</f>
        <v/>
      </c>
      <c r="F1173" t="s">
        <v>5418</v>
      </c>
      <c r="G1173" t="s">
        <v>29</v>
      </c>
      <c r="H1173" t="s">
        <v>30</v>
      </c>
      <c r="I1173" t="s">
        <v>3483</v>
      </c>
      <c r="J1173" t="s">
        <v>5419</v>
      </c>
      <c r="K1173" t="s">
        <v>5420</v>
      </c>
      <c r="L1173" t="s">
        <v>5445</v>
      </c>
      <c r="M1173" t="s">
        <v>5010</v>
      </c>
      <c r="N1173" t="s">
        <v>1411</v>
      </c>
      <c r="O1173" t="s">
        <v>37</v>
      </c>
      <c r="P1173" t="s">
        <v>5446</v>
      </c>
      <c r="Q1173" t="s">
        <v>38</v>
      </c>
      <c r="R1173" t="s">
        <v>1881</v>
      </c>
      <c r="S1173" t="s">
        <v>5434</v>
      </c>
      <c r="T1173" t="s">
        <v>5447</v>
      </c>
      <c r="U1173" t="s">
        <v>4665</v>
      </c>
      <c r="V1173" t="s">
        <v>4665</v>
      </c>
      <c r="W1173" t="s">
        <v>37</v>
      </c>
      <c r="X1173" t="s">
        <v>37</v>
      </c>
      <c r="Y1173" t="s">
        <v>37</v>
      </c>
      <c r="Z1173" t="s">
        <v>5448</v>
      </c>
      <c r="AA1173" t="s">
        <v>44</v>
      </c>
      <c r="AB1173" t="s">
        <v>44</v>
      </c>
      <c r="AC1173" t="s">
        <v>45</v>
      </c>
      <c r="AD1173" t="s">
        <v>1257</v>
      </c>
      <c r="AE1173" t="s">
        <v>4871</v>
      </c>
      <c r="AF1173" t="s">
        <v>1918</v>
      </c>
      <c r="AG1173">
        <v>622398</v>
      </c>
      <c r="AH1173">
        <v>6.2</v>
      </c>
      <c r="AI1173">
        <v>6.2</v>
      </c>
    </row>
    <row r="1174" spans="1:35" ht="16.850000000000001" customHeight="1">
      <c r="A1174" s="65" t="str">
        <f>IF(L1174="","",IF(COUNTIF(Wip!K:K,L1174)=0,IF(W1174="","KGB","KBB"),IF(AND(_xlfn.IFNA(VLOOKUP(L1174,Wip!K:M,3,0),"")="Y",Q1174="MTCAPPLYCONF"),"On Hold",IF(W1174="","KGB","KBB"))))</f>
        <v>KGB</v>
      </c>
      <c r="B1174" s="65" t="str">
        <f>IF(A1174="on hold", "on hold",
 IF(A1174="KGB", "Standard Shipment",
  IF(IFERROR(IFERROR(VLOOKUP(L1174, List!D:J, 7, 0), VLOOKUP(L1174&amp;"", List!D:J, 7, 0)), 0)=0,
   IF(IFERROR(IFERROR(VLOOKUP(L1174, 'CND List'!$A:$C, 3, 0), VLOOKUP(L1174&amp;"", 'CND List'!$A:$C, 3, 0)), 0)=0,
    IF(A1174="KBB", "-", ""),
    IFERROR(VLOOKUP(L1174, 'CND List'!$A:$C, 3, 0), VLOOKUP(L1174&amp;"", 'CND List'!$A:$C, 3, 0))
   ),
   IFERROR(VLOOKUP(L1174, List!D:J, 7, 0), VLOOKUP(L1174&amp;"", List!D:J, 7, 0))
  )
 )
)</f>
        <v>Standard Shipment</v>
      </c>
      <c r="C1174" s="66" t="str">
        <f t="shared" si="19"/>
        <v>Standard Shipment</v>
      </c>
      <c r="D1174" s="67" t="str">
        <f ca="1">IF(C1174="Local Scrap","Closed",IFERROR(IF(A1174="kgb","Closed",IF(MID(C1174,5,1)="Q","Closed",LOOKUP(TODAY()-W1174, {0,31,91,181,366}, {"0-30天","31-90天","91-180天","181-365天","365天以上"}))), LOOKUP(TODAY()-Z1174, {0,31,91,181,366}, {"0-30天","31-90天","91-180天","181-365天","365天以上"})))</f>
        <v>Closed</v>
      </c>
      <c r="E1174" s="67" t="str" cm="1">
        <f t="array" ref="E1174">IF(A1174&lt;&gt;"kbb", "", IF(IFERROR(VALUE(V1174), 0)=MAX(INDEX(($A$2:$A$4929="kbb")*($L$2:$L$4929=L1174)*IFERROR(VALUE($V$2:$V$4929), 0), 0)), "最新", "歷史重複"))</f>
        <v/>
      </c>
      <c r="F1174" t="s">
        <v>5418</v>
      </c>
      <c r="G1174" t="s">
        <v>29</v>
      </c>
      <c r="H1174" t="s">
        <v>30</v>
      </c>
      <c r="I1174" t="s">
        <v>3483</v>
      </c>
      <c r="J1174" t="s">
        <v>5419</v>
      </c>
      <c r="K1174" t="s">
        <v>5420</v>
      </c>
      <c r="L1174" t="s">
        <v>5449</v>
      </c>
      <c r="M1174" t="s">
        <v>1725</v>
      </c>
      <c r="N1174" t="s">
        <v>1391</v>
      </c>
      <c r="O1174" t="s">
        <v>37</v>
      </c>
      <c r="P1174" t="s">
        <v>5450</v>
      </c>
      <c r="Q1174" t="s">
        <v>38</v>
      </c>
      <c r="R1174" t="s">
        <v>1881</v>
      </c>
      <c r="S1174" t="s">
        <v>5422</v>
      </c>
      <c r="T1174" t="s">
        <v>5451</v>
      </c>
      <c r="U1174" t="s">
        <v>4842</v>
      </c>
      <c r="V1174" t="s">
        <v>4842</v>
      </c>
      <c r="W1174" t="s">
        <v>37</v>
      </c>
      <c r="X1174" t="s">
        <v>37</v>
      </c>
      <c r="Y1174" t="s">
        <v>37</v>
      </c>
      <c r="Z1174" t="s">
        <v>5452</v>
      </c>
      <c r="AA1174" t="s">
        <v>44</v>
      </c>
      <c r="AB1174" t="s">
        <v>44</v>
      </c>
      <c r="AC1174" t="s">
        <v>45</v>
      </c>
      <c r="AD1174" t="s">
        <v>1302</v>
      </c>
      <c r="AE1174" t="s">
        <v>5250</v>
      </c>
      <c r="AF1174" t="s">
        <v>2526</v>
      </c>
      <c r="AG1174">
        <v>622366</v>
      </c>
      <c r="AH1174">
        <v>6.9</v>
      </c>
      <c r="AI1174">
        <v>6.9</v>
      </c>
    </row>
    <row r="1175" spans="1:35" ht="16.850000000000001" customHeight="1">
      <c r="A1175" s="65" t="str">
        <f>IF(L1175="","",IF(COUNTIF(Wip!K:K,L1175)=0,IF(W1175="","KGB","KBB"),IF(AND(_xlfn.IFNA(VLOOKUP(L1175,Wip!K:M,3,0),"")="Y",Q1175="MTCAPPLYCONF"),"On Hold",IF(W1175="","KGB","KBB"))))</f>
        <v>KGB</v>
      </c>
      <c r="B1175" s="65" t="str">
        <f>IF(A1175="on hold", "on hold",
 IF(A1175="KGB", "Standard Shipment",
  IF(IFERROR(IFERROR(VLOOKUP(L1175, List!D:J, 7, 0), VLOOKUP(L1175&amp;"", List!D:J, 7, 0)), 0)=0,
   IF(IFERROR(IFERROR(VLOOKUP(L1175, 'CND List'!$A:$C, 3, 0), VLOOKUP(L1175&amp;"", 'CND List'!$A:$C, 3, 0)), 0)=0,
    IF(A1175="KBB", "-", ""),
    IFERROR(VLOOKUP(L1175, 'CND List'!$A:$C, 3, 0), VLOOKUP(L1175&amp;"", 'CND List'!$A:$C, 3, 0))
   ),
   IFERROR(VLOOKUP(L1175, List!D:J, 7, 0), VLOOKUP(L1175&amp;"", List!D:J, 7, 0))
  )
 )
)</f>
        <v>Standard Shipment</v>
      </c>
      <c r="C1175" s="66" t="str">
        <f t="shared" si="19"/>
        <v>Standard Shipment</v>
      </c>
      <c r="D1175" s="67" t="str">
        <f ca="1">IF(C1175="Local Scrap","Closed",IFERROR(IF(A1175="kgb","Closed",IF(MID(C1175,5,1)="Q","Closed",LOOKUP(TODAY()-W1175, {0,31,91,181,366}, {"0-30天","31-90天","91-180天","181-365天","365天以上"}))), LOOKUP(TODAY()-Z1175, {0,31,91,181,366}, {"0-30天","31-90天","91-180天","181-365天","365天以上"})))</f>
        <v>Closed</v>
      </c>
      <c r="E1175" s="67" t="str" cm="1">
        <f t="array" ref="E1175">IF(A1175&lt;&gt;"kbb", "", IF(IFERROR(VALUE(V1175), 0)=MAX(INDEX(($A$2:$A$4929="kbb")*($L$2:$L$4929=L1175)*IFERROR(VALUE($V$2:$V$4929), 0), 0)), "最新", "歷史重複"))</f>
        <v/>
      </c>
      <c r="F1175" t="s">
        <v>5418</v>
      </c>
      <c r="G1175" t="s">
        <v>29</v>
      </c>
      <c r="H1175" t="s">
        <v>30</v>
      </c>
      <c r="I1175" t="s">
        <v>3483</v>
      </c>
      <c r="J1175" t="s">
        <v>5419</v>
      </c>
      <c r="K1175" t="s">
        <v>5420</v>
      </c>
      <c r="L1175" t="s">
        <v>5453</v>
      </c>
      <c r="M1175" t="s">
        <v>1259</v>
      </c>
      <c r="N1175" t="s">
        <v>1260</v>
      </c>
      <c r="O1175" t="s">
        <v>37</v>
      </c>
      <c r="P1175" t="s">
        <v>5454</v>
      </c>
      <c r="Q1175" t="s">
        <v>38</v>
      </c>
      <c r="R1175" t="s">
        <v>1881</v>
      </c>
      <c r="S1175" t="s">
        <v>5422</v>
      </c>
      <c r="T1175" t="s">
        <v>5455</v>
      </c>
      <c r="U1175" t="s">
        <v>4909</v>
      </c>
      <c r="V1175" t="s">
        <v>4909</v>
      </c>
      <c r="W1175" t="s">
        <v>37</v>
      </c>
      <c r="X1175" t="s">
        <v>37</v>
      </c>
      <c r="Y1175" t="s">
        <v>37</v>
      </c>
      <c r="Z1175" t="s">
        <v>5456</v>
      </c>
      <c r="AA1175" t="s">
        <v>44</v>
      </c>
      <c r="AB1175" t="s">
        <v>44</v>
      </c>
      <c r="AC1175" t="s">
        <v>45</v>
      </c>
      <c r="AD1175" t="s">
        <v>1257</v>
      </c>
      <c r="AE1175" t="s">
        <v>5296</v>
      </c>
      <c r="AF1175" t="s">
        <v>2122</v>
      </c>
      <c r="AG1175">
        <v>622382</v>
      </c>
      <c r="AH1175">
        <v>7.1</v>
      </c>
      <c r="AI1175">
        <v>7.1</v>
      </c>
    </row>
    <row r="1176" spans="1:35" ht="16.850000000000001" customHeight="1">
      <c r="A1176" s="65" t="str">
        <f>IF(L1176="","",IF(COUNTIF(Wip!K:K,L1176)=0,IF(W1176="","KGB","KBB"),IF(AND(_xlfn.IFNA(VLOOKUP(L1176,Wip!K:M,3,0),"")="Y",Q1176="MTCAPPLYCONF"),"On Hold",IF(W1176="","KGB","KBB"))))</f>
        <v>KGB</v>
      </c>
      <c r="B1176" s="65" t="str">
        <f>IF(A1176="on hold", "on hold",
 IF(A1176="KGB", "Standard Shipment",
  IF(IFERROR(IFERROR(VLOOKUP(L1176, List!D:J, 7, 0), VLOOKUP(L1176&amp;"", List!D:J, 7, 0)), 0)=0,
   IF(IFERROR(IFERROR(VLOOKUP(L1176, 'CND List'!$A:$C, 3, 0), VLOOKUP(L1176&amp;"", 'CND List'!$A:$C, 3, 0)), 0)=0,
    IF(A1176="KBB", "-", ""),
    IFERROR(VLOOKUP(L1176, 'CND List'!$A:$C, 3, 0), VLOOKUP(L1176&amp;"", 'CND List'!$A:$C, 3, 0))
   ),
   IFERROR(VLOOKUP(L1176, List!D:J, 7, 0), VLOOKUP(L1176&amp;"", List!D:J, 7, 0))
  )
 )
)</f>
        <v>Standard Shipment</v>
      </c>
      <c r="C1176" s="66" t="str">
        <f t="shared" si="19"/>
        <v>Standard Shipment</v>
      </c>
      <c r="D1176" s="67" t="str">
        <f ca="1">IF(C1176="Local Scrap","Closed",IFERROR(IF(A1176="kgb","Closed",IF(MID(C1176,5,1)="Q","Closed",LOOKUP(TODAY()-W1176, {0,31,91,181,366}, {"0-30天","31-90天","91-180天","181-365天","365天以上"}))), LOOKUP(TODAY()-Z1176, {0,31,91,181,366}, {"0-30天","31-90天","91-180天","181-365天","365天以上"})))</f>
        <v>Closed</v>
      </c>
      <c r="E1176" s="67" t="str" cm="1">
        <f t="array" ref="E1176">IF(A1176&lt;&gt;"kbb", "", IF(IFERROR(VALUE(V1176), 0)=MAX(INDEX(($A$2:$A$4929="kbb")*($L$2:$L$4929=L1176)*IFERROR(VALUE($V$2:$V$4929), 0), 0)), "最新", "歷史重複"))</f>
        <v/>
      </c>
      <c r="F1176" t="s">
        <v>5418</v>
      </c>
      <c r="G1176" t="s">
        <v>29</v>
      </c>
      <c r="H1176" t="s">
        <v>30</v>
      </c>
      <c r="I1176" t="s">
        <v>3483</v>
      </c>
      <c r="J1176" t="s">
        <v>5419</v>
      </c>
      <c r="K1176" t="s">
        <v>5420</v>
      </c>
      <c r="L1176" t="s">
        <v>5457</v>
      </c>
      <c r="M1176" t="s">
        <v>5298</v>
      </c>
      <c r="N1176" t="s">
        <v>5299</v>
      </c>
      <c r="O1176" t="s">
        <v>37</v>
      </c>
      <c r="P1176" t="s">
        <v>5458</v>
      </c>
      <c r="Q1176" t="s">
        <v>38</v>
      </c>
      <c r="R1176" t="s">
        <v>1881</v>
      </c>
      <c r="S1176" t="s">
        <v>5422</v>
      </c>
      <c r="T1176" t="s">
        <v>5459</v>
      </c>
      <c r="U1176" t="s">
        <v>4842</v>
      </c>
      <c r="V1176" t="s">
        <v>4842</v>
      </c>
      <c r="W1176" t="s">
        <v>37</v>
      </c>
      <c r="X1176" t="s">
        <v>37</v>
      </c>
      <c r="Y1176" t="s">
        <v>37</v>
      </c>
      <c r="Z1176" t="s">
        <v>5460</v>
      </c>
      <c r="AA1176" t="s">
        <v>44</v>
      </c>
      <c r="AB1176" t="s">
        <v>44</v>
      </c>
      <c r="AC1176" t="s">
        <v>45</v>
      </c>
      <c r="AD1176" t="s">
        <v>1539</v>
      </c>
      <c r="AE1176" t="s">
        <v>4844</v>
      </c>
      <c r="AF1176" t="s">
        <v>2220</v>
      </c>
      <c r="AG1176">
        <v>622366</v>
      </c>
      <c r="AH1176">
        <v>5.3</v>
      </c>
      <c r="AI1176">
        <v>5.3</v>
      </c>
    </row>
    <row r="1177" spans="1:35" ht="16.850000000000001" customHeight="1">
      <c r="A1177" s="65" t="str">
        <f>IF(L1177="","",IF(COUNTIF(Wip!K:K,L1177)=0,IF(W1177="","KGB","KBB"),IF(AND(_xlfn.IFNA(VLOOKUP(L1177,Wip!K:M,3,0),"")="Y",Q1177="MTCAPPLYCONF"),"On Hold",IF(W1177="","KGB","KBB"))))</f>
        <v>KGB</v>
      </c>
      <c r="B1177" s="65" t="str">
        <f>IF(A1177="on hold", "on hold",
 IF(A1177="KGB", "Standard Shipment",
  IF(IFERROR(IFERROR(VLOOKUP(L1177, List!D:J, 7, 0), VLOOKUP(L1177&amp;"", List!D:J, 7, 0)), 0)=0,
   IF(IFERROR(IFERROR(VLOOKUP(L1177, 'CND List'!$A:$C, 3, 0), VLOOKUP(L1177&amp;"", 'CND List'!$A:$C, 3, 0)), 0)=0,
    IF(A1177="KBB", "-", ""),
    IFERROR(VLOOKUP(L1177, 'CND List'!$A:$C, 3, 0), VLOOKUP(L1177&amp;"", 'CND List'!$A:$C, 3, 0))
   ),
   IFERROR(VLOOKUP(L1177, List!D:J, 7, 0), VLOOKUP(L1177&amp;"", List!D:J, 7, 0))
  )
 )
)</f>
        <v>Standard Shipment</v>
      </c>
      <c r="C1177" s="66" t="str">
        <f t="shared" si="19"/>
        <v>Standard Shipment</v>
      </c>
      <c r="D1177" s="67" t="str">
        <f ca="1">IF(C1177="Local Scrap","Closed",IFERROR(IF(A1177="kgb","Closed",IF(MID(C1177,5,1)="Q","Closed",LOOKUP(TODAY()-W1177, {0,31,91,181,366}, {"0-30天","31-90天","91-180天","181-365天","365天以上"}))), LOOKUP(TODAY()-Z1177, {0,31,91,181,366}, {"0-30天","31-90天","91-180天","181-365天","365天以上"})))</f>
        <v>Closed</v>
      </c>
      <c r="E1177" s="67" t="str" cm="1">
        <f t="array" ref="E1177">IF(A1177&lt;&gt;"kbb", "", IF(IFERROR(VALUE(V1177), 0)=MAX(INDEX(($A$2:$A$4929="kbb")*($L$2:$L$4929=L1177)*IFERROR(VALUE($V$2:$V$4929), 0), 0)), "最新", "歷史重複"))</f>
        <v/>
      </c>
      <c r="F1177" t="s">
        <v>5418</v>
      </c>
      <c r="G1177" t="s">
        <v>29</v>
      </c>
      <c r="H1177" t="s">
        <v>30</v>
      </c>
      <c r="I1177" t="s">
        <v>3483</v>
      </c>
      <c r="J1177" t="s">
        <v>5419</v>
      </c>
      <c r="K1177" t="s">
        <v>5420</v>
      </c>
      <c r="L1177" t="s">
        <v>5461</v>
      </c>
      <c r="M1177" t="s">
        <v>1575</v>
      </c>
      <c r="N1177" t="s">
        <v>1576</v>
      </c>
      <c r="O1177" t="s">
        <v>37</v>
      </c>
      <c r="P1177" t="s">
        <v>5462</v>
      </c>
      <c r="Q1177" t="s">
        <v>38</v>
      </c>
      <c r="R1177" t="s">
        <v>1881</v>
      </c>
      <c r="S1177" t="s">
        <v>5422</v>
      </c>
      <c r="T1177" t="s">
        <v>5463</v>
      </c>
      <c r="U1177" t="s">
        <v>4909</v>
      </c>
      <c r="V1177" t="s">
        <v>4909</v>
      </c>
      <c r="W1177" t="s">
        <v>37</v>
      </c>
      <c r="X1177" t="s">
        <v>37</v>
      </c>
      <c r="Y1177" t="s">
        <v>37</v>
      </c>
      <c r="Z1177" t="s">
        <v>5464</v>
      </c>
      <c r="AA1177" t="s">
        <v>44</v>
      </c>
      <c r="AB1177" t="s">
        <v>44</v>
      </c>
      <c r="AC1177" t="s">
        <v>45</v>
      </c>
      <c r="AD1177" t="s">
        <v>1532</v>
      </c>
      <c r="AE1177" t="s">
        <v>5296</v>
      </c>
      <c r="AF1177" t="s">
        <v>1730</v>
      </c>
      <c r="AG1177">
        <v>622382</v>
      </c>
      <c r="AH1177">
        <v>6.2</v>
      </c>
      <c r="AI1177">
        <v>6.2</v>
      </c>
    </row>
    <row r="1178" spans="1:35" ht="16.850000000000001" customHeight="1">
      <c r="A1178" s="65" t="str">
        <f>IF(L1178="","",IF(COUNTIF(Wip!K:K,L1178)=0,IF(W1178="","KGB","KBB"),IF(AND(_xlfn.IFNA(VLOOKUP(L1178,Wip!K:M,3,0),"")="Y",Q1178="MTCAPPLYCONF"),"On Hold",IF(W1178="","KGB","KBB"))))</f>
        <v>KGB</v>
      </c>
      <c r="B1178" s="65" t="str">
        <f>IF(A1178="on hold", "on hold",
 IF(A1178="KGB", "Standard Shipment",
  IF(IFERROR(IFERROR(VLOOKUP(L1178, List!D:J, 7, 0), VLOOKUP(L1178&amp;"", List!D:J, 7, 0)), 0)=0,
   IF(IFERROR(IFERROR(VLOOKUP(L1178, 'CND List'!$A:$C, 3, 0), VLOOKUP(L1178&amp;"", 'CND List'!$A:$C, 3, 0)), 0)=0,
    IF(A1178="KBB", "-", ""),
    IFERROR(VLOOKUP(L1178, 'CND List'!$A:$C, 3, 0), VLOOKUP(L1178&amp;"", 'CND List'!$A:$C, 3, 0))
   ),
   IFERROR(VLOOKUP(L1178, List!D:J, 7, 0), VLOOKUP(L1178&amp;"", List!D:J, 7, 0))
  )
 )
)</f>
        <v>Standard Shipment</v>
      </c>
      <c r="C1178" s="66" t="str">
        <f t="shared" si="19"/>
        <v>Standard Shipment</v>
      </c>
      <c r="D1178" s="67" t="str">
        <f ca="1">IF(C1178="Local Scrap","Closed",IFERROR(IF(A1178="kgb","Closed",IF(MID(C1178,5,1)="Q","Closed",LOOKUP(TODAY()-W1178, {0,31,91,181,366}, {"0-30天","31-90天","91-180天","181-365天","365天以上"}))), LOOKUP(TODAY()-Z1178, {0,31,91,181,366}, {"0-30天","31-90天","91-180天","181-365天","365天以上"})))</f>
        <v>Closed</v>
      </c>
      <c r="E1178" s="67" t="str" cm="1">
        <f t="array" ref="E1178">IF(A1178&lt;&gt;"kbb", "", IF(IFERROR(VALUE(V1178), 0)=MAX(INDEX(($A$2:$A$4929="kbb")*($L$2:$L$4929=L1178)*IFERROR(VALUE($V$2:$V$4929), 0), 0)), "最新", "歷史重複"))</f>
        <v/>
      </c>
      <c r="F1178" t="s">
        <v>5418</v>
      </c>
      <c r="G1178" t="s">
        <v>29</v>
      </c>
      <c r="H1178" t="s">
        <v>30</v>
      </c>
      <c r="I1178" t="s">
        <v>3483</v>
      </c>
      <c r="J1178" t="s">
        <v>5419</v>
      </c>
      <c r="K1178" t="s">
        <v>5420</v>
      </c>
      <c r="L1178" t="s">
        <v>5465</v>
      </c>
      <c r="M1178" t="s">
        <v>2703</v>
      </c>
      <c r="N1178" t="s">
        <v>1249</v>
      </c>
      <c r="O1178" t="s">
        <v>37</v>
      </c>
      <c r="P1178" t="s">
        <v>5466</v>
      </c>
      <c r="Q1178" t="s">
        <v>38</v>
      </c>
      <c r="R1178" t="s">
        <v>1881</v>
      </c>
      <c r="S1178" t="s">
        <v>5422</v>
      </c>
      <c r="T1178" t="s">
        <v>5467</v>
      </c>
      <c r="U1178" t="s">
        <v>4909</v>
      </c>
      <c r="V1178" t="s">
        <v>4909</v>
      </c>
      <c r="W1178" t="s">
        <v>37</v>
      </c>
      <c r="X1178" t="s">
        <v>37</v>
      </c>
      <c r="Y1178" t="s">
        <v>37</v>
      </c>
      <c r="Z1178" t="s">
        <v>5468</v>
      </c>
      <c r="AA1178" t="s">
        <v>44</v>
      </c>
      <c r="AB1178" t="s">
        <v>44</v>
      </c>
      <c r="AC1178" t="s">
        <v>45</v>
      </c>
      <c r="AD1178" t="s">
        <v>1257</v>
      </c>
      <c r="AE1178" t="s">
        <v>5296</v>
      </c>
      <c r="AF1178" t="s">
        <v>1918</v>
      </c>
      <c r="AG1178">
        <v>622382</v>
      </c>
      <c r="AH1178">
        <v>6.6</v>
      </c>
      <c r="AI1178">
        <v>6.6</v>
      </c>
    </row>
    <row r="1179" spans="1:35" ht="16.850000000000001" customHeight="1">
      <c r="A1179" s="65" t="str">
        <f>IF(L1179="","",IF(COUNTIF(Wip!K:K,L1179)=0,IF(W1179="","KGB","KBB"),IF(AND(_xlfn.IFNA(VLOOKUP(L1179,Wip!K:M,3,0),"")="Y",Q1179="MTCAPPLYCONF"),"On Hold",IF(W1179="","KGB","KBB"))))</f>
        <v>KGB</v>
      </c>
      <c r="B1179" s="65" t="str">
        <f>IF(A1179="on hold", "on hold",
 IF(A1179="KGB", "Standard Shipment",
  IF(IFERROR(IFERROR(VLOOKUP(L1179, List!D:J, 7, 0), VLOOKUP(L1179&amp;"", List!D:J, 7, 0)), 0)=0,
   IF(IFERROR(IFERROR(VLOOKUP(L1179, 'CND List'!$A:$C, 3, 0), VLOOKUP(L1179&amp;"", 'CND List'!$A:$C, 3, 0)), 0)=0,
    IF(A1179="KBB", "-", ""),
    IFERROR(VLOOKUP(L1179, 'CND List'!$A:$C, 3, 0), VLOOKUP(L1179&amp;"", 'CND List'!$A:$C, 3, 0))
   ),
   IFERROR(VLOOKUP(L1179, List!D:J, 7, 0), VLOOKUP(L1179&amp;"", List!D:J, 7, 0))
  )
 )
)</f>
        <v>Standard Shipment</v>
      </c>
      <c r="C1179" s="66" t="str">
        <f t="shared" si="19"/>
        <v>Standard Shipment</v>
      </c>
      <c r="D1179" s="67" t="str">
        <f ca="1">IF(C1179="Local Scrap","Closed",IFERROR(IF(A1179="kgb","Closed",IF(MID(C1179,5,1)="Q","Closed",LOOKUP(TODAY()-W1179, {0,31,91,181,366}, {"0-30天","31-90天","91-180天","181-365天","365天以上"}))), LOOKUP(TODAY()-Z1179, {0,31,91,181,366}, {"0-30天","31-90天","91-180天","181-365天","365天以上"})))</f>
        <v>Closed</v>
      </c>
      <c r="E1179" s="67" t="str" cm="1">
        <f t="array" ref="E1179">IF(A1179&lt;&gt;"kbb", "", IF(IFERROR(VALUE(V1179), 0)=MAX(INDEX(($A$2:$A$4929="kbb")*($L$2:$L$4929=L1179)*IFERROR(VALUE($V$2:$V$4929), 0), 0)), "最新", "歷史重複"))</f>
        <v/>
      </c>
      <c r="F1179" t="s">
        <v>5418</v>
      </c>
      <c r="G1179" t="s">
        <v>29</v>
      </c>
      <c r="H1179" t="s">
        <v>30</v>
      </c>
      <c r="I1179" t="s">
        <v>3483</v>
      </c>
      <c r="J1179" t="s">
        <v>5419</v>
      </c>
      <c r="K1179" t="s">
        <v>5420</v>
      </c>
      <c r="L1179" t="s">
        <v>5469</v>
      </c>
      <c r="M1179" t="s">
        <v>4508</v>
      </c>
      <c r="N1179" t="s">
        <v>1296</v>
      </c>
      <c r="O1179" t="s">
        <v>37</v>
      </c>
      <c r="P1179" t="s">
        <v>5470</v>
      </c>
      <c r="Q1179" t="s">
        <v>38</v>
      </c>
      <c r="R1179" t="s">
        <v>1881</v>
      </c>
      <c r="S1179" t="s">
        <v>5422</v>
      </c>
      <c r="T1179" t="s">
        <v>5471</v>
      </c>
      <c r="U1179" t="s">
        <v>4892</v>
      </c>
      <c r="V1179" t="s">
        <v>4892</v>
      </c>
      <c r="W1179" t="s">
        <v>37</v>
      </c>
      <c r="X1179" t="s">
        <v>37</v>
      </c>
      <c r="Y1179" t="s">
        <v>37</v>
      </c>
      <c r="Z1179" t="s">
        <v>5472</v>
      </c>
      <c r="AA1179" t="s">
        <v>44</v>
      </c>
      <c r="AB1179" t="s">
        <v>44</v>
      </c>
      <c r="AC1179" t="s">
        <v>45</v>
      </c>
      <c r="AD1179" t="s">
        <v>1302</v>
      </c>
      <c r="AE1179" t="s">
        <v>4894</v>
      </c>
      <c r="AF1179" t="s">
        <v>2220</v>
      </c>
      <c r="AG1179">
        <v>622302</v>
      </c>
      <c r="AH1179">
        <v>6.6</v>
      </c>
      <c r="AI1179">
        <v>6.6</v>
      </c>
    </row>
    <row r="1180" spans="1:35" ht="16.850000000000001" customHeight="1">
      <c r="A1180" s="65" t="str">
        <f>IF(L1180="","",IF(COUNTIF(Wip!K:K,L1180)=0,IF(W1180="","KGB","KBB"),IF(AND(_xlfn.IFNA(VLOOKUP(L1180,Wip!K:M,3,0),"")="Y",Q1180="MTCAPPLYCONF"),"On Hold",IF(W1180="","KGB","KBB"))))</f>
        <v>KGB</v>
      </c>
      <c r="B1180" s="65" t="str">
        <f>IF(A1180="on hold", "on hold",
 IF(A1180="KGB", "Standard Shipment",
  IF(IFERROR(IFERROR(VLOOKUP(L1180, List!D:J, 7, 0), VLOOKUP(L1180&amp;"", List!D:J, 7, 0)), 0)=0,
   IF(IFERROR(IFERROR(VLOOKUP(L1180, 'CND List'!$A:$C, 3, 0), VLOOKUP(L1180&amp;"", 'CND List'!$A:$C, 3, 0)), 0)=0,
    IF(A1180="KBB", "-", ""),
    IFERROR(VLOOKUP(L1180, 'CND List'!$A:$C, 3, 0), VLOOKUP(L1180&amp;"", 'CND List'!$A:$C, 3, 0))
   ),
   IFERROR(VLOOKUP(L1180, List!D:J, 7, 0), VLOOKUP(L1180&amp;"", List!D:J, 7, 0))
  )
 )
)</f>
        <v>Standard Shipment</v>
      </c>
      <c r="C1180" s="66" t="str">
        <f t="shared" si="19"/>
        <v>Standard Shipment</v>
      </c>
      <c r="D1180" s="67" t="str">
        <f ca="1">IF(C1180="Local Scrap","Closed",IFERROR(IF(A1180="kgb","Closed",IF(MID(C1180,5,1)="Q","Closed",LOOKUP(TODAY()-W1180, {0,31,91,181,366}, {"0-30天","31-90天","91-180天","181-365天","365天以上"}))), LOOKUP(TODAY()-Z1180, {0,31,91,181,366}, {"0-30天","31-90天","91-180天","181-365天","365天以上"})))</f>
        <v>Closed</v>
      </c>
      <c r="E1180" s="67" t="str" cm="1">
        <f t="array" ref="E1180">IF(A1180&lt;&gt;"kbb", "", IF(IFERROR(VALUE(V1180), 0)=MAX(INDEX(($A$2:$A$4929="kbb")*($L$2:$L$4929=L1180)*IFERROR(VALUE($V$2:$V$4929), 0), 0)), "最新", "歷史重複"))</f>
        <v/>
      </c>
      <c r="F1180" t="s">
        <v>5418</v>
      </c>
      <c r="G1180" t="s">
        <v>29</v>
      </c>
      <c r="H1180" t="s">
        <v>30</v>
      </c>
      <c r="I1180" t="s">
        <v>3483</v>
      </c>
      <c r="J1180" t="s">
        <v>5419</v>
      </c>
      <c r="K1180" t="s">
        <v>5420</v>
      </c>
      <c r="L1180" t="s">
        <v>5473</v>
      </c>
      <c r="M1180" t="s">
        <v>4508</v>
      </c>
      <c r="N1180" t="s">
        <v>1296</v>
      </c>
      <c r="O1180" t="s">
        <v>37</v>
      </c>
      <c r="P1180" t="s">
        <v>5474</v>
      </c>
      <c r="Q1180" t="s">
        <v>38</v>
      </c>
      <c r="R1180" t="s">
        <v>1881</v>
      </c>
      <c r="S1180" t="s">
        <v>5475</v>
      </c>
      <c r="T1180" t="s">
        <v>5476</v>
      </c>
      <c r="U1180" t="s">
        <v>4892</v>
      </c>
      <c r="V1180" t="s">
        <v>4892</v>
      </c>
      <c r="W1180" t="s">
        <v>37</v>
      </c>
      <c r="X1180" t="s">
        <v>37</v>
      </c>
      <c r="Y1180" t="s">
        <v>37</v>
      </c>
      <c r="Z1180" t="s">
        <v>5477</v>
      </c>
      <c r="AA1180" t="s">
        <v>44</v>
      </c>
      <c r="AB1180" t="s">
        <v>44</v>
      </c>
      <c r="AC1180" t="s">
        <v>45</v>
      </c>
      <c r="AD1180" t="s">
        <v>1302</v>
      </c>
      <c r="AE1180" t="s">
        <v>4894</v>
      </c>
      <c r="AF1180" t="s">
        <v>2220</v>
      </c>
      <c r="AG1180">
        <v>622302</v>
      </c>
      <c r="AH1180">
        <v>6.6</v>
      </c>
      <c r="AI1180">
        <v>6.6</v>
      </c>
    </row>
    <row r="1181" spans="1:35" ht="16.850000000000001" customHeight="1">
      <c r="A1181" s="65" t="str">
        <f>IF(L1181="","",IF(COUNTIF(Wip!K:K,L1181)=0,IF(W1181="","KGB","KBB"),IF(AND(_xlfn.IFNA(VLOOKUP(L1181,Wip!K:M,3,0),"")="Y",Q1181="MTCAPPLYCONF"),"On Hold",IF(W1181="","KGB","KBB"))))</f>
        <v>KGB</v>
      </c>
      <c r="B1181" s="65" t="str">
        <f>IF(A1181="on hold", "on hold",
 IF(A1181="KGB", "Standard Shipment",
  IF(IFERROR(IFERROR(VLOOKUP(L1181, List!D:J, 7, 0), VLOOKUP(L1181&amp;"", List!D:J, 7, 0)), 0)=0,
   IF(IFERROR(IFERROR(VLOOKUP(L1181, 'CND List'!$A:$C, 3, 0), VLOOKUP(L1181&amp;"", 'CND List'!$A:$C, 3, 0)), 0)=0,
    IF(A1181="KBB", "-", ""),
    IFERROR(VLOOKUP(L1181, 'CND List'!$A:$C, 3, 0), VLOOKUP(L1181&amp;"", 'CND List'!$A:$C, 3, 0))
   ),
   IFERROR(VLOOKUP(L1181, List!D:J, 7, 0), VLOOKUP(L1181&amp;"", List!D:J, 7, 0))
  )
 )
)</f>
        <v>Standard Shipment</v>
      </c>
      <c r="C1181" s="66" t="str">
        <f t="shared" si="19"/>
        <v>Standard Shipment</v>
      </c>
      <c r="D1181" s="67" t="str">
        <f ca="1">IF(C1181="Local Scrap","Closed",IFERROR(IF(A1181="kgb","Closed",IF(MID(C1181,5,1)="Q","Closed",LOOKUP(TODAY()-W1181, {0,31,91,181,366}, {"0-30天","31-90天","91-180天","181-365天","365天以上"}))), LOOKUP(TODAY()-Z1181, {0,31,91,181,366}, {"0-30天","31-90天","91-180天","181-365天","365天以上"})))</f>
        <v>Closed</v>
      </c>
      <c r="E1181" s="67" t="str" cm="1">
        <f t="array" ref="E1181">IF(A1181&lt;&gt;"kbb", "", IF(IFERROR(VALUE(V1181), 0)=MAX(INDEX(($A$2:$A$4929="kbb")*($L$2:$L$4929=L1181)*IFERROR(VALUE($V$2:$V$4929), 0), 0)), "最新", "歷史重複"))</f>
        <v/>
      </c>
      <c r="F1181" t="s">
        <v>5418</v>
      </c>
      <c r="G1181" t="s">
        <v>29</v>
      </c>
      <c r="H1181" t="s">
        <v>30</v>
      </c>
      <c r="I1181" t="s">
        <v>3483</v>
      </c>
      <c r="J1181" t="s">
        <v>5419</v>
      </c>
      <c r="K1181" t="s">
        <v>5420</v>
      </c>
      <c r="L1181" t="s">
        <v>5478</v>
      </c>
      <c r="M1181" t="s">
        <v>1295</v>
      </c>
      <c r="N1181" t="s">
        <v>1296</v>
      </c>
      <c r="O1181" t="s">
        <v>37</v>
      </c>
      <c r="P1181" t="s">
        <v>5479</v>
      </c>
      <c r="Q1181" t="s">
        <v>38</v>
      </c>
      <c r="R1181" t="s">
        <v>1881</v>
      </c>
      <c r="S1181" t="s">
        <v>5480</v>
      </c>
      <c r="T1181" t="s">
        <v>5481</v>
      </c>
      <c r="U1181" t="s">
        <v>5156</v>
      </c>
      <c r="V1181" t="s">
        <v>5156</v>
      </c>
      <c r="W1181" t="s">
        <v>37</v>
      </c>
      <c r="X1181" t="s">
        <v>37</v>
      </c>
      <c r="Y1181" t="s">
        <v>37</v>
      </c>
      <c r="Z1181" t="s">
        <v>5482</v>
      </c>
      <c r="AA1181" t="s">
        <v>44</v>
      </c>
      <c r="AB1181" t="s">
        <v>44</v>
      </c>
      <c r="AC1181" t="s">
        <v>45</v>
      </c>
      <c r="AD1181" t="s">
        <v>1302</v>
      </c>
      <c r="AE1181" t="s">
        <v>5158</v>
      </c>
      <c r="AF1181" t="s">
        <v>48</v>
      </c>
      <c r="AG1181">
        <v>622430</v>
      </c>
      <c r="AH1181">
        <v>7.1</v>
      </c>
      <c r="AI1181">
        <v>7.1</v>
      </c>
    </row>
    <row r="1182" spans="1:35" ht="16.850000000000001" customHeight="1">
      <c r="A1182" s="65" t="str">
        <f>IF(L1182="","",IF(COUNTIF(Wip!K:K,L1182)=0,IF(W1182="","KGB","KBB"),IF(AND(_xlfn.IFNA(VLOOKUP(L1182,Wip!K:M,3,0),"")="Y",Q1182="MTCAPPLYCONF"),"On Hold",IF(W1182="","KGB","KBB"))))</f>
        <v>On Hold</v>
      </c>
      <c r="B1182" s="65" t="str">
        <f>IF(A1182="on hold", "on hold",
 IF(A1182="KGB", "Standard Shipment",
  IF(IFERROR(IFERROR(VLOOKUP(L1182, List!D:J, 7, 0), VLOOKUP(L1182&amp;"", List!D:J, 7, 0)), 0)=0,
   IF(IFERROR(IFERROR(VLOOKUP(L1182, 'CND List'!$A:$C, 3, 0), VLOOKUP(L1182&amp;"", 'CND List'!$A:$C, 3, 0)), 0)=0,
    IF(A1182="KBB", "-", ""),
    IFERROR(VLOOKUP(L1182, 'CND List'!$A:$C, 3, 0), VLOOKUP(L1182&amp;"", 'CND List'!$A:$C, 3, 0))
   ),
   IFERROR(VLOOKUP(L1182, List!D:J, 7, 0), VLOOKUP(L1182&amp;"", List!D:J, 7, 0))
  )
 )
)</f>
        <v>on hold</v>
      </c>
      <c r="C1182" s="66" t="str">
        <f t="shared" si="19"/>
        <v>on hold</v>
      </c>
      <c r="D1182" s="67" t="str">
        <f ca="1">IF(C1182="Local Scrap","Closed",IFERROR(IF(A1182="kgb","Closed",IF(MID(C1182,5,1)="Q","Closed",LOOKUP(TODAY()-W1182, {0,31,91,181,366}, {"0-30天","31-90天","91-180天","181-365天","365天以上"}))), LOOKUP(TODAY()-Z1182, {0,31,91,181,366}, {"0-30天","31-90天","91-180天","181-365天","365天以上"})))</f>
        <v>181-365天</v>
      </c>
      <c r="E1182" s="67" t="str" cm="1">
        <f t="array" ref="E1182">IF(A1182&lt;&gt;"kbb", "", IF(IFERROR(VALUE(V1182), 0)=MAX(INDEX(($A$2:$A$4929="kbb")*($L$2:$L$4929=L1182)*IFERROR(VALUE($V$2:$V$4929), 0), 0)), "最新", "歷史重複"))</f>
        <v/>
      </c>
      <c r="F1182" t="s">
        <v>5483</v>
      </c>
      <c r="G1182" t="s">
        <v>29</v>
      </c>
      <c r="H1182" t="s">
        <v>30</v>
      </c>
      <c r="I1182" t="s">
        <v>3483</v>
      </c>
      <c r="J1182" t="s">
        <v>5484</v>
      </c>
      <c r="K1182" t="s">
        <v>5485</v>
      </c>
      <c r="L1182" t="s">
        <v>5486</v>
      </c>
      <c r="M1182" t="s">
        <v>5487</v>
      </c>
      <c r="N1182" t="s">
        <v>3083</v>
      </c>
      <c r="O1182" t="s">
        <v>37</v>
      </c>
      <c r="P1182" t="s">
        <v>5486</v>
      </c>
      <c r="Q1182" t="s">
        <v>2309</v>
      </c>
      <c r="R1182" t="s">
        <v>1881</v>
      </c>
      <c r="S1182" t="s">
        <v>5488</v>
      </c>
      <c r="T1182" t="s">
        <v>37</v>
      </c>
      <c r="U1182" t="s">
        <v>37</v>
      </c>
      <c r="V1182" t="s">
        <v>37</v>
      </c>
      <c r="W1182" t="s">
        <v>37</v>
      </c>
      <c r="X1182" t="s">
        <v>37</v>
      </c>
      <c r="Y1182" t="s">
        <v>37</v>
      </c>
      <c r="Z1182" t="s">
        <v>5489</v>
      </c>
      <c r="AA1182" t="s">
        <v>44</v>
      </c>
      <c r="AB1182" t="s">
        <v>44</v>
      </c>
      <c r="AC1182" t="s">
        <v>45</v>
      </c>
      <c r="AD1182" t="s">
        <v>3085</v>
      </c>
      <c r="AE1182" t="s">
        <v>37</v>
      </c>
      <c r="AF1182" t="s">
        <v>37</v>
      </c>
      <c r="AG1182" t="s">
        <v>37</v>
      </c>
      <c r="AH1182" t="s">
        <v>37</v>
      </c>
      <c r="AI1182" t="s">
        <v>37</v>
      </c>
    </row>
    <row r="1183" spans="1:35" ht="16.850000000000001" customHeight="1">
      <c r="A1183" s="65" t="str">
        <f>IF(L1183="","",IF(COUNTIF(Wip!K:K,L1183)=0,IF(W1183="","KGB","KBB"),IF(AND(_xlfn.IFNA(VLOOKUP(L1183,Wip!K:M,3,0),"")="Y",Q1183="MTCAPPLYCONF"),"On Hold",IF(W1183="","KGB","KBB"))))</f>
        <v>KGB</v>
      </c>
      <c r="B1183" s="65" t="str">
        <f>IF(A1183="on hold", "on hold",
 IF(A1183="KGB", "Standard Shipment",
  IF(IFERROR(IFERROR(VLOOKUP(L1183, List!D:J, 7, 0), VLOOKUP(L1183&amp;"", List!D:J, 7, 0)), 0)=0,
   IF(IFERROR(IFERROR(VLOOKUP(L1183, 'CND List'!$A:$C, 3, 0), VLOOKUP(L1183&amp;"", 'CND List'!$A:$C, 3, 0)), 0)=0,
    IF(A1183="KBB", "-", ""),
    IFERROR(VLOOKUP(L1183, 'CND List'!$A:$C, 3, 0), VLOOKUP(L1183&amp;"", 'CND List'!$A:$C, 3, 0))
   ),
   IFERROR(VLOOKUP(L1183, List!D:J, 7, 0), VLOOKUP(L1183&amp;"", List!D:J, 7, 0))
  )
 )
)</f>
        <v>Standard Shipment</v>
      </c>
      <c r="C1183" s="66" t="str">
        <f t="shared" si="19"/>
        <v>Standard Shipment</v>
      </c>
      <c r="D1183" s="67" t="str">
        <f ca="1">IF(C1183="Local Scrap","Closed",IFERROR(IF(A1183="kgb","Closed",IF(MID(C1183,5,1)="Q","Closed",LOOKUP(TODAY()-W1183, {0,31,91,181,366}, {"0-30天","31-90天","91-180天","181-365天","365天以上"}))), LOOKUP(TODAY()-Z1183, {0,31,91,181,366}, {"0-30天","31-90天","91-180天","181-365天","365天以上"})))</f>
        <v>Closed</v>
      </c>
      <c r="E1183" s="67" t="str" cm="1">
        <f t="array" ref="E1183">IF(A1183&lt;&gt;"kbb", "", IF(IFERROR(VALUE(V1183), 0)=MAX(INDEX(($A$2:$A$4929="kbb")*($L$2:$L$4929=L1183)*IFERROR(VALUE($V$2:$V$4929), 0), 0)), "最新", "歷史重複"))</f>
        <v/>
      </c>
      <c r="F1183" t="s">
        <v>5483</v>
      </c>
      <c r="G1183" t="s">
        <v>29</v>
      </c>
      <c r="H1183" t="s">
        <v>30</v>
      </c>
      <c r="I1183" t="s">
        <v>3483</v>
      </c>
      <c r="J1183" t="s">
        <v>5484</v>
      </c>
      <c r="K1183" t="s">
        <v>5485</v>
      </c>
      <c r="L1183" t="s">
        <v>5490</v>
      </c>
      <c r="M1183" t="s">
        <v>218</v>
      </c>
      <c r="N1183" t="s">
        <v>219</v>
      </c>
      <c r="O1183" t="s">
        <v>37</v>
      </c>
      <c r="P1183" t="s">
        <v>5491</v>
      </c>
      <c r="Q1183" t="s">
        <v>38</v>
      </c>
      <c r="R1183" t="s">
        <v>1881</v>
      </c>
      <c r="S1183" t="s">
        <v>5488</v>
      </c>
      <c r="T1183" t="s">
        <v>5492</v>
      </c>
      <c r="U1183" t="s">
        <v>4909</v>
      </c>
      <c r="V1183" t="s">
        <v>4909</v>
      </c>
      <c r="W1183" t="s">
        <v>37</v>
      </c>
      <c r="X1183" t="s">
        <v>37</v>
      </c>
      <c r="Y1183" t="s">
        <v>37</v>
      </c>
      <c r="Z1183" t="s">
        <v>5493</v>
      </c>
      <c r="AA1183" t="s">
        <v>44</v>
      </c>
      <c r="AB1183" t="s">
        <v>44</v>
      </c>
      <c r="AC1183" t="s">
        <v>45</v>
      </c>
      <c r="AD1183" t="s">
        <v>179</v>
      </c>
      <c r="AE1183" t="s">
        <v>4911</v>
      </c>
      <c r="AF1183" t="s">
        <v>48</v>
      </c>
      <c r="AG1183">
        <v>622382</v>
      </c>
      <c r="AH1183">
        <v>4.4000000000000004</v>
      </c>
      <c r="AI1183">
        <v>4.4000000000000004</v>
      </c>
    </row>
    <row r="1184" spans="1:35" ht="16.850000000000001" customHeight="1">
      <c r="A1184" s="65" t="str">
        <f>IF(L1184="","",IF(COUNTIF(Wip!K:K,L1184)=0,IF(W1184="","KGB","KBB"),IF(AND(_xlfn.IFNA(VLOOKUP(L1184,Wip!K:M,3,0),"")="Y",Q1184="MTCAPPLYCONF"),"On Hold",IF(W1184="","KGB","KBB"))))</f>
        <v>KGB</v>
      </c>
      <c r="B1184" s="65" t="str">
        <f>IF(A1184="on hold", "on hold",
 IF(A1184="KGB", "Standard Shipment",
  IF(IFERROR(IFERROR(VLOOKUP(L1184, List!D:J, 7, 0), VLOOKUP(L1184&amp;"", List!D:J, 7, 0)), 0)=0,
   IF(IFERROR(IFERROR(VLOOKUP(L1184, 'CND List'!$A:$C, 3, 0), VLOOKUP(L1184&amp;"", 'CND List'!$A:$C, 3, 0)), 0)=0,
    IF(A1184="KBB", "-", ""),
    IFERROR(VLOOKUP(L1184, 'CND List'!$A:$C, 3, 0), VLOOKUP(L1184&amp;"", 'CND List'!$A:$C, 3, 0))
   ),
   IFERROR(VLOOKUP(L1184, List!D:J, 7, 0), VLOOKUP(L1184&amp;"", List!D:J, 7, 0))
  )
 )
)</f>
        <v>Standard Shipment</v>
      </c>
      <c r="C1184" s="66" t="str">
        <f t="shared" si="19"/>
        <v>Standard Shipment</v>
      </c>
      <c r="D1184" s="67" t="str">
        <f ca="1">IF(C1184="Local Scrap","Closed",IFERROR(IF(A1184="kgb","Closed",IF(MID(C1184,5,1)="Q","Closed",LOOKUP(TODAY()-W1184, {0,31,91,181,366}, {"0-30天","31-90天","91-180天","181-365天","365天以上"}))), LOOKUP(TODAY()-Z1184, {0,31,91,181,366}, {"0-30天","31-90天","91-180天","181-365天","365天以上"})))</f>
        <v>Closed</v>
      </c>
      <c r="E1184" s="67" t="str" cm="1">
        <f t="array" ref="E1184">IF(A1184&lt;&gt;"kbb", "", IF(IFERROR(VALUE(V1184), 0)=MAX(INDEX(($A$2:$A$4929="kbb")*($L$2:$L$4929=L1184)*IFERROR(VALUE($V$2:$V$4929), 0), 0)), "最新", "歷史重複"))</f>
        <v/>
      </c>
      <c r="F1184" t="s">
        <v>5483</v>
      </c>
      <c r="G1184" t="s">
        <v>29</v>
      </c>
      <c r="H1184" t="s">
        <v>30</v>
      </c>
      <c r="I1184" t="s">
        <v>3483</v>
      </c>
      <c r="J1184" t="s">
        <v>5484</v>
      </c>
      <c r="K1184" t="s">
        <v>5485</v>
      </c>
      <c r="L1184" t="s">
        <v>5494</v>
      </c>
      <c r="M1184" t="s">
        <v>2191</v>
      </c>
      <c r="N1184" t="s">
        <v>2192</v>
      </c>
      <c r="O1184" t="s">
        <v>37</v>
      </c>
      <c r="P1184" t="s">
        <v>5495</v>
      </c>
      <c r="Q1184" t="s">
        <v>38</v>
      </c>
      <c r="R1184" t="s">
        <v>1881</v>
      </c>
      <c r="S1184" t="s">
        <v>5496</v>
      </c>
      <c r="T1184" t="s">
        <v>5497</v>
      </c>
      <c r="U1184" t="s">
        <v>4842</v>
      </c>
      <c r="V1184" t="s">
        <v>4842</v>
      </c>
      <c r="W1184" t="s">
        <v>37</v>
      </c>
      <c r="X1184" t="s">
        <v>37</v>
      </c>
      <c r="Y1184" t="s">
        <v>37</v>
      </c>
      <c r="Z1184" t="s">
        <v>5498</v>
      </c>
      <c r="AA1184" t="s">
        <v>44</v>
      </c>
      <c r="AB1184" t="s">
        <v>44</v>
      </c>
      <c r="AC1184" t="s">
        <v>45</v>
      </c>
      <c r="AD1184" t="s">
        <v>1847</v>
      </c>
      <c r="AE1184" t="s">
        <v>4844</v>
      </c>
      <c r="AF1184" t="s">
        <v>2220</v>
      </c>
      <c r="AG1184">
        <v>622366</v>
      </c>
      <c r="AH1184">
        <v>5.3</v>
      </c>
      <c r="AI1184">
        <v>5.3</v>
      </c>
    </row>
    <row r="1185" spans="1:35" ht="16.850000000000001" customHeight="1">
      <c r="A1185" s="65" t="str">
        <f>IF(L1185="","",IF(COUNTIF(Wip!K:K,L1185)=0,IF(W1185="","KGB","KBB"),IF(AND(_xlfn.IFNA(VLOOKUP(L1185,Wip!K:M,3,0),"")="Y",Q1185="MTCAPPLYCONF"),"On Hold",IF(W1185="","KGB","KBB"))))</f>
        <v>On Hold</v>
      </c>
      <c r="B1185" s="65" t="str">
        <f>IF(A1185="on hold", "on hold",
 IF(A1185="KGB", "Standard Shipment",
  IF(IFERROR(IFERROR(VLOOKUP(L1185, List!D:J, 7, 0), VLOOKUP(L1185&amp;"", List!D:J, 7, 0)), 0)=0,
   IF(IFERROR(IFERROR(VLOOKUP(L1185, 'CND List'!$A:$C, 3, 0), VLOOKUP(L1185&amp;"", 'CND List'!$A:$C, 3, 0)), 0)=0,
    IF(A1185="KBB", "-", ""),
    IFERROR(VLOOKUP(L1185, 'CND List'!$A:$C, 3, 0), VLOOKUP(L1185&amp;"", 'CND List'!$A:$C, 3, 0))
   ),
   IFERROR(VLOOKUP(L1185, List!D:J, 7, 0), VLOOKUP(L1185&amp;"", List!D:J, 7, 0))
  )
 )
)</f>
        <v>on hold</v>
      </c>
      <c r="C1185" s="66" t="str">
        <f t="shared" si="19"/>
        <v>on hold</v>
      </c>
      <c r="D1185" s="67" t="str">
        <f ca="1">IF(C1185="Local Scrap","Closed",IFERROR(IF(A1185="kgb","Closed",IF(MID(C1185,5,1)="Q","Closed",LOOKUP(TODAY()-W1185, {0,31,91,181,366}, {"0-30天","31-90天","91-180天","181-365天","365天以上"}))), LOOKUP(TODAY()-Z1185, {0,31,91,181,366}, {"0-30天","31-90天","91-180天","181-365天","365天以上"})))</f>
        <v>181-365天</v>
      </c>
      <c r="E1185" s="67" t="str" cm="1">
        <f t="array" ref="E1185">IF(A1185&lt;&gt;"kbb", "", IF(IFERROR(VALUE(V1185), 0)=MAX(INDEX(($A$2:$A$4929="kbb")*($L$2:$L$4929=L1185)*IFERROR(VALUE($V$2:$V$4929), 0), 0)), "最新", "歷史重複"))</f>
        <v/>
      </c>
      <c r="F1185" t="s">
        <v>5483</v>
      </c>
      <c r="G1185" t="s">
        <v>29</v>
      </c>
      <c r="H1185" t="s">
        <v>30</v>
      </c>
      <c r="I1185" t="s">
        <v>3483</v>
      </c>
      <c r="J1185" t="s">
        <v>5484</v>
      </c>
      <c r="K1185" t="s">
        <v>5485</v>
      </c>
      <c r="L1185" t="s">
        <v>5499</v>
      </c>
      <c r="M1185" t="s">
        <v>2191</v>
      </c>
      <c r="N1185" t="s">
        <v>2192</v>
      </c>
      <c r="O1185" t="s">
        <v>37</v>
      </c>
      <c r="P1185" t="s">
        <v>5499</v>
      </c>
      <c r="Q1185" t="s">
        <v>2309</v>
      </c>
      <c r="R1185" t="s">
        <v>1881</v>
      </c>
      <c r="S1185" t="s">
        <v>5496</v>
      </c>
      <c r="T1185" t="s">
        <v>37</v>
      </c>
      <c r="U1185" t="s">
        <v>37</v>
      </c>
      <c r="V1185" t="s">
        <v>37</v>
      </c>
      <c r="W1185" t="s">
        <v>37</v>
      </c>
      <c r="X1185" t="s">
        <v>37</v>
      </c>
      <c r="Y1185" t="s">
        <v>37</v>
      </c>
      <c r="Z1185" t="s">
        <v>5500</v>
      </c>
      <c r="AA1185" t="s">
        <v>44</v>
      </c>
      <c r="AB1185" t="s">
        <v>44</v>
      </c>
      <c r="AC1185" t="s">
        <v>45</v>
      </c>
      <c r="AD1185" t="s">
        <v>1847</v>
      </c>
      <c r="AE1185" t="s">
        <v>37</v>
      </c>
      <c r="AF1185" t="s">
        <v>37</v>
      </c>
      <c r="AG1185" t="s">
        <v>37</v>
      </c>
      <c r="AH1185" t="s">
        <v>37</v>
      </c>
      <c r="AI1185" t="s">
        <v>37</v>
      </c>
    </row>
    <row r="1186" spans="1:35" ht="16.850000000000001" customHeight="1">
      <c r="A1186" s="65" t="str">
        <f>IF(L1186="","",IF(COUNTIF(Wip!K:K,L1186)=0,IF(W1186="","KGB","KBB"),IF(AND(_xlfn.IFNA(VLOOKUP(L1186,Wip!K:M,3,0),"")="Y",Q1186="MTCAPPLYCONF"),"On Hold",IF(W1186="","KGB","KBB"))))</f>
        <v>KGB</v>
      </c>
      <c r="B1186" s="65" t="str">
        <f>IF(A1186="on hold", "on hold",
 IF(A1186="KGB", "Standard Shipment",
  IF(IFERROR(IFERROR(VLOOKUP(L1186, List!D:J, 7, 0), VLOOKUP(L1186&amp;"", List!D:J, 7, 0)), 0)=0,
   IF(IFERROR(IFERROR(VLOOKUP(L1186, 'CND List'!$A:$C, 3, 0), VLOOKUP(L1186&amp;"", 'CND List'!$A:$C, 3, 0)), 0)=0,
    IF(A1186="KBB", "-", ""),
    IFERROR(VLOOKUP(L1186, 'CND List'!$A:$C, 3, 0), VLOOKUP(L1186&amp;"", 'CND List'!$A:$C, 3, 0))
   ),
   IFERROR(VLOOKUP(L1186, List!D:J, 7, 0), VLOOKUP(L1186&amp;"", List!D:J, 7, 0))
  )
 )
)</f>
        <v>Standard Shipment</v>
      </c>
      <c r="C1186" s="66" t="str">
        <f t="shared" si="19"/>
        <v>Standard Shipment</v>
      </c>
      <c r="D1186" s="67" t="str">
        <f ca="1">IF(C1186="Local Scrap","Closed",IFERROR(IF(A1186="kgb","Closed",IF(MID(C1186,5,1)="Q","Closed",LOOKUP(TODAY()-W1186, {0,31,91,181,366}, {"0-30天","31-90天","91-180天","181-365天","365天以上"}))), LOOKUP(TODAY()-Z1186, {0,31,91,181,366}, {"0-30天","31-90天","91-180天","181-365天","365天以上"})))</f>
        <v>Closed</v>
      </c>
      <c r="E1186" s="67" t="str" cm="1">
        <f t="array" ref="E1186">IF(A1186&lt;&gt;"kbb", "", IF(IFERROR(VALUE(V1186), 0)=MAX(INDEX(($A$2:$A$4929="kbb")*($L$2:$L$4929=L1186)*IFERROR(VALUE($V$2:$V$4929), 0), 0)), "最新", "歷史重複"))</f>
        <v/>
      </c>
      <c r="F1186" t="s">
        <v>5483</v>
      </c>
      <c r="G1186" t="s">
        <v>29</v>
      </c>
      <c r="H1186" t="s">
        <v>30</v>
      </c>
      <c r="I1186" t="s">
        <v>3483</v>
      </c>
      <c r="J1186" t="s">
        <v>5484</v>
      </c>
      <c r="K1186" t="s">
        <v>5485</v>
      </c>
      <c r="L1186" t="s">
        <v>5501</v>
      </c>
      <c r="M1186" t="s">
        <v>930</v>
      </c>
      <c r="N1186" t="s">
        <v>219</v>
      </c>
      <c r="O1186" t="s">
        <v>37</v>
      </c>
      <c r="P1186" t="s">
        <v>5502</v>
      </c>
      <c r="Q1186" t="s">
        <v>38</v>
      </c>
      <c r="R1186" t="s">
        <v>1881</v>
      </c>
      <c r="S1186" t="s">
        <v>5496</v>
      </c>
      <c r="T1186" t="s">
        <v>5503</v>
      </c>
      <c r="U1186" t="s">
        <v>4665</v>
      </c>
      <c r="V1186" t="s">
        <v>4665</v>
      </c>
      <c r="W1186" t="s">
        <v>37</v>
      </c>
      <c r="X1186" t="s">
        <v>37</v>
      </c>
      <c r="Y1186" t="s">
        <v>37</v>
      </c>
      <c r="Z1186" t="s">
        <v>5504</v>
      </c>
      <c r="AA1186" t="s">
        <v>44</v>
      </c>
      <c r="AB1186" t="s">
        <v>44</v>
      </c>
      <c r="AC1186" t="s">
        <v>45</v>
      </c>
      <c r="AD1186" t="s">
        <v>179</v>
      </c>
      <c r="AE1186" t="s">
        <v>4871</v>
      </c>
      <c r="AF1186" t="s">
        <v>48</v>
      </c>
      <c r="AG1186">
        <v>622398</v>
      </c>
      <c r="AH1186">
        <v>6.1</v>
      </c>
      <c r="AI1186">
        <v>6.1</v>
      </c>
    </row>
    <row r="1187" spans="1:35" ht="16.850000000000001" customHeight="1">
      <c r="A1187" s="65" t="str">
        <f>IF(L1187="","",IF(COUNTIF(Wip!K:K,L1187)=0,IF(W1187="","KGB","KBB"),IF(AND(_xlfn.IFNA(VLOOKUP(L1187,Wip!K:M,3,0),"")="Y",Q1187="MTCAPPLYCONF"),"On Hold",IF(W1187="","KGB","KBB"))))</f>
        <v>KGB</v>
      </c>
      <c r="B1187" s="65" t="str">
        <f>IF(A1187="on hold", "on hold",
 IF(A1187="KGB", "Standard Shipment",
  IF(IFERROR(IFERROR(VLOOKUP(L1187, List!D:J, 7, 0), VLOOKUP(L1187&amp;"", List!D:J, 7, 0)), 0)=0,
   IF(IFERROR(IFERROR(VLOOKUP(L1187, 'CND List'!$A:$C, 3, 0), VLOOKUP(L1187&amp;"", 'CND List'!$A:$C, 3, 0)), 0)=0,
    IF(A1187="KBB", "-", ""),
    IFERROR(VLOOKUP(L1187, 'CND List'!$A:$C, 3, 0), VLOOKUP(L1187&amp;"", 'CND List'!$A:$C, 3, 0))
   ),
   IFERROR(VLOOKUP(L1187, List!D:J, 7, 0), VLOOKUP(L1187&amp;"", List!D:J, 7, 0))
  )
 )
)</f>
        <v>Standard Shipment</v>
      </c>
      <c r="C1187" s="66" t="str">
        <f t="shared" si="19"/>
        <v>Standard Shipment</v>
      </c>
      <c r="D1187" s="67" t="str">
        <f ca="1">IF(C1187="Local Scrap","Closed",IFERROR(IF(A1187="kgb","Closed",IF(MID(C1187,5,1)="Q","Closed",LOOKUP(TODAY()-W1187, {0,31,91,181,366}, {"0-30天","31-90天","91-180天","181-365天","365天以上"}))), LOOKUP(TODAY()-Z1187, {0,31,91,181,366}, {"0-30天","31-90天","91-180天","181-365天","365天以上"})))</f>
        <v>Closed</v>
      </c>
      <c r="E1187" s="67" t="str" cm="1">
        <f t="array" ref="E1187">IF(A1187&lt;&gt;"kbb", "", IF(IFERROR(VALUE(V1187), 0)=MAX(INDEX(($A$2:$A$4929="kbb")*($L$2:$L$4929=L1187)*IFERROR(VALUE($V$2:$V$4929), 0), 0)), "最新", "歷史重複"))</f>
        <v/>
      </c>
      <c r="F1187" t="s">
        <v>5483</v>
      </c>
      <c r="G1187" t="s">
        <v>29</v>
      </c>
      <c r="H1187" t="s">
        <v>30</v>
      </c>
      <c r="I1187" t="s">
        <v>3483</v>
      </c>
      <c r="J1187" t="s">
        <v>5484</v>
      </c>
      <c r="K1187" t="s">
        <v>5485</v>
      </c>
      <c r="L1187" t="s">
        <v>5505</v>
      </c>
      <c r="M1187" t="s">
        <v>930</v>
      </c>
      <c r="N1187" t="s">
        <v>219</v>
      </c>
      <c r="O1187" t="s">
        <v>37</v>
      </c>
      <c r="P1187" t="s">
        <v>5506</v>
      </c>
      <c r="Q1187" t="s">
        <v>38</v>
      </c>
      <c r="R1187" t="s">
        <v>1881</v>
      </c>
      <c r="S1187" t="s">
        <v>5496</v>
      </c>
      <c r="T1187" t="s">
        <v>5507</v>
      </c>
      <c r="U1187" t="s">
        <v>4665</v>
      </c>
      <c r="V1187" t="s">
        <v>4665</v>
      </c>
      <c r="W1187" t="s">
        <v>37</v>
      </c>
      <c r="X1187" t="s">
        <v>37</v>
      </c>
      <c r="Y1187" t="s">
        <v>37</v>
      </c>
      <c r="Z1187" t="s">
        <v>5508</v>
      </c>
      <c r="AA1187" t="s">
        <v>44</v>
      </c>
      <c r="AB1187" t="s">
        <v>44</v>
      </c>
      <c r="AC1187" t="s">
        <v>45</v>
      </c>
      <c r="AD1187" t="s">
        <v>179</v>
      </c>
      <c r="AE1187" t="s">
        <v>4871</v>
      </c>
      <c r="AF1187" t="s">
        <v>48</v>
      </c>
      <c r="AG1187">
        <v>622398</v>
      </c>
      <c r="AH1187">
        <v>6.1</v>
      </c>
      <c r="AI1187">
        <v>6.1</v>
      </c>
    </row>
    <row r="1188" spans="1:35" ht="16.850000000000001" customHeight="1">
      <c r="A1188" s="65" t="str">
        <f>IF(L1188="","",IF(COUNTIF(Wip!K:K,L1188)=0,IF(W1188="","KGB","KBB"),IF(AND(_xlfn.IFNA(VLOOKUP(L1188,Wip!K:M,3,0),"")="Y",Q1188="MTCAPPLYCONF"),"On Hold",IF(W1188="","KGB","KBB"))))</f>
        <v>KGB</v>
      </c>
      <c r="B1188" s="65" t="str">
        <f>IF(A1188="on hold", "on hold",
 IF(A1188="KGB", "Standard Shipment",
  IF(IFERROR(IFERROR(VLOOKUP(L1188, List!D:J, 7, 0), VLOOKUP(L1188&amp;"", List!D:J, 7, 0)), 0)=0,
   IF(IFERROR(IFERROR(VLOOKUP(L1188, 'CND List'!$A:$C, 3, 0), VLOOKUP(L1188&amp;"", 'CND List'!$A:$C, 3, 0)), 0)=0,
    IF(A1188="KBB", "-", ""),
    IFERROR(VLOOKUP(L1188, 'CND List'!$A:$C, 3, 0), VLOOKUP(L1188&amp;"", 'CND List'!$A:$C, 3, 0))
   ),
   IFERROR(VLOOKUP(L1188, List!D:J, 7, 0), VLOOKUP(L1188&amp;"", List!D:J, 7, 0))
  )
 )
)</f>
        <v>Standard Shipment</v>
      </c>
      <c r="C1188" s="66" t="str">
        <f t="shared" si="19"/>
        <v>Standard Shipment</v>
      </c>
      <c r="D1188" s="67" t="str">
        <f ca="1">IF(C1188="Local Scrap","Closed",IFERROR(IF(A1188="kgb","Closed",IF(MID(C1188,5,1)="Q","Closed",LOOKUP(TODAY()-W1188, {0,31,91,181,366}, {"0-30天","31-90天","91-180天","181-365天","365天以上"}))), LOOKUP(TODAY()-Z1188, {0,31,91,181,366}, {"0-30天","31-90天","91-180天","181-365天","365天以上"})))</f>
        <v>Closed</v>
      </c>
      <c r="E1188" s="67" t="str" cm="1">
        <f t="array" ref="E1188">IF(A1188&lt;&gt;"kbb", "", IF(IFERROR(VALUE(V1188), 0)=MAX(INDEX(($A$2:$A$4929="kbb")*($L$2:$L$4929=L1188)*IFERROR(VALUE($V$2:$V$4929), 0), 0)), "最新", "歷史重複"))</f>
        <v/>
      </c>
      <c r="F1188" t="s">
        <v>5483</v>
      </c>
      <c r="G1188" t="s">
        <v>29</v>
      </c>
      <c r="H1188" t="s">
        <v>30</v>
      </c>
      <c r="I1188" t="s">
        <v>3483</v>
      </c>
      <c r="J1188" t="s">
        <v>5484</v>
      </c>
      <c r="K1188" t="s">
        <v>5485</v>
      </c>
      <c r="L1188" t="s">
        <v>5509</v>
      </c>
      <c r="M1188" t="s">
        <v>5324</v>
      </c>
      <c r="N1188" t="s">
        <v>4171</v>
      </c>
      <c r="O1188" t="s">
        <v>37</v>
      </c>
      <c r="P1188" t="s">
        <v>5510</v>
      </c>
      <c r="Q1188" t="s">
        <v>38</v>
      </c>
      <c r="R1188" t="s">
        <v>1881</v>
      </c>
      <c r="S1188" t="s">
        <v>5496</v>
      </c>
      <c r="T1188" t="s">
        <v>5511</v>
      </c>
      <c r="U1188" t="s">
        <v>4665</v>
      </c>
      <c r="V1188" t="s">
        <v>4665</v>
      </c>
      <c r="W1188" t="s">
        <v>37</v>
      </c>
      <c r="X1188" t="s">
        <v>37</v>
      </c>
      <c r="Y1188" t="s">
        <v>37</v>
      </c>
      <c r="Z1188" t="s">
        <v>5512</v>
      </c>
      <c r="AA1188" t="s">
        <v>44</v>
      </c>
      <c r="AB1188" t="s">
        <v>44</v>
      </c>
      <c r="AC1188" t="s">
        <v>45</v>
      </c>
      <c r="AD1188" t="s">
        <v>1302</v>
      </c>
      <c r="AE1188" t="s">
        <v>4871</v>
      </c>
      <c r="AF1188" t="s">
        <v>1918</v>
      </c>
      <c r="AG1188">
        <v>622398</v>
      </c>
      <c r="AH1188">
        <v>6.2</v>
      </c>
      <c r="AI1188">
        <v>6.2</v>
      </c>
    </row>
    <row r="1189" spans="1:35" ht="16.850000000000001" customHeight="1">
      <c r="A1189" s="65" t="str">
        <f>IF(L1189="","",IF(COUNTIF(Wip!K:K,L1189)=0,IF(W1189="","KGB","KBB"),IF(AND(_xlfn.IFNA(VLOOKUP(L1189,Wip!K:M,3,0),"")="Y",Q1189="MTCAPPLYCONF"),"On Hold",IF(W1189="","KGB","KBB"))))</f>
        <v>KBB</v>
      </c>
      <c r="B1189" s="65" t="str">
        <f>IF(A1189="on hold", "on hold",
 IF(A1189="KGB", "Standard Shipment",
  IF(IFERROR(IFERROR(VLOOKUP(L1189, List!D:J, 7, 0), VLOOKUP(L1189&amp;"", List!D:J, 7, 0)), 0)=0,
   IF(IFERROR(IFERROR(VLOOKUP(L1189, 'CND List'!$A:$C, 3, 0), VLOOKUP(L1189&amp;"", 'CND List'!$A:$C, 3, 0)), 0)=0,
    IF(A1189="KBB", "-", ""),
    IFERROR(VLOOKUP(L1189, 'CND List'!$A:$C, 3, 0), VLOOKUP(L1189&amp;"", 'CND List'!$A:$C, 3, 0))
   ),
   IFERROR(VLOOKUP(L1189, List!D:J, 7, 0), VLOOKUP(L1189&amp;"", List!D:J, 7, 0))
  )
 )
)</f>
        <v>Local Scrap</v>
      </c>
      <c r="C1189" s="66" t="str">
        <f t="shared" si="19"/>
        <v>Local Scrap</v>
      </c>
      <c r="D1189" s="67" t="str">
        <f ca="1">IF(C1189="Local Scrap","Closed",IFERROR(IF(A1189="kgb","Closed",IF(MID(C1189,5,1)="Q","Closed",LOOKUP(TODAY()-W1189, {0,31,91,181,366}, {"0-30天","31-90天","91-180天","181-365天","365天以上"}))), LOOKUP(TODAY()-Z1189, {0,31,91,181,366}, {"0-30天","31-90天","91-180天","181-365天","365天以上"})))</f>
        <v>Closed</v>
      </c>
      <c r="E1189" s="67" t="str" cm="1">
        <f t="array" ref="E1189">IF(A1189&lt;&gt;"kbb", "", IF(IFERROR(VALUE(V1189), 0)=MAX(INDEX(($A$2:$A$4929="kbb")*($L$2:$L$4929=L1189)*IFERROR(VALUE($V$2:$V$4929), 0), 0)), "最新", "歷史重複"))</f>
        <v>歷史重複</v>
      </c>
      <c r="F1189" t="s">
        <v>5483</v>
      </c>
      <c r="G1189" t="s">
        <v>29</v>
      </c>
      <c r="H1189" t="s">
        <v>30</v>
      </c>
      <c r="I1189" t="s">
        <v>3483</v>
      </c>
      <c r="J1189" t="s">
        <v>5484</v>
      </c>
      <c r="K1189" t="s">
        <v>5485</v>
      </c>
      <c r="L1189" t="s">
        <v>5513</v>
      </c>
      <c r="M1189" t="s">
        <v>1610</v>
      </c>
      <c r="N1189" t="s">
        <v>1391</v>
      </c>
      <c r="O1189" t="s">
        <v>37</v>
      </c>
      <c r="P1189" t="s">
        <v>5513</v>
      </c>
      <c r="Q1189" t="s">
        <v>38</v>
      </c>
      <c r="R1189" t="s">
        <v>39</v>
      </c>
      <c r="S1189" t="s">
        <v>5496</v>
      </c>
      <c r="T1189" t="s">
        <v>37</v>
      </c>
      <c r="U1189" t="s">
        <v>37</v>
      </c>
      <c r="V1189" t="s">
        <v>5514</v>
      </c>
      <c r="W1189" t="s">
        <v>517</v>
      </c>
      <c r="X1189" t="s">
        <v>114</v>
      </c>
      <c r="Y1189" t="s">
        <v>518</v>
      </c>
      <c r="Z1189" t="s">
        <v>5515</v>
      </c>
      <c r="AA1189" t="s">
        <v>44</v>
      </c>
      <c r="AB1189" t="s">
        <v>44</v>
      </c>
      <c r="AC1189" t="s">
        <v>117</v>
      </c>
      <c r="AD1189" t="s">
        <v>1302</v>
      </c>
      <c r="AE1189" t="s">
        <v>37</v>
      </c>
      <c r="AF1189" t="s">
        <v>37</v>
      </c>
      <c r="AG1189" t="s">
        <v>37</v>
      </c>
      <c r="AH1189" t="s">
        <v>37</v>
      </c>
      <c r="AI1189" t="s">
        <v>37</v>
      </c>
    </row>
    <row r="1190" spans="1:35" ht="16.850000000000001" customHeight="1">
      <c r="A1190" s="65" t="str">
        <f>IF(L1190="","",IF(COUNTIF(Wip!K:K,L1190)=0,IF(W1190="","KGB","KBB"),IF(AND(_xlfn.IFNA(VLOOKUP(L1190,Wip!K:M,3,0),"")="Y",Q1190="MTCAPPLYCONF"),"On Hold",IF(W1190="","KGB","KBB"))))</f>
        <v>KGB</v>
      </c>
      <c r="B1190" s="65" t="str">
        <f>IF(A1190="on hold", "on hold",
 IF(A1190="KGB", "Standard Shipment",
  IF(IFERROR(IFERROR(VLOOKUP(L1190, List!D:J, 7, 0), VLOOKUP(L1190&amp;"", List!D:J, 7, 0)), 0)=0,
   IF(IFERROR(IFERROR(VLOOKUP(L1190, 'CND List'!$A:$C, 3, 0), VLOOKUP(L1190&amp;"", 'CND List'!$A:$C, 3, 0)), 0)=0,
    IF(A1190="KBB", "-", ""),
    IFERROR(VLOOKUP(L1190, 'CND List'!$A:$C, 3, 0), VLOOKUP(L1190&amp;"", 'CND List'!$A:$C, 3, 0))
   ),
   IFERROR(VLOOKUP(L1190, List!D:J, 7, 0), VLOOKUP(L1190&amp;"", List!D:J, 7, 0))
  )
 )
)</f>
        <v>Standard Shipment</v>
      </c>
      <c r="C1190" s="66" t="str">
        <f t="shared" si="19"/>
        <v>Standard Shipment</v>
      </c>
      <c r="D1190" s="67" t="str">
        <f ca="1">IF(C1190="Local Scrap","Closed",IFERROR(IF(A1190="kgb","Closed",IF(MID(C1190,5,1)="Q","Closed",LOOKUP(TODAY()-W1190, {0,31,91,181,366}, {"0-30天","31-90天","91-180天","181-365天","365天以上"}))), LOOKUP(TODAY()-Z1190, {0,31,91,181,366}, {"0-30天","31-90天","91-180天","181-365天","365天以上"})))</f>
        <v>Closed</v>
      </c>
      <c r="E1190" s="67" t="str" cm="1">
        <f t="array" ref="E1190">IF(A1190&lt;&gt;"kbb", "", IF(IFERROR(VALUE(V1190), 0)=MAX(INDEX(($A$2:$A$4929="kbb")*($L$2:$L$4929=L1190)*IFERROR(VALUE($V$2:$V$4929), 0), 0)), "最新", "歷史重複"))</f>
        <v/>
      </c>
      <c r="F1190" t="s">
        <v>5483</v>
      </c>
      <c r="G1190" t="s">
        <v>29</v>
      </c>
      <c r="H1190" t="s">
        <v>30</v>
      </c>
      <c r="I1190" t="s">
        <v>3483</v>
      </c>
      <c r="J1190" t="s">
        <v>5484</v>
      </c>
      <c r="K1190" t="s">
        <v>5485</v>
      </c>
      <c r="L1190" t="s">
        <v>5516</v>
      </c>
      <c r="M1190" t="s">
        <v>1610</v>
      </c>
      <c r="N1190" t="s">
        <v>1391</v>
      </c>
      <c r="O1190" t="s">
        <v>37</v>
      </c>
      <c r="P1190" t="s">
        <v>5517</v>
      </c>
      <c r="Q1190" t="s">
        <v>38</v>
      </c>
      <c r="R1190" t="s">
        <v>1881</v>
      </c>
      <c r="S1190" t="s">
        <v>5496</v>
      </c>
      <c r="T1190" t="s">
        <v>5518</v>
      </c>
      <c r="U1190" t="s">
        <v>4909</v>
      </c>
      <c r="V1190" t="s">
        <v>4909</v>
      </c>
      <c r="W1190" t="s">
        <v>37</v>
      </c>
      <c r="X1190" t="s">
        <v>37</v>
      </c>
      <c r="Y1190" t="s">
        <v>37</v>
      </c>
      <c r="Z1190" t="s">
        <v>5519</v>
      </c>
      <c r="AA1190" t="s">
        <v>44</v>
      </c>
      <c r="AB1190" t="s">
        <v>44</v>
      </c>
      <c r="AC1190" t="s">
        <v>45</v>
      </c>
      <c r="AD1190" t="s">
        <v>1302</v>
      </c>
      <c r="AE1190" t="s">
        <v>5296</v>
      </c>
      <c r="AF1190" t="s">
        <v>1918</v>
      </c>
      <c r="AG1190">
        <v>622382</v>
      </c>
      <c r="AH1190">
        <v>6.6</v>
      </c>
      <c r="AI1190">
        <v>6.6</v>
      </c>
    </row>
    <row r="1191" spans="1:35" ht="16.850000000000001" customHeight="1">
      <c r="A1191" s="65" t="str">
        <f>IF(L1191="","",IF(COUNTIF(Wip!K:K,L1191)=0,IF(W1191="","KGB","KBB"),IF(AND(_xlfn.IFNA(VLOOKUP(L1191,Wip!K:M,3,0),"")="Y",Q1191="MTCAPPLYCONF"),"On Hold",IF(W1191="","KGB","KBB"))))</f>
        <v>KGB</v>
      </c>
      <c r="B1191" s="65" t="str">
        <f>IF(A1191="on hold", "on hold",
 IF(A1191="KGB", "Standard Shipment",
  IF(IFERROR(IFERROR(VLOOKUP(L1191, List!D:J, 7, 0), VLOOKUP(L1191&amp;"", List!D:J, 7, 0)), 0)=0,
   IF(IFERROR(IFERROR(VLOOKUP(L1191, 'CND List'!$A:$C, 3, 0), VLOOKUP(L1191&amp;"", 'CND List'!$A:$C, 3, 0)), 0)=0,
    IF(A1191="KBB", "-", ""),
    IFERROR(VLOOKUP(L1191, 'CND List'!$A:$C, 3, 0), VLOOKUP(L1191&amp;"", 'CND List'!$A:$C, 3, 0))
   ),
   IFERROR(VLOOKUP(L1191, List!D:J, 7, 0), VLOOKUP(L1191&amp;"", List!D:J, 7, 0))
  )
 )
)</f>
        <v>Standard Shipment</v>
      </c>
      <c r="C1191" s="66" t="str">
        <f t="shared" si="19"/>
        <v>Standard Shipment</v>
      </c>
      <c r="D1191" s="67" t="str">
        <f ca="1">IF(C1191="Local Scrap","Closed",IFERROR(IF(A1191="kgb","Closed",IF(MID(C1191,5,1)="Q","Closed",LOOKUP(TODAY()-W1191, {0,31,91,181,366}, {"0-30天","31-90天","91-180天","181-365天","365天以上"}))), LOOKUP(TODAY()-Z1191, {0,31,91,181,366}, {"0-30天","31-90天","91-180天","181-365天","365天以上"})))</f>
        <v>Closed</v>
      </c>
      <c r="E1191" s="67" t="str" cm="1">
        <f t="array" ref="E1191">IF(A1191&lt;&gt;"kbb", "", IF(IFERROR(VALUE(V1191), 0)=MAX(INDEX(($A$2:$A$4929="kbb")*($L$2:$L$4929=L1191)*IFERROR(VALUE($V$2:$V$4929), 0), 0)), "最新", "歷史重複"))</f>
        <v/>
      </c>
      <c r="F1191" t="s">
        <v>5483</v>
      </c>
      <c r="G1191" t="s">
        <v>29</v>
      </c>
      <c r="H1191" t="s">
        <v>30</v>
      </c>
      <c r="I1191" t="s">
        <v>3483</v>
      </c>
      <c r="J1191" t="s">
        <v>5484</v>
      </c>
      <c r="K1191" t="s">
        <v>5485</v>
      </c>
      <c r="L1191" t="s">
        <v>5520</v>
      </c>
      <c r="M1191" t="s">
        <v>1610</v>
      </c>
      <c r="N1191" t="s">
        <v>1391</v>
      </c>
      <c r="O1191" t="s">
        <v>37</v>
      </c>
      <c r="P1191" t="s">
        <v>5521</v>
      </c>
      <c r="Q1191" t="s">
        <v>38</v>
      </c>
      <c r="R1191" t="s">
        <v>1881</v>
      </c>
      <c r="S1191" t="s">
        <v>5496</v>
      </c>
      <c r="T1191" t="s">
        <v>5522</v>
      </c>
      <c r="U1191" t="s">
        <v>4842</v>
      </c>
      <c r="V1191" t="s">
        <v>4842</v>
      </c>
      <c r="W1191" t="s">
        <v>37</v>
      </c>
      <c r="X1191" t="s">
        <v>37</v>
      </c>
      <c r="Y1191" t="s">
        <v>37</v>
      </c>
      <c r="Z1191" t="s">
        <v>5523</v>
      </c>
      <c r="AA1191" t="s">
        <v>44</v>
      </c>
      <c r="AB1191" t="s">
        <v>44</v>
      </c>
      <c r="AC1191" t="s">
        <v>45</v>
      </c>
      <c r="AD1191" t="s">
        <v>1302</v>
      </c>
      <c r="AE1191" t="s">
        <v>4844</v>
      </c>
      <c r="AF1191" t="s">
        <v>2122</v>
      </c>
      <c r="AG1191">
        <v>622366</v>
      </c>
      <c r="AH1191">
        <v>6</v>
      </c>
      <c r="AI1191">
        <v>6</v>
      </c>
    </row>
    <row r="1192" spans="1:35" ht="16.850000000000001" customHeight="1">
      <c r="A1192" s="65" t="str">
        <f>IF(L1192="","",IF(COUNTIF(Wip!K:K,L1192)=0,IF(W1192="","KGB","KBB"),IF(AND(_xlfn.IFNA(VLOOKUP(L1192,Wip!K:M,3,0),"")="Y",Q1192="MTCAPPLYCONF"),"On Hold",IF(W1192="","KGB","KBB"))))</f>
        <v>KGB</v>
      </c>
      <c r="B1192" s="65" t="str">
        <f>IF(A1192="on hold", "on hold",
 IF(A1192="KGB", "Standard Shipment",
  IF(IFERROR(IFERROR(VLOOKUP(L1192, List!D:J, 7, 0), VLOOKUP(L1192&amp;"", List!D:J, 7, 0)), 0)=0,
   IF(IFERROR(IFERROR(VLOOKUP(L1192, 'CND List'!$A:$C, 3, 0), VLOOKUP(L1192&amp;"", 'CND List'!$A:$C, 3, 0)), 0)=0,
    IF(A1192="KBB", "-", ""),
    IFERROR(VLOOKUP(L1192, 'CND List'!$A:$C, 3, 0), VLOOKUP(L1192&amp;"", 'CND List'!$A:$C, 3, 0))
   ),
   IFERROR(VLOOKUP(L1192, List!D:J, 7, 0), VLOOKUP(L1192&amp;"", List!D:J, 7, 0))
  )
 )
)</f>
        <v>Standard Shipment</v>
      </c>
      <c r="C1192" s="66" t="str">
        <f t="shared" si="19"/>
        <v>Standard Shipment</v>
      </c>
      <c r="D1192" s="67" t="str">
        <f ca="1">IF(C1192="Local Scrap","Closed",IFERROR(IF(A1192="kgb","Closed",IF(MID(C1192,5,1)="Q","Closed",LOOKUP(TODAY()-W1192, {0,31,91,181,366}, {"0-30天","31-90天","91-180天","181-365天","365天以上"}))), LOOKUP(TODAY()-Z1192, {0,31,91,181,366}, {"0-30天","31-90天","91-180天","181-365天","365天以上"})))</f>
        <v>Closed</v>
      </c>
      <c r="E1192" s="67" t="str" cm="1">
        <f t="array" ref="E1192">IF(A1192&lt;&gt;"kbb", "", IF(IFERROR(VALUE(V1192), 0)=MAX(INDEX(($A$2:$A$4929="kbb")*($L$2:$L$4929=L1192)*IFERROR(VALUE($V$2:$V$4929), 0), 0)), "最新", "歷史重複"))</f>
        <v/>
      </c>
      <c r="F1192" t="s">
        <v>5483</v>
      </c>
      <c r="G1192" t="s">
        <v>29</v>
      </c>
      <c r="H1192" t="s">
        <v>30</v>
      </c>
      <c r="I1192" t="s">
        <v>3483</v>
      </c>
      <c r="J1192" t="s">
        <v>5484</v>
      </c>
      <c r="K1192" t="s">
        <v>5485</v>
      </c>
      <c r="L1192" t="s">
        <v>5524</v>
      </c>
      <c r="M1192" t="s">
        <v>1610</v>
      </c>
      <c r="N1192" t="s">
        <v>1391</v>
      </c>
      <c r="O1192" t="s">
        <v>37</v>
      </c>
      <c r="P1192" t="s">
        <v>5525</v>
      </c>
      <c r="Q1192" t="s">
        <v>38</v>
      </c>
      <c r="R1192" t="s">
        <v>1881</v>
      </c>
      <c r="S1192" t="s">
        <v>5496</v>
      </c>
      <c r="T1192" t="s">
        <v>5526</v>
      </c>
      <c r="U1192" t="s">
        <v>4932</v>
      </c>
      <c r="V1192" t="s">
        <v>4932</v>
      </c>
      <c r="W1192" t="s">
        <v>37</v>
      </c>
      <c r="X1192" t="s">
        <v>37</v>
      </c>
      <c r="Y1192" t="s">
        <v>37</v>
      </c>
      <c r="Z1192" t="s">
        <v>5527</v>
      </c>
      <c r="AA1192" t="s">
        <v>44</v>
      </c>
      <c r="AB1192" t="s">
        <v>44</v>
      </c>
      <c r="AC1192" t="s">
        <v>45</v>
      </c>
      <c r="AD1192" t="s">
        <v>1302</v>
      </c>
      <c r="AE1192" t="s">
        <v>4844</v>
      </c>
      <c r="AF1192" t="s">
        <v>48</v>
      </c>
      <c r="AG1192">
        <v>622366</v>
      </c>
      <c r="AH1192">
        <v>5.6</v>
      </c>
      <c r="AI1192">
        <v>5.6</v>
      </c>
    </row>
    <row r="1193" spans="1:35" ht="16.850000000000001" customHeight="1">
      <c r="A1193" s="65" t="str">
        <f>IF(L1193="","",IF(COUNTIF(Wip!K:K,L1193)=0,IF(W1193="","KGB","KBB"),IF(AND(_xlfn.IFNA(VLOOKUP(L1193,Wip!K:M,3,0),"")="Y",Q1193="MTCAPPLYCONF"),"On Hold",IF(W1193="","KGB","KBB"))))</f>
        <v>KGB</v>
      </c>
      <c r="B1193" s="65" t="str">
        <f>IF(A1193="on hold", "on hold",
 IF(A1193="KGB", "Standard Shipment",
  IF(IFERROR(IFERROR(VLOOKUP(L1193, List!D:J, 7, 0), VLOOKUP(L1193&amp;"", List!D:J, 7, 0)), 0)=0,
   IF(IFERROR(IFERROR(VLOOKUP(L1193, 'CND List'!$A:$C, 3, 0), VLOOKUP(L1193&amp;"", 'CND List'!$A:$C, 3, 0)), 0)=0,
    IF(A1193="KBB", "-", ""),
    IFERROR(VLOOKUP(L1193, 'CND List'!$A:$C, 3, 0), VLOOKUP(L1193&amp;"", 'CND List'!$A:$C, 3, 0))
   ),
   IFERROR(VLOOKUP(L1193, List!D:J, 7, 0), VLOOKUP(L1193&amp;"", List!D:J, 7, 0))
  )
 )
)</f>
        <v>Standard Shipment</v>
      </c>
      <c r="C1193" s="66" t="str">
        <f t="shared" si="19"/>
        <v>Standard Shipment</v>
      </c>
      <c r="D1193" s="67" t="str">
        <f ca="1">IF(C1193="Local Scrap","Closed",IFERROR(IF(A1193="kgb","Closed",IF(MID(C1193,5,1)="Q","Closed",LOOKUP(TODAY()-W1193, {0,31,91,181,366}, {"0-30天","31-90天","91-180天","181-365天","365天以上"}))), LOOKUP(TODAY()-Z1193, {0,31,91,181,366}, {"0-30天","31-90天","91-180天","181-365天","365天以上"})))</f>
        <v>Closed</v>
      </c>
      <c r="E1193" s="67" t="str" cm="1">
        <f t="array" ref="E1193">IF(A1193&lt;&gt;"kbb", "", IF(IFERROR(VALUE(V1193), 0)=MAX(INDEX(($A$2:$A$4929="kbb")*($L$2:$L$4929=L1193)*IFERROR(VALUE($V$2:$V$4929), 0), 0)), "最新", "歷史重複"))</f>
        <v/>
      </c>
      <c r="F1193" t="s">
        <v>5483</v>
      </c>
      <c r="G1193" t="s">
        <v>29</v>
      </c>
      <c r="H1193" t="s">
        <v>30</v>
      </c>
      <c r="I1193" t="s">
        <v>3483</v>
      </c>
      <c r="J1193" t="s">
        <v>5484</v>
      </c>
      <c r="K1193" t="s">
        <v>5485</v>
      </c>
      <c r="L1193" t="s">
        <v>5528</v>
      </c>
      <c r="M1193" t="s">
        <v>1610</v>
      </c>
      <c r="N1193" t="s">
        <v>1391</v>
      </c>
      <c r="O1193" t="s">
        <v>37</v>
      </c>
      <c r="P1193" t="s">
        <v>5529</v>
      </c>
      <c r="Q1193" t="s">
        <v>38</v>
      </c>
      <c r="R1193" t="s">
        <v>1881</v>
      </c>
      <c r="S1193" t="s">
        <v>5496</v>
      </c>
      <c r="T1193" t="s">
        <v>5530</v>
      </c>
      <c r="U1193" t="s">
        <v>4932</v>
      </c>
      <c r="V1193" t="s">
        <v>4932</v>
      </c>
      <c r="W1193" t="s">
        <v>37</v>
      </c>
      <c r="X1193" t="s">
        <v>37</v>
      </c>
      <c r="Y1193" t="s">
        <v>37</v>
      </c>
      <c r="Z1193" t="s">
        <v>5531</v>
      </c>
      <c r="AA1193" t="s">
        <v>44</v>
      </c>
      <c r="AB1193" t="s">
        <v>44</v>
      </c>
      <c r="AC1193" t="s">
        <v>45</v>
      </c>
      <c r="AD1193" t="s">
        <v>1302</v>
      </c>
      <c r="AE1193" t="s">
        <v>4844</v>
      </c>
      <c r="AF1193" t="s">
        <v>1730</v>
      </c>
      <c r="AG1193">
        <v>622366</v>
      </c>
      <c r="AH1193">
        <v>5.9</v>
      </c>
      <c r="AI1193">
        <v>5.9</v>
      </c>
    </row>
    <row r="1194" spans="1:35" ht="16.850000000000001" customHeight="1">
      <c r="A1194" s="65" t="str">
        <f>IF(L1194="","",IF(COUNTIF(Wip!K:K,L1194)=0,IF(W1194="","KGB","KBB"),IF(AND(_xlfn.IFNA(VLOOKUP(L1194,Wip!K:M,3,0),"")="Y",Q1194="MTCAPPLYCONF"),"On Hold",IF(W1194="","KGB","KBB"))))</f>
        <v>KGB</v>
      </c>
      <c r="B1194" s="65" t="str">
        <f>IF(A1194="on hold", "on hold",
 IF(A1194="KGB", "Standard Shipment",
  IF(IFERROR(IFERROR(VLOOKUP(L1194, List!D:J, 7, 0), VLOOKUP(L1194&amp;"", List!D:J, 7, 0)), 0)=0,
   IF(IFERROR(IFERROR(VLOOKUP(L1194, 'CND List'!$A:$C, 3, 0), VLOOKUP(L1194&amp;"", 'CND List'!$A:$C, 3, 0)), 0)=0,
    IF(A1194="KBB", "-", ""),
    IFERROR(VLOOKUP(L1194, 'CND List'!$A:$C, 3, 0), VLOOKUP(L1194&amp;"", 'CND List'!$A:$C, 3, 0))
   ),
   IFERROR(VLOOKUP(L1194, List!D:J, 7, 0), VLOOKUP(L1194&amp;"", List!D:J, 7, 0))
  )
 )
)</f>
        <v>Standard Shipment</v>
      </c>
      <c r="C1194" s="66" t="str">
        <f t="shared" si="19"/>
        <v>Standard Shipment</v>
      </c>
      <c r="D1194" s="67" t="str">
        <f ca="1">IF(C1194="Local Scrap","Closed",IFERROR(IF(A1194="kgb","Closed",IF(MID(C1194,5,1)="Q","Closed",LOOKUP(TODAY()-W1194, {0,31,91,181,366}, {"0-30天","31-90天","91-180天","181-365天","365天以上"}))), LOOKUP(TODAY()-Z1194, {0,31,91,181,366}, {"0-30天","31-90天","91-180天","181-365天","365天以上"})))</f>
        <v>Closed</v>
      </c>
      <c r="E1194" s="67" t="str" cm="1">
        <f t="array" ref="E1194">IF(A1194&lt;&gt;"kbb", "", IF(IFERROR(VALUE(V1194), 0)=MAX(INDEX(($A$2:$A$4929="kbb")*($L$2:$L$4929=L1194)*IFERROR(VALUE($V$2:$V$4929), 0), 0)), "最新", "歷史重複"))</f>
        <v/>
      </c>
      <c r="F1194" t="s">
        <v>5532</v>
      </c>
      <c r="G1194" t="s">
        <v>29</v>
      </c>
      <c r="H1194" t="s">
        <v>30</v>
      </c>
      <c r="I1194" t="s">
        <v>3483</v>
      </c>
      <c r="J1194" t="s">
        <v>5533</v>
      </c>
      <c r="K1194" t="s">
        <v>5534</v>
      </c>
      <c r="L1194" t="s">
        <v>5535</v>
      </c>
      <c r="M1194" t="s">
        <v>3149</v>
      </c>
      <c r="N1194" t="s">
        <v>1321</v>
      </c>
      <c r="O1194" t="s">
        <v>37</v>
      </c>
      <c r="P1194" t="s">
        <v>5536</v>
      </c>
      <c r="Q1194" t="s">
        <v>38</v>
      </c>
      <c r="R1194" t="s">
        <v>1881</v>
      </c>
      <c r="S1194" t="s">
        <v>5537</v>
      </c>
      <c r="T1194" t="s">
        <v>5538</v>
      </c>
      <c r="U1194" t="s">
        <v>4998</v>
      </c>
      <c r="V1194" t="s">
        <v>4998</v>
      </c>
      <c r="W1194" t="s">
        <v>37</v>
      </c>
      <c r="X1194" t="s">
        <v>37</v>
      </c>
      <c r="Y1194" t="s">
        <v>37</v>
      </c>
      <c r="Z1194" t="s">
        <v>5539</v>
      </c>
      <c r="AA1194" t="s">
        <v>44</v>
      </c>
      <c r="AB1194" t="s">
        <v>44</v>
      </c>
      <c r="AC1194" t="s">
        <v>45</v>
      </c>
      <c r="AD1194" t="s">
        <v>1288</v>
      </c>
      <c r="AE1194" t="s">
        <v>5000</v>
      </c>
      <c r="AF1194" t="s">
        <v>1730</v>
      </c>
      <c r="AG1194">
        <v>622335</v>
      </c>
      <c r="AH1194">
        <v>6.1</v>
      </c>
      <c r="AI1194">
        <v>6.1</v>
      </c>
    </row>
    <row r="1195" spans="1:35" ht="16.850000000000001" customHeight="1">
      <c r="A1195" s="65" t="str">
        <f>IF(L1195="","",IF(COUNTIF(Wip!K:K,L1195)=0,IF(W1195="","KGB","KBB"),IF(AND(_xlfn.IFNA(VLOOKUP(L1195,Wip!K:M,3,0),"")="Y",Q1195="MTCAPPLYCONF"),"On Hold",IF(W1195="","KGB","KBB"))))</f>
        <v>KGB</v>
      </c>
      <c r="B1195" s="65" t="str">
        <f>IF(A1195="on hold", "on hold",
 IF(A1195="KGB", "Standard Shipment",
  IF(IFERROR(IFERROR(VLOOKUP(L1195, List!D:J, 7, 0), VLOOKUP(L1195&amp;"", List!D:J, 7, 0)), 0)=0,
   IF(IFERROR(IFERROR(VLOOKUP(L1195, 'CND List'!$A:$C, 3, 0), VLOOKUP(L1195&amp;"", 'CND List'!$A:$C, 3, 0)), 0)=0,
    IF(A1195="KBB", "-", ""),
    IFERROR(VLOOKUP(L1195, 'CND List'!$A:$C, 3, 0), VLOOKUP(L1195&amp;"", 'CND List'!$A:$C, 3, 0))
   ),
   IFERROR(VLOOKUP(L1195, List!D:J, 7, 0), VLOOKUP(L1195&amp;"", List!D:J, 7, 0))
  )
 )
)</f>
        <v>Standard Shipment</v>
      </c>
      <c r="C1195" s="66" t="str">
        <f t="shared" si="19"/>
        <v>Standard Shipment</v>
      </c>
      <c r="D1195" s="67" t="str">
        <f ca="1">IF(C1195="Local Scrap","Closed",IFERROR(IF(A1195="kgb","Closed",IF(MID(C1195,5,1)="Q","Closed",LOOKUP(TODAY()-W1195, {0,31,91,181,366}, {"0-30天","31-90天","91-180天","181-365天","365天以上"}))), LOOKUP(TODAY()-Z1195, {0,31,91,181,366}, {"0-30天","31-90天","91-180天","181-365天","365天以上"})))</f>
        <v>Closed</v>
      </c>
      <c r="E1195" s="67" t="str" cm="1">
        <f t="array" ref="E1195">IF(A1195&lt;&gt;"kbb", "", IF(IFERROR(VALUE(V1195), 0)=MAX(INDEX(($A$2:$A$4929="kbb")*($L$2:$L$4929=L1195)*IFERROR(VALUE($V$2:$V$4929), 0), 0)), "最新", "歷史重複"))</f>
        <v/>
      </c>
      <c r="F1195" t="s">
        <v>5532</v>
      </c>
      <c r="G1195" t="s">
        <v>29</v>
      </c>
      <c r="H1195" t="s">
        <v>30</v>
      </c>
      <c r="I1195" t="s">
        <v>3483</v>
      </c>
      <c r="J1195" t="s">
        <v>5533</v>
      </c>
      <c r="K1195" t="s">
        <v>5534</v>
      </c>
      <c r="L1195" t="s">
        <v>5540</v>
      </c>
      <c r="M1195" t="s">
        <v>4508</v>
      </c>
      <c r="N1195" t="s">
        <v>1296</v>
      </c>
      <c r="O1195" t="s">
        <v>37</v>
      </c>
      <c r="P1195" t="s">
        <v>5541</v>
      </c>
      <c r="Q1195" t="s">
        <v>38</v>
      </c>
      <c r="R1195" t="s">
        <v>1881</v>
      </c>
      <c r="S1195" t="s">
        <v>5537</v>
      </c>
      <c r="T1195" t="s">
        <v>5542</v>
      </c>
      <c r="U1195" t="s">
        <v>4998</v>
      </c>
      <c r="V1195" t="s">
        <v>4998</v>
      </c>
      <c r="W1195" t="s">
        <v>37</v>
      </c>
      <c r="X1195" t="s">
        <v>37</v>
      </c>
      <c r="Y1195" t="s">
        <v>37</v>
      </c>
      <c r="Z1195" t="s">
        <v>5543</v>
      </c>
      <c r="AA1195" t="s">
        <v>44</v>
      </c>
      <c r="AB1195" t="s">
        <v>44</v>
      </c>
      <c r="AC1195" t="s">
        <v>45</v>
      </c>
      <c r="AD1195" t="s">
        <v>1302</v>
      </c>
      <c r="AE1195" t="s">
        <v>5000</v>
      </c>
      <c r="AF1195" t="s">
        <v>48</v>
      </c>
      <c r="AG1195">
        <v>622335</v>
      </c>
      <c r="AH1195">
        <v>6.7</v>
      </c>
      <c r="AI1195">
        <v>6.7</v>
      </c>
    </row>
    <row r="1196" spans="1:35" ht="16.850000000000001" customHeight="1">
      <c r="A1196" s="65" t="str">
        <f>IF(L1196="","",IF(COUNTIF(Wip!K:K,L1196)=0,IF(W1196="","KGB","KBB"),IF(AND(_xlfn.IFNA(VLOOKUP(L1196,Wip!K:M,3,0),"")="Y",Q1196="MTCAPPLYCONF"),"On Hold",IF(W1196="","KGB","KBB"))))</f>
        <v>KGB</v>
      </c>
      <c r="B1196" s="65" t="str">
        <f>IF(A1196="on hold", "on hold",
 IF(A1196="KGB", "Standard Shipment",
  IF(IFERROR(IFERROR(VLOOKUP(L1196, List!D:J, 7, 0), VLOOKUP(L1196&amp;"", List!D:J, 7, 0)), 0)=0,
   IF(IFERROR(IFERROR(VLOOKUP(L1196, 'CND List'!$A:$C, 3, 0), VLOOKUP(L1196&amp;"", 'CND List'!$A:$C, 3, 0)), 0)=0,
    IF(A1196="KBB", "-", ""),
    IFERROR(VLOOKUP(L1196, 'CND List'!$A:$C, 3, 0), VLOOKUP(L1196&amp;"", 'CND List'!$A:$C, 3, 0))
   ),
   IFERROR(VLOOKUP(L1196, List!D:J, 7, 0), VLOOKUP(L1196&amp;"", List!D:J, 7, 0))
  )
 )
)</f>
        <v>Standard Shipment</v>
      </c>
      <c r="C1196" s="66" t="str">
        <f t="shared" si="19"/>
        <v>Standard Shipment</v>
      </c>
      <c r="D1196" s="67" t="str">
        <f ca="1">IF(C1196="Local Scrap","Closed",IFERROR(IF(A1196="kgb","Closed",IF(MID(C1196,5,1)="Q","Closed",LOOKUP(TODAY()-W1196, {0,31,91,181,366}, {"0-30天","31-90天","91-180天","181-365天","365天以上"}))), LOOKUP(TODAY()-Z1196, {0,31,91,181,366}, {"0-30天","31-90天","91-180天","181-365天","365天以上"})))</f>
        <v>Closed</v>
      </c>
      <c r="E1196" s="67" t="str" cm="1">
        <f t="array" ref="E1196">IF(A1196&lt;&gt;"kbb", "", IF(IFERROR(VALUE(V1196), 0)=MAX(INDEX(($A$2:$A$4929="kbb")*($L$2:$L$4929=L1196)*IFERROR(VALUE($V$2:$V$4929), 0), 0)), "最新", "歷史重複"))</f>
        <v/>
      </c>
      <c r="F1196" t="s">
        <v>5532</v>
      </c>
      <c r="G1196" t="s">
        <v>29</v>
      </c>
      <c r="H1196" t="s">
        <v>30</v>
      </c>
      <c r="I1196" t="s">
        <v>3483</v>
      </c>
      <c r="J1196" t="s">
        <v>5533</v>
      </c>
      <c r="K1196" t="s">
        <v>5534</v>
      </c>
      <c r="L1196" t="s">
        <v>5544</v>
      </c>
      <c r="M1196" t="s">
        <v>5545</v>
      </c>
      <c r="N1196" t="s">
        <v>5546</v>
      </c>
      <c r="O1196" t="s">
        <v>37</v>
      </c>
      <c r="P1196" t="s">
        <v>5547</v>
      </c>
      <c r="Q1196" t="s">
        <v>38</v>
      </c>
      <c r="R1196" t="s">
        <v>1881</v>
      </c>
      <c r="S1196" t="s">
        <v>5537</v>
      </c>
      <c r="T1196" t="s">
        <v>5548</v>
      </c>
      <c r="U1196" t="s">
        <v>4665</v>
      </c>
      <c r="V1196" t="s">
        <v>4665</v>
      </c>
      <c r="W1196" t="s">
        <v>37</v>
      </c>
      <c r="X1196" t="s">
        <v>37</v>
      </c>
      <c r="Y1196" t="s">
        <v>37</v>
      </c>
      <c r="Z1196" t="s">
        <v>5549</v>
      </c>
      <c r="AA1196" t="s">
        <v>44</v>
      </c>
      <c r="AB1196" t="s">
        <v>44</v>
      </c>
      <c r="AC1196" t="s">
        <v>45</v>
      </c>
      <c r="AD1196" t="s">
        <v>1302</v>
      </c>
      <c r="AE1196" t="s">
        <v>4871</v>
      </c>
      <c r="AF1196" t="s">
        <v>1918</v>
      </c>
      <c r="AG1196">
        <v>622398</v>
      </c>
      <c r="AH1196">
        <v>6.2</v>
      </c>
      <c r="AI1196">
        <v>6.2</v>
      </c>
    </row>
    <row r="1197" spans="1:35" ht="16.850000000000001" customHeight="1">
      <c r="A1197" s="65" t="str">
        <f>IF(L1197="","",IF(COUNTIF(Wip!K:K,L1197)=0,IF(W1197="","KGB","KBB"),IF(AND(_xlfn.IFNA(VLOOKUP(L1197,Wip!K:M,3,0),"")="Y",Q1197="MTCAPPLYCONF"),"On Hold",IF(W1197="","KGB","KBB"))))</f>
        <v>KGB</v>
      </c>
      <c r="B1197" s="65" t="str">
        <f>IF(A1197="on hold", "on hold",
 IF(A1197="KGB", "Standard Shipment",
  IF(IFERROR(IFERROR(VLOOKUP(L1197, List!D:J, 7, 0), VLOOKUP(L1197&amp;"", List!D:J, 7, 0)), 0)=0,
   IF(IFERROR(IFERROR(VLOOKUP(L1197, 'CND List'!$A:$C, 3, 0), VLOOKUP(L1197&amp;"", 'CND List'!$A:$C, 3, 0)), 0)=0,
    IF(A1197="KBB", "-", ""),
    IFERROR(VLOOKUP(L1197, 'CND List'!$A:$C, 3, 0), VLOOKUP(L1197&amp;"", 'CND List'!$A:$C, 3, 0))
   ),
   IFERROR(VLOOKUP(L1197, List!D:J, 7, 0), VLOOKUP(L1197&amp;"", List!D:J, 7, 0))
  )
 )
)</f>
        <v>Standard Shipment</v>
      </c>
      <c r="C1197" s="66" t="str">
        <f t="shared" si="19"/>
        <v>Standard Shipment</v>
      </c>
      <c r="D1197" s="67" t="str">
        <f ca="1">IF(C1197="Local Scrap","Closed",IFERROR(IF(A1197="kgb","Closed",IF(MID(C1197,5,1)="Q","Closed",LOOKUP(TODAY()-W1197, {0,31,91,181,366}, {"0-30天","31-90天","91-180天","181-365天","365天以上"}))), LOOKUP(TODAY()-Z1197, {0,31,91,181,366}, {"0-30天","31-90天","91-180天","181-365天","365天以上"})))</f>
        <v>Closed</v>
      </c>
      <c r="E1197" s="67" t="str" cm="1">
        <f t="array" ref="E1197">IF(A1197&lt;&gt;"kbb", "", IF(IFERROR(VALUE(V1197), 0)=MAX(INDEX(($A$2:$A$4929="kbb")*($L$2:$L$4929=L1197)*IFERROR(VALUE($V$2:$V$4929), 0), 0)), "最新", "歷史重複"))</f>
        <v/>
      </c>
      <c r="F1197" t="s">
        <v>5532</v>
      </c>
      <c r="G1197" t="s">
        <v>29</v>
      </c>
      <c r="H1197" t="s">
        <v>30</v>
      </c>
      <c r="I1197" t="s">
        <v>3483</v>
      </c>
      <c r="J1197" t="s">
        <v>5533</v>
      </c>
      <c r="K1197" t="s">
        <v>5534</v>
      </c>
      <c r="L1197" t="s">
        <v>5550</v>
      </c>
      <c r="M1197" t="s">
        <v>4265</v>
      </c>
      <c r="N1197" t="s">
        <v>2055</v>
      </c>
      <c r="O1197" t="s">
        <v>37</v>
      </c>
      <c r="P1197" t="s">
        <v>5551</v>
      </c>
      <c r="Q1197" t="s">
        <v>38</v>
      </c>
      <c r="R1197" t="s">
        <v>1881</v>
      </c>
      <c r="S1197" t="s">
        <v>5537</v>
      </c>
      <c r="T1197" t="s">
        <v>5552</v>
      </c>
      <c r="U1197" t="s">
        <v>4998</v>
      </c>
      <c r="V1197" t="s">
        <v>4998</v>
      </c>
      <c r="W1197" t="s">
        <v>37</v>
      </c>
      <c r="X1197" t="s">
        <v>37</v>
      </c>
      <c r="Y1197" t="s">
        <v>37</v>
      </c>
      <c r="Z1197" t="s">
        <v>5553</v>
      </c>
      <c r="AA1197" t="s">
        <v>44</v>
      </c>
      <c r="AB1197" t="s">
        <v>44</v>
      </c>
      <c r="AC1197" t="s">
        <v>45</v>
      </c>
      <c r="AD1197" t="s">
        <v>1288</v>
      </c>
      <c r="AE1197" t="s">
        <v>5000</v>
      </c>
      <c r="AF1197" t="s">
        <v>1730</v>
      </c>
      <c r="AG1197">
        <v>622335</v>
      </c>
      <c r="AH1197">
        <v>6.1</v>
      </c>
      <c r="AI1197">
        <v>6.1</v>
      </c>
    </row>
    <row r="1198" spans="1:35" ht="16.850000000000001" customHeight="1">
      <c r="A1198" s="65" t="str">
        <f>IF(L1198="","",IF(COUNTIF(Wip!K:K,L1198)=0,IF(W1198="","KGB","KBB"),IF(AND(_xlfn.IFNA(VLOOKUP(L1198,Wip!K:M,3,0),"")="Y",Q1198="MTCAPPLYCONF"),"On Hold",IF(W1198="","KGB","KBB"))))</f>
        <v>KGB</v>
      </c>
      <c r="B1198" s="65" t="str">
        <f>IF(A1198="on hold", "on hold",
 IF(A1198="KGB", "Standard Shipment",
  IF(IFERROR(IFERROR(VLOOKUP(L1198, List!D:J, 7, 0), VLOOKUP(L1198&amp;"", List!D:J, 7, 0)), 0)=0,
   IF(IFERROR(IFERROR(VLOOKUP(L1198, 'CND List'!$A:$C, 3, 0), VLOOKUP(L1198&amp;"", 'CND List'!$A:$C, 3, 0)), 0)=0,
    IF(A1198="KBB", "-", ""),
    IFERROR(VLOOKUP(L1198, 'CND List'!$A:$C, 3, 0), VLOOKUP(L1198&amp;"", 'CND List'!$A:$C, 3, 0))
   ),
   IFERROR(VLOOKUP(L1198, List!D:J, 7, 0), VLOOKUP(L1198&amp;"", List!D:J, 7, 0))
  )
 )
)</f>
        <v>Standard Shipment</v>
      </c>
      <c r="C1198" s="66" t="str">
        <f t="shared" si="19"/>
        <v>Standard Shipment</v>
      </c>
      <c r="D1198" s="67" t="str">
        <f ca="1">IF(C1198="Local Scrap","Closed",IFERROR(IF(A1198="kgb","Closed",IF(MID(C1198,5,1)="Q","Closed",LOOKUP(TODAY()-W1198, {0,31,91,181,366}, {"0-30天","31-90天","91-180天","181-365天","365天以上"}))), LOOKUP(TODAY()-Z1198, {0,31,91,181,366}, {"0-30天","31-90天","91-180天","181-365天","365天以上"})))</f>
        <v>Closed</v>
      </c>
      <c r="E1198" s="67" t="str" cm="1">
        <f t="array" ref="E1198">IF(A1198&lt;&gt;"kbb", "", IF(IFERROR(VALUE(V1198), 0)=MAX(INDEX(($A$2:$A$4929="kbb")*($L$2:$L$4929=L1198)*IFERROR(VALUE($V$2:$V$4929), 0), 0)), "最新", "歷史重複"))</f>
        <v/>
      </c>
      <c r="F1198" t="s">
        <v>5532</v>
      </c>
      <c r="G1198" t="s">
        <v>29</v>
      </c>
      <c r="H1198" t="s">
        <v>30</v>
      </c>
      <c r="I1198" t="s">
        <v>3483</v>
      </c>
      <c r="J1198" t="s">
        <v>5533</v>
      </c>
      <c r="K1198" t="s">
        <v>5534</v>
      </c>
      <c r="L1198" t="s">
        <v>5554</v>
      </c>
      <c r="M1198" t="s">
        <v>1390</v>
      </c>
      <c r="N1198" t="s">
        <v>1391</v>
      </c>
      <c r="O1198" t="s">
        <v>37</v>
      </c>
      <c r="P1198" t="s">
        <v>5555</v>
      </c>
      <c r="Q1198" t="s">
        <v>38</v>
      </c>
      <c r="R1198" t="s">
        <v>1881</v>
      </c>
      <c r="S1198" t="s">
        <v>5537</v>
      </c>
      <c r="T1198" t="s">
        <v>5556</v>
      </c>
      <c r="U1198" t="s">
        <v>4932</v>
      </c>
      <c r="V1198" t="s">
        <v>4932</v>
      </c>
      <c r="W1198" t="s">
        <v>37</v>
      </c>
      <c r="X1198" t="s">
        <v>37</v>
      </c>
      <c r="Y1198" t="s">
        <v>37</v>
      </c>
      <c r="Z1198" t="s">
        <v>5557</v>
      </c>
      <c r="AA1198" t="s">
        <v>44</v>
      </c>
      <c r="AB1198" t="s">
        <v>44</v>
      </c>
      <c r="AC1198" t="s">
        <v>45</v>
      </c>
      <c r="AD1198" t="s">
        <v>1302</v>
      </c>
      <c r="AE1198" t="s">
        <v>4844</v>
      </c>
      <c r="AF1198" t="s">
        <v>1918</v>
      </c>
      <c r="AG1198">
        <v>622366</v>
      </c>
      <c r="AH1198">
        <v>6</v>
      </c>
      <c r="AI1198">
        <v>6</v>
      </c>
    </row>
    <row r="1199" spans="1:35" ht="16.850000000000001" customHeight="1">
      <c r="A1199" s="65" t="str">
        <f>IF(L1199="","",IF(COUNTIF(Wip!K:K,L1199)=0,IF(W1199="","KGB","KBB"),IF(AND(_xlfn.IFNA(VLOOKUP(L1199,Wip!K:M,3,0),"")="Y",Q1199="MTCAPPLYCONF"),"On Hold",IF(W1199="","KGB","KBB"))))</f>
        <v>KGB</v>
      </c>
      <c r="B1199" s="65" t="str">
        <f>IF(A1199="on hold", "on hold",
 IF(A1199="KGB", "Standard Shipment",
  IF(IFERROR(IFERROR(VLOOKUP(L1199, List!D:J, 7, 0), VLOOKUP(L1199&amp;"", List!D:J, 7, 0)), 0)=0,
   IF(IFERROR(IFERROR(VLOOKUP(L1199, 'CND List'!$A:$C, 3, 0), VLOOKUP(L1199&amp;"", 'CND List'!$A:$C, 3, 0)), 0)=0,
    IF(A1199="KBB", "-", ""),
    IFERROR(VLOOKUP(L1199, 'CND List'!$A:$C, 3, 0), VLOOKUP(L1199&amp;"", 'CND List'!$A:$C, 3, 0))
   ),
   IFERROR(VLOOKUP(L1199, List!D:J, 7, 0), VLOOKUP(L1199&amp;"", List!D:J, 7, 0))
  )
 )
)</f>
        <v>Standard Shipment</v>
      </c>
      <c r="C1199" s="66" t="str">
        <f t="shared" si="19"/>
        <v>Standard Shipment</v>
      </c>
      <c r="D1199" s="67" t="str">
        <f ca="1">IF(C1199="Local Scrap","Closed",IFERROR(IF(A1199="kgb","Closed",IF(MID(C1199,5,1)="Q","Closed",LOOKUP(TODAY()-W1199, {0,31,91,181,366}, {"0-30天","31-90天","91-180天","181-365天","365天以上"}))), LOOKUP(TODAY()-Z1199, {0,31,91,181,366}, {"0-30天","31-90天","91-180天","181-365天","365天以上"})))</f>
        <v>Closed</v>
      </c>
      <c r="E1199" s="67" t="str" cm="1">
        <f t="array" ref="E1199">IF(A1199&lt;&gt;"kbb", "", IF(IFERROR(VALUE(V1199), 0)=MAX(INDEX(($A$2:$A$4929="kbb")*($L$2:$L$4929=L1199)*IFERROR(VALUE($V$2:$V$4929), 0), 0)), "最新", "歷史重複"))</f>
        <v/>
      </c>
      <c r="F1199" t="s">
        <v>5532</v>
      </c>
      <c r="G1199" t="s">
        <v>29</v>
      </c>
      <c r="H1199" t="s">
        <v>30</v>
      </c>
      <c r="I1199" t="s">
        <v>3483</v>
      </c>
      <c r="J1199" t="s">
        <v>5533</v>
      </c>
      <c r="K1199" t="s">
        <v>5534</v>
      </c>
      <c r="L1199" t="s">
        <v>5558</v>
      </c>
      <c r="M1199" t="s">
        <v>1390</v>
      </c>
      <c r="N1199" t="s">
        <v>1391</v>
      </c>
      <c r="O1199" t="s">
        <v>37</v>
      </c>
      <c r="P1199" t="s">
        <v>5559</v>
      </c>
      <c r="Q1199" t="s">
        <v>38</v>
      </c>
      <c r="R1199" t="s">
        <v>1881</v>
      </c>
      <c r="S1199" t="s">
        <v>5537</v>
      </c>
      <c r="T1199" t="s">
        <v>5560</v>
      </c>
      <c r="U1199" t="s">
        <v>4932</v>
      </c>
      <c r="V1199" t="s">
        <v>4932</v>
      </c>
      <c r="W1199" t="s">
        <v>37</v>
      </c>
      <c r="X1199" t="s">
        <v>37</v>
      </c>
      <c r="Y1199" t="s">
        <v>37</v>
      </c>
      <c r="Z1199" t="s">
        <v>5561</v>
      </c>
      <c r="AA1199" t="s">
        <v>44</v>
      </c>
      <c r="AB1199" t="s">
        <v>44</v>
      </c>
      <c r="AC1199" t="s">
        <v>45</v>
      </c>
      <c r="AD1199" t="s">
        <v>1302</v>
      </c>
      <c r="AE1199" t="s">
        <v>4844</v>
      </c>
      <c r="AF1199" t="s">
        <v>1918</v>
      </c>
      <c r="AG1199">
        <v>622366</v>
      </c>
      <c r="AH1199">
        <v>6</v>
      </c>
      <c r="AI1199">
        <v>6</v>
      </c>
    </row>
    <row r="1200" spans="1:35" ht="16.850000000000001" customHeight="1">
      <c r="A1200" s="65" t="str">
        <f>IF(L1200="","",IF(COUNTIF(Wip!K:K,L1200)=0,IF(W1200="","KGB","KBB"),IF(AND(_xlfn.IFNA(VLOOKUP(L1200,Wip!K:M,3,0),"")="Y",Q1200="MTCAPPLYCONF"),"On Hold",IF(W1200="","KGB","KBB"))))</f>
        <v>KBB</v>
      </c>
      <c r="B1200" s="65" t="str">
        <f>IF(A1200="on hold", "on hold",
 IF(A1200="KGB", "Standard Shipment",
  IF(IFERROR(IFERROR(VLOOKUP(L1200, List!D:J, 7, 0), VLOOKUP(L1200&amp;"", List!D:J, 7, 0)), 0)=0,
   IF(IFERROR(IFERROR(VLOOKUP(L1200, 'CND List'!$A:$C, 3, 0), VLOOKUP(L1200&amp;"", 'CND List'!$A:$C, 3, 0)), 0)=0,
    IF(A1200="KBB", "-", ""),
    IFERROR(VLOOKUP(L1200, 'CND List'!$A:$C, 3, 0), VLOOKUP(L1200&amp;"", 'CND List'!$A:$C, 3, 0))
   ),
   IFERROR(VLOOKUP(L1200, List!D:J, 7, 0), VLOOKUP(L1200&amp;"", List!D:J, 7, 0))
  )
 )
)</f>
        <v>Local Scrap</v>
      </c>
      <c r="C1200" s="66" t="str">
        <f t="shared" si="19"/>
        <v>Local Scrap</v>
      </c>
      <c r="D1200" s="67" t="str">
        <f ca="1">IF(C1200="Local Scrap","Closed",IFERROR(IF(A1200="kgb","Closed",IF(MID(C1200,5,1)="Q","Closed",LOOKUP(TODAY()-W1200, {0,31,91,181,366}, {"0-30天","31-90天","91-180天","181-365天","365天以上"}))), LOOKUP(TODAY()-Z1200, {0,31,91,181,366}, {"0-30天","31-90天","91-180天","181-365天","365天以上"})))</f>
        <v>Closed</v>
      </c>
      <c r="E1200" s="67" t="str" cm="1">
        <f t="array" ref="E1200">IF(A1200&lt;&gt;"kbb", "", IF(IFERROR(VALUE(V1200), 0)=MAX(INDEX(($A$2:$A$4929="kbb")*($L$2:$L$4929=L1200)*IFERROR(VALUE($V$2:$V$4929), 0), 0)), "最新", "歷史重複"))</f>
        <v>歷史重複</v>
      </c>
      <c r="F1200" t="s">
        <v>5532</v>
      </c>
      <c r="G1200" t="s">
        <v>29</v>
      </c>
      <c r="H1200" t="s">
        <v>30</v>
      </c>
      <c r="I1200" t="s">
        <v>3483</v>
      </c>
      <c r="J1200" t="s">
        <v>5533</v>
      </c>
      <c r="K1200" t="s">
        <v>5534</v>
      </c>
      <c r="L1200" t="s">
        <v>5562</v>
      </c>
      <c r="M1200" t="s">
        <v>1428</v>
      </c>
      <c r="N1200" t="s">
        <v>1411</v>
      </c>
      <c r="O1200" t="s">
        <v>37</v>
      </c>
      <c r="P1200" t="s">
        <v>5562</v>
      </c>
      <c r="Q1200" t="s">
        <v>38</v>
      </c>
      <c r="R1200" t="s">
        <v>39</v>
      </c>
      <c r="S1200" t="s">
        <v>5537</v>
      </c>
      <c r="T1200" t="s">
        <v>37</v>
      </c>
      <c r="U1200" t="s">
        <v>37</v>
      </c>
      <c r="V1200" t="s">
        <v>5563</v>
      </c>
      <c r="W1200" t="s">
        <v>517</v>
      </c>
      <c r="X1200" t="s">
        <v>114</v>
      </c>
      <c r="Y1200" t="s">
        <v>518</v>
      </c>
      <c r="Z1200" t="s">
        <v>5564</v>
      </c>
      <c r="AA1200" t="s">
        <v>44</v>
      </c>
      <c r="AB1200" t="s">
        <v>44</v>
      </c>
      <c r="AC1200" t="s">
        <v>117</v>
      </c>
      <c r="AD1200" t="s">
        <v>1257</v>
      </c>
      <c r="AE1200" t="s">
        <v>37</v>
      </c>
      <c r="AF1200" t="s">
        <v>37</v>
      </c>
      <c r="AG1200" t="s">
        <v>37</v>
      </c>
      <c r="AH1200" t="s">
        <v>37</v>
      </c>
      <c r="AI1200" t="s">
        <v>37</v>
      </c>
    </row>
    <row r="1201" spans="1:35" ht="16.850000000000001" customHeight="1">
      <c r="A1201" s="65" t="str">
        <f>IF(L1201="","",IF(COUNTIF(Wip!K:K,L1201)=0,IF(W1201="","KGB","KBB"),IF(AND(_xlfn.IFNA(VLOOKUP(L1201,Wip!K:M,3,0),"")="Y",Q1201="MTCAPPLYCONF"),"On Hold",IF(W1201="","KGB","KBB"))))</f>
        <v>KGB</v>
      </c>
      <c r="B1201" s="65" t="str">
        <f>IF(A1201="on hold", "on hold",
 IF(A1201="KGB", "Standard Shipment",
  IF(IFERROR(IFERROR(VLOOKUP(L1201, List!D:J, 7, 0), VLOOKUP(L1201&amp;"", List!D:J, 7, 0)), 0)=0,
   IF(IFERROR(IFERROR(VLOOKUP(L1201, 'CND List'!$A:$C, 3, 0), VLOOKUP(L1201&amp;"", 'CND List'!$A:$C, 3, 0)), 0)=0,
    IF(A1201="KBB", "-", ""),
    IFERROR(VLOOKUP(L1201, 'CND List'!$A:$C, 3, 0), VLOOKUP(L1201&amp;"", 'CND List'!$A:$C, 3, 0))
   ),
   IFERROR(VLOOKUP(L1201, List!D:J, 7, 0), VLOOKUP(L1201&amp;"", List!D:J, 7, 0))
  )
 )
)</f>
        <v>Standard Shipment</v>
      </c>
      <c r="C1201" s="66" t="str">
        <f t="shared" si="19"/>
        <v>Standard Shipment</v>
      </c>
      <c r="D1201" s="67" t="str">
        <f ca="1">IF(C1201="Local Scrap","Closed",IFERROR(IF(A1201="kgb","Closed",IF(MID(C1201,5,1)="Q","Closed",LOOKUP(TODAY()-W1201, {0,31,91,181,366}, {"0-30天","31-90天","91-180天","181-365天","365天以上"}))), LOOKUP(TODAY()-Z1201, {0,31,91,181,366}, {"0-30天","31-90天","91-180天","181-365天","365天以上"})))</f>
        <v>Closed</v>
      </c>
      <c r="E1201" s="67" t="str" cm="1">
        <f t="array" ref="E1201">IF(A1201&lt;&gt;"kbb", "", IF(IFERROR(VALUE(V1201), 0)=MAX(INDEX(($A$2:$A$4929="kbb")*($L$2:$L$4929=L1201)*IFERROR(VALUE($V$2:$V$4929), 0), 0)), "最新", "歷史重複"))</f>
        <v/>
      </c>
      <c r="F1201" t="s">
        <v>5532</v>
      </c>
      <c r="G1201" t="s">
        <v>29</v>
      </c>
      <c r="H1201" t="s">
        <v>30</v>
      </c>
      <c r="I1201" t="s">
        <v>3483</v>
      </c>
      <c r="J1201" t="s">
        <v>5533</v>
      </c>
      <c r="K1201" t="s">
        <v>5534</v>
      </c>
      <c r="L1201" t="s">
        <v>5565</v>
      </c>
      <c r="M1201" t="s">
        <v>1259</v>
      </c>
      <c r="N1201" t="s">
        <v>1260</v>
      </c>
      <c r="O1201" t="s">
        <v>37</v>
      </c>
      <c r="P1201" t="s">
        <v>5566</v>
      </c>
      <c r="Q1201" t="s">
        <v>38</v>
      </c>
      <c r="R1201" t="s">
        <v>1881</v>
      </c>
      <c r="S1201" t="s">
        <v>5537</v>
      </c>
      <c r="T1201" t="s">
        <v>5567</v>
      </c>
      <c r="U1201" t="s">
        <v>4909</v>
      </c>
      <c r="V1201" t="s">
        <v>4909</v>
      </c>
      <c r="W1201" t="s">
        <v>37</v>
      </c>
      <c r="X1201" t="s">
        <v>37</v>
      </c>
      <c r="Y1201" t="s">
        <v>37</v>
      </c>
      <c r="Z1201" t="s">
        <v>5568</v>
      </c>
      <c r="AA1201" t="s">
        <v>44</v>
      </c>
      <c r="AB1201" t="s">
        <v>44</v>
      </c>
      <c r="AC1201" t="s">
        <v>45</v>
      </c>
      <c r="AD1201" t="s">
        <v>1257</v>
      </c>
      <c r="AE1201" t="s">
        <v>5296</v>
      </c>
      <c r="AF1201" t="s">
        <v>2122</v>
      </c>
      <c r="AG1201">
        <v>622382</v>
      </c>
      <c r="AH1201">
        <v>7.1</v>
      </c>
      <c r="AI1201">
        <v>7.1</v>
      </c>
    </row>
    <row r="1202" spans="1:35" ht="16.850000000000001" customHeight="1">
      <c r="A1202" s="65" t="str">
        <f>IF(L1202="","",IF(COUNTIF(Wip!K:K,L1202)=0,IF(W1202="","KGB","KBB"),IF(AND(_xlfn.IFNA(VLOOKUP(L1202,Wip!K:M,3,0),"")="Y",Q1202="MTCAPPLYCONF"),"On Hold",IF(W1202="","KGB","KBB"))))</f>
        <v>KBB</v>
      </c>
      <c r="B1202" s="65" t="str">
        <f>IF(A1202="on hold", "on hold",
 IF(A1202="KGB", "Standard Shipment",
  IF(IFERROR(IFERROR(VLOOKUP(L1202, List!D:J, 7, 0), VLOOKUP(L1202&amp;"", List!D:J, 7, 0)), 0)=0,
   IF(IFERROR(IFERROR(VLOOKUP(L1202, 'CND List'!$A:$C, 3, 0), VLOOKUP(L1202&amp;"", 'CND List'!$A:$C, 3, 0)), 0)=0,
    IF(A1202="KBB", "-", ""),
    IFERROR(VLOOKUP(L1202, 'CND List'!$A:$C, 3, 0), VLOOKUP(L1202&amp;"", 'CND List'!$A:$C, 3, 0))
   ),
   IFERROR(VLOOKUP(L1202, List!D:J, 7, 0), VLOOKUP(L1202&amp;"", List!D:J, 7, 0))
  )
 )
)</f>
        <v>-</v>
      </c>
      <c r="C1202" s="66" t="str">
        <f t="shared" si="19"/>
        <v>wait for return customer</v>
      </c>
      <c r="D1202" s="67" t="str">
        <f ca="1">IF(C1202="Local Scrap","Closed",IFERROR(IF(A1202="kgb","Closed",IF(MID(C1202,5,1)="Q","Closed",LOOKUP(TODAY()-W1202, {0,31,91,181,366}, {"0-30天","31-90天","91-180天","181-365天","365天以上"}))), LOOKUP(TODAY()-Z1202, {0,31,91,181,366}, {"0-30天","31-90天","91-180天","181-365天","365天以上"})))</f>
        <v>181-365天</v>
      </c>
      <c r="E1202" s="67" t="str" cm="1">
        <f t="array" ref="E1202">IF(A1202&lt;&gt;"kbb", "", IF(IFERROR(VALUE(V1202), 0)=MAX(INDEX(($A$2:$A$4929="kbb")*($L$2:$L$4929=L1202)*IFERROR(VALUE($V$2:$V$4929), 0), 0)), "最新", "歷史重複"))</f>
        <v>最新</v>
      </c>
      <c r="F1202" t="s">
        <v>5569</v>
      </c>
      <c r="G1202" t="s">
        <v>29</v>
      </c>
      <c r="H1202" t="s">
        <v>30</v>
      </c>
      <c r="I1202" t="s">
        <v>3483</v>
      </c>
      <c r="J1202" t="s">
        <v>5570</v>
      </c>
      <c r="K1202" t="s">
        <v>5571</v>
      </c>
      <c r="L1202" t="s">
        <v>5572</v>
      </c>
      <c r="M1202" t="s">
        <v>5573</v>
      </c>
      <c r="N1202" t="s">
        <v>1321</v>
      </c>
      <c r="O1202" t="s">
        <v>37</v>
      </c>
      <c r="P1202" t="s">
        <v>5572</v>
      </c>
      <c r="Q1202" t="s">
        <v>38</v>
      </c>
      <c r="R1202" t="s">
        <v>1881</v>
      </c>
      <c r="S1202" t="s">
        <v>5574</v>
      </c>
      <c r="T1202" t="s">
        <v>37</v>
      </c>
      <c r="U1202" t="s">
        <v>37</v>
      </c>
      <c r="V1202" t="s">
        <v>5575</v>
      </c>
      <c r="W1202" t="s">
        <v>692</v>
      </c>
      <c r="X1202" t="s">
        <v>114</v>
      </c>
      <c r="Y1202" t="s">
        <v>4537</v>
      </c>
      <c r="Z1202" t="s">
        <v>5576</v>
      </c>
      <c r="AA1202" t="s">
        <v>44</v>
      </c>
      <c r="AB1202" t="s">
        <v>44</v>
      </c>
      <c r="AC1202" t="s">
        <v>117</v>
      </c>
      <c r="AD1202" t="s">
        <v>1288</v>
      </c>
      <c r="AE1202" t="s">
        <v>37</v>
      </c>
      <c r="AF1202" t="s">
        <v>37</v>
      </c>
      <c r="AG1202" t="s">
        <v>37</v>
      </c>
      <c r="AH1202" t="s">
        <v>37</v>
      </c>
      <c r="AI1202" t="s">
        <v>37</v>
      </c>
    </row>
    <row r="1203" spans="1:35" ht="16.850000000000001" customHeight="1">
      <c r="A1203" s="65" t="str">
        <f>IF(L1203="","",IF(COUNTIF(Wip!K:K,L1203)=0,IF(W1203="","KGB","KBB"),IF(AND(_xlfn.IFNA(VLOOKUP(L1203,Wip!K:M,3,0),"")="Y",Q1203="MTCAPPLYCONF"),"On Hold",IF(W1203="","KGB","KBB"))))</f>
        <v>KGB</v>
      </c>
      <c r="B1203" s="65" t="str">
        <f>IF(A1203="on hold", "on hold",
 IF(A1203="KGB", "Standard Shipment",
  IF(IFERROR(IFERROR(VLOOKUP(L1203, List!D:J, 7, 0), VLOOKUP(L1203&amp;"", List!D:J, 7, 0)), 0)=0,
   IF(IFERROR(IFERROR(VLOOKUP(L1203, 'CND List'!$A:$C, 3, 0), VLOOKUP(L1203&amp;"", 'CND List'!$A:$C, 3, 0)), 0)=0,
    IF(A1203="KBB", "-", ""),
    IFERROR(VLOOKUP(L1203, 'CND List'!$A:$C, 3, 0), VLOOKUP(L1203&amp;"", 'CND List'!$A:$C, 3, 0))
   ),
   IFERROR(VLOOKUP(L1203, List!D:J, 7, 0), VLOOKUP(L1203&amp;"", List!D:J, 7, 0))
  )
 )
)</f>
        <v>Standard Shipment</v>
      </c>
      <c r="C1203" s="66" t="str">
        <f t="shared" si="19"/>
        <v>Standard Shipment</v>
      </c>
      <c r="D1203" s="67" t="str">
        <f ca="1">IF(C1203="Local Scrap","Closed",IFERROR(IF(A1203="kgb","Closed",IF(MID(C1203,5,1)="Q","Closed",LOOKUP(TODAY()-W1203, {0,31,91,181,366}, {"0-30天","31-90天","91-180天","181-365天","365天以上"}))), LOOKUP(TODAY()-Z1203, {0,31,91,181,366}, {"0-30天","31-90天","91-180天","181-365天","365天以上"})))</f>
        <v>Closed</v>
      </c>
      <c r="E1203" s="67" t="str" cm="1">
        <f t="array" ref="E1203">IF(A1203&lt;&gt;"kbb", "", IF(IFERROR(VALUE(V1203), 0)=MAX(INDEX(($A$2:$A$4929="kbb")*($L$2:$L$4929=L1203)*IFERROR(VALUE($V$2:$V$4929), 0), 0)), "最新", "歷史重複"))</f>
        <v/>
      </c>
      <c r="F1203" t="s">
        <v>5577</v>
      </c>
      <c r="G1203" t="s">
        <v>29</v>
      </c>
      <c r="H1203" t="s">
        <v>30</v>
      </c>
      <c r="I1203" t="s">
        <v>3483</v>
      </c>
      <c r="J1203" t="s">
        <v>5578</v>
      </c>
      <c r="K1203" t="s">
        <v>5579</v>
      </c>
      <c r="L1203" t="s">
        <v>5580</v>
      </c>
      <c r="M1203" t="s">
        <v>4164</v>
      </c>
      <c r="N1203" t="s">
        <v>4165</v>
      </c>
      <c r="O1203" t="s">
        <v>37</v>
      </c>
      <c r="P1203" t="s">
        <v>5581</v>
      </c>
      <c r="Q1203" t="s">
        <v>38</v>
      </c>
      <c r="R1203" t="s">
        <v>1881</v>
      </c>
      <c r="S1203" t="s">
        <v>5582</v>
      </c>
      <c r="T1203" t="s">
        <v>5583</v>
      </c>
      <c r="U1203" t="s">
        <v>4909</v>
      </c>
      <c r="V1203" t="s">
        <v>4909</v>
      </c>
      <c r="W1203" t="s">
        <v>37</v>
      </c>
      <c r="X1203" t="s">
        <v>37</v>
      </c>
      <c r="Y1203" t="s">
        <v>37</v>
      </c>
      <c r="Z1203" t="s">
        <v>5584</v>
      </c>
      <c r="AA1203" t="s">
        <v>44</v>
      </c>
      <c r="AB1203" t="s">
        <v>44</v>
      </c>
      <c r="AC1203" t="s">
        <v>45</v>
      </c>
      <c r="AD1203" t="s">
        <v>1532</v>
      </c>
      <c r="AE1203" t="s">
        <v>4911</v>
      </c>
      <c r="AF1203" t="s">
        <v>48</v>
      </c>
      <c r="AG1203">
        <v>622382</v>
      </c>
      <c r="AH1203">
        <v>4.4000000000000004</v>
      </c>
      <c r="AI1203">
        <v>4.4000000000000004</v>
      </c>
    </row>
    <row r="1204" spans="1:35" ht="16.850000000000001" customHeight="1">
      <c r="A1204" s="65" t="str">
        <f>IF(L1204="","",IF(COUNTIF(Wip!K:K,L1204)=0,IF(W1204="","KGB","KBB"),IF(AND(_xlfn.IFNA(VLOOKUP(L1204,Wip!K:M,3,0),"")="Y",Q1204="MTCAPPLYCONF"),"On Hold",IF(W1204="","KGB","KBB"))))</f>
        <v>KGB</v>
      </c>
      <c r="B1204" s="65" t="str">
        <f>IF(A1204="on hold", "on hold",
 IF(A1204="KGB", "Standard Shipment",
  IF(IFERROR(IFERROR(VLOOKUP(L1204, List!D:J, 7, 0), VLOOKUP(L1204&amp;"", List!D:J, 7, 0)), 0)=0,
   IF(IFERROR(IFERROR(VLOOKUP(L1204, 'CND List'!$A:$C, 3, 0), VLOOKUP(L1204&amp;"", 'CND List'!$A:$C, 3, 0)), 0)=0,
    IF(A1204="KBB", "-", ""),
    IFERROR(VLOOKUP(L1204, 'CND List'!$A:$C, 3, 0), VLOOKUP(L1204&amp;"", 'CND List'!$A:$C, 3, 0))
   ),
   IFERROR(VLOOKUP(L1204, List!D:J, 7, 0), VLOOKUP(L1204&amp;"", List!D:J, 7, 0))
  )
 )
)</f>
        <v>Standard Shipment</v>
      </c>
      <c r="C1204" s="66" t="str">
        <f t="shared" si="19"/>
        <v>Standard Shipment</v>
      </c>
      <c r="D1204" s="67" t="str">
        <f ca="1">IF(C1204="Local Scrap","Closed",IFERROR(IF(A1204="kgb","Closed",IF(MID(C1204,5,1)="Q","Closed",LOOKUP(TODAY()-W1204, {0,31,91,181,366}, {"0-30天","31-90天","91-180天","181-365天","365天以上"}))), LOOKUP(TODAY()-Z1204, {0,31,91,181,366}, {"0-30天","31-90天","91-180天","181-365天","365天以上"})))</f>
        <v>Closed</v>
      </c>
      <c r="E1204" s="67" t="str" cm="1">
        <f t="array" ref="E1204">IF(A1204&lt;&gt;"kbb", "", IF(IFERROR(VALUE(V1204), 0)=MAX(INDEX(($A$2:$A$4929="kbb")*($L$2:$L$4929=L1204)*IFERROR(VALUE($V$2:$V$4929), 0), 0)), "最新", "歷史重複"))</f>
        <v/>
      </c>
      <c r="F1204" t="s">
        <v>5577</v>
      </c>
      <c r="G1204" t="s">
        <v>29</v>
      </c>
      <c r="H1204" t="s">
        <v>30</v>
      </c>
      <c r="I1204" t="s">
        <v>3483</v>
      </c>
      <c r="J1204" t="s">
        <v>5578</v>
      </c>
      <c r="K1204" t="s">
        <v>5579</v>
      </c>
      <c r="L1204" t="s">
        <v>5585</v>
      </c>
      <c r="M1204" t="s">
        <v>2544</v>
      </c>
      <c r="N1204" t="s">
        <v>2481</v>
      </c>
      <c r="O1204" t="s">
        <v>37</v>
      </c>
      <c r="P1204" t="s">
        <v>5586</v>
      </c>
      <c r="Q1204" t="s">
        <v>38</v>
      </c>
      <c r="R1204" t="s">
        <v>1881</v>
      </c>
      <c r="S1204" t="s">
        <v>5582</v>
      </c>
      <c r="T1204" t="s">
        <v>5587</v>
      </c>
      <c r="U1204" t="s">
        <v>4909</v>
      </c>
      <c r="V1204" t="s">
        <v>4909</v>
      </c>
      <c r="W1204" t="s">
        <v>37</v>
      </c>
      <c r="X1204" t="s">
        <v>37</v>
      </c>
      <c r="Y1204" t="s">
        <v>37</v>
      </c>
      <c r="Z1204" t="s">
        <v>5588</v>
      </c>
      <c r="AA1204" t="s">
        <v>44</v>
      </c>
      <c r="AB1204" t="s">
        <v>44</v>
      </c>
      <c r="AC1204" t="s">
        <v>45</v>
      </c>
      <c r="AD1204" t="s">
        <v>1532</v>
      </c>
      <c r="AE1204" t="s">
        <v>5296</v>
      </c>
      <c r="AF1204" t="s">
        <v>1730</v>
      </c>
      <c r="AG1204">
        <v>622382</v>
      </c>
      <c r="AH1204">
        <v>6.2</v>
      </c>
      <c r="AI1204">
        <v>6.2</v>
      </c>
    </row>
    <row r="1205" spans="1:35" ht="16.850000000000001" customHeight="1">
      <c r="A1205" s="65" t="str">
        <f>IF(L1205="","",IF(COUNTIF(Wip!K:K,L1205)=0,IF(W1205="","KGB","KBB"),IF(AND(_xlfn.IFNA(VLOOKUP(L1205,Wip!K:M,3,0),"")="Y",Q1205="MTCAPPLYCONF"),"On Hold",IF(W1205="","KGB","KBB"))))</f>
        <v>KGB</v>
      </c>
      <c r="B1205" s="65" t="str">
        <f>IF(A1205="on hold", "on hold",
 IF(A1205="KGB", "Standard Shipment",
  IF(IFERROR(IFERROR(VLOOKUP(L1205, List!D:J, 7, 0), VLOOKUP(L1205&amp;"", List!D:J, 7, 0)), 0)=0,
   IF(IFERROR(IFERROR(VLOOKUP(L1205, 'CND List'!$A:$C, 3, 0), VLOOKUP(L1205&amp;"", 'CND List'!$A:$C, 3, 0)), 0)=0,
    IF(A1205="KBB", "-", ""),
    IFERROR(VLOOKUP(L1205, 'CND List'!$A:$C, 3, 0), VLOOKUP(L1205&amp;"", 'CND List'!$A:$C, 3, 0))
   ),
   IFERROR(VLOOKUP(L1205, List!D:J, 7, 0), VLOOKUP(L1205&amp;"", List!D:J, 7, 0))
  )
 )
)</f>
        <v>Standard Shipment</v>
      </c>
      <c r="C1205" s="66" t="str">
        <f t="shared" si="19"/>
        <v>Standard Shipment</v>
      </c>
      <c r="D1205" s="67" t="str">
        <f ca="1">IF(C1205="Local Scrap","Closed",IFERROR(IF(A1205="kgb","Closed",IF(MID(C1205,5,1)="Q","Closed",LOOKUP(TODAY()-W1205, {0,31,91,181,366}, {"0-30天","31-90天","91-180天","181-365天","365天以上"}))), LOOKUP(TODAY()-Z1205, {0,31,91,181,366}, {"0-30天","31-90天","91-180天","181-365天","365天以上"})))</f>
        <v>Closed</v>
      </c>
      <c r="E1205" s="67" t="str" cm="1">
        <f t="array" ref="E1205">IF(A1205&lt;&gt;"kbb", "", IF(IFERROR(VALUE(V1205), 0)=MAX(INDEX(($A$2:$A$4929="kbb")*($L$2:$L$4929=L1205)*IFERROR(VALUE($V$2:$V$4929), 0), 0)), "最新", "歷史重複"))</f>
        <v/>
      </c>
      <c r="F1205" t="s">
        <v>5577</v>
      </c>
      <c r="G1205" t="s">
        <v>29</v>
      </c>
      <c r="H1205" t="s">
        <v>30</v>
      </c>
      <c r="I1205" t="s">
        <v>3483</v>
      </c>
      <c r="J1205" t="s">
        <v>5578</v>
      </c>
      <c r="K1205" t="s">
        <v>5579</v>
      </c>
      <c r="L1205" t="s">
        <v>5589</v>
      </c>
      <c r="M1205" t="s">
        <v>2544</v>
      </c>
      <c r="N1205" t="s">
        <v>2481</v>
      </c>
      <c r="O1205" t="s">
        <v>37</v>
      </c>
      <c r="P1205" t="s">
        <v>5590</v>
      </c>
      <c r="Q1205" t="s">
        <v>38</v>
      </c>
      <c r="R1205" t="s">
        <v>1881</v>
      </c>
      <c r="S1205" t="s">
        <v>5582</v>
      </c>
      <c r="T1205" t="s">
        <v>5591</v>
      </c>
      <c r="U1205" t="s">
        <v>4665</v>
      </c>
      <c r="V1205" t="s">
        <v>4665</v>
      </c>
      <c r="W1205" t="s">
        <v>37</v>
      </c>
      <c r="X1205" t="s">
        <v>37</v>
      </c>
      <c r="Y1205" t="s">
        <v>37</v>
      </c>
      <c r="Z1205" t="s">
        <v>5592</v>
      </c>
      <c r="AA1205" t="s">
        <v>44</v>
      </c>
      <c r="AB1205" t="s">
        <v>44</v>
      </c>
      <c r="AC1205" t="s">
        <v>45</v>
      </c>
      <c r="AD1205" t="s">
        <v>1532</v>
      </c>
      <c r="AE1205" t="s">
        <v>4871</v>
      </c>
      <c r="AF1205" t="s">
        <v>2122</v>
      </c>
      <c r="AG1205">
        <v>622398</v>
      </c>
      <c r="AH1205">
        <v>6.4</v>
      </c>
      <c r="AI1205">
        <v>6.4</v>
      </c>
    </row>
    <row r="1206" spans="1:35" ht="16.850000000000001" customHeight="1">
      <c r="A1206" s="65" t="str">
        <f>IF(L1206="","",IF(COUNTIF(Wip!K:K,L1206)=0,IF(W1206="","KGB","KBB"),IF(AND(_xlfn.IFNA(VLOOKUP(L1206,Wip!K:M,3,0),"")="Y",Q1206="MTCAPPLYCONF"),"On Hold",IF(W1206="","KGB","KBB"))))</f>
        <v>On Hold</v>
      </c>
      <c r="B1206" s="65" t="str">
        <f>IF(A1206="on hold", "on hold",
 IF(A1206="KGB", "Standard Shipment",
  IF(IFERROR(IFERROR(VLOOKUP(L1206, List!D:J, 7, 0), VLOOKUP(L1206&amp;"", List!D:J, 7, 0)), 0)=0,
   IF(IFERROR(IFERROR(VLOOKUP(L1206, 'CND List'!$A:$C, 3, 0), VLOOKUP(L1206&amp;"", 'CND List'!$A:$C, 3, 0)), 0)=0,
    IF(A1206="KBB", "-", ""),
    IFERROR(VLOOKUP(L1206, 'CND List'!$A:$C, 3, 0), VLOOKUP(L1206&amp;"", 'CND List'!$A:$C, 3, 0))
   ),
   IFERROR(VLOOKUP(L1206, List!D:J, 7, 0), VLOOKUP(L1206&amp;"", List!D:J, 7, 0))
  )
 )
)</f>
        <v>on hold</v>
      </c>
      <c r="C1206" s="66" t="str">
        <f t="shared" si="19"/>
        <v>on hold</v>
      </c>
      <c r="D1206" s="67" t="str">
        <f ca="1">IF(C1206="Local Scrap","Closed",IFERROR(IF(A1206="kgb","Closed",IF(MID(C1206,5,1)="Q","Closed",LOOKUP(TODAY()-W1206, {0,31,91,181,366}, {"0-30天","31-90天","91-180天","181-365天","365天以上"}))), LOOKUP(TODAY()-Z1206, {0,31,91,181,366}, {"0-30天","31-90天","91-180天","181-365天","365天以上"})))</f>
        <v>91-180天</v>
      </c>
      <c r="E1206" s="67" t="str" cm="1">
        <f t="array" ref="E1206">IF(A1206&lt;&gt;"kbb", "", IF(IFERROR(VALUE(V1206), 0)=MAX(INDEX(($A$2:$A$4929="kbb")*($L$2:$L$4929=L1206)*IFERROR(VALUE($V$2:$V$4929), 0), 0)), "最新", "歷史重複"))</f>
        <v/>
      </c>
      <c r="F1206" t="s">
        <v>5577</v>
      </c>
      <c r="G1206" t="s">
        <v>29</v>
      </c>
      <c r="H1206" t="s">
        <v>30</v>
      </c>
      <c r="I1206" t="s">
        <v>3483</v>
      </c>
      <c r="J1206" t="s">
        <v>5578</v>
      </c>
      <c r="K1206" t="s">
        <v>5579</v>
      </c>
      <c r="L1206" t="s">
        <v>5593</v>
      </c>
      <c r="M1206" t="s">
        <v>2544</v>
      </c>
      <c r="N1206" t="s">
        <v>2481</v>
      </c>
      <c r="O1206" t="s">
        <v>37</v>
      </c>
      <c r="P1206" t="s">
        <v>5593</v>
      </c>
      <c r="Q1206" t="s">
        <v>2309</v>
      </c>
      <c r="R1206" t="s">
        <v>1881</v>
      </c>
      <c r="S1206" t="s">
        <v>5582</v>
      </c>
      <c r="T1206" t="s">
        <v>37</v>
      </c>
      <c r="U1206" t="s">
        <v>37</v>
      </c>
      <c r="V1206" t="s">
        <v>37</v>
      </c>
      <c r="W1206" t="s">
        <v>37</v>
      </c>
      <c r="X1206" t="s">
        <v>37</v>
      </c>
      <c r="Y1206" t="s">
        <v>37</v>
      </c>
      <c r="Z1206" t="s">
        <v>5594</v>
      </c>
      <c r="AA1206" t="s">
        <v>44</v>
      </c>
      <c r="AB1206" t="s">
        <v>44</v>
      </c>
      <c r="AC1206" t="s">
        <v>45</v>
      </c>
      <c r="AD1206" t="s">
        <v>1532</v>
      </c>
      <c r="AE1206" t="s">
        <v>37</v>
      </c>
      <c r="AF1206" t="s">
        <v>37</v>
      </c>
      <c r="AG1206" t="s">
        <v>37</v>
      </c>
      <c r="AH1206" t="s">
        <v>37</v>
      </c>
      <c r="AI1206" t="s">
        <v>37</v>
      </c>
    </row>
    <row r="1207" spans="1:35" ht="16.850000000000001" customHeight="1">
      <c r="A1207" s="65" t="str">
        <f>IF(L1207="","",IF(COUNTIF(Wip!K:K,L1207)=0,IF(W1207="","KGB","KBB"),IF(AND(_xlfn.IFNA(VLOOKUP(L1207,Wip!K:M,3,0),"")="Y",Q1207="MTCAPPLYCONF"),"On Hold",IF(W1207="","KGB","KBB"))))</f>
        <v>KGB</v>
      </c>
      <c r="B1207" s="65" t="str">
        <f>IF(A1207="on hold", "on hold",
 IF(A1207="KGB", "Standard Shipment",
  IF(IFERROR(IFERROR(VLOOKUP(L1207, List!D:J, 7, 0), VLOOKUP(L1207&amp;"", List!D:J, 7, 0)), 0)=0,
   IF(IFERROR(IFERROR(VLOOKUP(L1207, 'CND List'!$A:$C, 3, 0), VLOOKUP(L1207&amp;"", 'CND List'!$A:$C, 3, 0)), 0)=0,
    IF(A1207="KBB", "-", ""),
    IFERROR(VLOOKUP(L1207, 'CND List'!$A:$C, 3, 0), VLOOKUP(L1207&amp;"", 'CND List'!$A:$C, 3, 0))
   ),
   IFERROR(VLOOKUP(L1207, List!D:J, 7, 0), VLOOKUP(L1207&amp;"", List!D:J, 7, 0))
  )
 )
)</f>
        <v>Standard Shipment</v>
      </c>
      <c r="C1207" s="66" t="str">
        <f t="shared" si="19"/>
        <v>Standard Shipment</v>
      </c>
      <c r="D1207" s="67" t="str">
        <f ca="1">IF(C1207="Local Scrap","Closed",IFERROR(IF(A1207="kgb","Closed",IF(MID(C1207,5,1)="Q","Closed",LOOKUP(TODAY()-W1207, {0,31,91,181,366}, {"0-30天","31-90天","91-180天","181-365天","365天以上"}))), LOOKUP(TODAY()-Z1207, {0,31,91,181,366}, {"0-30天","31-90天","91-180天","181-365天","365天以上"})))</f>
        <v>Closed</v>
      </c>
      <c r="E1207" s="67" t="str" cm="1">
        <f t="array" ref="E1207">IF(A1207&lt;&gt;"kbb", "", IF(IFERROR(VALUE(V1207), 0)=MAX(INDEX(($A$2:$A$4929="kbb")*($L$2:$L$4929=L1207)*IFERROR(VALUE($V$2:$V$4929), 0), 0)), "最新", "歷史重複"))</f>
        <v/>
      </c>
      <c r="F1207" t="s">
        <v>5577</v>
      </c>
      <c r="G1207" t="s">
        <v>29</v>
      </c>
      <c r="H1207" t="s">
        <v>30</v>
      </c>
      <c r="I1207" t="s">
        <v>3483</v>
      </c>
      <c r="J1207" t="s">
        <v>5578</v>
      </c>
      <c r="K1207" t="s">
        <v>5579</v>
      </c>
      <c r="L1207" t="s">
        <v>5595</v>
      </c>
      <c r="M1207" t="s">
        <v>1259</v>
      </c>
      <c r="N1207" t="s">
        <v>1260</v>
      </c>
      <c r="O1207" t="s">
        <v>37</v>
      </c>
      <c r="P1207" t="s">
        <v>5596</v>
      </c>
      <c r="Q1207" t="s">
        <v>38</v>
      </c>
      <c r="R1207" t="s">
        <v>1881</v>
      </c>
      <c r="S1207" t="s">
        <v>5582</v>
      </c>
      <c r="T1207" t="s">
        <v>5597</v>
      </c>
      <c r="U1207" t="s">
        <v>4665</v>
      </c>
      <c r="V1207" t="s">
        <v>4665</v>
      </c>
      <c r="W1207" t="s">
        <v>37</v>
      </c>
      <c r="X1207" t="s">
        <v>37</v>
      </c>
      <c r="Y1207" t="s">
        <v>37</v>
      </c>
      <c r="Z1207" t="s">
        <v>5598</v>
      </c>
      <c r="AA1207" t="s">
        <v>44</v>
      </c>
      <c r="AB1207" t="s">
        <v>44</v>
      </c>
      <c r="AC1207" t="s">
        <v>45</v>
      </c>
      <c r="AD1207" t="s">
        <v>1257</v>
      </c>
      <c r="AE1207" t="s">
        <v>4871</v>
      </c>
      <c r="AF1207" t="s">
        <v>1730</v>
      </c>
      <c r="AG1207">
        <v>622398</v>
      </c>
      <c r="AH1207">
        <v>7</v>
      </c>
      <c r="AI1207">
        <v>7</v>
      </c>
    </row>
    <row r="1208" spans="1:35" ht="16.850000000000001" customHeight="1">
      <c r="A1208" s="65" t="str">
        <f>IF(L1208="","",IF(COUNTIF(Wip!K:K,L1208)=0,IF(W1208="","KGB","KBB"),IF(AND(_xlfn.IFNA(VLOOKUP(L1208,Wip!K:M,3,0),"")="Y",Q1208="MTCAPPLYCONF"),"On Hold",IF(W1208="","KGB","KBB"))))</f>
        <v>On Hold</v>
      </c>
      <c r="B1208" s="65" t="str">
        <f>IF(A1208="on hold", "on hold",
 IF(A1208="KGB", "Standard Shipment",
  IF(IFERROR(IFERROR(VLOOKUP(L1208, List!D:J, 7, 0), VLOOKUP(L1208&amp;"", List!D:J, 7, 0)), 0)=0,
   IF(IFERROR(IFERROR(VLOOKUP(L1208, 'CND List'!$A:$C, 3, 0), VLOOKUP(L1208&amp;"", 'CND List'!$A:$C, 3, 0)), 0)=0,
    IF(A1208="KBB", "-", ""),
    IFERROR(VLOOKUP(L1208, 'CND List'!$A:$C, 3, 0), VLOOKUP(L1208&amp;"", 'CND List'!$A:$C, 3, 0))
   ),
   IFERROR(VLOOKUP(L1208, List!D:J, 7, 0), VLOOKUP(L1208&amp;"", List!D:J, 7, 0))
  )
 )
)</f>
        <v>on hold</v>
      </c>
      <c r="C1208" s="66" t="str">
        <f t="shared" si="19"/>
        <v>on hold</v>
      </c>
      <c r="D1208" s="67" t="str">
        <f ca="1">IF(C1208="Local Scrap","Closed",IFERROR(IF(A1208="kgb","Closed",IF(MID(C1208,5,1)="Q","Closed",LOOKUP(TODAY()-W1208, {0,31,91,181,366}, {"0-30天","31-90天","91-180天","181-365天","365天以上"}))), LOOKUP(TODAY()-Z1208, {0,31,91,181,366}, {"0-30天","31-90天","91-180天","181-365天","365天以上"})))</f>
        <v>91-180天</v>
      </c>
      <c r="E1208" s="67" t="str" cm="1">
        <f t="array" ref="E1208">IF(A1208&lt;&gt;"kbb", "", IF(IFERROR(VALUE(V1208), 0)=MAX(INDEX(($A$2:$A$4929="kbb")*($L$2:$L$4929=L1208)*IFERROR(VALUE($V$2:$V$4929), 0), 0)), "最新", "歷史重複"))</f>
        <v/>
      </c>
      <c r="F1208" t="s">
        <v>5577</v>
      </c>
      <c r="G1208" t="s">
        <v>29</v>
      </c>
      <c r="H1208" t="s">
        <v>30</v>
      </c>
      <c r="I1208" t="s">
        <v>3483</v>
      </c>
      <c r="J1208" t="s">
        <v>5578</v>
      </c>
      <c r="K1208" t="s">
        <v>5579</v>
      </c>
      <c r="L1208" t="s">
        <v>5599</v>
      </c>
      <c r="M1208" t="s">
        <v>2544</v>
      </c>
      <c r="N1208" t="s">
        <v>2481</v>
      </c>
      <c r="O1208" t="s">
        <v>37</v>
      </c>
      <c r="P1208" t="s">
        <v>5599</v>
      </c>
      <c r="Q1208" t="s">
        <v>2309</v>
      </c>
      <c r="R1208" t="s">
        <v>1881</v>
      </c>
      <c r="S1208" t="s">
        <v>5582</v>
      </c>
      <c r="T1208" t="s">
        <v>37</v>
      </c>
      <c r="U1208" t="s">
        <v>37</v>
      </c>
      <c r="V1208" t="s">
        <v>37</v>
      </c>
      <c r="W1208" t="s">
        <v>37</v>
      </c>
      <c r="X1208" t="s">
        <v>37</v>
      </c>
      <c r="Y1208" t="s">
        <v>37</v>
      </c>
      <c r="Z1208" t="s">
        <v>5600</v>
      </c>
      <c r="AA1208" t="s">
        <v>44</v>
      </c>
      <c r="AB1208" t="s">
        <v>44</v>
      </c>
      <c r="AC1208" t="s">
        <v>45</v>
      </c>
      <c r="AD1208" t="s">
        <v>1532</v>
      </c>
      <c r="AE1208" t="s">
        <v>37</v>
      </c>
      <c r="AF1208" t="s">
        <v>37</v>
      </c>
      <c r="AG1208" t="s">
        <v>37</v>
      </c>
      <c r="AH1208" t="s">
        <v>37</v>
      </c>
      <c r="AI1208" t="s">
        <v>37</v>
      </c>
    </row>
    <row r="1209" spans="1:35" ht="16.850000000000001" customHeight="1">
      <c r="A1209" s="65" t="str">
        <f>IF(L1209="","",IF(COUNTIF(Wip!K:K,L1209)=0,IF(W1209="","KGB","KBB"),IF(AND(_xlfn.IFNA(VLOOKUP(L1209,Wip!K:M,3,0),"")="Y",Q1209="MTCAPPLYCONF"),"On Hold",IF(W1209="","KGB","KBB"))))</f>
        <v>KGB</v>
      </c>
      <c r="B1209" s="65" t="str">
        <f>IF(A1209="on hold", "on hold",
 IF(A1209="KGB", "Standard Shipment",
  IF(IFERROR(IFERROR(VLOOKUP(L1209, List!D:J, 7, 0), VLOOKUP(L1209&amp;"", List!D:J, 7, 0)), 0)=0,
   IF(IFERROR(IFERROR(VLOOKUP(L1209, 'CND List'!$A:$C, 3, 0), VLOOKUP(L1209&amp;"", 'CND List'!$A:$C, 3, 0)), 0)=0,
    IF(A1209="KBB", "-", ""),
    IFERROR(VLOOKUP(L1209, 'CND List'!$A:$C, 3, 0), VLOOKUP(L1209&amp;"", 'CND List'!$A:$C, 3, 0))
   ),
   IFERROR(VLOOKUP(L1209, List!D:J, 7, 0), VLOOKUP(L1209&amp;"", List!D:J, 7, 0))
  )
 )
)</f>
        <v>Standard Shipment</v>
      </c>
      <c r="C1209" s="66" t="str">
        <f t="shared" si="19"/>
        <v>Standard Shipment</v>
      </c>
      <c r="D1209" s="67" t="str">
        <f ca="1">IF(C1209="Local Scrap","Closed",IFERROR(IF(A1209="kgb","Closed",IF(MID(C1209,5,1)="Q","Closed",LOOKUP(TODAY()-W1209, {0,31,91,181,366}, {"0-30天","31-90天","91-180天","181-365天","365天以上"}))), LOOKUP(TODAY()-Z1209, {0,31,91,181,366}, {"0-30天","31-90天","91-180天","181-365天","365天以上"})))</f>
        <v>Closed</v>
      </c>
      <c r="E1209" s="67" t="str" cm="1">
        <f t="array" ref="E1209">IF(A1209&lt;&gt;"kbb", "", IF(IFERROR(VALUE(V1209), 0)=MAX(INDEX(($A$2:$A$4929="kbb")*($L$2:$L$4929=L1209)*IFERROR(VALUE($V$2:$V$4929), 0), 0)), "最新", "歷史重複"))</f>
        <v/>
      </c>
      <c r="F1209" t="s">
        <v>5577</v>
      </c>
      <c r="G1209" t="s">
        <v>29</v>
      </c>
      <c r="H1209" t="s">
        <v>30</v>
      </c>
      <c r="I1209" t="s">
        <v>3483</v>
      </c>
      <c r="J1209" t="s">
        <v>5578</v>
      </c>
      <c r="K1209" t="s">
        <v>5579</v>
      </c>
      <c r="L1209" t="s">
        <v>5601</v>
      </c>
      <c r="M1209" t="s">
        <v>1248</v>
      </c>
      <c r="N1209" t="s">
        <v>1249</v>
      </c>
      <c r="O1209" t="s">
        <v>37</v>
      </c>
      <c r="P1209" t="s">
        <v>5602</v>
      </c>
      <c r="Q1209" t="s">
        <v>38</v>
      </c>
      <c r="R1209" t="s">
        <v>1881</v>
      </c>
      <c r="S1209" t="s">
        <v>5582</v>
      </c>
      <c r="T1209" t="s">
        <v>5603</v>
      </c>
      <c r="U1209" t="s">
        <v>4909</v>
      </c>
      <c r="V1209" t="s">
        <v>4909</v>
      </c>
      <c r="W1209" t="s">
        <v>37</v>
      </c>
      <c r="X1209" t="s">
        <v>37</v>
      </c>
      <c r="Y1209" t="s">
        <v>37</v>
      </c>
      <c r="Z1209" t="s">
        <v>5604</v>
      </c>
      <c r="AA1209" t="s">
        <v>44</v>
      </c>
      <c r="AB1209" t="s">
        <v>44</v>
      </c>
      <c r="AC1209" t="s">
        <v>45</v>
      </c>
      <c r="AD1209" t="s">
        <v>1257</v>
      </c>
      <c r="AE1209" t="s">
        <v>5296</v>
      </c>
      <c r="AF1209" t="s">
        <v>1918</v>
      </c>
      <c r="AG1209">
        <v>622382</v>
      </c>
      <c r="AH1209">
        <v>6.6</v>
      </c>
      <c r="AI1209">
        <v>6.6</v>
      </c>
    </row>
    <row r="1210" spans="1:35" ht="16.850000000000001" customHeight="1">
      <c r="A1210" s="65" t="str">
        <f>IF(L1210="","",IF(COUNTIF(Wip!K:K,L1210)=0,IF(W1210="","KGB","KBB"),IF(AND(_xlfn.IFNA(VLOOKUP(L1210,Wip!K:M,3,0),"")="Y",Q1210="MTCAPPLYCONF"),"On Hold",IF(W1210="","KGB","KBB"))))</f>
        <v>KGB</v>
      </c>
      <c r="B1210" s="65" t="str">
        <f>IF(A1210="on hold", "on hold",
 IF(A1210="KGB", "Standard Shipment",
  IF(IFERROR(IFERROR(VLOOKUP(L1210, List!D:J, 7, 0), VLOOKUP(L1210&amp;"", List!D:J, 7, 0)), 0)=0,
   IF(IFERROR(IFERROR(VLOOKUP(L1210, 'CND List'!$A:$C, 3, 0), VLOOKUP(L1210&amp;"", 'CND List'!$A:$C, 3, 0)), 0)=0,
    IF(A1210="KBB", "-", ""),
    IFERROR(VLOOKUP(L1210, 'CND List'!$A:$C, 3, 0), VLOOKUP(L1210&amp;"", 'CND List'!$A:$C, 3, 0))
   ),
   IFERROR(VLOOKUP(L1210, List!D:J, 7, 0), VLOOKUP(L1210&amp;"", List!D:J, 7, 0))
  )
 )
)</f>
        <v>Standard Shipment</v>
      </c>
      <c r="C1210" s="66" t="str">
        <f t="shared" si="19"/>
        <v>Standard Shipment</v>
      </c>
      <c r="D1210" s="67" t="str">
        <f ca="1">IF(C1210="Local Scrap","Closed",IFERROR(IF(A1210="kgb","Closed",IF(MID(C1210,5,1)="Q","Closed",LOOKUP(TODAY()-W1210, {0,31,91,181,366}, {"0-30天","31-90天","91-180天","181-365天","365天以上"}))), LOOKUP(TODAY()-Z1210, {0,31,91,181,366}, {"0-30天","31-90天","91-180天","181-365天","365天以上"})))</f>
        <v>Closed</v>
      </c>
      <c r="E1210" s="67" t="str" cm="1">
        <f t="array" ref="E1210">IF(A1210&lt;&gt;"kbb", "", IF(IFERROR(VALUE(V1210), 0)=MAX(INDEX(($A$2:$A$4929="kbb")*($L$2:$L$4929=L1210)*IFERROR(VALUE($V$2:$V$4929), 0), 0)), "最新", "歷史重複"))</f>
        <v/>
      </c>
      <c r="F1210" t="s">
        <v>5577</v>
      </c>
      <c r="G1210" t="s">
        <v>29</v>
      </c>
      <c r="H1210" t="s">
        <v>30</v>
      </c>
      <c r="I1210" t="s">
        <v>3483</v>
      </c>
      <c r="J1210" t="s">
        <v>5578</v>
      </c>
      <c r="K1210" t="s">
        <v>5579</v>
      </c>
      <c r="L1210" t="s">
        <v>5605</v>
      </c>
      <c r="M1210" t="s">
        <v>3149</v>
      </c>
      <c r="N1210" t="s">
        <v>1321</v>
      </c>
      <c r="O1210" t="s">
        <v>37</v>
      </c>
      <c r="P1210" t="s">
        <v>5606</v>
      </c>
      <c r="Q1210" t="s">
        <v>38</v>
      </c>
      <c r="R1210" t="s">
        <v>1881</v>
      </c>
      <c r="S1210" t="s">
        <v>5582</v>
      </c>
      <c r="T1210" t="s">
        <v>5607</v>
      </c>
      <c r="U1210" t="s">
        <v>4665</v>
      </c>
      <c r="V1210" t="s">
        <v>4665</v>
      </c>
      <c r="W1210" t="s">
        <v>37</v>
      </c>
      <c r="X1210" t="s">
        <v>37</v>
      </c>
      <c r="Y1210" t="s">
        <v>37</v>
      </c>
      <c r="Z1210" t="s">
        <v>5608</v>
      </c>
      <c r="AA1210" t="s">
        <v>44</v>
      </c>
      <c r="AB1210" t="s">
        <v>44</v>
      </c>
      <c r="AC1210" t="s">
        <v>45</v>
      </c>
      <c r="AD1210" t="s">
        <v>1288</v>
      </c>
      <c r="AE1210" t="s">
        <v>4667</v>
      </c>
      <c r="AF1210" t="s">
        <v>2220</v>
      </c>
      <c r="AG1210">
        <v>622398</v>
      </c>
      <c r="AH1210">
        <v>6.6</v>
      </c>
      <c r="AI1210">
        <v>6.6</v>
      </c>
    </row>
    <row r="1211" spans="1:35" ht="16.850000000000001" customHeight="1">
      <c r="A1211" s="65" t="str">
        <f>IF(L1211="","",IF(COUNTIF(Wip!K:K,L1211)=0,IF(W1211="","KGB","KBB"),IF(AND(_xlfn.IFNA(VLOOKUP(L1211,Wip!K:M,3,0),"")="Y",Q1211="MTCAPPLYCONF"),"On Hold",IF(W1211="","KGB","KBB"))))</f>
        <v>KGB</v>
      </c>
      <c r="B1211" s="65" t="str">
        <f>IF(A1211="on hold", "on hold",
 IF(A1211="KGB", "Standard Shipment",
  IF(IFERROR(IFERROR(VLOOKUP(L1211, List!D:J, 7, 0), VLOOKUP(L1211&amp;"", List!D:J, 7, 0)), 0)=0,
   IF(IFERROR(IFERROR(VLOOKUP(L1211, 'CND List'!$A:$C, 3, 0), VLOOKUP(L1211&amp;"", 'CND List'!$A:$C, 3, 0)), 0)=0,
    IF(A1211="KBB", "-", ""),
    IFERROR(VLOOKUP(L1211, 'CND List'!$A:$C, 3, 0), VLOOKUP(L1211&amp;"", 'CND List'!$A:$C, 3, 0))
   ),
   IFERROR(VLOOKUP(L1211, List!D:J, 7, 0), VLOOKUP(L1211&amp;"", List!D:J, 7, 0))
  )
 )
)</f>
        <v>Standard Shipment</v>
      </c>
      <c r="C1211" s="66" t="str">
        <f t="shared" si="19"/>
        <v>Standard Shipment</v>
      </c>
      <c r="D1211" s="67" t="str">
        <f ca="1">IF(C1211="Local Scrap","Closed",IFERROR(IF(A1211="kgb","Closed",IF(MID(C1211,5,1)="Q","Closed",LOOKUP(TODAY()-W1211, {0,31,91,181,366}, {"0-30天","31-90天","91-180天","181-365天","365天以上"}))), LOOKUP(TODAY()-Z1211, {0,31,91,181,366}, {"0-30天","31-90天","91-180天","181-365天","365天以上"})))</f>
        <v>Closed</v>
      </c>
      <c r="E1211" s="67" t="str" cm="1">
        <f t="array" ref="E1211">IF(A1211&lt;&gt;"kbb", "", IF(IFERROR(VALUE(V1211), 0)=MAX(INDEX(($A$2:$A$4929="kbb")*($L$2:$L$4929=L1211)*IFERROR(VALUE($V$2:$V$4929), 0), 0)), "最新", "歷史重複"))</f>
        <v/>
      </c>
      <c r="F1211" t="s">
        <v>5577</v>
      </c>
      <c r="G1211" t="s">
        <v>29</v>
      </c>
      <c r="H1211" t="s">
        <v>30</v>
      </c>
      <c r="I1211" t="s">
        <v>3483</v>
      </c>
      <c r="J1211" t="s">
        <v>5578</v>
      </c>
      <c r="K1211" t="s">
        <v>5579</v>
      </c>
      <c r="L1211" t="s">
        <v>5609</v>
      </c>
      <c r="M1211" t="s">
        <v>1259</v>
      </c>
      <c r="N1211" t="s">
        <v>1260</v>
      </c>
      <c r="O1211" t="s">
        <v>37</v>
      </c>
      <c r="P1211" t="s">
        <v>5610</v>
      </c>
      <c r="Q1211" t="s">
        <v>38</v>
      </c>
      <c r="R1211" t="s">
        <v>1881</v>
      </c>
      <c r="S1211" t="s">
        <v>5582</v>
      </c>
      <c r="T1211" t="s">
        <v>5611</v>
      </c>
      <c r="U1211" t="s">
        <v>5612</v>
      </c>
      <c r="V1211" t="s">
        <v>5612</v>
      </c>
      <c r="W1211" t="s">
        <v>37</v>
      </c>
      <c r="X1211" t="s">
        <v>37</v>
      </c>
      <c r="Y1211" t="s">
        <v>37</v>
      </c>
      <c r="Z1211" t="s">
        <v>5613</v>
      </c>
      <c r="AA1211" t="s">
        <v>44</v>
      </c>
      <c r="AB1211" t="s">
        <v>44</v>
      </c>
      <c r="AC1211" t="s">
        <v>45</v>
      </c>
      <c r="AD1211" t="s">
        <v>1257</v>
      </c>
      <c r="AE1211" t="s">
        <v>5614</v>
      </c>
      <c r="AF1211" t="s">
        <v>48</v>
      </c>
      <c r="AG1211">
        <v>622490</v>
      </c>
      <c r="AH1211">
        <v>7</v>
      </c>
      <c r="AI1211">
        <v>7</v>
      </c>
    </row>
    <row r="1212" spans="1:35" ht="16.850000000000001" customHeight="1">
      <c r="A1212" s="65" t="str">
        <f>IF(L1212="","",IF(COUNTIF(Wip!K:K,L1212)=0,IF(W1212="","KGB","KBB"),IF(AND(_xlfn.IFNA(VLOOKUP(L1212,Wip!K:M,3,0),"")="Y",Q1212="MTCAPPLYCONF"),"On Hold",IF(W1212="","KGB","KBB"))))</f>
        <v>KGB</v>
      </c>
      <c r="B1212" s="65" t="str">
        <f>IF(A1212="on hold", "on hold",
 IF(A1212="KGB", "Standard Shipment",
  IF(IFERROR(IFERROR(VLOOKUP(L1212, List!D:J, 7, 0), VLOOKUP(L1212&amp;"", List!D:J, 7, 0)), 0)=0,
   IF(IFERROR(IFERROR(VLOOKUP(L1212, 'CND List'!$A:$C, 3, 0), VLOOKUP(L1212&amp;"", 'CND List'!$A:$C, 3, 0)), 0)=0,
    IF(A1212="KBB", "-", ""),
    IFERROR(VLOOKUP(L1212, 'CND List'!$A:$C, 3, 0), VLOOKUP(L1212&amp;"", 'CND List'!$A:$C, 3, 0))
   ),
   IFERROR(VLOOKUP(L1212, List!D:J, 7, 0), VLOOKUP(L1212&amp;"", List!D:J, 7, 0))
  )
 )
)</f>
        <v>Standard Shipment</v>
      </c>
      <c r="C1212" s="66" t="str">
        <f t="shared" si="19"/>
        <v>Standard Shipment</v>
      </c>
      <c r="D1212" s="67" t="str">
        <f ca="1">IF(C1212="Local Scrap","Closed",IFERROR(IF(A1212="kgb","Closed",IF(MID(C1212,5,1)="Q","Closed",LOOKUP(TODAY()-W1212, {0,31,91,181,366}, {"0-30天","31-90天","91-180天","181-365天","365天以上"}))), LOOKUP(TODAY()-Z1212, {0,31,91,181,366}, {"0-30天","31-90天","91-180天","181-365天","365天以上"})))</f>
        <v>Closed</v>
      </c>
      <c r="E1212" s="67" t="str" cm="1">
        <f t="array" ref="E1212">IF(A1212&lt;&gt;"kbb", "", IF(IFERROR(VALUE(V1212), 0)=MAX(INDEX(($A$2:$A$4929="kbb")*($L$2:$L$4929=L1212)*IFERROR(VALUE($V$2:$V$4929), 0), 0)), "最新", "歷史重複"))</f>
        <v/>
      </c>
      <c r="F1212" t="s">
        <v>5577</v>
      </c>
      <c r="G1212" t="s">
        <v>29</v>
      </c>
      <c r="H1212" t="s">
        <v>30</v>
      </c>
      <c r="I1212" t="s">
        <v>3483</v>
      </c>
      <c r="J1212" t="s">
        <v>5578</v>
      </c>
      <c r="K1212" t="s">
        <v>5579</v>
      </c>
      <c r="L1212" t="s">
        <v>5615</v>
      </c>
      <c r="M1212" t="s">
        <v>3149</v>
      </c>
      <c r="N1212" t="s">
        <v>1321</v>
      </c>
      <c r="O1212" t="s">
        <v>37</v>
      </c>
      <c r="P1212" t="s">
        <v>5616</v>
      </c>
      <c r="Q1212" t="s">
        <v>38</v>
      </c>
      <c r="R1212" t="s">
        <v>1881</v>
      </c>
      <c r="S1212" t="s">
        <v>5582</v>
      </c>
      <c r="T1212" t="s">
        <v>5617</v>
      </c>
      <c r="U1212" t="s">
        <v>4665</v>
      </c>
      <c r="V1212" t="s">
        <v>4665</v>
      </c>
      <c r="W1212" t="s">
        <v>37</v>
      </c>
      <c r="X1212" t="s">
        <v>37</v>
      </c>
      <c r="Y1212" t="s">
        <v>37</v>
      </c>
      <c r="Z1212" t="s">
        <v>5618</v>
      </c>
      <c r="AA1212" t="s">
        <v>44</v>
      </c>
      <c r="AB1212" t="s">
        <v>44</v>
      </c>
      <c r="AC1212" t="s">
        <v>45</v>
      </c>
      <c r="AD1212" t="s">
        <v>1288</v>
      </c>
      <c r="AE1212" t="s">
        <v>4667</v>
      </c>
      <c r="AF1212" t="s">
        <v>2220</v>
      </c>
      <c r="AG1212">
        <v>622398</v>
      </c>
      <c r="AH1212">
        <v>6.6</v>
      </c>
      <c r="AI1212">
        <v>6.6</v>
      </c>
    </row>
    <row r="1213" spans="1:35" ht="16.850000000000001" customHeight="1">
      <c r="A1213" s="65" t="str">
        <f>IF(L1213="","",IF(COUNTIF(Wip!K:K,L1213)=0,IF(W1213="","KGB","KBB"),IF(AND(_xlfn.IFNA(VLOOKUP(L1213,Wip!K:M,3,0),"")="Y",Q1213="MTCAPPLYCONF"),"On Hold",IF(W1213="","KGB","KBB"))))</f>
        <v>KGB</v>
      </c>
      <c r="B1213" s="65" t="str">
        <f>IF(A1213="on hold", "on hold",
 IF(A1213="KGB", "Standard Shipment",
  IF(IFERROR(IFERROR(VLOOKUP(L1213, List!D:J, 7, 0), VLOOKUP(L1213&amp;"", List!D:J, 7, 0)), 0)=0,
   IF(IFERROR(IFERROR(VLOOKUP(L1213, 'CND List'!$A:$C, 3, 0), VLOOKUP(L1213&amp;"", 'CND List'!$A:$C, 3, 0)), 0)=0,
    IF(A1213="KBB", "-", ""),
    IFERROR(VLOOKUP(L1213, 'CND List'!$A:$C, 3, 0), VLOOKUP(L1213&amp;"", 'CND List'!$A:$C, 3, 0))
   ),
   IFERROR(VLOOKUP(L1213, List!D:J, 7, 0), VLOOKUP(L1213&amp;"", List!D:J, 7, 0))
  )
 )
)</f>
        <v>Standard Shipment</v>
      </c>
      <c r="C1213" s="66" t="str">
        <f t="shared" si="19"/>
        <v>Standard Shipment</v>
      </c>
      <c r="D1213" s="67" t="str">
        <f ca="1">IF(C1213="Local Scrap","Closed",IFERROR(IF(A1213="kgb","Closed",IF(MID(C1213,5,1)="Q","Closed",LOOKUP(TODAY()-W1213, {0,31,91,181,366}, {"0-30天","31-90天","91-180天","181-365天","365天以上"}))), LOOKUP(TODAY()-Z1213, {0,31,91,181,366}, {"0-30天","31-90天","91-180天","181-365天","365天以上"})))</f>
        <v>Closed</v>
      </c>
      <c r="E1213" s="67" t="str" cm="1">
        <f t="array" ref="E1213">IF(A1213&lt;&gt;"kbb", "", IF(IFERROR(VALUE(V1213), 0)=MAX(INDEX(($A$2:$A$4929="kbb")*($L$2:$L$4929=L1213)*IFERROR(VALUE($V$2:$V$4929), 0), 0)), "最新", "歷史重複"))</f>
        <v/>
      </c>
      <c r="F1213" t="s">
        <v>5619</v>
      </c>
      <c r="G1213" t="s">
        <v>29</v>
      </c>
      <c r="H1213" t="s">
        <v>30</v>
      </c>
      <c r="I1213" t="s">
        <v>3483</v>
      </c>
      <c r="J1213" t="s">
        <v>5620</v>
      </c>
      <c r="K1213" t="s">
        <v>5621</v>
      </c>
      <c r="L1213" t="s">
        <v>5622</v>
      </c>
      <c r="M1213" t="s">
        <v>4164</v>
      </c>
      <c r="N1213" t="s">
        <v>4165</v>
      </c>
      <c r="O1213" t="s">
        <v>37</v>
      </c>
      <c r="P1213" t="s">
        <v>5623</v>
      </c>
      <c r="Q1213" t="s">
        <v>38</v>
      </c>
      <c r="R1213" t="s">
        <v>1881</v>
      </c>
      <c r="S1213" t="s">
        <v>5624</v>
      </c>
      <c r="T1213" t="s">
        <v>5625</v>
      </c>
      <c r="U1213" t="s">
        <v>5626</v>
      </c>
      <c r="V1213" t="s">
        <v>5626</v>
      </c>
      <c r="W1213" t="s">
        <v>37</v>
      </c>
      <c r="X1213" t="s">
        <v>37</v>
      </c>
      <c r="Y1213" t="s">
        <v>37</v>
      </c>
      <c r="Z1213" t="s">
        <v>5627</v>
      </c>
      <c r="AA1213" t="s">
        <v>44</v>
      </c>
      <c r="AB1213" t="s">
        <v>44</v>
      </c>
      <c r="AC1213" t="s">
        <v>45</v>
      </c>
      <c r="AD1213" t="s">
        <v>1532</v>
      </c>
      <c r="AE1213" t="s">
        <v>5628</v>
      </c>
      <c r="AF1213" t="s">
        <v>1730</v>
      </c>
      <c r="AG1213">
        <v>622410</v>
      </c>
      <c r="AH1213">
        <v>5.5</v>
      </c>
      <c r="AI1213">
        <v>5.5</v>
      </c>
    </row>
    <row r="1214" spans="1:35" ht="16.850000000000001" customHeight="1">
      <c r="A1214" s="65" t="str">
        <f>IF(L1214="","",IF(COUNTIF(Wip!K:K,L1214)=0,IF(W1214="","KGB","KBB"),IF(AND(_xlfn.IFNA(VLOOKUP(L1214,Wip!K:M,3,0),"")="Y",Q1214="MTCAPPLYCONF"),"On Hold",IF(W1214="","KGB","KBB"))))</f>
        <v>KGB</v>
      </c>
      <c r="B1214" s="65" t="str">
        <f>IF(A1214="on hold", "on hold",
 IF(A1214="KGB", "Standard Shipment",
  IF(IFERROR(IFERROR(VLOOKUP(L1214, List!D:J, 7, 0), VLOOKUP(L1214&amp;"", List!D:J, 7, 0)), 0)=0,
   IF(IFERROR(IFERROR(VLOOKUP(L1214, 'CND List'!$A:$C, 3, 0), VLOOKUP(L1214&amp;"", 'CND List'!$A:$C, 3, 0)), 0)=0,
    IF(A1214="KBB", "-", ""),
    IFERROR(VLOOKUP(L1214, 'CND List'!$A:$C, 3, 0), VLOOKUP(L1214&amp;"", 'CND List'!$A:$C, 3, 0))
   ),
   IFERROR(VLOOKUP(L1214, List!D:J, 7, 0), VLOOKUP(L1214&amp;"", List!D:J, 7, 0))
  )
 )
)</f>
        <v>Standard Shipment</v>
      </c>
      <c r="C1214" s="66" t="str">
        <f t="shared" ref="C1214:C1277" si="20">IF(A1214="on hold", "on hold", IF(B1214="on hold", "wait for return customer", IF(B1214="CND Sceond Pass", "Standard Shipment", IF(AND(A1214="kgb", OR(B1214="-", B1214="", B1214="#N/A")), "Standard Shipment", IF(AND(A1214="kbb", OR(B1214="-", B1214="", B1214="#N/A")), "wait for return customer", IF(OR(B1214="Local Scrap", B1214="SBF to be notified", B1214="VRAM is pending RTV", B1214="BU未結案"), B1214, IF(OR(B1214="scrap結案", B1214="良品結案", LEFT(B1214,2)="sc", LEFT(B1214,2)="良品"), "CND結案", IF(ISNUMBER(B1214), YEAR(B1214) &amp; "Q" &amp; INT((MONTH(B1214)+2)/3), IF(ISERROR(DATEVALUE(TEXT(B1214,"yyyy/mm/dd"))), IF(ISNA(B1214), "#N/A", B1214), YEAR(DATEVALUE(TEXT(B1214,"yyyy/mm/dd"))) &amp; "Q" &amp; INT((MONTH(DATEVALUE(TEXT(B1214,"yyyy/mm/dd")))+2)/3))))))))))</f>
        <v>Standard Shipment</v>
      </c>
      <c r="D1214" s="67" t="str">
        <f ca="1">IF(C1214="Local Scrap","Closed",IFERROR(IF(A1214="kgb","Closed",IF(MID(C1214,5,1)="Q","Closed",LOOKUP(TODAY()-W1214, {0,31,91,181,366}, {"0-30天","31-90天","91-180天","181-365天","365天以上"}))), LOOKUP(TODAY()-Z1214, {0,31,91,181,366}, {"0-30天","31-90天","91-180天","181-365天","365天以上"})))</f>
        <v>Closed</v>
      </c>
      <c r="E1214" s="67" t="str" cm="1">
        <f t="array" ref="E1214">IF(A1214&lt;&gt;"kbb", "", IF(IFERROR(VALUE(V1214), 0)=MAX(INDEX(($A$2:$A$4929="kbb")*($L$2:$L$4929=L1214)*IFERROR(VALUE($V$2:$V$4929), 0), 0)), "最新", "歷史重複"))</f>
        <v/>
      </c>
      <c r="F1214" t="s">
        <v>5619</v>
      </c>
      <c r="G1214" t="s">
        <v>29</v>
      </c>
      <c r="H1214" t="s">
        <v>30</v>
      </c>
      <c r="I1214" t="s">
        <v>3483</v>
      </c>
      <c r="J1214" t="s">
        <v>5620</v>
      </c>
      <c r="K1214" t="s">
        <v>5621</v>
      </c>
      <c r="L1214" t="s">
        <v>5629</v>
      </c>
      <c r="M1214" t="s">
        <v>4170</v>
      </c>
      <c r="N1214" t="s">
        <v>4171</v>
      </c>
      <c r="O1214" t="s">
        <v>37</v>
      </c>
      <c r="P1214" t="s">
        <v>5630</v>
      </c>
      <c r="Q1214" t="s">
        <v>38</v>
      </c>
      <c r="R1214" t="s">
        <v>1881</v>
      </c>
      <c r="S1214" t="s">
        <v>5624</v>
      </c>
      <c r="T1214" t="s">
        <v>5631</v>
      </c>
      <c r="U1214" t="s">
        <v>5626</v>
      </c>
      <c r="V1214" t="s">
        <v>5626</v>
      </c>
      <c r="W1214" t="s">
        <v>37</v>
      </c>
      <c r="X1214" t="s">
        <v>37</v>
      </c>
      <c r="Y1214" t="s">
        <v>37</v>
      </c>
      <c r="Z1214" t="s">
        <v>5632</v>
      </c>
      <c r="AA1214" t="s">
        <v>44</v>
      </c>
      <c r="AB1214" t="s">
        <v>44</v>
      </c>
      <c r="AC1214" t="s">
        <v>45</v>
      </c>
      <c r="AD1214" t="s">
        <v>1302</v>
      </c>
      <c r="AE1214" t="s">
        <v>5628</v>
      </c>
      <c r="AF1214" t="s">
        <v>48</v>
      </c>
      <c r="AG1214">
        <v>622410</v>
      </c>
      <c r="AH1214">
        <v>6.3</v>
      </c>
      <c r="AI1214">
        <v>6.3</v>
      </c>
    </row>
    <row r="1215" spans="1:35" ht="16.850000000000001" customHeight="1">
      <c r="A1215" s="65" t="str">
        <f>IF(L1215="","",IF(COUNTIF(Wip!K:K,L1215)=0,IF(W1215="","KGB","KBB"),IF(AND(_xlfn.IFNA(VLOOKUP(L1215,Wip!K:M,3,0),"")="Y",Q1215="MTCAPPLYCONF"),"On Hold",IF(W1215="","KGB","KBB"))))</f>
        <v>KGB</v>
      </c>
      <c r="B1215" s="65" t="str">
        <f>IF(A1215="on hold", "on hold",
 IF(A1215="KGB", "Standard Shipment",
  IF(IFERROR(IFERROR(VLOOKUP(L1215, List!D:J, 7, 0), VLOOKUP(L1215&amp;"", List!D:J, 7, 0)), 0)=0,
   IF(IFERROR(IFERROR(VLOOKUP(L1215, 'CND List'!$A:$C, 3, 0), VLOOKUP(L1215&amp;"", 'CND List'!$A:$C, 3, 0)), 0)=0,
    IF(A1215="KBB", "-", ""),
    IFERROR(VLOOKUP(L1215, 'CND List'!$A:$C, 3, 0), VLOOKUP(L1215&amp;"", 'CND List'!$A:$C, 3, 0))
   ),
   IFERROR(VLOOKUP(L1215, List!D:J, 7, 0), VLOOKUP(L1215&amp;"", List!D:J, 7, 0))
  )
 )
)</f>
        <v>Standard Shipment</v>
      </c>
      <c r="C1215" s="66" t="str">
        <f t="shared" si="20"/>
        <v>Standard Shipment</v>
      </c>
      <c r="D1215" s="67" t="str">
        <f ca="1">IF(C1215="Local Scrap","Closed",IFERROR(IF(A1215="kgb","Closed",IF(MID(C1215,5,1)="Q","Closed",LOOKUP(TODAY()-W1215, {0,31,91,181,366}, {"0-30天","31-90天","91-180天","181-365天","365天以上"}))), LOOKUP(TODAY()-Z1215, {0,31,91,181,366}, {"0-30天","31-90天","91-180天","181-365天","365天以上"})))</f>
        <v>Closed</v>
      </c>
      <c r="E1215" s="67" t="str" cm="1">
        <f t="array" ref="E1215">IF(A1215&lt;&gt;"kbb", "", IF(IFERROR(VALUE(V1215), 0)=MAX(INDEX(($A$2:$A$4929="kbb")*($L$2:$L$4929=L1215)*IFERROR(VALUE($V$2:$V$4929), 0), 0)), "最新", "歷史重複"))</f>
        <v/>
      </c>
      <c r="F1215" t="s">
        <v>5619</v>
      </c>
      <c r="G1215" t="s">
        <v>29</v>
      </c>
      <c r="H1215" t="s">
        <v>30</v>
      </c>
      <c r="I1215" t="s">
        <v>3483</v>
      </c>
      <c r="J1215" t="s">
        <v>5620</v>
      </c>
      <c r="K1215" t="s">
        <v>5621</v>
      </c>
      <c r="L1215" t="s">
        <v>5633</v>
      </c>
      <c r="M1215" t="s">
        <v>4164</v>
      </c>
      <c r="N1215" t="s">
        <v>4165</v>
      </c>
      <c r="O1215" t="s">
        <v>37</v>
      </c>
      <c r="P1215" t="s">
        <v>5634</v>
      </c>
      <c r="Q1215" t="s">
        <v>38</v>
      </c>
      <c r="R1215" t="s">
        <v>1881</v>
      </c>
      <c r="S1215" t="s">
        <v>5624</v>
      </c>
      <c r="T1215" t="s">
        <v>5635</v>
      </c>
      <c r="U1215" t="s">
        <v>4665</v>
      </c>
      <c r="V1215" t="s">
        <v>4665</v>
      </c>
      <c r="W1215" t="s">
        <v>37</v>
      </c>
      <c r="X1215" t="s">
        <v>37</v>
      </c>
      <c r="Y1215" t="s">
        <v>37</v>
      </c>
      <c r="Z1215" t="s">
        <v>5636</v>
      </c>
      <c r="AA1215" t="s">
        <v>44</v>
      </c>
      <c r="AB1215" t="s">
        <v>44</v>
      </c>
      <c r="AC1215" t="s">
        <v>45</v>
      </c>
      <c r="AD1215" t="s">
        <v>1532</v>
      </c>
      <c r="AE1215" t="s">
        <v>4871</v>
      </c>
      <c r="AF1215" t="s">
        <v>2122</v>
      </c>
      <c r="AG1215">
        <v>622398</v>
      </c>
      <c r="AH1215">
        <v>6.4</v>
      </c>
      <c r="AI1215">
        <v>6.4</v>
      </c>
    </row>
    <row r="1216" spans="1:35" ht="16.850000000000001" customHeight="1">
      <c r="A1216" s="65" t="str">
        <f>IF(L1216="","",IF(COUNTIF(Wip!K:K,L1216)=0,IF(W1216="","KGB","KBB"),IF(AND(_xlfn.IFNA(VLOOKUP(L1216,Wip!K:M,3,0),"")="Y",Q1216="MTCAPPLYCONF"),"On Hold",IF(W1216="","KGB","KBB"))))</f>
        <v>KGB</v>
      </c>
      <c r="B1216" s="65" t="str">
        <f>IF(A1216="on hold", "on hold",
 IF(A1216="KGB", "Standard Shipment",
  IF(IFERROR(IFERROR(VLOOKUP(L1216, List!D:J, 7, 0), VLOOKUP(L1216&amp;"", List!D:J, 7, 0)), 0)=0,
   IF(IFERROR(IFERROR(VLOOKUP(L1216, 'CND List'!$A:$C, 3, 0), VLOOKUP(L1216&amp;"", 'CND List'!$A:$C, 3, 0)), 0)=0,
    IF(A1216="KBB", "-", ""),
    IFERROR(VLOOKUP(L1216, 'CND List'!$A:$C, 3, 0), VLOOKUP(L1216&amp;"", 'CND List'!$A:$C, 3, 0))
   ),
   IFERROR(VLOOKUP(L1216, List!D:J, 7, 0), VLOOKUP(L1216&amp;"", List!D:J, 7, 0))
  )
 )
)</f>
        <v>Standard Shipment</v>
      </c>
      <c r="C1216" s="66" t="str">
        <f t="shared" si="20"/>
        <v>Standard Shipment</v>
      </c>
      <c r="D1216" s="67" t="str">
        <f ca="1">IF(C1216="Local Scrap","Closed",IFERROR(IF(A1216="kgb","Closed",IF(MID(C1216,5,1)="Q","Closed",LOOKUP(TODAY()-W1216, {0,31,91,181,366}, {"0-30天","31-90天","91-180天","181-365天","365天以上"}))), LOOKUP(TODAY()-Z1216, {0,31,91,181,366}, {"0-30天","31-90天","91-180天","181-365天","365天以上"})))</f>
        <v>Closed</v>
      </c>
      <c r="E1216" s="67" t="str" cm="1">
        <f t="array" ref="E1216">IF(A1216&lt;&gt;"kbb", "", IF(IFERROR(VALUE(V1216), 0)=MAX(INDEX(($A$2:$A$4929="kbb")*($L$2:$L$4929=L1216)*IFERROR(VALUE($V$2:$V$4929), 0), 0)), "最新", "歷史重複"))</f>
        <v/>
      </c>
      <c r="F1216" t="s">
        <v>5619</v>
      </c>
      <c r="G1216" t="s">
        <v>29</v>
      </c>
      <c r="H1216" t="s">
        <v>30</v>
      </c>
      <c r="I1216" t="s">
        <v>3483</v>
      </c>
      <c r="J1216" t="s">
        <v>5620</v>
      </c>
      <c r="K1216" t="s">
        <v>5621</v>
      </c>
      <c r="L1216" t="s">
        <v>5637</v>
      </c>
      <c r="M1216" t="s">
        <v>1259</v>
      </c>
      <c r="N1216" t="s">
        <v>1260</v>
      </c>
      <c r="O1216" t="s">
        <v>37</v>
      </c>
      <c r="P1216" t="s">
        <v>5638</v>
      </c>
      <c r="Q1216" t="s">
        <v>38</v>
      </c>
      <c r="R1216" t="s">
        <v>1881</v>
      </c>
      <c r="S1216" t="s">
        <v>5624</v>
      </c>
      <c r="T1216" t="s">
        <v>5639</v>
      </c>
      <c r="U1216" t="s">
        <v>4665</v>
      </c>
      <c r="V1216" t="s">
        <v>4665</v>
      </c>
      <c r="W1216" t="s">
        <v>37</v>
      </c>
      <c r="X1216" t="s">
        <v>37</v>
      </c>
      <c r="Y1216" t="s">
        <v>37</v>
      </c>
      <c r="Z1216" t="s">
        <v>5640</v>
      </c>
      <c r="AA1216" t="s">
        <v>44</v>
      </c>
      <c r="AB1216" t="s">
        <v>44</v>
      </c>
      <c r="AC1216" t="s">
        <v>45</v>
      </c>
      <c r="AD1216" t="s">
        <v>1257</v>
      </c>
      <c r="AE1216" t="s">
        <v>4871</v>
      </c>
      <c r="AF1216" t="s">
        <v>1730</v>
      </c>
      <c r="AG1216">
        <v>622398</v>
      </c>
      <c r="AH1216">
        <v>7</v>
      </c>
      <c r="AI1216">
        <v>7</v>
      </c>
    </row>
    <row r="1217" spans="1:35" ht="16.850000000000001" customHeight="1">
      <c r="A1217" s="65" t="str">
        <f>IF(L1217="","",IF(COUNTIF(Wip!K:K,L1217)=0,IF(W1217="","KGB","KBB"),IF(AND(_xlfn.IFNA(VLOOKUP(L1217,Wip!K:M,3,0),"")="Y",Q1217="MTCAPPLYCONF"),"On Hold",IF(W1217="","KGB","KBB"))))</f>
        <v>KGB</v>
      </c>
      <c r="B1217" s="65" t="str">
        <f>IF(A1217="on hold", "on hold",
 IF(A1217="KGB", "Standard Shipment",
  IF(IFERROR(IFERROR(VLOOKUP(L1217, List!D:J, 7, 0), VLOOKUP(L1217&amp;"", List!D:J, 7, 0)), 0)=0,
   IF(IFERROR(IFERROR(VLOOKUP(L1217, 'CND List'!$A:$C, 3, 0), VLOOKUP(L1217&amp;"", 'CND List'!$A:$C, 3, 0)), 0)=0,
    IF(A1217="KBB", "-", ""),
    IFERROR(VLOOKUP(L1217, 'CND List'!$A:$C, 3, 0), VLOOKUP(L1217&amp;"", 'CND List'!$A:$C, 3, 0))
   ),
   IFERROR(VLOOKUP(L1217, List!D:J, 7, 0), VLOOKUP(L1217&amp;"", List!D:J, 7, 0))
  )
 )
)</f>
        <v>Standard Shipment</v>
      </c>
      <c r="C1217" s="66" t="str">
        <f t="shared" si="20"/>
        <v>Standard Shipment</v>
      </c>
      <c r="D1217" s="67" t="str">
        <f ca="1">IF(C1217="Local Scrap","Closed",IFERROR(IF(A1217="kgb","Closed",IF(MID(C1217,5,1)="Q","Closed",LOOKUP(TODAY()-W1217, {0,31,91,181,366}, {"0-30天","31-90天","91-180天","181-365天","365天以上"}))), LOOKUP(TODAY()-Z1217, {0,31,91,181,366}, {"0-30天","31-90天","91-180天","181-365天","365天以上"})))</f>
        <v>Closed</v>
      </c>
      <c r="E1217" s="67" t="str" cm="1">
        <f t="array" ref="E1217">IF(A1217&lt;&gt;"kbb", "", IF(IFERROR(VALUE(V1217), 0)=MAX(INDEX(($A$2:$A$4929="kbb")*($L$2:$L$4929=L1217)*IFERROR(VALUE($V$2:$V$4929), 0), 0)), "最新", "歷史重複"))</f>
        <v/>
      </c>
      <c r="F1217" t="s">
        <v>5619</v>
      </c>
      <c r="G1217" t="s">
        <v>29</v>
      </c>
      <c r="H1217" t="s">
        <v>30</v>
      </c>
      <c r="I1217" t="s">
        <v>3483</v>
      </c>
      <c r="J1217" t="s">
        <v>5620</v>
      </c>
      <c r="K1217" t="s">
        <v>5621</v>
      </c>
      <c r="L1217" t="s">
        <v>5641</v>
      </c>
      <c r="M1217" t="s">
        <v>2367</v>
      </c>
      <c r="N1217" t="s">
        <v>2087</v>
      </c>
      <c r="O1217" t="s">
        <v>37</v>
      </c>
      <c r="P1217" t="s">
        <v>5642</v>
      </c>
      <c r="Q1217" t="s">
        <v>38</v>
      </c>
      <c r="R1217" t="s">
        <v>1881</v>
      </c>
      <c r="S1217" t="s">
        <v>5624</v>
      </c>
      <c r="T1217" t="s">
        <v>5643</v>
      </c>
      <c r="U1217" t="s">
        <v>5626</v>
      </c>
      <c r="V1217" t="s">
        <v>5626</v>
      </c>
      <c r="W1217" t="s">
        <v>37</v>
      </c>
      <c r="X1217" t="s">
        <v>37</v>
      </c>
      <c r="Y1217" t="s">
        <v>37</v>
      </c>
      <c r="Z1217" t="s">
        <v>5644</v>
      </c>
      <c r="AA1217" t="s">
        <v>44</v>
      </c>
      <c r="AB1217" t="s">
        <v>44</v>
      </c>
      <c r="AC1217" t="s">
        <v>45</v>
      </c>
      <c r="AD1217" t="s">
        <v>1847</v>
      </c>
      <c r="AE1217" t="s">
        <v>5628</v>
      </c>
      <c r="AF1217" t="s">
        <v>1730</v>
      </c>
      <c r="AG1217">
        <v>622410</v>
      </c>
      <c r="AH1217">
        <v>5.5</v>
      </c>
      <c r="AI1217">
        <v>5.5</v>
      </c>
    </row>
    <row r="1218" spans="1:35" ht="16.850000000000001" customHeight="1">
      <c r="A1218" s="65" t="str">
        <f>IF(L1218="","",IF(COUNTIF(Wip!K:K,L1218)=0,IF(W1218="","KGB","KBB"),IF(AND(_xlfn.IFNA(VLOOKUP(L1218,Wip!K:M,3,0),"")="Y",Q1218="MTCAPPLYCONF"),"On Hold",IF(W1218="","KGB","KBB"))))</f>
        <v>KGB</v>
      </c>
      <c r="B1218" s="65" t="str">
        <f>IF(A1218="on hold", "on hold",
 IF(A1218="KGB", "Standard Shipment",
  IF(IFERROR(IFERROR(VLOOKUP(L1218, List!D:J, 7, 0), VLOOKUP(L1218&amp;"", List!D:J, 7, 0)), 0)=0,
   IF(IFERROR(IFERROR(VLOOKUP(L1218, 'CND List'!$A:$C, 3, 0), VLOOKUP(L1218&amp;"", 'CND List'!$A:$C, 3, 0)), 0)=0,
    IF(A1218="KBB", "-", ""),
    IFERROR(VLOOKUP(L1218, 'CND List'!$A:$C, 3, 0), VLOOKUP(L1218&amp;"", 'CND List'!$A:$C, 3, 0))
   ),
   IFERROR(VLOOKUP(L1218, List!D:J, 7, 0), VLOOKUP(L1218&amp;"", List!D:J, 7, 0))
  )
 )
)</f>
        <v>Standard Shipment</v>
      </c>
      <c r="C1218" s="66" t="str">
        <f t="shared" si="20"/>
        <v>Standard Shipment</v>
      </c>
      <c r="D1218" s="67" t="str">
        <f ca="1">IF(C1218="Local Scrap","Closed",IFERROR(IF(A1218="kgb","Closed",IF(MID(C1218,5,1)="Q","Closed",LOOKUP(TODAY()-W1218, {0,31,91,181,366}, {"0-30天","31-90天","91-180天","181-365天","365天以上"}))), LOOKUP(TODAY()-Z1218, {0,31,91,181,366}, {"0-30天","31-90天","91-180天","181-365天","365天以上"})))</f>
        <v>Closed</v>
      </c>
      <c r="E1218" s="67" t="str" cm="1">
        <f t="array" ref="E1218">IF(A1218&lt;&gt;"kbb", "", IF(IFERROR(VALUE(V1218), 0)=MAX(INDEX(($A$2:$A$4929="kbb")*($L$2:$L$4929=L1218)*IFERROR(VALUE($V$2:$V$4929), 0), 0)), "最新", "歷史重複"))</f>
        <v/>
      </c>
      <c r="F1218" t="s">
        <v>5619</v>
      </c>
      <c r="G1218" t="s">
        <v>29</v>
      </c>
      <c r="H1218" t="s">
        <v>30</v>
      </c>
      <c r="I1218" t="s">
        <v>3483</v>
      </c>
      <c r="J1218" t="s">
        <v>5620</v>
      </c>
      <c r="K1218" t="s">
        <v>5621</v>
      </c>
      <c r="L1218" t="s">
        <v>5645</v>
      </c>
      <c r="M1218" t="s">
        <v>1259</v>
      </c>
      <c r="N1218" t="s">
        <v>1260</v>
      </c>
      <c r="O1218" t="s">
        <v>37</v>
      </c>
      <c r="P1218" t="s">
        <v>5646</v>
      </c>
      <c r="Q1218" t="s">
        <v>38</v>
      </c>
      <c r="R1218" t="s">
        <v>1881</v>
      </c>
      <c r="S1218" t="s">
        <v>5624</v>
      </c>
      <c r="T1218" t="s">
        <v>5647</v>
      </c>
      <c r="U1218" t="s">
        <v>4665</v>
      </c>
      <c r="V1218" t="s">
        <v>4665</v>
      </c>
      <c r="W1218" t="s">
        <v>37</v>
      </c>
      <c r="X1218" t="s">
        <v>37</v>
      </c>
      <c r="Y1218" t="s">
        <v>37</v>
      </c>
      <c r="Z1218" t="s">
        <v>5648</v>
      </c>
      <c r="AA1218" t="s">
        <v>44</v>
      </c>
      <c r="AB1218" t="s">
        <v>44</v>
      </c>
      <c r="AC1218" t="s">
        <v>45</v>
      </c>
      <c r="AD1218" t="s">
        <v>1257</v>
      </c>
      <c r="AE1218" t="s">
        <v>4871</v>
      </c>
      <c r="AF1218" t="s">
        <v>1730</v>
      </c>
      <c r="AG1218">
        <v>622398</v>
      </c>
      <c r="AH1218">
        <v>7</v>
      </c>
      <c r="AI1218">
        <v>7</v>
      </c>
    </row>
    <row r="1219" spans="1:35" ht="16.850000000000001" customHeight="1">
      <c r="A1219" s="65" t="str">
        <f>IF(L1219="","",IF(COUNTIF(Wip!K:K,L1219)=0,IF(W1219="","KGB","KBB"),IF(AND(_xlfn.IFNA(VLOOKUP(L1219,Wip!K:M,3,0),"")="Y",Q1219="MTCAPPLYCONF"),"On Hold",IF(W1219="","KGB","KBB"))))</f>
        <v>KGB</v>
      </c>
      <c r="B1219" s="65" t="str">
        <f>IF(A1219="on hold", "on hold",
 IF(A1219="KGB", "Standard Shipment",
  IF(IFERROR(IFERROR(VLOOKUP(L1219, List!D:J, 7, 0), VLOOKUP(L1219&amp;"", List!D:J, 7, 0)), 0)=0,
   IF(IFERROR(IFERROR(VLOOKUP(L1219, 'CND List'!$A:$C, 3, 0), VLOOKUP(L1219&amp;"", 'CND List'!$A:$C, 3, 0)), 0)=0,
    IF(A1219="KBB", "-", ""),
    IFERROR(VLOOKUP(L1219, 'CND List'!$A:$C, 3, 0), VLOOKUP(L1219&amp;"", 'CND List'!$A:$C, 3, 0))
   ),
   IFERROR(VLOOKUP(L1219, List!D:J, 7, 0), VLOOKUP(L1219&amp;"", List!D:J, 7, 0))
  )
 )
)</f>
        <v>Standard Shipment</v>
      </c>
      <c r="C1219" s="66" t="str">
        <f t="shared" si="20"/>
        <v>Standard Shipment</v>
      </c>
      <c r="D1219" s="67" t="str">
        <f ca="1">IF(C1219="Local Scrap","Closed",IFERROR(IF(A1219="kgb","Closed",IF(MID(C1219,5,1)="Q","Closed",LOOKUP(TODAY()-W1219, {0,31,91,181,366}, {"0-30天","31-90天","91-180天","181-365天","365天以上"}))), LOOKUP(TODAY()-Z1219, {0,31,91,181,366}, {"0-30天","31-90天","91-180天","181-365天","365天以上"})))</f>
        <v>Closed</v>
      </c>
      <c r="E1219" s="67" t="str" cm="1">
        <f t="array" ref="E1219">IF(A1219&lt;&gt;"kbb", "", IF(IFERROR(VALUE(V1219), 0)=MAX(INDEX(($A$2:$A$4929="kbb")*($L$2:$L$4929=L1219)*IFERROR(VALUE($V$2:$V$4929), 0), 0)), "最新", "歷史重複"))</f>
        <v/>
      </c>
      <c r="F1219" t="s">
        <v>5619</v>
      </c>
      <c r="G1219" t="s">
        <v>29</v>
      </c>
      <c r="H1219" t="s">
        <v>30</v>
      </c>
      <c r="I1219" t="s">
        <v>3483</v>
      </c>
      <c r="J1219" t="s">
        <v>5620</v>
      </c>
      <c r="K1219" t="s">
        <v>5621</v>
      </c>
      <c r="L1219" t="s">
        <v>5649</v>
      </c>
      <c r="M1219" t="s">
        <v>5397</v>
      </c>
      <c r="N1219" t="s">
        <v>5398</v>
      </c>
      <c r="O1219" t="s">
        <v>37</v>
      </c>
      <c r="P1219" t="s">
        <v>5650</v>
      </c>
      <c r="Q1219" t="s">
        <v>38</v>
      </c>
      <c r="R1219" t="s">
        <v>1881</v>
      </c>
      <c r="S1219" t="s">
        <v>5624</v>
      </c>
      <c r="T1219" t="s">
        <v>5651</v>
      </c>
      <c r="U1219" t="s">
        <v>5612</v>
      </c>
      <c r="V1219" t="s">
        <v>5612</v>
      </c>
      <c r="W1219" t="s">
        <v>37</v>
      </c>
      <c r="X1219" t="s">
        <v>37</v>
      </c>
      <c r="Y1219" t="s">
        <v>37</v>
      </c>
      <c r="Z1219" t="s">
        <v>5652</v>
      </c>
      <c r="AA1219" t="s">
        <v>44</v>
      </c>
      <c r="AB1219" t="s">
        <v>44</v>
      </c>
      <c r="AC1219" t="s">
        <v>45</v>
      </c>
      <c r="AD1219" t="s">
        <v>1539</v>
      </c>
      <c r="AE1219" t="s">
        <v>5614</v>
      </c>
      <c r="AF1219" t="s">
        <v>1918</v>
      </c>
      <c r="AG1219">
        <v>622490</v>
      </c>
      <c r="AH1219">
        <v>5.2</v>
      </c>
      <c r="AI1219">
        <v>5.2</v>
      </c>
    </row>
    <row r="1220" spans="1:35" ht="16.850000000000001" customHeight="1">
      <c r="A1220" s="65" t="str">
        <f>IF(L1220="","",IF(COUNTIF(Wip!K:K,L1220)=0,IF(W1220="","KGB","KBB"),IF(AND(_xlfn.IFNA(VLOOKUP(L1220,Wip!K:M,3,0),"")="Y",Q1220="MTCAPPLYCONF"),"On Hold",IF(W1220="","KGB","KBB"))))</f>
        <v>KGB</v>
      </c>
      <c r="B1220" s="65" t="str">
        <f>IF(A1220="on hold", "on hold",
 IF(A1220="KGB", "Standard Shipment",
  IF(IFERROR(IFERROR(VLOOKUP(L1220, List!D:J, 7, 0), VLOOKUP(L1220&amp;"", List!D:J, 7, 0)), 0)=0,
   IF(IFERROR(IFERROR(VLOOKUP(L1220, 'CND List'!$A:$C, 3, 0), VLOOKUP(L1220&amp;"", 'CND List'!$A:$C, 3, 0)), 0)=0,
    IF(A1220="KBB", "-", ""),
    IFERROR(VLOOKUP(L1220, 'CND List'!$A:$C, 3, 0), VLOOKUP(L1220&amp;"", 'CND List'!$A:$C, 3, 0))
   ),
   IFERROR(VLOOKUP(L1220, List!D:J, 7, 0), VLOOKUP(L1220&amp;"", List!D:J, 7, 0))
  )
 )
)</f>
        <v>Standard Shipment</v>
      </c>
      <c r="C1220" s="66" t="str">
        <f t="shared" si="20"/>
        <v>Standard Shipment</v>
      </c>
      <c r="D1220" s="67" t="str">
        <f ca="1">IF(C1220="Local Scrap","Closed",IFERROR(IF(A1220="kgb","Closed",IF(MID(C1220,5,1)="Q","Closed",LOOKUP(TODAY()-W1220, {0,31,91,181,366}, {"0-30天","31-90天","91-180天","181-365天","365天以上"}))), LOOKUP(TODAY()-Z1220, {0,31,91,181,366}, {"0-30天","31-90天","91-180天","181-365天","365天以上"})))</f>
        <v>Closed</v>
      </c>
      <c r="E1220" s="67" t="str" cm="1">
        <f t="array" ref="E1220">IF(A1220&lt;&gt;"kbb", "", IF(IFERROR(VALUE(V1220), 0)=MAX(INDEX(($A$2:$A$4929="kbb")*($L$2:$L$4929=L1220)*IFERROR(VALUE($V$2:$V$4929), 0), 0)), "最新", "歷史重複"))</f>
        <v/>
      </c>
      <c r="F1220" t="s">
        <v>5619</v>
      </c>
      <c r="G1220" t="s">
        <v>29</v>
      </c>
      <c r="H1220" t="s">
        <v>30</v>
      </c>
      <c r="I1220" t="s">
        <v>3483</v>
      </c>
      <c r="J1220" t="s">
        <v>5620</v>
      </c>
      <c r="K1220" t="s">
        <v>5621</v>
      </c>
      <c r="L1220" t="s">
        <v>5653</v>
      </c>
      <c r="M1220" t="s">
        <v>3149</v>
      </c>
      <c r="N1220" t="s">
        <v>1321</v>
      </c>
      <c r="O1220" t="s">
        <v>37</v>
      </c>
      <c r="P1220" t="s">
        <v>5654</v>
      </c>
      <c r="Q1220" t="s">
        <v>38</v>
      </c>
      <c r="R1220" t="s">
        <v>1881</v>
      </c>
      <c r="S1220" t="s">
        <v>5624</v>
      </c>
      <c r="T1220" t="s">
        <v>5655</v>
      </c>
      <c r="U1220" t="s">
        <v>5156</v>
      </c>
      <c r="V1220" t="s">
        <v>5156</v>
      </c>
      <c r="W1220" t="s">
        <v>37</v>
      </c>
      <c r="X1220" t="s">
        <v>37</v>
      </c>
      <c r="Y1220" t="s">
        <v>37</v>
      </c>
      <c r="Z1220" t="s">
        <v>5656</v>
      </c>
      <c r="AA1220" t="s">
        <v>44</v>
      </c>
      <c r="AB1220" t="s">
        <v>44</v>
      </c>
      <c r="AC1220" t="s">
        <v>45</v>
      </c>
      <c r="AD1220" t="s">
        <v>1288</v>
      </c>
      <c r="AE1220" t="s">
        <v>5158</v>
      </c>
      <c r="AF1220" t="s">
        <v>1730</v>
      </c>
      <c r="AG1220">
        <v>622430</v>
      </c>
      <c r="AH1220">
        <v>6.7</v>
      </c>
      <c r="AI1220">
        <v>6.7</v>
      </c>
    </row>
    <row r="1221" spans="1:35" ht="16.850000000000001" customHeight="1">
      <c r="A1221" s="65" t="str">
        <f>IF(L1221="","",IF(COUNTIF(Wip!K:K,L1221)=0,IF(W1221="","KGB","KBB"),IF(AND(_xlfn.IFNA(VLOOKUP(L1221,Wip!K:M,3,0),"")="Y",Q1221="MTCAPPLYCONF"),"On Hold",IF(W1221="","KGB","KBB"))))</f>
        <v>KGB</v>
      </c>
      <c r="B1221" s="65" t="str">
        <f>IF(A1221="on hold", "on hold",
 IF(A1221="KGB", "Standard Shipment",
  IF(IFERROR(IFERROR(VLOOKUP(L1221, List!D:J, 7, 0), VLOOKUP(L1221&amp;"", List!D:J, 7, 0)), 0)=0,
   IF(IFERROR(IFERROR(VLOOKUP(L1221, 'CND List'!$A:$C, 3, 0), VLOOKUP(L1221&amp;"", 'CND List'!$A:$C, 3, 0)), 0)=0,
    IF(A1221="KBB", "-", ""),
    IFERROR(VLOOKUP(L1221, 'CND List'!$A:$C, 3, 0), VLOOKUP(L1221&amp;"", 'CND List'!$A:$C, 3, 0))
   ),
   IFERROR(VLOOKUP(L1221, List!D:J, 7, 0), VLOOKUP(L1221&amp;"", List!D:J, 7, 0))
  )
 )
)</f>
        <v>Standard Shipment</v>
      </c>
      <c r="C1221" s="66" t="str">
        <f t="shared" si="20"/>
        <v>Standard Shipment</v>
      </c>
      <c r="D1221" s="67" t="str">
        <f ca="1">IF(C1221="Local Scrap","Closed",IFERROR(IF(A1221="kgb","Closed",IF(MID(C1221,5,1)="Q","Closed",LOOKUP(TODAY()-W1221, {0,31,91,181,366}, {"0-30天","31-90天","91-180天","181-365天","365天以上"}))), LOOKUP(TODAY()-Z1221, {0,31,91,181,366}, {"0-30天","31-90天","91-180天","181-365天","365天以上"})))</f>
        <v>Closed</v>
      </c>
      <c r="E1221" s="67" t="str" cm="1">
        <f t="array" ref="E1221">IF(A1221&lt;&gt;"kbb", "", IF(IFERROR(VALUE(V1221), 0)=MAX(INDEX(($A$2:$A$4929="kbb")*($L$2:$L$4929=L1221)*IFERROR(VALUE($V$2:$V$4929), 0), 0)), "最新", "歷史重複"))</f>
        <v/>
      </c>
      <c r="F1221" t="s">
        <v>5657</v>
      </c>
      <c r="G1221" t="s">
        <v>29</v>
      </c>
      <c r="H1221" t="s">
        <v>30</v>
      </c>
      <c r="I1221" t="s">
        <v>3483</v>
      </c>
      <c r="J1221" t="s">
        <v>5658</v>
      </c>
      <c r="K1221" t="s">
        <v>5659</v>
      </c>
      <c r="L1221" t="s">
        <v>5660</v>
      </c>
      <c r="M1221" t="s">
        <v>930</v>
      </c>
      <c r="N1221" t="s">
        <v>219</v>
      </c>
      <c r="O1221" t="s">
        <v>37</v>
      </c>
      <c r="P1221" t="s">
        <v>5661</v>
      </c>
      <c r="Q1221" t="s">
        <v>38</v>
      </c>
      <c r="R1221" t="s">
        <v>1881</v>
      </c>
      <c r="S1221" t="s">
        <v>5662</v>
      </c>
      <c r="T1221" t="s">
        <v>5663</v>
      </c>
      <c r="U1221" t="s">
        <v>4665</v>
      </c>
      <c r="V1221" t="s">
        <v>4665</v>
      </c>
      <c r="W1221" t="s">
        <v>37</v>
      </c>
      <c r="X1221" t="s">
        <v>37</v>
      </c>
      <c r="Y1221" t="s">
        <v>37</v>
      </c>
      <c r="Z1221" t="s">
        <v>5664</v>
      </c>
      <c r="AA1221" t="s">
        <v>44</v>
      </c>
      <c r="AB1221" t="s">
        <v>44</v>
      </c>
      <c r="AC1221" t="s">
        <v>45</v>
      </c>
      <c r="AD1221" t="s">
        <v>179</v>
      </c>
      <c r="AE1221" t="s">
        <v>4667</v>
      </c>
      <c r="AF1221" t="s">
        <v>2317</v>
      </c>
      <c r="AG1221">
        <v>622398</v>
      </c>
      <c r="AH1221">
        <v>3.8</v>
      </c>
      <c r="AI1221">
        <v>3.8</v>
      </c>
    </row>
    <row r="1222" spans="1:35" ht="16.850000000000001" customHeight="1">
      <c r="A1222" s="65" t="str">
        <f>IF(L1222="","",IF(COUNTIF(Wip!K:K,L1222)=0,IF(W1222="","KGB","KBB"),IF(AND(_xlfn.IFNA(VLOOKUP(L1222,Wip!K:M,3,0),"")="Y",Q1222="MTCAPPLYCONF"),"On Hold",IF(W1222="","KGB","KBB"))))</f>
        <v>KGB</v>
      </c>
      <c r="B1222" s="65" t="str">
        <f>IF(A1222="on hold", "on hold",
 IF(A1222="KGB", "Standard Shipment",
  IF(IFERROR(IFERROR(VLOOKUP(L1222, List!D:J, 7, 0), VLOOKUP(L1222&amp;"", List!D:J, 7, 0)), 0)=0,
   IF(IFERROR(IFERROR(VLOOKUP(L1222, 'CND List'!$A:$C, 3, 0), VLOOKUP(L1222&amp;"", 'CND List'!$A:$C, 3, 0)), 0)=0,
    IF(A1222="KBB", "-", ""),
    IFERROR(VLOOKUP(L1222, 'CND List'!$A:$C, 3, 0), VLOOKUP(L1222&amp;"", 'CND List'!$A:$C, 3, 0))
   ),
   IFERROR(VLOOKUP(L1222, List!D:J, 7, 0), VLOOKUP(L1222&amp;"", List!D:J, 7, 0))
  )
 )
)</f>
        <v>Standard Shipment</v>
      </c>
      <c r="C1222" s="66" t="str">
        <f t="shared" si="20"/>
        <v>Standard Shipment</v>
      </c>
      <c r="D1222" s="67" t="str">
        <f ca="1">IF(C1222="Local Scrap","Closed",IFERROR(IF(A1222="kgb","Closed",IF(MID(C1222,5,1)="Q","Closed",LOOKUP(TODAY()-W1222, {0,31,91,181,366}, {"0-30天","31-90天","91-180天","181-365天","365天以上"}))), LOOKUP(TODAY()-Z1222, {0,31,91,181,366}, {"0-30天","31-90天","91-180天","181-365天","365天以上"})))</f>
        <v>Closed</v>
      </c>
      <c r="E1222" s="67" t="str" cm="1">
        <f t="array" ref="E1222">IF(A1222&lt;&gt;"kbb", "", IF(IFERROR(VALUE(V1222), 0)=MAX(INDEX(($A$2:$A$4929="kbb")*($L$2:$L$4929=L1222)*IFERROR(VALUE($V$2:$V$4929), 0), 0)), "最新", "歷史重複"))</f>
        <v/>
      </c>
      <c r="F1222" t="s">
        <v>5657</v>
      </c>
      <c r="G1222" t="s">
        <v>29</v>
      </c>
      <c r="H1222" t="s">
        <v>30</v>
      </c>
      <c r="I1222" t="s">
        <v>3483</v>
      </c>
      <c r="J1222" t="s">
        <v>5658</v>
      </c>
      <c r="K1222" t="s">
        <v>5659</v>
      </c>
      <c r="L1222" t="s">
        <v>5665</v>
      </c>
      <c r="M1222" t="s">
        <v>2873</v>
      </c>
      <c r="N1222" t="s">
        <v>219</v>
      </c>
      <c r="O1222" t="s">
        <v>37</v>
      </c>
      <c r="P1222" t="s">
        <v>5666</v>
      </c>
      <c r="Q1222" t="s">
        <v>38</v>
      </c>
      <c r="R1222" t="s">
        <v>1881</v>
      </c>
      <c r="S1222" t="s">
        <v>5662</v>
      </c>
      <c r="T1222" t="s">
        <v>5667</v>
      </c>
      <c r="U1222" t="s">
        <v>5626</v>
      </c>
      <c r="V1222" t="s">
        <v>5626</v>
      </c>
      <c r="W1222" t="s">
        <v>37</v>
      </c>
      <c r="X1222" t="s">
        <v>37</v>
      </c>
      <c r="Y1222" t="s">
        <v>37</v>
      </c>
      <c r="Z1222" t="s">
        <v>5668</v>
      </c>
      <c r="AA1222" t="s">
        <v>44</v>
      </c>
      <c r="AB1222" t="s">
        <v>44</v>
      </c>
      <c r="AC1222" t="s">
        <v>45</v>
      </c>
      <c r="AD1222" t="s">
        <v>179</v>
      </c>
      <c r="AE1222" t="s">
        <v>5628</v>
      </c>
      <c r="AF1222" t="s">
        <v>1730</v>
      </c>
      <c r="AG1222">
        <v>622410</v>
      </c>
      <c r="AH1222">
        <v>5.5</v>
      </c>
      <c r="AI1222">
        <v>5.5</v>
      </c>
    </row>
    <row r="1223" spans="1:35" ht="16.850000000000001" customHeight="1">
      <c r="A1223" s="65" t="str">
        <f>IF(L1223="","",IF(COUNTIF(Wip!K:K,L1223)=0,IF(W1223="","KGB","KBB"),IF(AND(_xlfn.IFNA(VLOOKUP(L1223,Wip!K:M,3,0),"")="Y",Q1223="MTCAPPLYCONF"),"On Hold",IF(W1223="","KGB","KBB"))))</f>
        <v>KGB</v>
      </c>
      <c r="B1223" s="65" t="str">
        <f>IF(A1223="on hold", "on hold",
 IF(A1223="KGB", "Standard Shipment",
  IF(IFERROR(IFERROR(VLOOKUP(L1223, List!D:J, 7, 0), VLOOKUP(L1223&amp;"", List!D:J, 7, 0)), 0)=0,
   IF(IFERROR(IFERROR(VLOOKUP(L1223, 'CND List'!$A:$C, 3, 0), VLOOKUP(L1223&amp;"", 'CND List'!$A:$C, 3, 0)), 0)=0,
    IF(A1223="KBB", "-", ""),
    IFERROR(VLOOKUP(L1223, 'CND List'!$A:$C, 3, 0), VLOOKUP(L1223&amp;"", 'CND List'!$A:$C, 3, 0))
   ),
   IFERROR(VLOOKUP(L1223, List!D:J, 7, 0), VLOOKUP(L1223&amp;"", List!D:J, 7, 0))
  )
 )
)</f>
        <v>Standard Shipment</v>
      </c>
      <c r="C1223" s="66" t="str">
        <f t="shared" si="20"/>
        <v>Standard Shipment</v>
      </c>
      <c r="D1223" s="67" t="str">
        <f ca="1">IF(C1223="Local Scrap","Closed",IFERROR(IF(A1223="kgb","Closed",IF(MID(C1223,5,1)="Q","Closed",LOOKUP(TODAY()-W1223, {0,31,91,181,366}, {"0-30天","31-90天","91-180天","181-365天","365天以上"}))), LOOKUP(TODAY()-Z1223, {0,31,91,181,366}, {"0-30天","31-90天","91-180天","181-365天","365天以上"})))</f>
        <v>Closed</v>
      </c>
      <c r="E1223" s="67" t="str" cm="1">
        <f t="array" ref="E1223">IF(A1223&lt;&gt;"kbb", "", IF(IFERROR(VALUE(V1223), 0)=MAX(INDEX(($A$2:$A$4929="kbb")*($L$2:$L$4929=L1223)*IFERROR(VALUE($V$2:$V$4929), 0), 0)), "最新", "歷史重複"))</f>
        <v/>
      </c>
      <c r="F1223" t="s">
        <v>5657</v>
      </c>
      <c r="G1223" t="s">
        <v>29</v>
      </c>
      <c r="H1223" t="s">
        <v>30</v>
      </c>
      <c r="I1223" t="s">
        <v>3483</v>
      </c>
      <c r="J1223" t="s">
        <v>5658</v>
      </c>
      <c r="K1223" t="s">
        <v>5659</v>
      </c>
      <c r="L1223" t="s">
        <v>5669</v>
      </c>
      <c r="M1223" t="s">
        <v>2426</v>
      </c>
      <c r="N1223" t="s">
        <v>1858</v>
      </c>
      <c r="O1223" t="s">
        <v>37</v>
      </c>
      <c r="P1223" t="s">
        <v>5670</v>
      </c>
      <c r="Q1223" t="s">
        <v>38</v>
      </c>
      <c r="R1223" t="s">
        <v>1881</v>
      </c>
      <c r="S1223" t="s">
        <v>5662</v>
      </c>
      <c r="T1223" t="s">
        <v>5671</v>
      </c>
      <c r="U1223" t="s">
        <v>5626</v>
      </c>
      <c r="V1223" t="s">
        <v>5626</v>
      </c>
      <c r="W1223" t="s">
        <v>37</v>
      </c>
      <c r="X1223" t="s">
        <v>37</v>
      </c>
      <c r="Y1223" t="s">
        <v>37</v>
      </c>
      <c r="Z1223" t="s">
        <v>5672</v>
      </c>
      <c r="AA1223" t="s">
        <v>44</v>
      </c>
      <c r="AB1223" t="s">
        <v>44</v>
      </c>
      <c r="AC1223" t="s">
        <v>45</v>
      </c>
      <c r="AD1223" t="s">
        <v>1302</v>
      </c>
      <c r="AE1223" t="s">
        <v>5628</v>
      </c>
      <c r="AF1223" t="s">
        <v>48</v>
      </c>
      <c r="AG1223">
        <v>622410</v>
      </c>
      <c r="AH1223">
        <v>6.3</v>
      </c>
      <c r="AI1223">
        <v>6.3</v>
      </c>
    </row>
    <row r="1224" spans="1:35" ht="16.850000000000001" customHeight="1">
      <c r="A1224" s="65" t="str">
        <f>IF(L1224="","",IF(COUNTIF(Wip!K:K,L1224)=0,IF(W1224="","KGB","KBB"),IF(AND(_xlfn.IFNA(VLOOKUP(L1224,Wip!K:M,3,0),"")="Y",Q1224="MTCAPPLYCONF"),"On Hold",IF(W1224="","KGB","KBB"))))</f>
        <v>KBB</v>
      </c>
      <c r="B1224" s="65" t="str">
        <f>IF(A1224="on hold", "on hold",
 IF(A1224="KGB", "Standard Shipment",
  IF(IFERROR(IFERROR(VLOOKUP(L1224, List!D:J, 7, 0), VLOOKUP(L1224&amp;"", List!D:J, 7, 0)), 0)=0,
   IF(IFERROR(IFERROR(VLOOKUP(L1224, 'CND List'!$A:$C, 3, 0), VLOOKUP(L1224&amp;"", 'CND List'!$A:$C, 3, 0)), 0)=0,
    IF(A1224="KBB", "-", ""),
    IFERROR(VLOOKUP(L1224, 'CND List'!$A:$C, 3, 0), VLOOKUP(L1224&amp;"", 'CND List'!$A:$C, 3, 0))
   ),
   IFERROR(VLOOKUP(L1224, List!D:J, 7, 0), VLOOKUP(L1224&amp;"", List!D:J, 7, 0))
  )
 )
)</f>
        <v>-</v>
      </c>
      <c r="C1224" s="66" t="str">
        <f t="shared" si="20"/>
        <v>wait for return customer</v>
      </c>
      <c r="D1224" s="67" t="str">
        <f ca="1">IF(C1224="Local Scrap","Closed",IFERROR(IF(A1224="kgb","Closed",IF(MID(C1224,5,1)="Q","Closed",LOOKUP(TODAY()-W1224, {0,31,91,181,366}, {"0-30天","31-90天","91-180天","181-365天","365天以上"}))), LOOKUP(TODAY()-Z1224, {0,31,91,181,366}, {"0-30天","31-90天","91-180天","181-365天","365天以上"})))</f>
        <v>91-180天</v>
      </c>
      <c r="E1224" s="67" t="str" cm="1">
        <f t="array" ref="E1224">IF(A1224&lt;&gt;"kbb", "", IF(IFERROR(VALUE(V1224), 0)=MAX(INDEX(($A$2:$A$4929="kbb")*($L$2:$L$4929=L1224)*IFERROR(VALUE($V$2:$V$4929), 0), 0)), "最新", "歷史重複"))</f>
        <v>最新</v>
      </c>
      <c r="F1224" t="s">
        <v>5673</v>
      </c>
      <c r="G1224" t="s">
        <v>29</v>
      </c>
      <c r="H1224" t="s">
        <v>30</v>
      </c>
      <c r="I1224" t="s">
        <v>3483</v>
      </c>
      <c r="J1224" t="s">
        <v>5674</v>
      </c>
      <c r="K1224" t="s">
        <v>5675</v>
      </c>
      <c r="L1224" t="s">
        <v>5676</v>
      </c>
      <c r="M1224" t="s">
        <v>2536</v>
      </c>
      <c r="N1224" t="s">
        <v>1321</v>
      </c>
      <c r="O1224" t="s">
        <v>37</v>
      </c>
      <c r="P1224" t="s">
        <v>5676</v>
      </c>
      <c r="Q1224" t="s">
        <v>38</v>
      </c>
      <c r="R1224" t="s">
        <v>1881</v>
      </c>
      <c r="S1224" t="s">
        <v>5677</v>
      </c>
      <c r="T1224" t="s">
        <v>37</v>
      </c>
      <c r="U1224" t="s">
        <v>37</v>
      </c>
      <c r="V1224" t="s">
        <v>5678</v>
      </c>
      <c r="W1224" t="s">
        <v>113</v>
      </c>
      <c r="X1224" t="s">
        <v>114</v>
      </c>
      <c r="Y1224" t="s">
        <v>5679</v>
      </c>
      <c r="Z1224" t="s">
        <v>5680</v>
      </c>
      <c r="AA1224" t="s">
        <v>44</v>
      </c>
      <c r="AB1224" t="s">
        <v>44</v>
      </c>
      <c r="AC1224" t="s">
        <v>117</v>
      </c>
      <c r="AD1224" t="s">
        <v>1288</v>
      </c>
      <c r="AE1224" t="s">
        <v>37</v>
      </c>
      <c r="AF1224" t="s">
        <v>37</v>
      </c>
      <c r="AG1224" t="s">
        <v>37</v>
      </c>
      <c r="AH1224" t="s">
        <v>37</v>
      </c>
      <c r="AI1224" t="s">
        <v>37</v>
      </c>
    </row>
    <row r="1225" spans="1:35" ht="16.850000000000001" customHeight="1">
      <c r="A1225" s="65" t="str">
        <f>IF(L1225="","",IF(COUNTIF(Wip!K:K,L1225)=0,IF(W1225="","KGB","KBB"),IF(AND(_xlfn.IFNA(VLOOKUP(L1225,Wip!K:M,3,0),"")="Y",Q1225="MTCAPPLYCONF"),"On Hold",IF(W1225="","KGB","KBB"))))</f>
        <v>KGB</v>
      </c>
      <c r="B1225" s="65" t="str">
        <f>IF(A1225="on hold", "on hold",
 IF(A1225="KGB", "Standard Shipment",
  IF(IFERROR(IFERROR(VLOOKUP(L1225, List!D:J, 7, 0), VLOOKUP(L1225&amp;"", List!D:J, 7, 0)), 0)=0,
   IF(IFERROR(IFERROR(VLOOKUP(L1225, 'CND List'!$A:$C, 3, 0), VLOOKUP(L1225&amp;"", 'CND List'!$A:$C, 3, 0)), 0)=0,
    IF(A1225="KBB", "-", ""),
    IFERROR(VLOOKUP(L1225, 'CND List'!$A:$C, 3, 0), VLOOKUP(L1225&amp;"", 'CND List'!$A:$C, 3, 0))
   ),
   IFERROR(VLOOKUP(L1225, List!D:J, 7, 0), VLOOKUP(L1225&amp;"", List!D:J, 7, 0))
  )
 )
)</f>
        <v>Standard Shipment</v>
      </c>
      <c r="C1225" s="66" t="str">
        <f t="shared" si="20"/>
        <v>Standard Shipment</v>
      </c>
      <c r="D1225" s="67" t="str">
        <f ca="1">IF(C1225="Local Scrap","Closed",IFERROR(IF(A1225="kgb","Closed",IF(MID(C1225,5,1)="Q","Closed",LOOKUP(TODAY()-W1225, {0,31,91,181,366}, {"0-30天","31-90天","91-180天","181-365天","365天以上"}))), LOOKUP(TODAY()-Z1225, {0,31,91,181,366}, {"0-30天","31-90天","91-180天","181-365天","365天以上"})))</f>
        <v>Closed</v>
      </c>
      <c r="E1225" s="67" t="str" cm="1">
        <f t="array" ref="E1225">IF(A1225&lt;&gt;"kbb", "", IF(IFERROR(VALUE(V1225), 0)=MAX(INDEX(($A$2:$A$4929="kbb")*($L$2:$L$4929=L1225)*IFERROR(VALUE($V$2:$V$4929), 0), 0)), "最新", "歷史重複"))</f>
        <v/>
      </c>
      <c r="F1225" t="s">
        <v>5673</v>
      </c>
      <c r="G1225" t="s">
        <v>29</v>
      </c>
      <c r="H1225" t="s">
        <v>30</v>
      </c>
      <c r="I1225" t="s">
        <v>3483</v>
      </c>
      <c r="J1225" t="s">
        <v>5674</v>
      </c>
      <c r="K1225" t="s">
        <v>5675</v>
      </c>
      <c r="L1225" t="s">
        <v>5681</v>
      </c>
      <c r="M1225" t="s">
        <v>1575</v>
      </c>
      <c r="N1225" t="s">
        <v>1576</v>
      </c>
      <c r="O1225" t="s">
        <v>37</v>
      </c>
      <c r="P1225" t="s">
        <v>5682</v>
      </c>
      <c r="Q1225" t="s">
        <v>38</v>
      </c>
      <c r="R1225" t="s">
        <v>1881</v>
      </c>
      <c r="S1225" t="s">
        <v>5677</v>
      </c>
      <c r="T1225" t="s">
        <v>5683</v>
      </c>
      <c r="U1225" t="s">
        <v>5612</v>
      </c>
      <c r="V1225" t="s">
        <v>5612</v>
      </c>
      <c r="W1225" t="s">
        <v>37</v>
      </c>
      <c r="X1225" t="s">
        <v>37</v>
      </c>
      <c r="Y1225" t="s">
        <v>37</v>
      </c>
      <c r="Z1225" t="s">
        <v>5684</v>
      </c>
      <c r="AA1225" t="s">
        <v>44</v>
      </c>
      <c r="AB1225" t="s">
        <v>44</v>
      </c>
      <c r="AC1225" t="s">
        <v>45</v>
      </c>
      <c r="AD1225" t="s">
        <v>1532</v>
      </c>
      <c r="AE1225" t="s">
        <v>5614</v>
      </c>
      <c r="AF1225" t="s">
        <v>1918</v>
      </c>
      <c r="AG1225">
        <v>622490</v>
      </c>
      <c r="AH1225">
        <v>5.2</v>
      </c>
      <c r="AI1225">
        <v>5.2</v>
      </c>
    </row>
    <row r="1226" spans="1:35" ht="16.850000000000001" customHeight="1">
      <c r="A1226" s="65" t="str">
        <f>IF(L1226="","",IF(COUNTIF(Wip!K:K,L1226)=0,IF(W1226="","KGB","KBB"),IF(AND(_xlfn.IFNA(VLOOKUP(L1226,Wip!K:M,3,0),"")="Y",Q1226="MTCAPPLYCONF"),"On Hold",IF(W1226="","KGB","KBB"))))</f>
        <v>KGB</v>
      </c>
      <c r="B1226" s="65" t="str">
        <f>IF(A1226="on hold", "on hold",
 IF(A1226="KGB", "Standard Shipment",
  IF(IFERROR(IFERROR(VLOOKUP(L1226, List!D:J, 7, 0), VLOOKUP(L1226&amp;"", List!D:J, 7, 0)), 0)=0,
   IF(IFERROR(IFERROR(VLOOKUP(L1226, 'CND List'!$A:$C, 3, 0), VLOOKUP(L1226&amp;"", 'CND List'!$A:$C, 3, 0)), 0)=0,
    IF(A1226="KBB", "-", ""),
    IFERROR(VLOOKUP(L1226, 'CND List'!$A:$C, 3, 0), VLOOKUP(L1226&amp;"", 'CND List'!$A:$C, 3, 0))
   ),
   IFERROR(VLOOKUP(L1226, List!D:J, 7, 0), VLOOKUP(L1226&amp;"", List!D:J, 7, 0))
  )
 )
)</f>
        <v>Standard Shipment</v>
      </c>
      <c r="C1226" s="66" t="str">
        <f t="shared" si="20"/>
        <v>Standard Shipment</v>
      </c>
      <c r="D1226" s="67" t="str">
        <f ca="1">IF(C1226="Local Scrap","Closed",IFERROR(IF(A1226="kgb","Closed",IF(MID(C1226,5,1)="Q","Closed",LOOKUP(TODAY()-W1226, {0,31,91,181,366}, {"0-30天","31-90天","91-180天","181-365天","365天以上"}))), LOOKUP(TODAY()-Z1226, {0,31,91,181,366}, {"0-30天","31-90天","91-180天","181-365天","365天以上"})))</f>
        <v>Closed</v>
      </c>
      <c r="E1226" s="67" t="str" cm="1">
        <f t="array" ref="E1226">IF(A1226&lt;&gt;"kbb", "", IF(IFERROR(VALUE(V1226), 0)=MAX(INDEX(($A$2:$A$4929="kbb")*($L$2:$L$4929=L1226)*IFERROR(VALUE($V$2:$V$4929), 0), 0)), "最新", "歷史重複"))</f>
        <v/>
      </c>
      <c r="F1226" t="s">
        <v>5673</v>
      </c>
      <c r="G1226" t="s">
        <v>29</v>
      </c>
      <c r="H1226" t="s">
        <v>30</v>
      </c>
      <c r="I1226" t="s">
        <v>3483</v>
      </c>
      <c r="J1226" t="s">
        <v>5674</v>
      </c>
      <c r="K1226" t="s">
        <v>5675</v>
      </c>
      <c r="L1226" t="s">
        <v>5685</v>
      </c>
      <c r="M1226" t="s">
        <v>1295</v>
      </c>
      <c r="N1226" t="s">
        <v>1296</v>
      </c>
      <c r="O1226" t="s">
        <v>37</v>
      </c>
      <c r="P1226" t="s">
        <v>5686</v>
      </c>
      <c r="Q1226" t="s">
        <v>38</v>
      </c>
      <c r="R1226" t="s">
        <v>1881</v>
      </c>
      <c r="S1226" t="s">
        <v>5677</v>
      </c>
      <c r="T1226" t="s">
        <v>5687</v>
      </c>
      <c r="U1226" t="s">
        <v>5156</v>
      </c>
      <c r="V1226" t="s">
        <v>5156</v>
      </c>
      <c r="W1226" t="s">
        <v>37</v>
      </c>
      <c r="X1226" t="s">
        <v>37</v>
      </c>
      <c r="Y1226" t="s">
        <v>37</v>
      </c>
      <c r="Z1226" t="s">
        <v>5688</v>
      </c>
      <c r="AA1226" t="s">
        <v>44</v>
      </c>
      <c r="AB1226" t="s">
        <v>44</v>
      </c>
      <c r="AC1226" t="s">
        <v>45</v>
      </c>
      <c r="AD1226" t="s">
        <v>1302</v>
      </c>
      <c r="AE1226" t="s">
        <v>5158</v>
      </c>
      <c r="AF1226" t="s">
        <v>48</v>
      </c>
      <c r="AG1226">
        <v>622430</v>
      </c>
      <c r="AH1226">
        <v>7.1</v>
      </c>
      <c r="AI1226">
        <v>7.1</v>
      </c>
    </row>
    <row r="1227" spans="1:35" ht="16.850000000000001" customHeight="1">
      <c r="A1227" s="65" t="str">
        <f>IF(L1227="","",IF(COUNTIF(Wip!K:K,L1227)=0,IF(W1227="","KGB","KBB"),IF(AND(_xlfn.IFNA(VLOOKUP(L1227,Wip!K:M,3,0),"")="Y",Q1227="MTCAPPLYCONF"),"On Hold",IF(W1227="","KGB","KBB"))))</f>
        <v>KGB</v>
      </c>
      <c r="B1227" s="65" t="str">
        <f>IF(A1227="on hold", "on hold",
 IF(A1227="KGB", "Standard Shipment",
  IF(IFERROR(IFERROR(VLOOKUP(L1227, List!D:J, 7, 0), VLOOKUP(L1227&amp;"", List!D:J, 7, 0)), 0)=0,
   IF(IFERROR(IFERROR(VLOOKUP(L1227, 'CND List'!$A:$C, 3, 0), VLOOKUP(L1227&amp;"", 'CND List'!$A:$C, 3, 0)), 0)=0,
    IF(A1227="KBB", "-", ""),
    IFERROR(VLOOKUP(L1227, 'CND List'!$A:$C, 3, 0), VLOOKUP(L1227&amp;"", 'CND List'!$A:$C, 3, 0))
   ),
   IFERROR(VLOOKUP(L1227, List!D:J, 7, 0), VLOOKUP(L1227&amp;"", List!D:J, 7, 0))
  )
 )
)</f>
        <v>Standard Shipment</v>
      </c>
      <c r="C1227" s="66" t="str">
        <f t="shared" si="20"/>
        <v>Standard Shipment</v>
      </c>
      <c r="D1227" s="67" t="str">
        <f ca="1">IF(C1227="Local Scrap","Closed",IFERROR(IF(A1227="kgb","Closed",IF(MID(C1227,5,1)="Q","Closed",LOOKUP(TODAY()-W1227, {0,31,91,181,366}, {"0-30天","31-90天","91-180天","181-365天","365天以上"}))), LOOKUP(TODAY()-Z1227, {0,31,91,181,366}, {"0-30天","31-90天","91-180天","181-365天","365天以上"})))</f>
        <v>Closed</v>
      </c>
      <c r="E1227" s="67" t="str" cm="1">
        <f t="array" ref="E1227">IF(A1227&lt;&gt;"kbb", "", IF(IFERROR(VALUE(V1227), 0)=MAX(INDEX(($A$2:$A$4929="kbb")*($L$2:$L$4929=L1227)*IFERROR(VALUE($V$2:$V$4929), 0), 0)), "最新", "歷史重複"))</f>
        <v/>
      </c>
      <c r="F1227" t="s">
        <v>5673</v>
      </c>
      <c r="G1227" t="s">
        <v>29</v>
      </c>
      <c r="H1227" t="s">
        <v>30</v>
      </c>
      <c r="I1227" t="s">
        <v>3483</v>
      </c>
      <c r="J1227" t="s">
        <v>5674</v>
      </c>
      <c r="K1227" t="s">
        <v>5675</v>
      </c>
      <c r="L1227" t="s">
        <v>5689</v>
      </c>
      <c r="M1227" t="s">
        <v>2544</v>
      </c>
      <c r="N1227" t="s">
        <v>2481</v>
      </c>
      <c r="O1227" t="s">
        <v>37</v>
      </c>
      <c r="P1227" t="s">
        <v>5690</v>
      </c>
      <c r="Q1227" t="s">
        <v>38</v>
      </c>
      <c r="R1227" t="s">
        <v>1881</v>
      </c>
      <c r="S1227" t="s">
        <v>5677</v>
      </c>
      <c r="T1227" t="s">
        <v>5691</v>
      </c>
      <c r="U1227" t="s">
        <v>5612</v>
      </c>
      <c r="V1227" t="s">
        <v>5612</v>
      </c>
      <c r="W1227" t="s">
        <v>37</v>
      </c>
      <c r="X1227" t="s">
        <v>37</v>
      </c>
      <c r="Y1227" t="s">
        <v>37</v>
      </c>
      <c r="Z1227" t="s">
        <v>5692</v>
      </c>
      <c r="AA1227" t="s">
        <v>44</v>
      </c>
      <c r="AB1227" t="s">
        <v>44</v>
      </c>
      <c r="AC1227" t="s">
        <v>45</v>
      </c>
      <c r="AD1227" t="s">
        <v>1532</v>
      </c>
      <c r="AE1227" t="s">
        <v>5614</v>
      </c>
      <c r="AF1227" t="s">
        <v>1730</v>
      </c>
      <c r="AG1227">
        <v>622490</v>
      </c>
      <c r="AH1227">
        <v>6.4</v>
      </c>
      <c r="AI1227">
        <v>6.4</v>
      </c>
    </row>
    <row r="1228" spans="1:35" ht="16.850000000000001" customHeight="1">
      <c r="A1228" s="65" t="str">
        <f>IF(L1228="","",IF(COUNTIF(Wip!K:K,L1228)=0,IF(W1228="","KGB","KBB"),IF(AND(_xlfn.IFNA(VLOOKUP(L1228,Wip!K:M,3,0),"")="Y",Q1228="MTCAPPLYCONF"),"On Hold",IF(W1228="","KGB","KBB"))))</f>
        <v>KGB</v>
      </c>
      <c r="B1228" s="65" t="str">
        <f>IF(A1228="on hold", "on hold",
 IF(A1228="KGB", "Standard Shipment",
  IF(IFERROR(IFERROR(VLOOKUP(L1228, List!D:J, 7, 0), VLOOKUP(L1228&amp;"", List!D:J, 7, 0)), 0)=0,
   IF(IFERROR(IFERROR(VLOOKUP(L1228, 'CND List'!$A:$C, 3, 0), VLOOKUP(L1228&amp;"", 'CND List'!$A:$C, 3, 0)), 0)=0,
    IF(A1228="KBB", "-", ""),
    IFERROR(VLOOKUP(L1228, 'CND List'!$A:$C, 3, 0), VLOOKUP(L1228&amp;"", 'CND List'!$A:$C, 3, 0))
   ),
   IFERROR(VLOOKUP(L1228, List!D:J, 7, 0), VLOOKUP(L1228&amp;"", List!D:J, 7, 0))
  )
 )
)</f>
        <v>Standard Shipment</v>
      </c>
      <c r="C1228" s="66" t="str">
        <f t="shared" si="20"/>
        <v>Standard Shipment</v>
      </c>
      <c r="D1228" s="67" t="str">
        <f ca="1">IF(C1228="Local Scrap","Closed",IFERROR(IF(A1228="kgb","Closed",IF(MID(C1228,5,1)="Q","Closed",LOOKUP(TODAY()-W1228, {0,31,91,181,366}, {"0-30天","31-90天","91-180天","181-365天","365天以上"}))), LOOKUP(TODAY()-Z1228, {0,31,91,181,366}, {"0-30天","31-90天","91-180天","181-365天","365天以上"})))</f>
        <v>Closed</v>
      </c>
      <c r="E1228" s="67" t="str" cm="1">
        <f t="array" ref="E1228">IF(A1228&lt;&gt;"kbb", "", IF(IFERROR(VALUE(V1228), 0)=MAX(INDEX(($A$2:$A$4929="kbb")*($L$2:$L$4929=L1228)*IFERROR(VALUE($V$2:$V$4929), 0), 0)), "最新", "歷史重複"))</f>
        <v/>
      </c>
      <c r="F1228" t="s">
        <v>5673</v>
      </c>
      <c r="G1228" t="s">
        <v>29</v>
      </c>
      <c r="H1228" t="s">
        <v>30</v>
      </c>
      <c r="I1228" t="s">
        <v>3483</v>
      </c>
      <c r="J1228" t="s">
        <v>5674</v>
      </c>
      <c r="K1228" t="s">
        <v>5675</v>
      </c>
      <c r="L1228" t="s">
        <v>5693</v>
      </c>
      <c r="M1228" t="s">
        <v>2367</v>
      </c>
      <c r="N1228" t="s">
        <v>2087</v>
      </c>
      <c r="O1228" t="s">
        <v>37</v>
      </c>
      <c r="P1228" t="s">
        <v>5694</v>
      </c>
      <c r="Q1228" t="s">
        <v>38</v>
      </c>
      <c r="R1228" t="s">
        <v>1881</v>
      </c>
      <c r="S1228" t="s">
        <v>5677</v>
      </c>
      <c r="T1228" t="s">
        <v>5695</v>
      </c>
      <c r="U1228" t="s">
        <v>5626</v>
      </c>
      <c r="V1228" t="s">
        <v>5626</v>
      </c>
      <c r="W1228" t="s">
        <v>37</v>
      </c>
      <c r="X1228" t="s">
        <v>37</v>
      </c>
      <c r="Y1228" t="s">
        <v>37</v>
      </c>
      <c r="Z1228" t="s">
        <v>5696</v>
      </c>
      <c r="AA1228" t="s">
        <v>44</v>
      </c>
      <c r="AB1228" t="s">
        <v>44</v>
      </c>
      <c r="AC1228" t="s">
        <v>45</v>
      </c>
      <c r="AD1228" t="s">
        <v>1847</v>
      </c>
      <c r="AE1228" t="s">
        <v>5628</v>
      </c>
      <c r="AF1228" t="s">
        <v>1730</v>
      </c>
      <c r="AG1228">
        <v>622410</v>
      </c>
      <c r="AH1228">
        <v>5.5</v>
      </c>
      <c r="AI1228">
        <v>5.5</v>
      </c>
    </row>
    <row r="1229" spans="1:35" ht="16.850000000000001" customHeight="1">
      <c r="A1229" s="65" t="str">
        <f>IF(L1229="","",IF(COUNTIF(Wip!K:K,L1229)=0,IF(W1229="","KGB","KBB"),IF(AND(_xlfn.IFNA(VLOOKUP(L1229,Wip!K:M,3,0),"")="Y",Q1229="MTCAPPLYCONF"),"On Hold",IF(W1229="","KGB","KBB"))))</f>
        <v>KGB</v>
      </c>
      <c r="B1229" s="65" t="str">
        <f>IF(A1229="on hold", "on hold",
 IF(A1229="KGB", "Standard Shipment",
  IF(IFERROR(IFERROR(VLOOKUP(L1229, List!D:J, 7, 0), VLOOKUP(L1229&amp;"", List!D:J, 7, 0)), 0)=0,
   IF(IFERROR(IFERROR(VLOOKUP(L1229, 'CND List'!$A:$C, 3, 0), VLOOKUP(L1229&amp;"", 'CND List'!$A:$C, 3, 0)), 0)=0,
    IF(A1229="KBB", "-", ""),
    IFERROR(VLOOKUP(L1229, 'CND List'!$A:$C, 3, 0), VLOOKUP(L1229&amp;"", 'CND List'!$A:$C, 3, 0))
   ),
   IFERROR(VLOOKUP(L1229, List!D:J, 7, 0), VLOOKUP(L1229&amp;"", List!D:J, 7, 0))
  )
 )
)</f>
        <v>Standard Shipment</v>
      </c>
      <c r="C1229" s="66" t="str">
        <f t="shared" si="20"/>
        <v>Standard Shipment</v>
      </c>
      <c r="D1229" s="67" t="str">
        <f ca="1">IF(C1229="Local Scrap","Closed",IFERROR(IF(A1229="kgb","Closed",IF(MID(C1229,5,1)="Q","Closed",LOOKUP(TODAY()-W1229, {0,31,91,181,366}, {"0-30天","31-90天","91-180天","181-365天","365天以上"}))), LOOKUP(TODAY()-Z1229, {0,31,91,181,366}, {"0-30天","31-90天","91-180天","181-365天","365天以上"})))</f>
        <v>Closed</v>
      </c>
      <c r="E1229" s="67" t="str" cm="1">
        <f t="array" ref="E1229">IF(A1229&lt;&gt;"kbb", "", IF(IFERROR(VALUE(V1229), 0)=MAX(INDEX(($A$2:$A$4929="kbb")*($L$2:$L$4929=L1229)*IFERROR(VALUE($V$2:$V$4929), 0), 0)), "最新", "歷史重複"))</f>
        <v/>
      </c>
      <c r="F1229" t="s">
        <v>5673</v>
      </c>
      <c r="G1229" t="s">
        <v>29</v>
      </c>
      <c r="H1229" t="s">
        <v>30</v>
      </c>
      <c r="I1229" t="s">
        <v>3483</v>
      </c>
      <c r="J1229" t="s">
        <v>5674</v>
      </c>
      <c r="K1229" t="s">
        <v>5675</v>
      </c>
      <c r="L1229" t="s">
        <v>5697</v>
      </c>
      <c r="M1229" t="s">
        <v>1248</v>
      </c>
      <c r="N1229" t="s">
        <v>1249</v>
      </c>
      <c r="O1229" t="s">
        <v>37</v>
      </c>
      <c r="P1229" t="s">
        <v>5698</v>
      </c>
      <c r="Q1229" t="s">
        <v>38</v>
      </c>
      <c r="R1229" t="s">
        <v>1881</v>
      </c>
      <c r="S1229" t="s">
        <v>5677</v>
      </c>
      <c r="T1229" t="s">
        <v>5699</v>
      </c>
      <c r="U1229" t="s">
        <v>5626</v>
      </c>
      <c r="V1229" t="s">
        <v>5626</v>
      </c>
      <c r="W1229" t="s">
        <v>37</v>
      </c>
      <c r="X1229" t="s">
        <v>37</v>
      </c>
      <c r="Y1229" t="s">
        <v>37</v>
      </c>
      <c r="Z1229" t="s">
        <v>5700</v>
      </c>
      <c r="AA1229" t="s">
        <v>44</v>
      </c>
      <c r="AB1229" t="s">
        <v>44</v>
      </c>
      <c r="AC1229" t="s">
        <v>45</v>
      </c>
      <c r="AD1229" t="s">
        <v>1257</v>
      </c>
      <c r="AE1229" t="s">
        <v>5628</v>
      </c>
      <c r="AF1229" t="s">
        <v>48</v>
      </c>
      <c r="AG1229">
        <v>622410</v>
      </c>
      <c r="AH1229">
        <v>6.3</v>
      </c>
      <c r="AI1229">
        <v>6.3</v>
      </c>
    </row>
    <row r="1230" spans="1:35" ht="16.850000000000001" customHeight="1">
      <c r="A1230" s="65" t="str">
        <f>IF(L1230="","",IF(COUNTIF(Wip!K:K,L1230)=0,IF(W1230="","KGB","KBB"),IF(AND(_xlfn.IFNA(VLOOKUP(L1230,Wip!K:M,3,0),"")="Y",Q1230="MTCAPPLYCONF"),"On Hold",IF(W1230="","KGB","KBB"))))</f>
        <v>KGB</v>
      </c>
      <c r="B1230" s="65" t="str">
        <f>IF(A1230="on hold", "on hold",
 IF(A1230="KGB", "Standard Shipment",
  IF(IFERROR(IFERROR(VLOOKUP(L1230, List!D:J, 7, 0), VLOOKUP(L1230&amp;"", List!D:J, 7, 0)), 0)=0,
   IF(IFERROR(IFERROR(VLOOKUP(L1230, 'CND List'!$A:$C, 3, 0), VLOOKUP(L1230&amp;"", 'CND List'!$A:$C, 3, 0)), 0)=0,
    IF(A1230="KBB", "-", ""),
    IFERROR(VLOOKUP(L1230, 'CND List'!$A:$C, 3, 0), VLOOKUP(L1230&amp;"", 'CND List'!$A:$C, 3, 0))
   ),
   IFERROR(VLOOKUP(L1230, List!D:J, 7, 0), VLOOKUP(L1230&amp;"", List!D:J, 7, 0))
  )
 )
)</f>
        <v>Standard Shipment</v>
      </c>
      <c r="C1230" s="66" t="str">
        <f t="shared" si="20"/>
        <v>Standard Shipment</v>
      </c>
      <c r="D1230" s="67" t="str">
        <f ca="1">IF(C1230="Local Scrap","Closed",IFERROR(IF(A1230="kgb","Closed",IF(MID(C1230,5,1)="Q","Closed",LOOKUP(TODAY()-W1230, {0,31,91,181,366}, {"0-30天","31-90天","91-180天","181-365天","365天以上"}))), LOOKUP(TODAY()-Z1230, {0,31,91,181,366}, {"0-30天","31-90天","91-180天","181-365天","365天以上"})))</f>
        <v>Closed</v>
      </c>
      <c r="E1230" s="67" t="str" cm="1">
        <f t="array" ref="E1230">IF(A1230&lt;&gt;"kbb", "", IF(IFERROR(VALUE(V1230), 0)=MAX(INDEX(($A$2:$A$4929="kbb")*($L$2:$L$4929=L1230)*IFERROR(VALUE($V$2:$V$4929), 0), 0)), "最新", "歷史重複"))</f>
        <v/>
      </c>
      <c r="F1230" t="s">
        <v>5701</v>
      </c>
      <c r="G1230" t="s">
        <v>29</v>
      </c>
      <c r="H1230" t="s">
        <v>30</v>
      </c>
      <c r="I1230" t="s">
        <v>3483</v>
      </c>
      <c r="J1230" t="s">
        <v>5702</v>
      </c>
      <c r="K1230" t="s">
        <v>5703</v>
      </c>
      <c r="L1230" t="s">
        <v>5704</v>
      </c>
      <c r="M1230" t="s">
        <v>3335</v>
      </c>
      <c r="N1230" t="s">
        <v>1260</v>
      </c>
      <c r="O1230" t="s">
        <v>37</v>
      </c>
      <c r="P1230" t="s">
        <v>5705</v>
      </c>
      <c r="Q1230" t="s">
        <v>38</v>
      </c>
      <c r="R1230" t="s">
        <v>1881</v>
      </c>
      <c r="S1230" t="s">
        <v>5706</v>
      </c>
      <c r="T1230" t="s">
        <v>5707</v>
      </c>
      <c r="U1230" t="s">
        <v>5156</v>
      </c>
      <c r="V1230" t="s">
        <v>5156</v>
      </c>
      <c r="W1230" t="s">
        <v>37</v>
      </c>
      <c r="X1230" t="s">
        <v>37</v>
      </c>
      <c r="Y1230" t="s">
        <v>37</v>
      </c>
      <c r="Z1230" t="s">
        <v>5708</v>
      </c>
      <c r="AA1230" t="s">
        <v>44</v>
      </c>
      <c r="AB1230" t="s">
        <v>44</v>
      </c>
      <c r="AC1230" t="s">
        <v>45</v>
      </c>
      <c r="AD1230" t="s">
        <v>1257</v>
      </c>
      <c r="AE1230" t="s">
        <v>5709</v>
      </c>
      <c r="AF1230" t="s">
        <v>1918</v>
      </c>
      <c r="AG1230">
        <v>622430</v>
      </c>
      <c r="AH1230">
        <v>7.9</v>
      </c>
      <c r="AI1230">
        <v>7.9</v>
      </c>
    </row>
    <row r="1231" spans="1:35" ht="16.850000000000001" customHeight="1">
      <c r="A1231" s="65" t="str">
        <f>IF(L1231="","",IF(COUNTIF(Wip!K:K,L1231)=0,IF(W1231="","KGB","KBB"),IF(AND(_xlfn.IFNA(VLOOKUP(L1231,Wip!K:M,3,0),"")="Y",Q1231="MTCAPPLYCONF"),"On Hold",IF(W1231="","KGB","KBB"))))</f>
        <v>On Hold</v>
      </c>
      <c r="B1231" s="65" t="str">
        <f>IF(A1231="on hold", "on hold",
 IF(A1231="KGB", "Standard Shipment",
  IF(IFERROR(IFERROR(VLOOKUP(L1231, List!D:J, 7, 0), VLOOKUP(L1231&amp;"", List!D:J, 7, 0)), 0)=0,
   IF(IFERROR(IFERROR(VLOOKUP(L1231, 'CND List'!$A:$C, 3, 0), VLOOKUP(L1231&amp;"", 'CND List'!$A:$C, 3, 0)), 0)=0,
    IF(A1231="KBB", "-", ""),
    IFERROR(VLOOKUP(L1231, 'CND List'!$A:$C, 3, 0), VLOOKUP(L1231&amp;"", 'CND List'!$A:$C, 3, 0))
   ),
   IFERROR(VLOOKUP(L1231, List!D:J, 7, 0), VLOOKUP(L1231&amp;"", List!D:J, 7, 0))
  )
 )
)</f>
        <v>on hold</v>
      </c>
      <c r="C1231" s="66" t="str">
        <f t="shared" si="20"/>
        <v>on hold</v>
      </c>
      <c r="D1231" s="67" t="str">
        <f ca="1">IF(C1231="Local Scrap","Closed",IFERROR(IF(A1231="kgb","Closed",IF(MID(C1231,5,1)="Q","Closed",LOOKUP(TODAY()-W1231, {0,31,91,181,366}, {"0-30天","31-90天","91-180天","181-365天","365天以上"}))), LOOKUP(TODAY()-Z1231, {0,31,91,181,366}, {"0-30天","31-90天","91-180天","181-365天","365天以上"})))</f>
        <v>91-180天</v>
      </c>
      <c r="E1231" s="67" t="str" cm="1">
        <f t="array" ref="E1231">IF(A1231&lt;&gt;"kbb", "", IF(IFERROR(VALUE(V1231), 0)=MAX(INDEX(($A$2:$A$4929="kbb")*($L$2:$L$4929=L1231)*IFERROR(VALUE($V$2:$V$4929), 0), 0)), "最新", "歷史重複"))</f>
        <v/>
      </c>
      <c r="F1231" t="s">
        <v>5701</v>
      </c>
      <c r="G1231" t="s">
        <v>29</v>
      </c>
      <c r="H1231" t="s">
        <v>30</v>
      </c>
      <c r="I1231" t="s">
        <v>3483</v>
      </c>
      <c r="J1231" t="s">
        <v>5702</v>
      </c>
      <c r="K1231" t="s">
        <v>5703</v>
      </c>
      <c r="L1231" t="s">
        <v>5710</v>
      </c>
      <c r="M1231" t="s">
        <v>1248</v>
      </c>
      <c r="N1231" t="s">
        <v>1249</v>
      </c>
      <c r="O1231" t="s">
        <v>37</v>
      </c>
      <c r="P1231" t="s">
        <v>5710</v>
      </c>
      <c r="Q1231" t="s">
        <v>2309</v>
      </c>
      <c r="R1231" t="s">
        <v>1881</v>
      </c>
      <c r="S1231" t="s">
        <v>5706</v>
      </c>
      <c r="T1231" t="s">
        <v>37</v>
      </c>
      <c r="U1231" t="s">
        <v>37</v>
      </c>
      <c r="V1231" t="s">
        <v>37</v>
      </c>
      <c r="W1231" t="s">
        <v>37</v>
      </c>
      <c r="X1231" t="s">
        <v>37</v>
      </c>
      <c r="Y1231" t="s">
        <v>37</v>
      </c>
      <c r="Z1231" t="s">
        <v>5711</v>
      </c>
      <c r="AA1231" t="s">
        <v>44</v>
      </c>
      <c r="AB1231" t="s">
        <v>44</v>
      </c>
      <c r="AC1231" t="s">
        <v>45</v>
      </c>
      <c r="AD1231" t="s">
        <v>1257</v>
      </c>
      <c r="AE1231" t="s">
        <v>37</v>
      </c>
      <c r="AF1231" t="s">
        <v>37</v>
      </c>
      <c r="AG1231" t="s">
        <v>37</v>
      </c>
      <c r="AH1231" t="s">
        <v>37</v>
      </c>
      <c r="AI1231" t="s">
        <v>37</v>
      </c>
    </row>
    <row r="1232" spans="1:35" ht="16.850000000000001" customHeight="1">
      <c r="A1232" s="65" t="str">
        <f>IF(L1232="","",IF(COUNTIF(Wip!K:K,L1232)=0,IF(W1232="","KGB","KBB"),IF(AND(_xlfn.IFNA(VLOOKUP(L1232,Wip!K:M,3,0),"")="Y",Q1232="MTCAPPLYCONF"),"On Hold",IF(W1232="","KGB","KBB"))))</f>
        <v>KGB</v>
      </c>
      <c r="B1232" s="65" t="str">
        <f>IF(A1232="on hold", "on hold",
 IF(A1232="KGB", "Standard Shipment",
  IF(IFERROR(IFERROR(VLOOKUP(L1232, List!D:J, 7, 0), VLOOKUP(L1232&amp;"", List!D:J, 7, 0)), 0)=0,
   IF(IFERROR(IFERROR(VLOOKUP(L1232, 'CND List'!$A:$C, 3, 0), VLOOKUP(L1232&amp;"", 'CND List'!$A:$C, 3, 0)), 0)=0,
    IF(A1232="KBB", "-", ""),
    IFERROR(VLOOKUP(L1232, 'CND List'!$A:$C, 3, 0), VLOOKUP(L1232&amp;"", 'CND List'!$A:$C, 3, 0))
   ),
   IFERROR(VLOOKUP(L1232, List!D:J, 7, 0), VLOOKUP(L1232&amp;"", List!D:J, 7, 0))
  )
 )
)</f>
        <v>Standard Shipment</v>
      </c>
      <c r="C1232" s="66" t="str">
        <f t="shared" si="20"/>
        <v>Standard Shipment</v>
      </c>
      <c r="D1232" s="67" t="str">
        <f ca="1">IF(C1232="Local Scrap","Closed",IFERROR(IF(A1232="kgb","Closed",IF(MID(C1232,5,1)="Q","Closed",LOOKUP(TODAY()-W1232, {0,31,91,181,366}, {"0-30天","31-90天","91-180天","181-365天","365天以上"}))), LOOKUP(TODAY()-Z1232, {0,31,91,181,366}, {"0-30天","31-90天","91-180天","181-365天","365天以上"})))</f>
        <v>Closed</v>
      </c>
      <c r="E1232" s="67" t="str" cm="1">
        <f t="array" ref="E1232">IF(A1232&lt;&gt;"kbb", "", IF(IFERROR(VALUE(V1232), 0)=MAX(INDEX(($A$2:$A$4929="kbb")*($L$2:$L$4929=L1232)*IFERROR(VALUE($V$2:$V$4929), 0), 0)), "最新", "歷史重複"))</f>
        <v/>
      </c>
      <c r="F1232" t="s">
        <v>5701</v>
      </c>
      <c r="G1232" t="s">
        <v>29</v>
      </c>
      <c r="H1232" t="s">
        <v>30</v>
      </c>
      <c r="I1232" t="s">
        <v>3483</v>
      </c>
      <c r="J1232" t="s">
        <v>5702</v>
      </c>
      <c r="K1232" t="s">
        <v>5703</v>
      </c>
      <c r="L1232" t="s">
        <v>5712</v>
      </c>
      <c r="M1232" t="s">
        <v>5010</v>
      </c>
      <c r="N1232" t="s">
        <v>1411</v>
      </c>
      <c r="O1232" t="s">
        <v>37</v>
      </c>
      <c r="P1232" t="s">
        <v>5713</v>
      </c>
      <c r="Q1232" t="s">
        <v>38</v>
      </c>
      <c r="R1232" t="s">
        <v>1881</v>
      </c>
      <c r="S1232" t="s">
        <v>5706</v>
      </c>
      <c r="T1232" t="s">
        <v>5714</v>
      </c>
      <c r="U1232" t="s">
        <v>5156</v>
      </c>
      <c r="V1232" t="s">
        <v>5156</v>
      </c>
      <c r="W1232" t="s">
        <v>37</v>
      </c>
      <c r="X1232" t="s">
        <v>37</v>
      </c>
      <c r="Y1232" t="s">
        <v>37</v>
      </c>
      <c r="Z1232" t="s">
        <v>5715</v>
      </c>
      <c r="AA1232" t="s">
        <v>44</v>
      </c>
      <c r="AB1232" t="s">
        <v>44</v>
      </c>
      <c r="AC1232" t="s">
        <v>45</v>
      </c>
      <c r="AD1232" t="s">
        <v>1257</v>
      </c>
      <c r="AE1232" t="s">
        <v>5709</v>
      </c>
      <c r="AF1232" t="s">
        <v>1918</v>
      </c>
      <c r="AG1232">
        <v>622430</v>
      </c>
      <c r="AH1232">
        <v>7.9</v>
      </c>
      <c r="AI1232">
        <v>7.9</v>
      </c>
    </row>
    <row r="1233" spans="1:35" ht="16.850000000000001" customHeight="1">
      <c r="A1233" s="65" t="str">
        <f>IF(L1233="","",IF(COUNTIF(Wip!K:K,L1233)=0,IF(W1233="","KGB","KBB"),IF(AND(_xlfn.IFNA(VLOOKUP(L1233,Wip!K:M,3,0),"")="Y",Q1233="MTCAPPLYCONF"),"On Hold",IF(W1233="","KGB","KBB"))))</f>
        <v>KGB</v>
      </c>
      <c r="B1233" s="65" t="str">
        <f>IF(A1233="on hold", "on hold",
 IF(A1233="KGB", "Standard Shipment",
  IF(IFERROR(IFERROR(VLOOKUP(L1233, List!D:J, 7, 0), VLOOKUP(L1233&amp;"", List!D:J, 7, 0)), 0)=0,
   IF(IFERROR(IFERROR(VLOOKUP(L1233, 'CND List'!$A:$C, 3, 0), VLOOKUP(L1233&amp;"", 'CND List'!$A:$C, 3, 0)), 0)=0,
    IF(A1233="KBB", "-", ""),
    IFERROR(VLOOKUP(L1233, 'CND List'!$A:$C, 3, 0), VLOOKUP(L1233&amp;"", 'CND List'!$A:$C, 3, 0))
   ),
   IFERROR(VLOOKUP(L1233, List!D:J, 7, 0), VLOOKUP(L1233&amp;"", List!D:J, 7, 0))
  )
 )
)</f>
        <v>Standard Shipment</v>
      </c>
      <c r="C1233" s="66" t="str">
        <f t="shared" si="20"/>
        <v>Standard Shipment</v>
      </c>
      <c r="D1233" s="67" t="str">
        <f ca="1">IF(C1233="Local Scrap","Closed",IFERROR(IF(A1233="kgb","Closed",IF(MID(C1233,5,1)="Q","Closed",LOOKUP(TODAY()-W1233, {0,31,91,181,366}, {"0-30天","31-90天","91-180天","181-365天","365天以上"}))), LOOKUP(TODAY()-Z1233, {0,31,91,181,366}, {"0-30天","31-90天","91-180天","181-365天","365天以上"})))</f>
        <v>Closed</v>
      </c>
      <c r="E1233" s="67" t="str" cm="1">
        <f t="array" ref="E1233">IF(A1233&lt;&gt;"kbb", "", IF(IFERROR(VALUE(V1233), 0)=MAX(INDEX(($A$2:$A$4929="kbb")*($L$2:$L$4929=L1233)*IFERROR(VALUE($V$2:$V$4929), 0), 0)), "最新", "歷史重複"))</f>
        <v/>
      </c>
      <c r="F1233" t="s">
        <v>5701</v>
      </c>
      <c r="G1233" t="s">
        <v>29</v>
      </c>
      <c r="H1233" t="s">
        <v>30</v>
      </c>
      <c r="I1233" t="s">
        <v>3483</v>
      </c>
      <c r="J1233" t="s">
        <v>5702</v>
      </c>
      <c r="K1233" t="s">
        <v>5703</v>
      </c>
      <c r="L1233" t="s">
        <v>5716</v>
      </c>
      <c r="M1233" t="s">
        <v>2278</v>
      </c>
      <c r="N1233" t="s">
        <v>1843</v>
      </c>
      <c r="O1233" t="s">
        <v>37</v>
      </c>
      <c r="P1233" t="s">
        <v>5717</v>
      </c>
      <c r="Q1233" t="s">
        <v>38</v>
      </c>
      <c r="R1233" t="s">
        <v>1881</v>
      </c>
      <c r="S1233" t="s">
        <v>5706</v>
      </c>
      <c r="T1233" t="s">
        <v>5718</v>
      </c>
      <c r="U1233" t="s">
        <v>5156</v>
      </c>
      <c r="V1233" t="s">
        <v>5156</v>
      </c>
      <c r="W1233" t="s">
        <v>37</v>
      </c>
      <c r="X1233" t="s">
        <v>37</v>
      </c>
      <c r="Y1233" t="s">
        <v>37</v>
      </c>
      <c r="Z1233" t="s">
        <v>5719</v>
      </c>
      <c r="AA1233" t="s">
        <v>44</v>
      </c>
      <c r="AB1233" t="s">
        <v>44</v>
      </c>
      <c r="AC1233" t="s">
        <v>45</v>
      </c>
      <c r="AD1233" t="s">
        <v>1847</v>
      </c>
      <c r="AE1233" t="s">
        <v>5709</v>
      </c>
      <c r="AF1233" t="s">
        <v>1918</v>
      </c>
      <c r="AG1233">
        <v>622430</v>
      </c>
      <c r="AH1233">
        <v>7.9</v>
      </c>
      <c r="AI1233">
        <v>7.9</v>
      </c>
    </row>
    <row r="1234" spans="1:35" ht="16.850000000000001" customHeight="1">
      <c r="A1234" s="65" t="str">
        <f>IF(L1234="","",IF(COUNTIF(Wip!K:K,L1234)=0,IF(W1234="","KGB","KBB"),IF(AND(_xlfn.IFNA(VLOOKUP(L1234,Wip!K:M,3,0),"")="Y",Q1234="MTCAPPLYCONF"),"On Hold",IF(W1234="","KGB","KBB"))))</f>
        <v>On Hold</v>
      </c>
      <c r="B1234" s="65" t="str">
        <f>IF(A1234="on hold", "on hold",
 IF(A1234="KGB", "Standard Shipment",
  IF(IFERROR(IFERROR(VLOOKUP(L1234, List!D:J, 7, 0), VLOOKUP(L1234&amp;"", List!D:J, 7, 0)), 0)=0,
   IF(IFERROR(IFERROR(VLOOKUP(L1234, 'CND List'!$A:$C, 3, 0), VLOOKUP(L1234&amp;"", 'CND List'!$A:$C, 3, 0)), 0)=0,
    IF(A1234="KBB", "-", ""),
    IFERROR(VLOOKUP(L1234, 'CND List'!$A:$C, 3, 0), VLOOKUP(L1234&amp;"", 'CND List'!$A:$C, 3, 0))
   ),
   IFERROR(VLOOKUP(L1234, List!D:J, 7, 0), VLOOKUP(L1234&amp;"", List!D:J, 7, 0))
  )
 )
)</f>
        <v>on hold</v>
      </c>
      <c r="C1234" s="66" t="str">
        <f t="shared" si="20"/>
        <v>on hold</v>
      </c>
      <c r="D1234" s="67" t="str">
        <f ca="1">IF(C1234="Local Scrap","Closed",IFERROR(IF(A1234="kgb","Closed",IF(MID(C1234,5,1)="Q","Closed",LOOKUP(TODAY()-W1234, {0,31,91,181,366}, {"0-30天","31-90天","91-180天","181-365天","365天以上"}))), LOOKUP(TODAY()-Z1234, {0,31,91,181,366}, {"0-30天","31-90天","91-180天","181-365天","365天以上"})))</f>
        <v>91-180天</v>
      </c>
      <c r="E1234" s="67" t="str" cm="1">
        <f t="array" ref="E1234">IF(A1234&lt;&gt;"kbb", "", IF(IFERROR(VALUE(V1234), 0)=MAX(INDEX(($A$2:$A$4929="kbb")*($L$2:$L$4929=L1234)*IFERROR(VALUE($V$2:$V$4929), 0), 0)), "最新", "歷史重複"))</f>
        <v/>
      </c>
      <c r="F1234" t="s">
        <v>5701</v>
      </c>
      <c r="G1234" t="s">
        <v>29</v>
      </c>
      <c r="H1234" t="s">
        <v>30</v>
      </c>
      <c r="I1234" t="s">
        <v>3483</v>
      </c>
      <c r="J1234" t="s">
        <v>5702</v>
      </c>
      <c r="K1234" t="s">
        <v>5703</v>
      </c>
      <c r="L1234" t="s">
        <v>5720</v>
      </c>
      <c r="M1234" t="s">
        <v>1725</v>
      </c>
      <c r="N1234" t="s">
        <v>1391</v>
      </c>
      <c r="O1234" t="s">
        <v>37</v>
      </c>
      <c r="P1234" t="s">
        <v>5720</v>
      </c>
      <c r="Q1234" t="s">
        <v>2309</v>
      </c>
      <c r="R1234" t="s">
        <v>1881</v>
      </c>
      <c r="S1234" t="s">
        <v>5706</v>
      </c>
      <c r="T1234" t="s">
        <v>37</v>
      </c>
      <c r="U1234" t="s">
        <v>37</v>
      </c>
      <c r="V1234" t="s">
        <v>37</v>
      </c>
      <c r="W1234" t="s">
        <v>37</v>
      </c>
      <c r="X1234" t="s">
        <v>37</v>
      </c>
      <c r="Y1234" t="s">
        <v>37</v>
      </c>
      <c r="Z1234" t="s">
        <v>5721</v>
      </c>
      <c r="AA1234" t="s">
        <v>44</v>
      </c>
      <c r="AB1234" t="s">
        <v>44</v>
      </c>
      <c r="AC1234" t="s">
        <v>45</v>
      </c>
      <c r="AD1234" t="s">
        <v>1302</v>
      </c>
      <c r="AE1234" t="s">
        <v>37</v>
      </c>
      <c r="AF1234" t="s">
        <v>37</v>
      </c>
      <c r="AG1234" t="s">
        <v>37</v>
      </c>
      <c r="AH1234" t="s">
        <v>37</v>
      </c>
      <c r="AI1234" t="s">
        <v>37</v>
      </c>
    </row>
    <row r="1235" spans="1:35" ht="16.850000000000001" customHeight="1">
      <c r="A1235" s="65" t="str">
        <f>IF(L1235="","",IF(COUNTIF(Wip!K:K,L1235)=0,IF(W1235="","KGB","KBB"),IF(AND(_xlfn.IFNA(VLOOKUP(L1235,Wip!K:M,3,0),"")="Y",Q1235="MTCAPPLYCONF"),"On Hold",IF(W1235="","KGB","KBB"))))</f>
        <v>KGB</v>
      </c>
      <c r="B1235" s="65" t="str">
        <f>IF(A1235="on hold", "on hold",
 IF(A1235="KGB", "Standard Shipment",
  IF(IFERROR(IFERROR(VLOOKUP(L1235, List!D:J, 7, 0), VLOOKUP(L1235&amp;"", List!D:J, 7, 0)), 0)=0,
   IF(IFERROR(IFERROR(VLOOKUP(L1235, 'CND List'!$A:$C, 3, 0), VLOOKUP(L1235&amp;"", 'CND List'!$A:$C, 3, 0)), 0)=0,
    IF(A1235="KBB", "-", ""),
    IFERROR(VLOOKUP(L1235, 'CND List'!$A:$C, 3, 0), VLOOKUP(L1235&amp;"", 'CND List'!$A:$C, 3, 0))
   ),
   IFERROR(VLOOKUP(L1235, List!D:J, 7, 0), VLOOKUP(L1235&amp;"", List!D:J, 7, 0))
  )
 )
)</f>
        <v>Standard Shipment</v>
      </c>
      <c r="C1235" s="66" t="str">
        <f t="shared" si="20"/>
        <v>Standard Shipment</v>
      </c>
      <c r="D1235" s="67" t="str">
        <f ca="1">IF(C1235="Local Scrap","Closed",IFERROR(IF(A1235="kgb","Closed",IF(MID(C1235,5,1)="Q","Closed",LOOKUP(TODAY()-W1235, {0,31,91,181,366}, {"0-30天","31-90天","91-180天","181-365天","365天以上"}))), LOOKUP(TODAY()-Z1235, {0,31,91,181,366}, {"0-30天","31-90天","91-180天","181-365天","365天以上"})))</f>
        <v>Closed</v>
      </c>
      <c r="E1235" s="67" t="str" cm="1">
        <f t="array" ref="E1235">IF(A1235&lt;&gt;"kbb", "", IF(IFERROR(VALUE(V1235), 0)=MAX(INDEX(($A$2:$A$4929="kbb")*($L$2:$L$4929=L1235)*IFERROR(VALUE($V$2:$V$4929), 0), 0)), "最新", "歷史重複"))</f>
        <v/>
      </c>
      <c r="F1235" t="s">
        <v>5701</v>
      </c>
      <c r="G1235" t="s">
        <v>29</v>
      </c>
      <c r="H1235" t="s">
        <v>30</v>
      </c>
      <c r="I1235" t="s">
        <v>3483</v>
      </c>
      <c r="J1235" t="s">
        <v>5702</v>
      </c>
      <c r="K1235" t="s">
        <v>5703</v>
      </c>
      <c r="L1235" t="s">
        <v>5722</v>
      </c>
      <c r="M1235" t="s">
        <v>1428</v>
      </c>
      <c r="N1235" t="s">
        <v>1411</v>
      </c>
      <c r="O1235" t="s">
        <v>37</v>
      </c>
      <c r="P1235" t="s">
        <v>5723</v>
      </c>
      <c r="Q1235" t="s">
        <v>38</v>
      </c>
      <c r="R1235" t="s">
        <v>1881</v>
      </c>
      <c r="S1235" t="s">
        <v>5706</v>
      </c>
      <c r="T1235" t="s">
        <v>5724</v>
      </c>
      <c r="U1235" t="s">
        <v>5156</v>
      </c>
      <c r="V1235" t="s">
        <v>5156</v>
      </c>
      <c r="W1235" t="s">
        <v>37</v>
      </c>
      <c r="X1235" t="s">
        <v>37</v>
      </c>
      <c r="Y1235" t="s">
        <v>37</v>
      </c>
      <c r="Z1235" t="s">
        <v>5725</v>
      </c>
      <c r="AA1235" t="s">
        <v>44</v>
      </c>
      <c r="AB1235" t="s">
        <v>44</v>
      </c>
      <c r="AC1235" t="s">
        <v>45</v>
      </c>
      <c r="AD1235" t="s">
        <v>1257</v>
      </c>
      <c r="AE1235" t="s">
        <v>5709</v>
      </c>
      <c r="AF1235" t="s">
        <v>1918</v>
      </c>
      <c r="AG1235">
        <v>622430</v>
      </c>
      <c r="AH1235">
        <v>7.9</v>
      </c>
      <c r="AI1235">
        <v>7.9</v>
      </c>
    </row>
    <row r="1236" spans="1:35" ht="16.850000000000001" customHeight="1">
      <c r="A1236" s="65" t="str">
        <f>IF(L1236="","",IF(COUNTIF(Wip!K:K,L1236)=0,IF(W1236="","KGB","KBB"),IF(AND(_xlfn.IFNA(VLOOKUP(L1236,Wip!K:M,3,0),"")="Y",Q1236="MTCAPPLYCONF"),"On Hold",IF(W1236="","KGB","KBB"))))</f>
        <v>KGB</v>
      </c>
      <c r="B1236" s="65" t="str">
        <f>IF(A1236="on hold", "on hold",
 IF(A1236="KGB", "Standard Shipment",
  IF(IFERROR(IFERROR(VLOOKUP(L1236, List!D:J, 7, 0), VLOOKUP(L1236&amp;"", List!D:J, 7, 0)), 0)=0,
   IF(IFERROR(IFERROR(VLOOKUP(L1236, 'CND List'!$A:$C, 3, 0), VLOOKUP(L1236&amp;"", 'CND List'!$A:$C, 3, 0)), 0)=0,
    IF(A1236="KBB", "-", ""),
    IFERROR(VLOOKUP(L1236, 'CND List'!$A:$C, 3, 0), VLOOKUP(L1236&amp;"", 'CND List'!$A:$C, 3, 0))
   ),
   IFERROR(VLOOKUP(L1236, List!D:J, 7, 0), VLOOKUP(L1236&amp;"", List!D:J, 7, 0))
  )
 )
)</f>
        <v>Standard Shipment</v>
      </c>
      <c r="C1236" s="66" t="str">
        <f t="shared" si="20"/>
        <v>Standard Shipment</v>
      </c>
      <c r="D1236" s="67" t="str">
        <f ca="1">IF(C1236="Local Scrap","Closed",IFERROR(IF(A1236="kgb","Closed",IF(MID(C1236,5,1)="Q","Closed",LOOKUP(TODAY()-W1236, {0,31,91,181,366}, {"0-30天","31-90天","91-180天","181-365天","365天以上"}))), LOOKUP(TODAY()-Z1236, {0,31,91,181,366}, {"0-30天","31-90天","91-180天","181-365天","365天以上"})))</f>
        <v>Closed</v>
      </c>
      <c r="E1236" s="67" t="str" cm="1">
        <f t="array" ref="E1236">IF(A1236&lt;&gt;"kbb", "", IF(IFERROR(VALUE(V1236), 0)=MAX(INDEX(($A$2:$A$4929="kbb")*($L$2:$L$4929=L1236)*IFERROR(VALUE($V$2:$V$4929), 0), 0)), "最新", "歷史重複"))</f>
        <v/>
      </c>
      <c r="F1236" t="s">
        <v>5701</v>
      </c>
      <c r="G1236" t="s">
        <v>29</v>
      </c>
      <c r="H1236" t="s">
        <v>30</v>
      </c>
      <c r="I1236" t="s">
        <v>3483</v>
      </c>
      <c r="J1236" t="s">
        <v>5702</v>
      </c>
      <c r="K1236" t="s">
        <v>5703</v>
      </c>
      <c r="L1236" t="s">
        <v>5726</v>
      </c>
      <c r="M1236" t="s">
        <v>4170</v>
      </c>
      <c r="N1236" t="s">
        <v>4171</v>
      </c>
      <c r="O1236" t="s">
        <v>37</v>
      </c>
      <c r="P1236" t="s">
        <v>5727</v>
      </c>
      <c r="Q1236" t="s">
        <v>38</v>
      </c>
      <c r="R1236" t="s">
        <v>1881</v>
      </c>
      <c r="S1236" t="s">
        <v>5706</v>
      </c>
      <c r="T1236" t="s">
        <v>5728</v>
      </c>
      <c r="U1236" t="s">
        <v>5156</v>
      </c>
      <c r="V1236" t="s">
        <v>5156</v>
      </c>
      <c r="W1236" t="s">
        <v>37</v>
      </c>
      <c r="X1236" t="s">
        <v>37</v>
      </c>
      <c r="Y1236" t="s">
        <v>37</v>
      </c>
      <c r="Z1236" t="s">
        <v>5729</v>
      </c>
      <c r="AA1236" t="s">
        <v>44</v>
      </c>
      <c r="AB1236" t="s">
        <v>44</v>
      </c>
      <c r="AC1236" t="s">
        <v>45</v>
      </c>
      <c r="AD1236" t="s">
        <v>1302</v>
      </c>
      <c r="AE1236" t="s">
        <v>5158</v>
      </c>
      <c r="AF1236" t="s">
        <v>1730</v>
      </c>
      <c r="AG1236">
        <v>622430</v>
      </c>
      <c r="AH1236">
        <v>6.7</v>
      </c>
      <c r="AI1236">
        <v>6.7</v>
      </c>
    </row>
    <row r="1237" spans="1:35" ht="16.850000000000001" customHeight="1">
      <c r="A1237" s="65" t="str">
        <f>IF(L1237="","",IF(COUNTIF(Wip!K:K,L1237)=0,IF(W1237="","KGB","KBB"),IF(AND(_xlfn.IFNA(VLOOKUP(L1237,Wip!K:M,3,0),"")="Y",Q1237="MTCAPPLYCONF"),"On Hold",IF(W1237="","KGB","KBB"))))</f>
        <v>KGB</v>
      </c>
      <c r="B1237" s="65" t="str">
        <f>IF(A1237="on hold", "on hold",
 IF(A1237="KGB", "Standard Shipment",
  IF(IFERROR(IFERROR(VLOOKUP(L1237, List!D:J, 7, 0), VLOOKUP(L1237&amp;"", List!D:J, 7, 0)), 0)=0,
   IF(IFERROR(IFERROR(VLOOKUP(L1237, 'CND List'!$A:$C, 3, 0), VLOOKUP(L1237&amp;"", 'CND List'!$A:$C, 3, 0)), 0)=0,
    IF(A1237="KBB", "-", ""),
    IFERROR(VLOOKUP(L1237, 'CND List'!$A:$C, 3, 0), VLOOKUP(L1237&amp;"", 'CND List'!$A:$C, 3, 0))
   ),
   IFERROR(VLOOKUP(L1237, List!D:J, 7, 0), VLOOKUP(L1237&amp;"", List!D:J, 7, 0))
  )
 )
)</f>
        <v>Standard Shipment</v>
      </c>
      <c r="C1237" s="66" t="str">
        <f t="shared" si="20"/>
        <v>Standard Shipment</v>
      </c>
      <c r="D1237" s="67" t="str">
        <f ca="1">IF(C1237="Local Scrap","Closed",IFERROR(IF(A1237="kgb","Closed",IF(MID(C1237,5,1)="Q","Closed",LOOKUP(TODAY()-W1237, {0,31,91,181,366}, {"0-30天","31-90天","91-180天","181-365天","365天以上"}))), LOOKUP(TODAY()-Z1237, {0,31,91,181,366}, {"0-30天","31-90天","91-180天","181-365天","365天以上"})))</f>
        <v>Closed</v>
      </c>
      <c r="E1237" s="67" t="str" cm="1">
        <f t="array" ref="E1237">IF(A1237&lt;&gt;"kbb", "", IF(IFERROR(VALUE(V1237), 0)=MAX(INDEX(($A$2:$A$4929="kbb")*($L$2:$L$4929=L1237)*IFERROR(VALUE($V$2:$V$4929), 0), 0)), "最新", "歷史重複"))</f>
        <v/>
      </c>
      <c r="F1237" t="s">
        <v>5701</v>
      </c>
      <c r="G1237" t="s">
        <v>29</v>
      </c>
      <c r="H1237" t="s">
        <v>30</v>
      </c>
      <c r="I1237" t="s">
        <v>3483</v>
      </c>
      <c r="J1237" t="s">
        <v>5702</v>
      </c>
      <c r="K1237" t="s">
        <v>5703</v>
      </c>
      <c r="L1237" t="s">
        <v>5730</v>
      </c>
      <c r="M1237" t="s">
        <v>2359</v>
      </c>
      <c r="N1237" t="s">
        <v>2360</v>
      </c>
      <c r="O1237" t="s">
        <v>37</v>
      </c>
      <c r="P1237" t="s">
        <v>5731</v>
      </c>
      <c r="Q1237" t="s">
        <v>38</v>
      </c>
      <c r="R1237" t="s">
        <v>1881</v>
      </c>
      <c r="S1237" t="s">
        <v>5706</v>
      </c>
      <c r="T1237" t="s">
        <v>5732</v>
      </c>
      <c r="U1237" t="s">
        <v>5612</v>
      </c>
      <c r="V1237" t="s">
        <v>5612</v>
      </c>
      <c r="W1237" t="s">
        <v>37</v>
      </c>
      <c r="X1237" t="s">
        <v>37</v>
      </c>
      <c r="Y1237" t="s">
        <v>37</v>
      </c>
      <c r="Z1237" t="s">
        <v>5733</v>
      </c>
      <c r="AA1237" t="s">
        <v>44</v>
      </c>
      <c r="AB1237" t="s">
        <v>44</v>
      </c>
      <c r="AC1237" t="s">
        <v>45</v>
      </c>
      <c r="AD1237" t="s">
        <v>1532</v>
      </c>
      <c r="AE1237" t="s">
        <v>5614</v>
      </c>
      <c r="AF1237" t="s">
        <v>1730</v>
      </c>
      <c r="AG1237">
        <v>622490</v>
      </c>
      <c r="AH1237">
        <v>6.4</v>
      </c>
      <c r="AI1237">
        <v>6.4</v>
      </c>
    </row>
    <row r="1238" spans="1:35" ht="16.850000000000001" customHeight="1">
      <c r="A1238" s="65" t="str">
        <f>IF(L1238="","",IF(COUNTIF(Wip!K:K,L1238)=0,IF(W1238="","KGB","KBB"),IF(AND(_xlfn.IFNA(VLOOKUP(L1238,Wip!K:M,3,0),"")="Y",Q1238="MTCAPPLYCONF"),"On Hold",IF(W1238="","KGB","KBB"))))</f>
        <v>KGB</v>
      </c>
      <c r="B1238" s="65" t="str">
        <f>IF(A1238="on hold", "on hold",
 IF(A1238="KGB", "Standard Shipment",
  IF(IFERROR(IFERROR(VLOOKUP(L1238, List!D:J, 7, 0), VLOOKUP(L1238&amp;"", List!D:J, 7, 0)), 0)=0,
   IF(IFERROR(IFERROR(VLOOKUP(L1238, 'CND List'!$A:$C, 3, 0), VLOOKUP(L1238&amp;"", 'CND List'!$A:$C, 3, 0)), 0)=0,
    IF(A1238="KBB", "-", ""),
    IFERROR(VLOOKUP(L1238, 'CND List'!$A:$C, 3, 0), VLOOKUP(L1238&amp;"", 'CND List'!$A:$C, 3, 0))
   ),
   IFERROR(VLOOKUP(L1238, List!D:J, 7, 0), VLOOKUP(L1238&amp;"", List!D:J, 7, 0))
  )
 )
)</f>
        <v>Standard Shipment</v>
      </c>
      <c r="C1238" s="66" t="str">
        <f t="shared" si="20"/>
        <v>Standard Shipment</v>
      </c>
      <c r="D1238" s="67" t="str">
        <f ca="1">IF(C1238="Local Scrap","Closed",IFERROR(IF(A1238="kgb","Closed",IF(MID(C1238,5,1)="Q","Closed",LOOKUP(TODAY()-W1238, {0,31,91,181,366}, {"0-30天","31-90天","91-180天","181-365天","365天以上"}))), LOOKUP(TODAY()-Z1238, {0,31,91,181,366}, {"0-30天","31-90天","91-180天","181-365天","365天以上"})))</f>
        <v>Closed</v>
      </c>
      <c r="E1238" s="67" t="str" cm="1">
        <f t="array" ref="E1238">IF(A1238&lt;&gt;"kbb", "", IF(IFERROR(VALUE(V1238), 0)=MAX(INDEX(($A$2:$A$4929="kbb")*($L$2:$L$4929=L1238)*IFERROR(VALUE($V$2:$V$4929), 0), 0)), "最新", "歷史重複"))</f>
        <v/>
      </c>
      <c r="F1238" t="s">
        <v>5734</v>
      </c>
      <c r="G1238" t="s">
        <v>29</v>
      </c>
      <c r="H1238" t="s">
        <v>30</v>
      </c>
      <c r="I1238" t="s">
        <v>3483</v>
      </c>
      <c r="J1238" t="s">
        <v>5735</v>
      </c>
      <c r="K1238" t="s">
        <v>5736</v>
      </c>
      <c r="L1238" t="s">
        <v>5737</v>
      </c>
      <c r="M1238" t="s">
        <v>1610</v>
      </c>
      <c r="N1238" t="s">
        <v>1391</v>
      </c>
      <c r="O1238" t="s">
        <v>37</v>
      </c>
      <c r="P1238" t="s">
        <v>5738</v>
      </c>
      <c r="Q1238" t="s">
        <v>38</v>
      </c>
      <c r="R1238" t="s">
        <v>1881</v>
      </c>
      <c r="S1238" t="s">
        <v>5739</v>
      </c>
      <c r="T1238" t="s">
        <v>5740</v>
      </c>
      <c r="U1238" t="s">
        <v>5156</v>
      </c>
      <c r="V1238" t="s">
        <v>5156</v>
      </c>
      <c r="W1238" t="s">
        <v>37</v>
      </c>
      <c r="X1238" t="s">
        <v>37</v>
      </c>
      <c r="Y1238" t="s">
        <v>37</v>
      </c>
      <c r="Z1238" t="s">
        <v>5741</v>
      </c>
      <c r="AA1238" t="s">
        <v>44</v>
      </c>
      <c r="AB1238" t="s">
        <v>44</v>
      </c>
      <c r="AC1238" t="s">
        <v>45</v>
      </c>
      <c r="AD1238" t="s">
        <v>1302</v>
      </c>
      <c r="AE1238" t="s">
        <v>5709</v>
      </c>
      <c r="AF1238" t="s">
        <v>1730</v>
      </c>
      <c r="AG1238">
        <v>622430</v>
      </c>
      <c r="AH1238">
        <v>6.7</v>
      </c>
      <c r="AI1238">
        <v>6.7</v>
      </c>
    </row>
    <row r="1239" spans="1:35" ht="16.850000000000001" customHeight="1">
      <c r="A1239" s="65" t="str">
        <f>IF(L1239="","",IF(COUNTIF(Wip!K:K,L1239)=0,IF(W1239="","KGB","KBB"),IF(AND(_xlfn.IFNA(VLOOKUP(L1239,Wip!K:M,3,0),"")="Y",Q1239="MTCAPPLYCONF"),"On Hold",IF(W1239="","KGB","KBB"))))</f>
        <v>KGB</v>
      </c>
      <c r="B1239" s="65" t="str">
        <f>IF(A1239="on hold", "on hold",
 IF(A1239="KGB", "Standard Shipment",
  IF(IFERROR(IFERROR(VLOOKUP(L1239, List!D:J, 7, 0), VLOOKUP(L1239&amp;"", List!D:J, 7, 0)), 0)=0,
   IF(IFERROR(IFERROR(VLOOKUP(L1239, 'CND List'!$A:$C, 3, 0), VLOOKUP(L1239&amp;"", 'CND List'!$A:$C, 3, 0)), 0)=0,
    IF(A1239="KBB", "-", ""),
    IFERROR(VLOOKUP(L1239, 'CND List'!$A:$C, 3, 0), VLOOKUP(L1239&amp;"", 'CND List'!$A:$C, 3, 0))
   ),
   IFERROR(VLOOKUP(L1239, List!D:J, 7, 0), VLOOKUP(L1239&amp;"", List!D:J, 7, 0))
  )
 )
)</f>
        <v>Standard Shipment</v>
      </c>
      <c r="C1239" s="66" t="str">
        <f t="shared" si="20"/>
        <v>Standard Shipment</v>
      </c>
      <c r="D1239" s="67" t="str">
        <f ca="1">IF(C1239="Local Scrap","Closed",IFERROR(IF(A1239="kgb","Closed",IF(MID(C1239,5,1)="Q","Closed",LOOKUP(TODAY()-W1239, {0,31,91,181,366}, {"0-30天","31-90天","91-180天","181-365天","365天以上"}))), LOOKUP(TODAY()-Z1239, {0,31,91,181,366}, {"0-30天","31-90天","91-180天","181-365天","365天以上"})))</f>
        <v>Closed</v>
      </c>
      <c r="E1239" s="67" t="str" cm="1">
        <f t="array" ref="E1239">IF(A1239&lt;&gt;"kbb", "", IF(IFERROR(VALUE(V1239), 0)=MAX(INDEX(($A$2:$A$4929="kbb")*($L$2:$L$4929=L1239)*IFERROR(VALUE($V$2:$V$4929), 0), 0)), "最新", "歷史重複"))</f>
        <v/>
      </c>
      <c r="F1239" t="s">
        <v>5734</v>
      </c>
      <c r="G1239" t="s">
        <v>29</v>
      </c>
      <c r="H1239" t="s">
        <v>30</v>
      </c>
      <c r="I1239" t="s">
        <v>3483</v>
      </c>
      <c r="J1239" t="s">
        <v>5735</v>
      </c>
      <c r="K1239" t="s">
        <v>5736</v>
      </c>
      <c r="L1239" t="s">
        <v>5742</v>
      </c>
      <c r="M1239" t="s">
        <v>2480</v>
      </c>
      <c r="N1239" t="s">
        <v>2481</v>
      </c>
      <c r="O1239" t="s">
        <v>37</v>
      </c>
      <c r="P1239" t="s">
        <v>5743</v>
      </c>
      <c r="Q1239" t="s">
        <v>38</v>
      </c>
      <c r="R1239" t="s">
        <v>1881</v>
      </c>
      <c r="S1239" t="s">
        <v>5739</v>
      </c>
      <c r="T1239" t="s">
        <v>5744</v>
      </c>
      <c r="U1239" t="s">
        <v>5612</v>
      </c>
      <c r="V1239" t="s">
        <v>5612</v>
      </c>
      <c r="W1239" t="s">
        <v>37</v>
      </c>
      <c r="X1239" t="s">
        <v>37</v>
      </c>
      <c r="Y1239" t="s">
        <v>37</v>
      </c>
      <c r="Z1239" t="s">
        <v>5745</v>
      </c>
      <c r="AA1239" t="s">
        <v>44</v>
      </c>
      <c r="AB1239" t="s">
        <v>44</v>
      </c>
      <c r="AC1239" t="s">
        <v>45</v>
      </c>
      <c r="AD1239" t="s">
        <v>1532</v>
      </c>
      <c r="AE1239" t="s">
        <v>5614</v>
      </c>
      <c r="AF1239" t="s">
        <v>1730</v>
      </c>
      <c r="AG1239">
        <v>622490</v>
      </c>
      <c r="AH1239">
        <v>6.4</v>
      </c>
      <c r="AI1239">
        <v>6.4</v>
      </c>
    </row>
    <row r="1240" spans="1:35" ht="16.850000000000001" customHeight="1">
      <c r="A1240" s="65" t="str">
        <f>IF(L1240="","",IF(COUNTIF(Wip!K:K,L1240)=0,IF(W1240="","KGB","KBB"),IF(AND(_xlfn.IFNA(VLOOKUP(L1240,Wip!K:M,3,0),"")="Y",Q1240="MTCAPPLYCONF"),"On Hold",IF(W1240="","KGB","KBB"))))</f>
        <v>KGB</v>
      </c>
      <c r="B1240" s="65" t="str">
        <f>IF(A1240="on hold", "on hold",
 IF(A1240="KGB", "Standard Shipment",
  IF(IFERROR(IFERROR(VLOOKUP(L1240, List!D:J, 7, 0), VLOOKUP(L1240&amp;"", List!D:J, 7, 0)), 0)=0,
   IF(IFERROR(IFERROR(VLOOKUP(L1240, 'CND List'!$A:$C, 3, 0), VLOOKUP(L1240&amp;"", 'CND List'!$A:$C, 3, 0)), 0)=0,
    IF(A1240="KBB", "-", ""),
    IFERROR(VLOOKUP(L1240, 'CND List'!$A:$C, 3, 0), VLOOKUP(L1240&amp;"", 'CND List'!$A:$C, 3, 0))
   ),
   IFERROR(VLOOKUP(L1240, List!D:J, 7, 0), VLOOKUP(L1240&amp;"", List!D:J, 7, 0))
  )
 )
)</f>
        <v>Standard Shipment</v>
      </c>
      <c r="C1240" s="66" t="str">
        <f t="shared" si="20"/>
        <v>Standard Shipment</v>
      </c>
      <c r="D1240" s="67" t="str">
        <f ca="1">IF(C1240="Local Scrap","Closed",IFERROR(IF(A1240="kgb","Closed",IF(MID(C1240,5,1)="Q","Closed",LOOKUP(TODAY()-W1240, {0,31,91,181,366}, {"0-30天","31-90天","91-180天","181-365天","365天以上"}))), LOOKUP(TODAY()-Z1240, {0,31,91,181,366}, {"0-30天","31-90天","91-180天","181-365天","365天以上"})))</f>
        <v>Closed</v>
      </c>
      <c r="E1240" s="67" t="str" cm="1">
        <f t="array" ref="E1240">IF(A1240&lt;&gt;"kbb", "", IF(IFERROR(VALUE(V1240), 0)=MAX(INDEX(($A$2:$A$4929="kbb")*($L$2:$L$4929=L1240)*IFERROR(VALUE($V$2:$V$4929), 0), 0)), "最新", "歷史重複"))</f>
        <v/>
      </c>
      <c r="F1240" t="s">
        <v>5734</v>
      </c>
      <c r="G1240" t="s">
        <v>29</v>
      </c>
      <c r="H1240" t="s">
        <v>30</v>
      </c>
      <c r="I1240" t="s">
        <v>3483</v>
      </c>
      <c r="J1240" t="s">
        <v>5735</v>
      </c>
      <c r="K1240" t="s">
        <v>5736</v>
      </c>
      <c r="L1240" t="s">
        <v>5746</v>
      </c>
      <c r="M1240" t="s">
        <v>2747</v>
      </c>
      <c r="N1240" t="s">
        <v>1570</v>
      </c>
      <c r="O1240" t="s">
        <v>37</v>
      </c>
      <c r="P1240" t="s">
        <v>5747</v>
      </c>
      <c r="Q1240" t="s">
        <v>38</v>
      </c>
      <c r="R1240" t="s">
        <v>1881</v>
      </c>
      <c r="S1240" t="s">
        <v>5739</v>
      </c>
      <c r="T1240" t="s">
        <v>5748</v>
      </c>
      <c r="U1240" t="s">
        <v>5612</v>
      </c>
      <c r="V1240" t="s">
        <v>5612</v>
      </c>
      <c r="W1240" t="s">
        <v>37</v>
      </c>
      <c r="X1240" t="s">
        <v>37</v>
      </c>
      <c r="Y1240" t="s">
        <v>37</v>
      </c>
      <c r="Z1240" t="s">
        <v>5749</v>
      </c>
      <c r="AA1240" t="s">
        <v>44</v>
      </c>
      <c r="AB1240" t="s">
        <v>44</v>
      </c>
      <c r="AC1240" t="s">
        <v>45</v>
      </c>
      <c r="AD1240" t="s">
        <v>1532</v>
      </c>
      <c r="AE1240" t="s">
        <v>5614</v>
      </c>
      <c r="AF1240" t="s">
        <v>1918</v>
      </c>
      <c r="AG1240">
        <v>622490</v>
      </c>
      <c r="AH1240">
        <v>5.2</v>
      </c>
      <c r="AI1240">
        <v>5.2</v>
      </c>
    </row>
    <row r="1241" spans="1:35" ht="16.850000000000001" customHeight="1">
      <c r="A1241" s="65" t="str">
        <f>IF(L1241="","",IF(COUNTIF(Wip!K:K,L1241)=0,IF(W1241="","KGB","KBB"),IF(AND(_xlfn.IFNA(VLOOKUP(L1241,Wip!K:M,3,0),"")="Y",Q1241="MTCAPPLYCONF"),"On Hold",IF(W1241="","KGB","KBB"))))</f>
        <v>On Hold</v>
      </c>
      <c r="B1241" s="65" t="str">
        <f>IF(A1241="on hold", "on hold",
 IF(A1241="KGB", "Standard Shipment",
  IF(IFERROR(IFERROR(VLOOKUP(L1241, List!D:J, 7, 0), VLOOKUP(L1241&amp;"", List!D:J, 7, 0)), 0)=0,
   IF(IFERROR(IFERROR(VLOOKUP(L1241, 'CND List'!$A:$C, 3, 0), VLOOKUP(L1241&amp;"", 'CND List'!$A:$C, 3, 0)), 0)=0,
    IF(A1241="KBB", "-", ""),
    IFERROR(VLOOKUP(L1241, 'CND List'!$A:$C, 3, 0), VLOOKUP(L1241&amp;"", 'CND List'!$A:$C, 3, 0))
   ),
   IFERROR(VLOOKUP(L1241, List!D:J, 7, 0), VLOOKUP(L1241&amp;"", List!D:J, 7, 0))
  )
 )
)</f>
        <v>on hold</v>
      </c>
      <c r="C1241" s="66" t="str">
        <f t="shared" si="20"/>
        <v>on hold</v>
      </c>
      <c r="D1241" s="67" t="str">
        <f ca="1">IF(C1241="Local Scrap","Closed",IFERROR(IF(A1241="kgb","Closed",IF(MID(C1241,5,1)="Q","Closed",LOOKUP(TODAY()-W1241, {0,31,91,181,366}, {"0-30天","31-90天","91-180天","181-365天","365天以上"}))), LOOKUP(TODAY()-Z1241, {0,31,91,181,366}, {"0-30天","31-90天","91-180天","181-365天","365天以上"})))</f>
        <v>91-180天</v>
      </c>
      <c r="E1241" s="67" t="str" cm="1">
        <f t="array" ref="E1241">IF(A1241&lt;&gt;"kbb", "", IF(IFERROR(VALUE(V1241), 0)=MAX(INDEX(($A$2:$A$4929="kbb")*($L$2:$L$4929=L1241)*IFERROR(VALUE($V$2:$V$4929), 0), 0)), "最新", "歷史重複"))</f>
        <v/>
      </c>
      <c r="F1241" t="s">
        <v>5734</v>
      </c>
      <c r="G1241" t="s">
        <v>29</v>
      </c>
      <c r="H1241" t="s">
        <v>30</v>
      </c>
      <c r="I1241" t="s">
        <v>3483</v>
      </c>
      <c r="J1241" t="s">
        <v>5735</v>
      </c>
      <c r="K1241" t="s">
        <v>5736</v>
      </c>
      <c r="L1241" t="s">
        <v>5750</v>
      </c>
      <c r="M1241" t="s">
        <v>949</v>
      </c>
      <c r="N1241" t="s">
        <v>456</v>
      </c>
      <c r="O1241" t="s">
        <v>37</v>
      </c>
      <c r="P1241" t="s">
        <v>5750</v>
      </c>
      <c r="Q1241" t="s">
        <v>2309</v>
      </c>
      <c r="R1241" t="s">
        <v>1881</v>
      </c>
      <c r="S1241" t="s">
        <v>5751</v>
      </c>
      <c r="T1241" t="s">
        <v>37</v>
      </c>
      <c r="U1241" t="s">
        <v>37</v>
      </c>
      <c r="V1241" t="s">
        <v>37</v>
      </c>
      <c r="W1241" t="s">
        <v>37</v>
      </c>
      <c r="X1241" t="s">
        <v>37</v>
      </c>
      <c r="Y1241" t="s">
        <v>37</v>
      </c>
      <c r="Z1241" t="s">
        <v>5752</v>
      </c>
      <c r="AA1241" t="s">
        <v>44</v>
      </c>
      <c r="AB1241" t="s">
        <v>44</v>
      </c>
      <c r="AC1241" t="s">
        <v>45</v>
      </c>
      <c r="AD1241" t="s">
        <v>460</v>
      </c>
      <c r="AE1241" t="s">
        <v>37</v>
      </c>
      <c r="AF1241" t="s">
        <v>37</v>
      </c>
      <c r="AG1241" t="s">
        <v>37</v>
      </c>
      <c r="AH1241" t="s">
        <v>37</v>
      </c>
      <c r="AI1241" t="s">
        <v>37</v>
      </c>
    </row>
    <row r="1242" spans="1:35" ht="16.850000000000001" customHeight="1">
      <c r="A1242" s="65" t="str">
        <f>IF(L1242="","",IF(COUNTIF(Wip!K:K,L1242)=0,IF(W1242="","KGB","KBB"),IF(AND(_xlfn.IFNA(VLOOKUP(L1242,Wip!K:M,3,0),"")="Y",Q1242="MTCAPPLYCONF"),"On Hold",IF(W1242="","KGB","KBB"))))</f>
        <v>On Hold</v>
      </c>
      <c r="B1242" s="65" t="str">
        <f>IF(A1242="on hold", "on hold",
 IF(A1242="KGB", "Standard Shipment",
  IF(IFERROR(IFERROR(VLOOKUP(L1242, List!D:J, 7, 0), VLOOKUP(L1242&amp;"", List!D:J, 7, 0)), 0)=0,
   IF(IFERROR(IFERROR(VLOOKUP(L1242, 'CND List'!$A:$C, 3, 0), VLOOKUP(L1242&amp;"", 'CND List'!$A:$C, 3, 0)), 0)=0,
    IF(A1242="KBB", "-", ""),
    IFERROR(VLOOKUP(L1242, 'CND List'!$A:$C, 3, 0), VLOOKUP(L1242&amp;"", 'CND List'!$A:$C, 3, 0))
   ),
   IFERROR(VLOOKUP(L1242, List!D:J, 7, 0), VLOOKUP(L1242&amp;"", List!D:J, 7, 0))
  )
 )
)</f>
        <v>on hold</v>
      </c>
      <c r="C1242" s="66" t="str">
        <f t="shared" si="20"/>
        <v>on hold</v>
      </c>
      <c r="D1242" s="67" t="str">
        <f ca="1">IF(C1242="Local Scrap","Closed",IFERROR(IF(A1242="kgb","Closed",IF(MID(C1242,5,1)="Q","Closed",LOOKUP(TODAY()-W1242, {0,31,91,181,366}, {"0-30天","31-90天","91-180天","181-365天","365天以上"}))), LOOKUP(TODAY()-Z1242, {0,31,91,181,366}, {"0-30天","31-90天","91-180天","181-365天","365天以上"})))</f>
        <v>91-180天</v>
      </c>
      <c r="E1242" s="67" t="str" cm="1">
        <f t="array" ref="E1242">IF(A1242&lt;&gt;"kbb", "", IF(IFERROR(VALUE(V1242), 0)=MAX(INDEX(($A$2:$A$4929="kbb")*($L$2:$L$4929=L1242)*IFERROR(VALUE($V$2:$V$4929), 0), 0)), "最新", "歷史重複"))</f>
        <v/>
      </c>
      <c r="F1242" t="s">
        <v>5734</v>
      </c>
      <c r="G1242" t="s">
        <v>29</v>
      </c>
      <c r="H1242" t="s">
        <v>30</v>
      </c>
      <c r="I1242" t="s">
        <v>3483</v>
      </c>
      <c r="J1242" t="s">
        <v>5735</v>
      </c>
      <c r="K1242" t="s">
        <v>5736</v>
      </c>
      <c r="L1242" t="s">
        <v>5753</v>
      </c>
      <c r="M1242" t="s">
        <v>2873</v>
      </c>
      <c r="N1242" t="s">
        <v>219</v>
      </c>
      <c r="O1242" t="s">
        <v>37</v>
      </c>
      <c r="P1242" t="s">
        <v>5753</v>
      </c>
      <c r="Q1242" t="s">
        <v>2309</v>
      </c>
      <c r="R1242" t="s">
        <v>1881</v>
      </c>
      <c r="S1242" t="s">
        <v>5739</v>
      </c>
      <c r="T1242" t="s">
        <v>37</v>
      </c>
      <c r="U1242" t="s">
        <v>37</v>
      </c>
      <c r="V1242" t="s">
        <v>37</v>
      </c>
      <c r="W1242" t="s">
        <v>37</v>
      </c>
      <c r="X1242" t="s">
        <v>37</v>
      </c>
      <c r="Y1242" t="s">
        <v>37</v>
      </c>
      <c r="Z1242" t="s">
        <v>5754</v>
      </c>
      <c r="AA1242" t="s">
        <v>44</v>
      </c>
      <c r="AB1242" t="s">
        <v>44</v>
      </c>
      <c r="AC1242" t="s">
        <v>45</v>
      </c>
      <c r="AD1242" t="s">
        <v>179</v>
      </c>
      <c r="AE1242" t="s">
        <v>37</v>
      </c>
      <c r="AF1242" t="s">
        <v>37</v>
      </c>
      <c r="AG1242" t="s">
        <v>37</v>
      </c>
      <c r="AH1242" t="s">
        <v>37</v>
      </c>
      <c r="AI1242" t="s">
        <v>37</v>
      </c>
    </row>
    <row r="1243" spans="1:35" ht="16.850000000000001" customHeight="1">
      <c r="A1243" s="65" t="str">
        <f>IF(L1243="","",IF(COUNTIF(Wip!K:K,L1243)=0,IF(W1243="","KGB","KBB"),IF(AND(_xlfn.IFNA(VLOOKUP(L1243,Wip!K:M,3,0),"")="Y",Q1243="MTCAPPLYCONF"),"On Hold",IF(W1243="","KGB","KBB"))))</f>
        <v>KGB</v>
      </c>
      <c r="B1243" s="65" t="str">
        <f>IF(A1243="on hold", "on hold",
 IF(A1243="KGB", "Standard Shipment",
  IF(IFERROR(IFERROR(VLOOKUP(L1243, List!D:J, 7, 0), VLOOKUP(L1243&amp;"", List!D:J, 7, 0)), 0)=0,
   IF(IFERROR(IFERROR(VLOOKUP(L1243, 'CND List'!$A:$C, 3, 0), VLOOKUP(L1243&amp;"", 'CND List'!$A:$C, 3, 0)), 0)=0,
    IF(A1243="KBB", "-", ""),
    IFERROR(VLOOKUP(L1243, 'CND List'!$A:$C, 3, 0), VLOOKUP(L1243&amp;"", 'CND List'!$A:$C, 3, 0))
   ),
   IFERROR(VLOOKUP(L1243, List!D:J, 7, 0), VLOOKUP(L1243&amp;"", List!D:J, 7, 0))
  )
 )
)</f>
        <v>Standard Shipment</v>
      </c>
      <c r="C1243" s="66" t="str">
        <f t="shared" si="20"/>
        <v>Standard Shipment</v>
      </c>
      <c r="D1243" s="67" t="str">
        <f ca="1">IF(C1243="Local Scrap","Closed",IFERROR(IF(A1243="kgb","Closed",IF(MID(C1243,5,1)="Q","Closed",LOOKUP(TODAY()-W1243, {0,31,91,181,366}, {"0-30天","31-90天","91-180天","181-365天","365天以上"}))), LOOKUP(TODAY()-Z1243, {0,31,91,181,366}, {"0-30天","31-90天","91-180天","181-365天","365天以上"})))</f>
        <v>Closed</v>
      </c>
      <c r="E1243" s="67" t="str" cm="1">
        <f t="array" ref="E1243">IF(A1243&lt;&gt;"kbb", "", IF(IFERROR(VALUE(V1243), 0)=MAX(INDEX(($A$2:$A$4929="kbb")*($L$2:$L$4929=L1243)*IFERROR(VALUE($V$2:$V$4929), 0), 0)), "最新", "歷史重複"))</f>
        <v/>
      </c>
      <c r="F1243" t="s">
        <v>5734</v>
      </c>
      <c r="G1243" t="s">
        <v>29</v>
      </c>
      <c r="H1243" t="s">
        <v>30</v>
      </c>
      <c r="I1243" t="s">
        <v>3483</v>
      </c>
      <c r="J1243" t="s">
        <v>5735</v>
      </c>
      <c r="K1243" t="s">
        <v>5736</v>
      </c>
      <c r="L1243" t="s">
        <v>5755</v>
      </c>
      <c r="M1243" t="s">
        <v>4639</v>
      </c>
      <c r="N1243" t="s">
        <v>2360</v>
      </c>
      <c r="O1243" t="s">
        <v>37</v>
      </c>
      <c r="P1243" t="s">
        <v>5756</v>
      </c>
      <c r="Q1243" t="s">
        <v>38</v>
      </c>
      <c r="R1243" t="s">
        <v>1881</v>
      </c>
      <c r="S1243" t="s">
        <v>5739</v>
      </c>
      <c r="T1243" t="s">
        <v>5757</v>
      </c>
      <c r="U1243" t="s">
        <v>5612</v>
      </c>
      <c r="V1243" t="s">
        <v>5612</v>
      </c>
      <c r="W1243" t="s">
        <v>37</v>
      </c>
      <c r="X1243" t="s">
        <v>37</v>
      </c>
      <c r="Y1243" t="s">
        <v>37</v>
      </c>
      <c r="Z1243" t="s">
        <v>5758</v>
      </c>
      <c r="AA1243" t="s">
        <v>44</v>
      </c>
      <c r="AB1243" t="s">
        <v>44</v>
      </c>
      <c r="AC1243" t="s">
        <v>45</v>
      </c>
      <c r="AD1243" t="s">
        <v>1532</v>
      </c>
      <c r="AE1243" t="s">
        <v>5614</v>
      </c>
      <c r="AF1243" t="s">
        <v>1730</v>
      </c>
      <c r="AG1243">
        <v>622490</v>
      </c>
      <c r="AH1243">
        <v>6.4</v>
      </c>
      <c r="AI1243">
        <v>6.4</v>
      </c>
    </row>
    <row r="1244" spans="1:35" ht="16.850000000000001" customHeight="1">
      <c r="A1244" s="65" t="str">
        <f>IF(L1244="","",IF(COUNTIF(Wip!K:K,L1244)=0,IF(W1244="","KGB","KBB"),IF(AND(_xlfn.IFNA(VLOOKUP(L1244,Wip!K:M,3,0),"")="Y",Q1244="MTCAPPLYCONF"),"On Hold",IF(W1244="","KGB","KBB"))))</f>
        <v>KGB</v>
      </c>
      <c r="B1244" s="65" t="str">
        <f>IF(A1244="on hold", "on hold",
 IF(A1244="KGB", "Standard Shipment",
  IF(IFERROR(IFERROR(VLOOKUP(L1244, List!D:J, 7, 0), VLOOKUP(L1244&amp;"", List!D:J, 7, 0)), 0)=0,
   IF(IFERROR(IFERROR(VLOOKUP(L1244, 'CND List'!$A:$C, 3, 0), VLOOKUP(L1244&amp;"", 'CND List'!$A:$C, 3, 0)), 0)=0,
    IF(A1244="KBB", "-", ""),
    IFERROR(VLOOKUP(L1244, 'CND List'!$A:$C, 3, 0), VLOOKUP(L1244&amp;"", 'CND List'!$A:$C, 3, 0))
   ),
   IFERROR(VLOOKUP(L1244, List!D:J, 7, 0), VLOOKUP(L1244&amp;"", List!D:J, 7, 0))
  )
 )
)</f>
        <v>Standard Shipment</v>
      </c>
      <c r="C1244" s="66" t="str">
        <f t="shared" si="20"/>
        <v>Standard Shipment</v>
      </c>
      <c r="D1244" s="67" t="str">
        <f ca="1">IF(C1244="Local Scrap","Closed",IFERROR(IF(A1244="kgb","Closed",IF(MID(C1244,5,1)="Q","Closed",LOOKUP(TODAY()-W1244, {0,31,91,181,366}, {"0-30天","31-90天","91-180天","181-365天","365天以上"}))), LOOKUP(TODAY()-Z1244, {0,31,91,181,366}, {"0-30天","31-90天","91-180天","181-365天","365天以上"})))</f>
        <v>Closed</v>
      </c>
      <c r="E1244" s="67" t="str" cm="1">
        <f t="array" ref="E1244">IF(A1244&lt;&gt;"kbb", "", IF(IFERROR(VALUE(V1244), 0)=MAX(INDEX(($A$2:$A$4929="kbb")*($L$2:$L$4929=L1244)*IFERROR(VALUE($V$2:$V$4929), 0), 0)), "最新", "歷史重複"))</f>
        <v/>
      </c>
      <c r="F1244" t="s">
        <v>5759</v>
      </c>
      <c r="G1244" t="s">
        <v>29</v>
      </c>
      <c r="H1244" t="s">
        <v>30</v>
      </c>
      <c r="I1244" t="s">
        <v>3483</v>
      </c>
      <c r="J1244" t="s">
        <v>5760</v>
      </c>
      <c r="K1244" t="s">
        <v>5761</v>
      </c>
      <c r="L1244" t="s">
        <v>5762</v>
      </c>
      <c r="M1244" t="s">
        <v>5763</v>
      </c>
      <c r="N1244" t="s">
        <v>1843</v>
      </c>
      <c r="O1244" t="s">
        <v>37</v>
      </c>
      <c r="P1244" t="s">
        <v>5764</v>
      </c>
      <c r="Q1244" t="s">
        <v>38</v>
      </c>
      <c r="R1244" t="s">
        <v>1881</v>
      </c>
      <c r="S1244" t="s">
        <v>5765</v>
      </c>
      <c r="T1244" t="s">
        <v>5766</v>
      </c>
      <c r="U1244" t="s">
        <v>5767</v>
      </c>
      <c r="V1244" t="s">
        <v>5767</v>
      </c>
      <c r="W1244" t="s">
        <v>37</v>
      </c>
      <c r="X1244" t="s">
        <v>37</v>
      </c>
      <c r="Y1244" t="s">
        <v>37</v>
      </c>
      <c r="Z1244" t="s">
        <v>5768</v>
      </c>
      <c r="AA1244" t="s">
        <v>44</v>
      </c>
      <c r="AB1244" t="s">
        <v>44</v>
      </c>
      <c r="AC1244" t="s">
        <v>45</v>
      </c>
      <c r="AD1244" t="s">
        <v>1847</v>
      </c>
      <c r="AE1244" t="s">
        <v>5769</v>
      </c>
      <c r="AF1244" t="s">
        <v>48</v>
      </c>
      <c r="AG1244">
        <v>622500</v>
      </c>
      <c r="AH1244">
        <v>5.8</v>
      </c>
      <c r="AI1244">
        <v>5.8</v>
      </c>
    </row>
    <row r="1245" spans="1:35" ht="16.850000000000001" customHeight="1">
      <c r="A1245" s="65" t="str">
        <f>IF(L1245="","",IF(COUNTIF(Wip!K:K,L1245)=0,IF(W1245="","KGB","KBB"),IF(AND(_xlfn.IFNA(VLOOKUP(L1245,Wip!K:M,3,0),"")="Y",Q1245="MTCAPPLYCONF"),"On Hold",IF(W1245="","KGB","KBB"))))</f>
        <v>KGB</v>
      </c>
      <c r="B1245" s="65" t="str">
        <f>IF(A1245="on hold", "on hold",
 IF(A1245="KGB", "Standard Shipment",
  IF(IFERROR(IFERROR(VLOOKUP(L1245, List!D:J, 7, 0), VLOOKUP(L1245&amp;"", List!D:J, 7, 0)), 0)=0,
   IF(IFERROR(IFERROR(VLOOKUP(L1245, 'CND List'!$A:$C, 3, 0), VLOOKUP(L1245&amp;"", 'CND List'!$A:$C, 3, 0)), 0)=0,
    IF(A1245="KBB", "-", ""),
    IFERROR(VLOOKUP(L1245, 'CND List'!$A:$C, 3, 0), VLOOKUP(L1245&amp;"", 'CND List'!$A:$C, 3, 0))
   ),
   IFERROR(VLOOKUP(L1245, List!D:J, 7, 0), VLOOKUP(L1245&amp;"", List!D:J, 7, 0))
  )
 )
)</f>
        <v>Standard Shipment</v>
      </c>
      <c r="C1245" s="66" t="str">
        <f t="shared" si="20"/>
        <v>Standard Shipment</v>
      </c>
      <c r="D1245" s="67" t="str">
        <f ca="1">IF(C1245="Local Scrap","Closed",IFERROR(IF(A1245="kgb","Closed",IF(MID(C1245,5,1)="Q","Closed",LOOKUP(TODAY()-W1245, {0,31,91,181,366}, {"0-30天","31-90天","91-180天","181-365天","365天以上"}))), LOOKUP(TODAY()-Z1245, {0,31,91,181,366}, {"0-30天","31-90天","91-180天","181-365天","365天以上"})))</f>
        <v>Closed</v>
      </c>
      <c r="E1245" s="67" t="str" cm="1">
        <f t="array" ref="E1245">IF(A1245&lt;&gt;"kbb", "", IF(IFERROR(VALUE(V1245), 0)=MAX(INDEX(($A$2:$A$4929="kbb")*($L$2:$L$4929=L1245)*IFERROR(VALUE($V$2:$V$4929), 0), 0)), "最新", "歷史重複"))</f>
        <v/>
      </c>
      <c r="F1245" t="s">
        <v>5759</v>
      </c>
      <c r="G1245" t="s">
        <v>29</v>
      </c>
      <c r="H1245" t="s">
        <v>30</v>
      </c>
      <c r="I1245" t="s">
        <v>3483</v>
      </c>
      <c r="J1245" t="s">
        <v>5760</v>
      </c>
      <c r="K1245" t="s">
        <v>5761</v>
      </c>
      <c r="L1245" t="s">
        <v>5770</v>
      </c>
      <c r="M1245" t="s">
        <v>2340</v>
      </c>
      <c r="N1245" t="s">
        <v>1843</v>
      </c>
      <c r="O1245" t="s">
        <v>37</v>
      </c>
      <c r="P1245" t="s">
        <v>5771</v>
      </c>
      <c r="Q1245" t="s">
        <v>38</v>
      </c>
      <c r="R1245" t="s">
        <v>1881</v>
      </c>
      <c r="S1245" t="s">
        <v>5765</v>
      </c>
      <c r="T1245" t="s">
        <v>5772</v>
      </c>
      <c r="U1245" t="s">
        <v>5767</v>
      </c>
      <c r="V1245" t="s">
        <v>5767</v>
      </c>
      <c r="W1245" t="s">
        <v>37</v>
      </c>
      <c r="X1245" t="s">
        <v>37</v>
      </c>
      <c r="Y1245" t="s">
        <v>37</v>
      </c>
      <c r="Z1245" t="s">
        <v>5773</v>
      </c>
      <c r="AA1245" t="s">
        <v>44</v>
      </c>
      <c r="AB1245" t="s">
        <v>44</v>
      </c>
      <c r="AC1245" t="s">
        <v>45</v>
      </c>
      <c r="AD1245" t="s">
        <v>1847</v>
      </c>
      <c r="AE1245" t="s">
        <v>5769</v>
      </c>
      <c r="AF1245" t="s">
        <v>48</v>
      </c>
      <c r="AG1245">
        <v>622500</v>
      </c>
      <c r="AH1245">
        <v>5.8</v>
      </c>
      <c r="AI1245">
        <v>5.8</v>
      </c>
    </row>
    <row r="1246" spans="1:35" ht="16.850000000000001" customHeight="1">
      <c r="A1246" s="65" t="str">
        <f>IF(L1246="","",IF(COUNTIF(Wip!K:K,L1246)=0,IF(W1246="","KGB","KBB"),IF(AND(_xlfn.IFNA(VLOOKUP(L1246,Wip!K:M,3,0),"")="Y",Q1246="MTCAPPLYCONF"),"On Hold",IF(W1246="","KGB","KBB"))))</f>
        <v>KGB</v>
      </c>
      <c r="B1246" s="65" t="str">
        <f>IF(A1246="on hold", "on hold",
 IF(A1246="KGB", "Standard Shipment",
  IF(IFERROR(IFERROR(VLOOKUP(L1246, List!D:J, 7, 0), VLOOKUP(L1246&amp;"", List!D:J, 7, 0)), 0)=0,
   IF(IFERROR(IFERROR(VLOOKUP(L1246, 'CND List'!$A:$C, 3, 0), VLOOKUP(L1246&amp;"", 'CND List'!$A:$C, 3, 0)), 0)=0,
    IF(A1246="KBB", "-", ""),
    IFERROR(VLOOKUP(L1246, 'CND List'!$A:$C, 3, 0), VLOOKUP(L1246&amp;"", 'CND List'!$A:$C, 3, 0))
   ),
   IFERROR(VLOOKUP(L1246, List!D:J, 7, 0), VLOOKUP(L1246&amp;"", List!D:J, 7, 0))
  )
 )
)</f>
        <v>Standard Shipment</v>
      </c>
      <c r="C1246" s="66" t="str">
        <f t="shared" si="20"/>
        <v>Standard Shipment</v>
      </c>
      <c r="D1246" s="67" t="str">
        <f ca="1">IF(C1246="Local Scrap","Closed",IFERROR(IF(A1246="kgb","Closed",IF(MID(C1246,5,1)="Q","Closed",LOOKUP(TODAY()-W1246, {0,31,91,181,366}, {"0-30天","31-90天","91-180天","181-365天","365天以上"}))), LOOKUP(TODAY()-Z1246, {0,31,91,181,366}, {"0-30天","31-90天","91-180天","181-365天","365天以上"})))</f>
        <v>Closed</v>
      </c>
      <c r="E1246" s="67" t="str" cm="1">
        <f t="array" ref="E1246">IF(A1246&lt;&gt;"kbb", "", IF(IFERROR(VALUE(V1246), 0)=MAX(INDEX(($A$2:$A$4929="kbb")*($L$2:$L$4929=L1246)*IFERROR(VALUE($V$2:$V$4929), 0), 0)), "最新", "歷史重複"))</f>
        <v/>
      </c>
      <c r="F1246" t="s">
        <v>5759</v>
      </c>
      <c r="G1246" t="s">
        <v>29</v>
      </c>
      <c r="H1246" t="s">
        <v>30</v>
      </c>
      <c r="I1246" t="s">
        <v>3483</v>
      </c>
      <c r="J1246" t="s">
        <v>5760</v>
      </c>
      <c r="K1246" t="s">
        <v>5761</v>
      </c>
      <c r="L1246" t="s">
        <v>5774</v>
      </c>
      <c r="M1246" t="s">
        <v>5763</v>
      </c>
      <c r="N1246" t="s">
        <v>1843</v>
      </c>
      <c r="O1246" t="s">
        <v>37</v>
      </c>
      <c r="P1246" t="s">
        <v>5775</v>
      </c>
      <c r="Q1246" t="s">
        <v>38</v>
      </c>
      <c r="R1246" t="s">
        <v>1881</v>
      </c>
      <c r="S1246" t="s">
        <v>5765</v>
      </c>
      <c r="T1246" t="s">
        <v>5776</v>
      </c>
      <c r="U1246" t="s">
        <v>5767</v>
      </c>
      <c r="V1246" t="s">
        <v>5767</v>
      </c>
      <c r="W1246" t="s">
        <v>37</v>
      </c>
      <c r="X1246" t="s">
        <v>37</v>
      </c>
      <c r="Y1246" t="s">
        <v>37</v>
      </c>
      <c r="Z1246" t="s">
        <v>5777</v>
      </c>
      <c r="AA1246" t="s">
        <v>44</v>
      </c>
      <c r="AB1246" t="s">
        <v>44</v>
      </c>
      <c r="AC1246" t="s">
        <v>45</v>
      </c>
      <c r="AD1246" t="s">
        <v>1847</v>
      </c>
      <c r="AE1246" t="s">
        <v>5769</v>
      </c>
      <c r="AF1246" t="s">
        <v>48</v>
      </c>
      <c r="AG1246">
        <v>622500</v>
      </c>
      <c r="AH1246">
        <v>5.8</v>
      </c>
      <c r="AI1246">
        <v>5.8</v>
      </c>
    </row>
    <row r="1247" spans="1:35" ht="16.850000000000001" customHeight="1">
      <c r="A1247" s="65" t="str">
        <f>IF(L1247="","",IF(COUNTIF(Wip!K:K,L1247)=0,IF(W1247="","KGB","KBB"),IF(AND(_xlfn.IFNA(VLOOKUP(L1247,Wip!K:M,3,0),"")="Y",Q1247="MTCAPPLYCONF"),"On Hold",IF(W1247="","KGB","KBB"))))</f>
        <v>On Hold</v>
      </c>
      <c r="B1247" s="65" t="str">
        <f>IF(A1247="on hold", "on hold",
 IF(A1247="KGB", "Standard Shipment",
  IF(IFERROR(IFERROR(VLOOKUP(L1247, List!D:J, 7, 0), VLOOKUP(L1247&amp;"", List!D:J, 7, 0)), 0)=0,
   IF(IFERROR(IFERROR(VLOOKUP(L1247, 'CND List'!$A:$C, 3, 0), VLOOKUP(L1247&amp;"", 'CND List'!$A:$C, 3, 0)), 0)=0,
    IF(A1247="KBB", "-", ""),
    IFERROR(VLOOKUP(L1247, 'CND List'!$A:$C, 3, 0), VLOOKUP(L1247&amp;"", 'CND List'!$A:$C, 3, 0))
   ),
   IFERROR(VLOOKUP(L1247, List!D:J, 7, 0), VLOOKUP(L1247&amp;"", List!D:J, 7, 0))
  )
 )
)</f>
        <v>on hold</v>
      </c>
      <c r="C1247" s="66" t="str">
        <f t="shared" si="20"/>
        <v>on hold</v>
      </c>
      <c r="D1247" s="67" t="str">
        <f ca="1">IF(C1247="Local Scrap","Closed",IFERROR(IF(A1247="kgb","Closed",IF(MID(C1247,5,1)="Q","Closed",LOOKUP(TODAY()-W1247, {0,31,91,181,366}, {"0-30天","31-90天","91-180天","181-365天","365天以上"}))), LOOKUP(TODAY()-Z1247, {0,31,91,181,366}, {"0-30天","31-90天","91-180天","181-365天","365天以上"})))</f>
        <v>91-180天</v>
      </c>
      <c r="E1247" s="67" t="str" cm="1">
        <f t="array" ref="E1247">IF(A1247&lt;&gt;"kbb", "", IF(IFERROR(VALUE(V1247), 0)=MAX(INDEX(($A$2:$A$4929="kbb")*($L$2:$L$4929=L1247)*IFERROR(VALUE($V$2:$V$4929), 0), 0)), "最新", "歷史重複"))</f>
        <v/>
      </c>
      <c r="F1247" t="s">
        <v>5759</v>
      </c>
      <c r="G1247" t="s">
        <v>29</v>
      </c>
      <c r="H1247" t="s">
        <v>30</v>
      </c>
      <c r="I1247" t="s">
        <v>3483</v>
      </c>
      <c r="J1247" t="s">
        <v>5760</v>
      </c>
      <c r="K1247" t="s">
        <v>5761</v>
      </c>
      <c r="L1247" t="s">
        <v>5778</v>
      </c>
      <c r="M1247" t="s">
        <v>5010</v>
      </c>
      <c r="N1247" t="s">
        <v>1411</v>
      </c>
      <c r="O1247" t="s">
        <v>37</v>
      </c>
      <c r="P1247" t="s">
        <v>5778</v>
      </c>
      <c r="Q1247" t="s">
        <v>2309</v>
      </c>
      <c r="R1247" t="s">
        <v>1881</v>
      </c>
      <c r="S1247" t="s">
        <v>5765</v>
      </c>
      <c r="T1247" t="s">
        <v>37</v>
      </c>
      <c r="U1247" t="s">
        <v>37</v>
      </c>
      <c r="V1247" t="s">
        <v>37</v>
      </c>
      <c r="W1247" t="s">
        <v>37</v>
      </c>
      <c r="X1247" t="s">
        <v>37</v>
      </c>
      <c r="Y1247" t="s">
        <v>37</v>
      </c>
      <c r="Z1247" t="s">
        <v>5779</v>
      </c>
      <c r="AA1247" t="s">
        <v>44</v>
      </c>
      <c r="AB1247" t="s">
        <v>44</v>
      </c>
      <c r="AC1247" t="s">
        <v>45</v>
      </c>
      <c r="AD1247" t="s">
        <v>1257</v>
      </c>
      <c r="AE1247" t="s">
        <v>37</v>
      </c>
      <c r="AF1247" t="s">
        <v>37</v>
      </c>
      <c r="AG1247" t="s">
        <v>37</v>
      </c>
      <c r="AH1247" t="s">
        <v>37</v>
      </c>
      <c r="AI1247" t="s">
        <v>37</v>
      </c>
    </row>
    <row r="1248" spans="1:35" ht="16.850000000000001" customHeight="1">
      <c r="A1248" s="65" t="str">
        <f>IF(L1248="","",IF(COUNTIF(Wip!K:K,L1248)=0,IF(W1248="","KGB","KBB"),IF(AND(_xlfn.IFNA(VLOOKUP(L1248,Wip!K:M,3,0),"")="Y",Q1248="MTCAPPLYCONF"),"On Hold",IF(W1248="","KGB","KBB"))))</f>
        <v>KGB</v>
      </c>
      <c r="B1248" s="65" t="str">
        <f>IF(A1248="on hold", "on hold",
 IF(A1248="KGB", "Standard Shipment",
  IF(IFERROR(IFERROR(VLOOKUP(L1248, List!D:J, 7, 0), VLOOKUP(L1248&amp;"", List!D:J, 7, 0)), 0)=0,
   IF(IFERROR(IFERROR(VLOOKUP(L1248, 'CND List'!$A:$C, 3, 0), VLOOKUP(L1248&amp;"", 'CND List'!$A:$C, 3, 0)), 0)=0,
    IF(A1248="KBB", "-", ""),
    IFERROR(VLOOKUP(L1248, 'CND List'!$A:$C, 3, 0), VLOOKUP(L1248&amp;"", 'CND List'!$A:$C, 3, 0))
   ),
   IFERROR(VLOOKUP(L1248, List!D:J, 7, 0), VLOOKUP(L1248&amp;"", List!D:J, 7, 0))
  )
 )
)</f>
        <v>Standard Shipment</v>
      </c>
      <c r="C1248" s="66" t="str">
        <f t="shared" si="20"/>
        <v>Standard Shipment</v>
      </c>
      <c r="D1248" s="67" t="str">
        <f ca="1">IF(C1248="Local Scrap","Closed",IFERROR(IF(A1248="kgb","Closed",IF(MID(C1248,5,1)="Q","Closed",LOOKUP(TODAY()-W1248, {0,31,91,181,366}, {"0-30天","31-90天","91-180天","181-365天","365天以上"}))), LOOKUP(TODAY()-Z1248, {0,31,91,181,366}, {"0-30天","31-90天","91-180天","181-365天","365天以上"})))</f>
        <v>Closed</v>
      </c>
      <c r="E1248" s="67" t="str" cm="1">
        <f t="array" ref="E1248">IF(A1248&lt;&gt;"kbb", "", IF(IFERROR(VALUE(V1248), 0)=MAX(INDEX(($A$2:$A$4929="kbb")*($L$2:$L$4929=L1248)*IFERROR(VALUE($V$2:$V$4929), 0), 0)), "最新", "歷史重複"))</f>
        <v/>
      </c>
      <c r="F1248" t="s">
        <v>5759</v>
      </c>
      <c r="G1248" t="s">
        <v>29</v>
      </c>
      <c r="H1248" t="s">
        <v>30</v>
      </c>
      <c r="I1248" t="s">
        <v>3483</v>
      </c>
      <c r="J1248" t="s">
        <v>5760</v>
      </c>
      <c r="K1248" t="s">
        <v>5761</v>
      </c>
      <c r="L1248" t="s">
        <v>5780</v>
      </c>
      <c r="M1248" t="s">
        <v>5010</v>
      </c>
      <c r="N1248" t="s">
        <v>1411</v>
      </c>
      <c r="O1248" t="s">
        <v>37</v>
      </c>
      <c r="P1248" t="s">
        <v>5781</v>
      </c>
      <c r="Q1248" t="s">
        <v>38</v>
      </c>
      <c r="R1248" t="s">
        <v>1881</v>
      </c>
      <c r="S1248" t="s">
        <v>5765</v>
      </c>
      <c r="T1248" t="s">
        <v>5782</v>
      </c>
      <c r="U1248" t="s">
        <v>5612</v>
      </c>
      <c r="V1248" t="s">
        <v>5612</v>
      </c>
      <c r="W1248" t="s">
        <v>37</v>
      </c>
      <c r="X1248" t="s">
        <v>37</v>
      </c>
      <c r="Y1248" t="s">
        <v>37</v>
      </c>
      <c r="Z1248" t="s">
        <v>5783</v>
      </c>
      <c r="AA1248" t="s">
        <v>44</v>
      </c>
      <c r="AB1248" t="s">
        <v>44</v>
      </c>
      <c r="AC1248" t="s">
        <v>45</v>
      </c>
      <c r="AD1248" t="s">
        <v>1257</v>
      </c>
      <c r="AE1248" t="s">
        <v>5614</v>
      </c>
      <c r="AF1248" t="s">
        <v>48</v>
      </c>
      <c r="AG1248">
        <v>622490</v>
      </c>
      <c r="AH1248">
        <v>7</v>
      </c>
      <c r="AI1248">
        <v>7</v>
      </c>
    </row>
    <row r="1249" spans="1:35" ht="16.850000000000001" customHeight="1">
      <c r="A1249" s="65" t="str">
        <f>IF(L1249="","",IF(COUNTIF(Wip!K:K,L1249)=0,IF(W1249="","KGB","KBB"),IF(AND(_xlfn.IFNA(VLOOKUP(L1249,Wip!K:M,3,0),"")="Y",Q1249="MTCAPPLYCONF"),"On Hold",IF(W1249="","KGB","KBB"))))</f>
        <v>KBB</v>
      </c>
      <c r="B1249" s="65">
        <f>IF(A1249="on hold", "on hold",
 IF(A1249="KGB", "Standard Shipment",
  IF(IFERROR(IFERROR(VLOOKUP(L1249, List!D:J, 7, 0), VLOOKUP(L1249&amp;"", List!D:J, 7, 0)), 0)=0,
   IF(IFERROR(IFERROR(VLOOKUP(L1249, 'CND List'!$A:$C, 3, 0), VLOOKUP(L1249&amp;"", 'CND List'!$A:$C, 3, 0)), 0)=0,
    IF(A1249="KBB", "-", ""),
    IFERROR(VLOOKUP(L1249, 'CND List'!$A:$C, 3, 0), VLOOKUP(L1249&amp;"", 'CND List'!$A:$C, 3, 0))
   ),
   IFERROR(VLOOKUP(L1249, List!D:J, 7, 0), VLOOKUP(L1249&amp;"", List!D:J, 7, 0))
  )
 )
)</f>
        <v>46297</v>
      </c>
      <c r="C1249" s="66" t="str">
        <f t="shared" si="20"/>
        <v>2026Q4</v>
      </c>
      <c r="D1249" s="67" t="str">
        <f ca="1">IF(C1249="Local Scrap","Closed",IFERROR(IF(A1249="kgb","Closed",IF(MID(C1249,5,1)="Q","Closed",LOOKUP(TODAY()-W1249, {0,31,91,181,366}, {"0-30天","31-90天","91-180天","181-365天","365天以上"}))), LOOKUP(TODAY()-Z1249, {0,31,91,181,366}, {"0-30天","31-90天","91-180天","181-365天","365天以上"})))</f>
        <v>Closed</v>
      </c>
      <c r="E1249" s="67" t="str" cm="1">
        <f t="array" ref="E1249">IF(A1249&lt;&gt;"kbb", "", IF(IFERROR(VALUE(V1249), 0)=MAX(INDEX(($A$2:$A$4929="kbb")*($L$2:$L$4929=L1249)*IFERROR(VALUE($V$2:$V$4929), 0), 0)), "最新", "歷史重複"))</f>
        <v>最新</v>
      </c>
      <c r="F1249" t="s">
        <v>5759</v>
      </c>
      <c r="G1249" t="s">
        <v>29</v>
      </c>
      <c r="H1249" t="s">
        <v>30</v>
      </c>
      <c r="I1249" t="s">
        <v>3483</v>
      </c>
      <c r="J1249" t="s">
        <v>5760</v>
      </c>
      <c r="K1249" t="s">
        <v>5761</v>
      </c>
      <c r="L1249" t="s">
        <v>5784</v>
      </c>
      <c r="M1249" t="s">
        <v>4534</v>
      </c>
      <c r="N1249" t="s">
        <v>1283</v>
      </c>
      <c r="O1249" t="s">
        <v>37</v>
      </c>
      <c r="P1249" t="s">
        <v>5784</v>
      </c>
      <c r="Q1249" t="s">
        <v>38</v>
      </c>
      <c r="R1249" t="s">
        <v>39</v>
      </c>
      <c r="S1249" t="s">
        <v>5765</v>
      </c>
      <c r="T1249" t="s">
        <v>37</v>
      </c>
      <c r="U1249" t="s">
        <v>37</v>
      </c>
      <c r="V1249" t="s">
        <v>5785</v>
      </c>
      <c r="W1249" t="s">
        <v>517</v>
      </c>
      <c r="X1249" t="s">
        <v>114</v>
      </c>
      <c r="Y1249" t="s">
        <v>518</v>
      </c>
      <c r="Z1249" t="s">
        <v>5786</v>
      </c>
      <c r="AA1249" t="s">
        <v>44</v>
      </c>
      <c r="AB1249" t="s">
        <v>44</v>
      </c>
      <c r="AC1249" t="s">
        <v>117</v>
      </c>
      <c r="AD1249" t="s">
        <v>1288</v>
      </c>
      <c r="AE1249" t="s">
        <v>37</v>
      </c>
      <c r="AF1249" t="s">
        <v>37</v>
      </c>
      <c r="AG1249" t="s">
        <v>37</v>
      </c>
      <c r="AH1249" t="s">
        <v>37</v>
      </c>
      <c r="AI1249" t="s">
        <v>37</v>
      </c>
    </row>
    <row r="1250" spans="1:35" ht="16.850000000000001" customHeight="1">
      <c r="A1250" s="65" t="str">
        <f>IF(L1250="","",IF(COUNTIF(Wip!K:K,L1250)=0,IF(W1250="","KGB","KBB"),IF(AND(_xlfn.IFNA(VLOOKUP(L1250,Wip!K:M,3,0),"")="Y",Q1250="MTCAPPLYCONF"),"On Hold",IF(W1250="","KGB","KBB"))))</f>
        <v>KGB</v>
      </c>
      <c r="B1250" s="65" t="str">
        <f>IF(A1250="on hold", "on hold",
 IF(A1250="KGB", "Standard Shipment",
  IF(IFERROR(IFERROR(VLOOKUP(L1250, List!D:J, 7, 0), VLOOKUP(L1250&amp;"", List!D:J, 7, 0)), 0)=0,
   IF(IFERROR(IFERROR(VLOOKUP(L1250, 'CND List'!$A:$C, 3, 0), VLOOKUP(L1250&amp;"", 'CND List'!$A:$C, 3, 0)), 0)=0,
    IF(A1250="KBB", "-", ""),
    IFERROR(VLOOKUP(L1250, 'CND List'!$A:$C, 3, 0), VLOOKUP(L1250&amp;"", 'CND List'!$A:$C, 3, 0))
   ),
   IFERROR(VLOOKUP(L1250, List!D:J, 7, 0), VLOOKUP(L1250&amp;"", List!D:J, 7, 0))
  )
 )
)</f>
        <v>Standard Shipment</v>
      </c>
      <c r="C1250" s="66" t="str">
        <f t="shared" si="20"/>
        <v>Standard Shipment</v>
      </c>
      <c r="D1250" s="67" t="str">
        <f ca="1">IF(C1250="Local Scrap","Closed",IFERROR(IF(A1250="kgb","Closed",IF(MID(C1250,5,1)="Q","Closed",LOOKUP(TODAY()-W1250, {0,31,91,181,366}, {"0-30天","31-90天","91-180天","181-365天","365天以上"}))), LOOKUP(TODAY()-Z1250, {0,31,91,181,366}, {"0-30天","31-90天","91-180天","181-365天","365天以上"})))</f>
        <v>Closed</v>
      </c>
      <c r="E1250" s="67" t="str" cm="1">
        <f t="array" ref="E1250">IF(A1250&lt;&gt;"kbb", "", IF(IFERROR(VALUE(V1250), 0)=MAX(INDEX(($A$2:$A$4929="kbb")*($L$2:$L$4929=L1250)*IFERROR(VALUE($V$2:$V$4929), 0), 0)), "最新", "歷史重複"))</f>
        <v/>
      </c>
      <c r="F1250" t="s">
        <v>5759</v>
      </c>
      <c r="G1250" t="s">
        <v>29</v>
      </c>
      <c r="H1250" t="s">
        <v>30</v>
      </c>
      <c r="I1250" t="s">
        <v>3483</v>
      </c>
      <c r="J1250" t="s">
        <v>5760</v>
      </c>
      <c r="K1250" t="s">
        <v>5761</v>
      </c>
      <c r="L1250" t="s">
        <v>5787</v>
      </c>
      <c r="M1250" t="s">
        <v>2944</v>
      </c>
      <c r="N1250" t="s">
        <v>2945</v>
      </c>
      <c r="O1250" t="s">
        <v>37</v>
      </c>
      <c r="P1250" t="s">
        <v>5788</v>
      </c>
      <c r="Q1250" t="s">
        <v>38</v>
      </c>
      <c r="R1250" t="s">
        <v>1881</v>
      </c>
      <c r="S1250" t="s">
        <v>5765</v>
      </c>
      <c r="T1250" t="s">
        <v>5789</v>
      </c>
      <c r="U1250" t="s">
        <v>5612</v>
      </c>
      <c r="V1250" t="s">
        <v>5612</v>
      </c>
      <c r="W1250" t="s">
        <v>37</v>
      </c>
      <c r="X1250" t="s">
        <v>37</v>
      </c>
      <c r="Y1250" t="s">
        <v>37</v>
      </c>
      <c r="Z1250" t="s">
        <v>5790</v>
      </c>
      <c r="AA1250" t="s">
        <v>44</v>
      </c>
      <c r="AB1250" t="s">
        <v>44</v>
      </c>
      <c r="AC1250" t="s">
        <v>45</v>
      </c>
      <c r="AD1250" t="s">
        <v>1539</v>
      </c>
      <c r="AE1250" t="s">
        <v>5614</v>
      </c>
      <c r="AF1250" t="s">
        <v>1918</v>
      </c>
      <c r="AG1250">
        <v>622490</v>
      </c>
      <c r="AH1250">
        <v>5.2</v>
      </c>
      <c r="AI1250">
        <v>5.2</v>
      </c>
    </row>
    <row r="1251" spans="1:35" ht="16.850000000000001" customHeight="1">
      <c r="A1251" s="65" t="str">
        <f>IF(L1251="","",IF(COUNTIF(Wip!K:K,L1251)=0,IF(W1251="","KGB","KBB"),IF(AND(_xlfn.IFNA(VLOOKUP(L1251,Wip!K:M,3,0),"")="Y",Q1251="MTCAPPLYCONF"),"On Hold",IF(W1251="","KGB","KBB"))))</f>
        <v>On Hold</v>
      </c>
      <c r="B1251" s="65" t="str">
        <f>IF(A1251="on hold", "on hold",
 IF(A1251="KGB", "Standard Shipment",
  IF(IFERROR(IFERROR(VLOOKUP(L1251, List!D:J, 7, 0), VLOOKUP(L1251&amp;"", List!D:J, 7, 0)), 0)=0,
   IF(IFERROR(IFERROR(VLOOKUP(L1251, 'CND List'!$A:$C, 3, 0), VLOOKUP(L1251&amp;"", 'CND List'!$A:$C, 3, 0)), 0)=0,
    IF(A1251="KBB", "-", ""),
    IFERROR(VLOOKUP(L1251, 'CND List'!$A:$C, 3, 0), VLOOKUP(L1251&amp;"", 'CND List'!$A:$C, 3, 0))
   ),
   IFERROR(VLOOKUP(L1251, List!D:J, 7, 0), VLOOKUP(L1251&amp;"", List!D:J, 7, 0))
  )
 )
)</f>
        <v>on hold</v>
      </c>
      <c r="C1251" s="66" t="str">
        <f t="shared" si="20"/>
        <v>on hold</v>
      </c>
      <c r="D1251" s="67" t="str">
        <f ca="1">IF(C1251="Local Scrap","Closed",IFERROR(IF(A1251="kgb","Closed",IF(MID(C1251,5,1)="Q","Closed",LOOKUP(TODAY()-W1251, {0,31,91,181,366}, {"0-30天","31-90天","91-180天","181-365天","365天以上"}))), LOOKUP(TODAY()-Z1251, {0,31,91,181,366}, {"0-30天","31-90天","91-180天","181-365天","365天以上"})))</f>
        <v>91-180天</v>
      </c>
      <c r="E1251" s="67" t="str" cm="1">
        <f t="array" ref="E1251">IF(A1251&lt;&gt;"kbb", "", IF(IFERROR(VALUE(V1251), 0)=MAX(INDEX(($A$2:$A$4929="kbb")*($L$2:$L$4929=L1251)*IFERROR(VALUE($V$2:$V$4929), 0), 0)), "最新", "歷史重複"))</f>
        <v/>
      </c>
      <c r="F1251" t="s">
        <v>5759</v>
      </c>
      <c r="G1251" t="s">
        <v>29</v>
      </c>
      <c r="H1251" t="s">
        <v>30</v>
      </c>
      <c r="I1251" t="s">
        <v>3483</v>
      </c>
      <c r="J1251" t="s">
        <v>5760</v>
      </c>
      <c r="K1251" t="s">
        <v>5761</v>
      </c>
      <c r="L1251" t="s">
        <v>5791</v>
      </c>
      <c r="M1251" t="s">
        <v>1248</v>
      </c>
      <c r="N1251" t="s">
        <v>1249</v>
      </c>
      <c r="O1251" t="s">
        <v>37</v>
      </c>
      <c r="P1251" t="s">
        <v>5791</v>
      </c>
      <c r="Q1251" t="s">
        <v>2309</v>
      </c>
      <c r="R1251" t="s">
        <v>1881</v>
      </c>
      <c r="S1251" t="s">
        <v>5765</v>
      </c>
      <c r="T1251" t="s">
        <v>37</v>
      </c>
      <c r="U1251" t="s">
        <v>37</v>
      </c>
      <c r="V1251" t="s">
        <v>37</v>
      </c>
      <c r="W1251" t="s">
        <v>37</v>
      </c>
      <c r="X1251" t="s">
        <v>37</v>
      </c>
      <c r="Y1251" t="s">
        <v>37</v>
      </c>
      <c r="Z1251" t="s">
        <v>5792</v>
      </c>
      <c r="AA1251" t="s">
        <v>44</v>
      </c>
      <c r="AB1251" t="s">
        <v>44</v>
      </c>
      <c r="AC1251" t="s">
        <v>45</v>
      </c>
      <c r="AD1251" t="s">
        <v>1257</v>
      </c>
      <c r="AE1251" t="s">
        <v>37</v>
      </c>
      <c r="AF1251" t="s">
        <v>37</v>
      </c>
      <c r="AG1251" t="s">
        <v>37</v>
      </c>
      <c r="AH1251" t="s">
        <v>37</v>
      </c>
      <c r="AI1251" t="s">
        <v>37</v>
      </c>
    </row>
    <row r="1252" spans="1:35" ht="16.850000000000001" customHeight="1">
      <c r="A1252" s="65" t="str">
        <f>IF(L1252="","",IF(COUNTIF(Wip!K:K,L1252)=0,IF(W1252="","KGB","KBB"),IF(AND(_xlfn.IFNA(VLOOKUP(L1252,Wip!K:M,3,0),"")="Y",Q1252="MTCAPPLYCONF"),"On Hold",IF(W1252="","KGB","KBB"))))</f>
        <v>KGB</v>
      </c>
      <c r="B1252" s="65" t="str">
        <f>IF(A1252="on hold", "on hold",
 IF(A1252="KGB", "Standard Shipment",
  IF(IFERROR(IFERROR(VLOOKUP(L1252, List!D:J, 7, 0), VLOOKUP(L1252&amp;"", List!D:J, 7, 0)), 0)=0,
   IF(IFERROR(IFERROR(VLOOKUP(L1252, 'CND List'!$A:$C, 3, 0), VLOOKUP(L1252&amp;"", 'CND List'!$A:$C, 3, 0)), 0)=0,
    IF(A1252="KBB", "-", ""),
    IFERROR(VLOOKUP(L1252, 'CND List'!$A:$C, 3, 0), VLOOKUP(L1252&amp;"", 'CND List'!$A:$C, 3, 0))
   ),
   IFERROR(VLOOKUP(L1252, List!D:J, 7, 0), VLOOKUP(L1252&amp;"", List!D:J, 7, 0))
  )
 )
)</f>
        <v>Standard Shipment</v>
      </c>
      <c r="C1252" s="66" t="str">
        <f t="shared" si="20"/>
        <v>Standard Shipment</v>
      </c>
      <c r="D1252" s="67" t="str">
        <f ca="1">IF(C1252="Local Scrap","Closed",IFERROR(IF(A1252="kgb","Closed",IF(MID(C1252,5,1)="Q","Closed",LOOKUP(TODAY()-W1252, {0,31,91,181,366}, {"0-30天","31-90天","91-180天","181-365天","365天以上"}))), LOOKUP(TODAY()-Z1252, {0,31,91,181,366}, {"0-30天","31-90天","91-180天","181-365天","365天以上"})))</f>
        <v>Closed</v>
      </c>
      <c r="E1252" s="67" t="str" cm="1">
        <f t="array" ref="E1252">IF(A1252&lt;&gt;"kbb", "", IF(IFERROR(VALUE(V1252), 0)=MAX(INDEX(($A$2:$A$4929="kbb")*($L$2:$L$4929=L1252)*IFERROR(VALUE($V$2:$V$4929), 0), 0)), "最新", "歷史重複"))</f>
        <v/>
      </c>
      <c r="F1252" t="s">
        <v>5759</v>
      </c>
      <c r="G1252" t="s">
        <v>29</v>
      </c>
      <c r="H1252" t="s">
        <v>30</v>
      </c>
      <c r="I1252" t="s">
        <v>3483</v>
      </c>
      <c r="J1252" t="s">
        <v>5760</v>
      </c>
      <c r="K1252" t="s">
        <v>5761</v>
      </c>
      <c r="L1252" t="s">
        <v>5793</v>
      </c>
      <c r="M1252" t="s">
        <v>1259</v>
      </c>
      <c r="N1252" t="s">
        <v>1260</v>
      </c>
      <c r="O1252" t="s">
        <v>37</v>
      </c>
      <c r="P1252" t="s">
        <v>5794</v>
      </c>
      <c r="Q1252" t="s">
        <v>38</v>
      </c>
      <c r="R1252" t="s">
        <v>1881</v>
      </c>
      <c r="S1252" t="s">
        <v>5765</v>
      </c>
      <c r="T1252" t="s">
        <v>5795</v>
      </c>
      <c r="U1252" t="s">
        <v>5612</v>
      </c>
      <c r="V1252" t="s">
        <v>5612</v>
      </c>
      <c r="W1252" t="s">
        <v>37</v>
      </c>
      <c r="X1252" t="s">
        <v>37</v>
      </c>
      <c r="Y1252" t="s">
        <v>37</v>
      </c>
      <c r="Z1252" t="s">
        <v>5796</v>
      </c>
      <c r="AA1252" t="s">
        <v>44</v>
      </c>
      <c r="AB1252" t="s">
        <v>44</v>
      </c>
      <c r="AC1252" t="s">
        <v>45</v>
      </c>
      <c r="AD1252" t="s">
        <v>1257</v>
      </c>
      <c r="AE1252" t="s">
        <v>5614</v>
      </c>
      <c r="AF1252" t="s">
        <v>48</v>
      </c>
      <c r="AG1252">
        <v>622490</v>
      </c>
      <c r="AH1252">
        <v>7</v>
      </c>
      <c r="AI1252">
        <v>7</v>
      </c>
    </row>
    <row r="1253" spans="1:35" ht="16.850000000000001" customHeight="1">
      <c r="A1253" s="65" t="str">
        <f>IF(L1253="","",IF(COUNTIF(Wip!K:K,L1253)=0,IF(W1253="","KGB","KBB"),IF(AND(_xlfn.IFNA(VLOOKUP(L1253,Wip!K:M,3,0),"")="Y",Q1253="MTCAPPLYCONF"),"On Hold",IF(W1253="","KGB","KBB"))))</f>
        <v>KGB</v>
      </c>
      <c r="B1253" s="65" t="str">
        <f>IF(A1253="on hold", "on hold",
 IF(A1253="KGB", "Standard Shipment",
  IF(IFERROR(IFERROR(VLOOKUP(L1253, List!D:J, 7, 0), VLOOKUP(L1253&amp;"", List!D:J, 7, 0)), 0)=0,
   IF(IFERROR(IFERROR(VLOOKUP(L1253, 'CND List'!$A:$C, 3, 0), VLOOKUP(L1253&amp;"", 'CND List'!$A:$C, 3, 0)), 0)=0,
    IF(A1253="KBB", "-", ""),
    IFERROR(VLOOKUP(L1253, 'CND List'!$A:$C, 3, 0), VLOOKUP(L1253&amp;"", 'CND List'!$A:$C, 3, 0))
   ),
   IFERROR(VLOOKUP(L1253, List!D:J, 7, 0), VLOOKUP(L1253&amp;"", List!D:J, 7, 0))
  )
 )
)</f>
        <v>Standard Shipment</v>
      </c>
      <c r="C1253" s="66" t="str">
        <f t="shared" si="20"/>
        <v>Standard Shipment</v>
      </c>
      <c r="D1253" s="67" t="str">
        <f ca="1">IF(C1253="Local Scrap","Closed",IFERROR(IF(A1253="kgb","Closed",IF(MID(C1253,5,1)="Q","Closed",LOOKUP(TODAY()-W1253, {0,31,91,181,366}, {"0-30天","31-90天","91-180天","181-365天","365天以上"}))), LOOKUP(TODAY()-Z1253, {0,31,91,181,366}, {"0-30天","31-90天","91-180天","181-365天","365天以上"})))</f>
        <v>Closed</v>
      </c>
      <c r="E1253" s="67" t="str" cm="1">
        <f t="array" ref="E1253">IF(A1253&lt;&gt;"kbb", "", IF(IFERROR(VALUE(V1253), 0)=MAX(INDEX(($A$2:$A$4929="kbb")*($L$2:$L$4929=L1253)*IFERROR(VALUE($V$2:$V$4929), 0), 0)), "最新", "歷史重複"))</f>
        <v/>
      </c>
      <c r="F1253" t="s">
        <v>5759</v>
      </c>
      <c r="G1253" t="s">
        <v>29</v>
      </c>
      <c r="H1253" t="s">
        <v>30</v>
      </c>
      <c r="I1253" t="s">
        <v>3483</v>
      </c>
      <c r="J1253" t="s">
        <v>5760</v>
      </c>
      <c r="K1253" t="s">
        <v>5761</v>
      </c>
      <c r="L1253" t="s">
        <v>5797</v>
      </c>
      <c r="M1253" t="s">
        <v>2544</v>
      </c>
      <c r="N1253" t="s">
        <v>2481</v>
      </c>
      <c r="O1253" t="s">
        <v>37</v>
      </c>
      <c r="P1253" t="s">
        <v>5798</v>
      </c>
      <c r="Q1253" t="s">
        <v>38</v>
      </c>
      <c r="R1253" t="s">
        <v>1881</v>
      </c>
      <c r="S1253" t="s">
        <v>5765</v>
      </c>
      <c r="T1253" t="s">
        <v>5799</v>
      </c>
      <c r="U1253" t="s">
        <v>5800</v>
      </c>
      <c r="V1253" t="s">
        <v>5800</v>
      </c>
      <c r="W1253" t="s">
        <v>37</v>
      </c>
      <c r="X1253" t="s">
        <v>37</v>
      </c>
      <c r="Y1253" t="s">
        <v>37</v>
      </c>
      <c r="Z1253" t="s">
        <v>5801</v>
      </c>
      <c r="AA1253" t="s">
        <v>44</v>
      </c>
      <c r="AB1253" t="s">
        <v>44</v>
      </c>
      <c r="AC1253" t="s">
        <v>45</v>
      </c>
      <c r="AD1253" t="s">
        <v>1532</v>
      </c>
      <c r="AE1253" t="s">
        <v>5802</v>
      </c>
      <c r="AF1253" t="s">
        <v>48</v>
      </c>
      <c r="AG1253">
        <v>622554</v>
      </c>
      <c r="AH1253">
        <v>5.0999999999999996</v>
      </c>
      <c r="AI1253">
        <v>5.0999999999999996</v>
      </c>
    </row>
    <row r="1254" spans="1:35" ht="16.850000000000001" customHeight="1">
      <c r="A1254" s="65" t="str">
        <f>IF(L1254="","",IF(COUNTIF(Wip!K:K,L1254)=0,IF(W1254="","KGB","KBB"),IF(AND(_xlfn.IFNA(VLOOKUP(L1254,Wip!K:M,3,0),"")="Y",Q1254="MTCAPPLYCONF"),"On Hold",IF(W1254="","KGB","KBB"))))</f>
        <v>KGB</v>
      </c>
      <c r="B1254" s="65" t="str">
        <f>IF(A1254="on hold", "on hold",
 IF(A1254="KGB", "Standard Shipment",
  IF(IFERROR(IFERROR(VLOOKUP(L1254, List!D:J, 7, 0), VLOOKUP(L1254&amp;"", List!D:J, 7, 0)), 0)=0,
   IF(IFERROR(IFERROR(VLOOKUP(L1254, 'CND List'!$A:$C, 3, 0), VLOOKUP(L1254&amp;"", 'CND List'!$A:$C, 3, 0)), 0)=0,
    IF(A1254="KBB", "-", ""),
    IFERROR(VLOOKUP(L1254, 'CND List'!$A:$C, 3, 0), VLOOKUP(L1254&amp;"", 'CND List'!$A:$C, 3, 0))
   ),
   IFERROR(VLOOKUP(L1254, List!D:J, 7, 0), VLOOKUP(L1254&amp;"", List!D:J, 7, 0))
  )
 )
)</f>
        <v>Standard Shipment</v>
      </c>
      <c r="C1254" s="66" t="str">
        <f t="shared" si="20"/>
        <v>Standard Shipment</v>
      </c>
      <c r="D1254" s="67" t="str">
        <f ca="1">IF(C1254="Local Scrap","Closed",IFERROR(IF(A1254="kgb","Closed",IF(MID(C1254,5,1)="Q","Closed",LOOKUP(TODAY()-W1254, {0,31,91,181,366}, {"0-30天","31-90天","91-180天","181-365天","365天以上"}))), LOOKUP(TODAY()-Z1254, {0,31,91,181,366}, {"0-30天","31-90天","91-180天","181-365天","365天以上"})))</f>
        <v>Closed</v>
      </c>
      <c r="E1254" s="67" t="str" cm="1">
        <f t="array" ref="E1254">IF(A1254&lt;&gt;"kbb", "", IF(IFERROR(VALUE(V1254), 0)=MAX(INDEX(($A$2:$A$4929="kbb")*($L$2:$L$4929=L1254)*IFERROR(VALUE($V$2:$V$4929), 0), 0)), "最新", "歷史重複"))</f>
        <v/>
      </c>
      <c r="F1254" t="s">
        <v>5803</v>
      </c>
      <c r="G1254" t="s">
        <v>29</v>
      </c>
      <c r="H1254" t="s">
        <v>30</v>
      </c>
      <c r="I1254" t="s">
        <v>3483</v>
      </c>
      <c r="J1254" t="s">
        <v>5804</v>
      </c>
      <c r="K1254" t="s">
        <v>5805</v>
      </c>
      <c r="L1254" t="s">
        <v>5806</v>
      </c>
      <c r="M1254" t="s">
        <v>1371</v>
      </c>
      <c r="N1254" t="s">
        <v>385</v>
      </c>
      <c r="O1254" t="s">
        <v>37</v>
      </c>
      <c r="P1254" t="s">
        <v>5807</v>
      </c>
      <c r="Q1254" t="s">
        <v>38</v>
      </c>
      <c r="R1254" t="s">
        <v>1881</v>
      </c>
      <c r="S1254" t="s">
        <v>5808</v>
      </c>
      <c r="T1254" t="s">
        <v>5809</v>
      </c>
      <c r="U1254" t="s">
        <v>5810</v>
      </c>
      <c r="V1254" t="s">
        <v>5810</v>
      </c>
      <c r="W1254" t="s">
        <v>37</v>
      </c>
      <c r="X1254" t="s">
        <v>37</v>
      </c>
      <c r="Y1254" t="s">
        <v>37</v>
      </c>
      <c r="Z1254" t="s">
        <v>5811</v>
      </c>
      <c r="AA1254" t="s">
        <v>44</v>
      </c>
      <c r="AB1254" t="s">
        <v>44</v>
      </c>
      <c r="AC1254" t="s">
        <v>45</v>
      </c>
      <c r="AD1254" t="s">
        <v>390</v>
      </c>
      <c r="AE1254" t="s">
        <v>5769</v>
      </c>
      <c r="AF1254" t="s">
        <v>48</v>
      </c>
      <c r="AG1254">
        <v>622500</v>
      </c>
      <c r="AH1254">
        <v>5.8</v>
      </c>
      <c r="AI1254">
        <v>5.8</v>
      </c>
    </row>
    <row r="1255" spans="1:35" ht="16.850000000000001" customHeight="1">
      <c r="A1255" s="65" t="str">
        <f>IF(L1255="","",IF(COUNTIF(Wip!K:K,L1255)=0,IF(W1255="","KGB","KBB"),IF(AND(_xlfn.IFNA(VLOOKUP(L1255,Wip!K:M,3,0),"")="Y",Q1255="MTCAPPLYCONF"),"On Hold",IF(W1255="","KGB","KBB"))))</f>
        <v>KGB</v>
      </c>
      <c r="B1255" s="65" t="str">
        <f>IF(A1255="on hold", "on hold",
 IF(A1255="KGB", "Standard Shipment",
  IF(IFERROR(IFERROR(VLOOKUP(L1255, List!D:J, 7, 0), VLOOKUP(L1255&amp;"", List!D:J, 7, 0)), 0)=0,
   IF(IFERROR(IFERROR(VLOOKUP(L1255, 'CND List'!$A:$C, 3, 0), VLOOKUP(L1255&amp;"", 'CND List'!$A:$C, 3, 0)), 0)=0,
    IF(A1255="KBB", "-", ""),
    IFERROR(VLOOKUP(L1255, 'CND List'!$A:$C, 3, 0), VLOOKUP(L1255&amp;"", 'CND List'!$A:$C, 3, 0))
   ),
   IFERROR(VLOOKUP(L1255, List!D:J, 7, 0), VLOOKUP(L1255&amp;"", List!D:J, 7, 0))
  )
 )
)</f>
        <v>Standard Shipment</v>
      </c>
      <c r="C1255" s="66" t="str">
        <f t="shared" si="20"/>
        <v>Standard Shipment</v>
      </c>
      <c r="D1255" s="67" t="str">
        <f ca="1">IF(C1255="Local Scrap","Closed",IFERROR(IF(A1255="kgb","Closed",IF(MID(C1255,5,1)="Q","Closed",LOOKUP(TODAY()-W1255, {0,31,91,181,366}, {"0-30天","31-90天","91-180天","181-365天","365天以上"}))), LOOKUP(TODAY()-Z1255, {0,31,91,181,366}, {"0-30天","31-90天","91-180天","181-365天","365天以上"})))</f>
        <v>Closed</v>
      </c>
      <c r="E1255" s="67" t="str" cm="1">
        <f t="array" ref="E1255">IF(A1255&lt;&gt;"kbb", "", IF(IFERROR(VALUE(V1255), 0)=MAX(INDEX(($A$2:$A$4929="kbb")*($L$2:$L$4929=L1255)*IFERROR(VALUE($V$2:$V$4929), 0), 0)), "最新", "歷史重複"))</f>
        <v/>
      </c>
      <c r="F1255" t="s">
        <v>5803</v>
      </c>
      <c r="G1255" t="s">
        <v>29</v>
      </c>
      <c r="H1255" t="s">
        <v>30</v>
      </c>
      <c r="I1255" t="s">
        <v>3483</v>
      </c>
      <c r="J1255" t="s">
        <v>5804</v>
      </c>
      <c r="K1255" t="s">
        <v>5805</v>
      </c>
      <c r="L1255" t="s">
        <v>5812</v>
      </c>
      <c r="M1255" t="s">
        <v>2747</v>
      </c>
      <c r="N1255" t="s">
        <v>1570</v>
      </c>
      <c r="O1255" t="s">
        <v>37</v>
      </c>
      <c r="P1255" t="s">
        <v>5813</v>
      </c>
      <c r="Q1255" t="s">
        <v>38</v>
      </c>
      <c r="R1255" t="s">
        <v>1881</v>
      </c>
      <c r="S1255" t="s">
        <v>5808</v>
      </c>
      <c r="T1255" t="s">
        <v>5814</v>
      </c>
      <c r="U1255" t="s">
        <v>5810</v>
      </c>
      <c r="V1255" t="s">
        <v>5810</v>
      </c>
      <c r="W1255" t="s">
        <v>37</v>
      </c>
      <c r="X1255" t="s">
        <v>37</v>
      </c>
      <c r="Y1255" t="s">
        <v>37</v>
      </c>
      <c r="Z1255" t="s">
        <v>5815</v>
      </c>
      <c r="AA1255" t="s">
        <v>44</v>
      </c>
      <c r="AB1255" t="s">
        <v>44</v>
      </c>
      <c r="AC1255" t="s">
        <v>45</v>
      </c>
      <c r="AD1255" t="s">
        <v>1532</v>
      </c>
      <c r="AE1255" t="s">
        <v>5769</v>
      </c>
      <c r="AF1255" t="s">
        <v>48</v>
      </c>
      <c r="AG1255">
        <v>622500</v>
      </c>
      <c r="AH1255">
        <v>5.8</v>
      </c>
      <c r="AI1255">
        <v>5.8</v>
      </c>
    </row>
    <row r="1256" spans="1:35" ht="16.850000000000001" customHeight="1">
      <c r="A1256" s="65" t="str">
        <f>IF(L1256="","",IF(COUNTIF(Wip!K:K,L1256)=0,IF(W1256="","KGB","KBB"),IF(AND(_xlfn.IFNA(VLOOKUP(L1256,Wip!K:M,3,0),"")="Y",Q1256="MTCAPPLYCONF"),"On Hold",IF(W1256="","KGB","KBB"))))</f>
        <v>On Hold</v>
      </c>
      <c r="B1256" s="65" t="str">
        <f>IF(A1256="on hold", "on hold",
 IF(A1256="KGB", "Standard Shipment",
  IF(IFERROR(IFERROR(VLOOKUP(L1256, List!D:J, 7, 0), VLOOKUP(L1256&amp;"", List!D:J, 7, 0)), 0)=0,
   IF(IFERROR(IFERROR(VLOOKUP(L1256, 'CND List'!$A:$C, 3, 0), VLOOKUP(L1256&amp;"", 'CND List'!$A:$C, 3, 0)), 0)=0,
    IF(A1256="KBB", "-", ""),
    IFERROR(VLOOKUP(L1256, 'CND List'!$A:$C, 3, 0), VLOOKUP(L1256&amp;"", 'CND List'!$A:$C, 3, 0))
   ),
   IFERROR(VLOOKUP(L1256, List!D:J, 7, 0), VLOOKUP(L1256&amp;"", List!D:J, 7, 0))
  )
 )
)</f>
        <v>on hold</v>
      </c>
      <c r="C1256" s="66" t="str">
        <f t="shared" si="20"/>
        <v>on hold</v>
      </c>
      <c r="D1256" s="67" t="str">
        <f ca="1">IF(C1256="Local Scrap","Closed",IFERROR(IF(A1256="kgb","Closed",IF(MID(C1256,5,1)="Q","Closed",LOOKUP(TODAY()-W1256, {0,31,91,181,366}, {"0-30天","31-90天","91-180天","181-365天","365天以上"}))), LOOKUP(TODAY()-Z1256, {0,31,91,181,366}, {"0-30天","31-90天","91-180天","181-365天","365天以上"})))</f>
        <v>91-180天</v>
      </c>
      <c r="E1256" s="67" t="str" cm="1">
        <f t="array" ref="E1256">IF(A1256&lt;&gt;"kbb", "", IF(IFERROR(VALUE(V1256), 0)=MAX(INDEX(($A$2:$A$4929="kbb")*($L$2:$L$4929=L1256)*IFERROR(VALUE($V$2:$V$4929), 0), 0)), "最新", "歷史重複"))</f>
        <v/>
      </c>
      <c r="F1256" t="s">
        <v>5803</v>
      </c>
      <c r="G1256" t="s">
        <v>29</v>
      </c>
      <c r="H1256" t="s">
        <v>30</v>
      </c>
      <c r="I1256" t="s">
        <v>3483</v>
      </c>
      <c r="J1256" t="s">
        <v>5804</v>
      </c>
      <c r="K1256" t="s">
        <v>5805</v>
      </c>
      <c r="L1256" t="s">
        <v>5816</v>
      </c>
      <c r="M1256" t="s">
        <v>2747</v>
      </c>
      <c r="N1256" t="s">
        <v>1570</v>
      </c>
      <c r="O1256" t="s">
        <v>37</v>
      </c>
      <c r="P1256" t="s">
        <v>5816</v>
      </c>
      <c r="Q1256" t="s">
        <v>2309</v>
      </c>
      <c r="R1256" t="s">
        <v>1881</v>
      </c>
      <c r="S1256" t="s">
        <v>5808</v>
      </c>
      <c r="T1256" t="s">
        <v>37</v>
      </c>
      <c r="U1256" t="s">
        <v>37</v>
      </c>
      <c r="V1256" t="s">
        <v>37</v>
      </c>
      <c r="W1256" t="s">
        <v>37</v>
      </c>
      <c r="X1256" t="s">
        <v>37</v>
      </c>
      <c r="Y1256" t="s">
        <v>37</v>
      </c>
      <c r="Z1256" t="s">
        <v>5817</v>
      </c>
      <c r="AA1256" t="s">
        <v>44</v>
      </c>
      <c r="AB1256" t="s">
        <v>44</v>
      </c>
      <c r="AC1256" t="s">
        <v>45</v>
      </c>
      <c r="AD1256" t="s">
        <v>1532</v>
      </c>
      <c r="AE1256" t="s">
        <v>37</v>
      </c>
      <c r="AF1256" t="s">
        <v>37</v>
      </c>
      <c r="AG1256" t="s">
        <v>37</v>
      </c>
      <c r="AH1256" t="s">
        <v>37</v>
      </c>
      <c r="AI1256" t="s">
        <v>37</v>
      </c>
    </row>
    <row r="1257" spans="1:35" ht="16.850000000000001" customHeight="1">
      <c r="A1257" s="65" t="str">
        <f>IF(L1257="","",IF(COUNTIF(Wip!K:K,L1257)=0,IF(W1257="","KGB","KBB"),IF(AND(_xlfn.IFNA(VLOOKUP(L1257,Wip!K:M,3,0),"")="Y",Q1257="MTCAPPLYCONF"),"On Hold",IF(W1257="","KGB","KBB"))))</f>
        <v>KGB</v>
      </c>
      <c r="B1257" s="65" t="str">
        <f>IF(A1257="on hold", "on hold",
 IF(A1257="KGB", "Standard Shipment",
  IF(IFERROR(IFERROR(VLOOKUP(L1257, List!D:J, 7, 0), VLOOKUP(L1257&amp;"", List!D:J, 7, 0)), 0)=0,
   IF(IFERROR(IFERROR(VLOOKUP(L1257, 'CND List'!$A:$C, 3, 0), VLOOKUP(L1257&amp;"", 'CND List'!$A:$C, 3, 0)), 0)=0,
    IF(A1257="KBB", "-", ""),
    IFERROR(VLOOKUP(L1257, 'CND List'!$A:$C, 3, 0), VLOOKUP(L1257&amp;"", 'CND List'!$A:$C, 3, 0))
   ),
   IFERROR(VLOOKUP(L1257, List!D:J, 7, 0), VLOOKUP(L1257&amp;"", List!D:J, 7, 0))
  )
 )
)</f>
        <v>Standard Shipment</v>
      </c>
      <c r="C1257" s="66" t="str">
        <f t="shared" si="20"/>
        <v>Standard Shipment</v>
      </c>
      <c r="D1257" s="67" t="str">
        <f ca="1">IF(C1257="Local Scrap","Closed",IFERROR(IF(A1257="kgb","Closed",IF(MID(C1257,5,1)="Q","Closed",LOOKUP(TODAY()-W1257, {0,31,91,181,366}, {"0-30天","31-90天","91-180天","181-365天","365天以上"}))), LOOKUP(TODAY()-Z1257, {0,31,91,181,366}, {"0-30天","31-90天","91-180天","181-365天","365天以上"})))</f>
        <v>Closed</v>
      </c>
      <c r="E1257" s="67" t="str" cm="1">
        <f t="array" ref="E1257">IF(A1257&lt;&gt;"kbb", "", IF(IFERROR(VALUE(V1257), 0)=MAX(INDEX(($A$2:$A$4929="kbb")*($L$2:$L$4929=L1257)*IFERROR(VALUE($V$2:$V$4929), 0), 0)), "最新", "歷史重複"))</f>
        <v/>
      </c>
      <c r="F1257" t="s">
        <v>5818</v>
      </c>
      <c r="G1257" t="s">
        <v>29</v>
      </c>
      <c r="H1257" t="s">
        <v>30</v>
      </c>
      <c r="I1257" t="s">
        <v>3483</v>
      </c>
      <c r="J1257" t="s">
        <v>5819</v>
      </c>
      <c r="K1257" t="s">
        <v>5820</v>
      </c>
      <c r="L1257" t="s">
        <v>5821</v>
      </c>
      <c r="M1257" t="s">
        <v>4508</v>
      </c>
      <c r="N1257" t="s">
        <v>1296</v>
      </c>
      <c r="O1257" t="s">
        <v>37</v>
      </c>
      <c r="P1257" t="s">
        <v>5822</v>
      </c>
      <c r="Q1257" t="s">
        <v>38</v>
      </c>
      <c r="R1257" t="s">
        <v>1881</v>
      </c>
      <c r="S1257" t="s">
        <v>5823</v>
      </c>
      <c r="T1257" t="s">
        <v>5824</v>
      </c>
      <c r="U1257" t="s">
        <v>5825</v>
      </c>
      <c r="V1257" t="s">
        <v>5825</v>
      </c>
      <c r="W1257" t="s">
        <v>37</v>
      </c>
      <c r="X1257" t="s">
        <v>37</v>
      </c>
      <c r="Y1257" t="s">
        <v>37</v>
      </c>
      <c r="Z1257" t="s">
        <v>5826</v>
      </c>
      <c r="AA1257" t="s">
        <v>44</v>
      </c>
      <c r="AB1257" t="s">
        <v>44</v>
      </c>
      <c r="AC1257" t="s">
        <v>45</v>
      </c>
      <c r="AD1257" t="s">
        <v>1302</v>
      </c>
      <c r="AE1257" t="s">
        <v>5827</v>
      </c>
      <c r="AF1257" t="s">
        <v>1918</v>
      </c>
      <c r="AG1257">
        <v>622544</v>
      </c>
      <c r="AH1257">
        <v>6.8</v>
      </c>
      <c r="AI1257">
        <v>6.8</v>
      </c>
    </row>
    <row r="1258" spans="1:35" ht="16.850000000000001" customHeight="1">
      <c r="A1258" s="65" t="str">
        <f>IF(L1258="","",IF(COUNTIF(Wip!K:K,L1258)=0,IF(W1258="","KGB","KBB"),IF(AND(_xlfn.IFNA(VLOOKUP(L1258,Wip!K:M,3,0),"")="Y",Q1258="MTCAPPLYCONF"),"On Hold",IF(W1258="","KGB","KBB"))))</f>
        <v>KGB</v>
      </c>
      <c r="B1258" s="65" t="str">
        <f>IF(A1258="on hold", "on hold",
 IF(A1258="KGB", "Standard Shipment",
  IF(IFERROR(IFERROR(VLOOKUP(L1258, List!D:J, 7, 0), VLOOKUP(L1258&amp;"", List!D:J, 7, 0)), 0)=0,
   IF(IFERROR(IFERROR(VLOOKUP(L1258, 'CND List'!$A:$C, 3, 0), VLOOKUP(L1258&amp;"", 'CND List'!$A:$C, 3, 0)), 0)=0,
    IF(A1258="KBB", "-", ""),
    IFERROR(VLOOKUP(L1258, 'CND List'!$A:$C, 3, 0), VLOOKUP(L1258&amp;"", 'CND List'!$A:$C, 3, 0))
   ),
   IFERROR(VLOOKUP(L1258, List!D:J, 7, 0), VLOOKUP(L1258&amp;"", List!D:J, 7, 0))
  )
 )
)</f>
        <v>Standard Shipment</v>
      </c>
      <c r="C1258" s="66" t="str">
        <f t="shared" si="20"/>
        <v>Standard Shipment</v>
      </c>
      <c r="D1258" s="67" t="str">
        <f ca="1">IF(C1258="Local Scrap","Closed",IFERROR(IF(A1258="kgb","Closed",IF(MID(C1258,5,1)="Q","Closed",LOOKUP(TODAY()-W1258, {0,31,91,181,366}, {"0-30天","31-90天","91-180天","181-365天","365天以上"}))), LOOKUP(TODAY()-Z1258, {0,31,91,181,366}, {"0-30天","31-90天","91-180天","181-365天","365天以上"})))</f>
        <v>Closed</v>
      </c>
      <c r="E1258" s="67" t="str" cm="1">
        <f t="array" ref="E1258">IF(A1258&lt;&gt;"kbb", "", IF(IFERROR(VALUE(V1258), 0)=MAX(INDEX(($A$2:$A$4929="kbb")*($L$2:$L$4929=L1258)*IFERROR(VALUE($V$2:$V$4929), 0), 0)), "最新", "歷史重複"))</f>
        <v/>
      </c>
      <c r="F1258" t="s">
        <v>5818</v>
      </c>
      <c r="G1258" t="s">
        <v>29</v>
      </c>
      <c r="H1258" t="s">
        <v>30</v>
      </c>
      <c r="I1258" t="s">
        <v>3483</v>
      </c>
      <c r="J1258" t="s">
        <v>5819</v>
      </c>
      <c r="K1258" t="s">
        <v>5820</v>
      </c>
      <c r="L1258" t="s">
        <v>5828</v>
      </c>
      <c r="M1258" t="s">
        <v>1746</v>
      </c>
      <c r="N1258" t="s">
        <v>1747</v>
      </c>
      <c r="O1258" t="s">
        <v>37</v>
      </c>
      <c r="P1258" t="s">
        <v>5829</v>
      </c>
      <c r="Q1258" t="s">
        <v>38</v>
      </c>
      <c r="R1258" t="s">
        <v>1881</v>
      </c>
      <c r="S1258" t="s">
        <v>5823</v>
      </c>
      <c r="T1258" t="s">
        <v>5830</v>
      </c>
      <c r="U1258" t="s">
        <v>5831</v>
      </c>
      <c r="V1258" t="s">
        <v>5831</v>
      </c>
      <c r="W1258" t="s">
        <v>37</v>
      </c>
      <c r="X1258" t="s">
        <v>37</v>
      </c>
      <c r="Y1258" t="s">
        <v>37</v>
      </c>
      <c r="Z1258" t="s">
        <v>5832</v>
      </c>
      <c r="AA1258" t="s">
        <v>44</v>
      </c>
      <c r="AB1258" t="s">
        <v>44</v>
      </c>
      <c r="AC1258" t="s">
        <v>45</v>
      </c>
      <c r="AD1258" t="s">
        <v>1532</v>
      </c>
      <c r="AE1258" t="s">
        <v>5827</v>
      </c>
      <c r="AF1258" t="s">
        <v>48</v>
      </c>
      <c r="AG1258">
        <v>622544</v>
      </c>
      <c r="AH1258">
        <v>6.3</v>
      </c>
      <c r="AI1258">
        <v>6.3</v>
      </c>
    </row>
    <row r="1259" spans="1:35" ht="16.850000000000001" customHeight="1">
      <c r="A1259" s="65" t="str">
        <f>IF(L1259="","",IF(COUNTIF(Wip!K:K,L1259)=0,IF(W1259="","KGB","KBB"),IF(AND(_xlfn.IFNA(VLOOKUP(L1259,Wip!K:M,3,0),"")="Y",Q1259="MTCAPPLYCONF"),"On Hold",IF(W1259="","KGB","KBB"))))</f>
        <v>KGB</v>
      </c>
      <c r="B1259" s="65" t="str">
        <f>IF(A1259="on hold", "on hold",
 IF(A1259="KGB", "Standard Shipment",
  IF(IFERROR(IFERROR(VLOOKUP(L1259, List!D:J, 7, 0), VLOOKUP(L1259&amp;"", List!D:J, 7, 0)), 0)=0,
   IF(IFERROR(IFERROR(VLOOKUP(L1259, 'CND List'!$A:$C, 3, 0), VLOOKUP(L1259&amp;"", 'CND List'!$A:$C, 3, 0)), 0)=0,
    IF(A1259="KBB", "-", ""),
    IFERROR(VLOOKUP(L1259, 'CND List'!$A:$C, 3, 0), VLOOKUP(L1259&amp;"", 'CND List'!$A:$C, 3, 0))
   ),
   IFERROR(VLOOKUP(L1259, List!D:J, 7, 0), VLOOKUP(L1259&amp;"", List!D:J, 7, 0))
  )
 )
)</f>
        <v>Standard Shipment</v>
      </c>
      <c r="C1259" s="66" t="str">
        <f t="shared" si="20"/>
        <v>Standard Shipment</v>
      </c>
      <c r="D1259" s="67" t="str">
        <f ca="1">IF(C1259="Local Scrap","Closed",IFERROR(IF(A1259="kgb","Closed",IF(MID(C1259,5,1)="Q","Closed",LOOKUP(TODAY()-W1259, {0,31,91,181,366}, {"0-30天","31-90天","91-180天","181-365天","365天以上"}))), LOOKUP(TODAY()-Z1259, {0,31,91,181,366}, {"0-30天","31-90天","91-180天","181-365天","365天以上"})))</f>
        <v>Closed</v>
      </c>
      <c r="E1259" s="67" t="str" cm="1">
        <f t="array" ref="E1259">IF(A1259&lt;&gt;"kbb", "", IF(IFERROR(VALUE(V1259), 0)=MAX(INDEX(($A$2:$A$4929="kbb")*($L$2:$L$4929=L1259)*IFERROR(VALUE($V$2:$V$4929), 0), 0)), "最新", "歷史重複"))</f>
        <v/>
      </c>
      <c r="F1259" t="s">
        <v>5818</v>
      </c>
      <c r="G1259" t="s">
        <v>29</v>
      </c>
      <c r="H1259" t="s">
        <v>30</v>
      </c>
      <c r="I1259" t="s">
        <v>3483</v>
      </c>
      <c r="J1259" t="s">
        <v>5819</v>
      </c>
      <c r="K1259" t="s">
        <v>5820</v>
      </c>
      <c r="L1259" t="s">
        <v>5833</v>
      </c>
      <c r="M1259" t="s">
        <v>5010</v>
      </c>
      <c r="N1259" t="s">
        <v>1411</v>
      </c>
      <c r="O1259" t="s">
        <v>37</v>
      </c>
      <c r="P1259" t="s">
        <v>5834</v>
      </c>
      <c r="Q1259" t="s">
        <v>38</v>
      </c>
      <c r="R1259" t="s">
        <v>1881</v>
      </c>
      <c r="S1259" t="s">
        <v>5823</v>
      </c>
      <c r="T1259" t="s">
        <v>5835</v>
      </c>
      <c r="U1259" t="s">
        <v>5831</v>
      </c>
      <c r="V1259" t="s">
        <v>5831</v>
      </c>
      <c r="W1259" t="s">
        <v>37</v>
      </c>
      <c r="X1259" t="s">
        <v>37</v>
      </c>
      <c r="Y1259" t="s">
        <v>37</v>
      </c>
      <c r="Z1259" t="s">
        <v>5836</v>
      </c>
      <c r="AA1259" t="s">
        <v>44</v>
      </c>
      <c r="AB1259" t="s">
        <v>44</v>
      </c>
      <c r="AC1259" t="s">
        <v>45</v>
      </c>
      <c r="AD1259" t="s">
        <v>1257</v>
      </c>
      <c r="AE1259" t="s">
        <v>5827</v>
      </c>
      <c r="AF1259" t="s">
        <v>1730</v>
      </c>
      <c r="AG1259">
        <v>622544</v>
      </c>
      <c r="AH1259">
        <v>6.9</v>
      </c>
      <c r="AI1259">
        <v>6.9</v>
      </c>
    </row>
    <row r="1260" spans="1:35" ht="16.850000000000001" customHeight="1">
      <c r="A1260" s="65" t="str">
        <f>IF(L1260="","",IF(COUNTIF(Wip!K:K,L1260)=0,IF(W1260="","KGB","KBB"),IF(AND(_xlfn.IFNA(VLOOKUP(L1260,Wip!K:M,3,0),"")="Y",Q1260="MTCAPPLYCONF"),"On Hold",IF(W1260="","KGB","KBB"))))</f>
        <v>KGB</v>
      </c>
      <c r="B1260" s="65" t="str">
        <f>IF(A1260="on hold", "on hold",
 IF(A1260="KGB", "Standard Shipment",
  IF(IFERROR(IFERROR(VLOOKUP(L1260, List!D:J, 7, 0), VLOOKUP(L1260&amp;"", List!D:J, 7, 0)), 0)=0,
   IF(IFERROR(IFERROR(VLOOKUP(L1260, 'CND List'!$A:$C, 3, 0), VLOOKUP(L1260&amp;"", 'CND List'!$A:$C, 3, 0)), 0)=0,
    IF(A1260="KBB", "-", ""),
    IFERROR(VLOOKUP(L1260, 'CND List'!$A:$C, 3, 0), VLOOKUP(L1260&amp;"", 'CND List'!$A:$C, 3, 0))
   ),
   IFERROR(VLOOKUP(L1260, List!D:J, 7, 0), VLOOKUP(L1260&amp;"", List!D:J, 7, 0))
  )
 )
)</f>
        <v>Standard Shipment</v>
      </c>
      <c r="C1260" s="66" t="str">
        <f t="shared" si="20"/>
        <v>Standard Shipment</v>
      </c>
      <c r="D1260" s="67" t="str">
        <f ca="1">IF(C1260="Local Scrap","Closed",IFERROR(IF(A1260="kgb","Closed",IF(MID(C1260,5,1)="Q","Closed",LOOKUP(TODAY()-W1260, {0,31,91,181,366}, {"0-30天","31-90天","91-180天","181-365天","365天以上"}))), LOOKUP(TODAY()-Z1260, {0,31,91,181,366}, {"0-30天","31-90天","91-180天","181-365天","365天以上"})))</f>
        <v>Closed</v>
      </c>
      <c r="E1260" s="67" t="str" cm="1">
        <f t="array" ref="E1260">IF(A1260&lt;&gt;"kbb", "", IF(IFERROR(VALUE(V1260), 0)=MAX(INDEX(($A$2:$A$4929="kbb")*($L$2:$L$4929=L1260)*IFERROR(VALUE($V$2:$V$4929), 0), 0)), "最新", "歷史重複"))</f>
        <v/>
      </c>
      <c r="F1260" t="s">
        <v>5818</v>
      </c>
      <c r="G1260" t="s">
        <v>29</v>
      </c>
      <c r="H1260" t="s">
        <v>30</v>
      </c>
      <c r="I1260" t="s">
        <v>3483</v>
      </c>
      <c r="J1260" t="s">
        <v>5819</v>
      </c>
      <c r="K1260" t="s">
        <v>5820</v>
      </c>
      <c r="L1260" t="s">
        <v>5837</v>
      </c>
      <c r="M1260" t="s">
        <v>3335</v>
      </c>
      <c r="N1260" t="s">
        <v>1260</v>
      </c>
      <c r="O1260" t="s">
        <v>37</v>
      </c>
      <c r="P1260" t="s">
        <v>5838</v>
      </c>
      <c r="Q1260" t="s">
        <v>38</v>
      </c>
      <c r="R1260" t="s">
        <v>1881</v>
      </c>
      <c r="S1260" t="s">
        <v>5823</v>
      </c>
      <c r="T1260" t="s">
        <v>5839</v>
      </c>
      <c r="U1260" t="s">
        <v>5831</v>
      </c>
      <c r="V1260" t="s">
        <v>5831</v>
      </c>
      <c r="W1260" t="s">
        <v>37</v>
      </c>
      <c r="X1260" t="s">
        <v>37</v>
      </c>
      <c r="Y1260" t="s">
        <v>37</v>
      </c>
      <c r="Z1260" t="s">
        <v>5840</v>
      </c>
      <c r="AA1260" t="s">
        <v>44</v>
      </c>
      <c r="AB1260" t="s">
        <v>44</v>
      </c>
      <c r="AC1260" t="s">
        <v>45</v>
      </c>
      <c r="AD1260" t="s">
        <v>1257</v>
      </c>
      <c r="AE1260" t="s">
        <v>5827</v>
      </c>
      <c r="AF1260" t="s">
        <v>1918</v>
      </c>
      <c r="AG1260">
        <v>622544</v>
      </c>
      <c r="AH1260">
        <v>6.8</v>
      </c>
      <c r="AI1260">
        <v>6.8</v>
      </c>
    </row>
    <row r="1261" spans="1:35" ht="16.850000000000001" customHeight="1">
      <c r="A1261" s="65" t="str">
        <f>IF(L1261="","",IF(COUNTIF(Wip!K:K,L1261)=0,IF(W1261="","KGB","KBB"),IF(AND(_xlfn.IFNA(VLOOKUP(L1261,Wip!K:M,3,0),"")="Y",Q1261="MTCAPPLYCONF"),"On Hold",IF(W1261="","KGB","KBB"))))</f>
        <v>KGB</v>
      </c>
      <c r="B1261" s="65" t="str">
        <f>IF(A1261="on hold", "on hold",
 IF(A1261="KGB", "Standard Shipment",
  IF(IFERROR(IFERROR(VLOOKUP(L1261, List!D:J, 7, 0), VLOOKUP(L1261&amp;"", List!D:J, 7, 0)), 0)=0,
   IF(IFERROR(IFERROR(VLOOKUP(L1261, 'CND List'!$A:$C, 3, 0), VLOOKUP(L1261&amp;"", 'CND List'!$A:$C, 3, 0)), 0)=0,
    IF(A1261="KBB", "-", ""),
    IFERROR(VLOOKUP(L1261, 'CND List'!$A:$C, 3, 0), VLOOKUP(L1261&amp;"", 'CND List'!$A:$C, 3, 0))
   ),
   IFERROR(VLOOKUP(L1261, List!D:J, 7, 0), VLOOKUP(L1261&amp;"", List!D:J, 7, 0))
  )
 )
)</f>
        <v>Standard Shipment</v>
      </c>
      <c r="C1261" s="66" t="str">
        <f t="shared" si="20"/>
        <v>Standard Shipment</v>
      </c>
      <c r="D1261" s="67" t="str">
        <f ca="1">IF(C1261="Local Scrap","Closed",IFERROR(IF(A1261="kgb","Closed",IF(MID(C1261,5,1)="Q","Closed",LOOKUP(TODAY()-W1261, {0,31,91,181,366}, {"0-30天","31-90天","91-180天","181-365天","365天以上"}))), LOOKUP(TODAY()-Z1261, {0,31,91,181,366}, {"0-30天","31-90天","91-180天","181-365天","365天以上"})))</f>
        <v>Closed</v>
      </c>
      <c r="E1261" s="67" t="str" cm="1">
        <f t="array" ref="E1261">IF(A1261&lt;&gt;"kbb", "", IF(IFERROR(VALUE(V1261), 0)=MAX(INDEX(($A$2:$A$4929="kbb")*($L$2:$L$4929=L1261)*IFERROR(VALUE($V$2:$V$4929), 0), 0)), "最新", "歷史重複"))</f>
        <v/>
      </c>
      <c r="F1261" t="s">
        <v>5818</v>
      </c>
      <c r="G1261" t="s">
        <v>29</v>
      </c>
      <c r="H1261" t="s">
        <v>30</v>
      </c>
      <c r="I1261" t="s">
        <v>3483</v>
      </c>
      <c r="J1261" t="s">
        <v>5819</v>
      </c>
      <c r="K1261" t="s">
        <v>5820</v>
      </c>
      <c r="L1261" t="s">
        <v>5841</v>
      </c>
      <c r="M1261" t="s">
        <v>2544</v>
      </c>
      <c r="N1261" t="s">
        <v>2481</v>
      </c>
      <c r="O1261" t="s">
        <v>37</v>
      </c>
      <c r="P1261" t="s">
        <v>5842</v>
      </c>
      <c r="Q1261" t="s">
        <v>38</v>
      </c>
      <c r="R1261" t="s">
        <v>1881</v>
      </c>
      <c r="S1261" t="s">
        <v>5823</v>
      </c>
      <c r="T1261" t="s">
        <v>5843</v>
      </c>
      <c r="U1261" t="s">
        <v>5831</v>
      </c>
      <c r="V1261" t="s">
        <v>5831</v>
      </c>
      <c r="W1261" t="s">
        <v>37</v>
      </c>
      <c r="X1261" t="s">
        <v>37</v>
      </c>
      <c r="Y1261" t="s">
        <v>37</v>
      </c>
      <c r="Z1261" t="s">
        <v>5844</v>
      </c>
      <c r="AA1261" t="s">
        <v>44</v>
      </c>
      <c r="AB1261" t="s">
        <v>44</v>
      </c>
      <c r="AC1261" t="s">
        <v>45</v>
      </c>
      <c r="AD1261" t="s">
        <v>1532</v>
      </c>
      <c r="AE1261" t="s">
        <v>5827</v>
      </c>
      <c r="AF1261" t="s">
        <v>2122</v>
      </c>
      <c r="AG1261">
        <v>622544</v>
      </c>
      <c r="AH1261">
        <v>5.6</v>
      </c>
      <c r="AI1261">
        <v>5.6</v>
      </c>
    </row>
    <row r="1262" spans="1:35" ht="16.850000000000001" customHeight="1">
      <c r="A1262" s="65" t="str">
        <f>IF(L1262="","",IF(COUNTIF(Wip!K:K,L1262)=0,IF(W1262="","KGB","KBB"),IF(AND(_xlfn.IFNA(VLOOKUP(L1262,Wip!K:M,3,0),"")="Y",Q1262="MTCAPPLYCONF"),"On Hold",IF(W1262="","KGB","KBB"))))</f>
        <v>KGB</v>
      </c>
      <c r="B1262" s="65" t="str">
        <f>IF(A1262="on hold", "on hold",
 IF(A1262="KGB", "Standard Shipment",
  IF(IFERROR(IFERROR(VLOOKUP(L1262, List!D:J, 7, 0), VLOOKUP(L1262&amp;"", List!D:J, 7, 0)), 0)=0,
   IF(IFERROR(IFERROR(VLOOKUP(L1262, 'CND List'!$A:$C, 3, 0), VLOOKUP(L1262&amp;"", 'CND List'!$A:$C, 3, 0)), 0)=0,
    IF(A1262="KBB", "-", ""),
    IFERROR(VLOOKUP(L1262, 'CND List'!$A:$C, 3, 0), VLOOKUP(L1262&amp;"", 'CND List'!$A:$C, 3, 0))
   ),
   IFERROR(VLOOKUP(L1262, List!D:J, 7, 0), VLOOKUP(L1262&amp;"", List!D:J, 7, 0))
  )
 )
)</f>
        <v>Standard Shipment</v>
      </c>
      <c r="C1262" s="66" t="str">
        <f t="shared" si="20"/>
        <v>Standard Shipment</v>
      </c>
      <c r="D1262" s="67" t="str">
        <f ca="1">IF(C1262="Local Scrap","Closed",IFERROR(IF(A1262="kgb","Closed",IF(MID(C1262,5,1)="Q","Closed",LOOKUP(TODAY()-W1262, {0,31,91,181,366}, {"0-30天","31-90天","91-180天","181-365天","365天以上"}))), LOOKUP(TODAY()-Z1262, {0,31,91,181,366}, {"0-30天","31-90天","91-180天","181-365天","365天以上"})))</f>
        <v>Closed</v>
      </c>
      <c r="E1262" s="67" t="str" cm="1">
        <f t="array" ref="E1262">IF(A1262&lt;&gt;"kbb", "", IF(IFERROR(VALUE(V1262), 0)=MAX(INDEX(($A$2:$A$4929="kbb")*($L$2:$L$4929=L1262)*IFERROR(VALUE($V$2:$V$4929), 0), 0)), "最新", "歷史重複"))</f>
        <v/>
      </c>
      <c r="F1262" t="s">
        <v>5818</v>
      </c>
      <c r="G1262" t="s">
        <v>29</v>
      </c>
      <c r="H1262" t="s">
        <v>30</v>
      </c>
      <c r="I1262" t="s">
        <v>3483</v>
      </c>
      <c r="J1262" t="s">
        <v>5819</v>
      </c>
      <c r="K1262" t="s">
        <v>5820</v>
      </c>
      <c r="L1262" t="s">
        <v>5845</v>
      </c>
      <c r="M1262" t="s">
        <v>5010</v>
      </c>
      <c r="N1262" t="s">
        <v>1411</v>
      </c>
      <c r="O1262" t="s">
        <v>37</v>
      </c>
      <c r="P1262" t="s">
        <v>5846</v>
      </c>
      <c r="Q1262" t="s">
        <v>38</v>
      </c>
      <c r="R1262" t="s">
        <v>1881</v>
      </c>
      <c r="S1262" t="s">
        <v>5823</v>
      </c>
      <c r="T1262" t="s">
        <v>5847</v>
      </c>
      <c r="U1262" t="s">
        <v>5831</v>
      </c>
      <c r="V1262" t="s">
        <v>5831</v>
      </c>
      <c r="W1262" t="s">
        <v>37</v>
      </c>
      <c r="X1262" t="s">
        <v>37</v>
      </c>
      <c r="Y1262" t="s">
        <v>37</v>
      </c>
      <c r="Z1262" t="s">
        <v>5848</v>
      </c>
      <c r="AA1262" t="s">
        <v>44</v>
      </c>
      <c r="AB1262" t="s">
        <v>44</v>
      </c>
      <c r="AC1262" t="s">
        <v>45</v>
      </c>
      <c r="AD1262" t="s">
        <v>1257</v>
      </c>
      <c r="AE1262" t="s">
        <v>5827</v>
      </c>
      <c r="AF1262" t="s">
        <v>1730</v>
      </c>
      <c r="AG1262">
        <v>622544</v>
      </c>
      <c r="AH1262">
        <v>6.9</v>
      </c>
      <c r="AI1262">
        <v>6.9</v>
      </c>
    </row>
    <row r="1263" spans="1:35" ht="16.850000000000001" customHeight="1">
      <c r="A1263" s="65" t="str">
        <f>IF(L1263="","",IF(COUNTIF(Wip!K:K,L1263)=0,IF(W1263="","KGB","KBB"),IF(AND(_xlfn.IFNA(VLOOKUP(L1263,Wip!K:M,3,0),"")="Y",Q1263="MTCAPPLYCONF"),"On Hold",IF(W1263="","KGB","KBB"))))</f>
        <v>KGB</v>
      </c>
      <c r="B1263" s="65" t="str">
        <f>IF(A1263="on hold", "on hold",
 IF(A1263="KGB", "Standard Shipment",
  IF(IFERROR(IFERROR(VLOOKUP(L1263, List!D:J, 7, 0), VLOOKUP(L1263&amp;"", List!D:J, 7, 0)), 0)=0,
   IF(IFERROR(IFERROR(VLOOKUP(L1263, 'CND List'!$A:$C, 3, 0), VLOOKUP(L1263&amp;"", 'CND List'!$A:$C, 3, 0)), 0)=0,
    IF(A1263="KBB", "-", ""),
    IFERROR(VLOOKUP(L1263, 'CND List'!$A:$C, 3, 0), VLOOKUP(L1263&amp;"", 'CND List'!$A:$C, 3, 0))
   ),
   IFERROR(VLOOKUP(L1263, List!D:J, 7, 0), VLOOKUP(L1263&amp;"", List!D:J, 7, 0))
  )
 )
)</f>
        <v>Standard Shipment</v>
      </c>
      <c r="C1263" s="66" t="str">
        <f t="shared" si="20"/>
        <v>Standard Shipment</v>
      </c>
      <c r="D1263" s="67" t="str">
        <f ca="1">IF(C1263="Local Scrap","Closed",IFERROR(IF(A1263="kgb","Closed",IF(MID(C1263,5,1)="Q","Closed",LOOKUP(TODAY()-W1263, {0,31,91,181,366}, {"0-30天","31-90天","91-180天","181-365天","365天以上"}))), LOOKUP(TODAY()-Z1263, {0,31,91,181,366}, {"0-30天","31-90天","91-180天","181-365天","365天以上"})))</f>
        <v>Closed</v>
      </c>
      <c r="E1263" s="67" t="str" cm="1">
        <f t="array" ref="E1263">IF(A1263&lt;&gt;"kbb", "", IF(IFERROR(VALUE(V1263), 0)=MAX(INDEX(($A$2:$A$4929="kbb")*($L$2:$L$4929=L1263)*IFERROR(VALUE($V$2:$V$4929), 0), 0)), "最新", "歷史重複"))</f>
        <v/>
      </c>
      <c r="F1263" t="s">
        <v>5818</v>
      </c>
      <c r="G1263" t="s">
        <v>29</v>
      </c>
      <c r="H1263" t="s">
        <v>30</v>
      </c>
      <c r="I1263" t="s">
        <v>3483</v>
      </c>
      <c r="J1263" t="s">
        <v>5819</v>
      </c>
      <c r="K1263" t="s">
        <v>5820</v>
      </c>
      <c r="L1263" t="s">
        <v>5849</v>
      </c>
      <c r="M1263" t="s">
        <v>1428</v>
      </c>
      <c r="N1263" t="s">
        <v>1411</v>
      </c>
      <c r="O1263" t="s">
        <v>37</v>
      </c>
      <c r="P1263" t="s">
        <v>5850</v>
      </c>
      <c r="Q1263" t="s">
        <v>38</v>
      </c>
      <c r="R1263" t="s">
        <v>1881</v>
      </c>
      <c r="S1263" t="s">
        <v>5823</v>
      </c>
      <c r="T1263" t="s">
        <v>5851</v>
      </c>
      <c r="U1263" t="s">
        <v>5831</v>
      </c>
      <c r="V1263" t="s">
        <v>5831</v>
      </c>
      <c r="W1263" t="s">
        <v>37</v>
      </c>
      <c r="X1263" t="s">
        <v>37</v>
      </c>
      <c r="Y1263" t="s">
        <v>37</v>
      </c>
      <c r="Z1263" t="s">
        <v>5852</v>
      </c>
      <c r="AA1263" t="s">
        <v>44</v>
      </c>
      <c r="AB1263" t="s">
        <v>44</v>
      </c>
      <c r="AC1263" t="s">
        <v>45</v>
      </c>
      <c r="AD1263" t="s">
        <v>1257</v>
      </c>
      <c r="AE1263" t="s">
        <v>5827</v>
      </c>
      <c r="AF1263" t="s">
        <v>1730</v>
      </c>
      <c r="AG1263">
        <v>622544</v>
      </c>
      <c r="AH1263">
        <v>6.9</v>
      </c>
      <c r="AI1263">
        <v>6.9</v>
      </c>
    </row>
    <row r="1264" spans="1:35" ht="16.850000000000001" customHeight="1">
      <c r="A1264" s="65" t="str">
        <f>IF(L1264="","",IF(COUNTIF(Wip!K:K,L1264)=0,IF(W1264="","KGB","KBB"),IF(AND(_xlfn.IFNA(VLOOKUP(L1264,Wip!K:M,3,0),"")="Y",Q1264="MTCAPPLYCONF"),"On Hold",IF(W1264="","KGB","KBB"))))</f>
        <v>KGB</v>
      </c>
      <c r="B1264" s="65" t="str">
        <f>IF(A1264="on hold", "on hold",
 IF(A1264="KGB", "Standard Shipment",
  IF(IFERROR(IFERROR(VLOOKUP(L1264, List!D:J, 7, 0), VLOOKUP(L1264&amp;"", List!D:J, 7, 0)), 0)=0,
   IF(IFERROR(IFERROR(VLOOKUP(L1264, 'CND List'!$A:$C, 3, 0), VLOOKUP(L1264&amp;"", 'CND List'!$A:$C, 3, 0)), 0)=0,
    IF(A1264="KBB", "-", ""),
    IFERROR(VLOOKUP(L1264, 'CND List'!$A:$C, 3, 0), VLOOKUP(L1264&amp;"", 'CND List'!$A:$C, 3, 0))
   ),
   IFERROR(VLOOKUP(L1264, List!D:J, 7, 0), VLOOKUP(L1264&amp;"", List!D:J, 7, 0))
  )
 )
)</f>
        <v>Standard Shipment</v>
      </c>
      <c r="C1264" s="66" t="str">
        <f t="shared" si="20"/>
        <v>Standard Shipment</v>
      </c>
      <c r="D1264" s="67" t="str">
        <f ca="1">IF(C1264="Local Scrap","Closed",IFERROR(IF(A1264="kgb","Closed",IF(MID(C1264,5,1)="Q","Closed",LOOKUP(TODAY()-W1264, {0,31,91,181,366}, {"0-30天","31-90天","91-180天","181-365天","365天以上"}))), LOOKUP(TODAY()-Z1264, {0,31,91,181,366}, {"0-30天","31-90天","91-180天","181-365天","365天以上"})))</f>
        <v>Closed</v>
      </c>
      <c r="E1264" s="67" t="str" cm="1">
        <f t="array" ref="E1264">IF(A1264&lt;&gt;"kbb", "", IF(IFERROR(VALUE(V1264), 0)=MAX(INDEX(($A$2:$A$4929="kbb")*($L$2:$L$4929=L1264)*IFERROR(VALUE($V$2:$V$4929), 0), 0)), "最新", "歷史重複"))</f>
        <v/>
      </c>
      <c r="F1264" t="s">
        <v>5818</v>
      </c>
      <c r="G1264" t="s">
        <v>29</v>
      </c>
      <c r="H1264" t="s">
        <v>30</v>
      </c>
      <c r="I1264" t="s">
        <v>3483</v>
      </c>
      <c r="J1264" t="s">
        <v>5819</v>
      </c>
      <c r="K1264" t="s">
        <v>5820</v>
      </c>
      <c r="L1264" t="s">
        <v>5853</v>
      </c>
      <c r="M1264" t="s">
        <v>3335</v>
      </c>
      <c r="N1264" t="s">
        <v>1260</v>
      </c>
      <c r="O1264" t="s">
        <v>37</v>
      </c>
      <c r="P1264" t="s">
        <v>5854</v>
      </c>
      <c r="Q1264" t="s">
        <v>38</v>
      </c>
      <c r="R1264" t="s">
        <v>1881</v>
      </c>
      <c r="S1264" t="s">
        <v>5823</v>
      </c>
      <c r="T1264" t="s">
        <v>5855</v>
      </c>
      <c r="U1264" t="s">
        <v>5831</v>
      </c>
      <c r="V1264" t="s">
        <v>5831</v>
      </c>
      <c r="W1264" t="s">
        <v>37</v>
      </c>
      <c r="X1264" t="s">
        <v>37</v>
      </c>
      <c r="Y1264" t="s">
        <v>37</v>
      </c>
      <c r="Z1264" t="s">
        <v>5856</v>
      </c>
      <c r="AA1264" t="s">
        <v>44</v>
      </c>
      <c r="AB1264" t="s">
        <v>44</v>
      </c>
      <c r="AC1264" t="s">
        <v>45</v>
      </c>
      <c r="AD1264" t="s">
        <v>1257</v>
      </c>
      <c r="AE1264" t="s">
        <v>5827</v>
      </c>
      <c r="AF1264" t="s">
        <v>1918</v>
      </c>
      <c r="AG1264">
        <v>622544</v>
      </c>
      <c r="AH1264">
        <v>6.8</v>
      </c>
      <c r="AI1264">
        <v>6.8</v>
      </c>
    </row>
    <row r="1265" spans="1:35" ht="16.850000000000001" customHeight="1">
      <c r="A1265" s="65" t="str">
        <f>IF(L1265="","",IF(COUNTIF(Wip!K:K,L1265)=0,IF(W1265="","KGB","KBB"),IF(AND(_xlfn.IFNA(VLOOKUP(L1265,Wip!K:M,3,0),"")="Y",Q1265="MTCAPPLYCONF"),"On Hold",IF(W1265="","KGB","KBB"))))</f>
        <v>KGB</v>
      </c>
      <c r="B1265" s="65" t="str">
        <f>IF(A1265="on hold", "on hold",
 IF(A1265="KGB", "Standard Shipment",
  IF(IFERROR(IFERROR(VLOOKUP(L1265, List!D:J, 7, 0), VLOOKUP(L1265&amp;"", List!D:J, 7, 0)), 0)=0,
   IF(IFERROR(IFERROR(VLOOKUP(L1265, 'CND List'!$A:$C, 3, 0), VLOOKUP(L1265&amp;"", 'CND List'!$A:$C, 3, 0)), 0)=0,
    IF(A1265="KBB", "-", ""),
    IFERROR(VLOOKUP(L1265, 'CND List'!$A:$C, 3, 0), VLOOKUP(L1265&amp;"", 'CND List'!$A:$C, 3, 0))
   ),
   IFERROR(VLOOKUP(L1265, List!D:J, 7, 0), VLOOKUP(L1265&amp;"", List!D:J, 7, 0))
  )
 )
)</f>
        <v>Standard Shipment</v>
      </c>
      <c r="C1265" s="66" t="str">
        <f t="shared" si="20"/>
        <v>Standard Shipment</v>
      </c>
      <c r="D1265" s="67" t="str">
        <f ca="1">IF(C1265="Local Scrap","Closed",IFERROR(IF(A1265="kgb","Closed",IF(MID(C1265,5,1)="Q","Closed",LOOKUP(TODAY()-W1265, {0,31,91,181,366}, {"0-30天","31-90天","91-180天","181-365天","365天以上"}))), LOOKUP(TODAY()-Z1265, {0,31,91,181,366}, {"0-30天","31-90天","91-180天","181-365天","365天以上"})))</f>
        <v>Closed</v>
      </c>
      <c r="E1265" s="67" t="str" cm="1">
        <f t="array" ref="E1265">IF(A1265&lt;&gt;"kbb", "", IF(IFERROR(VALUE(V1265), 0)=MAX(INDEX(($A$2:$A$4929="kbb")*($L$2:$L$4929=L1265)*IFERROR(VALUE($V$2:$V$4929), 0), 0)), "最新", "歷史重複"))</f>
        <v/>
      </c>
      <c r="F1265" t="s">
        <v>5818</v>
      </c>
      <c r="G1265" t="s">
        <v>29</v>
      </c>
      <c r="H1265" t="s">
        <v>30</v>
      </c>
      <c r="I1265" t="s">
        <v>3483</v>
      </c>
      <c r="J1265" t="s">
        <v>5819</v>
      </c>
      <c r="K1265" t="s">
        <v>5820</v>
      </c>
      <c r="L1265" t="s">
        <v>5857</v>
      </c>
      <c r="M1265" t="s">
        <v>2544</v>
      </c>
      <c r="N1265" t="s">
        <v>2481</v>
      </c>
      <c r="O1265" t="s">
        <v>37</v>
      </c>
      <c r="P1265" t="s">
        <v>5858</v>
      </c>
      <c r="Q1265" t="s">
        <v>38</v>
      </c>
      <c r="R1265" t="s">
        <v>1881</v>
      </c>
      <c r="S1265" t="s">
        <v>5823</v>
      </c>
      <c r="T1265" t="s">
        <v>5859</v>
      </c>
      <c r="U1265" t="s">
        <v>5831</v>
      </c>
      <c r="V1265" t="s">
        <v>5831</v>
      </c>
      <c r="W1265" t="s">
        <v>37</v>
      </c>
      <c r="X1265" t="s">
        <v>37</v>
      </c>
      <c r="Y1265" t="s">
        <v>37</v>
      </c>
      <c r="Z1265" t="s">
        <v>5860</v>
      </c>
      <c r="AA1265" t="s">
        <v>44</v>
      </c>
      <c r="AB1265" t="s">
        <v>44</v>
      </c>
      <c r="AC1265" t="s">
        <v>45</v>
      </c>
      <c r="AD1265" t="s">
        <v>1532</v>
      </c>
      <c r="AE1265" t="s">
        <v>5827</v>
      </c>
      <c r="AF1265" t="s">
        <v>48</v>
      </c>
      <c r="AG1265">
        <v>622544</v>
      </c>
      <c r="AH1265">
        <v>6.3</v>
      </c>
      <c r="AI1265">
        <v>6.3</v>
      </c>
    </row>
    <row r="1266" spans="1:35" ht="16.850000000000001" customHeight="1">
      <c r="A1266" s="65" t="str">
        <f>IF(L1266="","",IF(COUNTIF(Wip!K:K,L1266)=0,IF(W1266="","KGB","KBB"),IF(AND(_xlfn.IFNA(VLOOKUP(L1266,Wip!K:M,3,0),"")="Y",Q1266="MTCAPPLYCONF"),"On Hold",IF(W1266="","KGB","KBB"))))</f>
        <v>KGB</v>
      </c>
      <c r="B1266" s="65" t="str">
        <f>IF(A1266="on hold", "on hold",
 IF(A1266="KGB", "Standard Shipment",
  IF(IFERROR(IFERROR(VLOOKUP(L1266, List!D:J, 7, 0), VLOOKUP(L1266&amp;"", List!D:J, 7, 0)), 0)=0,
   IF(IFERROR(IFERROR(VLOOKUP(L1266, 'CND List'!$A:$C, 3, 0), VLOOKUP(L1266&amp;"", 'CND List'!$A:$C, 3, 0)), 0)=0,
    IF(A1266="KBB", "-", ""),
    IFERROR(VLOOKUP(L1266, 'CND List'!$A:$C, 3, 0), VLOOKUP(L1266&amp;"", 'CND List'!$A:$C, 3, 0))
   ),
   IFERROR(VLOOKUP(L1266, List!D:J, 7, 0), VLOOKUP(L1266&amp;"", List!D:J, 7, 0))
  )
 )
)</f>
        <v>Standard Shipment</v>
      </c>
      <c r="C1266" s="66" t="str">
        <f t="shared" si="20"/>
        <v>Standard Shipment</v>
      </c>
      <c r="D1266" s="67" t="str">
        <f ca="1">IF(C1266="Local Scrap","Closed",IFERROR(IF(A1266="kgb","Closed",IF(MID(C1266,5,1)="Q","Closed",LOOKUP(TODAY()-W1266, {0,31,91,181,366}, {"0-30天","31-90天","91-180天","181-365天","365天以上"}))), LOOKUP(TODAY()-Z1266, {0,31,91,181,366}, {"0-30天","31-90天","91-180天","181-365天","365天以上"})))</f>
        <v>Closed</v>
      </c>
      <c r="E1266" s="67" t="str" cm="1">
        <f t="array" ref="E1266">IF(A1266&lt;&gt;"kbb", "", IF(IFERROR(VALUE(V1266), 0)=MAX(INDEX(($A$2:$A$4929="kbb")*($L$2:$L$4929=L1266)*IFERROR(VALUE($V$2:$V$4929), 0), 0)), "最新", "歷史重複"))</f>
        <v/>
      </c>
      <c r="F1266" t="s">
        <v>5818</v>
      </c>
      <c r="G1266" t="s">
        <v>29</v>
      </c>
      <c r="H1266" t="s">
        <v>30</v>
      </c>
      <c r="I1266" t="s">
        <v>3483</v>
      </c>
      <c r="J1266" t="s">
        <v>5819</v>
      </c>
      <c r="K1266" t="s">
        <v>5820</v>
      </c>
      <c r="L1266" t="s">
        <v>5861</v>
      </c>
      <c r="M1266" t="s">
        <v>1509</v>
      </c>
      <c r="N1266" t="s">
        <v>206</v>
      </c>
      <c r="O1266" t="s">
        <v>37</v>
      </c>
      <c r="P1266" t="s">
        <v>5862</v>
      </c>
      <c r="Q1266" t="s">
        <v>38</v>
      </c>
      <c r="R1266" t="s">
        <v>1881</v>
      </c>
      <c r="S1266" t="s">
        <v>5823</v>
      </c>
      <c r="T1266" t="s">
        <v>5863</v>
      </c>
      <c r="U1266" t="s">
        <v>5831</v>
      </c>
      <c r="V1266" t="s">
        <v>5831</v>
      </c>
      <c r="W1266" t="s">
        <v>37</v>
      </c>
      <c r="X1266" t="s">
        <v>37</v>
      </c>
      <c r="Y1266" t="s">
        <v>37</v>
      </c>
      <c r="Z1266" t="s">
        <v>5864</v>
      </c>
      <c r="AA1266" t="s">
        <v>44</v>
      </c>
      <c r="AB1266" t="s">
        <v>44</v>
      </c>
      <c r="AC1266" t="s">
        <v>45</v>
      </c>
      <c r="AD1266" t="s">
        <v>190</v>
      </c>
      <c r="AE1266" t="s">
        <v>5827</v>
      </c>
      <c r="AF1266" t="s">
        <v>2220</v>
      </c>
      <c r="AG1266">
        <v>622544</v>
      </c>
      <c r="AH1266">
        <v>5</v>
      </c>
      <c r="AI1266">
        <v>5</v>
      </c>
    </row>
    <row r="1267" spans="1:35" ht="16.850000000000001" customHeight="1">
      <c r="A1267" s="65" t="str">
        <f>IF(L1267="","",IF(COUNTIF(Wip!K:K,L1267)=0,IF(W1267="","KGB","KBB"),IF(AND(_xlfn.IFNA(VLOOKUP(L1267,Wip!K:M,3,0),"")="Y",Q1267="MTCAPPLYCONF"),"On Hold",IF(W1267="","KGB","KBB"))))</f>
        <v>KGB</v>
      </c>
      <c r="B1267" s="65" t="str">
        <f>IF(A1267="on hold", "on hold",
 IF(A1267="KGB", "Standard Shipment",
  IF(IFERROR(IFERROR(VLOOKUP(L1267, List!D:J, 7, 0), VLOOKUP(L1267&amp;"", List!D:J, 7, 0)), 0)=0,
   IF(IFERROR(IFERROR(VLOOKUP(L1267, 'CND List'!$A:$C, 3, 0), VLOOKUP(L1267&amp;"", 'CND List'!$A:$C, 3, 0)), 0)=0,
    IF(A1267="KBB", "-", ""),
    IFERROR(VLOOKUP(L1267, 'CND List'!$A:$C, 3, 0), VLOOKUP(L1267&amp;"", 'CND List'!$A:$C, 3, 0))
   ),
   IFERROR(VLOOKUP(L1267, List!D:J, 7, 0), VLOOKUP(L1267&amp;"", List!D:J, 7, 0))
  )
 )
)</f>
        <v>Standard Shipment</v>
      </c>
      <c r="C1267" s="66" t="str">
        <f t="shared" si="20"/>
        <v>Standard Shipment</v>
      </c>
      <c r="D1267" s="67" t="str">
        <f ca="1">IF(C1267="Local Scrap","Closed",IFERROR(IF(A1267="kgb","Closed",IF(MID(C1267,5,1)="Q","Closed",LOOKUP(TODAY()-W1267, {0,31,91,181,366}, {"0-30天","31-90天","91-180天","181-365天","365天以上"}))), LOOKUP(TODAY()-Z1267, {0,31,91,181,366}, {"0-30天","31-90天","91-180天","181-365天","365天以上"})))</f>
        <v>Closed</v>
      </c>
      <c r="E1267" s="67" t="str" cm="1">
        <f t="array" ref="E1267">IF(A1267&lt;&gt;"kbb", "", IF(IFERROR(VALUE(V1267), 0)=MAX(INDEX(($A$2:$A$4929="kbb")*($L$2:$L$4929=L1267)*IFERROR(VALUE($V$2:$V$4929), 0), 0)), "最新", "歷史重複"))</f>
        <v/>
      </c>
      <c r="F1267" t="s">
        <v>5818</v>
      </c>
      <c r="G1267" t="s">
        <v>29</v>
      </c>
      <c r="H1267" t="s">
        <v>30</v>
      </c>
      <c r="I1267" t="s">
        <v>3483</v>
      </c>
      <c r="J1267" t="s">
        <v>5819</v>
      </c>
      <c r="K1267" t="s">
        <v>5820</v>
      </c>
      <c r="L1267" t="s">
        <v>5865</v>
      </c>
      <c r="M1267" t="s">
        <v>1725</v>
      </c>
      <c r="N1267" t="s">
        <v>1391</v>
      </c>
      <c r="O1267" t="s">
        <v>3479</v>
      </c>
      <c r="P1267" t="s">
        <v>5866</v>
      </c>
      <c r="Q1267" t="s">
        <v>38</v>
      </c>
      <c r="R1267" t="s">
        <v>1881</v>
      </c>
      <c r="S1267" t="s">
        <v>5823</v>
      </c>
      <c r="T1267" t="s">
        <v>5867</v>
      </c>
      <c r="U1267" t="s">
        <v>5868</v>
      </c>
      <c r="V1267" t="s">
        <v>5868</v>
      </c>
      <c r="W1267" t="s">
        <v>37</v>
      </c>
      <c r="X1267" t="s">
        <v>37</v>
      </c>
      <c r="Y1267" t="s">
        <v>37</v>
      </c>
      <c r="Z1267" t="s">
        <v>5869</v>
      </c>
      <c r="AA1267" t="s">
        <v>44</v>
      </c>
      <c r="AB1267" t="s">
        <v>44</v>
      </c>
      <c r="AC1267" t="s">
        <v>45</v>
      </c>
      <c r="AD1267" t="s">
        <v>1302</v>
      </c>
      <c r="AE1267" t="s">
        <v>5870</v>
      </c>
      <c r="AF1267" t="s">
        <v>48</v>
      </c>
      <c r="AG1267">
        <v>622620</v>
      </c>
      <c r="AH1267">
        <v>4.5</v>
      </c>
      <c r="AI1267">
        <v>4.5</v>
      </c>
    </row>
    <row r="1268" spans="1:35" ht="16.850000000000001" customHeight="1">
      <c r="A1268" s="65" t="str">
        <f>IF(L1268="","",IF(COUNTIF(Wip!K:K,L1268)=0,IF(W1268="","KGB","KBB"),IF(AND(_xlfn.IFNA(VLOOKUP(L1268,Wip!K:M,3,0),"")="Y",Q1268="MTCAPPLYCONF"),"On Hold",IF(W1268="","KGB","KBB"))))</f>
        <v>KGB</v>
      </c>
      <c r="B1268" s="65" t="str">
        <f>IF(A1268="on hold", "on hold",
 IF(A1268="KGB", "Standard Shipment",
  IF(IFERROR(IFERROR(VLOOKUP(L1268, List!D:J, 7, 0), VLOOKUP(L1268&amp;"", List!D:J, 7, 0)), 0)=0,
   IF(IFERROR(IFERROR(VLOOKUP(L1268, 'CND List'!$A:$C, 3, 0), VLOOKUP(L1268&amp;"", 'CND List'!$A:$C, 3, 0)), 0)=0,
    IF(A1268="KBB", "-", ""),
    IFERROR(VLOOKUP(L1268, 'CND List'!$A:$C, 3, 0), VLOOKUP(L1268&amp;"", 'CND List'!$A:$C, 3, 0))
   ),
   IFERROR(VLOOKUP(L1268, List!D:J, 7, 0), VLOOKUP(L1268&amp;"", List!D:J, 7, 0))
  )
 )
)</f>
        <v>Standard Shipment</v>
      </c>
      <c r="C1268" s="66" t="str">
        <f t="shared" si="20"/>
        <v>Standard Shipment</v>
      </c>
      <c r="D1268" s="67" t="str">
        <f ca="1">IF(C1268="Local Scrap","Closed",IFERROR(IF(A1268="kgb","Closed",IF(MID(C1268,5,1)="Q","Closed",LOOKUP(TODAY()-W1268, {0,31,91,181,366}, {"0-30天","31-90天","91-180天","181-365天","365天以上"}))), LOOKUP(TODAY()-Z1268, {0,31,91,181,366}, {"0-30天","31-90天","91-180天","181-365天","365天以上"})))</f>
        <v>Closed</v>
      </c>
      <c r="E1268" s="67" t="str" cm="1">
        <f t="array" ref="E1268">IF(A1268&lt;&gt;"kbb", "", IF(IFERROR(VALUE(V1268), 0)=MAX(INDEX(($A$2:$A$4929="kbb")*($L$2:$L$4929=L1268)*IFERROR(VALUE($V$2:$V$4929), 0), 0)), "最新", "歷史重複"))</f>
        <v/>
      </c>
      <c r="F1268" t="s">
        <v>5818</v>
      </c>
      <c r="G1268" t="s">
        <v>29</v>
      </c>
      <c r="H1268" t="s">
        <v>30</v>
      </c>
      <c r="I1268" t="s">
        <v>3483</v>
      </c>
      <c r="J1268" t="s">
        <v>5819</v>
      </c>
      <c r="K1268" t="s">
        <v>5820</v>
      </c>
      <c r="L1268" t="s">
        <v>5871</v>
      </c>
      <c r="M1268" t="s">
        <v>2544</v>
      </c>
      <c r="N1268" t="s">
        <v>2481</v>
      </c>
      <c r="O1268" t="s">
        <v>37</v>
      </c>
      <c r="P1268" t="s">
        <v>5872</v>
      </c>
      <c r="Q1268" t="s">
        <v>38</v>
      </c>
      <c r="R1268" t="s">
        <v>1881</v>
      </c>
      <c r="S1268" t="s">
        <v>5823</v>
      </c>
      <c r="T1268" t="s">
        <v>5873</v>
      </c>
      <c r="U1268" t="s">
        <v>5831</v>
      </c>
      <c r="V1268" t="s">
        <v>5831</v>
      </c>
      <c r="W1268" t="s">
        <v>37</v>
      </c>
      <c r="X1268" t="s">
        <v>37</v>
      </c>
      <c r="Y1268" t="s">
        <v>37</v>
      </c>
      <c r="Z1268" t="s">
        <v>5874</v>
      </c>
      <c r="AA1268" t="s">
        <v>44</v>
      </c>
      <c r="AB1268" t="s">
        <v>44</v>
      </c>
      <c r="AC1268" t="s">
        <v>45</v>
      </c>
      <c r="AD1268" t="s">
        <v>1532</v>
      </c>
      <c r="AE1268" t="s">
        <v>5827</v>
      </c>
      <c r="AF1268" t="s">
        <v>48</v>
      </c>
      <c r="AG1268">
        <v>622544</v>
      </c>
      <c r="AH1268">
        <v>6.3</v>
      </c>
      <c r="AI1268">
        <v>6.3</v>
      </c>
    </row>
    <row r="1269" spans="1:35" ht="16.850000000000001" customHeight="1">
      <c r="A1269" s="65" t="str">
        <f>IF(L1269="","",IF(COUNTIF(Wip!K:K,L1269)=0,IF(W1269="","KGB","KBB"),IF(AND(_xlfn.IFNA(VLOOKUP(L1269,Wip!K:M,3,0),"")="Y",Q1269="MTCAPPLYCONF"),"On Hold",IF(W1269="","KGB","KBB"))))</f>
        <v>KGB</v>
      </c>
      <c r="B1269" s="65" t="str">
        <f>IF(A1269="on hold", "on hold",
 IF(A1269="KGB", "Standard Shipment",
  IF(IFERROR(IFERROR(VLOOKUP(L1269, List!D:J, 7, 0), VLOOKUP(L1269&amp;"", List!D:J, 7, 0)), 0)=0,
   IF(IFERROR(IFERROR(VLOOKUP(L1269, 'CND List'!$A:$C, 3, 0), VLOOKUP(L1269&amp;"", 'CND List'!$A:$C, 3, 0)), 0)=0,
    IF(A1269="KBB", "-", ""),
    IFERROR(VLOOKUP(L1269, 'CND List'!$A:$C, 3, 0), VLOOKUP(L1269&amp;"", 'CND List'!$A:$C, 3, 0))
   ),
   IFERROR(VLOOKUP(L1269, List!D:J, 7, 0), VLOOKUP(L1269&amp;"", List!D:J, 7, 0))
  )
 )
)</f>
        <v>Standard Shipment</v>
      </c>
      <c r="C1269" s="66" t="str">
        <f t="shared" si="20"/>
        <v>Standard Shipment</v>
      </c>
      <c r="D1269" s="67" t="str">
        <f ca="1">IF(C1269="Local Scrap","Closed",IFERROR(IF(A1269="kgb","Closed",IF(MID(C1269,5,1)="Q","Closed",LOOKUP(TODAY()-W1269, {0,31,91,181,366}, {"0-30天","31-90天","91-180天","181-365天","365天以上"}))), LOOKUP(TODAY()-Z1269, {0,31,91,181,366}, {"0-30天","31-90天","91-180天","181-365天","365天以上"})))</f>
        <v>Closed</v>
      </c>
      <c r="E1269" s="67" t="str" cm="1">
        <f t="array" ref="E1269">IF(A1269&lt;&gt;"kbb", "", IF(IFERROR(VALUE(V1269), 0)=MAX(INDEX(($A$2:$A$4929="kbb")*($L$2:$L$4929=L1269)*IFERROR(VALUE($V$2:$V$4929), 0), 0)), "最新", "歷史重複"))</f>
        <v/>
      </c>
      <c r="F1269" t="s">
        <v>5818</v>
      </c>
      <c r="G1269" t="s">
        <v>29</v>
      </c>
      <c r="H1269" t="s">
        <v>30</v>
      </c>
      <c r="I1269" t="s">
        <v>3483</v>
      </c>
      <c r="J1269" t="s">
        <v>5819</v>
      </c>
      <c r="K1269" t="s">
        <v>5820</v>
      </c>
      <c r="L1269" t="s">
        <v>5875</v>
      </c>
      <c r="M1269" t="s">
        <v>5876</v>
      </c>
      <c r="N1269" t="s">
        <v>5877</v>
      </c>
      <c r="O1269" t="s">
        <v>37</v>
      </c>
      <c r="P1269" t="s">
        <v>5878</v>
      </c>
      <c r="Q1269" t="s">
        <v>38</v>
      </c>
      <c r="R1269" t="s">
        <v>1881</v>
      </c>
      <c r="S1269" t="s">
        <v>5879</v>
      </c>
      <c r="T1269" t="s">
        <v>5880</v>
      </c>
      <c r="U1269" t="s">
        <v>5868</v>
      </c>
      <c r="V1269" t="s">
        <v>5868</v>
      </c>
      <c r="W1269" t="s">
        <v>37</v>
      </c>
      <c r="X1269" t="s">
        <v>37</v>
      </c>
      <c r="Y1269" t="s">
        <v>37</v>
      </c>
      <c r="Z1269" t="s">
        <v>5881</v>
      </c>
      <c r="AA1269" t="s">
        <v>44</v>
      </c>
      <c r="AB1269" t="s">
        <v>44</v>
      </c>
      <c r="AC1269" t="s">
        <v>45</v>
      </c>
      <c r="AD1269" t="s">
        <v>1539</v>
      </c>
      <c r="AE1269" t="s">
        <v>5870</v>
      </c>
      <c r="AF1269" t="s">
        <v>48</v>
      </c>
      <c r="AG1269">
        <v>622620</v>
      </c>
      <c r="AH1269">
        <v>4.5</v>
      </c>
      <c r="AI1269">
        <v>4.5</v>
      </c>
    </row>
    <row r="1270" spans="1:35" ht="16.850000000000001" customHeight="1">
      <c r="A1270" s="65" t="str">
        <f>IF(L1270="","",IF(COUNTIF(Wip!K:K,L1270)=0,IF(W1270="","KGB","KBB"),IF(AND(_xlfn.IFNA(VLOOKUP(L1270,Wip!K:M,3,0),"")="Y",Q1270="MTCAPPLYCONF"),"On Hold",IF(W1270="","KGB","KBB"))))</f>
        <v>KGB</v>
      </c>
      <c r="B1270" s="65" t="str">
        <f>IF(A1270="on hold", "on hold",
 IF(A1270="KGB", "Standard Shipment",
  IF(IFERROR(IFERROR(VLOOKUP(L1270, List!D:J, 7, 0), VLOOKUP(L1270&amp;"", List!D:J, 7, 0)), 0)=0,
   IF(IFERROR(IFERROR(VLOOKUP(L1270, 'CND List'!$A:$C, 3, 0), VLOOKUP(L1270&amp;"", 'CND List'!$A:$C, 3, 0)), 0)=0,
    IF(A1270="KBB", "-", ""),
    IFERROR(VLOOKUP(L1270, 'CND List'!$A:$C, 3, 0), VLOOKUP(L1270&amp;"", 'CND List'!$A:$C, 3, 0))
   ),
   IFERROR(VLOOKUP(L1270, List!D:J, 7, 0), VLOOKUP(L1270&amp;"", List!D:J, 7, 0))
  )
 )
)</f>
        <v>Standard Shipment</v>
      </c>
      <c r="C1270" s="66" t="str">
        <f t="shared" si="20"/>
        <v>Standard Shipment</v>
      </c>
      <c r="D1270" s="67" t="str">
        <f ca="1">IF(C1270="Local Scrap","Closed",IFERROR(IF(A1270="kgb","Closed",IF(MID(C1270,5,1)="Q","Closed",LOOKUP(TODAY()-W1270, {0,31,91,181,366}, {"0-30天","31-90天","91-180天","181-365天","365天以上"}))), LOOKUP(TODAY()-Z1270, {0,31,91,181,366}, {"0-30天","31-90天","91-180天","181-365天","365天以上"})))</f>
        <v>Closed</v>
      </c>
      <c r="E1270" s="67" t="str" cm="1">
        <f t="array" ref="E1270">IF(A1270&lt;&gt;"kbb", "", IF(IFERROR(VALUE(V1270), 0)=MAX(INDEX(($A$2:$A$4929="kbb")*($L$2:$L$4929=L1270)*IFERROR(VALUE($V$2:$V$4929), 0), 0)), "最新", "歷史重複"))</f>
        <v/>
      </c>
      <c r="F1270" t="s">
        <v>5882</v>
      </c>
      <c r="G1270" t="s">
        <v>29</v>
      </c>
      <c r="H1270" t="s">
        <v>30</v>
      </c>
      <c r="I1270" t="s">
        <v>3483</v>
      </c>
      <c r="J1270" t="s">
        <v>5883</v>
      </c>
      <c r="K1270" t="s">
        <v>5884</v>
      </c>
      <c r="L1270" t="s">
        <v>5885</v>
      </c>
      <c r="M1270" t="s">
        <v>5886</v>
      </c>
      <c r="N1270" t="s">
        <v>2087</v>
      </c>
      <c r="O1270" t="s">
        <v>37</v>
      </c>
      <c r="P1270" t="s">
        <v>5887</v>
      </c>
      <c r="Q1270" t="s">
        <v>38</v>
      </c>
      <c r="R1270" t="s">
        <v>1881</v>
      </c>
      <c r="S1270" t="s">
        <v>5888</v>
      </c>
      <c r="T1270" t="s">
        <v>5889</v>
      </c>
      <c r="U1270" t="s">
        <v>5825</v>
      </c>
      <c r="V1270" t="s">
        <v>5825</v>
      </c>
      <c r="W1270" t="s">
        <v>37</v>
      </c>
      <c r="X1270" t="s">
        <v>37</v>
      </c>
      <c r="Y1270" t="s">
        <v>37</v>
      </c>
      <c r="Z1270" t="s">
        <v>5890</v>
      </c>
      <c r="AA1270" t="s">
        <v>44</v>
      </c>
      <c r="AB1270" t="s">
        <v>44</v>
      </c>
      <c r="AC1270" t="s">
        <v>45</v>
      </c>
      <c r="AD1270" t="s">
        <v>1847</v>
      </c>
      <c r="AE1270" t="s">
        <v>5827</v>
      </c>
      <c r="AF1270" t="s">
        <v>2122</v>
      </c>
      <c r="AG1270">
        <v>622544</v>
      </c>
      <c r="AH1270">
        <v>5.6</v>
      </c>
      <c r="AI1270">
        <v>5.6</v>
      </c>
    </row>
    <row r="1271" spans="1:35" ht="16.850000000000001" customHeight="1">
      <c r="A1271" s="65" t="str">
        <f>IF(L1271="","",IF(COUNTIF(Wip!K:K,L1271)=0,IF(W1271="","KGB","KBB"),IF(AND(_xlfn.IFNA(VLOOKUP(L1271,Wip!K:M,3,0),"")="Y",Q1271="MTCAPPLYCONF"),"On Hold",IF(W1271="","KGB","KBB"))))</f>
        <v>KGB</v>
      </c>
      <c r="B1271" s="65" t="str">
        <f>IF(A1271="on hold", "on hold",
 IF(A1271="KGB", "Standard Shipment",
  IF(IFERROR(IFERROR(VLOOKUP(L1271, List!D:J, 7, 0), VLOOKUP(L1271&amp;"", List!D:J, 7, 0)), 0)=0,
   IF(IFERROR(IFERROR(VLOOKUP(L1271, 'CND List'!$A:$C, 3, 0), VLOOKUP(L1271&amp;"", 'CND List'!$A:$C, 3, 0)), 0)=0,
    IF(A1271="KBB", "-", ""),
    IFERROR(VLOOKUP(L1271, 'CND List'!$A:$C, 3, 0), VLOOKUP(L1271&amp;"", 'CND List'!$A:$C, 3, 0))
   ),
   IFERROR(VLOOKUP(L1271, List!D:J, 7, 0), VLOOKUP(L1271&amp;"", List!D:J, 7, 0))
  )
 )
)</f>
        <v>Standard Shipment</v>
      </c>
      <c r="C1271" s="66" t="str">
        <f t="shared" si="20"/>
        <v>Standard Shipment</v>
      </c>
      <c r="D1271" s="67" t="str">
        <f ca="1">IF(C1271="Local Scrap","Closed",IFERROR(IF(A1271="kgb","Closed",IF(MID(C1271,5,1)="Q","Closed",LOOKUP(TODAY()-W1271, {0,31,91,181,366}, {"0-30天","31-90天","91-180天","181-365天","365天以上"}))), LOOKUP(TODAY()-Z1271, {0,31,91,181,366}, {"0-30天","31-90天","91-180天","181-365天","365天以上"})))</f>
        <v>Closed</v>
      </c>
      <c r="E1271" s="67" t="str" cm="1">
        <f t="array" ref="E1271">IF(A1271&lt;&gt;"kbb", "", IF(IFERROR(VALUE(V1271), 0)=MAX(INDEX(($A$2:$A$4929="kbb")*($L$2:$L$4929=L1271)*IFERROR(VALUE($V$2:$V$4929), 0), 0)), "最新", "歷史重複"))</f>
        <v/>
      </c>
      <c r="F1271" t="s">
        <v>5882</v>
      </c>
      <c r="G1271" t="s">
        <v>29</v>
      </c>
      <c r="H1271" t="s">
        <v>30</v>
      </c>
      <c r="I1271" t="s">
        <v>3483</v>
      </c>
      <c r="J1271" t="s">
        <v>5883</v>
      </c>
      <c r="K1271" t="s">
        <v>5884</v>
      </c>
      <c r="L1271" t="s">
        <v>5891</v>
      </c>
      <c r="M1271" t="s">
        <v>2480</v>
      </c>
      <c r="N1271" t="s">
        <v>2481</v>
      </c>
      <c r="O1271" t="s">
        <v>37</v>
      </c>
      <c r="P1271" t="s">
        <v>5892</v>
      </c>
      <c r="Q1271" t="s">
        <v>38</v>
      </c>
      <c r="R1271" t="s">
        <v>1881</v>
      </c>
      <c r="S1271" t="s">
        <v>5888</v>
      </c>
      <c r="T1271" t="s">
        <v>5893</v>
      </c>
      <c r="U1271" t="s">
        <v>5831</v>
      </c>
      <c r="V1271" t="s">
        <v>5831</v>
      </c>
      <c r="W1271" t="s">
        <v>37</v>
      </c>
      <c r="X1271" t="s">
        <v>37</v>
      </c>
      <c r="Y1271" t="s">
        <v>37</v>
      </c>
      <c r="Z1271" t="s">
        <v>5894</v>
      </c>
      <c r="AA1271" t="s">
        <v>44</v>
      </c>
      <c r="AB1271" t="s">
        <v>44</v>
      </c>
      <c r="AC1271" t="s">
        <v>45</v>
      </c>
      <c r="AD1271" t="s">
        <v>1532</v>
      </c>
      <c r="AE1271" t="s">
        <v>5895</v>
      </c>
      <c r="AF1271" t="s">
        <v>48</v>
      </c>
      <c r="AG1271">
        <v>622544</v>
      </c>
      <c r="AH1271">
        <v>6.3</v>
      </c>
      <c r="AI1271">
        <v>6.3</v>
      </c>
    </row>
    <row r="1272" spans="1:35" ht="16.850000000000001" customHeight="1">
      <c r="A1272" s="65" t="str">
        <f>IF(L1272="","",IF(COUNTIF(Wip!K:K,L1272)=0,IF(W1272="","KGB","KBB"),IF(AND(_xlfn.IFNA(VLOOKUP(L1272,Wip!K:M,3,0),"")="Y",Q1272="MTCAPPLYCONF"),"On Hold",IF(W1272="","KGB","KBB"))))</f>
        <v>KGB</v>
      </c>
      <c r="B1272" s="65" t="str">
        <f>IF(A1272="on hold", "on hold",
 IF(A1272="KGB", "Standard Shipment",
  IF(IFERROR(IFERROR(VLOOKUP(L1272, List!D:J, 7, 0), VLOOKUP(L1272&amp;"", List!D:J, 7, 0)), 0)=0,
   IF(IFERROR(IFERROR(VLOOKUP(L1272, 'CND List'!$A:$C, 3, 0), VLOOKUP(L1272&amp;"", 'CND List'!$A:$C, 3, 0)), 0)=0,
    IF(A1272="KBB", "-", ""),
    IFERROR(VLOOKUP(L1272, 'CND List'!$A:$C, 3, 0), VLOOKUP(L1272&amp;"", 'CND List'!$A:$C, 3, 0))
   ),
   IFERROR(VLOOKUP(L1272, List!D:J, 7, 0), VLOOKUP(L1272&amp;"", List!D:J, 7, 0))
  )
 )
)</f>
        <v>Standard Shipment</v>
      </c>
      <c r="C1272" s="66" t="str">
        <f t="shared" si="20"/>
        <v>Standard Shipment</v>
      </c>
      <c r="D1272" s="67" t="str">
        <f ca="1">IF(C1272="Local Scrap","Closed",IFERROR(IF(A1272="kgb","Closed",IF(MID(C1272,5,1)="Q","Closed",LOOKUP(TODAY()-W1272, {0,31,91,181,366}, {"0-30天","31-90天","91-180天","181-365天","365天以上"}))), LOOKUP(TODAY()-Z1272, {0,31,91,181,366}, {"0-30天","31-90天","91-180天","181-365天","365天以上"})))</f>
        <v>Closed</v>
      </c>
      <c r="E1272" s="67" t="str" cm="1">
        <f t="array" ref="E1272">IF(A1272&lt;&gt;"kbb", "", IF(IFERROR(VALUE(V1272), 0)=MAX(INDEX(($A$2:$A$4929="kbb")*($L$2:$L$4929=L1272)*IFERROR(VALUE($V$2:$V$4929), 0), 0)), "最新", "歷史重複"))</f>
        <v/>
      </c>
      <c r="F1272" t="s">
        <v>5882</v>
      </c>
      <c r="G1272" t="s">
        <v>29</v>
      </c>
      <c r="H1272" t="s">
        <v>30</v>
      </c>
      <c r="I1272" t="s">
        <v>3483</v>
      </c>
      <c r="J1272" t="s">
        <v>5883</v>
      </c>
      <c r="K1272" t="s">
        <v>5884</v>
      </c>
      <c r="L1272" t="s">
        <v>5896</v>
      </c>
      <c r="M1272" t="s">
        <v>2480</v>
      </c>
      <c r="N1272" t="s">
        <v>2481</v>
      </c>
      <c r="O1272" t="s">
        <v>37</v>
      </c>
      <c r="P1272" t="s">
        <v>5897</v>
      </c>
      <c r="Q1272" t="s">
        <v>38</v>
      </c>
      <c r="R1272" t="s">
        <v>1881</v>
      </c>
      <c r="S1272" t="s">
        <v>5888</v>
      </c>
      <c r="T1272" t="s">
        <v>5898</v>
      </c>
      <c r="U1272" t="s">
        <v>5831</v>
      </c>
      <c r="V1272" t="s">
        <v>5831</v>
      </c>
      <c r="W1272" t="s">
        <v>37</v>
      </c>
      <c r="X1272" t="s">
        <v>37</v>
      </c>
      <c r="Y1272" t="s">
        <v>37</v>
      </c>
      <c r="Z1272" t="s">
        <v>5899</v>
      </c>
      <c r="AA1272" t="s">
        <v>44</v>
      </c>
      <c r="AB1272" t="s">
        <v>44</v>
      </c>
      <c r="AC1272" t="s">
        <v>45</v>
      </c>
      <c r="AD1272" t="s">
        <v>1532</v>
      </c>
      <c r="AE1272" t="s">
        <v>5827</v>
      </c>
      <c r="AF1272" t="s">
        <v>2122</v>
      </c>
      <c r="AG1272">
        <v>622544</v>
      </c>
      <c r="AH1272">
        <v>5.6</v>
      </c>
      <c r="AI1272">
        <v>5.6</v>
      </c>
    </row>
    <row r="1273" spans="1:35" ht="16.850000000000001" customHeight="1">
      <c r="A1273" s="65" t="str">
        <f>IF(L1273="","",IF(COUNTIF(Wip!K:K,L1273)=0,IF(W1273="","KGB","KBB"),IF(AND(_xlfn.IFNA(VLOOKUP(L1273,Wip!K:M,3,0),"")="Y",Q1273="MTCAPPLYCONF"),"On Hold",IF(W1273="","KGB","KBB"))))</f>
        <v>KGB</v>
      </c>
      <c r="B1273" s="65" t="str">
        <f>IF(A1273="on hold", "on hold",
 IF(A1273="KGB", "Standard Shipment",
  IF(IFERROR(IFERROR(VLOOKUP(L1273, List!D:J, 7, 0), VLOOKUP(L1273&amp;"", List!D:J, 7, 0)), 0)=0,
   IF(IFERROR(IFERROR(VLOOKUP(L1273, 'CND List'!$A:$C, 3, 0), VLOOKUP(L1273&amp;"", 'CND List'!$A:$C, 3, 0)), 0)=0,
    IF(A1273="KBB", "-", ""),
    IFERROR(VLOOKUP(L1273, 'CND List'!$A:$C, 3, 0), VLOOKUP(L1273&amp;"", 'CND List'!$A:$C, 3, 0))
   ),
   IFERROR(VLOOKUP(L1273, List!D:J, 7, 0), VLOOKUP(L1273&amp;"", List!D:J, 7, 0))
  )
 )
)</f>
        <v>Standard Shipment</v>
      </c>
      <c r="C1273" s="66" t="str">
        <f t="shared" si="20"/>
        <v>Standard Shipment</v>
      </c>
      <c r="D1273" s="67" t="str">
        <f ca="1">IF(C1273="Local Scrap","Closed",IFERROR(IF(A1273="kgb","Closed",IF(MID(C1273,5,1)="Q","Closed",LOOKUP(TODAY()-W1273, {0,31,91,181,366}, {"0-30天","31-90天","91-180天","181-365天","365天以上"}))), LOOKUP(TODAY()-Z1273, {0,31,91,181,366}, {"0-30天","31-90天","91-180天","181-365天","365天以上"})))</f>
        <v>Closed</v>
      </c>
      <c r="E1273" s="67" t="str" cm="1">
        <f t="array" ref="E1273">IF(A1273&lt;&gt;"kbb", "", IF(IFERROR(VALUE(V1273), 0)=MAX(INDEX(($A$2:$A$4929="kbb")*($L$2:$L$4929=L1273)*IFERROR(VALUE($V$2:$V$4929), 0), 0)), "最新", "歷史重複"))</f>
        <v/>
      </c>
      <c r="F1273" t="s">
        <v>5882</v>
      </c>
      <c r="G1273" t="s">
        <v>29</v>
      </c>
      <c r="H1273" t="s">
        <v>30</v>
      </c>
      <c r="I1273" t="s">
        <v>3483</v>
      </c>
      <c r="J1273" t="s">
        <v>5883</v>
      </c>
      <c r="K1273" t="s">
        <v>5884</v>
      </c>
      <c r="L1273" t="s">
        <v>5900</v>
      </c>
      <c r="M1273" t="s">
        <v>930</v>
      </c>
      <c r="N1273" t="s">
        <v>219</v>
      </c>
      <c r="O1273" t="s">
        <v>37</v>
      </c>
      <c r="P1273" t="s">
        <v>5901</v>
      </c>
      <c r="Q1273" t="s">
        <v>38</v>
      </c>
      <c r="R1273" t="s">
        <v>1881</v>
      </c>
      <c r="S1273" t="s">
        <v>5888</v>
      </c>
      <c r="T1273" t="s">
        <v>5902</v>
      </c>
      <c r="U1273" t="s">
        <v>5831</v>
      </c>
      <c r="V1273" t="s">
        <v>5831</v>
      </c>
      <c r="W1273" t="s">
        <v>37</v>
      </c>
      <c r="X1273" t="s">
        <v>37</v>
      </c>
      <c r="Y1273" t="s">
        <v>37</v>
      </c>
      <c r="Z1273" t="s">
        <v>5903</v>
      </c>
      <c r="AA1273" t="s">
        <v>44</v>
      </c>
      <c r="AB1273" t="s">
        <v>44</v>
      </c>
      <c r="AC1273" t="s">
        <v>45</v>
      </c>
      <c r="AD1273" t="s">
        <v>179</v>
      </c>
      <c r="AE1273" t="s">
        <v>5827</v>
      </c>
      <c r="AF1273" t="s">
        <v>2122</v>
      </c>
      <c r="AG1273">
        <v>622544</v>
      </c>
      <c r="AH1273">
        <v>5.6</v>
      </c>
      <c r="AI1273">
        <v>5.6</v>
      </c>
    </row>
    <row r="1274" spans="1:35" ht="16.850000000000001" customHeight="1">
      <c r="A1274" s="65" t="str">
        <f>IF(L1274="","",IF(COUNTIF(Wip!K:K,L1274)=0,IF(W1274="","KGB","KBB"),IF(AND(_xlfn.IFNA(VLOOKUP(L1274,Wip!K:M,3,0),"")="Y",Q1274="MTCAPPLYCONF"),"On Hold",IF(W1274="","KGB","KBB"))))</f>
        <v>On Hold</v>
      </c>
      <c r="B1274" s="65" t="str">
        <f>IF(A1274="on hold", "on hold",
 IF(A1274="KGB", "Standard Shipment",
  IF(IFERROR(IFERROR(VLOOKUP(L1274, List!D:J, 7, 0), VLOOKUP(L1274&amp;"", List!D:J, 7, 0)), 0)=0,
   IF(IFERROR(IFERROR(VLOOKUP(L1274, 'CND List'!$A:$C, 3, 0), VLOOKUP(L1274&amp;"", 'CND List'!$A:$C, 3, 0)), 0)=0,
    IF(A1274="KBB", "-", ""),
    IFERROR(VLOOKUP(L1274, 'CND List'!$A:$C, 3, 0), VLOOKUP(L1274&amp;"", 'CND List'!$A:$C, 3, 0))
   ),
   IFERROR(VLOOKUP(L1274, List!D:J, 7, 0), VLOOKUP(L1274&amp;"", List!D:J, 7, 0))
  )
 )
)</f>
        <v>on hold</v>
      </c>
      <c r="C1274" s="66" t="str">
        <f t="shared" si="20"/>
        <v>on hold</v>
      </c>
      <c r="D1274" s="67" t="str">
        <f ca="1">IF(C1274="Local Scrap","Closed",IFERROR(IF(A1274="kgb","Closed",IF(MID(C1274,5,1)="Q","Closed",LOOKUP(TODAY()-W1274, {0,31,91,181,366}, {"0-30天","31-90天","91-180天","181-365天","365天以上"}))), LOOKUP(TODAY()-Z1274, {0,31,91,181,366}, {"0-30天","31-90天","91-180天","181-365天","365天以上"})))</f>
        <v>31-90天</v>
      </c>
      <c r="E1274" s="67" t="str" cm="1">
        <f t="array" ref="E1274">IF(A1274&lt;&gt;"kbb", "", IF(IFERROR(VALUE(V1274), 0)=MAX(INDEX(($A$2:$A$4929="kbb")*($L$2:$L$4929=L1274)*IFERROR(VALUE($V$2:$V$4929), 0), 0)), "最新", "歷史重複"))</f>
        <v/>
      </c>
      <c r="F1274" t="s">
        <v>5882</v>
      </c>
      <c r="G1274" t="s">
        <v>29</v>
      </c>
      <c r="H1274" t="s">
        <v>30</v>
      </c>
      <c r="I1274" t="s">
        <v>3483</v>
      </c>
      <c r="J1274" t="s">
        <v>5883</v>
      </c>
      <c r="K1274" t="s">
        <v>5884</v>
      </c>
      <c r="L1274" t="s">
        <v>5904</v>
      </c>
      <c r="M1274" t="s">
        <v>4460</v>
      </c>
      <c r="N1274" t="s">
        <v>823</v>
      </c>
      <c r="O1274" t="s">
        <v>37</v>
      </c>
      <c r="P1274" t="s">
        <v>5904</v>
      </c>
      <c r="Q1274" t="s">
        <v>2309</v>
      </c>
      <c r="R1274" t="s">
        <v>1881</v>
      </c>
      <c r="S1274" t="s">
        <v>5888</v>
      </c>
      <c r="T1274" t="s">
        <v>37</v>
      </c>
      <c r="U1274" t="s">
        <v>37</v>
      </c>
      <c r="V1274" t="s">
        <v>37</v>
      </c>
      <c r="W1274" t="s">
        <v>37</v>
      </c>
      <c r="X1274" t="s">
        <v>37</v>
      </c>
      <c r="Y1274" t="s">
        <v>37</v>
      </c>
      <c r="Z1274" t="s">
        <v>5905</v>
      </c>
      <c r="AA1274" t="s">
        <v>44</v>
      </c>
      <c r="AB1274" t="s">
        <v>44</v>
      </c>
      <c r="AC1274" t="s">
        <v>45</v>
      </c>
      <c r="AD1274" t="s">
        <v>179</v>
      </c>
      <c r="AE1274" t="s">
        <v>37</v>
      </c>
      <c r="AF1274" t="s">
        <v>37</v>
      </c>
      <c r="AG1274" t="s">
        <v>37</v>
      </c>
      <c r="AH1274" t="s">
        <v>37</v>
      </c>
      <c r="AI1274" t="s">
        <v>37</v>
      </c>
    </row>
    <row r="1275" spans="1:35" ht="16.850000000000001" customHeight="1">
      <c r="A1275" s="65" t="str">
        <f>IF(L1275="","",IF(COUNTIF(Wip!K:K,L1275)=0,IF(W1275="","KGB","KBB"),IF(AND(_xlfn.IFNA(VLOOKUP(L1275,Wip!K:M,3,0),"")="Y",Q1275="MTCAPPLYCONF"),"On Hold",IF(W1275="","KGB","KBB"))))</f>
        <v>KGB</v>
      </c>
      <c r="B1275" s="65" t="str">
        <f>IF(A1275="on hold", "on hold",
 IF(A1275="KGB", "Standard Shipment",
  IF(IFERROR(IFERROR(VLOOKUP(L1275, List!D:J, 7, 0), VLOOKUP(L1275&amp;"", List!D:J, 7, 0)), 0)=0,
   IF(IFERROR(IFERROR(VLOOKUP(L1275, 'CND List'!$A:$C, 3, 0), VLOOKUP(L1275&amp;"", 'CND List'!$A:$C, 3, 0)), 0)=0,
    IF(A1275="KBB", "-", ""),
    IFERROR(VLOOKUP(L1275, 'CND List'!$A:$C, 3, 0), VLOOKUP(L1275&amp;"", 'CND List'!$A:$C, 3, 0))
   ),
   IFERROR(VLOOKUP(L1275, List!D:J, 7, 0), VLOOKUP(L1275&amp;"", List!D:J, 7, 0))
  )
 )
)</f>
        <v>Standard Shipment</v>
      </c>
      <c r="C1275" s="66" t="str">
        <f t="shared" si="20"/>
        <v>Standard Shipment</v>
      </c>
      <c r="D1275" s="67" t="str">
        <f ca="1">IF(C1275="Local Scrap","Closed",IFERROR(IF(A1275="kgb","Closed",IF(MID(C1275,5,1)="Q","Closed",LOOKUP(TODAY()-W1275, {0,31,91,181,366}, {"0-30天","31-90天","91-180天","181-365天","365天以上"}))), LOOKUP(TODAY()-Z1275, {0,31,91,181,366}, {"0-30天","31-90天","91-180天","181-365天","365天以上"})))</f>
        <v>Closed</v>
      </c>
      <c r="E1275" s="67" t="str" cm="1">
        <f t="array" ref="E1275">IF(A1275&lt;&gt;"kbb", "", IF(IFERROR(VALUE(V1275), 0)=MAX(INDEX(($A$2:$A$4929="kbb")*($L$2:$L$4929=L1275)*IFERROR(VALUE($V$2:$V$4929), 0), 0)), "最新", "歷史重複"))</f>
        <v/>
      </c>
      <c r="F1275" t="s">
        <v>5882</v>
      </c>
      <c r="G1275" t="s">
        <v>29</v>
      </c>
      <c r="H1275" t="s">
        <v>30</v>
      </c>
      <c r="I1275" t="s">
        <v>3483</v>
      </c>
      <c r="J1275" t="s">
        <v>5883</v>
      </c>
      <c r="K1275" t="s">
        <v>5884</v>
      </c>
      <c r="L1275" t="s">
        <v>5906</v>
      </c>
      <c r="M1275" t="s">
        <v>2191</v>
      </c>
      <c r="N1275" t="s">
        <v>2192</v>
      </c>
      <c r="O1275" t="s">
        <v>37</v>
      </c>
      <c r="P1275" t="s">
        <v>5907</v>
      </c>
      <c r="Q1275" t="s">
        <v>38</v>
      </c>
      <c r="R1275" t="s">
        <v>1881</v>
      </c>
      <c r="S1275" t="s">
        <v>5908</v>
      </c>
      <c r="T1275" t="s">
        <v>5909</v>
      </c>
      <c r="U1275" t="s">
        <v>5800</v>
      </c>
      <c r="V1275" t="s">
        <v>5800</v>
      </c>
      <c r="W1275" t="s">
        <v>37</v>
      </c>
      <c r="X1275" t="s">
        <v>37</v>
      </c>
      <c r="Y1275" t="s">
        <v>37</v>
      </c>
      <c r="Z1275" t="s">
        <v>5910</v>
      </c>
      <c r="AA1275" t="s">
        <v>44</v>
      </c>
      <c r="AB1275" t="s">
        <v>44</v>
      </c>
      <c r="AC1275" t="s">
        <v>45</v>
      </c>
      <c r="AD1275" t="s">
        <v>1847</v>
      </c>
      <c r="AE1275" t="s">
        <v>5802</v>
      </c>
      <c r="AF1275" t="s">
        <v>1918</v>
      </c>
      <c r="AG1275">
        <v>622554</v>
      </c>
      <c r="AH1275">
        <v>4.5</v>
      </c>
      <c r="AI1275">
        <v>4.5</v>
      </c>
    </row>
    <row r="1276" spans="1:35" ht="16.850000000000001" customHeight="1">
      <c r="A1276" s="65" t="str">
        <f>IF(L1276="","",IF(COUNTIF(Wip!K:K,L1276)=0,IF(W1276="","KGB","KBB"),IF(AND(_xlfn.IFNA(VLOOKUP(L1276,Wip!K:M,3,0),"")="Y",Q1276="MTCAPPLYCONF"),"On Hold",IF(W1276="","KGB","KBB"))))</f>
        <v>KGB</v>
      </c>
      <c r="B1276" s="65" t="str">
        <f>IF(A1276="on hold", "on hold",
 IF(A1276="KGB", "Standard Shipment",
  IF(IFERROR(IFERROR(VLOOKUP(L1276, List!D:J, 7, 0), VLOOKUP(L1276&amp;"", List!D:J, 7, 0)), 0)=0,
   IF(IFERROR(IFERROR(VLOOKUP(L1276, 'CND List'!$A:$C, 3, 0), VLOOKUP(L1276&amp;"", 'CND List'!$A:$C, 3, 0)), 0)=0,
    IF(A1276="KBB", "-", ""),
    IFERROR(VLOOKUP(L1276, 'CND List'!$A:$C, 3, 0), VLOOKUP(L1276&amp;"", 'CND List'!$A:$C, 3, 0))
   ),
   IFERROR(VLOOKUP(L1276, List!D:J, 7, 0), VLOOKUP(L1276&amp;"", List!D:J, 7, 0))
  )
 )
)</f>
        <v>Standard Shipment</v>
      </c>
      <c r="C1276" s="66" t="str">
        <f t="shared" si="20"/>
        <v>Standard Shipment</v>
      </c>
      <c r="D1276" s="67" t="str">
        <f ca="1">IF(C1276="Local Scrap","Closed",IFERROR(IF(A1276="kgb","Closed",IF(MID(C1276,5,1)="Q","Closed",LOOKUP(TODAY()-W1276, {0,31,91,181,366}, {"0-30天","31-90天","91-180天","181-365天","365天以上"}))), LOOKUP(TODAY()-Z1276, {0,31,91,181,366}, {"0-30天","31-90天","91-180天","181-365天","365天以上"})))</f>
        <v>Closed</v>
      </c>
      <c r="E1276" s="67" t="str" cm="1">
        <f t="array" ref="E1276">IF(A1276&lt;&gt;"kbb", "", IF(IFERROR(VALUE(V1276), 0)=MAX(INDEX(($A$2:$A$4929="kbb")*($L$2:$L$4929=L1276)*IFERROR(VALUE($V$2:$V$4929), 0), 0)), "最新", "歷史重複"))</f>
        <v/>
      </c>
      <c r="F1276" t="s">
        <v>5882</v>
      </c>
      <c r="G1276" t="s">
        <v>29</v>
      </c>
      <c r="H1276" t="s">
        <v>30</v>
      </c>
      <c r="I1276" t="s">
        <v>3483</v>
      </c>
      <c r="J1276" t="s">
        <v>5883</v>
      </c>
      <c r="K1276" t="s">
        <v>5884</v>
      </c>
      <c r="L1276" t="s">
        <v>5911</v>
      </c>
      <c r="M1276" t="s">
        <v>949</v>
      </c>
      <c r="N1276" t="s">
        <v>456</v>
      </c>
      <c r="O1276" t="s">
        <v>37</v>
      </c>
      <c r="P1276" t="s">
        <v>5912</v>
      </c>
      <c r="Q1276" t="s">
        <v>38</v>
      </c>
      <c r="R1276" t="s">
        <v>1881</v>
      </c>
      <c r="S1276" t="s">
        <v>5888</v>
      </c>
      <c r="T1276" t="s">
        <v>5913</v>
      </c>
      <c r="U1276" t="s">
        <v>5831</v>
      </c>
      <c r="V1276" t="s">
        <v>5831</v>
      </c>
      <c r="W1276" t="s">
        <v>37</v>
      </c>
      <c r="X1276" t="s">
        <v>37</v>
      </c>
      <c r="Y1276" t="s">
        <v>37</v>
      </c>
      <c r="Z1276" t="s">
        <v>5914</v>
      </c>
      <c r="AA1276" t="s">
        <v>44</v>
      </c>
      <c r="AB1276" t="s">
        <v>44</v>
      </c>
      <c r="AC1276" t="s">
        <v>45</v>
      </c>
      <c r="AD1276" t="s">
        <v>460</v>
      </c>
      <c r="AE1276" t="s">
        <v>5827</v>
      </c>
      <c r="AF1276" t="s">
        <v>2220</v>
      </c>
      <c r="AG1276">
        <v>622544</v>
      </c>
      <c r="AH1276">
        <v>5</v>
      </c>
      <c r="AI1276">
        <v>5</v>
      </c>
    </row>
    <row r="1277" spans="1:35" ht="16.850000000000001" customHeight="1">
      <c r="A1277" s="65" t="str">
        <f>IF(L1277="","",IF(COUNTIF(Wip!K:K,L1277)=0,IF(W1277="","KGB","KBB"),IF(AND(_xlfn.IFNA(VLOOKUP(L1277,Wip!K:M,3,0),"")="Y",Q1277="MTCAPPLYCONF"),"On Hold",IF(W1277="","KGB","KBB"))))</f>
        <v>KGB</v>
      </c>
      <c r="B1277" s="65" t="str">
        <f>IF(A1277="on hold", "on hold",
 IF(A1277="KGB", "Standard Shipment",
  IF(IFERROR(IFERROR(VLOOKUP(L1277, List!D:J, 7, 0), VLOOKUP(L1277&amp;"", List!D:J, 7, 0)), 0)=0,
   IF(IFERROR(IFERROR(VLOOKUP(L1277, 'CND List'!$A:$C, 3, 0), VLOOKUP(L1277&amp;"", 'CND List'!$A:$C, 3, 0)), 0)=0,
    IF(A1277="KBB", "-", ""),
    IFERROR(VLOOKUP(L1277, 'CND List'!$A:$C, 3, 0), VLOOKUP(L1277&amp;"", 'CND List'!$A:$C, 3, 0))
   ),
   IFERROR(VLOOKUP(L1277, List!D:J, 7, 0), VLOOKUP(L1277&amp;"", List!D:J, 7, 0))
  )
 )
)</f>
        <v>Standard Shipment</v>
      </c>
      <c r="C1277" s="66" t="str">
        <f t="shared" si="20"/>
        <v>Standard Shipment</v>
      </c>
      <c r="D1277" s="67" t="str">
        <f ca="1">IF(C1277="Local Scrap","Closed",IFERROR(IF(A1277="kgb","Closed",IF(MID(C1277,5,1)="Q","Closed",LOOKUP(TODAY()-W1277, {0,31,91,181,366}, {"0-30天","31-90天","91-180天","181-365天","365天以上"}))), LOOKUP(TODAY()-Z1277, {0,31,91,181,366}, {"0-30天","31-90天","91-180天","181-365天","365天以上"})))</f>
        <v>Closed</v>
      </c>
      <c r="E1277" s="67" t="str" cm="1">
        <f t="array" ref="E1277">IF(A1277&lt;&gt;"kbb", "", IF(IFERROR(VALUE(V1277), 0)=MAX(INDEX(($A$2:$A$4929="kbb")*($L$2:$L$4929=L1277)*IFERROR(VALUE($V$2:$V$4929), 0), 0)), "最新", "歷史重複"))</f>
        <v/>
      </c>
      <c r="F1277" t="s">
        <v>5915</v>
      </c>
      <c r="G1277" t="s">
        <v>3199</v>
      </c>
      <c r="H1277" t="s">
        <v>30</v>
      </c>
      <c r="I1277" t="s">
        <v>3483</v>
      </c>
      <c r="J1277" t="s">
        <v>5916</v>
      </c>
      <c r="K1277" t="s">
        <v>5917</v>
      </c>
      <c r="L1277" t="s">
        <v>5918</v>
      </c>
      <c r="M1277" t="s">
        <v>1610</v>
      </c>
      <c r="N1277" t="s">
        <v>1391</v>
      </c>
      <c r="O1277" t="s">
        <v>37</v>
      </c>
      <c r="P1277" t="s">
        <v>4872</v>
      </c>
      <c r="Q1277" t="s">
        <v>38</v>
      </c>
      <c r="R1277" t="s">
        <v>53</v>
      </c>
      <c r="S1277" t="s">
        <v>5919</v>
      </c>
      <c r="T1277" t="s">
        <v>5920</v>
      </c>
      <c r="U1277" t="s">
        <v>5186</v>
      </c>
      <c r="V1277" t="s">
        <v>5186</v>
      </c>
      <c r="W1277" t="s">
        <v>37</v>
      </c>
      <c r="X1277" t="s">
        <v>37</v>
      </c>
      <c r="Y1277" t="s">
        <v>37</v>
      </c>
      <c r="Z1277" t="s">
        <v>5921</v>
      </c>
      <c r="AA1277" t="s">
        <v>44</v>
      </c>
      <c r="AB1277" t="s">
        <v>44</v>
      </c>
      <c r="AC1277" t="s">
        <v>45</v>
      </c>
      <c r="AD1277" t="s">
        <v>1302</v>
      </c>
      <c r="AE1277" t="s">
        <v>5188</v>
      </c>
      <c r="AF1277" t="s">
        <v>48</v>
      </c>
      <c r="AG1277">
        <v>622563</v>
      </c>
      <c r="AH1277">
        <v>7.3</v>
      </c>
      <c r="AI1277">
        <v>7.3</v>
      </c>
    </row>
    <row r="1278" spans="1:35" ht="16.850000000000001" customHeight="1">
      <c r="A1278" s="65" t="str">
        <f>IF(L1278="","",IF(COUNTIF(Wip!K:K,L1278)=0,IF(W1278="","KGB","KBB"),IF(AND(_xlfn.IFNA(VLOOKUP(L1278,Wip!K:M,3,0),"")="Y",Q1278="MTCAPPLYCONF"),"On Hold",IF(W1278="","KGB","KBB"))))</f>
        <v>KBB</v>
      </c>
      <c r="B1278" s="65" t="str">
        <f>IF(A1278="on hold", "on hold",
 IF(A1278="KGB", "Standard Shipment",
  IF(IFERROR(IFERROR(VLOOKUP(L1278, List!D:J, 7, 0), VLOOKUP(L1278&amp;"", List!D:J, 7, 0)), 0)=0,
   IF(IFERROR(IFERROR(VLOOKUP(L1278, 'CND List'!$A:$C, 3, 0), VLOOKUP(L1278&amp;"", 'CND List'!$A:$C, 3, 0)), 0)=0,
    IF(A1278="KBB", "-", ""),
    IFERROR(VLOOKUP(L1278, 'CND List'!$A:$C, 3, 0), VLOOKUP(L1278&amp;"", 'CND List'!$A:$C, 3, 0))
   ),
   IFERROR(VLOOKUP(L1278, List!D:J, 7, 0), VLOOKUP(L1278&amp;"", List!D:J, 7, 0))
  )
 )
)</f>
        <v>Local Scrap</v>
      </c>
      <c r="C1278" s="66" t="str">
        <f t="shared" ref="C1278:C1341" si="21">IF(A1278="on hold", "on hold", IF(B1278="on hold", "wait for return customer", IF(B1278="CND Sceond Pass", "Standard Shipment", IF(AND(A1278="kgb", OR(B1278="-", B1278="", B1278="#N/A")), "Standard Shipment", IF(AND(A1278="kbb", OR(B1278="-", B1278="", B1278="#N/A")), "wait for return customer", IF(OR(B1278="Local Scrap", B1278="SBF to be notified", B1278="VRAM is pending RTV", B1278="BU未結案"), B1278, IF(OR(B1278="scrap結案", B1278="良品結案", LEFT(B1278,2)="sc", LEFT(B1278,2)="良品"), "CND結案", IF(ISNUMBER(B1278), YEAR(B1278) &amp; "Q" &amp; INT((MONTH(B1278)+2)/3), IF(ISERROR(DATEVALUE(TEXT(B1278,"yyyy/mm/dd"))), IF(ISNA(B1278), "#N/A", B1278), YEAR(DATEVALUE(TEXT(B1278,"yyyy/mm/dd"))) &amp; "Q" &amp; INT((MONTH(DATEVALUE(TEXT(B1278,"yyyy/mm/dd")))+2)/3))))))))))</f>
        <v>Local Scrap</v>
      </c>
      <c r="D1278" s="67" t="str">
        <f ca="1">IF(C1278="Local Scrap","Closed",IFERROR(IF(A1278="kgb","Closed",IF(MID(C1278,5,1)="Q","Closed",LOOKUP(TODAY()-W1278, {0,31,91,181,366}, {"0-30天","31-90天","91-180天","181-365天","365天以上"}))), LOOKUP(TODAY()-Z1278, {0,31,91,181,366}, {"0-30天","31-90天","91-180天","181-365天","365天以上"})))</f>
        <v>Closed</v>
      </c>
      <c r="E1278" s="67" t="str" cm="1">
        <f t="array" ref="E1278">IF(A1278&lt;&gt;"kbb", "", IF(IFERROR(VALUE(V1278), 0)=MAX(INDEX(($A$2:$A$4929="kbb")*($L$2:$L$4929=L1278)*IFERROR(VALUE($V$2:$V$4929), 0), 0)), "最新", "歷史重複"))</f>
        <v>最新</v>
      </c>
      <c r="F1278" t="s">
        <v>5915</v>
      </c>
      <c r="G1278" t="s">
        <v>3199</v>
      </c>
      <c r="H1278" t="s">
        <v>30</v>
      </c>
      <c r="I1278" t="s">
        <v>3483</v>
      </c>
      <c r="J1278" t="s">
        <v>5916</v>
      </c>
      <c r="K1278" t="s">
        <v>5917</v>
      </c>
      <c r="L1278" t="s">
        <v>5562</v>
      </c>
      <c r="M1278" t="s">
        <v>1428</v>
      </c>
      <c r="N1278" t="s">
        <v>1411</v>
      </c>
      <c r="O1278" t="s">
        <v>37</v>
      </c>
      <c r="P1278" t="s">
        <v>5562</v>
      </c>
      <c r="Q1278" t="s">
        <v>38</v>
      </c>
      <c r="R1278" t="s">
        <v>39</v>
      </c>
      <c r="S1278" t="s">
        <v>5919</v>
      </c>
      <c r="T1278" t="s">
        <v>37</v>
      </c>
      <c r="U1278" t="s">
        <v>37</v>
      </c>
      <c r="V1278" t="s">
        <v>5922</v>
      </c>
      <c r="W1278" t="s">
        <v>517</v>
      </c>
      <c r="X1278" t="s">
        <v>114</v>
      </c>
      <c r="Y1278" t="s">
        <v>3204</v>
      </c>
      <c r="Z1278" t="s">
        <v>5923</v>
      </c>
      <c r="AA1278" t="s">
        <v>44</v>
      </c>
      <c r="AB1278" t="s">
        <v>44</v>
      </c>
      <c r="AC1278" t="s">
        <v>117</v>
      </c>
      <c r="AD1278" t="s">
        <v>1257</v>
      </c>
      <c r="AE1278" t="s">
        <v>37</v>
      </c>
      <c r="AF1278" t="s">
        <v>37</v>
      </c>
      <c r="AG1278" t="s">
        <v>37</v>
      </c>
      <c r="AH1278" t="s">
        <v>37</v>
      </c>
      <c r="AI1278" t="s">
        <v>37</v>
      </c>
    </row>
    <row r="1279" spans="1:35" ht="16.850000000000001" customHeight="1">
      <c r="A1279" s="65" t="str">
        <f>IF(L1279="","",IF(COUNTIF(Wip!K:K,L1279)=0,IF(W1279="","KGB","KBB"),IF(AND(_xlfn.IFNA(VLOOKUP(L1279,Wip!K:M,3,0),"")="Y",Q1279="MTCAPPLYCONF"),"On Hold",IF(W1279="","KGB","KBB"))))</f>
        <v>KGB</v>
      </c>
      <c r="B1279" s="65" t="str">
        <f>IF(A1279="on hold", "on hold",
 IF(A1279="KGB", "Standard Shipment",
  IF(IFERROR(IFERROR(VLOOKUP(L1279, List!D:J, 7, 0), VLOOKUP(L1279&amp;"", List!D:J, 7, 0)), 0)=0,
   IF(IFERROR(IFERROR(VLOOKUP(L1279, 'CND List'!$A:$C, 3, 0), VLOOKUP(L1279&amp;"", 'CND List'!$A:$C, 3, 0)), 0)=0,
    IF(A1279="KBB", "-", ""),
    IFERROR(VLOOKUP(L1279, 'CND List'!$A:$C, 3, 0), VLOOKUP(L1279&amp;"", 'CND List'!$A:$C, 3, 0))
   ),
   IFERROR(VLOOKUP(L1279, List!D:J, 7, 0), VLOOKUP(L1279&amp;"", List!D:J, 7, 0))
  )
 )
)</f>
        <v>Standard Shipment</v>
      </c>
      <c r="C1279" s="66" t="str">
        <f t="shared" si="21"/>
        <v>Standard Shipment</v>
      </c>
      <c r="D1279" s="67" t="str">
        <f ca="1">IF(C1279="Local Scrap","Closed",IFERROR(IF(A1279="kgb","Closed",IF(MID(C1279,5,1)="Q","Closed",LOOKUP(TODAY()-W1279, {0,31,91,181,366}, {"0-30天","31-90天","91-180天","181-365天","365天以上"}))), LOOKUP(TODAY()-Z1279, {0,31,91,181,366}, {"0-30天","31-90天","91-180天","181-365天","365天以上"})))</f>
        <v>Closed</v>
      </c>
      <c r="E1279" s="67" t="str" cm="1">
        <f t="array" ref="E1279">IF(A1279&lt;&gt;"kbb", "", IF(IFERROR(VALUE(V1279), 0)=MAX(INDEX(($A$2:$A$4929="kbb")*($L$2:$L$4929=L1279)*IFERROR(VALUE($V$2:$V$4929), 0), 0)), "最新", "歷史重複"))</f>
        <v/>
      </c>
      <c r="F1279" t="s">
        <v>5915</v>
      </c>
      <c r="G1279" t="s">
        <v>3199</v>
      </c>
      <c r="H1279" t="s">
        <v>30</v>
      </c>
      <c r="I1279" t="s">
        <v>3483</v>
      </c>
      <c r="J1279" t="s">
        <v>5916</v>
      </c>
      <c r="K1279" t="s">
        <v>5917</v>
      </c>
      <c r="L1279" t="s">
        <v>5924</v>
      </c>
      <c r="M1279" t="s">
        <v>1259</v>
      </c>
      <c r="N1279" t="s">
        <v>1260</v>
      </c>
      <c r="O1279" t="s">
        <v>37</v>
      </c>
      <c r="P1279" t="s">
        <v>4713</v>
      </c>
      <c r="Q1279" t="s">
        <v>38</v>
      </c>
      <c r="R1279" t="s">
        <v>53</v>
      </c>
      <c r="S1279" t="s">
        <v>5919</v>
      </c>
      <c r="T1279" t="s">
        <v>5925</v>
      </c>
      <c r="U1279" t="s">
        <v>5186</v>
      </c>
      <c r="V1279" t="s">
        <v>5186</v>
      </c>
      <c r="W1279" t="s">
        <v>37</v>
      </c>
      <c r="X1279" t="s">
        <v>37</v>
      </c>
      <c r="Y1279" t="s">
        <v>37</v>
      </c>
      <c r="Z1279" t="s">
        <v>5926</v>
      </c>
      <c r="AA1279" t="s">
        <v>44</v>
      </c>
      <c r="AB1279" t="s">
        <v>44</v>
      </c>
      <c r="AC1279" t="s">
        <v>45</v>
      </c>
      <c r="AD1279" t="s">
        <v>1257</v>
      </c>
      <c r="AE1279" t="s">
        <v>5188</v>
      </c>
      <c r="AF1279" t="s">
        <v>1730</v>
      </c>
      <c r="AG1279">
        <v>622563</v>
      </c>
      <c r="AH1279">
        <v>6.9</v>
      </c>
      <c r="AI1279">
        <v>6.9</v>
      </c>
    </row>
    <row r="1280" spans="1:35" ht="16.850000000000001" customHeight="1">
      <c r="A1280" s="65" t="str">
        <f>IF(L1280="","",IF(COUNTIF(Wip!K:K,L1280)=0,IF(W1280="","KGB","KBB"),IF(AND(_xlfn.IFNA(VLOOKUP(L1280,Wip!K:M,3,0),"")="Y",Q1280="MTCAPPLYCONF"),"On Hold",IF(W1280="","KGB","KBB"))))</f>
        <v>KBB</v>
      </c>
      <c r="B1280" s="65" t="str">
        <f>IF(A1280="on hold", "on hold",
 IF(A1280="KGB", "Standard Shipment",
  IF(IFERROR(IFERROR(VLOOKUP(L1280, List!D:J, 7, 0), VLOOKUP(L1280&amp;"", List!D:J, 7, 0)), 0)=0,
   IF(IFERROR(IFERROR(VLOOKUP(L1280, 'CND List'!$A:$C, 3, 0), VLOOKUP(L1280&amp;"", 'CND List'!$A:$C, 3, 0)), 0)=0,
    IF(A1280="KBB", "-", ""),
    IFERROR(VLOOKUP(L1280, 'CND List'!$A:$C, 3, 0), VLOOKUP(L1280&amp;"", 'CND List'!$A:$C, 3, 0))
   ),
   IFERROR(VLOOKUP(L1280, List!D:J, 7, 0), VLOOKUP(L1280&amp;"", List!D:J, 7, 0))
  )
 )
)</f>
        <v>Local Scrap</v>
      </c>
      <c r="C1280" s="66" t="str">
        <f t="shared" si="21"/>
        <v>Local Scrap</v>
      </c>
      <c r="D1280" s="67" t="str">
        <f ca="1">IF(C1280="Local Scrap","Closed",IFERROR(IF(A1280="kgb","Closed",IF(MID(C1280,5,1)="Q","Closed",LOOKUP(TODAY()-W1280, {0,31,91,181,366}, {"0-30天","31-90天","91-180天","181-365天","365天以上"}))), LOOKUP(TODAY()-Z1280, {0,31,91,181,366}, {"0-30天","31-90天","91-180天","181-365天","365天以上"})))</f>
        <v>Closed</v>
      </c>
      <c r="E1280" s="67" t="str" cm="1">
        <f t="array" ref="E1280">IF(A1280&lt;&gt;"kbb", "", IF(IFERROR(VALUE(V1280), 0)=MAX(INDEX(($A$2:$A$4929="kbb")*($L$2:$L$4929=L1280)*IFERROR(VALUE($V$2:$V$4929), 0), 0)), "最新", "歷史重複"))</f>
        <v>最新</v>
      </c>
      <c r="F1280" t="s">
        <v>5915</v>
      </c>
      <c r="G1280" t="s">
        <v>3199</v>
      </c>
      <c r="H1280" t="s">
        <v>30</v>
      </c>
      <c r="I1280" t="s">
        <v>3483</v>
      </c>
      <c r="J1280" t="s">
        <v>5916</v>
      </c>
      <c r="K1280" t="s">
        <v>5917</v>
      </c>
      <c r="L1280" t="s">
        <v>4825</v>
      </c>
      <c r="M1280" t="s">
        <v>1248</v>
      </c>
      <c r="N1280" t="s">
        <v>1249</v>
      </c>
      <c r="O1280" t="s">
        <v>37</v>
      </c>
      <c r="P1280" t="s">
        <v>4825</v>
      </c>
      <c r="Q1280" t="s">
        <v>38</v>
      </c>
      <c r="R1280" t="s">
        <v>39</v>
      </c>
      <c r="S1280" t="s">
        <v>5919</v>
      </c>
      <c r="T1280" t="s">
        <v>37</v>
      </c>
      <c r="U1280" t="s">
        <v>37</v>
      </c>
      <c r="V1280" t="s">
        <v>5927</v>
      </c>
      <c r="W1280" t="s">
        <v>517</v>
      </c>
      <c r="X1280" t="s">
        <v>114</v>
      </c>
      <c r="Y1280" t="s">
        <v>3204</v>
      </c>
      <c r="Z1280" t="s">
        <v>5928</v>
      </c>
      <c r="AA1280" t="s">
        <v>44</v>
      </c>
      <c r="AB1280" t="s">
        <v>44</v>
      </c>
      <c r="AC1280" t="s">
        <v>117</v>
      </c>
      <c r="AD1280" t="s">
        <v>1257</v>
      </c>
      <c r="AE1280" t="s">
        <v>37</v>
      </c>
      <c r="AF1280" t="s">
        <v>37</v>
      </c>
      <c r="AG1280" t="s">
        <v>37</v>
      </c>
      <c r="AH1280" t="s">
        <v>37</v>
      </c>
      <c r="AI1280" t="s">
        <v>37</v>
      </c>
    </row>
    <row r="1281" spans="1:35" ht="16.850000000000001" customHeight="1">
      <c r="A1281" s="65" t="str">
        <f>IF(L1281="","",IF(COUNTIF(Wip!K:K,L1281)=0,IF(W1281="","KGB","KBB"),IF(AND(_xlfn.IFNA(VLOOKUP(L1281,Wip!K:M,3,0),"")="Y",Q1281="MTCAPPLYCONF"),"On Hold",IF(W1281="","KGB","KBB"))))</f>
        <v>KGB</v>
      </c>
      <c r="B1281" s="65" t="str">
        <f>IF(A1281="on hold", "on hold",
 IF(A1281="KGB", "Standard Shipment",
  IF(IFERROR(IFERROR(VLOOKUP(L1281, List!D:J, 7, 0), VLOOKUP(L1281&amp;"", List!D:J, 7, 0)), 0)=0,
   IF(IFERROR(IFERROR(VLOOKUP(L1281, 'CND List'!$A:$C, 3, 0), VLOOKUP(L1281&amp;"", 'CND List'!$A:$C, 3, 0)), 0)=0,
    IF(A1281="KBB", "-", ""),
    IFERROR(VLOOKUP(L1281, 'CND List'!$A:$C, 3, 0), VLOOKUP(L1281&amp;"", 'CND List'!$A:$C, 3, 0))
   ),
   IFERROR(VLOOKUP(L1281, List!D:J, 7, 0), VLOOKUP(L1281&amp;"", List!D:J, 7, 0))
  )
 )
)</f>
        <v>Standard Shipment</v>
      </c>
      <c r="C1281" s="66" t="str">
        <f t="shared" si="21"/>
        <v>Standard Shipment</v>
      </c>
      <c r="D1281" s="67" t="str">
        <f ca="1">IF(C1281="Local Scrap","Closed",IFERROR(IF(A1281="kgb","Closed",IF(MID(C1281,5,1)="Q","Closed",LOOKUP(TODAY()-W1281, {0,31,91,181,366}, {"0-30天","31-90天","91-180天","181-365天","365天以上"}))), LOOKUP(TODAY()-Z1281, {0,31,91,181,366}, {"0-30天","31-90天","91-180天","181-365天","365天以上"})))</f>
        <v>Closed</v>
      </c>
      <c r="E1281" s="67" t="str" cm="1">
        <f t="array" ref="E1281">IF(A1281&lt;&gt;"kbb", "", IF(IFERROR(VALUE(V1281), 0)=MAX(INDEX(($A$2:$A$4929="kbb")*($L$2:$L$4929=L1281)*IFERROR(VALUE($V$2:$V$4929), 0), 0)), "最新", "歷史重複"))</f>
        <v/>
      </c>
      <c r="F1281" t="s">
        <v>5915</v>
      </c>
      <c r="G1281" t="s">
        <v>3199</v>
      </c>
      <c r="H1281" t="s">
        <v>30</v>
      </c>
      <c r="I1281" t="s">
        <v>3483</v>
      </c>
      <c r="J1281" t="s">
        <v>5916</v>
      </c>
      <c r="K1281" t="s">
        <v>5917</v>
      </c>
      <c r="L1281" t="s">
        <v>5929</v>
      </c>
      <c r="M1281" t="s">
        <v>1428</v>
      </c>
      <c r="N1281" t="s">
        <v>1411</v>
      </c>
      <c r="O1281" t="s">
        <v>37</v>
      </c>
      <c r="P1281" t="s">
        <v>5242</v>
      </c>
      <c r="Q1281" t="s">
        <v>38</v>
      </c>
      <c r="R1281" t="s">
        <v>53</v>
      </c>
      <c r="S1281" t="s">
        <v>5919</v>
      </c>
      <c r="T1281" t="s">
        <v>5930</v>
      </c>
      <c r="U1281" t="s">
        <v>5186</v>
      </c>
      <c r="V1281" t="s">
        <v>5186</v>
      </c>
      <c r="W1281" t="s">
        <v>37</v>
      </c>
      <c r="X1281" t="s">
        <v>37</v>
      </c>
      <c r="Y1281" t="s">
        <v>37</v>
      </c>
      <c r="Z1281" t="s">
        <v>5931</v>
      </c>
      <c r="AA1281" t="s">
        <v>44</v>
      </c>
      <c r="AB1281" t="s">
        <v>44</v>
      </c>
      <c r="AC1281" t="s">
        <v>45</v>
      </c>
      <c r="AD1281" t="s">
        <v>1257</v>
      </c>
      <c r="AE1281" t="s">
        <v>5188</v>
      </c>
      <c r="AF1281" t="s">
        <v>1730</v>
      </c>
      <c r="AG1281">
        <v>622563</v>
      </c>
      <c r="AH1281">
        <v>6.9</v>
      </c>
      <c r="AI1281">
        <v>6.9</v>
      </c>
    </row>
    <row r="1282" spans="1:35" ht="16.850000000000001" customHeight="1">
      <c r="A1282" s="65" t="str">
        <f>IF(L1282="","",IF(COUNTIF(Wip!K:K,L1282)=0,IF(W1282="","KGB","KBB"),IF(AND(_xlfn.IFNA(VLOOKUP(L1282,Wip!K:M,3,0),"")="Y",Q1282="MTCAPPLYCONF"),"On Hold",IF(W1282="","KGB","KBB"))))</f>
        <v>KBB</v>
      </c>
      <c r="B1282" s="65">
        <f>IF(A1282="on hold", "on hold",
 IF(A1282="KGB", "Standard Shipment",
  IF(IFERROR(IFERROR(VLOOKUP(L1282, List!D:J, 7, 0), VLOOKUP(L1282&amp;"", List!D:J, 7, 0)), 0)=0,
   IF(IFERROR(IFERROR(VLOOKUP(L1282, 'CND List'!$A:$C, 3, 0), VLOOKUP(L1282&amp;"", 'CND List'!$A:$C, 3, 0)), 0)=0,
    IF(A1282="KBB", "-", ""),
    IFERROR(VLOOKUP(L1282, 'CND List'!$A:$C, 3, 0), VLOOKUP(L1282&amp;"", 'CND List'!$A:$C, 3, 0))
   ),
   IFERROR(VLOOKUP(L1282, List!D:J, 7, 0), VLOOKUP(L1282&amp;"", List!D:J, 7, 0))
  )
 )
)</f>
        <v>46297</v>
      </c>
      <c r="C1282" s="66" t="str">
        <f t="shared" si="21"/>
        <v>2026Q4</v>
      </c>
      <c r="D1282" s="67" t="str">
        <f ca="1">IF(C1282="Local Scrap","Closed",IFERROR(IF(A1282="kgb","Closed",IF(MID(C1282,5,1)="Q","Closed",LOOKUP(TODAY()-W1282, {0,31,91,181,366}, {"0-30天","31-90天","91-180天","181-365天","365天以上"}))), LOOKUP(TODAY()-Z1282, {0,31,91,181,366}, {"0-30天","31-90天","91-180天","181-365天","365天以上"})))</f>
        <v>Closed</v>
      </c>
      <c r="E1282" s="67" t="str" cm="1">
        <f t="array" ref="E1282">IF(A1282&lt;&gt;"kbb", "", IF(IFERROR(VALUE(V1282), 0)=MAX(INDEX(($A$2:$A$4929="kbb")*($L$2:$L$4929=L1282)*IFERROR(VALUE($V$2:$V$4929), 0), 0)), "最新", "歷史重複"))</f>
        <v>最新</v>
      </c>
      <c r="F1282" t="s">
        <v>5915</v>
      </c>
      <c r="G1282" t="s">
        <v>3199</v>
      </c>
      <c r="H1282" t="s">
        <v>30</v>
      </c>
      <c r="I1282" t="s">
        <v>3483</v>
      </c>
      <c r="J1282" t="s">
        <v>5916</v>
      </c>
      <c r="K1282" t="s">
        <v>5917</v>
      </c>
      <c r="L1282" t="s">
        <v>4728</v>
      </c>
      <c r="M1282" t="s">
        <v>3149</v>
      </c>
      <c r="N1282" t="s">
        <v>1321</v>
      </c>
      <c r="O1282" t="s">
        <v>37</v>
      </c>
      <c r="P1282" t="s">
        <v>4728</v>
      </c>
      <c r="Q1282" t="s">
        <v>38</v>
      </c>
      <c r="R1282" t="s">
        <v>39</v>
      </c>
      <c r="S1282" t="s">
        <v>5919</v>
      </c>
      <c r="T1282" t="s">
        <v>37</v>
      </c>
      <c r="U1282" t="s">
        <v>37</v>
      </c>
      <c r="V1282" t="s">
        <v>5932</v>
      </c>
      <c r="W1282" t="s">
        <v>517</v>
      </c>
      <c r="X1282" t="s">
        <v>114</v>
      </c>
      <c r="Y1282" t="s">
        <v>3204</v>
      </c>
      <c r="Z1282" t="s">
        <v>5933</v>
      </c>
      <c r="AA1282" t="s">
        <v>44</v>
      </c>
      <c r="AB1282" t="s">
        <v>44</v>
      </c>
      <c r="AC1282" t="s">
        <v>117</v>
      </c>
      <c r="AD1282" t="s">
        <v>1288</v>
      </c>
      <c r="AE1282" t="s">
        <v>37</v>
      </c>
      <c r="AF1282" t="s">
        <v>37</v>
      </c>
      <c r="AG1282" t="s">
        <v>37</v>
      </c>
      <c r="AH1282" t="s">
        <v>37</v>
      </c>
      <c r="AI1282" t="s">
        <v>37</v>
      </c>
    </row>
    <row r="1283" spans="1:35" ht="16.850000000000001" customHeight="1">
      <c r="A1283" s="65" t="str">
        <f>IF(L1283="","",IF(COUNTIF(Wip!K:K,L1283)=0,IF(W1283="","KGB","KBB"),IF(AND(_xlfn.IFNA(VLOOKUP(L1283,Wip!K:M,3,0),"")="Y",Q1283="MTCAPPLYCONF"),"On Hold",IF(W1283="","KGB","KBB"))))</f>
        <v>KBB</v>
      </c>
      <c r="B1283" s="65" t="str">
        <f>IF(A1283="on hold", "on hold",
 IF(A1283="KGB", "Standard Shipment",
  IF(IFERROR(IFERROR(VLOOKUP(L1283, List!D:J, 7, 0), VLOOKUP(L1283&amp;"", List!D:J, 7, 0)), 0)=0,
   IF(IFERROR(IFERROR(VLOOKUP(L1283, 'CND List'!$A:$C, 3, 0), VLOOKUP(L1283&amp;"", 'CND List'!$A:$C, 3, 0)), 0)=0,
    IF(A1283="KBB", "-", ""),
    IFERROR(VLOOKUP(L1283, 'CND List'!$A:$C, 3, 0), VLOOKUP(L1283&amp;"", 'CND List'!$A:$C, 3, 0))
   ),
   IFERROR(VLOOKUP(L1283, List!D:J, 7, 0), VLOOKUP(L1283&amp;"", List!D:J, 7, 0))
  )
 )
)</f>
        <v>Local Scrap</v>
      </c>
      <c r="C1283" s="66" t="str">
        <f t="shared" si="21"/>
        <v>Local Scrap</v>
      </c>
      <c r="D1283" s="67" t="str">
        <f ca="1">IF(C1283="Local Scrap","Closed",IFERROR(IF(A1283="kgb","Closed",IF(MID(C1283,5,1)="Q","Closed",LOOKUP(TODAY()-W1283, {0,31,91,181,366}, {"0-30天","31-90天","91-180天","181-365天","365天以上"}))), LOOKUP(TODAY()-Z1283, {0,31,91,181,366}, {"0-30天","31-90天","91-180天","181-365天","365天以上"})))</f>
        <v>Closed</v>
      </c>
      <c r="E1283" s="67" t="str" cm="1">
        <f t="array" ref="E1283">IF(A1283&lt;&gt;"kbb", "", IF(IFERROR(VALUE(V1283), 0)=MAX(INDEX(($A$2:$A$4929="kbb")*($L$2:$L$4929=L1283)*IFERROR(VALUE($V$2:$V$4929), 0), 0)), "最新", "歷史重複"))</f>
        <v>最新</v>
      </c>
      <c r="F1283" t="s">
        <v>5915</v>
      </c>
      <c r="G1283" t="s">
        <v>3199</v>
      </c>
      <c r="H1283" t="s">
        <v>30</v>
      </c>
      <c r="I1283" t="s">
        <v>3483</v>
      </c>
      <c r="J1283" t="s">
        <v>5916</v>
      </c>
      <c r="K1283" t="s">
        <v>5917</v>
      </c>
      <c r="L1283" t="s">
        <v>4594</v>
      </c>
      <c r="M1283" t="s">
        <v>4595</v>
      </c>
      <c r="N1283" t="s">
        <v>337</v>
      </c>
      <c r="O1283" t="s">
        <v>37</v>
      </c>
      <c r="P1283" t="s">
        <v>4594</v>
      </c>
      <c r="Q1283" t="s">
        <v>38</v>
      </c>
      <c r="R1283" t="s">
        <v>39</v>
      </c>
      <c r="S1283" t="s">
        <v>5919</v>
      </c>
      <c r="T1283" t="s">
        <v>37</v>
      </c>
      <c r="U1283" t="s">
        <v>37</v>
      </c>
      <c r="V1283" t="s">
        <v>5934</v>
      </c>
      <c r="W1283" t="s">
        <v>517</v>
      </c>
      <c r="X1283" t="s">
        <v>114</v>
      </c>
      <c r="Y1283" t="s">
        <v>3204</v>
      </c>
      <c r="Z1283" t="s">
        <v>5935</v>
      </c>
      <c r="AA1283" t="s">
        <v>44</v>
      </c>
      <c r="AB1283" t="s">
        <v>44</v>
      </c>
      <c r="AC1283" t="s">
        <v>117</v>
      </c>
      <c r="AD1283" t="s">
        <v>87</v>
      </c>
      <c r="AE1283" t="s">
        <v>37</v>
      </c>
      <c r="AF1283" t="s">
        <v>37</v>
      </c>
      <c r="AG1283" t="s">
        <v>37</v>
      </c>
      <c r="AH1283" t="s">
        <v>37</v>
      </c>
      <c r="AI1283" t="s">
        <v>37</v>
      </c>
    </row>
    <row r="1284" spans="1:35" ht="16.850000000000001" customHeight="1">
      <c r="A1284" s="65" t="str">
        <f>IF(L1284="","",IF(COUNTIF(Wip!K:K,L1284)=0,IF(W1284="","KGB","KBB"),IF(AND(_xlfn.IFNA(VLOOKUP(L1284,Wip!K:M,3,0),"")="Y",Q1284="MTCAPPLYCONF"),"On Hold",IF(W1284="","KGB","KBB"))))</f>
        <v>KBB</v>
      </c>
      <c r="B1284" s="65" t="str">
        <f>IF(A1284="on hold", "on hold",
 IF(A1284="KGB", "Standard Shipment",
  IF(IFERROR(IFERROR(VLOOKUP(L1284, List!D:J, 7, 0), VLOOKUP(L1284&amp;"", List!D:J, 7, 0)), 0)=0,
   IF(IFERROR(IFERROR(VLOOKUP(L1284, 'CND List'!$A:$C, 3, 0), VLOOKUP(L1284&amp;"", 'CND List'!$A:$C, 3, 0)), 0)=0,
    IF(A1284="KBB", "-", ""),
    IFERROR(VLOOKUP(L1284, 'CND List'!$A:$C, 3, 0), VLOOKUP(L1284&amp;"", 'CND List'!$A:$C, 3, 0))
   ),
   IFERROR(VLOOKUP(L1284, List!D:J, 7, 0), VLOOKUP(L1284&amp;"", List!D:J, 7, 0))
  )
 )
)</f>
        <v>Local Scrap</v>
      </c>
      <c r="C1284" s="66" t="str">
        <f t="shared" si="21"/>
        <v>Local Scrap</v>
      </c>
      <c r="D1284" s="67" t="str">
        <f ca="1">IF(C1284="Local Scrap","Closed",IFERROR(IF(A1284="kgb","Closed",IF(MID(C1284,5,1)="Q","Closed",LOOKUP(TODAY()-W1284, {0,31,91,181,366}, {"0-30天","31-90天","91-180天","181-365天","365天以上"}))), LOOKUP(TODAY()-Z1284, {0,31,91,181,366}, {"0-30天","31-90天","91-180天","181-365天","365天以上"})))</f>
        <v>Closed</v>
      </c>
      <c r="E1284" s="67" t="str" cm="1">
        <f t="array" ref="E1284">IF(A1284&lt;&gt;"kbb", "", IF(IFERROR(VALUE(V1284), 0)=MAX(INDEX(($A$2:$A$4929="kbb")*($L$2:$L$4929=L1284)*IFERROR(VALUE($V$2:$V$4929), 0), 0)), "最新", "歷史重複"))</f>
        <v>最新</v>
      </c>
      <c r="F1284" t="s">
        <v>5915</v>
      </c>
      <c r="G1284" t="s">
        <v>3199</v>
      </c>
      <c r="H1284" t="s">
        <v>30</v>
      </c>
      <c r="I1284" t="s">
        <v>3483</v>
      </c>
      <c r="J1284" t="s">
        <v>5916</v>
      </c>
      <c r="K1284" t="s">
        <v>5917</v>
      </c>
      <c r="L1284" t="s">
        <v>4818</v>
      </c>
      <c r="M1284" t="s">
        <v>2359</v>
      </c>
      <c r="N1284" t="s">
        <v>2360</v>
      </c>
      <c r="O1284" t="s">
        <v>37</v>
      </c>
      <c r="P1284" t="s">
        <v>4818</v>
      </c>
      <c r="Q1284" t="s">
        <v>38</v>
      </c>
      <c r="R1284" t="s">
        <v>39</v>
      </c>
      <c r="S1284" t="s">
        <v>5919</v>
      </c>
      <c r="T1284" t="s">
        <v>37</v>
      </c>
      <c r="U1284" t="s">
        <v>37</v>
      </c>
      <c r="V1284" t="s">
        <v>5936</v>
      </c>
      <c r="W1284" t="s">
        <v>517</v>
      </c>
      <c r="X1284" t="s">
        <v>114</v>
      </c>
      <c r="Y1284" t="s">
        <v>3204</v>
      </c>
      <c r="Z1284" t="s">
        <v>5937</v>
      </c>
      <c r="AA1284" t="s">
        <v>44</v>
      </c>
      <c r="AB1284" t="s">
        <v>44</v>
      </c>
      <c r="AC1284" t="s">
        <v>117</v>
      </c>
      <c r="AD1284" t="s">
        <v>1532</v>
      </c>
      <c r="AE1284" t="s">
        <v>37</v>
      </c>
      <c r="AF1284" t="s">
        <v>37</v>
      </c>
      <c r="AG1284" t="s">
        <v>37</v>
      </c>
      <c r="AH1284" t="s">
        <v>37</v>
      </c>
      <c r="AI1284" t="s">
        <v>37</v>
      </c>
    </row>
    <row r="1285" spans="1:35" ht="16.850000000000001" customHeight="1">
      <c r="A1285" s="65" t="str">
        <f>IF(L1285="","",IF(COUNTIF(Wip!K:K,L1285)=0,IF(W1285="","KGB","KBB"),IF(AND(_xlfn.IFNA(VLOOKUP(L1285,Wip!K:M,3,0),"")="Y",Q1285="MTCAPPLYCONF"),"On Hold",IF(W1285="","KGB","KBB"))))</f>
        <v>KBB</v>
      </c>
      <c r="B1285" s="65" t="str">
        <f>IF(A1285="on hold", "on hold",
 IF(A1285="KGB", "Standard Shipment",
  IF(IFERROR(IFERROR(VLOOKUP(L1285, List!D:J, 7, 0), VLOOKUP(L1285&amp;"", List!D:J, 7, 0)), 0)=0,
   IF(IFERROR(IFERROR(VLOOKUP(L1285, 'CND List'!$A:$C, 3, 0), VLOOKUP(L1285&amp;"", 'CND List'!$A:$C, 3, 0)), 0)=0,
    IF(A1285="KBB", "-", ""),
    IFERROR(VLOOKUP(L1285, 'CND List'!$A:$C, 3, 0), VLOOKUP(L1285&amp;"", 'CND List'!$A:$C, 3, 0))
   ),
   IFERROR(VLOOKUP(L1285, List!D:J, 7, 0), VLOOKUP(L1285&amp;"", List!D:J, 7, 0))
  )
 )
)</f>
        <v>Local Scrap</v>
      </c>
      <c r="C1285" s="66" t="str">
        <f t="shared" si="21"/>
        <v>Local Scrap</v>
      </c>
      <c r="D1285" s="67" t="str">
        <f ca="1">IF(C1285="Local Scrap","Closed",IFERROR(IF(A1285="kgb","Closed",IF(MID(C1285,5,1)="Q","Closed",LOOKUP(TODAY()-W1285, {0,31,91,181,366}, {"0-30天","31-90天","91-180天","181-365天","365天以上"}))), LOOKUP(TODAY()-Z1285, {0,31,91,181,366}, {"0-30天","31-90天","91-180天","181-365天","365天以上"})))</f>
        <v>Closed</v>
      </c>
      <c r="E1285" s="67" t="str" cm="1">
        <f t="array" ref="E1285">IF(A1285&lt;&gt;"kbb", "", IF(IFERROR(VALUE(V1285), 0)=MAX(INDEX(($A$2:$A$4929="kbb")*($L$2:$L$4929=L1285)*IFERROR(VALUE($V$2:$V$4929), 0), 0)), "最新", "歷史重複"))</f>
        <v>最新</v>
      </c>
      <c r="F1285" t="s">
        <v>5915</v>
      </c>
      <c r="G1285" t="s">
        <v>3199</v>
      </c>
      <c r="H1285" t="s">
        <v>30</v>
      </c>
      <c r="I1285" t="s">
        <v>3483</v>
      </c>
      <c r="J1285" t="s">
        <v>5916</v>
      </c>
      <c r="K1285" t="s">
        <v>5917</v>
      </c>
      <c r="L1285" t="s">
        <v>5513</v>
      </c>
      <c r="M1285" t="s">
        <v>1610</v>
      </c>
      <c r="N1285" t="s">
        <v>1391</v>
      </c>
      <c r="O1285" t="s">
        <v>37</v>
      </c>
      <c r="P1285" t="s">
        <v>5513</v>
      </c>
      <c r="Q1285" t="s">
        <v>38</v>
      </c>
      <c r="R1285" t="s">
        <v>39</v>
      </c>
      <c r="S1285" t="s">
        <v>5919</v>
      </c>
      <c r="T1285" t="s">
        <v>37</v>
      </c>
      <c r="U1285" t="s">
        <v>37</v>
      </c>
      <c r="V1285" t="s">
        <v>5938</v>
      </c>
      <c r="W1285" t="s">
        <v>517</v>
      </c>
      <c r="X1285" t="s">
        <v>114</v>
      </c>
      <c r="Y1285" t="s">
        <v>3204</v>
      </c>
      <c r="Z1285" t="s">
        <v>5939</v>
      </c>
      <c r="AA1285" t="s">
        <v>44</v>
      </c>
      <c r="AB1285" t="s">
        <v>44</v>
      </c>
      <c r="AC1285" t="s">
        <v>117</v>
      </c>
      <c r="AD1285" t="s">
        <v>1302</v>
      </c>
      <c r="AE1285" t="s">
        <v>37</v>
      </c>
      <c r="AF1285" t="s">
        <v>37</v>
      </c>
      <c r="AG1285" t="s">
        <v>37</v>
      </c>
      <c r="AH1285" t="s">
        <v>37</v>
      </c>
      <c r="AI1285" t="s">
        <v>37</v>
      </c>
    </row>
    <row r="1286" spans="1:35" ht="16.850000000000001" customHeight="1">
      <c r="A1286" s="65" t="str">
        <f>IF(L1286="","",IF(COUNTIF(Wip!K:K,L1286)=0,IF(W1286="","KGB","KBB"),IF(AND(_xlfn.IFNA(VLOOKUP(L1286,Wip!K:M,3,0),"")="Y",Q1286="MTCAPPLYCONF"),"On Hold",IF(W1286="","KGB","KBB"))))</f>
        <v>KGB</v>
      </c>
      <c r="B1286" s="65" t="str">
        <f>IF(A1286="on hold", "on hold",
 IF(A1286="KGB", "Standard Shipment",
  IF(IFERROR(IFERROR(VLOOKUP(L1286, List!D:J, 7, 0), VLOOKUP(L1286&amp;"", List!D:J, 7, 0)), 0)=0,
   IF(IFERROR(IFERROR(VLOOKUP(L1286, 'CND List'!$A:$C, 3, 0), VLOOKUP(L1286&amp;"", 'CND List'!$A:$C, 3, 0)), 0)=0,
    IF(A1286="KBB", "-", ""),
    IFERROR(VLOOKUP(L1286, 'CND List'!$A:$C, 3, 0), VLOOKUP(L1286&amp;"", 'CND List'!$A:$C, 3, 0))
   ),
   IFERROR(VLOOKUP(L1286, List!D:J, 7, 0), VLOOKUP(L1286&amp;"", List!D:J, 7, 0))
  )
 )
)</f>
        <v>Standard Shipment</v>
      </c>
      <c r="C1286" s="66" t="str">
        <f t="shared" si="21"/>
        <v>Standard Shipment</v>
      </c>
      <c r="D1286" s="67" t="str">
        <f ca="1">IF(C1286="Local Scrap","Closed",IFERROR(IF(A1286="kgb","Closed",IF(MID(C1286,5,1)="Q","Closed",LOOKUP(TODAY()-W1286, {0,31,91,181,366}, {"0-30天","31-90天","91-180天","181-365天","365天以上"}))), LOOKUP(TODAY()-Z1286, {0,31,91,181,366}, {"0-30天","31-90天","91-180天","181-365天","365天以上"})))</f>
        <v>Closed</v>
      </c>
      <c r="E1286" s="67" t="str" cm="1">
        <f t="array" ref="E1286">IF(A1286&lt;&gt;"kbb", "", IF(IFERROR(VALUE(V1286), 0)=MAX(INDEX(($A$2:$A$4929="kbb")*($L$2:$L$4929=L1286)*IFERROR(VALUE($V$2:$V$4929), 0), 0)), "最新", "歷史重複"))</f>
        <v/>
      </c>
      <c r="F1286" t="s">
        <v>5915</v>
      </c>
      <c r="G1286" t="s">
        <v>3199</v>
      </c>
      <c r="H1286" t="s">
        <v>30</v>
      </c>
      <c r="I1286" t="s">
        <v>3483</v>
      </c>
      <c r="J1286" t="s">
        <v>5916</v>
      </c>
      <c r="K1286" t="s">
        <v>5917</v>
      </c>
      <c r="L1286" t="s">
        <v>5940</v>
      </c>
      <c r="M1286" t="s">
        <v>2359</v>
      </c>
      <c r="N1286" t="s">
        <v>2360</v>
      </c>
      <c r="O1286" t="s">
        <v>37</v>
      </c>
      <c r="P1286" t="s">
        <v>5363</v>
      </c>
      <c r="Q1286" t="s">
        <v>38</v>
      </c>
      <c r="R1286" t="s">
        <v>1881</v>
      </c>
      <c r="S1286" t="s">
        <v>5919</v>
      </c>
      <c r="T1286" t="s">
        <v>5941</v>
      </c>
      <c r="U1286" t="s">
        <v>5186</v>
      </c>
      <c r="V1286" t="s">
        <v>5186</v>
      </c>
      <c r="W1286" t="s">
        <v>37</v>
      </c>
      <c r="X1286" t="s">
        <v>37</v>
      </c>
      <c r="Y1286" t="s">
        <v>37</v>
      </c>
      <c r="Z1286" t="s">
        <v>5942</v>
      </c>
      <c r="AA1286" t="s">
        <v>44</v>
      </c>
      <c r="AB1286" t="s">
        <v>44</v>
      </c>
      <c r="AC1286" t="s">
        <v>45</v>
      </c>
      <c r="AD1286" t="s">
        <v>1532</v>
      </c>
      <c r="AE1286" t="s">
        <v>5188</v>
      </c>
      <c r="AF1286" t="s">
        <v>48</v>
      </c>
      <c r="AG1286">
        <v>622563</v>
      </c>
      <c r="AH1286">
        <v>7.3</v>
      </c>
      <c r="AI1286">
        <v>7.3</v>
      </c>
    </row>
    <row r="1287" spans="1:35" ht="16.850000000000001" customHeight="1">
      <c r="A1287" s="65" t="str">
        <f>IF(L1287="","",IF(COUNTIF(Wip!K:K,L1287)=0,IF(W1287="","KGB","KBB"),IF(AND(_xlfn.IFNA(VLOOKUP(L1287,Wip!K:M,3,0),"")="Y",Q1287="MTCAPPLYCONF"),"On Hold",IF(W1287="","KGB","KBB"))))</f>
        <v>KGB</v>
      </c>
      <c r="B1287" s="65" t="str">
        <f>IF(A1287="on hold", "on hold",
 IF(A1287="KGB", "Standard Shipment",
  IF(IFERROR(IFERROR(VLOOKUP(L1287, List!D:J, 7, 0), VLOOKUP(L1287&amp;"", List!D:J, 7, 0)), 0)=0,
   IF(IFERROR(IFERROR(VLOOKUP(L1287, 'CND List'!$A:$C, 3, 0), VLOOKUP(L1287&amp;"", 'CND List'!$A:$C, 3, 0)), 0)=0,
    IF(A1287="KBB", "-", ""),
    IFERROR(VLOOKUP(L1287, 'CND List'!$A:$C, 3, 0), VLOOKUP(L1287&amp;"", 'CND List'!$A:$C, 3, 0))
   ),
   IFERROR(VLOOKUP(L1287, List!D:J, 7, 0), VLOOKUP(L1287&amp;"", List!D:J, 7, 0))
  )
 )
)</f>
        <v>Standard Shipment</v>
      </c>
      <c r="C1287" s="66" t="str">
        <f t="shared" si="21"/>
        <v>Standard Shipment</v>
      </c>
      <c r="D1287" s="67" t="str">
        <f ca="1">IF(C1287="Local Scrap","Closed",IFERROR(IF(A1287="kgb","Closed",IF(MID(C1287,5,1)="Q","Closed",LOOKUP(TODAY()-W1287, {0,31,91,181,366}, {"0-30天","31-90天","91-180天","181-365天","365天以上"}))), LOOKUP(TODAY()-Z1287, {0,31,91,181,366}, {"0-30天","31-90天","91-180天","181-365天","365天以上"})))</f>
        <v>Closed</v>
      </c>
      <c r="E1287" s="67" t="str" cm="1">
        <f t="array" ref="E1287">IF(A1287&lt;&gt;"kbb", "", IF(IFERROR(VALUE(V1287), 0)=MAX(INDEX(($A$2:$A$4929="kbb")*($L$2:$L$4929=L1287)*IFERROR(VALUE($V$2:$V$4929), 0), 0)), "最新", "歷史重複"))</f>
        <v/>
      </c>
      <c r="F1287" t="s">
        <v>5915</v>
      </c>
      <c r="G1287" t="s">
        <v>3199</v>
      </c>
      <c r="H1287" t="s">
        <v>30</v>
      </c>
      <c r="I1287" t="s">
        <v>3483</v>
      </c>
      <c r="J1287" t="s">
        <v>5916</v>
      </c>
      <c r="K1287" t="s">
        <v>5917</v>
      </c>
      <c r="L1287" t="s">
        <v>5943</v>
      </c>
      <c r="M1287" t="s">
        <v>4164</v>
      </c>
      <c r="N1287" t="s">
        <v>4165</v>
      </c>
      <c r="O1287" t="s">
        <v>37</v>
      </c>
      <c r="P1287" t="s">
        <v>5135</v>
      </c>
      <c r="Q1287" t="s">
        <v>38</v>
      </c>
      <c r="R1287" t="s">
        <v>1881</v>
      </c>
      <c r="S1287" t="s">
        <v>5919</v>
      </c>
      <c r="T1287" t="s">
        <v>5944</v>
      </c>
      <c r="U1287" t="s">
        <v>5186</v>
      </c>
      <c r="V1287" t="s">
        <v>5186</v>
      </c>
      <c r="W1287" t="s">
        <v>37</v>
      </c>
      <c r="X1287" t="s">
        <v>37</v>
      </c>
      <c r="Y1287" t="s">
        <v>37</v>
      </c>
      <c r="Z1287" t="s">
        <v>5945</v>
      </c>
      <c r="AA1287" t="s">
        <v>44</v>
      </c>
      <c r="AB1287" t="s">
        <v>44</v>
      </c>
      <c r="AC1287" t="s">
        <v>45</v>
      </c>
      <c r="AD1287" t="s">
        <v>1532</v>
      </c>
      <c r="AE1287" t="s">
        <v>5188</v>
      </c>
      <c r="AF1287" t="s">
        <v>48</v>
      </c>
      <c r="AG1287">
        <v>622563</v>
      </c>
      <c r="AH1287">
        <v>7.3</v>
      </c>
      <c r="AI1287">
        <v>7.3</v>
      </c>
    </row>
    <row r="1288" spans="1:35" ht="16.850000000000001" customHeight="1">
      <c r="A1288" s="65" t="str">
        <f>IF(L1288="","",IF(COUNTIF(Wip!K:K,L1288)=0,IF(W1288="","KGB","KBB"),IF(AND(_xlfn.IFNA(VLOOKUP(L1288,Wip!K:M,3,0),"")="Y",Q1288="MTCAPPLYCONF"),"On Hold",IF(W1288="","KGB","KBB"))))</f>
        <v>KGB</v>
      </c>
      <c r="B1288" s="65" t="str">
        <f>IF(A1288="on hold", "on hold",
 IF(A1288="KGB", "Standard Shipment",
  IF(IFERROR(IFERROR(VLOOKUP(L1288, List!D:J, 7, 0), VLOOKUP(L1288&amp;"", List!D:J, 7, 0)), 0)=0,
   IF(IFERROR(IFERROR(VLOOKUP(L1288, 'CND List'!$A:$C, 3, 0), VLOOKUP(L1288&amp;"", 'CND List'!$A:$C, 3, 0)), 0)=0,
    IF(A1288="KBB", "-", ""),
    IFERROR(VLOOKUP(L1288, 'CND List'!$A:$C, 3, 0), VLOOKUP(L1288&amp;"", 'CND List'!$A:$C, 3, 0))
   ),
   IFERROR(VLOOKUP(L1288, List!D:J, 7, 0), VLOOKUP(L1288&amp;"", List!D:J, 7, 0))
  )
 )
)</f>
        <v>Standard Shipment</v>
      </c>
      <c r="C1288" s="66" t="str">
        <f t="shared" si="21"/>
        <v>Standard Shipment</v>
      </c>
      <c r="D1288" s="67" t="str">
        <f ca="1">IF(C1288="Local Scrap","Closed",IFERROR(IF(A1288="kgb","Closed",IF(MID(C1288,5,1)="Q","Closed",LOOKUP(TODAY()-W1288, {0,31,91,181,366}, {"0-30天","31-90天","91-180天","181-365天","365天以上"}))), LOOKUP(TODAY()-Z1288, {0,31,91,181,366}, {"0-30天","31-90天","91-180天","181-365天","365天以上"})))</f>
        <v>Closed</v>
      </c>
      <c r="E1288" s="67" t="str" cm="1">
        <f t="array" ref="E1288">IF(A1288&lt;&gt;"kbb", "", IF(IFERROR(VALUE(V1288), 0)=MAX(INDEX(($A$2:$A$4929="kbb")*($L$2:$L$4929=L1288)*IFERROR(VALUE($V$2:$V$4929), 0), 0)), "最新", "歷史重複"))</f>
        <v/>
      </c>
      <c r="F1288" t="s">
        <v>5915</v>
      </c>
      <c r="G1288" t="s">
        <v>3199</v>
      </c>
      <c r="H1288" t="s">
        <v>30</v>
      </c>
      <c r="I1288" t="s">
        <v>3483</v>
      </c>
      <c r="J1288" t="s">
        <v>5916</v>
      </c>
      <c r="K1288" t="s">
        <v>5917</v>
      </c>
      <c r="L1288" t="s">
        <v>5946</v>
      </c>
      <c r="M1288" t="s">
        <v>4639</v>
      </c>
      <c r="N1288" t="s">
        <v>2360</v>
      </c>
      <c r="O1288" t="s">
        <v>37</v>
      </c>
      <c r="P1288" t="s">
        <v>4638</v>
      </c>
      <c r="Q1288" t="s">
        <v>38</v>
      </c>
      <c r="R1288" t="s">
        <v>1881</v>
      </c>
      <c r="S1288" t="s">
        <v>5919</v>
      </c>
      <c r="T1288" t="s">
        <v>5947</v>
      </c>
      <c r="U1288" t="s">
        <v>5186</v>
      </c>
      <c r="V1288" t="s">
        <v>5186</v>
      </c>
      <c r="W1288" t="s">
        <v>37</v>
      </c>
      <c r="X1288" t="s">
        <v>37</v>
      </c>
      <c r="Y1288" t="s">
        <v>37</v>
      </c>
      <c r="Z1288" t="s">
        <v>5948</v>
      </c>
      <c r="AA1288" t="s">
        <v>44</v>
      </c>
      <c r="AB1288" t="s">
        <v>44</v>
      </c>
      <c r="AC1288" t="s">
        <v>45</v>
      </c>
      <c r="AD1288" t="s">
        <v>1532</v>
      </c>
      <c r="AE1288" t="s">
        <v>5188</v>
      </c>
      <c r="AF1288" t="s">
        <v>48</v>
      </c>
      <c r="AG1288">
        <v>622563</v>
      </c>
      <c r="AH1288">
        <v>7.3</v>
      </c>
      <c r="AI1288">
        <v>7.3</v>
      </c>
    </row>
    <row r="1289" spans="1:35" ht="16.850000000000001" customHeight="1">
      <c r="A1289" s="65" t="str">
        <f>IF(L1289="","",IF(COUNTIF(Wip!K:K,L1289)=0,IF(W1289="","KGB","KBB"),IF(AND(_xlfn.IFNA(VLOOKUP(L1289,Wip!K:M,3,0),"")="Y",Q1289="MTCAPPLYCONF"),"On Hold",IF(W1289="","KGB","KBB"))))</f>
        <v>KGB</v>
      </c>
      <c r="B1289" s="65" t="str">
        <f>IF(A1289="on hold", "on hold",
 IF(A1289="KGB", "Standard Shipment",
  IF(IFERROR(IFERROR(VLOOKUP(L1289, List!D:J, 7, 0), VLOOKUP(L1289&amp;"", List!D:J, 7, 0)), 0)=0,
   IF(IFERROR(IFERROR(VLOOKUP(L1289, 'CND List'!$A:$C, 3, 0), VLOOKUP(L1289&amp;"", 'CND List'!$A:$C, 3, 0)), 0)=0,
    IF(A1289="KBB", "-", ""),
    IFERROR(VLOOKUP(L1289, 'CND List'!$A:$C, 3, 0), VLOOKUP(L1289&amp;"", 'CND List'!$A:$C, 3, 0))
   ),
   IFERROR(VLOOKUP(L1289, List!D:J, 7, 0), VLOOKUP(L1289&amp;"", List!D:J, 7, 0))
  )
 )
)</f>
        <v>Standard Shipment</v>
      </c>
      <c r="C1289" s="66" t="str">
        <f t="shared" si="21"/>
        <v>Standard Shipment</v>
      </c>
      <c r="D1289" s="67" t="str">
        <f ca="1">IF(C1289="Local Scrap","Closed",IFERROR(IF(A1289="kgb","Closed",IF(MID(C1289,5,1)="Q","Closed",LOOKUP(TODAY()-W1289, {0,31,91,181,366}, {"0-30天","31-90天","91-180天","181-365天","365天以上"}))), LOOKUP(TODAY()-Z1289, {0,31,91,181,366}, {"0-30天","31-90天","91-180天","181-365天","365天以上"})))</f>
        <v>Closed</v>
      </c>
      <c r="E1289" s="67" t="str" cm="1">
        <f t="array" ref="E1289">IF(A1289&lt;&gt;"kbb", "", IF(IFERROR(VALUE(V1289), 0)=MAX(INDEX(($A$2:$A$4929="kbb")*($L$2:$L$4929=L1289)*IFERROR(VALUE($V$2:$V$4929), 0), 0)), "最新", "歷史重複"))</f>
        <v/>
      </c>
      <c r="F1289" t="s">
        <v>5915</v>
      </c>
      <c r="G1289" t="s">
        <v>3199</v>
      </c>
      <c r="H1289" t="s">
        <v>30</v>
      </c>
      <c r="I1289" t="s">
        <v>3483</v>
      </c>
      <c r="J1289" t="s">
        <v>5916</v>
      </c>
      <c r="K1289" t="s">
        <v>5917</v>
      </c>
      <c r="L1289" t="s">
        <v>5949</v>
      </c>
      <c r="M1289" t="s">
        <v>1725</v>
      </c>
      <c r="N1289" t="s">
        <v>1391</v>
      </c>
      <c r="O1289" t="s">
        <v>37</v>
      </c>
      <c r="P1289" t="s">
        <v>4759</v>
      </c>
      <c r="Q1289" t="s">
        <v>38</v>
      </c>
      <c r="R1289" t="s">
        <v>53</v>
      </c>
      <c r="S1289" t="s">
        <v>5919</v>
      </c>
      <c r="T1289" t="s">
        <v>5950</v>
      </c>
      <c r="U1289" t="s">
        <v>5186</v>
      </c>
      <c r="V1289" t="s">
        <v>5186</v>
      </c>
      <c r="W1289" t="s">
        <v>37</v>
      </c>
      <c r="X1289" t="s">
        <v>37</v>
      </c>
      <c r="Y1289" t="s">
        <v>37</v>
      </c>
      <c r="Z1289" t="s">
        <v>5951</v>
      </c>
      <c r="AA1289" t="s">
        <v>44</v>
      </c>
      <c r="AB1289" t="s">
        <v>44</v>
      </c>
      <c r="AC1289" t="s">
        <v>45</v>
      </c>
      <c r="AD1289" t="s">
        <v>1302</v>
      </c>
      <c r="AE1289" t="s">
        <v>5188</v>
      </c>
      <c r="AF1289" t="s">
        <v>1730</v>
      </c>
      <c r="AG1289">
        <v>622563</v>
      </c>
      <c r="AH1289">
        <v>6.9</v>
      </c>
      <c r="AI1289">
        <v>6.9</v>
      </c>
    </row>
    <row r="1290" spans="1:35" ht="16.850000000000001" customHeight="1">
      <c r="A1290" s="65" t="str">
        <f>IF(L1290="","",IF(COUNTIF(Wip!K:K,L1290)=0,IF(W1290="","KGB","KBB"),IF(AND(_xlfn.IFNA(VLOOKUP(L1290,Wip!K:M,3,0),"")="Y",Q1290="MTCAPPLYCONF"),"On Hold",IF(W1290="","KGB","KBB"))))</f>
        <v>KGB</v>
      </c>
      <c r="B1290" s="65" t="str">
        <f>IF(A1290="on hold", "on hold",
 IF(A1290="KGB", "Standard Shipment",
  IF(IFERROR(IFERROR(VLOOKUP(L1290, List!D:J, 7, 0), VLOOKUP(L1290&amp;"", List!D:J, 7, 0)), 0)=0,
   IF(IFERROR(IFERROR(VLOOKUP(L1290, 'CND List'!$A:$C, 3, 0), VLOOKUP(L1290&amp;"", 'CND List'!$A:$C, 3, 0)), 0)=0,
    IF(A1290="KBB", "-", ""),
    IFERROR(VLOOKUP(L1290, 'CND List'!$A:$C, 3, 0), VLOOKUP(L1290&amp;"", 'CND List'!$A:$C, 3, 0))
   ),
   IFERROR(VLOOKUP(L1290, List!D:J, 7, 0), VLOOKUP(L1290&amp;"", List!D:J, 7, 0))
  )
 )
)</f>
        <v>Standard Shipment</v>
      </c>
      <c r="C1290" s="66" t="str">
        <f t="shared" si="21"/>
        <v>Standard Shipment</v>
      </c>
      <c r="D1290" s="67" t="str">
        <f ca="1">IF(C1290="Local Scrap","Closed",IFERROR(IF(A1290="kgb","Closed",IF(MID(C1290,5,1)="Q","Closed",LOOKUP(TODAY()-W1290, {0,31,91,181,366}, {"0-30天","31-90天","91-180天","181-365天","365天以上"}))), LOOKUP(TODAY()-Z1290, {0,31,91,181,366}, {"0-30天","31-90天","91-180天","181-365天","365天以上"})))</f>
        <v>Closed</v>
      </c>
      <c r="E1290" s="67" t="str" cm="1">
        <f t="array" ref="E1290">IF(A1290&lt;&gt;"kbb", "", IF(IFERROR(VALUE(V1290), 0)=MAX(INDEX(($A$2:$A$4929="kbb")*($L$2:$L$4929=L1290)*IFERROR(VALUE($V$2:$V$4929), 0), 0)), "最新", "歷史重複"))</f>
        <v/>
      </c>
      <c r="F1290" t="s">
        <v>5952</v>
      </c>
      <c r="G1290" t="s">
        <v>29</v>
      </c>
      <c r="H1290" t="s">
        <v>30</v>
      </c>
      <c r="I1290" t="s">
        <v>3483</v>
      </c>
      <c r="J1290" t="s">
        <v>5953</v>
      </c>
      <c r="K1290" t="s">
        <v>5954</v>
      </c>
      <c r="L1290" t="s">
        <v>5955</v>
      </c>
      <c r="M1290" t="s">
        <v>2367</v>
      </c>
      <c r="N1290" t="s">
        <v>2087</v>
      </c>
      <c r="O1290" t="s">
        <v>37</v>
      </c>
      <c r="P1290" t="s">
        <v>5956</v>
      </c>
      <c r="Q1290" t="s">
        <v>38</v>
      </c>
      <c r="R1290" t="s">
        <v>1881</v>
      </c>
      <c r="S1290" t="s">
        <v>5957</v>
      </c>
      <c r="T1290" t="s">
        <v>5958</v>
      </c>
      <c r="U1290" t="s">
        <v>5800</v>
      </c>
      <c r="V1290" t="s">
        <v>5800</v>
      </c>
      <c r="W1290" t="s">
        <v>37</v>
      </c>
      <c r="X1290" t="s">
        <v>37</v>
      </c>
      <c r="Y1290" t="s">
        <v>37</v>
      </c>
      <c r="Z1290" t="s">
        <v>5959</v>
      </c>
      <c r="AA1290" t="s">
        <v>44</v>
      </c>
      <c r="AB1290" t="s">
        <v>44</v>
      </c>
      <c r="AC1290" t="s">
        <v>45</v>
      </c>
      <c r="AD1290" t="s">
        <v>1847</v>
      </c>
      <c r="AE1290" t="s">
        <v>5802</v>
      </c>
      <c r="AF1290" t="s">
        <v>1918</v>
      </c>
      <c r="AG1290">
        <v>622554</v>
      </c>
      <c r="AH1290">
        <v>4.5</v>
      </c>
      <c r="AI1290">
        <v>4.5</v>
      </c>
    </row>
    <row r="1291" spans="1:35" ht="16.850000000000001" customHeight="1">
      <c r="A1291" s="65" t="str">
        <f>IF(L1291="","",IF(COUNTIF(Wip!K:K,L1291)=0,IF(W1291="","KGB","KBB"),IF(AND(_xlfn.IFNA(VLOOKUP(L1291,Wip!K:M,3,0),"")="Y",Q1291="MTCAPPLYCONF"),"On Hold",IF(W1291="","KGB","KBB"))))</f>
        <v>KGB</v>
      </c>
      <c r="B1291" s="65" t="str">
        <f>IF(A1291="on hold", "on hold",
 IF(A1291="KGB", "Standard Shipment",
  IF(IFERROR(IFERROR(VLOOKUP(L1291, List!D:J, 7, 0), VLOOKUP(L1291&amp;"", List!D:J, 7, 0)), 0)=0,
   IF(IFERROR(IFERROR(VLOOKUP(L1291, 'CND List'!$A:$C, 3, 0), VLOOKUP(L1291&amp;"", 'CND List'!$A:$C, 3, 0)), 0)=0,
    IF(A1291="KBB", "-", ""),
    IFERROR(VLOOKUP(L1291, 'CND List'!$A:$C, 3, 0), VLOOKUP(L1291&amp;"", 'CND List'!$A:$C, 3, 0))
   ),
   IFERROR(VLOOKUP(L1291, List!D:J, 7, 0), VLOOKUP(L1291&amp;"", List!D:J, 7, 0))
  )
 )
)</f>
        <v>Standard Shipment</v>
      </c>
      <c r="C1291" s="66" t="str">
        <f t="shared" si="21"/>
        <v>Standard Shipment</v>
      </c>
      <c r="D1291" s="67" t="str">
        <f ca="1">IF(C1291="Local Scrap","Closed",IFERROR(IF(A1291="kgb","Closed",IF(MID(C1291,5,1)="Q","Closed",LOOKUP(TODAY()-W1291, {0,31,91,181,366}, {"0-30天","31-90天","91-180天","181-365天","365天以上"}))), LOOKUP(TODAY()-Z1291, {0,31,91,181,366}, {"0-30天","31-90天","91-180天","181-365天","365天以上"})))</f>
        <v>Closed</v>
      </c>
      <c r="E1291" s="67" t="str" cm="1">
        <f t="array" ref="E1291">IF(A1291&lt;&gt;"kbb", "", IF(IFERROR(VALUE(V1291), 0)=MAX(INDEX(($A$2:$A$4929="kbb")*($L$2:$L$4929=L1291)*IFERROR(VALUE($V$2:$V$4929), 0), 0)), "最新", "歷史重複"))</f>
        <v/>
      </c>
      <c r="F1291" t="s">
        <v>5952</v>
      </c>
      <c r="G1291" t="s">
        <v>29</v>
      </c>
      <c r="H1291" t="s">
        <v>30</v>
      </c>
      <c r="I1291" t="s">
        <v>3483</v>
      </c>
      <c r="J1291" t="s">
        <v>5953</v>
      </c>
      <c r="K1291" t="s">
        <v>5954</v>
      </c>
      <c r="L1291" t="s">
        <v>5960</v>
      </c>
      <c r="M1291" t="s">
        <v>4164</v>
      </c>
      <c r="N1291" t="s">
        <v>4165</v>
      </c>
      <c r="O1291" t="s">
        <v>37</v>
      </c>
      <c r="P1291" t="s">
        <v>5961</v>
      </c>
      <c r="Q1291" t="s">
        <v>38</v>
      </c>
      <c r="R1291" t="s">
        <v>1881</v>
      </c>
      <c r="S1291" t="s">
        <v>5957</v>
      </c>
      <c r="T1291" t="s">
        <v>5962</v>
      </c>
      <c r="U1291" t="s">
        <v>5800</v>
      </c>
      <c r="V1291" t="s">
        <v>5800</v>
      </c>
      <c r="W1291" t="s">
        <v>37</v>
      </c>
      <c r="X1291" t="s">
        <v>37</v>
      </c>
      <c r="Y1291" t="s">
        <v>37</v>
      </c>
      <c r="Z1291" t="s">
        <v>5963</v>
      </c>
      <c r="AA1291" t="s">
        <v>44</v>
      </c>
      <c r="AB1291" t="s">
        <v>44</v>
      </c>
      <c r="AC1291" t="s">
        <v>45</v>
      </c>
      <c r="AD1291" t="s">
        <v>1532</v>
      </c>
      <c r="AE1291" t="s">
        <v>5964</v>
      </c>
      <c r="AF1291" t="s">
        <v>48</v>
      </c>
      <c r="AG1291">
        <v>622554</v>
      </c>
      <c r="AH1291">
        <v>5.0999999999999996</v>
      </c>
      <c r="AI1291">
        <v>5.0999999999999996</v>
      </c>
    </row>
    <row r="1292" spans="1:35" ht="16.850000000000001" customHeight="1">
      <c r="A1292" s="65" t="str">
        <f>IF(L1292="","",IF(COUNTIF(Wip!K:K,L1292)=0,IF(W1292="","KGB","KBB"),IF(AND(_xlfn.IFNA(VLOOKUP(L1292,Wip!K:M,3,0),"")="Y",Q1292="MTCAPPLYCONF"),"On Hold",IF(W1292="","KGB","KBB"))))</f>
        <v>KGB</v>
      </c>
      <c r="B1292" s="65" t="str">
        <f>IF(A1292="on hold", "on hold",
 IF(A1292="KGB", "Standard Shipment",
  IF(IFERROR(IFERROR(VLOOKUP(L1292, List!D:J, 7, 0), VLOOKUP(L1292&amp;"", List!D:J, 7, 0)), 0)=0,
   IF(IFERROR(IFERROR(VLOOKUP(L1292, 'CND List'!$A:$C, 3, 0), VLOOKUP(L1292&amp;"", 'CND List'!$A:$C, 3, 0)), 0)=0,
    IF(A1292="KBB", "-", ""),
    IFERROR(VLOOKUP(L1292, 'CND List'!$A:$C, 3, 0), VLOOKUP(L1292&amp;"", 'CND List'!$A:$C, 3, 0))
   ),
   IFERROR(VLOOKUP(L1292, List!D:J, 7, 0), VLOOKUP(L1292&amp;"", List!D:J, 7, 0))
  )
 )
)</f>
        <v>Standard Shipment</v>
      </c>
      <c r="C1292" s="66" t="str">
        <f t="shared" si="21"/>
        <v>Standard Shipment</v>
      </c>
      <c r="D1292" s="67" t="str">
        <f ca="1">IF(C1292="Local Scrap","Closed",IFERROR(IF(A1292="kgb","Closed",IF(MID(C1292,5,1)="Q","Closed",LOOKUP(TODAY()-W1292, {0,31,91,181,366}, {"0-30天","31-90天","91-180天","181-365天","365天以上"}))), LOOKUP(TODAY()-Z1292, {0,31,91,181,366}, {"0-30天","31-90天","91-180天","181-365天","365天以上"})))</f>
        <v>Closed</v>
      </c>
      <c r="E1292" s="67" t="str" cm="1">
        <f t="array" ref="E1292">IF(A1292&lt;&gt;"kbb", "", IF(IFERROR(VALUE(V1292), 0)=MAX(INDEX(($A$2:$A$4929="kbb")*($L$2:$L$4929=L1292)*IFERROR(VALUE($V$2:$V$4929), 0), 0)), "最新", "歷史重複"))</f>
        <v/>
      </c>
      <c r="F1292" t="s">
        <v>5952</v>
      </c>
      <c r="G1292" t="s">
        <v>29</v>
      </c>
      <c r="H1292" t="s">
        <v>30</v>
      </c>
      <c r="I1292" t="s">
        <v>3483</v>
      </c>
      <c r="J1292" t="s">
        <v>5953</v>
      </c>
      <c r="K1292" t="s">
        <v>5954</v>
      </c>
      <c r="L1292" t="s">
        <v>5965</v>
      </c>
      <c r="M1292" t="s">
        <v>1725</v>
      </c>
      <c r="N1292" t="s">
        <v>1391</v>
      </c>
      <c r="O1292" t="s">
        <v>37</v>
      </c>
      <c r="P1292" t="s">
        <v>5966</v>
      </c>
      <c r="Q1292" t="s">
        <v>38</v>
      </c>
      <c r="R1292" t="s">
        <v>1881</v>
      </c>
      <c r="S1292" t="s">
        <v>5957</v>
      </c>
      <c r="T1292" t="s">
        <v>5967</v>
      </c>
      <c r="U1292" t="s">
        <v>5800</v>
      </c>
      <c r="V1292" t="s">
        <v>5800</v>
      </c>
      <c r="W1292" t="s">
        <v>37</v>
      </c>
      <c r="X1292" t="s">
        <v>37</v>
      </c>
      <c r="Y1292" t="s">
        <v>37</v>
      </c>
      <c r="Z1292" t="s">
        <v>5968</v>
      </c>
      <c r="AA1292" t="s">
        <v>44</v>
      </c>
      <c r="AB1292" t="s">
        <v>44</v>
      </c>
      <c r="AC1292" t="s">
        <v>45</v>
      </c>
      <c r="AD1292" t="s">
        <v>1302</v>
      </c>
      <c r="AE1292" t="s">
        <v>5802</v>
      </c>
      <c r="AF1292" t="s">
        <v>1730</v>
      </c>
      <c r="AG1292">
        <v>622554</v>
      </c>
      <c r="AH1292">
        <v>4.8</v>
      </c>
      <c r="AI1292">
        <v>4.8</v>
      </c>
    </row>
    <row r="1293" spans="1:35" ht="16.850000000000001" customHeight="1">
      <c r="A1293" s="65" t="str">
        <f>IF(L1293="","",IF(COUNTIF(Wip!K:K,L1293)=0,IF(W1293="","KGB","KBB"),IF(AND(_xlfn.IFNA(VLOOKUP(L1293,Wip!K:M,3,0),"")="Y",Q1293="MTCAPPLYCONF"),"On Hold",IF(W1293="","KGB","KBB"))))</f>
        <v>KGB</v>
      </c>
      <c r="B1293" s="65" t="str">
        <f>IF(A1293="on hold", "on hold",
 IF(A1293="KGB", "Standard Shipment",
  IF(IFERROR(IFERROR(VLOOKUP(L1293, List!D:J, 7, 0), VLOOKUP(L1293&amp;"", List!D:J, 7, 0)), 0)=0,
   IF(IFERROR(IFERROR(VLOOKUP(L1293, 'CND List'!$A:$C, 3, 0), VLOOKUP(L1293&amp;"", 'CND List'!$A:$C, 3, 0)), 0)=0,
    IF(A1293="KBB", "-", ""),
    IFERROR(VLOOKUP(L1293, 'CND List'!$A:$C, 3, 0), VLOOKUP(L1293&amp;"", 'CND List'!$A:$C, 3, 0))
   ),
   IFERROR(VLOOKUP(L1293, List!D:J, 7, 0), VLOOKUP(L1293&amp;"", List!D:J, 7, 0))
  )
 )
)</f>
        <v>Standard Shipment</v>
      </c>
      <c r="C1293" s="66" t="str">
        <f t="shared" si="21"/>
        <v>Standard Shipment</v>
      </c>
      <c r="D1293" s="67" t="str">
        <f ca="1">IF(C1293="Local Scrap","Closed",IFERROR(IF(A1293="kgb","Closed",IF(MID(C1293,5,1)="Q","Closed",LOOKUP(TODAY()-W1293, {0,31,91,181,366}, {"0-30天","31-90天","91-180天","181-365天","365天以上"}))), LOOKUP(TODAY()-Z1293, {0,31,91,181,366}, {"0-30天","31-90天","91-180天","181-365天","365天以上"})))</f>
        <v>Closed</v>
      </c>
      <c r="E1293" s="67" t="str" cm="1">
        <f t="array" ref="E1293">IF(A1293&lt;&gt;"kbb", "", IF(IFERROR(VALUE(V1293), 0)=MAX(INDEX(($A$2:$A$4929="kbb")*($L$2:$L$4929=L1293)*IFERROR(VALUE($V$2:$V$4929), 0), 0)), "最新", "歷史重複"))</f>
        <v/>
      </c>
      <c r="F1293" t="s">
        <v>5952</v>
      </c>
      <c r="G1293" t="s">
        <v>29</v>
      </c>
      <c r="H1293" t="s">
        <v>30</v>
      </c>
      <c r="I1293" t="s">
        <v>3483</v>
      </c>
      <c r="J1293" t="s">
        <v>5953</v>
      </c>
      <c r="K1293" t="s">
        <v>5954</v>
      </c>
      <c r="L1293" t="s">
        <v>5969</v>
      </c>
      <c r="M1293" t="s">
        <v>1248</v>
      </c>
      <c r="N1293" t="s">
        <v>1249</v>
      </c>
      <c r="O1293" t="s">
        <v>37</v>
      </c>
      <c r="P1293" t="s">
        <v>5970</v>
      </c>
      <c r="Q1293" t="s">
        <v>38</v>
      </c>
      <c r="R1293" t="s">
        <v>1881</v>
      </c>
      <c r="S1293" t="s">
        <v>5957</v>
      </c>
      <c r="T1293" t="s">
        <v>5971</v>
      </c>
      <c r="U1293" t="s">
        <v>5800</v>
      </c>
      <c r="V1293" t="s">
        <v>5800</v>
      </c>
      <c r="W1293" t="s">
        <v>37</v>
      </c>
      <c r="X1293" t="s">
        <v>37</v>
      </c>
      <c r="Y1293" t="s">
        <v>37</v>
      </c>
      <c r="Z1293" t="s">
        <v>5972</v>
      </c>
      <c r="AA1293" t="s">
        <v>44</v>
      </c>
      <c r="AB1293" t="s">
        <v>44</v>
      </c>
      <c r="AC1293" t="s">
        <v>45</v>
      </c>
      <c r="AD1293" t="s">
        <v>1257</v>
      </c>
      <c r="AE1293" t="s">
        <v>5802</v>
      </c>
      <c r="AF1293" t="s">
        <v>1730</v>
      </c>
      <c r="AG1293">
        <v>622554</v>
      </c>
      <c r="AH1293">
        <v>4.8</v>
      </c>
      <c r="AI1293">
        <v>4.8</v>
      </c>
    </row>
    <row r="1294" spans="1:35" ht="16.850000000000001" customHeight="1">
      <c r="A1294" s="65" t="str">
        <f>IF(L1294="","",IF(COUNTIF(Wip!K:K,L1294)=0,IF(W1294="","KGB","KBB"),IF(AND(_xlfn.IFNA(VLOOKUP(L1294,Wip!K:M,3,0),"")="Y",Q1294="MTCAPPLYCONF"),"On Hold",IF(W1294="","KGB","KBB"))))</f>
        <v>KGB</v>
      </c>
      <c r="B1294" s="65" t="str">
        <f>IF(A1294="on hold", "on hold",
 IF(A1294="KGB", "Standard Shipment",
  IF(IFERROR(IFERROR(VLOOKUP(L1294, List!D:J, 7, 0), VLOOKUP(L1294&amp;"", List!D:J, 7, 0)), 0)=0,
   IF(IFERROR(IFERROR(VLOOKUP(L1294, 'CND List'!$A:$C, 3, 0), VLOOKUP(L1294&amp;"", 'CND List'!$A:$C, 3, 0)), 0)=0,
    IF(A1294="KBB", "-", ""),
    IFERROR(VLOOKUP(L1294, 'CND List'!$A:$C, 3, 0), VLOOKUP(L1294&amp;"", 'CND List'!$A:$C, 3, 0))
   ),
   IFERROR(VLOOKUP(L1294, List!D:J, 7, 0), VLOOKUP(L1294&amp;"", List!D:J, 7, 0))
  )
 )
)</f>
        <v>Standard Shipment</v>
      </c>
      <c r="C1294" s="66" t="str">
        <f t="shared" si="21"/>
        <v>Standard Shipment</v>
      </c>
      <c r="D1294" s="67" t="str">
        <f ca="1">IF(C1294="Local Scrap","Closed",IFERROR(IF(A1294="kgb","Closed",IF(MID(C1294,5,1)="Q","Closed",LOOKUP(TODAY()-W1294, {0,31,91,181,366}, {"0-30天","31-90天","91-180天","181-365天","365天以上"}))), LOOKUP(TODAY()-Z1294, {0,31,91,181,366}, {"0-30天","31-90天","91-180天","181-365天","365天以上"})))</f>
        <v>Closed</v>
      </c>
      <c r="E1294" s="67" t="str" cm="1">
        <f t="array" ref="E1294">IF(A1294&lt;&gt;"kbb", "", IF(IFERROR(VALUE(V1294), 0)=MAX(INDEX(($A$2:$A$4929="kbb")*($L$2:$L$4929=L1294)*IFERROR(VALUE($V$2:$V$4929), 0), 0)), "最新", "歷史重複"))</f>
        <v/>
      </c>
      <c r="F1294" t="s">
        <v>5952</v>
      </c>
      <c r="G1294" t="s">
        <v>29</v>
      </c>
      <c r="H1294" t="s">
        <v>30</v>
      </c>
      <c r="I1294" t="s">
        <v>3483</v>
      </c>
      <c r="J1294" t="s">
        <v>5953</v>
      </c>
      <c r="K1294" t="s">
        <v>5954</v>
      </c>
      <c r="L1294" t="s">
        <v>5973</v>
      </c>
      <c r="M1294" t="s">
        <v>1527</v>
      </c>
      <c r="N1294" t="s">
        <v>1528</v>
      </c>
      <c r="O1294" t="s">
        <v>37</v>
      </c>
      <c r="P1294" t="s">
        <v>5974</v>
      </c>
      <c r="Q1294" t="s">
        <v>38</v>
      </c>
      <c r="R1294" t="s">
        <v>1881</v>
      </c>
      <c r="S1294" t="s">
        <v>5957</v>
      </c>
      <c r="T1294" t="s">
        <v>5975</v>
      </c>
      <c r="U1294" t="s">
        <v>5976</v>
      </c>
      <c r="V1294" t="s">
        <v>5976</v>
      </c>
      <c r="W1294" t="s">
        <v>37</v>
      </c>
      <c r="X1294" t="s">
        <v>37</v>
      </c>
      <c r="Y1294" t="s">
        <v>37</v>
      </c>
      <c r="Z1294" t="s">
        <v>5977</v>
      </c>
      <c r="AA1294" t="s">
        <v>44</v>
      </c>
      <c r="AB1294" t="s">
        <v>44</v>
      </c>
      <c r="AC1294" t="s">
        <v>45</v>
      </c>
      <c r="AD1294" t="s">
        <v>1532</v>
      </c>
      <c r="AE1294" t="s">
        <v>5978</v>
      </c>
      <c r="AF1294" t="s">
        <v>1730</v>
      </c>
      <c r="AG1294">
        <v>622578</v>
      </c>
      <c r="AH1294">
        <v>7.2</v>
      </c>
      <c r="AI1294">
        <v>7.2</v>
      </c>
    </row>
    <row r="1295" spans="1:35" ht="16.850000000000001" customHeight="1">
      <c r="A1295" s="65" t="str">
        <f>IF(L1295="","",IF(COUNTIF(Wip!K:K,L1295)=0,IF(W1295="","KGB","KBB"),IF(AND(_xlfn.IFNA(VLOOKUP(L1295,Wip!K:M,3,0),"")="Y",Q1295="MTCAPPLYCONF"),"On Hold",IF(W1295="","KGB","KBB"))))</f>
        <v>KGB</v>
      </c>
      <c r="B1295" s="65" t="str">
        <f>IF(A1295="on hold", "on hold",
 IF(A1295="KGB", "Standard Shipment",
  IF(IFERROR(IFERROR(VLOOKUP(L1295, List!D:J, 7, 0), VLOOKUP(L1295&amp;"", List!D:J, 7, 0)), 0)=0,
   IF(IFERROR(IFERROR(VLOOKUP(L1295, 'CND List'!$A:$C, 3, 0), VLOOKUP(L1295&amp;"", 'CND List'!$A:$C, 3, 0)), 0)=0,
    IF(A1295="KBB", "-", ""),
    IFERROR(VLOOKUP(L1295, 'CND List'!$A:$C, 3, 0), VLOOKUP(L1295&amp;"", 'CND List'!$A:$C, 3, 0))
   ),
   IFERROR(VLOOKUP(L1295, List!D:J, 7, 0), VLOOKUP(L1295&amp;"", List!D:J, 7, 0))
  )
 )
)</f>
        <v>Standard Shipment</v>
      </c>
      <c r="C1295" s="66" t="str">
        <f t="shared" si="21"/>
        <v>Standard Shipment</v>
      </c>
      <c r="D1295" s="67" t="str">
        <f ca="1">IF(C1295="Local Scrap","Closed",IFERROR(IF(A1295="kgb","Closed",IF(MID(C1295,5,1)="Q","Closed",LOOKUP(TODAY()-W1295, {0,31,91,181,366}, {"0-30天","31-90天","91-180天","181-365天","365天以上"}))), LOOKUP(TODAY()-Z1295, {0,31,91,181,366}, {"0-30天","31-90天","91-180天","181-365天","365天以上"})))</f>
        <v>Closed</v>
      </c>
      <c r="E1295" s="67" t="str" cm="1">
        <f t="array" ref="E1295">IF(A1295&lt;&gt;"kbb", "", IF(IFERROR(VALUE(V1295), 0)=MAX(INDEX(($A$2:$A$4929="kbb")*($L$2:$L$4929=L1295)*IFERROR(VALUE($V$2:$V$4929), 0), 0)), "最新", "歷史重複"))</f>
        <v/>
      </c>
      <c r="F1295" t="s">
        <v>5979</v>
      </c>
      <c r="G1295" t="s">
        <v>29</v>
      </c>
      <c r="H1295" t="s">
        <v>30</v>
      </c>
      <c r="I1295" t="s">
        <v>3483</v>
      </c>
      <c r="J1295" t="s">
        <v>5980</v>
      </c>
      <c r="K1295" t="s">
        <v>5981</v>
      </c>
      <c r="L1295" t="s">
        <v>5982</v>
      </c>
      <c r="M1295" t="s">
        <v>930</v>
      </c>
      <c r="N1295" t="s">
        <v>219</v>
      </c>
      <c r="O1295" t="s">
        <v>37</v>
      </c>
      <c r="P1295" t="s">
        <v>5983</v>
      </c>
      <c r="Q1295" t="s">
        <v>38</v>
      </c>
      <c r="R1295" t="s">
        <v>1881</v>
      </c>
      <c r="S1295" t="s">
        <v>5984</v>
      </c>
      <c r="T1295" t="s">
        <v>5985</v>
      </c>
      <c r="U1295" t="s">
        <v>5868</v>
      </c>
      <c r="V1295" t="s">
        <v>5868</v>
      </c>
      <c r="W1295" t="s">
        <v>37</v>
      </c>
      <c r="X1295" t="s">
        <v>37</v>
      </c>
      <c r="Y1295" t="s">
        <v>37</v>
      </c>
      <c r="Z1295" t="s">
        <v>5986</v>
      </c>
      <c r="AA1295" t="s">
        <v>44</v>
      </c>
      <c r="AB1295" t="s">
        <v>44</v>
      </c>
      <c r="AC1295" t="s">
        <v>45</v>
      </c>
      <c r="AD1295" t="s">
        <v>179</v>
      </c>
      <c r="AE1295" t="s">
        <v>5870</v>
      </c>
      <c r="AF1295" t="s">
        <v>48</v>
      </c>
      <c r="AG1295">
        <v>622620</v>
      </c>
      <c r="AH1295">
        <v>4.5</v>
      </c>
      <c r="AI1295">
        <v>4.5</v>
      </c>
    </row>
    <row r="1296" spans="1:35" ht="16.850000000000001" customHeight="1">
      <c r="A1296" s="65" t="str">
        <f>IF(L1296="","",IF(COUNTIF(Wip!K:K,L1296)=0,IF(W1296="","KGB","KBB"),IF(AND(_xlfn.IFNA(VLOOKUP(L1296,Wip!K:M,3,0),"")="Y",Q1296="MTCAPPLYCONF"),"On Hold",IF(W1296="","KGB","KBB"))))</f>
        <v>KGB</v>
      </c>
      <c r="B1296" s="65" t="str">
        <f>IF(A1296="on hold", "on hold",
 IF(A1296="KGB", "Standard Shipment",
  IF(IFERROR(IFERROR(VLOOKUP(L1296, List!D:J, 7, 0), VLOOKUP(L1296&amp;"", List!D:J, 7, 0)), 0)=0,
   IF(IFERROR(IFERROR(VLOOKUP(L1296, 'CND List'!$A:$C, 3, 0), VLOOKUP(L1296&amp;"", 'CND List'!$A:$C, 3, 0)), 0)=0,
    IF(A1296="KBB", "-", ""),
    IFERROR(VLOOKUP(L1296, 'CND List'!$A:$C, 3, 0), VLOOKUP(L1296&amp;"", 'CND List'!$A:$C, 3, 0))
   ),
   IFERROR(VLOOKUP(L1296, List!D:J, 7, 0), VLOOKUP(L1296&amp;"", List!D:J, 7, 0))
  )
 )
)</f>
        <v>Standard Shipment</v>
      </c>
      <c r="C1296" s="66" t="str">
        <f t="shared" si="21"/>
        <v>Standard Shipment</v>
      </c>
      <c r="D1296" s="67" t="str">
        <f ca="1">IF(C1296="Local Scrap","Closed",IFERROR(IF(A1296="kgb","Closed",IF(MID(C1296,5,1)="Q","Closed",LOOKUP(TODAY()-W1296, {0,31,91,181,366}, {"0-30天","31-90天","91-180天","181-365天","365天以上"}))), LOOKUP(TODAY()-Z1296, {0,31,91,181,366}, {"0-30天","31-90天","91-180天","181-365天","365天以上"})))</f>
        <v>Closed</v>
      </c>
      <c r="E1296" s="67" t="str" cm="1">
        <f t="array" ref="E1296">IF(A1296&lt;&gt;"kbb", "", IF(IFERROR(VALUE(V1296), 0)=MAX(INDEX(($A$2:$A$4929="kbb")*($L$2:$L$4929=L1296)*IFERROR(VALUE($V$2:$V$4929), 0), 0)), "最新", "歷史重複"))</f>
        <v/>
      </c>
      <c r="F1296" t="s">
        <v>5979</v>
      </c>
      <c r="G1296" t="s">
        <v>29</v>
      </c>
      <c r="H1296" t="s">
        <v>30</v>
      </c>
      <c r="I1296" t="s">
        <v>3483</v>
      </c>
      <c r="J1296" t="s">
        <v>5980</v>
      </c>
      <c r="K1296" t="s">
        <v>5981</v>
      </c>
      <c r="L1296" t="s">
        <v>5987</v>
      </c>
      <c r="M1296" t="s">
        <v>2480</v>
      </c>
      <c r="N1296" t="s">
        <v>2481</v>
      </c>
      <c r="O1296" t="s">
        <v>37</v>
      </c>
      <c r="P1296" t="s">
        <v>5988</v>
      </c>
      <c r="Q1296" t="s">
        <v>38</v>
      </c>
      <c r="R1296" t="s">
        <v>1881</v>
      </c>
      <c r="S1296" t="s">
        <v>5989</v>
      </c>
      <c r="T1296" t="s">
        <v>5990</v>
      </c>
      <c r="U1296" t="s">
        <v>5800</v>
      </c>
      <c r="V1296" t="s">
        <v>5800</v>
      </c>
      <c r="W1296" t="s">
        <v>37</v>
      </c>
      <c r="X1296" t="s">
        <v>37</v>
      </c>
      <c r="Y1296" t="s">
        <v>37</v>
      </c>
      <c r="Z1296" t="s">
        <v>5991</v>
      </c>
      <c r="AA1296" t="s">
        <v>44</v>
      </c>
      <c r="AB1296" t="s">
        <v>44</v>
      </c>
      <c r="AC1296" t="s">
        <v>45</v>
      </c>
      <c r="AD1296" t="s">
        <v>1532</v>
      </c>
      <c r="AE1296" t="s">
        <v>5964</v>
      </c>
      <c r="AF1296" t="s">
        <v>48</v>
      </c>
      <c r="AG1296">
        <v>622554</v>
      </c>
      <c r="AH1296">
        <v>5.0999999999999996</v>
      </c>
      <c r="AI1296">
        <v>5.0999999999999996</v>
      </c>
    </row>
    <row r="1297" spans="1:35" ht="16.850000000000001" customHeight="1">
      <c r="A1297" s="65" t="str">
        <f>IF(L1297="","",IF(COUNTIF(Wip!K:K,L1297)=0,IF(W1297="","KGB","KBB"),IF(AND(_xlfn.IFNA(VLOOKUP(L1297,Wip!K:M,3,0),"")="Y",Q1297="MTCAPPLYCONF"),"On Hold",IF(W1297="","KGB","KBB"))))</f>
        <v>KGB</v>
      </c>
      <c r="B1297" s="65" t="str">
        <f>IF(A1297="on hold", "on hold",
 IF(A1297="KGB", "Standard Shipment",
  IF(IFERROR(IFERROR(VLOOKUP(L1297, List!D:J, 7, 0), VLOOKUP(L1297&amp;"", List!D:J, 7, 0)), 0)=0,
   IF(IFERROR(IFERROR(VLOOKUP(L1297, 'CND List'!$A:$C, 3, 0), VLOOKUP(L1297&amp;"", 'CND List'!$A:$C, 3, 0)), 0)=0,
    IF(A1297="KBB", "-", ""),
    IFERROR(VLOOKUP(L1297, 'CND List'!$A:$C, 3, 0), VLOOKUP(L1297&amp;"", 'CND List'!$A:$C, 3, 0))
   ),
   IFERROR(VLOOKUP(L1297, List!D:J, 7, 0), VLOOKUP(L1297&amp;"", List!D:J, 7, 0))
  )
 )
)</f>
        <v>Standard Shipment</v>
      </c>
      <c r="C1297" s="66" t="str">
        <f t="shared" si="21"/>
        <v>Standard Shipment</v>
      </c>
      <c r="D1297" s="67" t="str">
        <f ca="1">IF(C1297="Local Scrap","Closed",IFERROR(IF(A1297="kgb","Closed",IF(MID(C1297,5,1)="Q","Closed",LOOKUP(TODAY()-W1297, {0,31,91,181,366}, {"0-30天","31-90天","91-180天","181-365天","365天以上"}))), LOOKUP(TODAY()-Z1297, {0,31,91,181,366}, {"0-30天","31-90天","91-180天","181-365天","365天以上"})))</f>
        <v>Closed</v>
      </c>
      <c r="E1297" s="67" t="str" cm="1">
        <f t="array" ref="E1297">IF(A1297&lt;&gt;"kbb", "", IF(IFERROR(VALUE(V1297), 0)=MAX(INDEX(($A$2:$A$4929="kbb")*($L$2:$L$4929=L1297)*IFERROR(VALUE($V$2:$V$4929), 0), 0)), "最新", "歷史重複"))</f>
        <v/>
      </c>
      <c r="F1297" t="s">
        <v>5979</v>
      </c>
      <c r="G1297" t="s">
        <v>29</v>
      </c>
      <c r="H1297" t="s">
        <v>30</v>
      </c>
      <c r="I1297" t="s">
        <v>3483</v>
      </c>
      <c r="J1297" t="s">
        <v>5980</v>
      </c>
      <c r="K1297" t="s">
        <v>5981</v>
      </c>
      <c r="L1297" t="s">
        <v>5992</v>
      </c>
      <c r="M1297" t="s">
        <v>930</v>
      </c>
      <c r="N1297" t="s">
        <v>219</v>
      </c>
      <c r="O1297" t="s">
        <v>37</v>
      </c>
      <c r="P1297" t="s">
        <v>5993</v>
      </c>
      <c r="Q1297" t="s">
        <v>38</v>
      </c>
      <c r="R1297" t="s">
        <v>1881</v>
      </c>
      <c r="S1297" t="s">
        <v>5989</v>
      </c>
      <c r="T1297" t="s">
        <v>5994</v>
      </c>
      <c r="U1297" t="s">
        <v>5976</v>
      </c>
      <c r="V1297" t="s">
        <v>5976</v>
      </c>
      <c r="W1297" t="s">
        <v>37</v>
      </c>
      <c r="X1297" t="s">
        <v>37</v>
      </c>
      <c r="Y1297" t="s">
        <v>37</v>
      </c>
      <c r="Z1297" t="s">
        <v>5995</v>
      </c>
      <c r="AA1297" t="s">
        <v>44</v>
      </c>
      <c r="AB1297" t="s">
        <v>44</v>
      </c>
      <c r="AC1297" t="s">
        <v>45</v>
      </c>
      <c r="AD1297" t="s">
        <v>179</v>
      </c>
      <c r="AE1297" t="s">
        <v>5978</v>
      </c>
      <c r="AF1297" t="s">
        <v>1730</v>
      </c>
      <c r="AG1297">
        <v>622578</v>
      </c>
      <c r="AH1297">
        <v>7.2</v>
      </c>
      <c r="AI1297">
        <v>7.2</v>
      </c>
    </row>
    <row r="1298" spans="1:35" ht="16.850000000000001" customHeight="1">
      <c r="A1298" s="65" t="str">
        <f>IF(L1298="","",IF(COUNTIF(Wip!K:K,L1298)=0,IF(W1298="","KGB","KBB"),IF(AND(_xlfn.IFNA(VLOOKUP(L1298,Wip!K:M,3,0),"")="Y",Q1298="MTCAPPLYCONF"),"On Hold",IF(W1298="","KGB","KBB"))))</f>
        <v>KGB</v>
      </c>
      <c r="B1298" s="65" t="str">
        <f>IF(A1298="on hold", "on hold",
 IF(A1298="KGB", "Standard Shipment",
  IF(IFERROR(IFERROR(VLOOKUP(L1298, List!D:J, 7, 0), VLOOKUP(L1298&amp;"", List!D:J, 7, 0)), 0)=0,
   IF(IFERROR(IFERROR(VLOOKUP(L1298, 'CND List'!$A:$C, 3, 0), VLOOKUP(L1298&amp;"", 'CND List'!$A:$C, 3, 0)), 0)=0,
    IF(A1298="KBB", "-", ""),
    IFERROR(VLOOKUP(L1298, 'CND List'!$A:$C, 3, 0), VLOOKUP(L1298&amp;"", 'CND List'!$A:$C, 3, 0))
   ),
   IFERROR(VLOOKUP(L1298, List!D:J, 7, 0), VLOOKUP(L1298&amp;"", List!D:J, 7, 0))
  )
 )
)</f>
        <v>Standard Shipment</v>
      </c>
      <c r="C1298" s="66" t="str">
        <f t="shared" si="21"/>
        <v>Standard Shipment</v>
      </c>
      <c r="D1298" s="67" t="str">
        <f ca="1">IF(C1298="Local Scrap","Closed",IFERROR(IF(A1298="kgb","Closed",IF(MID(C1298,5,1)="Q","Closed",LOOKUP(TODAY()-W1298, {0,31,91,181,366}, {"0-30天","31-90天","91-180天","181-365天","365天以上"}))), LOOKUP(TODAY()-Z1298, {0,31,91,181,366}, {"0-30天","31-90天","91-180天","181-365天","365天以上"})))</f>
        <v>Closed</v>
      </c>
      <c r="E1298" s="67" t="str" cm="1">
        <f t="array" ref="E1298">IF(A1298&lt;&gt;"kbb", "", IF(IFERROR(VALUE(V1298), 0)=MAX(INDEX(($A$2:$A$4929="kbb")*($L$2:$L$4929=L1298)*IFERROR(VALUE($V$2:$V$4929), 0), 0)), "最新", "歷史重複"))</f>
        <v/>
      </c>
      <c r="F1298" t="s">
        <v>5979</v>
      </c>
      <c r="G1298" t="s">
        <v>29</v>
      </c>
      <c r="H1298" t="s">
        <v>30</v>
      </c>
      <c r="I1298" t="s">
        <v>3483</v>
      </c>
      <c r="J1298" t="s">
        <v>5980</v>
      </c>
      <c r="K1298" t="s">
        <v>5981</v>
      </c>
      <c r="L1298" t="s">
        <v>5996</v>
      </c>
      <c r="M1298" t="s">
        <v>930</v>
      </c>
      <c r="N1298" t="s">
        <v>219</v>
      </c>
      <c r="O1298" t="s">
        <v>37</v>
      </c>
      <c r="P1298" t="s">
        <v>5997</v>
      </c>
      <c r="Q1298" t="s">
        <v>38</v>
      </c>
      <c r="R1298" t="s">
        <v>1881</v>
      </c>
      <c r="S1298" t="s">
        <v>5989</v>
      </c>
      <c r="T1298" t="s">
        <v>5998</v>
      </c>
      <c r="U1298" t="s">
        <v>5800</v>
      </c>
      <c r="V1298" t="s">
        <v>5800</v>
      </c>
      <c r="W1298" t="s">
        <v>37</v>
      </c>
      <c r="X1298" t="s">
        <v>37</v>
      </c>
      <c r="Y1298" t="s">
        <v>37</v>
      </c>
      <c r="Z1298" t="s">
        <v>5999</v>
      </c>
      <c r="AA1298" t="s">
        <v>44</v>
      </c>
      <c r="AB1298" t="s">
        <v>44</v>
      </c>
      <c r="AC1298" t="s">
        <v>45</v>
      </c>
      <c r="AD1298" t="s">
        <v>179</v>
      </c>
      <c r="AE1298" t="s">
        <v>5802</v>
      </c>
      <c r="AF1298" t="s">
        <v>1918</v>
      </c>
      <c r="AG1298">
        <v>622554</v>
      </c>
      <c r="AH1298">
        <v>4.5</v>
      </c>
      <c r="AI1298">
        <v>4.5</v>
      </c>
    </row>
    <row r="1299" spans="1:35" ht="16.850000000000001" customHeight="1">
      <c r="A1299" s="65" t="str">
        <f>IF(L1299="","",IF(COUNTIF(Wip!K:K,L1299)=0,IF(W1299="","KGB","KBB"),IF(AND(_xlfn.IFNA(VLOOKUP(L1299,Wip!K:M,3,0),"")="Y",Q1299="MTCAPPLYCONF"),"On Hold",IF(W1299="","KGB","KBB"))))</f>
        <v>KGB</v>
      </c>
      <c r="B1299" s="65" t="str">
        <f>IF(A1299="on hold", "on hold",
 IF(A1299="KGB", "Standard Shipment",
  IF(IFERROR(IFERROR(VLOOKUP(L1299, List!D:J, 7, 0), VLOOKUP(L1299&amp;"", List!D:J, 7, 0)), 0)=0,
   IF(IFERROR(IFERROR(VLOOKUP(L1299, 'CND List'!$A:$C, 3, 0), VLOOKUP(L1299&amp;"", 'CND List'!$A:$C, 3, 0)), 0)=0,
    IF(A1299="KBB", "-", ""),
    IFERROR(VLOOKUP(L1299, 'CND List'!$A:$C, 3, 0), VLOOKUP(L1299&amp;"", 'CND List'!$A:$C, 3, 0))
   ),
   IFERROR(VLOOKUP(L1299, List!D:J, 7, 0), VLOOKUP(L1299&amp;"", List!D:J, 7, 0))
  )
 )
)</f>
        <v>Standard Shipment</v>
      </c>
      <c r="C1299" s="66" t="str">
        <f t="shared" si="21"/>
        <v>Standard Shipment</v>
      </c>
      <c r="D1299" s="67" t="str">
        <f ca="1">IF(C1299="Local Scrap","Closed",IFERROR(IF(A1299="kgb","Closed",IF(MID(C1299,5,1)="Q","Closed",LOOKUP(TODAY()-W1299, {0,31,91,181,366}, {"0-30天","31-90天","91-180天","181-365天","365天以上"}))), LOOKUP(TODAY()-Z1299, {0,31,91,181,366}, {"0-30天","31-90天","91-180天","181-365天","365天以上"})))</f>
        <v>Closed</v>
      </c>
      <c r="E1299" s="67" t="str" cm="1">
        <f t="array" ref="E1299">IF(A1299&lt;&gt;"kbb", "", IF(IFERROR(VALUE(V1299), 0)=MAX(INDEX(($A$2:$A$4929="kbb")*($L$2:$L$4929=L1299)*IFERROR(VALUE($V$2:$V$4929), 0), 0)), "最新", "歷史重複"))</f>
        <v/>
      </c>
      <c r="F1299" t="s">
        <v>5979</v>
      </c>
      <c r="G1299" t="s">
        <v>29</v>
      </c>
      <c r="H1299" t="s">
        <v>30</v>
      </c>
      <c r="I1299" t="s">
        <v>3483</v>
      </c>
      <c r="J1299" t="s">
        <v>5980</v>
      </c>
      <c r="K1299" t="s">
        <v>5981</v>
      </c>
      <c r="L1299" t="s">
        <v>6000</v>
      </c>
      <c r="M1299" t="s">
        <v>930</v>
      </c>
      <c r="N1299" t="s">
        <v>219</v>
      </c>
      <c r="O1299" t="s">
        <v>37</v>
      </c>
      <c r="P1299" t="s">
        <v>6001</v>
      </c>
      <c r="Q1299" t="s">
        <v>38</v>
      </c>
      <c r="R1299" t="s">
        <v>1881</v>
      </c>
      <c r="S1299" t="s">
        <v>5989</v>
      </c>
      <c r="T1299" t="s">
        <v>6002</v>
      </c>
      <c r="U1299" t="s">
        <v>5800</v>
      </c>
      <c r="V1299" t="s">
        <v>5800</v>
      </c>
      <c r="W1299" t="s">
        <v>37</v>
      </c>
      <c r="X1299" t="s">
        <v>37</v>
      </c>
      <c r="Y1299" t="s">
        <v>37</v>
      </c>
      <c r="Z1299" t="s">
        <v>6003</v>
      </c>
      <c r="AA1299" t="s">
        <v>44</v>
      </c>
      <c r="AB1299" t="s">
        <v>44</v>
      </c>
      <c r="AC1299" t="s">
        <v>45</v>
      </c>
      <c r="AD1299" t="s">
        <v>179</v>
      </c>
      <c r="AE1299" t="s">
        <v>5802</v>
      </c>
      <c r="AF1299" t="s">
        <v>1918</v>
      </c>
      <c r="AG1299">
        <v>622554</v>
      </c>
      <c r="AH1299">
        <v>4.5</v>
      </c>
      <c r="AI1299">
        <v>4.5</v>
      </c>
    </row>
    <row r="1300" spans="1:35" ht="16.850000000000001" customHeight="1">
      <c r="A1300" s="65" t="str">
        <f>IF(L1300="","",IF(COUNTIF(Wip!K:K,L1300)=0,IF(W1300="","KGB","KBB"),IF(AND(_xlfn.IFNA(VLOOKUP(L1300,Wip!K:M,3,0),"")="Y",Q1300="MTCAPPLYCONF"),"On Hold",IF(W1300="","KGB","KBB"))))</f>
        <v>KGB</v>
      </c>
      <c r="B1300" s="65" t="str">
        <f>IF(A1300="on hold", "on hold",
 IF(A1300="KGB", "Standard Shipment",
  IF(IFERROR(IFERROR(VLOOKUP(L1300, List!D:J, 7, 0), VLOOKUP(L1300&amp;"", List!D:J, 7, 0)), 0)=0,
   IF(IFERROR(IFERROR(VLOOKUP(L1300, 'CND List'!$A:$C, 3, 0), VLOOKUP(L1300&amp;"", 'CND List'!$A:$C, 3, 0)), 0)=0,
    IF(A1300="KBB", "-", ""),
    IFERROR(VLOOKUP(L1300, 'CND List'!$A:$C, 3, 0), VLOOKUP(L1300&amp;"", 'CND List'!$A:$C, 3, 0))
   ),
   IFERROR(VLOOKUP(L1300, List!D:J, 7, 0), VLOOKUP(L1300&amp;"", List!D:J, 7, 0))
  )
 )
)</f>
        <v>Standard Shipment</v>
      </c>
      <c r="C1300" s="66" t="str">
        <f t="shared" si="21"/>
        <v>Standard Shipment</v>
      </c>
      <c r="D1300" s="67" t="str">
        <f ca="1">IF(C1300="Local Scrap","Closed",IFERROR(IF(A1300="kgb","Closed",IF(MID(C1300,5,1)="Q","Closed",LOOKUP(TODAY()-W1300, {0,31,91,181,366}, {"0-30天","31-90天","91-180天","181-365天","365天以上"}))), LOOKUP(TODAY()-Z1300, {0,31,91,181,366}, {"0-30天","31-90天","91-180天","181-365天","365天以上"})))</f>
        <v>Closed</v>
      </c>
      <c r="E1300" s="67" t="str" cm="1">
        <f t="array" ref="E1300">IF(A1300&lt;&gt;"kbb", "", IF(IFERROR(VALUE(V1300), 0)=MAX(INDEX(($A$2:$A$4929="kbb")*($L$2:$L$4929=L1300)*IFERROR(VALUE($V$2:$V$4929), 0), 0)), "最新", "歷史重複"))</f>
        <v/>
      </c>
      <c r="F1300" t="s">
        <v>6004</v>
      </c>
      <c r="G1300" t="s">
        <v>29</v>
      </c>
      <c r="H1300" t="s">
        <v>30</v>
      </c>
      <c r="I1300" t="s">
        <v>3483</v>
      </c>
      <c r="J1300" t="s">
        <v>6005</v>
      </c>
      <c r="K1300" t="s">
        <v>6006</v>
      </c>
      <c r="L1300" t="s">
        <v>6007</v>
      </c>
      <c r="M1300" t="s">
        <v>3149</v>
      </c>
      <c r="N1300" t="s">
        <v>1321</v>
      </c>
      <c r="O1300" t="s">
        <v>37</v>
      </c>
      <c r="P1300" t="s">
        <v>6008</v>
      </c>
      <c r="Q1300" t="s">
        <v>38</v>
      </c>
      <c r="R1300" t="s">
        <v>1881</v>
      </c>
      <c r="S1300" t="s">
        <v>6009</v>
      </c>
      <c r="T1300" t="s">
        <v>6010</v>
      </c>
      <c r="U1300" t="s">
        <v>5976</v>
      </c>
      <c r="V1300" t="s">
        <v>5976</v>
      </c>
      <c r="W1300" t="s">
        <v>37</v>
      </c>
      <c r="X1300" t="s">
        <v>37</v>
      </c>
      <c r="Y1300" t="s">
        <v>37</v>
      </c>
      <c r="Z1300" t="s">
        <v>6011</v>
      </c>
      <c r="AA1300" t="s">
        <v>44</v>
      </c>
      <c r="AB1300" t="s">
        <v>44</v>
      </c>
      <c r="AC1300" t="s">
        <v>45</v>
      </c>
      <c r="AD1300" t="s">
        <v>1288</v>
      </c>
      <c r="AE1300" t="s">
        <v>5978</v>
      </c>
      <c r="AF1300" t="s">
        <v>48</v>
      </c>
      <c r="AG1300">
        <v>622578</v>
      </c>
      <c r="AH1300">
        <v>7.3</v>
      </c>
      <c r="AI1300">
        <v>7.3</v>
      </c>
    </row>
    <row r="1301" spans="1:35" ht="16.850000000000001" customHeight="1">
      <c r="A1301" s="65" t="str">
        <f>IF(L1301="","",IF(COUNTIF(Wip!K:K,L1301)=0,IF(W1301="","KGB","KBB"),IF(AND(_xlfn.IFNA(VLOOKUP(L1301,Wip!K:M,3,0),"")="Y",Q1301="MTCAPPLYCONF"),"On Hold",IF(W1301="","KGB","KBB"))))</f>
        <v>KGB</v>
      </c>
      <c r="B1301" s="65" t="str">
        <f>IF(A1301="on hold", "on hold",
 IF(A1301="KGB", "Standard Shipment",
  IF(IFERROR(IFERROR(VLOOKUP(L1301, List!D:J, 7, 0), VLOOKUP(L1301&amp;"", List!D:J, 7, 0)), 0)=0,
   IF(IFERROR(IFERROR(VLOOKUP(L1301, 'CND List'!$A:$C, 3, 0), VLOOKUP(L1301&amp;"", 'CND List'!$A:$C, 3, 0)), 0)=0,
    IF(A1301="KBB", "-", ""),
    IFERROR(VLOOKUP(L1301, 'CND List'!$A:$C, 3, 0), VLOOKUP(L1301&amp;"", 'CND List'!$A:$C, 3, 0))
   ),
   IFERROR(VLOOKUP(L1301, List!D:J, 7, 0), VLOOKUP(L1301&amp;"", List!D:J, 7, 0))
  )
 )
)</f>
        <v>Standard Shipment</v>
      </c>
      <c r="C1301" s="66" t="str">
        <f t="shared" si="21"/>
        <v>Standard Shipment</v>
      </c>
      <c r="D1301" s="67" t="str">
        <f ca="1">IF(C1301="Local Scrap","Closed",IFERROR(IF(A1301="kgb","Closed",IF(MID(C1301,5,1)="Q","Closed",LOOKUP(TODAY()-W1301, {0,31,91,181,366}, {"0-30天","31-90天","91-180天","181-365天","365天以上"}))), LOOKUP(TODAY()-Z1301, {0,31,91,181,366}, {"0-30天","31-90天","91-180天","181-365天","365天以上"})))</f>
        <v>Closed</v>
      </c>
      <c r="E1301" s="67" t="str" cm="1">
        <f t="array" ref="E1301">IF(A1301&lt;&gt;"kbb", "", IF(IFERROR(VALUE(V1301), 0)=MAX(INDEX(($A$2:$A$4929="kbb")*($L$2:$L$4929=L1301)*IFERROR(VALUE($V$2:$V$4929), 0), 0)), "最新", "歷史重複"))</f>
        <v/>
      </c>
      <c r="F1301" t="s">
        <v>6004</v>
      </c>
      <c r="G1301" t="s">
        <v>29</v>
      </c>
      <c r="H1301" t="s">
        <v>30</v>
      </c>
      <c r="I1301" t="s">
        <v>3483</v>
      </c>
      <c r="J1301" t="s">
        <v>6005</v>
      </c>
      <c r="K1301" t="s">
        <v>6006</v>
      </c>
      <c r="L1301" t="s">
        <v>6012</v>
      </c>
      <c r="M1301" t="s">
        <v>6013</v>
      </c>
      <c r="N1301" t="s">
        <v>1858</v>
      </c>
      <c r="O1301" t="s">
        <v>37</v>
      </c>
      <c r="P1301" t="s">
        <v>6014</v>
      </c>
      <c r="Q1301" t="s">
        <v>38</v>
      </c>
      <c r="R1301" t="s">
        <v>1881</v>
      </c>
      <c r="S1301" t="s">
        <v>6009</v>
      </c>
      <c r="T1301" t="s">
        <v>6015</v>
      </c>
      <c r="U1301" t="s">
        <v>6016</v>
      </c>
      <c r="V1301" t="s">
        <v>6016</v>
      </c>
      <c r="W1301" t="s">
        <v>37</v>
      </c>
      <c r="X1301" t="s">
        <v>37</v>
      </c>
      <c r="Y1301" t="s">
        <v>37</v>
      </c>
      <c r="Z1301" t="s">
        <v>6017</v>
      </c>
      <c r="AA1301" t="s">
        <v>44</v>
      </c>
      <c r="AB1301" t="s">
        <v>44</v>
      </c>
      <c r="AC1301" t="s">
        <v>45</v>
      </c>
      <c r="AD1301" t="s">
        <v>1302</v>
      </c>
      <c r="AE1301" t="s">
        <v>6018</v>
      </c>
      <c r="AF1301" t="s">
        <v>48</v>
      </c>
      <c r="AG1301">
        <v>622598</v>
      </c>
      <c r="AH1301">
        <v>5.5</v>
      </c>
      <c r="AI1301">
        <v>5.5</v>
      </c>
    </row>
    <row r="1302" spans="1:35" ht="16.850000000000001" customHeight="1">
      <c r="A1302" s="65" t="str">
        <f>IF(L1302="","",IF(COUNTIF(Wip!K:K,L1302)=0,IF(W1302="","KGB","KBB"),IF(AND(_xlfn.IFNA(VLOOKUP(L1302,Wip!K:M,3,0),"")="Y",Q1302="MTCAPPLYCONF"),"On Hold",IF(W1302="","KGB","KBB"))))</f>
        <v>KGB</v>
      </c>
      <c r="B1302" s="65" t="str">
        <f>IF(A1302="on hold", "on hold",
 IF(A1302="KGB", "Standard Shipment",
  IF(IFERROR(IFERROR(VLOOKUP(L1302, List!D:J, 7, 0), VLOOKUP(L1302&amp;"", List!D:J, 7, 0)), 0)=0,
   IF(IFERROR(IFERROR(VLOOKUP(L1302, 'CND List'!$A:$C, 3, 0), VLOOKUP(L1302&amp;"", 'CND List'!$A:$C, 3, 0)), 0)=0,
    IF(A1302="KBB", "-", ""),
    IFERROR(VLOOKUP(L1302, 'CND List'!$A:$C, 3, 0), VLOOKUP(L1302&amp;"", 'CND List'!$A:$C, 3, 0))
   ),
   IFERROR(VLOOKUP(L1302, List!D:J, 7, 0), VLOOKUP(L1302&amp;"", List!D:J, 7, 0))
  )
 )
)</f>
        <v>Standard Shipment</v>
      </c>
      <c r="C1302" s="66" t="str">
        <f t="shared" si="21"/>
        <v>Standard Shipment</v>
      </c>
      <c r="D1302" s="67" t="str">
        <f ca="1">IF(C1302="Local Scrap","Closed",IFERROR(IF(A1302="kgb","Closed",IF(MID(C1302,5,1)="Q","Closed",LOOKUP(TODAY()-W1302, {0,31,91,181,366}, {"0-30天","31-90天","91-180天","181-365天","365天以上"}))), LOOKUP(TODAY()-Z1302, {0,31,91,181,366}, {"0-30天","31-90天","91-180天","181-365天","365天以上"})))</f>
        <v>Closed</v>
      </c>
      <c r="E1302" s="67" t="str" cm="1">
        <f t="array" ref="E1302">IF(A1302&lt;&gt;"kbb", "", IF(IFERROR(VALUE(V1302), 0)=MAX(INDEX(($A$2:$A$4929="kbb")*($L$2:$L$4929=L1302)*IFERROR(VALUE($V$2:$V$4929), 0), 0)), "最新", "歷史重複"))</f>
        <v/>
      </c>
      <c r="F1302" t="s">
        <v>6004</v>
      </c>
      <c r="G1302" t="s">
        <v>29</v>
      </c>
      <c r="H1302" t="s">
        <v>30</v>
      </c>
      <c r="I1302" t="s">
        <v>3483</v>
      </c>
      <c r="J1302" t="s">
        <v>6005</v>
      </c>
      <c r="K1302" t="s">
        <v>6006</v>
      </c>
      <c r="L1302" t="s">
        <v>6019</v>
      </c>
      <c r="M1302" t="s">
        <v>1376</v>
      </c>
      <c r="N1302" t="s">
        <v>1283</v>
      </c>
      <c r="O1302" t="s">
        <v>37</v>
      </c>
      <c r="P1302" t="s">
        <v>6020</v>
      </c>
      <c r="Q1302" t="s">
        <v>38</v>
      </c>
      <c r="R1302" t="s">
        <v>1881</v>
      </c>
      <c r="S1302" t="s">
        <v>6009</v>
      </c>
      <c r="T1302" t="s">
        <v>6021</v>
      </c>
      <c r="U1302" t="s">
        <v>5976</v>
      </c>
      <c r="V1302" t="s">
        <v>5976</v>
      </c>
      <c r="W1302" t="s">
        <v>37</v>
      </c>
      <c r="X1302" t="s">
        <v>37</v>
      </c>
      <c r="Y1302" t="s">
        <v>37</v>
      </c>
      <c r="Z1302" t="s">
        <v>6022</v>
      </c>
      <c r="AA1302" t="s">
        <v>44</v>
      </c>
      <c r="AB1302" t="s">
        <v>44</v>
      </c>
      <c r="AC1302" t="s">
        <v>45</v>
      </c>
      <c r="AD1302" t="s">
        <v>1288</v>
      </c>
      <c r="AE1302" t="s">
        <v>5978</v>
      </c>
      <c r="AF1302" t="s">
        <v>1730</v>
      </c>
      <c r="AG1302">
        <v>622578</v>
      </c>
      <c r="AH1302">
        <v>7.2</v>
      </c>
      <c r="AI1302">
        <v>7.2</v>
      </c>
    </row>
    <row r="1303" spans="1:35" ht="16.850000000000001" customHeight="1">
      <c r="A1303" s="65" t="str">
        <f>IF(L1303="","",IF(COUNTIF(Wip!K:K,L1303)=0,IF(W1303="","KGB","KBB"),IF(AND(_xlfn.IFNA(VLOOKUP(L1303,Wip!K:M,3,0),"")="Y",Q1303="MTCAPPLYCONF"),"On Hold",IF(W1303="","KGB","KBB"))))</f>
        <v>KGB</v>
      </c>
      <c r="B1303" s="65" t="str">
        <f>IF(A1303="on hold", "on hold",
 IF(A1303="KGB", "Standard Shipment",
  IF(IFERROR(IFERROR(VLOOKUP(L1303, List!D:J, 7, 0), VLOOKUP(L1303&amp;"", List!D:J, 7, 0)), 0)=0,
   IF(IFERROR(IFERROR(VLOOKUP(L1303, 'CND List'!$A:$C, 3, 0), VLOOKUP(L1303&amp;"", 'CND List'!$A:$C, 3, 0)), 0)=0,
    IF(A1303="KBB", "-", ""),
    IFERROR(VLOOKUP(L1303, 'CND List'!$A:$C, 3, 0), VLOOKUP(L1303&amp;"", 'CND List'!$A:$C, 3, 0))
   ),
   IFERROR(VLOOKUP(L1303, List!D:J, 7, 0), VLOOKUP(L1303&amp;"", List!D:J, 7, 0))
  )
 )
)</f>
        <v>Standard Shipment</v>
      </c>
      <c r="C1303" s="66" t="str">
        <f t="shared" si="21"/>
        <v>Standard Shipment</v>
      </c>
      <c r="D1303" s="67" t="str">
        <f ca="1">IF(C1303="Local Scrap","Closed",IFERROR(IF(A1303="kgb","Closed",IF(MID(C1303,5,1)="Q","Closed",LOOKUP(TODAY()-W1303, {0,31,91,181,366}, {"0-30天","31-90天","91-180天","181-365天","365天以上"}))), LOOKUP(TODAY()-Z1303, {0,31,91,181,366}, {"0-30天","31-90天","91-180天","181-365天","365天以上"})))</f>
        <v>Closed</v>
      </c>
      <c r="E1303" s="67" t="str" cm="1">
        <f t="array" ref="E1303">IF(A1303&lt;&gt;"kbb", "", IF(IFERROR(VALUE(V1303), 0)=MAX(INDEX(($A$2:$A$4929="kbb")*($L$2:$L$4929=L1303)*IFERROR(VALUE($V$2:$V$4929), 0), 0)), "最新", "歷史重複"))</f>
        <v/>
      </c>
      <c r="F1303" t="s">
        <v>6004</v>
      </c>
      <c r="G1303" t="s">
        <v>29</v>
      </c>
      <c r="H1303" t="s">
        <v>30</v>
      </c>
      <c r="I1303" t="s">
        <v>3483</v>
      </c>
      <c r="J1303" t="s">
        <v>6005</v>
      </c>
      <c r="K1303" t="s">
        <v>6006</v>
      </c>
      <c r="L1303" t="s">
        <v>6023</v>
      </c>
      <c r="M1303" t="s">
        <v>1248</v>
      </c>
      <c r="N1303" t="s">
        <v>1249</v>
      </c>
      <c r="O1303" t="s">
        <v>37</v>
      </c>
      <c r="P1303" t="s">
        <v>6024</v>
      </c>
      <c r="Q1303" t="s">
        <v>38</v>
      </c>
      <c r="R1303" t="s">
        <v>1881</v>
      </c>
      <c r="S1303" t="s">
        <v>6009</v>
      </c>
      <c r="T1303" t="s">
        <v>6025</v>
      </c>
      <c r="U1303" t="s">
        <v>5976</v>
      </c>
      <c r="V1303" t="s">
        <v>5976</v>
      </c>
      <c r="W1303" t="s">
        <v>37</v>
      </c>
      <c r="X1303" t="s">
        <v>37</v>
      </c>
      <c r="Y1303" t="s">
        <v>37</v>
      </c>
      <c r="Z1303" t="s">
        <v>6026</v>
      </c>
      <c r="AA1303" t="s">
        <v>44</v>
      </c>
      <c r="AB1303" t="s">
        <v>44</v>
      </c>
      <c r="AC1303" t="s">
        <v>45</v>
      </c>
      <c r="AD1303" t="s">
        <v>1257</v>
      </c>
      <c r="AE1303" t="s">
        <v>5978</v>
      </c>
      <c r="AF1303" t="s">
        <v>48</v>
      </c>
      <c r="AG1303">
        <v>622578</v>
      </c>
      <c r="AH1303">
        <v>7.3</v>
      </c>
      <c r="AI1303">
        <v>7.3</v>
      </c>
    </row>
    <row r="1304" spans="1:35" ht="16.850000000000001" customHeight="1">
      <c r="A1304" s="65" t="str">
        <f>IF(L1304="","",IF(COUNTIF(Wip!K:K,L1304)=0,IF(W1304="","KGB","KBB"),IF(AND(_xlfn.IFNA(VLOOKUP(L1304,Wip!K:M,3,0),"")="Y",Q1304="MTCAPPLYCONF"),"On Hold",IF(W1304="","KGB","KBB"))))</f>
        <v>KGB</v>
      </c>
      <c r="B1304" s="65" t="str">
        <f>IF(A1304="on hold", "on hold",
 IF(A1304="KGB", "Standard Shipment",
  IF(IFERROR(IFERROR(VLOOKUP(L1304, List!D:J, 7, 0), VLOOKUP(L1304&amp;"", List!D:J, 7, 0)), 0)=0,
   IF(IFERROR(IFERROR(VLOOKUP(L1304, 'CND List'!$A:$C, 3, 0), VLOOKUP(L1304&amp;"", 'CND List'!$A:$C, 3, 0)), 0)=0,
    IF(A1304="KBB", "-", ""),
    IFERROR(VLOOKUP(L1304, 'CND List'!$A:$C, 3, 0), VLOOKUP(L1304&amp;"", 'CND List'!$A:$C, 3, 0))
   ),
   IFERROR(VLOOKUP(L1304, List!D:J, 7, 0), VLOOKUP(L1304&amp;"", List!D:J, 7, 0))
  )
 )
)</f>
        <v>Standard Shipment</v>
      </c>
      <c r="C1304" s="66" t="str">
        <f t="shared" si="21"/>
        <v>Standard Shipment</v>
      </c>
      <c r="D1304" s="67" t="str">
        <f ca="1">IF(C1304="Local Scrap","Closed",IFERROR(IF(A1304="kgb","Closed",IF(MID(C1304,5,1)="Q","Closed",LOOKUP(TODAY()-W1304, {0,31,91,181,366}, {"0-30天","31-90天","91-180天","181-365天","365天以上"}))), LOOKUP(TODAY()-Z1304, {0,31,91,181,366}, {"0-30天","31-90天","91-180天","181-365天","365天以上"})))</f>
        <v>Closed</v>
      </c>
      <c r="E1304" s="67" t="str" cm="1">
        <f t="array" ref="E1304">IF(A1304&lt;&gt;"kbb", "", IF(IFERROR(VALUE(V1304), 0)=MAX(INDEX(($A$2:$A$4929="kbb")*($L$2:$L$4929=L1304)*IFERROR(VALUE($V$2:$V$4929), 0), 0)), "最新", "歷史重複"))</f>
        <v/>
      </c>
      <c r="F1304" t="s">
        <v>6004</v>
      </c>
      <c r="G1304" t="s">
        <v>29</v>
      </c>
      <c r="H1304" t="s">
        <v>30</v>
      </c>
      <c r="I1304" t="s">
        <v>3483</v>
      </c>
      <c r="J1304" t="s">
        <v>6005</v>
      </c>
      <c r="K1304" t="s">
        <v>6006</v>
      </c>
      <c r="L1304" t="s">
        <v>6027</v>
      </c>
      <c r="M1304" t="s">
        <v>5010</v>
      </c>
      <c r="N1304" t="s">
        <v>1411</v>
      </c>
      <c r="O1304" t="s">
        <v>37</v>
      </c>
      <c r="P1304" t="s">
        <v>6028</v>
      </c>
      <c r="Q1304" t="s">
        <v>38</v>
      </c>
      <c r="R1304" t="s">
        <v>1881</v>
      </c>
      <c r="S1304" t="s">
        <v>6009</v>
      </c>
      <c r="T1304" t="s">
        <v>6029</v>
      </c>
      <c r="U1304" t="s">
        <v>5976</v>
      </c>
      <c r="V1304" t="s">
        <v>5976</v>
      </c>
      <c r="W1304" t="s">
        <v>37</v>
      </c>
      <c r="X1304" t="s">
        <v>37</v>
      </c>
      <c r="Y1304" t="s">
        <v>37</v>
      </c>
      <c r="Z1304" t="s">
        <v>6030</v>
      </c>
      <c r="AA1304" t="s">
        <v>44</v>
      </c>
      <c r="AB1304" t="s">
        <v>44</v>
      </c>
      <c r="AC1304" t="s">
        <v>45</v>
      </c>
      <c r="AD1304" t="s">
        <v>1257</v>
      </c>
      <c r="AE1304" t="s">
        <v>5978</v>
      </c>
      <c r="AF1304" t="s">
        <v>48</v>
      </c>
      <c r="AG1304">
        <v>622578</v>
      </c>
      <c r="AH1304">
        <v>7.3</v>
      </c>
      <c r="AI1304">
        <v>7.3</v>
      </c>
    </row>
    <row r="1305" spans="1:35" ht="16.850000000000001" customHeight="1">
      <c r="A1305" s="65" t="str">
        <f>IF(L1305="","",IF(COUNTIF(Wip!K:K,L1305)=0,IF(W1305="","KGB","KBB"),IF(AND(_xlfn.IFNA(VLOOKUP(L1305,Wip!K:M,3,0),"")="Y",Q1305="MTCAPPLYCONF"),"On Hold",IF(W1305="","KGB","KBB"))))</f>
        <v>KGB</v>
      </c>
      <c r="B1305" s="65" t="str">
        <f>IF(A1305="on hold", "on hold",
 IF(A1305="KGB", "Standard Shipment",
  IF(IFERROR(IFERROR(VLOOKUP(L1305, List!D:J, 7, 0), VLOOKUP(L1305&amp;"", List!D:J, 7, 0)), 0)=0,
   IF(IFERROR(IFERROR(VLOOKUP(L1305, 'CND List'!$A:$C, 3, 0), VLOOKUP(L1305&amp;"", 'CND List'!$A:$C, 3, 0)), 0)=0,
    IF(A1305="KBB", "-", ""),
    IFERROR(VLOOKUP(L1305, 'CND List'!$A:$C, 3, 0), VLOOKUP(L1305&amp;"", 'CND List'!$A:$C, 3, 0))
   ),
   IFERROR(VLOOKUP(L1305, List!D:J, 7, 0), VLOOKUP(L1305&amp;"", List!D:J, 7, 0))
  )
 )
)</f>
        <v>Standard Shipment</v>
      </c>
      <c r="C1305" s="66" t="str">
        <f t="shared" si="21"/>
        <v>Standard Shipment</v>
      </c>
      <c r="D1305" s="67" t="str">
        <f ca="1">IF(C1305="Local Scrap","Closed",IFERROR(IF(A1305="kgb","Closed",IF(MID(C1305,5,1)="Q","Closed",LOOKUP(TODAY()-W1305, {0,31,91,181,366}, {"0-30天","31-90天","91-180天","181-365天","365天以上"}))), LOOKUP(TODAY()-Z1305, {0,31,91,181,366}, {"0-30天","31-90天","91-180天","181-365天","365天以上"})))</f>
        <v>Closed</v>
      </c>
      <c r="E1305" s="67" t="str" cm="1">
        <f t="array" ref="E1305">IF(A1305&lt;&gt;"kbb", "", IF(IFERROR(VALUE(V1305), 0)=MAX(INDEX(($A$2:$A$4929="kbb")*($L$2:$L$4929=L1305)*IFERROR(VALUE($V$2:$V$4929), 0), 0)), "最新", "歷史重複"))</f>
        <v/>
      </c>
      <c r="F1305" t="s">
        <v>6004</v>
      </c>
      <c r="G1305" t="s">
        <v>29</v>
      </c>
      <c r="H1305" t="s">
        <v>30</v>
      </c>
      <c r="I1305" t="s">
        <v>3483</v>
      </c>
      <c r="J1305" t="s">
        <v>6005</v>
      </c>
      <c r="K1305" t="s">
        <v>6006</v>
      </c>
      <c r="L1305" t="s">
        <v>6031</v>
      </c>
      <c r="M1305" t="s">
        <v>2944</v>
      </c>
      <c r="N1305" t="s">
        <v>2945</v>
      </c>
      <c r="O1305" t="s">
        <v>37</v>
      </c>
      <c r="P1305" t="s">
        <v>6032</v>
      </c>
      <c r="Q1305" t="s">
        <v>38</v>
      </c>
      <c r="R1305" t="s">
        <v>1881</v>
      </c>
      <c r="S1305" t="s">
        <v>6009</v>
      </c>
      <c r="T1305" t="s">
        <v>6033</v>
      </c>
      <c r="U1305" t="s">
        <v>6016</v>
      </c>
      <c r="V1305" t="s">
        <v>6016</v>
      </c>
      <c r="W1305" t="s">
        <v>37</v>
      </c>
      <c r="X1305" t="s">
        <v>37</v>
      </c>
      <c r="Y1305" t="s">
        <v>37</v>
      </c>
      <c r="Z1305" t="s">
        <v>6034</v>
      </c>
      <c r="AA1305" t="s">
        <v>44</v>
      </c>
      <c r="AB1305" t="s">
        <v>44</v>
      </c>
      <c r="AC1305" t="s">
        <v>45</v>
      </c>
      <c r="AD1305" t="s">
        <v>1539</v>
      </c>
      <c r="AE1305" t="s">
        <v>6018</v>
      </c>
      <c r="AF1305" t="s">
        <v>48</v>
      </c>
      <c r="AG1305">
        <v>622598</v>
      </c>
      <c r="AH1305">
        <v>5.5</v>
      </c>
      <c r="AI1305">
        <v>5.5</v>
      </c>
    </row>
    <row r="1306" spans="1:35" ht="16.850000000000001" customHeight="1">
      <c r="A1306" s="65" t="str">
        <f>IF(L1306="","",IF(COUNTIF(Wip!K:K,L1306)=0,IF(W1306="","KGB","KBB"),IF(AND(_xlfn.IFNA(VLOOKUP(L1306,Wip!K:M,3,0),"")="Y",Q1306="MTCAPPLYCONF"),"On Hold",IF(W1306="","KGB","KBB"))))</f>
        <v>KGB</v>
      </c>
      <c r="B1306" s="65" t="str">
        <f>IF(A1306="on hold", "on hold",
 IF(A1306="KGB", "Standard Shipment",
  IF(IFERROR(IFERROR(VLOOKUP(L1306, List!D:J, 7, 0), VLOOKUP(L1306&amp;"", List!D:J, 7, 0)), 0)=0,
   IF(IFERROR(IFERROR(VLOOKUP(L1306, 'CND List'!$A:$C, 3, 0), VLOOKUP(L1306&amp;"", 'CND List'!$A:$C, 3, 0)), 0)=0,
    IF(A1306="KBB", "-", ""),
    IFERROR(VLOOKUP(L1306, 'CND List'!$A:$C, 3, 0), VLOOKUP(L1306&amp;"", 'CND List'!$A:$C, 3, 0))
   ),
   IFERROR(VLOOKUP(L1306, List!D:J, 7, 0), VLOOKUP(L1306&amp;"", List!D:J, 7, 0))
  )
 )
)</f>
        <v>Standard Shipment</v>
      </c>
      <c r="C1306" s="66" t="str">
        <f t="shared" si="21"/>
        <v>Standard Shipment</v>
      </c>
      <c r="D1306" s="67" t="str">
        <f ca="1">IF(C1306="Local Scrap","Closed",IFERROR(IF(A1306="kgb","Closed",IF(MID(C1306,5,1)="Q","Closed",LOOKUP(TODAY()-W1306, {0,31,91,181,366}, {"0-30天","31-90天","91-180天","181-365天","365天以上"}))), LOOKUP(TODAY()-Z1306, {0,31,91,181,366}, {"0-30天","31-90天","91-180天","181-365天","365天以上"})))</f>
        <v>Closed</v>
      </c>
      <c r="E1306" s="67" t="str" cm="1">
        <f t="array" ref="E1306">IF(A1306&lt;&gt;"kbb", "", IF(IFERROR(VALUE(V1306), 0)=MAX(INDEX(($A$2:$A$4929="kbb")*($L$2:$L$4929=L1306)*IFERROR(VALUE($V$2:$V$4929), 0), 0)), "最新", "歷史重複"))</f>
        <v/>
      </c>
      <c r="F1306" t="s">
        <v>6004</v>
      </c>
      <c r="G1306" t="s">
        <v>29</v>
      </c>
      <c r="H1306" t="s">
        <v>30</v>
      </c>
      <c r="I1306" t="s">
        <v>3483</v>
      </c>
      <c r="J1306" t="s">
        <v>6005</v>
      </c>
      <c r="K1306" t="s">
        <v>6006</v>
      </c>
      <c r="L1306" t="s">
        <v>6035</v>
      </c>
      <c r="M1306" t="s">
        <v>3082</v>
      </c>
      <c r="N1306" t="s">
        <v>3083</v>
      </c>
      <c r="O1306" t="s">
        <v>37</v>
      </c>
      <c r="P1306" t="s">
        <v>6036</v>
      </c>
      <c r="Q1306" t="s">
        <v>38</v>
      </c>
      <c r="R1306" t="s">
        <v>1881</v>
      </c>
      <c r="S1306" t="s">
        <v>6009</v>
      </c>
      <c r="T1306" t="s">
        <v>6037</v>
      </c>
      <c r="U1306" t="s">
        <v>6038</v>
      </c>
      <c r="V1306" t="s">
        <v>6038</v>
      </c>
      <c r="W1306" t="s">
        <v>37</v>
      </c>
      <c r="X1306" t="s">
        <v>37</v>
      </c>
      <c r="Y1306" t="s">
        <v>37</v>
      </c>
      <c r="Z1306" t="s">
        <v>6039</v>
      </c>
      <c r="AA1306" t="s">
        <v>44</v>
      </c>
      <c r="AB1306" t="s">
        <v>44</v>
      </c>
      <c r="AC1306" t="s">
        <v>45</v>
      </c>
      <c r="AD1306" t="s">
        <v>3085</v>
      </c>
      <c r="AE1306" t="s">
        <v>6018</v>
      </c>
      <c r="AF1306" t="s">
        <v>48</v>
      </c>
      <c r="AG1306">
        <v>622598</v>
      </c>
      <c r="AH1306">
        <v>5.5</v>
      </c>
      <c r="AI1306">
        <v>5.5</v>
      </c>
    </row>
    <row r="1307" spans="1:35" ht="16.850000000000001" customHeight="1">
      <c r="A1307" s="65" t="str">
        <f>IF(L1307="","",IF(COUNTIF(Wip!K:K,L1307)=0,IF(W1307="","KGB","KBB"),IF(AND(_xlfn.IFNA(VLOOKUP(L1307,Wip!K:M,3,0),"")="Y",Q1307="MTCAPPLYCONF"),"On Hold",IF(W1307="","KGB","KBB"))))</f>
        <v>KGB</v>
      </c>
      <c r="B1307" s="65" t="str">
        <f>IF(A1307="on hold", "on hold",
 IF(A1307="KGB", "Standard Shipment",
  IF(IFERROR(IFERROR(VLOOKUP(L1307, List!D:J, 7, 0), VLOOKUP(L1307&amp;"", List!D:J, 7, 0)), 0)=0,
   IF(IFERROR(IFERROR(VLOOKUP(L1307, 'CND List'!$A:$C, 3, 0), VLOOKUP(L1307&amp;"", 'CND List'!$A:$C, 3, 0)), 0)=0,
    IF(A1307="KBB", "-", ""),
    IFERROR(VLOOKUP(L1307, 'CND List'!$A:$C, 3, 0), VLOOKUP(L1307&amp;"", 'CND List'!$A:$C, 3, 0))
   ),
   IFERROR(VLOOKUP(L1307, List!D:J, 7, 0), VLOOKUP(L1307&amp;"", List!D:J, 7, 0))
  )
 )
)</f>
        <v>Standard Shipment</v>
      </c>
      <c r="C1307" s="66" t="str">
        <f t="shared" si="21"/>
        <v>Standard Shipment</v>
      </c>
      <c r="D1307" s="67" t="str">
        <f ca="1">IF(C1307="Local Scrap","Closed",IFERROR(IF(A1307="kgb","Closed",IF(MID(C1307,5,1)="Q","Closed",LOOKUP(TODAY()-W1307, {0,31,91,181,366}, {"0-30天","31-90天","91-180天","181-365天","365天以上"}))), LOOKUP(TODAY()-Z1307, {0,31,91,181,366}, {"0-30天","31-90天","91-180天","181-365天","365天以上"})))</f>
        <v>Closed</v>
      </c>
      <c r="E1307" s="67" t="str" cm="1">
        <f t="array" ref="E1307">IF(A1307&lt;&gt;"kbb", "", IF(IFERROR(VALUE(V1307), 0)=MAX(INDEX(($A$2:$A$4929="kbb")*($L$2:$L$4929=L1307)*IFERROR(VALUE($V$2:$V$4929), 0), 0)), "最新", "歷史重複"))</f>
        <v/>
      </c>
      <c r="F1307" t="s">
        <v>6040</v>
      </c>
      <c r="G1307" t="s">
        <v>29</v>
      </c>
      <c r="H1307" t="s">
        <v>30</v>
      </c>
      <c r="I1307" t="s">
        <v>3483</v>
      </c>
      <c r="J1307" t="s">
        <v>6041</v>
      </c>
      <c r="K1307" t="s">
        <v>6042</v>
      </c>
      <c r="L1307" t="s">
        <v>6043</v>
      </c>
      <c r="M1307" t="s">
        <v>2080</v>
      </c>
      <c r="N1307" t="s">
        <v>2081</v>
      </c>
      <c r="O1307" t="s">
        <v>37</v>
      </c>
      <c r="P1307" t="s">
        <v>6044</v>
      </c>
      <c r="Q1307" t="s">
        <v>38</v>
      </c>
      <c r="R1307" t="s">
        <v>1881</v>
      </c>
      <c r="S1307" t="s">
        <v>6045</v>
      </c>
      <c r="T1307" t="s">
        <v>6046</v>
      </c>
      <c r="U1307" t="s">
        <v>6038</v>
      </c>
      <c r="V1307" t="s">
        <v>6038</v>
      </c>
      <c r="W1307" t="s">
        <v>37</v>
      </c>
      <c r="X1307" t="s">
        <v>37</v>
      </c>
      <c r="Y1307" t="s">
        <v>37</v>
      </c>
      <c r="Z1307" t="s">
        <v>6047</v>
      </c>
      <c r="AA1307" t="s">
        <v>44</v>
      </c>
      <c r="AB1307" t="s">
        <v>44</v>
      </c>
      <c r="AC1307" t="s">
        <v>45</v>
      </c>
      <c r="AD1307" t="s">
        <v>1847</v>
      </c>
      <c r="AE1307" t="s">
        <v>6018</v>
      </c>
      <c r="AF1307" t="s">
        <v>48</v>
      </c>
      <c r="AG1307">
        <v>622598</v>
      </c>
      <c r="AH1307">
        <v>5.5</v>
      </c>
      <c r="AI1307">
        <v>5.5</v>
      </c>
    </row>
    <row r="1308" spans="1:35" ht="16.850000000000001" customHeight="1">
      <c r="A1308" s="65" t="str">
        <f>IF(L1308="","",IF(COUNTIF(Wip!K:K,L1308)=0,IF(W1308="","KGB","KBB"),IF(AND(_xlfn.IFNA(VLOOKUP(L1308,Wip!K:M,3,0),"")="Y",Q1308="MTCAPPLYCONF"),"On Hold",IF(W1308="","KGB","KBB"))))</f>
        <v>KGB</v>
      </c>
      <c r="B1308" s="65" t="str">
        <f>IF(A1308="on hold", "on hold",
 IF(A1308="KGB", "Standard Shipment",
  IF(IFERROR(IFERROR(VLOOKUP(L1308, List!D:J, 7, 0), VLOOKUP(L1308&amp;"", List!D:J, 7, 0)), 0)=0,
   IF(IFERROR(IFERROR(VLOOKUP(L1308, 'CND List'!$A:$C, 3, 0), VLOOKUP(L1308&amp;"", 'CND List'!$A:$C, 3, 0)), 0)=0,
    IF(A1308="KBB", "-", ""),
    IFERROR(VLOOKUP(L1308, 'CND List'!$A:$C, 3, 0), VLOOKUP(L1308&amp;"", 'CND List'!$A:$C, 3, 0))
   ),
   IFERROR(VLOOKUP(L1308, List!D:J, 7, 0), VLOOKUP(L1308&amp;"", List!D:J, 7, 0))
  )
 )
)</f>
        <v>Standard Shipment</v>
      </c>
      <c r="C1308" s="66" t="str">
        <f t="shared" si="21"/>
        <v>Standard Shipment</v>
      </c>
      <c r="D1308" s="67" t="str">
        <f ca="1">IF(C1308="Local Scrap","Closed",IFERROR(IF(A1308="kgb","Closed",IF(MID(C1308,5,1)="Q","Closed",LOOKUP(TODAY()-W1308, {0,31,91,181,366}, {"0-30天","31-90天","91-180天","181-365天","365天以上"}))), LOOKUP(TODAY()-Z1308, {0,31,91,181,366}, {"0-30天","31-90天","91-180天","181-365天","365天以上"})))</f>
        <v>Closed</v>
      </c>
      <c r="E1308" s="67" t="str" cm="1">
        <f t="array" ref="E1308">IF(A1308&lt;&gt;"kbb", "", IF(IFERROR(VALUE(V1308), 0)=MAX(INDEX(($A$2:$A$4929="kbb")*($L$2:$L$4929=L1308)*IFERROR(VALUE($V$2:$V$4929), 0), 0)), "最新", "歷史重複"))</f>
        <v/>
      </c>
      <c r="F1308" t="s">
        <v>6040</v>
      </c>
      <c r="G1308" t="s">
        <v>29</v>
      </c>
      <c r="H1308" t="s">
        <v>30</v>
      </c>
      <c r="I1308" t="s">
        <v>3483</v>
      </c>
      <c r="J1308" t="s">
        <v>6041</v>
      </c>
      <c r="K1308" t="s">
        <v>6042</v>
      </c>
      <c r="L1308" t="s">
        <v>6048</v>
      </c>
      <c r="M1308" t="s">
        <v>6049</v>
      </c>
      <c r="N1308" t="s">
        <v>6050</v>
      </c>
      <c r="O1308" t="s">
        <v>37</v>
      </c>
      <c r="P1308" t="s">
        <v>6051</v>
      </c>
      <c r="Q1308" t="s">
        <v>38</v>
      </c>
      <c r="R1308" t="s">
        <v>1881</v>
      </c>
      <c r="S1308" t="s">
        <v>6045</v>
      </c>
      <c r="T1308" t="s">
        <v>6052</v>
      </c>
      <c r="U1308" t="s">
        <v>5976</v>
      </c>
      <c r="V1308" t="s">
        <v>5976</v>
      </c>
      <c r="W1308" t="s">
        <v>37</v>
      </c>
      <c r="X1308" t="s">
        <v>37</v>
      </c>
      <c r="Y1308" t="s">
        <v>37</v>
      </c>
      <c r="Z1308" t="s">
        <v>6053</v>
      </c>
      <c r="AA1308" t="s">
        <v>44</v>
      </c>
      <c r="AB1308" t="s">
        <v>44</v>
      </c>
      <c r="AC1308" t="s">
        <v>45</v>
      </c>
      <c r="AD1308" t="s">
        <v>1847</v>
      </c>
      <c r="AE1308" t="s">
        <v>5978</v>
      </c>
      <c r="AF1308" t="s">
        <v>1730</v>
      </c>
      <c r="AG1308">
        <v>622578</v>
      </c>
      <c r="AH1308">
        <v>7.2</v>
      </c>
      <c r="AI1308">
        <v>7.2</v>
      </c>
    </row>
    <row r="1309" spans="1:35" ht="16.850000000000001" customHeight="1">
      <c r="A1309" s="65" t="str">
        <f>IF(L1309="","",IF(COUNTIF(Wip!K:K,L1309)=0,IF(W1309="","KGB","KBB"),IF(AND(_xlfn.IFNA(VLOOKUP(L1309,Wip!K:M,3,0),"")="Y",Q1309="MTCAPPLYCONF"),"On Hold",IF(W1309="","KGB","KBB"))))</f>
        <v>KGB</v>
      </c>
      <c r="B1309" s="65" t="str">
        <f>IF(A1309="on hold", "on hold",
 IF(A1309="KGB", "Standard Shipment",
  IF(IFERROR(IFERROR(VLOOKUP(L1309, List!D:J, 7, 0), VLOOKUP(L1309&amp;"", List!D:J, 7, 0)), 0)=0,
   IF(IFERROR(IFERROR(VLOOKUP(L1309, 'CND List'!$A:$C, 3, 0), VLOOKUP(L1309&amp;"", 'CND List'!$A:$C, 3, 0)), 0)=0,
    IF(A1309="KBB", "-", ""),
    IFERROR(VLOOKUP(L1309, 'CND List'!$A:$C, 3, 0), VLOOKUP(L1309&amp;"", 'CND List'!$A:$C, 3, 0))
   ),
   IFERROR(VLOOKUP(L1309, List!D:J, 7, 0), VLOOKUP(L1309&amp;"", List!D:J, 7, 0))
  )
 )
)</f>
        <v>Standard Shipment</v>
      </c>
      <c r="C1309" s="66" t="str">
        <f t="shared" si="21"/>
        <v>Standard Shipment</v>
      </c>
      <c r="D1309" s="67" t="str">
        <f ca="1">IF(C1309="Local Scrap","Closed",IFERROR(IF(A1309="kgb","Closed",IF(MID(C1309,5,1)="Q","Closed",LOOKUP(TODAY()-W1309, {0,31,91,181,366}, {"0-30天","31-90天","91-180天","181-365天","365天以上"}))), LOOKUP(TODAY()-Z1309, {0,31,91,181,366}, {"0-30天","31-90天","91-180天","181-365天","365天以上"})))</f>
        <v>Closed</v>
      </c>
      <c r="E1309" s="67" t="str" cm="1">
        <f t="array" ref="E1309">IF(A1309&lt;&gt;"kbb", "", IF(IFERROR(VALUE(V1309), 0)=MAX(INDEX(($A$2:$A$4929="kbb")*($L$2:$L$4929=L1309)*IFERROR(VALUE($V$2:$V$4929), 0), 0)), "最新", "歷史重複"))</f>
        <v/>
      </c>
      <c r="F1309" t="s">
        <v>6040</v>
      </c>
      <c r="G1309" t="s">
        <v>29</v>
      </c>
      <c r="H1309" t="s">
        <v>30</v>
      </c>
      <c r="I1309" t="s">
        <v>3483</v>
      </c>
      <c r="J1309" t="s">
        <v>6041</v>
      </c>
      <c r="K1309" t="s">
        <v>6042</v>
      </c>
      <c r="L1309" t="s">
        <v>6054</v>
      </c>
      <c r="M1309" t="s">
        <v>1610</v>
      </c>
      <c r="N1309" t="s">
        <v>1391</v>
      </c>
      <c r="O1309" t="s">
        <v>37</v>
      </c>
      <c r="P1309" t="s">
        <v>6054</v>
      </c>
      <c r="Q1309" t="s">
        <v>3404</v>
      </c>
      <c r="R1309" t="s">
        <v>1881</v>
      </c>
      <c r="S1309" t="s">
        <v>6045</v>
      </c>
      <c r="T1309" t="s">
        <v>37</v>
      </c>
      <c r="U1309" t="s">
        <v>37</v>
      </c>
      <c r="V1309" t="s">
        <v>37</v>
      </c>
      <c r="W1309" t="s">
        <v>37</v>
      </c>
      <c r="X1309" t="s">
        <v>37</v>
      </c>
      <c r="Y1309" t="s">
        <v>37</v>
      </c>
      <c r="Z1309" t="s">
        <v>6055</v>
      </c>
      <c r="AA1309" t="s">
        <v>44</v>
      </c>
      <c r="AB1309" t="s">
        <v>44</v>
      </c>
      <c r="AC1309" t="s">
        <v>769</v>
      </c>
      <c r="AD1309" t="s">
        <v>1302</v>
      </c>
      <c r="AE1309" t="s">
        <v>37</v>
      </c>
      <c r="AF1309" t="s">
        <v>37</v>
      </c>
      <c r="AG1309" t="s">
        <v>37</v>
      </c>
      <c r="AH1309" t="s">
        <v>37</v>
      </c>
      <c r="AI1309" t="s">
        <v>37</v>
      </c>
    </row>
    <row r="1310" spans="1:35" ht="16.850000000000001" customHeight="1">
      <c r="A1310" s="65" t="str">
        <f>IF(L1310="","",IF(COUNTIF(Wip!K:K,L1310)=0,IF(W1310="","KGB","KBB"),IF(AND(_xlfn.IFNA(VLOOKUP(L1310,Wip!K:M,3,0),"")="Y",Q1310="MTCAPPLYCONF"),"On Hold",IF(W1310="","KGB","KBB"))))</f>
        <v>KGB</v>
      </c>
      <c r="B1310" s="65" t="str">
        <f>IF(A1310="on hold", "on hold",
 IF(A1310="KGB", "Standard Shipment",
  IF(IFERROR(IFERROR(VLOOKUP(L1310, List!D:J, 7, 0), VLOOKUP(L1310&amp;"", List!D:J, 7, 0)), 0)=0,
   IF(IFERROR(IFERROR(VLOOKUP(L1310, 'CND List'!$A:$C, 3, 0), VLOOKUP(L1310&amp;"", 'CND List'!$A:$C, 3, 0)), 0)=0,
    IF(A1310="KBB", "-", ""),
    IFERROR(VLOOKUP(L1310, 'CND List'!$A:$C, 3, 0), VLOOKUP(L1310&amp;"", 'CND List'!$A:$C, 3, 0))
   ),
   IFERROR(VLOOKUP(L1310, List!D:J, 7, 0), VLOOKUP(L1310&amp;"", List!D:J, 7, 0))
  )
 )
)</f>
        <v>Standard Shipment</v>
      </c>
      <c r="C1310" s="66" t="str">
        <f t="shared" si="21"/>
        <v>Standard Shipment</v>
      </c>
      <c r="D1310" s="67" t="str">
        <f ca="1">IF(C1310="Local Scrap","Closed",IFERROR(IF(A1310="kgb","Closed",IF(MID(C1310,5,1)="Q","Closed",LOOKUP(TODAY()-W1310, {0,31,91,181,366}, {"0-30天","31-90天","91-180天","181-365天","365天以上"}))), LOOKUP(TODAY()-Z1310, {0,31,91,181,366}, {"0-30天","31-90天","91-180天","181-365天","365天以上"})))</f>
        <v>Closed</v>
      </c>
      <c r="E1310" s="67" t="str" cm="1">
        <f t="array" ref="E1310">IF(A1310&lt;&gt;"kbb", "", IF(IFERROR(VALUE(V1310), 0)=MAX(INDEX(($A$2:$A$4929="kbb")*($L$2:$L$4929=L1310)*IFERROR(VALUE($V$2:$V$4929), 0), 0)), "最新", "歷史重複"))</f>
        <v/>
      </c>
      <c r="F1310" t="s">
        <v>6056</v>
      </c>
      <c r="G1310" t="s">
        <v>29</v>
      </c>
      <c r="H1310" t="s">
        <v>30</v>
      </c>
      <c r="I1310" t="s">
        <v>3483</v>
      </c>
      <c r="J1310" t="s">
        <v>6057</v>
      </c>
      <c r="K1310" t="s">
        <v>6058</v>
      </c>
      <c r="L1310" t="s">
        <v>6059</v>
      </c>
      <c r="M1310" t="s">
        <v>2086</v>
      </c>
      <c r="N1310" t="s">
        <v>2087</v>
      </c>
      <c r="O1310" t="s">
        <v>37</v>
      </c>
      <c r="P1310" t="s">
        <v>6060</v>
      </c>
      <c r="Q1310" t="s">
        <v>38</v>
      </c>
      <c r="R1310" t="s">
        <v>1881</v>
      </c>
      <c r="S1310" t="s">
        <v>6061</v>
      </c>
      <c r="T1310" t="s">
        <v>6062</v>
      </c>
      <c r="U1310" t="s">
        <v>6063</v>
      </c>
      <c r="V1310" t="s">
        <v>6063</v>
      </c>
      <c r="W1310" t="s">
        <v>37</v>
      </c>
      <c r="X1310" t="s">
        <v>37</v>
      </c>
      <c r="Y1310" t="s">
        <v>37</v>
      </c>
      <c r="Z1310" t="s">
        <v>6064</v>
      </c>
      <c r="AA1310" t="s">
        <v>44</v>
      </c>
      <c r="AB1310" t="s">
        <v>44</v>
      </c>
      <c r="AC1310" t="s">
        <v>45</v>
      </c>
      <c r="AD1310" t="s">
        <v>1847</v>
      </c>
      <c r="AE1310" t="s">
        <v>6065</v>
      </c>
      <c r="AF1310" t="s">
        <v>1730</v>
      </c>
      <c r="AG1310">
        <v>622632</v>
      </c>
      <c r="AH1310">
        <v>5.0999999999999996</v>
      </c>
      <c r="AI1310">
        <v>5.0999999999999996</v>
      </c>
    </row>
    <row r="1311" spans="1:35" ht="16.850000000000001" customHeight="1">
      <c r="A1311" s="65" t="str">
        <f>IF(L1311="","",IF(COUNTIF(Wip!K:K,L1311)=0,IF(W1311="","KGB","KBB"),IF(AND(_xlfn.IFNA(VLOOKUP(L1311,Wip!K:M,3,0),"")="Y",Q1311="MTCAPPLYCONF"),"On Hold",IF(W1311="","KGB","KBB"))))</f>
        <v>On Hold</v>
      </c>
      <c r="B1311" s="65" t="str">
        <f>IF(A1311="on hold", "on hold",
 IF(A1311="KGB", "Standard Shipment",
  IF(IFERROR(IFERROR(VLOOKUP(L1311, List!D:J, 7, 0), VLOOKUP(L1311&amp;"", List!D:J, 7, 0)), 0)=0,
   IF(IFERROR(IFERROR(VLOOKUP(L1311, 'CND List'!$A:$C, 3, 0), VLOOKUP(L1311&amp;"", 'CND List'!$A:$C, 3, 0)), 0)=0,
    IF(A1311="KBB", "-", ""),
    IFERROR(VLOOKUP(L1311, 'CND List'!$A:$C, 3, 0), VLOOKUP(L1311&amp;"", 'CND List'!$A:$C, 3, 0))
   ),
   IFERROR(VLOOKUP(L1311, List!D:J, 7, 0), VLOOKUP(L1311&amp;"", List!D:J, 7, 0))
  )
 )
)</f>
        <v>on hold</v>
      </c>
      <c r="C1311" s="66" t="str">
        <f t="shared" si="21"/>
        <v>on hold</v>
      </c>
      <c r="D1311" s="67" t="str">
        <f ca="1">IF(C1311="Local Scrap","Closed",IFERROR(IF(A1311="kgb","Closed",IF(MID(C1311,5,1)="Q","Closed",LOOKUP(TODAY()-W1311, {0,31,91,181,366}, {"0-30天","31-90天","91-180天","181-365天","365天以上"}))), LOOKUP(TODAY()-Z1311, {0,31,91,181,366}, {"0-30天","31-90天","91-180天","181-365天","365天以上"})))</f>
        <v>0-30天</v>
      </c>
      <c r="E1311" s="67" t="str" cm="1">
        <f t="array" ref="E1311">IF(A1311&lt;&gt;"kbb", "", IF(IFERROR(VALUE(V1311), 0)=MAX(INDEX(($A$2:$A$4929="kbb")*($L$2:$L$4929=L1311)*IFERROR(VALUE($V$2:$V$4929), 0), 0)), "最新", "歷史重複"))</f>
        <v/>
      </c>
      <c r="F1311" t="s">
        <v>6056</v>
      </c>
      <c r="G1311" t="s">
        <v>29</v>
      </c>
      <c r="H1311" t="s">
        <v>30</v>
      </c>
      <c r="I1311" t="s">
        <v>3483</v>
      </c>
      <c r="J1311" t="s">
        <v>6057</v>
      </c>
      <c r="K1311" t="s">
        <v>6058</v>
      </c>
      <c r="L1311" t="s">
        <v>6066</v>
      </c>
      <c r="M1311" t="s">
        <v>2191</v>
      </c>
      <c r="N1311" t="s">
        <v>2192</v>
      </c>
      <c r="O1311" t="s">
        <v>37</v>
      </c>
      <c r="P1311" t="s">
        <v>6066</v>
      </c>
      <c r="Q1311" t="s">
        <v>2309</v>
      </c>
      <c r="R1311" t="s">
        <v>1881</v>
      </c>
      <c r="S1311" t="s">
        <v>6061</v>
      </c>
      <c r="T1311" t="s">
        <v>37</v>
      </c>
      <c r="U1311" t="s">
        <v>37</v>
      </c>
      <c r="V1311" t="s">
        <v>37</v>
      </c>
      <c r="W1311" t="s">
        <v>37</v>
      </c>
      <c r="X1311" t="s">
        <v>37</v>
      </c>
      <c r="Y1311" t="s">
        <v>37</v>
      </c>
      <c r="Z1311" t="s">
        <v>6067</v>
      </c>
      <c r="AA1311" t="s">
        <v>44</v>
      </c>
      <c r="AB1311" t="s">
        <v>44</v>
      </c>
      <c r="AC1311" t="s">
        <v>45</v>
      </c>
      <c r="AD1311" t="s">
        <v>1847</v>
      </c>
      <c r="AE1311" t="s">
        <v>37</v>
      </c>
      <c r="AF1311" t="s">
        <v>37</v>
      </c>
      <c r="AG1311" t="s">
        <v>37</v>
      </c>
      <c r="AH1311" t="s">
        <v>37</v>
      </c>
      <c r="AI1311" t="s">
        <v>37</v>
      </c>
    </row>
    <row r="1312" spans="1:35" ht="16.850000000000001" customHeight="1">
      <c r="A1312" s="65" t="str">
        <f>IF(L1312="","",IF(COUNTIF(Wip!K:K,L1312)=0,IF(W1312="","KGB","KBB"),IF(AND(_xlfn.IFNA(VLOOKUP(L1312,Wip!K:M,3,0),"")="Y",Q1312="MTCAPPLYCONF"),"On Hold",IF(W1312="","KGB","KBB"))))</f>
        <v>KGB</v>
      </c>
      <c r="B1312" s="65" t="str">
        <f>IF(A1312="on hold", "on hold",
 IF(A1312="KGB", "Standard Shipment",
  IF(IFERROR(IFERROR(VLOOKUP(L1312, List!D:J, 7, 0), VLOOKUP(L1312&amp;"", List!D:J, 7, 0)), 0)=0,
   IF(IFERROR(IFERROR(VLOOKUP(L1312, 'CND List'!$A:$C, 3, 0), VLOOKUP(L1312&amp;"", 'CND List'!$A:$C, 3, 0)), 0)=0,
    IF(A1312="KBB", "-", ""),
    IFERROR(VLOOKUP(L1312, 'CND List'!$A:$C, 3, 0), VLOOKUP(L1312&amp;"", 'CND List'!$A:$C, 3, 0))
   ),
   IFERROR(VLOOKUP(L1312, List!D:J, 7, 0), VLOOKUP(L1312&amp;"", List!D:J, 7, 0))
  )
 )
)</f>
        <v>Standard Shipment</v>
      </c>
      <c r="C1312" s="66" t="str">
        <f t="shared" si="21"/>
        <v>Standard Shipment</v>
      </c>
      <c r="D1312" s="67" t="str">
        <f ca="1">IF(C1312="Local Scrap","Closed",IFERROR(IF(A1312="kgb","Closed",IF(MID(C1312,5,1)="Q","Closed",LOOKUP(TODAY()-W1312, {0,31,91,181,366}, {"0-30天","31-90天","91-180天","181-365天","365天以上"}))), LOOKUP(TODAY()-Z1312, {0,31,91,181,366}, {"0-30天","31-90天","91-180天","181-365天","365天以上"})))</f>
        <v>Closed</v>
      </c>
      <c r="E1312" s="67" t="str" cm="1">
        <f t="array" ref="E1312">IF(A1312&lt;&gt;"kbb", "", IF(IFERROR(VALUE(V1312), 0)=MAX(INDEX(($A$2:$A$4929="kbb")*($L$2:$L$4929=L1312)*IFERROR(VALUE($V$2:$V$4929), 0), 0)), "最新", "歷史重複"))</f>
        <v/>
      </c>
      <c r="F1312" t="s">
        <v>6056</v>
      </c>
      <c r="G1312" t="s">
        <v>29</v>
      </c>
      <c r="H1312" t="s">
        <v>30</v>
      </c>
      <c r="I1312" t="s">
        <v>3483</v>
      </c>
      <c r="J1312" t="s">
        <v>6057</v>
      </c>
      <c r="K1312" t="s">
        <v>6058</v>
      </c>
      <c r="L1312" t="s">
        <v>6068</v>
      </c>
      <c r="M1312" t="s">
        <v>2086</v>
      </c>
      <c r="N1312" t="s">
        <v>2087</v>
      </c>
      <c r="O1312" t="s">
        <v>37</v>
      </c>
      <c r="P1312" t="s">
        <v>6069</v>
      </c>
      <c r="Q1312" t="s">
        <v>38</v>
      </c>
      <c r="R1312" t="s">
        <v>1881</v>
      </c>
      <c r="S1312" t="s">
        <v>6061</v>
      </c>
      <c r="T1312" t="s">
        <v>6070</v>
      </c>
      <c r="U1312" t="s">
        <v>6063</v>
      </c>
      <c r="V1312" t="s">
        <v>6063</v>
      </c>
      <c r="W1312" t="s">
        <v>37</v>
      </c>
      <c r="X1312" t="s">
        <v>37</v>
      </c>
      <c r="Y1312" t="s">
        <v>37</v>
      </c>
      <c r="Z1312" t="s">
        <v>6071</v>
      </c>
      <c r="AA1312" t="s">
        <v>44</v>
      </c>
      <c r="AB1312" t="s">
        <v>44</v>
      </c>
      <c r="AC1312" t="s">
        <v>45</v>
      </c>
      <c r="AD1312" t="s">
        <v>1847</v>
      </c>
      <c r="AE1312" t="s">
        <v>6065</v>
      </c>
      <c r="AF1312" t="s">
        <v>1730</v>
      </c>
      <c r="AG1312">
        <v>622632</v>
      </c>
      <c r="AH1312">
        <v>5.0999999999999996</v>
      </c>
      <c r="AI1312">
        <v>5.0999999999999996</v>
      </c>
    </row>
    <row r="1313" spans="1:35" ht="16.850000000000001" customHeight="1">
      <c r="A1313" s="65" t="str">
        <f>IF(L1313="","",IF(COUNTIF(Wip!K:K,L1313)=0,IF(W1313="","KGB","KBB"),IF(AND(_xlfn.IFNA(VLOOKUP(L1313,Wip!K:M,3,0),"")="Y",Q1313="MTCAPPLYCONF"),"On Hold",IF(W1313="","KGB","KBB"))))</f>
        <v>KGB</v>
      </c>
      <c r="B1313" s="65" t="str">
        <f>IF(A1313="on hold", "on hold",
 IF(A1313="KGB", "Standard Shipment",
  IF(IFERROR(IFERROR(VLOOKUP(L1313, List!D:J, 7, 0), VLOOKUP(L1313&amp;"", List!D:J, 7, 0)), 0)=0,
   IF(IFERROR(IFERROR(VLOOKUP(L1313, 'CND List'!$A:$C, 3, 0), VLOOKUP(L1313&amp;"", 'CND List'!$A:$C, 3, 0)), 0)=0,
    IF(A1313="KBB", "-", ""),
    IFERROR(VLOOKUP(L1313, 'CND List'!$A:$C, 3, 0), VLOOKUP(L1313&amp;"", 'CND List'!$A:$C, 3, 0))
   ),
   IFERROR(VLOOKUP(L1313, List!D:J, 7, 0), VLOOKUP(L1313&amp;"", List!D:J, 7, 0))
  )
 )
)</f>
        <v>Standard Shipment</v>
      </c>
      <c r="C1313" s="66" t="str">
        <f t="shared" si="21"/>
        <v>Standard Shipment</v>
      </c>
      <c r="D1313" s="67" t="str">
        <f ca="1">IF(C1313="Local Scrap","Closed",IFERROR(IF(A1313="kgb","Closed",IF(MID(C1313,5,1)="Q","Closed",LOOKUP(TODAY()-W1313, {0,31,91,181,366}, {"0-30天","31-90天","91-180天","181-365天","365天以上"}))), LOOKUP(TODAY()-Z1313, {0,31,91,181,366}, {"0-30天","31-90天","91-180天","181-365天","365天以上"})))</f>
        <v>Closed</v>
      </c>
      <c r="E1313" s="67" t="str" cm="1">
        <f t="array" ref="E1313">IF(A1313&lt;&gt;"kbb", "", IF(IFERROR(VALUE(V1313), 0)=MAX(INDEX(($A$2:$A$4929="kbb")*($L$2:$L$4929=L1313)*IFERROR(VALUE($V$2:$V$4929), 0), 0)), "最新", "歷史重複"))</f>
        <v/>
      </c>
      <c r="F1313" t="s">
        <v>6072</v>
      </c>
      <c r="G1313" t="s">
        <v>29</v>
      </c>
      <c r="H1313" t="s">
        <v>30</v>
      </c>
      <c r="I1313" t="s">
        <v>3483</v>
      </c>
      <c r="J1313" t="s">
        <v>6073</v>
      </c>
      <c r="K1313" t="s">
        <v>6074</v>
      </c>
      <c r="L1313" t="s">
        <v>6075</v>
      </c>
      <c r="M1313" t="s">
        <v>2711</v>
      </c>
      <c r="N1313" t="s">
        <v>2712</v>
      </c>
      <c r="O1313" t="s">
        <v>37</v>
      </c>
      <c r="P1313" t="s">
        <v>6076</v>
      </c>
      <c r="Q1313" t="s">
        <v>38</v>
      </c>
      <c r="R1313" t="s">
        <v>1881</v>
      </c>
      <c r="S1313" t="s">
        <v>6077</v>
      </c>
      <c r="T1313" t="s">
        <v>6078</v>
      </c>
      <c r="U1313" t="s">
        <v>6063</v>
      </c>
      <c r="V1313" t="s">
        <v>6063</v>
      </c>
      <c r="W1313" t="s">
        <v>37</v>
      </c>
      <c r="X1313" t="s">
        <v>37</v>
      </c>
      <c r="Y1313" t="s">
        <v>37</v>
      </c>
      <c r="Z1313" t="s">
        <v>6079</v>
      </c>
      <c r="AA1313" t="s">
        <v>44</v>
      </c>
      <c r="AB1313" t="s">
        <v>44</v>
      </c>
      <c r="AC1313" t="s">
        <v>45</v>
      </c>
      <c r="AD1313" t="s">
        <v>1539</v>
      </c>
      <c r="AE1313" t="s">
        <v>6065</v>
      </c>
      <c r="AF1313" t="s">
        <v>1730</v>
      </c>
      <c r="AG1313">
        <v>622632</v>
      </c>
      <c r="AH1313">
        <v>5.0999999999999996</v>
      </c>
      <c r="AI1313">
        <v>5.0999999999999996</v>
      </c>
    </row>
    <row r="1314" spans="1:35" ht="16.850000000000001" customHeight="1">
      <c r="A1314" s="65" t="str">
        <f>IF(L1314="","",IF(COUNTIF(Wip!K:K,L1314)=0,IF(W1314="","KGB","KBB"),IF(AND(_xlfn.IFNA(VLOOKUP(L1314,Wip!K:M,3,0),"")="Y",Q1314="MTCAPPLYCONF"),"On Hold",IF(W1314="","KGB","KBB"))))</f>
        <v>KGB</v>
      </c>
      <c r="B1314" s="65" t="str">
        <f>IF(A1314="on hold", "on hold",
 IF(A1314="KGB", "Standard Shipment",
  IF(IFERROR(IFERROR(VLOOKUP(L1314, List!D:J, 7, 0), VLOOKUP(L1314&amp;"", List!D:J, 7, 0)), 0)=0,
   IF(IFERROR(IFERROR(VLOOKUP(L1314, 'CND List'!$A:$C, 3, 0), VLOOKUP(L1314&amp;"", 'CND List'!$A:$C, 3, 0)), 0)=0,
    IF(A1314="KBB", "-", ""),
    IFERROR(VLOOKUP(L1314, 'CND List'!$A:$C, 3, 0), VLOOKUP(L1314&amp;"", 'CND List'!$A:$C, 3, 0))
   ),
   IFERROR(VLOOKUP(L1314, List!D:J, 7, 0), VLOOKUP(L1314&amp;"", List!D:J, 7, 0))
  )
 )
)</f>
        <v>Standard Shipment</v>
      </c>
      <c r="C1314" s="66" t="str">
        <f t="shared" si="21"/>
        <v>Standard Shipment</v>
      </c>
      <c r="D1314" s="67" t="str">
        <f ca="1">IF(C1314="Local Scrap","Closed",IFERROR(IF(A1314="kgb","Closed",IF(MID(C1314,5,1)="Q","Closed",LOOKUP(TODAY()-W1314, {0,31,91,181,366}, {"0-30天","31-90天","91-180天","181-365天","365天以上"}))), LOOKUP(TODAY()-Z1314, {0,31,91,181,366}, {"0-30天","31-90天","91-180天","181-365天","365天以上"})))</f>
        <v>Closed</v>
      </c>
      <c r="E1314" s="67" t="str" cm="1">
        <f t="array" ref="E1314">IF(A1314&lt;&gt;"kbb", "", IF(IFERROR(VALUE(V1314), 0)=MAX(INDEX(($A$2:$A$4929="kbb")*($L$2:$L$4929=L1314)*IFERROR(VALUE($V$2:$V$4929), 0), 0)), "最新", "歷史重複"))</f>
        <v/>
      </c>
      <c r="F1314" t="s">
        <v>6072</v>
      </c>
      <c r="G1314" t="s">
        <v>29</v>
      </c>
      <c r="H1314" t="s">
        <v>30</v>
      </c>
      <c r="I1314" t="s">
        <v>3483</v>
      </c>
      <c r="J1314" t="s">
        <v>6073</v>
      </c>
      <c r="K1314" t="s">
        <v>6074</v>
      </c>
      <c r="L1314" t="s">
        <v>6080</v>
      </c>
      <c r="M1314" t="s">
        <v>2544</v>
      </c>
      <c r="N1314" t="s">
        <v>2481</v>
      </c>
      <c r="O1314" t="s">
        <v>37</v>
      </c>
      <c r="P1314" t="s">
        <v>6081</v>
      </c>
      <c r="Q1314" t="s">
        <v>38</v>
      </c>
      <c r="R1314" t="s">
        <v>1881</v>
      </c>
      <c r="S1314" t="s">
        <v>6082</v>
      </c>
      <c r="T1314" t="s">
        <v>6083</v>
      </c>
      <c r="U1314" t="s">
        <v>6084</v>
      </c>
      <c r="V1314" t="s">
        <v>6084</v>
      </c>
      <c r="W1314" t="s">
        <v>37</v>
      </c>
      <c r="X1314" t="s">
        <v>37</v>
      </c>
      <c r="Y1314" t="s">
        <v>37</v>
      </c>
      <c r="Z1314" t="s">
        <v>6085</v>
      </c>
      <c r="AA1314" t="s">
        <v>44</v>
      </c>
      <c r="AB1314" t="s">
        <v>44</v>
      </c>
      <c r="AC1314" t="s">
        <v>45</v>
      </c>
      <c r="AD1314" t="s">
        <v>1532</v>
      </c>
      <c r="AE1314" t="s">
        <v>6065</v>
      </c>
      <c r="AF1314" t="s">
        <v>48</v>
      </c>
      <c r="AG1314">
        <v>622632</v>
      </c>
      <c r="AH1314">
        <v>6.7</v>
      </c>
      <c r="AI1314">
        <v>6.7</v>
      </c>
    </row>
    <row r="1315" spans="1:35" ht="16.850000000000001" customHeight="1">
      <c r="A1315" s="65" t="str">
        <f>IF(L1315="","",IF(COUNTIF(Wip!K:K,L1315)=0,IF(W1315="","KGB","KBB"),IF(AND(_xlfn.IFNA(VLOOKUP(L1315,Wip!K:M,3,0),"")="Y",Q1315="MTCAPPLYCONF"),"On Hold",IF(W1315="","KGB","KBB"))))</f>
        <v>KGB</v>
      </c>
      <c r="B1315" s="65" t="str">
        <f>IF(A1315="on hold", "on hold",
 IF(A1315="KGB", "Standard Shipment",
  IF(IFERROR(IFERROR(VLOOKUP(L1315, List!D:J, 7, 0), VLOOKUP(L1315&amp;"", List!D:J, 7, 0)), 0)=0,
   IF(IFERROR(IFERROR(VLOOKUP(L1315, 'CND List'!$A:$C, 3, 0), VLOOKUP(L1315&amp;"", 'CND List'!$A:$C, 3, 0)), 0)=0,
    IF(A1315="KBB", "-", ""),
    IFERROR(VLOOKUP(L1315, 'CND List'!$A:$C, 3, 0), VLOOKUP(L1315&amp;"", 'CND List'!$A:$C, 3, 0))
   ),
   IFERROR(VLOOKUP(L1315, List!D:J, 7, 0), VLOOKUP(L1315&amp;"", List!D:J, 7, 0))
  )
 )
)</f>
        <v>Standard Shipment</v>
      </c>
      <c r="C1315" s="66" t="str">
        <f t="shared" si="21"/>
        <v>Standard Shipment</v>
      </c>
      <c r="D1315" s="67" t="str">
        <f ca="1">IF(C1315="Local Scrap","Closed",IFERROR(IF(A1315="kgb","Closed",IF(MID(C1315,5,1)="Q","Closed",LOOKUP(TODAY()-W1315, {0,31,91,181,366}, {"0-30天","31-90天","91-180天","181-365天","365天以上"}))), LOOKUP(TODAY()-Z1315, {0,31,91,181,366}, {"0-30天","31-90天","91-180天","181-365天","365天以上"})))</f>
        <v>Closed</v>
      </c>
      <c r="E1315" s="67" t="str" cm="1">
        <f t="array" ref="E1315">IF(A1315&lt;&gt;"kbb", "", IF(IFERROR(VALUE(V1315), 0)=MAX(INDEX(($A$2:$A$4929="kbb")*($L$2:$L$4929=L1315)*IFERROR(VALUE($V$2:$V$4929), 0), 0)), "最新", "歷史重複"))</f>
        <v/>
      </c>
      <c r="F1315" t="s">
        <v>6072</v>
      </c>
      <c r="G1315" t="s">
        <v>29</v>
      </c>
      <c r="H1315" t="s">
        <v>30</v>
      </c>
      <c r="I1315" t="s">
        <v>3483</v>
      </c>
      <c r="J1315" t="s">
        <v>6073</v>
      </c>
      <c r="K1315" t="s">
        <v>6074</v>
      </c>
      <c r="L1315" t="s">
        <v>6086</v>
      </c>
      <c r="M1315" t="s">
        <v>2544</v>
      </c>
      <c r="N1315" t="s">
        <v>2481</v>
      </c>
      <c r="O1315" t="s">
        <v>37</v>
      </c>
      <c r="P1315" t="s">
        <v>6087</v>
      </c>
      <c r="Q1315" t="s">
        <v>38</v>
      </c>
      <c r="R1315" t="s">
        <v>1881</v>
      </c>
      <c r="S1315" t="s">
        <v>6082</v>
      </c>
      <c r="T1315" t="s">
        <v>6088</v>
      </c>
      <c r="U1315" t="s">
        <v>6063</v>
      </c>
      <c r="V1315" t="s">
        <v>6063</v>
      </c>
      <c r="W1315" t="s">
        <v>37</v>
      </c>
      <c r="X1315" t="s">
        <v>37</v>
      </c>
      <c r="Y1315" t="s">
        <v>37</v>
      </c>
      <c r="Z1315" t="s">
        <v>6089</v>
      </c>
      <c r="AA1315" t="s">
        <v>44</v>
      </c>
      <c r="AB1315" t="s">
        <v>44</v>
      </c>
      <c r="AC1315" t="s">
        <v>45</v>
      </c>
      <c r="AD1315" t="s">
        <v>1532</v>
      </c>
      <c r="AE1315" t="s">
        <v>6065</v>
      </c>
      <c r="AF1315" t="s">
        <v>48</v>
      </c>
      <c r="AG1315">
        <v>622632</v>
      </c>
      <c r="AH1315">
        <v>6.7</v>
      </c>
      <c r="AI1315">
        <v>6.7</v>
      </c>
    </row>
    <row r="1316" spans="1:35" ht="16.850000000000001" customHeight="1">
      <c r="A1316" s="65" t="str">
        <f>IF(L1316="","",IF(COUNTIF(Wip!K:K,L1316)=0,IF(W1316="","KGB","KBB"),IF(AND(_xlfn.IFNA(VLOOKUP(L1316,Wip!K:M,3,0),"")="Y",Q1316="MTCAPPLYCONF"),"On Hold",IF(W1316="","KGB","KBB"))))</f>
        <v>On Hold</v>
      </c>
      <c r="B1316" s="65" t="str">
        <f>IF(A1316="on hold", "on hold",
 IF(A1316="KGB", "Standard Shipment",
  IF(IFERROR(IFERROR(VLOOKUP(L1316, List!D:J, 7, 0), VLOOKUP(L1316&amp;"", List!D:J, 7, 0)), 0)=0,
   IF(IFERROR(IFERROR(VLOOKUP(L1316, 'CND List'!$A:$C, 3, 0), VLOOKUP(L1316&amp;"", 'CND List'!$A:$C, 3, 0)), 0)=0,
    IF(A1316="KBB", "-", ""),
    IFERROR(VLOOKUP(L1316, 'CND List'!$A:$C, 3, 0), VLOOKUP(L1316&amp;"", 'CND List'!$A:$C, 3, 0))
   ),
   IFERROR(VLOOKUP(L1316, List!D:J, 7, 0), VLOOKUP(L1316&amp;"", List!D:J, 7, 0))
  )
 )
)</f>
        <v>on hold</v>
      </c>
      <c r="C1316" s="66" t="str">
        <f t="shared" si="21"/>
        <v>on hold</v>
      </c>
      <c r="D1316" s="67" t="str">
        <f ca="1">IF(C1316="Local Scrap","Closed",IFERROR(IF(A1316="kgb","Closed",IF(MID(C1316,5,1)="Q","Closed",LOOKUP(TODAY()-W1316, {0,31,91,181,366}, {"0-30天","31-90天","91-180天","181-365天","365天以上"}))), LOOKUP(TODAY()-Z1316, {0,31,91,181,366}, {"0-30天","31-90天","91-180天","181-365天","365天以上"})))</f>
        <v>0-30天</v>
      </c>
      <c r="E1316" s="67" t="str" cm="1">
        <f t="array" ref="E1316">IF(A1316&lt;&gt;"kbb", "", IF(IFERROR(VALUE(V1316), 0)=MAX(INDEX(($A$2:$A$4929="kbb")*($L$2:$L$4929=L1316)*IFERROR(VALUE($V$2:$V$4929), 0), 0)), "最新", "歷史重複"))</f>
        <v/>
      </c>
      <c r="F1316" t="s">
        <v>6072</v>
      </c>
      <c r="G1316" t="s">
        <v>29</v>
      </c>
      <c r="H1316" t="s">
        <v>30</v>
      </c>
      <c r="I1316" t="s">
        <v>3483</v>
      </c>
      <c r="J1316" t="s">
        <v>6073</v>
      </c>
      <c r="K1316" t="s">
        <v>6074</v>
      </c>
      <c r="L1316" t="s">
        <v>6090</v>
      </c>
      <c r="M1316" t="s">
        <v>1259</v>
      </c>
      <c r="N1316" t="s">
        <v>1260</v>
      </c>
      <c r="O1316" t="s">
        <v>37</v>
      </c>
      <c r="P1316" t="s">
        <v>6090</v>
      </c>
      <c r="Q1316" t="s">
        <v>2309</v>
      </c>
      <c r="R1316" t="s">
        <v>1881</v>
      </c>
      <c r="S1316" t="s">
        <v>6082</v>
      </c>
      <c r="T1316" t="s">
        <v>37</v>
      </c>
      <c r="U1316" t="s">
        <v>37</v>
      </c>
      <c r="V1316" t="s">
        <v>37</v>
      </c>
      <c r="W1316" t="s">
        <v>37</v>
      </c>
      <c r="X1316" t="s">
        <v>37</v>
      </c>
      <c r="Y1316" t="s">
        <v>37</v>
      </c>
      <c r="Z1316" t="s">
        <v>6091</v>
      </c>
      <c r="AA1316" t="s">
        <v>44</v>
      </c>
      <c r="AB1316" t="s">
        <v>44</v>
      </c>
      <c r="AC1316" t="s">
        <v>45</v>
      </c>
      <c r="AD1316" t="s">
        <v>1257</v>
      </c>
      <c r="AE1316" t="s">
        <v>37</v>
      </c>
      <c r="AF1316" t="s">
        <v>37</v>
      </c>
      <c r="AG1316" t="s">
        <v>37</v>
      </c>
      <c r="AH1316" t="s">
        <v>37</v>
      </c>
      <c r="AI1316" t="s">
        <v>37</v>
      </c>
    </row>
    <row r="1317" spans="1:35" ht="16.850000000000001" customHeight="1">
      <c r="A1317" s="65" t="str">
        <f>IF(L1317="","",IF(COUNTIF(Wip!K:K,L1317)=0,IF(W1317="","KGB","KBB"),IF(AND(_xlfn.IFNA(VLOOKUP(L1317,Wip!K:M,3,0),"")="Y",Q1317="MTCAPPLYCONF"),"On Hold",IF(W1317="","KGB","KBB"))))</f>
        <v>On Hold</v>
      </c>
      <c r="B1317" s="65" t="str">
        <f>IF(A1317="on hold", "on hold",
 IF(A1317="KGB", "Standard Shipment",
  IF(IFERROR(IFERROR(VLOOKUP(L1317, List!D:J, 7, 0), VLOOKUP(L1317&amp;"", List!D:J, 7, 0)), 0)=0,
   IF(IFERROR(IFERROR(VLOOKUP(L1317, 'CND List'!$A:$C, 3, 0), VLOOKUP(L1317&amp;"", 'CND List'!$A:$C, 3, 0)), 0)=0,
    IF(A1317="KBB", "-", ""),
    IFERROR(VLOOKUP(L1317, 'CND List'!$A:$C, 3, 0), VLOOKUP(L1317&amp;"", 'CND List'!$A:$C, 3, 0))
   ),
   IFERROR(VLOOKUP(L1317, List!D:J, 7, 0), VLOOKUP(L1317&amp;"", List!D:J, 7, 0))
  )
 )
)</f>
        <v>on hold</v>
      </c>
      <c r="C1317" s="66" t="str">
        <f t="shared" si="21"/>
        <v>on hold</v>
      </c>
      <c r="D1317" s="67" t="str">
        <f ca="1">IF(C1317="Local Scrap","Closed",IFERROR(IF(A1317="kgb","Closed",IF(MID(C1317,5,1)="Q","Closed",LOOKUP(TODAY()-W1317, {0,31,91,181,366}, {"0-30天","31-90天","91-180天","181-365天","365天以上"}))), LOOKUP(TODAY()-Z1317, {0,31,91,181,366}, {"0-30天","31-90天","91-180天","181-365天","365天以上"})))</f>
        <v>0-30天</v>
      </c>
      <c r="E1317" s="67" t="str" cm="1">
        <f t="array" ref="E1317">IF(A1317&lt;&gt;"kbb", "", IF(IFERROR(VALUE(V1317), 0)=MAX(INDEX(($A$2:$A$4929="kbb")*($L$2:$L$4929=L1317)*IFERROR(VALUE($V$2:$V$4929), 0), 0)), "最新", "歷史重複"))</f>
        <v/>
      </c>
      <c r="F1317" t="s">
        <v>6072</v>
      </c>
      <c r="G1317" t="s">
        <v>29</v>
      </c>
      <c r="H1317" t="s">
        <v>30</v>
      </c>
      <c r="I1317" t="s">
        <v>3483</v>
      </c>
      <c r="J1317" t="s">
        <v>6073</v>
      </c>
      <c r="K1317" t="s">
        <v>6074</v>
      </c>
      <c r="L1317" t="s">
        <v>6092</v>
      </c>
      <c r="M1317" t="s">
        <v>2544</v>
      </c>
      <c r="N1317" t="s">
        <v>2481</v>
      </c>
      <c r="O1317" t="s">
        <v>37</v>
      </c>
      <c r="P1317" t="s">
        <v>6092</v>
      </c>
      <c r="Q1317" t="s">
        <v>2309</v>
      </c>
      <c r="R1317" t="s">
        <v>1881</v>
      </c>
      <c r="S1317" t="s">
        <v>6082</v>
      </c>
      <c r="T1317" t="s">
        <v>37</v>
      </c>
      <c r="U1317" t="s">
        <v>37</v>
      </c>
      <c r="V1317" t="s">
        <v>37</v>
      </c>
      <c r="W1317" t="s">
        <v>37</v>
      </c>
      <c r="X1317" t="s">
        <v>37</v>
      </c>
      <c r="Y1317" t="s">
        <v>37</v>
      </c>
      <c r="Z1317" t="s">
        <v>6093</v>
      </c>
      <c r="AA1317" t="s">
        <v>44</v>
      </c>
      <c r="AB1317" t="s">
        <v>44</v>
      </c>
      <c r="AC1317" t="s">
        <v>45</v>
      </c>
      <c r="AD1317" t="s">
        <v>1532</v>
      </c>
      <c r="AE1317" t="s">
        <v>37</v>
      </c>
      <c r="AF1317" t="s">
        <v>37</v>
      </c>
      <c r="AG1317" t="s">
        <v>37</v>
      </c>
      <c r="AH1317" t="s">
        <v>37</v>
      </c>
      <c r="AI1317" t="s">
        <v>37</v>
      </c>
    </row>
    <row r="1318" spans="1:35" ht="16.850000000000001" customHeight="1">
      <c r="A1318" s="65" t="str">
        <f>IF(L1318="","",IF(COUNTIF(Wip!K:K,L1318)=0,IF(W1318="","KGB","KBB"),IF(AND(_xlfn.IFNA(VLOOKUP(L1318,Wip!K:M,3,0),"")="Y",Q1318="MTCAPPLYCONF"),"On Hold",IF(W1318="","KGB","KBB"))))</f>
        <v>KGB</v>
      </c>
      <c r="B1318" s="65" t="str">
        <f>IF(A1318="on hold", "on hold",
 IF(A1318="KGB", "Standard Shipment",
  IF(IFERROR(IFERROR(VLOOKUP(L1318, List!D:J, 7, 0), VLOOKUP(L1318&amp;"", List!D:J, 7, 0)), 0)=0,
   IF(IFERROR(IFERROR(VLOOKUP(L1318, 'CND List'!$A:$C, 3, 0), VLOOKUP(L1318&amp;"", 'CND List'!$A:$C, 3, 0)), 0)=0,
    IF(A1318="KBB", "-", ""),
    IFERROR(VLOOKUP(L1318, 'CND List'!$A:$C, 3, 0), VLOOKUP(L1318&amp;"", 'CND List'!$A:$C, 3, 0))
   ),
   IFERROR(VLOOKUP(L1318, List!D:J, 7, 0), VLOOKUP(L1318&amp;"", List!D:J, 7, 0))
  )
 )
)</f>
        <v>Standard Shipment</v>
      </c>
      <c r="C1318" s="66" t="str">
        <f t="shared" si="21"/>
        <v>Standard Shipment</v>
      </c>
      <c r="D1318" s="67" t="str">
        <f ca="1">IF(C1318="Local Scrap","Closed",IFERROR(IF(A1318="kgb","Closed",IF(MID(C1318,5,1)="Q","Closed",LOOKUP(TODAY()-W1318, {0,31,91,181,366}, {"0-30天","31-90天","91-180天","181-365天","365天以上"}))), LOOKUP(TODAY()-Z1318, {0,31,91,181,366}, {"0-30天","31-90天","91-180天","181-365天","365天以上"})))</f>
        <v>Closed</v>
      </c>
      <c r="E1318" s="67" t="str" cm="1">
        <f t="array" ref="E1318">IF(A1318&lt;&gt;"kbb", "", IF(IFERROR(VALUE(V1318), 0)=MAX(INDEX(($A$2:$A$4929="kbb")*($L$2:$L$4929=L1318)*IFERROR(VALUE($V$2:$V$4929), 0), 0)), "最新", "歷史重複"))</f>
        <v/>
      </c>
      <c r="F1318" t="s">
        <v>6072</v>
      </c>
      <c r="G1318" t="s">
        <v>29</v>
      </c>
      <c r="H1318" t="s">
        <v>30</v>
      </c>
      <c r="I1318" t="s">
        <v>3483</v>
      </c>
      <c r="J1318" t="s">
        <v>6073</v>
      </c>
      <c r="K1318" t="s">
        <v>6074</v>
      </c>
      <c r="L1318" t="s">
        <v>6094</v>
      </c>
      <c r="M1318" t="s">
        <v>4170</v>
      </c>
      <c r="N1318" t="s">
        <v>4171</v>
      </c>
      <c r="O1318" t="s">
        <v>37</v>
      </c>
      <c r="P1318" t="s">
        <v>6095</v>
      </c>
      <c r="Q1318" t="s">
        <v>38</v>
      </c>
      <c r="R1318" t="s">
        <v>1881</v>
      </c>
      <c r="S1318" t="s">
        <v>6082</v>
      </c>
      <c r="T1318" t="s">
        <v>6096</v>
      </c>
      <c r="U1318" t="s">
        <v>6063</v>
      </c>
      <c r="V1318" t="s">
        <v>6063</v>
      </c>
      <c r="W1318" t="s">
        <v>37</v>
      </c>
      <c r="X1318" t="s">
        <v>37</v>
      </c>
      <c r="Y1318" t="s">
        <v>37</v>
      </c>
      <c r="Z1318" t="s">
        <v>6097</v>
      </c>
      <c r="AA1318" t="s">
        <v>44</v>
      </c>
      <c r="AB1318" t="s">
        <v>44</v>
      </c>
      <c r="AC1318" t="s">
        <v>45</v>
      </c>
      <c r="AD1318" t="s">
        <v>1302</v>
      </c>
      <c r="AE1318" t="s">
        <v>6065</v>
      </c>
      <c r="AF1318" t="s">
        <v>48</v>
      </c>
      <c r="AG1318">
        <v>622632</v>
      </c>
      <c r="AH1318">
        <v>6.7</v>
      </c>
      <c r="AI1318">
        <v>6.7</v>
      </c>
    </row>
    <row r="1319" spans="1:35" ht="16.850000000000001" customHeight="1">
      <c r="A1319" s="65" t="str">
        <f>IF(L1319="","",IF(COUNTIF(Wip!K:K,L1319)=0,IF(W1319="","KGB","KBB"),IF(AND(_xlfn.IFNA(VLOOKUP(L1319,Wip!K:M,3,0),"")="Y",Q1319="MTCAPPLYCONF"),"On Hold",IF(W1319="","KGB","KBB"))))</f>
        <v>KGB</v>
      </c>
      <c r="B1319" s="65" t="str">
        <f>IF(A1319="on hold", "on hold",
 IF(A1319="KGB", "Standard Shipment",
  IF(IFERROR(IFERROR(VLOOKUP(L1319, List!D:J, 7, 0), VLOOKUP(L1319&amp;"", List!D:J, 7, 0)), 0)=0,
   IF(IFERROR(IFERROR(VLOOKUP(L1319, 'CND List'!$A:$C, 3, 0), VLOOKUP(L1319&amp;"", 'CND List'!$A:$C, 3, 0)), 0)=0,
    IF(A1319="KBB", "-", ""),
    IFERROR(VLOOKUP(L1319, 'CND List'!$A:$C, 3, 0), VLOOKUP(L1319&amp;"", 'CND List'!$A:$C, 3, 0))
   ),
   IFERROR(VLOOKUP(L1319, List!D:J, 7, 0), VLOOKUP(L1319&amp;"", List!D:J, 7, 0))
  )
 )
)</f>
        <v>Standard Shipment</v>
      </c>
      <c r="C1319" s="66" t="str">
        <f t="shared" si="21"/>
        <v>Standard Shipment</v>
      </c>
      <c r="D1319" s="67" t="str">
        <f ca="1">IF(C1319="Local Scrap","Closed",IFERROR(IF(A1319="kgb","Closed",IF(MID(C1319,5,1)="Q","Closed",LOOKUP(TODAY()-W1319, {0,31,91,181,366}, {"0-30天","31-90天","91-180天","181-365天","365天以上"}))), LOOKUP(TODAY()-Z1319, {0,31,91,181,366}, {"0-30天","31-90天","91-180天","181-365天","365天以上"})))</f>
        <v>Closed</v>
      </c>
      <c r="E1319" s="67" t="str" cm="1">
        <f t="array" ref="E1319">IF(A1319&lt;&gt;"kbb", "", IF(IFERROR(VALUE(V1319), 0)=MAX(INDEX(($A$2:$A$4929="kbb")*($L$2:$L$4929=L1319)*IFERROR(VALUE($V$2:$V$4929), 0), 0)), "最新", "歷史重複"))</f>
        <v/>
      </c>
      <c r="F1319" t="s">
        <v>6072</v>
      </c>
      <c r="G1319" t="s">
        <v>29</v>
      </c>
      <c r="H1319" t="s">
        <v>30</v>
      </c>
      <c r="I1319" t="s">
        <v>3483</v>
      </c>
      <c r="J1319" t="s">
        <v>6073</v>
      </c>
      <c r="K1319" t="s">
        <v>6074</v>
      </c>
      <c r="L1319" t="s">
        <v>6098</v>
      </c>
      <c r="M1319" t="s">
        <v>1390</v>
      </c>
      <c r="N1319" t="s">
        <v>1391</v>
      </c>
      <c r="O1319" t="s">
        <v>37</v>
      </c>
      <c r="P1319" t="s">
        <v>6099</v>
      </c>
      <c r="Q1319" t="s">
        <v>38</v>
      </c>
      <c r="R1319" t="s">
        <v>1881</v>
      </c>
      <c r="S1319" t="s">
        <v>6077</v>
      </c>
      <c r="T1319" t="s">
        <v>6100</v>
      </c>
      <c r="U1319" t="s">
        <v>6063</v>
      </c>
      <c r="V1319" t="s">
        <v>6063</v>
      </c>
      <c r="W1319" t="s">
        <v>37</v>
      </c>
      <c r="X1319" t="s">
        <v>37</v>
      </c>
      <c r="Y1319" t="s">
        <v>37</v>
      </c>
      <c r="Z1319" t="s">
        <v>6101</v>
      </c>
      <c r="AA1319" t="s">
        <v>44</v>
      </c>
      <c r="AB1319" t="s">
        <v>44</v>
      </c>
      <c r="AC1319" t="s">
        <v>45</v>
      </c>
      <c r="AD1319" t="s">
        <v>1302</v>
      </c>
      <c r="AE1319" t="s">
        <v>6065</v>
      </c>
      <c r="AF1319" t="s">
        <v>48</v>
      </c>
      <c r="AG1319">
        <v>622632</v>
      </c>
      <c r="AH1319">
        <v>6.7</v>
      </c>
      <c r="AI1319">
        <v>6.7</v>
      </c>
    </row>
    <row r="1320" spans="1:35" ht="16.850000000000001" customHeight="1">
      <c r="A1320" s="65" t="str">
        <f>IF(L1320="","",IF(COUNTIF(Wip!K:K,L1320)=0,IF(W1320="","KGB","KBB"),IF(AND(_xlfn.IFNA(VLOOKUP(L1320,Wip!K:M,3,0),"")="Y",Q1320="MTCAPPLYCONF"),"On Hold",IF(W1320="","KGB","KBB"))))</f>
        <v>KGB</v>
      </c>
      <c r="B1320" s="65" t="str">
        <f>IF(A1320="on hold", "on hold",
 IF(A1320="KGB", "Standard Shipment",
  IF(IFERROR(IFERROR(VLOOKUP(L1320, List!D:J, 7, 0), VLOOKUP(L1320&amp;"", List!D:J, 7, 0)), 0)=0,
   IF(IFERROR(IFERROR(VLOOKUP(L1320, 'CND List'!$A:$C, 3, 0), VLOOKUP(L1320&amp;"", 'CND List'!$A:$C, 3, 0)), 0)=0,
    IF(A1320="KBB", "-", ""),
    IFERROR(VLOOKUP(L1320, 'CND List'!$A:$C, 3, 0), VLOOKUP(L1320&amp;"", 'CND List'!$A:$C, 3, 0))
   ),
   IFERROR(VLOOKUP(L1320, List!D:J, 7, 0), VLOOKUP(L1320&amp;"", List!D:J, 7, 0))
  )
 )
)</f>
        <v>Standard Shipment</v>
      </c>
      <c r="C1320" s="66" t="str">
        <f t="shared" si="21"/>
        <v>Standard Shipment</v>
      </c>
      <c r="D1320" s="67" t="str">
        <f ca="1">IF(C1320="Local Scrap","Closed",IFERROR(IF(A1320="kgb","Closed",IF(MID(C1320,5,1)="Q","Closed",LOOKUP(TODAY()-W1320, {0,31,91,181,366}, {"0-30天","31-90天","91-180天","181-365天","365天以上"}))), LOOKUP(TODAY()-Z1320, {0,31,91,181,366}, {"0-30天","31-90天","91-180天","181-365天","365天以上"})))</f>
        <v>Closed</v>
      </c>
      <c r="E1320" s="67" t="str" cm="1">
        <f t="array" ref="E1320">IF(A1320&lt;&gt;"kbb", "", IF(IFERROR(VALUE(V1320), 0)=MAX(INDEX(($A$2:$A$4929="kbb")*($L$2:$L$4929=L1320)*IFERROR(VALUE($V$2:$V$4929), 0), 0)), "最新", "歷史重複"))</f>
        <v/>
      </c>
      <c r="F1320" t="s">
        <v>6072</v>
      </c>
      <c r="G1320" t="s">
        <v>29</v>
      </c>
      <c r="H1320" t="s">
        <v>30</v>
      </c>
      <c r="I1320" t="s">
        <v>3483</v>
      </c>
      <c r="J1320" t="s">
        <v>6073</v>
      </c>
      <c r="K1320" t="s">
        <v>6074</v>
      </c>
      <c r="L1320" t="s">
        <v>6102</v>
      </c>
      <c r="M1320" t="s">
        <v>2711</v>
      </c>
      <c r="N1320" t="s">
        <v>2712</v>
      </c>
      <c r="O1320" t="s">
        <v>37</v>
      </c>
      <c r="P1320" t="s">
        <v>6103</v>
      </c>
      <c r="Q1320" t="s">
        <v>38</v>
      </c>
      <c r="R1320" t="s">
        <v>1881</v>
      </c>
      <c r="S1320" t="s">
        <v>6077</v>
      </c>
      <c r="T1320" t="s">
        <v>6104</v>
      </c>
      <c r="U1320" t="s">
        <v>6063</v>
      </c>
      <c r="V1320" t="s">
        <v>6063</v>
      </c>
      <c r="W1320" t="s">
        <v>37</v>
      </c>
      <c r="X1320" t="s">
        <v>37</v>
      </c>
      <c r="Y1320" t="s">
        <v>37</v>
      </c>
      <c r="Z1320" t="s">
        <v>6105</v>
      </c>
      <c r="AA1320" t="s">
        <v>44</v>
      </c>
      <c r="AB1320" t="s">
        <v>44</v>
      </c>
      <c r="AC1320" t="s">
        <v>45</v>
      </c>
      <c r="AD1320" t="s">
        <v>1539</v>
      </c>
      <c r="AE1320" t="s">
        <v>6065</v>
      </c>
      <c r="AF1320" t="s">
        <v>1730</v>
      </c>
      <c r="AG1320">
        <v>622632</v>
      </c>
      <c r="AH1320">
        <v>5.0999999999999996</v>
      </c>
      <c r="AI1320">
        <v>5.0999999999999996</v>
      </c>
    </row>
    <row r="1321" spans="1:35" ht="16.850000000000001" customHeight="1">
      <c r="A1321" s="65" t="str">
        <f>IF(L1321="","",IF(COUNTIF(Wip!K:K,L1321)=0,IF(W1321="","KGB","KBB"),IF(AND(_xlfn.IFNA(VLOOKUP(L1321,Wip!K:M,3,0),"")="Y",Q1321="MTCAPPLYCONF"),"On Hold",IF(W1321="","KGB","KBB"))))</f>
        <v>KGB</v>
      </c>
      <c r="B1321" s="65" t="str">
        <f>IF(A1321="on hold", "on hold",
 IF(A1321="KGB", "Standard Shipment",
  IF(IFERROR(IFERROR(VLOOKUP(L1321, List!D:J, 7, 0), VLOOKUP(L1321&amp;"", List!D:J, 7, 0)), 0)=0,
   IF(IFERROR(IFERROR(VLOOKUP(L1321, 'CND List'!$A:$C, 3, 0), VLOOKUP(L1321&amp;"", 'CND List'!$A:$C, 3, 0)), 0)=0,
    IF(A1321="KBB", "-", ""),
    IFERROR(VLOOKUP(L1321, 'CND List'!$A:$C, 3, 0), VLOOKUP(L1321&amp;"", 'CND List'!$A:$C, 3, 0))
   ),
   IFERROR(VLOOKUP(L1321, List!D:J, 7, 0), VLOOKUP(L1321&amp;"", List!D:J, 7, 0))
  )
 )
)</f>
        <v>Standard Shipment</v>
      </c>
      <c r="C1321" s="66" t="str">
        <f t="shared" si="21"/>
        <v>Standard Shipment</v>
      </c>
      <c r="D1321" s="67" t="str">
        <f ca="1">IF(C1321="Local Scrap","Closed",IFERROR(IF(A1321="kgb","Closed",IF(MID(C1321,5,1)="Q","Closed",LOOKUP(TODAY()-W1321, {0,31,91,181,366}, {"0-30天","31-90天","91-180天","181-365天","365天以上"}))), LOOKUP(TODAY()-Z1321, {0,31,91,181,366}, {"0-30天","31-90天","91-180天","181-365天","365天以上"})))</f>
        <v>Closed</v>
      </c>
      <c r="E1321" s="67" t="str" cm="1">
        <f t="array" ref="E1321">IF(A1321&lt;&gt;"kbb", "", IF(IFERROR(VALUE(V1321), 0)=MAX(INDEX(($A$2:$A$4929="kbb")*($L$2:$L$4929=L1321)*IFERROR(VALUE($V$2:$V$4929), 0), 0)), "最新", "歷史重複"))</f>
        <v/>
      </c>
      <c r="F1321" t="s">
        <v>6072</v>
      </c>
      <c r="G1321" t="s">
        <v>29</v>
      </c>
      <c r="H1321" t="s">
        <v>30</v>
      </c>
      <c r="I1321" t="s">
        <v>3483</v>
      </c>
      <c r="J1321" t="s">
        <v>6073</v>
      </c>
      <c r="K1321" t="s">
        <v>6074</v>
      </c>
      <c r="L1321" t="s">
        <v>6106</v>
      </c>
      <c r="M1321" t="s">
        <v>2367</v>
      </c>
      <c r="N1321" t="s">
        <v>2087</v>
      </c>
      <c r="O1321" t="s">
        <v>37</v>
      </c>
      <c r="P1321" t="s">
        <v>6107</v>
      </c>
      <c r="Q1321" t="s">
        <v>38</v>
      </c>
      <c r="R1321" t="s">
        <v>1881</v>
      </c>
      <c r="S1321" t="s">
        <v>6077</v>
      </c>
      <c r="T1321" t="s">
        <v>6108</v>
      </c>
      <c r="U1321" t="s">
        <v>6063</v>
      </c>
      <c r="V1321" t="s">
        <v>6063</v>
      </c>
      <c r="W1321" t="s">
        <v>37</v>
      </c>
      <c r="X1321" t="s">
        <v>37</v>
      </c>
      <c r="Y1321" t="s">
        <v>37</v>
      </c>
      <c r="Z1321" t="s">
        <v>6109</v>
      </c>
      <c r="AA1321" t="s">
        <v>44</v>
      </c>
      <c r="AB1321" t="s">
        <v>44</v>
      </c>
      <c r="AC1321" t="s">
        <v>45</v>
      </c>
      <c r="AD1321" t="s">
        <v>1847</v>
      </c>
      <c r="AE1321" t="s">
        <v>6065</v>
      </c>
      <c r="AF1321" t="s">
        <v>1730</v>
      </c>
      <c r="AG1321">
        <v>622632</v>
      </c>
      <c r="AH1321">
        <v>5.0999999999999996</v>
      </c>
      <c r="AI1321">
        <v>5.0999999999999996</v>
      </c>
    </row>
    <row r="1322" spans="1:35" ht="16.850000000000001" customHeight="1">
      <c r="A1322" s="65" t="str">
        <f>IF(L1322="","",IF(COUNTIF(Wip!K:K,L1322)=0,IF(W1322="","KGB","KBB"),IF(AND(_xlfn.IFNA(VLOOKUP(L1322,Wip!K:M,3,0),"")="Y",Q1322="MTCAPPLYCONF"),"On Hold",IF(W1322="","KGB","KBB"))))</f>
        <v>KGB</v>
      </c>
      <c r="B1322" s="65" t="str">
        <f>IF(A1322="on hold", "on hold",
 IF(A1322="KGB", "Standard Shipment",
  IF(IFERROR(IFERROR(VLOOKUP(L1322, List!D:J, 7, 0), VLOOKUP(L1322&amp;"", List!D:J, 7, 0)), 0)=0,
   IF(IFERROR(IFERROR(VLOOKUP(L1322, 'CND List'!$A:$C, 3, 0), VLOOKUP(L1322&amp;"", 'CND List'!$A:$C, 3, 0)), 0)=0,
    IF(A1322="KBB", "-", ""),
    IFERROR(VLOOKUP(L1322, 'CND List'!$A:$C, 3, 0), VLOOKUP(L1322&amp;"", 'CND List'!$A:$C, 3, 0))
   ),
   IFERROR(VLOOKUP(L1322, List!D:J, 7, 0), VLOOKUP(L1322&amp;"", List!D:J, 7, 0))
  )
 )
)</f>
        <v>Standard Shipment</v>
      </c>
      <c r="C1322" s="66" t="str">
        <f t="shared" si="21"/>
        <v>Standard Shipment</v>
      </c>
      <c r="D1322" s="67" t="str">
        <f ca="1">IF(C1322="Local Scrap","Closed",IFERROR(IF(A1322="kgb","Closed",IF(MID(C1322,5,1)="Q","Closed",LOOKUP(TODAY()-W1322, {0,31,91,181,366}, {"0-30天","31-90天","91-180天","181-365天","365天以上"}))), LOOKUP(TODAY()-Z1322, {0,31,91,181,366}, {"0-30天","31-90天","91-180天","181-365天","365天以上"})))</f>
        <v>Closed</v>
      </c>
      <c r="E1322" s="67" t="str" cm="1">
        <f t="array" ref="E1322">IF(A1322&lt;&gt;"kbb", "", IF(IFERROR(VALUE(V1322), 0)=MAX(INDEX(($A$2:$A$4929="kbb")*($L$2:$L$4929=L1322)*IFERROR(VALUE($V$2:$V$4929), 0), 0)), "最新", "歷史重複"))</f>
        <v/>
      </c>
      <c r="F1322" t="s">
        <v>6110</v>
      </c>
      <c r="G1322" t="s">
        <v>29</v>
      </c>
      <c r="H1322" t="s">
        <v>30</v>
      </c>
      <c r="I1322" t="s">
        <v>3483</v>
      </c>
      <c r="J1322" t="s">
        <v>6111</v>
      </c>
      <c r="K1322" t="s">
        <v>6112</v>
      </c>
      <c r="L1322" t="s">
        <v>6113</v>
      </c>
      <c r="M1322" t="s">
        <v>6114</v>
      </c>
      <c r="N1322" t="s">
        <v>2450</v>
      </c>
      <c r="O1322" t="s">
        <v>1611</v>
      </c>
      <c r="P1322" t="s">
        <v>6115</v>
      </c>
      <c r="Q1322" t="s">
        <v>38</v>
      </c>
      <c r="R1322" t="s">
        <v>1881</v>
      </c>
      <c r="S1322" t="s">
        <v>6116</v>
      </c>
      <c r="T1322" t="s">
        <v>6117</v>
      </c>
      <c r="U1322" t="s">
        <v>6118</v>
      </c>
      <c r="V1322" t="s">
        <v>6118</v>
      </c>
      <c r="W1322" t="s">
        <v>37</v>
      </c>
      <c r="X1322" t="s">
        <v>37</v>
      </c>
      <c r="Y1322" t="s">
        <v>37</v>
      </c>
      <c r="Z1322" t="s">
        <v>6119</v>
      </c>
      <c r="AA1322" t="s">
        <v>44</v>
      </c>
      <c r="AB1322" t="s">
        <v>44</v>
      </c>
      <c r="AC1322" t="s">
        <v>45</v>
      </c>
      <c r="AD1322" t="s">
        <v>1302</v>
      </c>
      <c r="AE1322" t="s">
        <v>6120</v>
      </c>
      <c r="AF1322" t="s">
        <v>1730</v>
      </c>
      <c r="AG1322">
        <v>622648</v>
      </c>
      <c r="AH1322">
        <v>6.4</v>
      </c>
      <c r="AI1322">
        <v>6.4</v>
      </c>
    </row>
    <row r="1323" spans="1:35" ht="16.850000000000001" customHeight="1">
      <c r="A1323" s="65" t="str">
        <f>IF(L1323="","",IF(COUNTIF(Wip!K:K,L1323)=0,IF(W1323="","KGB","KBB"),IF(AND(_xlfn.IFNA(VLOOKUP(L1323,Wip!K:M,3,0),"")="Y",Q1323="MTCAPPLYCONF"),"On Hold",IF(W1323="","KGB","KBB"))))</f>
        <v>KGB</v>
      </c>
      <c r="B1323" s="65" t="str">
        <f>IF(A1323="on hold", "on hold",
 IF(A1323="KGB", "Standard Shipment",
  IF(IFERROR(IFERROR(VLOOKUP(L1323, List!D:J, 7, 0), VLOOKUP(L1323&amp;"", List!D:J, 7, 0)), 0)=0,
   IF(IFERROR(IFERROR(VLOOKUP(L1323, 'CND List'!$A:$C, 3, 0), VLOOKUP(L1323&amp;"", 'CND List'!$A:$C, 3, 0)), 0)=0,
    IF(A1323="KBB", "-", ""),
    IFERROR(VLOOKUP(L1323, 'CND List'!$A:$C, 3, 0), VLOOKUP(L1323&amp;"", 'CND List'!$A:$C, 3, 0))
   ),
   IFERROR(VLOOKUP(L1323, List!D:J, 7, 0), VLOOKUP(L1323&amp;"", List!D:J, 7, 0))
  )
 )
)</f>
        <v>Standard Shipment</v>
      </c>
      <c r="C1323" s="66" t="str">
        <f t="shared" si="21"/>
        <v>Standard Shipment</v>
      </c>
      <c r="D1323" s="67" t="str">
        <f ca="1">IF(C1323="Local Scrap","Closed",IFERROR(IF(A1323="kgb","Closed",IF(MID(C1323,5,1)="Q","Closed",LOOKUP(TODAY()-W1323, {0,31,91,181,366}, {"0-30天","31-90天","91-180天","181-365天","365天以上"}))), LOOKUP(TODAY()-Z1323, {0,31,91,181,366}, {"0-30天","31-90天","91-180天","181-365天","365天以上"})))</f>
        <v>Closed</v>
      </c>
      <c r="E1323" s="67" t="str" cm="1">
        <f t="array" ref="E1323">IF(A1323&lt;&gt;"kbb", "", IF(IFERROR(VALUE(V1323), 0)=MAX(INDEX(($A$2:$A$4929="kbb")*($L$2:$L$4929=L1323)*IFERROR(VALUE($V$2:$V$4929), 0), 0)), "最新", "歷史重複"))</f>
        <v/>
      </c>
      <c r="F1323" t="s">
        <v>6110</v>
      </c>
      <c r="G1323" t="s">
        <v>29</v>
      </c>
      <c r="H1323" t="s">
        <v>30</v>
      </c>
      <c r="I1323" t="s">
        <v>3483</v>
      </c>
      <c r="J1323" t="s">
        <v>6111</v>
      </c>
      <c r="K1323" t="s">
        <v>6112</v>
      </c>
      <c r="L1323" t="s">
        <v>6121</v>
      </c>
      <c r="M1323" t="s">
        <v>2703</v>
      </c>
      <c r="N1323" t="s">
        <v>1249</v>
      </c>
      <c r="O1323" t="s">
        <v>1444</v>
      </c>
      <c r="P1323" t="s">
        <v>6122</v>
      </c>
      <c r="Q1323" t="s">
        <v>38</v>
      </c>
      <c r="R1323" t="s">
        <v>1881</v>
      </c>
      <c r="S1323" t="s">
        <v>6116</v>
      </c>
      <c r="T1323" t="s">
        <v>6123</v>
      </c>
      <c r="U1323" t="s">
        <v>6124</v>
      </c>
      <c r="V1323" t="s">
        <v>6124</v>
      </c>
      <c r="W1323" t="s">
        <v>37</v>
      </c>
      <c r="X1323" t="s">
        <v>37</v>
      </c>
      <c r="Y1323" t="s">
        <v>37</v>
      </c>
      <c r="Z1323" t="s">
        <v>6125</v>
      </c>
      <c r="AA1323" t="s">
        <v>44</v>
      </c>
      <c r="AB1323" t="s">
        <v>44</v>
      </c>
      <c r="AC1323" t="s">
        <v>45</v>
      </c>
      <c r="AD1323" t="s">
        <v>1257</v>
      </c>
      <c r="AE1323" t="s">
        <v>6120</v>
      </c>
      <c r="AF1323" t="s">
        <v>48</v>
      </c>
      <c r="AG1323">
        <v>622648</v>
      </c>
      <c r="AH1323">
        <v>7.3</v>
      </c>
      <c r="AI1323">
        <v>7.3</v>
      </c>
    </row>
    <row r="1324" spans="1:35" ht="16.850000000000001" customHeight="1">
      <c r="A1324" s="65" t="str">
        <f>IF(L1324="","",IF(COUNTIF(Wip!K:K,L1324)=0,IF(W1324="","KGB","KBB"),IF(AND(_xlfn.IFNA(VLOOKUP(L1324,Wip!K:M,3,0),"")="Y",Q1324="MTCAPPLYCONF"),"On Hold",IF(W1324="","KGB","KBB"))))</f>
        <v>KGB</v>
      </c>
      <c r="B1324" s="65" t="str">
        <f>IF(A1324="on hold", "on hold",
 IF(A1324="KGB", "Standard Shipment",
  IF(IFERROR(IFERROR(VLOOKUP(L1324, List!D:J, 7, 0), VLOOKUP(L1324&amp;"", List!D:J, 7, 0)), 0)=0,
   IF(IFERROR(IFERROR(VLOOKUP(L1324, 'CND List'!$A:$C, 3, 0), VLOOKUP(L1324&amp;"", 'CND List'!$A:$C, 3, 0)), 0)=0,
    IF(A1324="KBB", "-", ""),
    IFERROR(VLOOKUP(L1324, 'CND List'!$A:$C, 3, 0), VLOOKUP(L1324&amp;"", 'CND List'!$A:$C, 3, 0))
   ),
   IFERROR(VLOOKUP(L1324, List!D:J, 7, 0), VLOOKUP(L1324&amp;"", List!D:J, 7, 0))
  )
 )
)</f>
        <v>Standard Shipment</v>
      </c>
      <c r="C1324" s="66" t="str">
        <f t="shared" si="21"/>
        <v>Standard Shipment</v>
      </c>
      <c r="D1324" s="67" t="str">
        <f ca="1">IF(C1324="Local Scrap","Closed",IFERROR(IF(A1324="kgb","Closed",IF(MID(C1324,5,1)="Q","Closed",LOOKUP(TODAY()-W1324, {0,31,91,181,366}, {"0-30天","31-90天","91-180天","181-365天","365天以上"}))), LOOKUP(TODAY()-Z1324, {0,31,91,181,366}, {"0-30天","31-90天","91-180天","181-365天","365天以上"})))</f>
        <v>Closed</v>
      </c>
      <c r="E1324" s="67" t="str" cm="1">
        <f t="array" ref="E1324">IF(A1324&lt;&gt;"kbb", "", IF(IFERROR(VALUE(V1324), 0)=MAX(INDEX(($A$2:$A$4929="kbb")*($L$2:$L$4929=L1324)*IFERROR(VALUE($V$2:$V$4929), 0), 0)), "最新", "歷史重複"))</f>
        <v/>
      </c>
      <c r="F1324" t="s">
        <v>6110</v>
      </c>
      <c r="G1324" t="s">
        <v>29</v>
      </c>
      <c r="H1324" t="s">
        <v>30</v>
      </c>
      <c r="I1324" t="s">
        <v>3483</v>
      </c>
      <c r="J1324" t="s">
        <v>6111</v>
      </c>
      <c r="K1324" t="s">
        <v>6112</v>
      </c>
      <c r="L1324" t="s">
        <v>6126</v>
      </c>
      <c r="M1324" t="s">
        <v>1725</v>
      </c>
      <c r="N1324" t="s">
        <v>1391</v>
      </c>
      <c r="O1324" t="s">
        <v>3479</v>
      </c>
      <c r="P1324" t="s">
        <v>6127</v>
      </c>
      <c r="Q1324" t="s">
        <v>38</v>
      </c>
      <c r="R1324" t="s">
        <v>1881</v>
      </c>
      <c r="S1324" t="s">
        <v>6116</v>
      </c>
      <c r="T1324" t="s">
        <v>6128</v>
      </c>
      <c r="U1324" t="s">
        <v>6118</v>
      </c>
      <c r="V1324" t="s">
        <v>6118</v>
      </c>
      <c r="W1324" t="s">
        <v>37</v>
      </c>
      <c r="X1324" t="s">
        <v>37</v>
      </c>
      <c r="Y1324" t="s">
        <v>37</v>
      </c>
      <c r="Z1324" t="s">
        <v>6129</v>
      </c>
      <c r="AA1324" t="s">
        <v>44</v>
      </c>
      <c r="AB1324" t="s">
        <v>44</v>
      </c>
      <c r="AC1324" t="s">
        <v>45</v>
      </c>
      <c r="AD1324" t="s">
        <v>1302</v>
      </c>
      <c r="AE1324" t="s">
        <v>6120</v>
      </c>
      <c r="AF1324" t="s">
        <v>48</v>
      </c>
      <c r="AG1324">
        <v>622648</v>
      </c>
      <c r="AH1324">
        <v>7.3</v>
      </c>
      <c r="AI1324">
        <v>7.3</v>
      </c>
    </row>
    <row r="1325" spans="1:35" ht="16.850000000000001" customHeight="1">
      <c r="A1325" s="65" t="str">
        <f>IF(L1325="","",IF(COUNTIF(Wip!K:K,L1325)=0,IF(W1325="","KGB","KBB"),IF(AND(_xlfn.IFNA(VLOOKUP(L1325,Wip!K:M,3,0),"")="Y",Q1325="MTCAPPLYCONF"),"On Hold",IF(W1325="","KGB","KBB"))))</f>
        <v>KGB</v>
      </c>
      <c r="B1325" s="65" t="str">
        <f>IF(A1325="on hold", "on hold",
 IF(A1325="KGB", "Standard Shipment",
  IF(IFERROR(IFERROR(VLOOKUP(L1325, List!D:J, 7, 0), VLOOKUP(L1325&amp;"", List!D:J, 7, 0)), 0)=0,
   IF(IFERROR(IFERROR(VLOOKUP(L1325, 'CND List'!$A:$C, 3, 0), VLOOKUP(L1325&amp;"", 'CND List'!$A:$C, 3, 0)), 0)=0,
    IF(A1325="KBB", "-", ""),
    IFERROR(VLOOKUP(L1325, 'CND List'!$A:$C, 3, 0), VLOOKUP(L1325&amp;"", 'CND List'!$A:$C, 3, 0))
   ),
   IFERROR(VLOOKUP(L1325, List!D:J, 7, 0), VLOOKUP(L1325&amp;"", List!D:J, 7, 0))
  )
 )
)</f>
        <v>Standard Shipment</v>
      </c>
      <c r="C1325" s="66" t="str">
        <f t="shared" si="21"/>
        <v>Standard Shipment</v>
      </c>
      <c r="D1325" s="67" t="str">
        <f ca="1">IF(C1325="Local Scrap","Closed",IFERROR(IF(A1325="kgb","Closed",IF(MID(C1325,5,1)="Q","Closed",LOOKUP(TODAY()-W1325, {0,31,91,181,366}, {"0-30天","31-90天","91-180天","181-365天","365天以上"}))), LOOKUP(TODAY()-Z1325, {0,31,91,181,366}, {"0-30天","31-90天","91-180天","181-365天","365天以上"})))</f>
        <v>Closed</v>
      </c>
      <c r="E1325" s="67" t="str" cm="1">
        <f t="array" ref="E1325">IF(A1325&lt;&gt;"kbb", "", IF(IFERROR(VALUE(V1325), 0)=MAX(INDEX(($A$2:$A$4929="kbb")*($L$2:$L$4929=L1325)*IFERROR(VALUE($V$2:$V$4929), 0), 0)), "最新", "歷史重複"))</f>
        <v/>
      </c>
      <c r="F1325" t="s">
        <v>6110</v>
      </c>
      <c r="G1325" t="s">
        <v>29</v>
      </c>
      <c r="H1325" t="s">
        <v>30</v>
      </c>
      <c r="I1325" t="s">
        <v>3483</v>
      </c>
      <c r="J1325" t="s">
        <v>6111</v>
      </c>
      <c r="K1325" t="s">
        <v>6112</v>
      </c>
      <c r="L1325" t="s">
        <v>6130</v>
      </c>
      <c r="M1325" t="s">
        <v>1575</v>
      </c>
      <c r="N1325" t="s">
        <v>1576</v>
      </c>
      <c r="O1325" t="s">
        <v>6131</v>
      </c>
      <c r="P1325" t="s">
        <v>6132</v>
      </c>
      <c r="Q1325" t="s">
        <v>38</v>
      </c>
      <c r="R1325" t="s">
        <v>1881</v>
      </c>
      <c r="S1325" t="s">
        <v>6116</v>
      </c>
      <c r="T1325" t="s">
        <v>6133</v>
      </c>
      <c r="U1325" t="s">
        <v>6118</v>
      </c>
      <c r="V1325" t="s">
        <v>6118</v>
      </c>
      <c r="W1325" t="s">
        <v>37</v>
      </c>
      <c r="X1325" t="s">
        <v>37</v>
      </c>
      <c r="Y1325" t="s">
        <v>37</v>
      </c>
      <c r="Z1325" t="s">
        <v>6134</v>
      </c>
      <c r="AA1325" t="s">
        <v>44</v>
      </c>
      <c r="AB1325" t="s">
        <v>44</v>
      </c>
      <c r="AC1325" t="s">
        <v>45</v>
      </c>
      <c r="AD1325" t="s">
        <v>1532</v>
      </c>
      <c r="AE1325" t="s">
        <v>6120</v>
      </c>
      <c r="AF1325" t="s">
        <v>1730</v>
      </c>
      <c r="AG1325">
        <v>622648</v>
      </c>
      <c r="AH1325">
        <v>6.4</v>
      </c>
      <c r="AI1325">
        <v>6.4</v>
      </c>
    </row>
    <row r="1326" spans="1:35" ht="16.850000000000001" customHeight="1">
      <c r="A1326" s="65" t="str">
        <f>IF(L1326="","",IF(COUNTIF(Wip!K:K,L1326)=0,IF(W1326="","KGB","KBB"),IF(AND(_xlfn.IFNA(VLOOKUP(L1326,Wip!K:M,3,0),"")="Y",Q1326="MTCAPPLYCONF"),"On Hold",IF(W1326="","KGB","KBB"))))</f>
        <v>KGB</v>
      </c>
      <c r="B1326" s="65" t="str">
        <f>IF(A1326="on hold", "on hold",
 IF(A1326="KGB", "Standard Shipment",
  IF(IFERROR(IFERROR(VLOOKUP(L1326, List!D:J, 7, 0), VLOOKUP(L1326&amp;"", List!D:J, 7, 0)), 0)=0,
   IF(IFERROR(IFERROR(VLOOKUP(L1326, 'CND List'!$A:$C, 3, 0), VLOOKUP(L1326&amp;"", 'CND List'!$A:$C, 3, 0)), 0)=0,
    IF(A1326="KBB", "-", ""),
    IFERROR(VLOOKUP(L1326, 'CND List'!$A:$C, 3, 0), VLOOKUP(L1326&amp;"", 'CND List'!$A:$C, 3, 0))
   ),
   IFERROR(VLOOKUP(L1326, List!D:J, 7, 0), VLOOKUP(L1326&amp;"", List!D:J, 7, 0))
  )
 )
)</f>
        <v>Standard Shipment</v>
      </c>
      <c r="C1326" s="66" t="str">
        <f t="shared" si="21"/>
        <v>Standard Shipment</v>
      </c>
      <c r="D1326" s="67" t="str">
        <f ca="1">IF(C1326="Local Scrap","Closed",IFERROR(IF(A1326="kgb","Closed",IF(MID(C1326,5,1)="Q","Closed",LOOKUP(TODAY()-W1326, {0,31,91,181,366}, {"0-30天","31-90天","91-180天","181-365天","365天以上"}))), LOOKUP(TODAY()-Z1326, {0,31,91,181,366}, {"0-30天","31-90天","91-180天","181-365天","365天以上"})))</f>
        <v>Closed</v>
      </c>
      <c r="E1326" s="67" t="str" cm="1">
        <f t="array" ref="E1326">IF(A1326&lt;&gt;"kbb", "", IF(IFERROR(VALUE(V1326), 0)=MAX(INDEX(($A$2:$A$4929="kbb")*($L$2:$L$4929=L1326)*IFERROR(VALUE($V$2:$V$4929), 0), 0)), "最新", "歷史重複"))</f>
        <v/>
      </c>
      <c r="F1326" t="s">
        <v>6110</v>
      </c>
      <c r="G1326" t="s">
        <v>29</v>
      </c>
      <c r="H1326" t="s">
        <v>30</v>
      </c>
      <c r="I1326" t="s">
        <v>3483</v>
      </c>
      <c r="J1326" t="s">
        <v>6111</v>
      </c>
      <c r="K1326" t="s">
        <v>6112</v>
      </c>
      <c r="L1326" t="s">
        <v>6135</v>
      </c>
      <c r="M1326" t="s">
        <v>3149</v>
      </c>
      <c r="N1326" t="s">
        <v>1321</v>
      </c>
      <c r="O1326" t="s">
        <v>3440</v>
      </c>
      <c r="P1326" t="s">
        <v>6136</v>
      </c>
      <c r="Q1326" t="s">
        <v>38</v>
      </c>
      <c r="R1326" t="s">
        <v>1881</v>
      </c>
      <c r="S1326" t="s">
        <v>6116</v>
      </c>
      <c r="T1326" t="s">
        <v>6137</v>
      </c>
      <c r="U1326" t="s">
        <v>6118</v>
      </c>
      <c r="V1326" t="s">
        <v>6118</v>
      </c>
      <c r="W1326" t="s">
        <v>37</v>
      </c>
      <c r="X1326" t="s">
        <v>37</v>
      </c>
      <c r="Y1326" t="s">
        <v>37</v>
      </c>
      <c r="Z1326" t="s">
        <v>6138</v>
      </c>
      <c r="AA1326" t="s">
        <v>44</v>
      </c>
      <c r="AB1326" t="s">
        <v>44</v>
      </c>
      <c r="AC1326" t="s">
        <v>45</v>
      </c>
      <c r="AD1326" t="s">
        <v>1288</v>
      </c>
      <c r="AE1326" t="s">
        <v>6120</v>
      </c>
      <c r="AF1326" t="s">
        <v>48</v>
      </c>
      <c r="AG1326">
        <v>622648</v>
      </c>
      <c r="AH1326">
        <v>7.3</v>
      </c>
      <c r="AI1326">
        <v>7.3</v>
      </c>
    </row>
    <row r="1327" spans="1:35" ht="16.850000000000001" customHeight="1">
      <c r="A1327" s="65" t="str">
        <f>IF(L1327="","",IF(COUNTIF(Wip!K:K,L1327)=0,IF(W1327="","KGB","KBB"),IF(AND(_xlfn.IFNA(VLOOKUP(L1327,Wip!K:M,3,0),"")="Y",Q1327="MTCAPPLYCONF"),"On Hold",IF(W1327="","KGB","KBB"))))</f>
        <v>On Hold</v>
      </c>
      <c r="B1327" s="65" t="str">
        <f>IF(A1327="on hold", "on hold",
 IF(A1327="KGB", "Standard Shipment",
  IF(IFERROR(IFERROR(VLOOKUP(L1327, List!D:J, 7, 0), VLOOKUP(L1327&amp;"", List!D:J, 7, 0)), 0)=0,
   IF(IFERROR(IFERROR(VLOOKUP(L1327, 'CND List'!$A:$C, 3, 0), VLOOKUP(L1327&amp;"", 'CND List'!$A:$C, 3, 0)), 0)=0,
    IF(A1327="KBB", "-", ""),
    IFERROR(VLOOKUP(L1327, 'CND List'!$A:$C, 3, 0), VLOOKUP(L1327&amp;"", 'CND List'!$A:$C, 3, 0))
   ),
   IFERROR(VLOOKUP(L1327, List!D:J, 7, 0), VLOOKUP(L1327&amp;"", List!D:J, 7, 0))
  )
 )
)</f>
        <v>on hold</v>
      </c>
      <c r="C1327" s="66" t="str">
        <f t="shared" si="21"/>
        <v>on hold</v>
      </c>
      <c r="D1327" s="67" t="str">
        <f ca="1">IF(C1327="Local Scrap","Closed",IFERROR(IF(A1327="kgb","Closed",IF(MID(C1327,5,1)="Q","Closed",LOOKUP(TODAY()-W1327, {0,31,91,181,366}, {"0-30天","31-90天","91-180天","181-365天","365天以上"}))), LOOKUP(TODAY()-Z1327, {0,31,91,181,366}, {"0-30天","31-90天","91-180天","181-365天","365天以上"})))</f>
        <v>0-30天</v>
      </c>
      <c r="E1327" s="67" t="str" cm="1">
        <f t="array" ref="E1327">IF(A1327&lt;&gt;"kbb", "", IF(IFERROR(VALUE(V1327), 0)=MAX(INDEX(($A$2:$A$4929="kbb")*($L$2:$L$4929=L1327)*IFERROR(VALUE($V$2:$V$4929), 0), 0)), "最新", "歷史重複"))</f>
        <v/>
      </c>
      <c r="F1327" t="s">
        <v>6110</v>
      </c>
      <c r="G1327" t="s">
        <v>29</v>
      </c>
      <c r="H1327" t="s">
        <v>30</v>
      </c>
      <c r="I1327" t="s">
        <v>3483</v>
      </c>
      <c r="J1327" t="s">
        <v>6111</v>
      </c>
      <c r="K1327" t="s">
        <v>6112</v>
      </c>
      <c r="L1327" t="s">
        <v>5255</v>
      </c>
      <c r="M1327" t="s">
        <v>1390</v>
      </c>
      <c r="N1327" t="s">
        <v>1391</v>
      </c>
      <c r="O1327" t="s">
        <v>37</v>
      </c>
      <c r="P1327" t="s">
        <v>5255</v>
      </c>
      <c r="Q1327" t="s">
        <v>2309</v>
      </c>
      <c r="R1327" t="s">
        <v>1881</v>
      </c>
      <c r="S1327" t="s">
        <v>6116</v>
      </c>
      <c r="T1327" t="s">
        <v>37</v>
      </c>
      <c r="U1327" t="s">
        <v>37</v>
      </c>
      <c r="V1327" t="s">
        <v>37</v>
      </c>
      <c r="W1327" t="s">
        <v>37</v>
      </c>
      <c r="X1327" t="s">
        <v>37</v>
      </c>
      <c r="Y1327" t="s">
        <v>37</v>
      </c>
      <c r="Z1327" t="s">
        <v>6139</v>
      </c>
      <c r="AA1327" t="s">
        <v>44</v>
      </c>
      <c r="AB1327" t="s">
        <v>44</v>
      </c>
      <c r="AC1327" t="s">
        <v>45</v>
      </c>
      <c r="AD1327" t="s">
        <v>1302</v>
      </c>
      <c r="AE1327" t="s">
        <v>37</v>
      </c>
      <c r="AF1327" t="s">
        <v>37</v>
      </c>
      <c r="AG1327" t="s">
        <v>37</v>
      </c>
      <c r="AH1327" t="s">
        <v>37</v>
      </c>
      <c r="AI1327" t="s">
        <v>37</v>
      </c>
    </row>
    <row r="1328" spans="1:35" ht="16.850000000000001" customHeight="1">
      <c r="A1328" s="65" t="str">
        <f>IF(L1328="","",IF(COUNTIF(Wip!K:K,L1328)=0,IF(W1328="","KGB","KBB"),IF(AND(_xlfn.IFNA(VLOOKUP(L1328,Wip!K:M,3,0),"")="Y",Q1328="MTCAPPLYCONF"),"On Hold",IF(W1328="","KGB","KBB"))))</f>
        <v>KGB</v>
      </c>
      <c r="B1328" s="65" t="str">
        <f>IF(A1328="on hold", "on hold",
 IF(A1328="KGB", "Standard Shipment",
  IF(IFERROR(IFERROR(VLOOKUP(L1328, List!D:J, 7, 0), VLOOKUP(L1328&amp;"", List!D:J, 7, 0)), 0)=0,
   IF(IFERROR(IFERROR(VLOOKUP(L1328, 'CND List'!$A:$C, 3, 0), VLOOKUP(L1328&amp;"", 'CND List'!$A:$C, 3, 0)), 0)=0,
    IF(A1328="KBB", "-", ""),
    IFERROR(VLOOKUP(L1328, 'CND List'!$A:$C, 3, 0), VLOOKUP(L1328&amp;"", 'CND List'!$A:$C, 3, 0))
   ),
   IFERROR(VLOOKUP(L1328, List!D:J, 7, 0), VLOOKUP(L1328&amp;"", List!D:J, 7, 0))
  )
 )
)</f>
        <v>Standard Shipment</v>
      </c>
      <c r="C1328" s="66" t="str">
        <f t="shared" si="21"/>
        <v>Standard Shipment</v>
      </c>
      <c r="D1328" s="67" t="str">
        <f ca="1">IF(C1328="Local Scrap","Closed",IFERROR(IF(A1328="kgb","Closed",IF(MID(C1328,5,1)="Q","Closed",LOOKUP(TODAY()-W1328, {0,31,91,181,366}, {"0-30天","31-90天","91-180天","181-365天","365天以上"}))), LOOKUP(TODAY()-Z1328, {0,31,91,181,366}, {"0-30天","31-90天","91-180天","181-365天","365天以上"})))</f>
        <v>Closed</v>
      </c>
      <c r="E1328" s="67" t="str" cm="1">
        <f t="array" ref="E1328">IF(A1328&lt;&gt;"kbb", "", IF(IFERROR(VALUE(V1328), 0)=MAX(INDEX(($A$2:$A$4929="kbb")*($L$2:$L$4929=L1328)*IFERROR(VALUE($V$2:$V$4929), 0), 0)), "最新", "歷史重複"))</f>
        <v/>
      </c>
      <c r="F1328" t="s">
        <v>6140</v>
      </c>
      <c r="G1328" t="s">
        <v>29</v>
      </c>
      <c r="H1328" t="s">
        <v>30</v>
      </c>
      <c r="I1328" t="s">
        <v>3483</v>
      </c>
      <c r="J1328" t="s">
        <v>6141</v>
      </c>
      <c r="K1328" t="s">
        <v>6142</v>
      </c>
      <c r="L1328" t="s">
        <v>6143</v>
      </c>
      <c r="M1328" t="s">
        <v>2191</v>
      </c>
      <c r="N1328" t="s">
        <v>2192</v>
      </c>
      <c r="O1328" t="s">
        <v>6144</v>
      </c>
      <c r="P1328" t="s">
        <v>6145</v>
      </c>
      <c r="Q1328" t="s">
        <v>38</v>
      </c>
      <c r="R1328" t="s">
        <v>1881</v>
      </c>
      <c r="S1328" t="s">
        <v>6146</v>
      </c>
      <c r="T1328" t="s">
        <v>6147</v>
      </c>
      <c r="U1328" t="s">
        <v>6118</v>
      </c>
      <c r="V1328" t="s">
        <v>6118</v>
      </c>
      <c r="W1328" t="s">
        <v>37</v>
      </c>
      <c r="X1328" t="s">
        <v>37</v>
      </c>
      <c r="Y1328" t="s">
        <v>37</v>
      </c>
      <c r="Z1328" t="s">
        <v>6148</v>
      </c>
      <c r="AA1328" t="s">
        <v>44</v>
      </c>
      <c r="AB1328" t="s">
        <v>44</v>
      </c>
      <c r="AC1328" t="s">
        <v>45</v>
      </c>
      <c r="AD1328" t="s">
        <v>1847</v>
      </c>
      <c r="AE1328" t="s">
        <v>6120</v>
      </c>
      <c r="AF1328" t="s">
        <v>1730</v>
      </c>
      <c r="AG1328">
        <v>622648</v>
      </c>
      <c r="AH1328">
        <v>6.4</v>
      </c>
      <c r="AI1328">
        <v>6.4</v>
      </c>
    </row>
    <row r="1329" spans="1:35" ht="16.850000000000001" customHeight="1">
      <c r="A1329" s="65" t="str">
        <f>IF(L1329="","",IF(COUNTIF(Wip!K:K,L1329)=0,IF(W1329="","KGB","KBB"),IF(AND(_xlfn.IFNA(VLOOKUP(L1329,Wip!K:M,3,0),"")="Y",Q1329="MTCAPPLYCONF"),"On Hold",IF(W1329="","KGB","KBB"))))</f>
        <v>KGB</v>
      </c>
      <c r="B1329" s="65" t="str">
        <f>IF(A1329="on hold", "on hold",
 IF(A1329="KGB", "Standard Shipment",
  IF(IFERROR(IFERROR(VLOOKUP(L1329, List!D:J, 7, 0), VLOOKUP(L1329&amp;"", List!D:J, 7, 0)), 0)=0,
   IF(IFERROR(IFERROR(VLOOKUP(L1329, 'CND List'!$A:$C, 3, 0), VLOOKUP(L1329&amp;"", 'CND List'!$A:$C, 3, 0)), 0)=0,
    IF(A1329="KBB", "-", ""),
    IFERROR(VLOOKUP(L1329, 'CND List'!$A:$C, 3, 0), VLOOKUP(L1329&amp;"", 'CND List'!$A:$C, 3, 0))
   ),
   IFERROR(VLOOKUP(L1329, List!D:J, 7, 0), VLOOKUP(L1329&amp;"", List!D:J, 7, 0))
  )
 )
)</f>
        <v>Standard Shipment</v>
      </c>
      <c r="C1329" s="66" t="str">
        <f t="shared" si="21"/>
        <v>Standard Shipment</v>
      </c>
      <c r="D1329" s="67" t="str">
        <f ca="1">IF(C1329="Local Scrap","Closed",IFERROR(IF(A1329="kgb","Closed",IF(MID(C1329,5,1)="Q","Closed",LOOKUP(TODAY()-W1329, {0,31,91,181,366}, {"0-30天","31-90天","91-180天","181-365天","365天以上"}))), LOOKUP(TODAY()-Z1329, {0,31,91,181,366}, {"0-30天","31-90天","91-180天","181-365天","365天以上"})))</f>
        <v>Closed</v>
      </c>
      <c r="E1329" s="67" t="str" cm="1">
        <f t="array" ref="E1329">IF(A1329&lt;&gt;"kbb", "", IF(IFERROR(VALUE(V1329), 0)=MAX(INDEX(($A$2:$A$4929="kbb")*($L$2:$L$4929=L1329)*IFERROR(VALUE($V$2:$V$4929), 0), 0)), "最新", "歷史重複"))</f>
        <v/>
      </c>
      <c r="F1329" t="s">
        <v>6140</v>
      </c>
      <c r="G1329" t="s">
        <v>29</v>
      </c>
      <c r="H1329" t="s">
        <v>30</v>
      </c>
      <c r="I1329" t="s">
        <v>3483</v>
      </c>
      <c r="J1329" t="s">
        <v>6141</v>
      </c>
      <c r="K1329" t="s">
        <v>6142</v>
      </c>
      <c r="L1329" t="s">
        <v>6149</v>
      </c>
      <c r="M1329" t="s">
        <v>1610</v>
      </c>
      <c r="N1329" t="s">
        <v>1391</v>
      </c>
      <c r="O1329" t="s">
        <v>1611</v>
      </c>
      <c r="P1329" t="s">
        <v>6150</v>
      </c>
      <c r="Q1329" t="s">
        <v>38</v>
      </c>
      <c r="R1329" t="s">
        <v>1881</v>
      </c>
      <c r="S1329" t="s">
        <v>6146</v>
      </c>
      <c r="T1329" t="s">
        <v>6151</v>
      </c>
      <c r="U1329" t="s">
        <v>6118</v>
      </c>
      <c r="V1329" t="s">
        <v>6118</v>
      </c>
      <c r="W1329" t="s">
        <v>37</v>
      </c>
      <c r="X1329" t="s">
        <v>37</v>
      </c>
      <c r="Y1329" t="s">
        <v>37</v>
      </c>
      <c r="Z1329" t="s">
        <v>6152</v>
      </c>
      <c r="AA1329" t="s">
        <v>44</v>
      </c>
      <c r="AB1329" t="s">
        <v>44</v>
      </c>
      <c r="AC1329" t="s">
        <v>45</v>
      </c>
      <c r="AD1329" t="s">
        <v>1302</v>
      </c>
      <c r="AE1329" t="s">
        <v>6120</v>
      </c>
      <c r="AF1329" t="s">
        <v>1730</v>
      </c>
      <c r="AG1329">
        <v>622648</v>
      </c>
      <c r="AH1329">
        <v>6.4</v>
      </c>
      <c r="AI1329">
        <v>6.4</v>
      </c>
    </row>
    <row r="1330" spans="1:35" ht="16.850000000000001" customHeight="1">
      <c r="A1330" s="65" t="str">
        <f>IF(L1330="","",IF(COUNTIF(Wip!K:K,L1330)=0,IF(W1330="","KGB","KBB"),IF(AND(_xlfn.IFNA(VLOOKUP(L1330,Wip!K:M,3,0),"")="Y",Q1330="MTCAPPLYCONF"),"On Hold",IF(W1330="","KGB","KBB"))))</f>
        <v>KGB</v>
      </c>
      <c r="B1330" s="65" t="str">
        <f>IF(A1330="on hold", "on hold",
 IF(A1330="KGB", "Standard Shipment",
  IF(IFERROR(IFERROR(VLOOKUP(L1330, List!D:J, 7, 0), VLOOKUP(L1330&amp;"", List!D:J, 7, 0)), 0)=0,
   IF(IFERROR(IFERROR(VLOOKUP(L1330, 'CND List'!$A:$C, 3, 0), VLOOKUP(L1330&amp;"", 'CND List'!$A:$C, 3, 0)), 0)=0,
    IF(A1330="KBB", "-", ""),
    IFERROR(VLOOKUP(L1330, 'CND List'!$A:$C, 3, 0), VLOOKUP(L1330&amp;"", 'CND List'!$A:$C, 3, 0))
   ),
   IFERROR(VLOOKUP(L1330, List!D:J, 7, 0), VLOOKUP(L1330&amp;"", List!D:J, 7, 0))
  )
 )
)</f>
        <v>Standard Shipment</v>
      </c>
      <c r="C1330" s="66" t="str">
        <f t="shared" si="21"/>
        <v>Standard Shipment</v>
      </c>
      <c r="D1330" s="67" t="str">
        <f ca="1">IF(C1330="Local Scrap","Closed",IFERROR(IF(A1330="kgb","Closed",IF(MID(C1330,5,1)="Q","Closed",LOOKUP(TODAY()-W1330, {0,31,91,181,366}, {"0-30天","31-90天","91-180天","181-365天","365天以上"}))), LOOKUP(TODAY()-Z1330, {0,31,91,181,366}, {"0-30天","31-90天","91-180天","181-365天","365天以上"})))</f>
        <v>Closed</v>
      </c>
      <c r="E1330" s="67" t="str" cm="1">
        <f t="array" ref="E1330">IF(A1330&lt;&gt;"kbb", "", IF(IFERROR(VALUE(V1330), 0)=MAX(INDEX(($A$2:$A$4929="kbb")*($L$2:$L$4929=L1330)*IFERROR(VALUE($V$2:$V$4929), 0), 0)), "最新", "歷史重複"))</f>
        <v/>
      </c>
      <c r="F1330" t="s">
        <v>6153</v>
      </c>
      <c r="G1330" t="s">
        <v>29</v>
      </c>
      <c r="H1330" t="s">
        <v>30</v>
      </c>
      <c r="I1330" t="s">
        <v>6154</v>
      </c>
      <c r="J1330" t="s">
        <v>6155</v>
      </c>
      <c r="K1330" t="s">
        <v>6156</v>
      </c>
      <c r="L1330" t="s">
        <v>6157</v>
      </c>
      <c r="M1330" t="s">
        <v>185</v>
      </c>
      <c r="N1330" t="s">
        <v>186</v>
      </c>
      <c r="O1330" t="s">
        <v>185</v>
      </c>
      <c r="P1330" t="s">
        <v>6157</v>
      </c>
      <c r="Q1330" t="s">
        <v>38</v>
      </c>
      <c r="R1330" t="s">
        <v>53</v>
      </c>
      <c r="S1330" t="s">
        <v>6158</v>
      </c>
      <c r="T1330" t="s">
        <v>6159</v>
      </c>
      <c r="U1330" t="s">
        <v>6160</v>
      </c>
      <c r="V1330" t="s">
        <v>6160</v>
      </c>
      <c r="W1330" t="s">
        <v>37</v>
      </c>
      <c r="X1330" t="s">
        <v>37</v>
      </c>
      <c r="Y1330" t="s">
        <v>37</v>
      </c>
      <c r="Z1330" t="s">
        <v>6161</v>
      </c>
      <c r="AA1330" t="s">
        <v>44</v>
      </c>
      <c r="AB1330" t="s">
        <v>44</v>
      </c>
      <c r="AC1330" t="s">
        <v>45</v>
      </c>
      <c r="AD1330" t="s">
        <v>190</v>
      </c>
      <c r="AE1330" t="s">
        <v>6162</v>
      </c>
      <c r="AF1330" t="s">
        <v>48</v>
      </c>
      <c r="AG1330">
        <v>613985</v>
      </c>
      <c r="AH1330">
        <v>1</v>
      </c>
      <c r="AI1330">
        <v>1</v>
      </c>
    </row>
    <row r="1331" spans="1:35" ht="16.850000000000001" customHeight="1">
      <c r="A1331" s="65" t="str">
        <f>IF(L1331="","",IF(COUNTIF(Wip!K:K,L1331)=0,IF(W1331="","KGB","KBB"),IF(AND(_xlfn.IFNA(VLOOKUP(L1331,Wip!K:M,3,0),"")="Y",Q1331="MTCAPPLYCONF"),"On Hold",IF(W1331="","KGB","KBB"))))</f>
        <v>KGB</v>
      </c>
      <c r="B1331" s="65" t="str">
        <f>IF(A1331="on hold", "on hold",
 IF(A1331="KGB", "Standard Shipment",
  IF(IFERROR(IFERROR(VLOOKUP(L1331, List!D:J, 7, 0), VLOOKUP(L1331&amp;"", List!D:J, 7, 0)), 0)=0,
   IF(IFERROR(IFERROR(VLOOKUP(L1331, 'CND List'!$A:$C, 3, 0), VLOOKUP(L1331&amp;"", 'CND List'!$A:$C, 3, 0)), 0)=0,
    IF(A1331="KBB", "-", ""),
    IFERROR(VLOOKUP(L1331, 'CND List'!$A:$C, 3, 0), VLOOKUP(L1331&amp;"", 'CND List'!$A:$C, 3, 0))
   ),
   IFERROR(VLOOKUP(L1331, List!D:J, 7, 0), VLOOKUP(L1331&amp;"", List!D:J, 7, 0))
  )
 )
)</f>
        <v>Standard Shipment</v>
      </c>
      <c r="C1331" s="66" t="str">
        <f t="shared" si="21"/>
        <v>Standard Shipment</v>
      </c>
      <c r="D1331" s="67" t="str">
        <f ca="1">IF(C1331="Local Scrap","Closed",IFERROR(IF(A1331="kgb","Closed",IF(MID(C1331,5,1)="Q","Closed",LOOKUP(TODAY()-W1331, {0,31,91,181,366}, {"0-30天","31-90天","91-180天","181-365天","365天以上"}))), LOOKUP(TODAY()-Z1331, {0,31,91,181,366}, {"0-30天","31-90天","91-180天","181-365天","365天以上"})))</f>
        <v>Closed</v>
      </c>
      <c r="E1331" s="67" t="str" cm="1">
        <f t="array" ref="E1331">IF(A1331&lt;&gt;"kbb", "", IF(IFERROR(VALUE(V1331), 0)=MAX(INDEX(($A$2:$A$4929="kbb")*($L$2:$L$4929=L1331)*IFERROR(VALUE($V$2:$V$4929), 0), 0)), "最新", "歷史重複"))</f>
        <v/>
      </c>
      <c r="F1331" t="s">
        <v>6153</v>
      </c>
      <c r="G1331" t="s">
        <v>29</v>
      </c>
      <c r="H1331" t="s">
        <v>30</v>
      </c>
      <c r="I1331" t="s">
        <v>6154</v>
      </c>
      <c r="J1331" t="s">
        <v>6155</v>
      </c>
      <c r="K1331" t="s">
        <v>6156</v>
      </c>
      <c r="L1331" t="s">
        <v>6163</v>
      </c>
      <c r="M1331" t="s">
        <v>6164</v>
      </c>
      <c r="N1331" t="s">
        <v>6165</v>
      </c>
      <c r="O1331" t="s">
        <v>37</v>
      </c>
      <c r="P1331" t="s">
        <v>6163</v>
      </c>
      <c r="Q1331" t="s">
        <v>38</v>
      </c>
      <c r="R1331" t="s">
        <v>53</v>
      </c>
      <c r="S1331" t="s">
        <v>6166</v>
      </c>
      <c r="T1331" t="s">
        <v>6167</v>
      </c>
      <c r="U1331" t="s">
        <v>6168</v>
      </c>
      <c r="V1331" t="s">
        <v>6168</v>
      </c>
      <c r="W1331" t="s">
        <v>37</v>
      </c>
      <c r="X1331" t="s">
        <v>37</v>
      </c>
      <c r="Y1331" t="s">
        <v>37</v>
      </c>
      <c r="Z1331" t="s">
        <v>6169</v>
      </c>
      <c r="AA1331" t="s">
        <v>44</v>
      </c>
      <c r="AB1331" t="s">
        <v>44</v>
      </c>
      <c r="AC1331" t="s">
        <v>45</v>
      </c>
      <c r="AD1331" t="s">
        <v>460</v>
      </c>
      <c r="AE1331" t="s">
        <v>6170</v>
      </c>
      <c r="AF1331" t="s">
        <v>48</v>
      </c>
      <c r="AG1331">
        <v>615138</v>
      </c>
      <c r="AH1331">
        <v>1</v>
      </c>
      <c r="AI1331">
        <v>1</v>
      </c>
    </row>
    <row r="1332" spans="1:35" ht="16.850000000000001" customHeight="1">
      <c r="A1332" s="65" t="str">
        <f>IF(L1332="","",IF(COUNTIF(Wip!K:K,L1332)=0,IF(W1332="","KGB","KBB"),IF(AND(_xlfn.IFNA(VLOOKUP(L1332,Wip!K:M,3,0),"")="Y",Q1332="MTCAPPLYCONF"),"On Hold",IF(W1332="","KGB","KBB"))))</f>
        <v>KBB</v>
      </c>
      <c r="B1332" s="65">
        <f>IF(A1332="on hold", "on hold",
 IF(A1332="KGB", "Standard Shipment",
  IF(IFERROR(IFERROR(VLOOKUP(L1332, List!D:J, 7, 0), VLOOKUP(L1332&amp;"", List!D:J, 7, 0)), 0)=0,
   IF(IFERROR(IFERROR(VLOOKUP(L1332, 'CND List'!$A:$C, 3, 0), VLOOKUP(L1332&amp;"", 'CND List'!$A:$C, 3, 0)), 0)=0,
    IF(A1332="KBB", "-", ""),
    IFERROR(VLOOKUP(L1332, 'CND List'!$A:$C, 3, 0), VLOOKUP(L1332&amp;"", 'CND List'!$A:$C, 3, 0))
   ),
   IFERROR(VLOOKUP(L1332, List!D:J, 7, 0), VLOOKUP(L1332&amp;"", List!D:J, 7, 0))
  )
 )
)</f>
        <v>45506</v>
      </c>
      <c r="C1332" s="66" t="str">
        <f t="shared" si="21"/>
        <v>2024Q3</v>
      </c>
      <c r="D1332" s="67" t="str">
        <f ca="1">IF(C1332="Local Scrap","Closed",IFERROR(IF(A1332="kgb","Closed",IF(MID(C1332,5,1)="Q","Closed",LOOKUP(TODAY()-W1332, {0,31,91,181,366}, {"0-30天","31-90天","91-180天","181-365天","365天以上"}))), LOOKUP(TODAY()-Z1332, {0,31,91,181,366}, {"0-30天","31-90天","91-180天","181-365天","365天以上"})))</f>
        <v>Closed</v>
      </c>
      <c r="E1332" s="67" t="str" cm="1">
        <f t="array" ref="E1332">IF(A1332&lt;&gt;"kbb", "", IF(IFERROR(VALUE(V1332), 0)=MAX(INDEX(($A$2:$A$4929="kbb")*($L$2:$L$4929=L1332)*IFERROR(VALUE($V$2:$V$4929), 0), 0)), "最新", "歷史重複"))</f>
        <v>最新</v>
      </c>
      <c r="F1332" t="s">
        <v>6153</v>
      </c>
      <c r="G1332" t="s">
        <v>29</v>
      </c>
      <c r="H1332" t="s">
        <v>30</v>
      </c>
      <c r="I1332" t="s">
        <v>6154</v>
      </c>
      <c r="J1332" t="s">
        <v>6155</v>
      </c>
      <c r="K1332" t="s">
        <v>6156</v>
      </c>
      <c r="L1332" t="s">
        <v>6171</v>
      </c>
      <c r="M1332" t="s">
        <v>185</v>
      </c>
      <c r="N1332" t="s">
        <v>186</v>
      </c>
      <c r="O1332" t="s">
        <v>37</v>
      </c>
      <c r="P1332" t="s">
        <v>6171</v>
      </c>
      <c r="Q1332" t="s">
        <v>38</v>
      </c>
      <c r="R1332" t="s">
        <v>53</v>
      </c>
      <c r="S1332" t="s">
        <v>6166</v>
      </c>
      <c r="T1332" t="s">
        <v>37</v>
      </c>
      <c r="U1332" t="s">
        <v>37</v>
      </c>
      <c r="V1332" t="s">
        <v>6172</v>
      </c>
      <c r="W1332" t="s">
        <v>1157</v>
      </c>
      <c r="X1332" t="s">
        <v>114</v>
      </c>
      <c r="Y1332" t="s">
        <v>1158</v>
      </c>
      <c r="Z1332" t="s">
        <v>6173</v>
      </c>
      <c r="AA1332" t="s">
        <v>44</v>
      </c>
      <c r="AB1332" t="s">
        <v>44</v>
      </c>
      <c r="AC1332" t="s">
        <v>117</v>
      </c>
      <c r="AD1332" t="s">
        <v>190</v>
      </c>
      <c r="AE1332" t="s">
        <v>37</v>
      </c>
      <c r="AF1332" t="s">
        <v>37</v>
      </c>
      <c r="AG1332" t="s">
        <v>37</v>
      </c>
      <c r="AH1332" t="s">
        <v>37</v>
      </c>
      <c r="AI1332" t="s">
        <v>37</v>
      </c>
    </row>
    <row r="1333" spans="1:35" ht="16.850000000000001" customHeight="1">
      <c r="A1333" s="65" t="str">
        <f>IF(L1333="","",IF(COUNTIF(Wip!K:K,L1333)=0,IF(W1333="","KGB","KBB"),IF(AND(_xlfn.IFNA(VLOOKUP(L1333,Wip!K:M,3,0),"")="Y",Q1333="MTCAPPLYCONF"),"On Hold",IF(W1333="","KGB","KBB"))))</f>
        <v>KGB</v>
      </c>
      <c r="B1333" s="65" t="str">
        <f>IF(A1333="on hold", "on hold",
 IF(A1333="KGB", "Standard Shipment",
  IF(IFERROR(IFERROR(VLOOKUP(L1333, List!D:J, 7, 0), VLOOKUP(L1333&amp;"", List!D:J, 7, 0)), 0)=0,
   IF(IFERROR(IFERROR(VLOOKUP(L1333, 'CND List'!$A:$C, 3, 0), VLOOKUP(L1333&amp;"", 'CND List'!$A:$C, 3, 0)), 0)=0,
    IF(A1333="KBB", "-", ""),
    IFERROR(VLOOKUP(L1333, 'CND List'!$A:$C, 3, 0), VLOOKUP(L1333&amp;"", 'CND List'!$A:$C, 3, 0))
   ),
   IFERROR(VLOOKUP(L1333, List!D:J, 7, 0), VLOOKUP(L1333&amp;"", List!D:J, 7, 0))
  )
 )
)</f>
        <v>Standard Shipment</v>
      </c>
      <c r="C1333" s="66" t="str">
        <f t="shared" si="21"/>
        <v>Standard Shipment</v>
      </c>
      <c r="D1333" s="67" t="str">
        <f ca="1">IF(C1333="Local Scrap","Closed",IFERROR(IF(A1333="kgb","Closed",IF(MID(C1333,5,1)="Q","Closed",LOOKUP(TODAY()-W1333, {0,31,91,181,366}, {"0-30天","31-90天","91-180天","181-365天","365天以上"}))), LOOKUP(TODAY()-Z1333, {0,31,91,181,366}, {"0-30天","31-90天","91-180天","181-365天","365天以上"})))</f>
        <v>Closed</v>
      </c>
      <c r="E1333" s="67" t="str" cm="1">
        <f t="array" ref="E1333">IF(A1333&lt;&gt;"kbb", "", IF(IFERROR(VALUE(V1333), 0)=MAX(INDEX(($A$2:$A$4929="kbb")*($L$2:$L$4929=L1333)*IFERROR(VALUE($V$2:$V$4929), 0), 0)), "最新", "歷史重複"))</f>
        <v/>
      </c>
      <c r="F1333" t="s">
        <v>6153</v>
      </c>
      <c r="G1333" t="s">
        <v>29</v>
      </c>
      <c r="H1333" t="s">
        <v>30</v>
      </c>
      <c r="I1333" t="s">
        <v>6154</v>
      </c>
      <c r="J1333" t="s">
        <v>6155</v>
      </c>
      <c r="K1333" t="s">
        <v>6156</v>
      </c>
      <c r="L1333" t="s">
        <v>6174</v>
      </c>
      <c r="M1333" t="s">
        <v>6175</v>
      </c>
      <c r="N1333" t="s">
        <v>6176</v>
      </c>
      <c r="O1333" t="s">
        <v>37</v>
      </c>
      <c r="P1333" t="s">
        <v>6174</v>
      </c>
      <c r="Q1333" t="s">
        <v>38</v>
      </c>
      <c r="R1333" t="s">
        <v>53</v>
      </c>
      <c r="S1333" t="s">
        <v>6166</v>
      </c>
      <c r="T1333" t="s">
        <v>6177</v>
      </c>
      <c r="U1333" t="s">
        <v>6168</v>
      </c>
      <c r="V1333" t="s">
        <v>6168</v>
      </c>
      <c r="W1333" t="s">
        <v>37</v>
      </c>
      <c r="X1333" t="s">
        <v>37</v>
      </c>
      <c r="Y1333" t="s">
        <v>37</v>
      </c>
      <c r="Z1333" t="s">
        <v>6178</v>
      </c>
      <c r="AA1333" t="s">
        <v>44</v>
      </c>
      <c r="AB1333" t="s">
        <v>44</v>
      </c>
      <c r="AC1333" t="s">
        <v>45</v>
      </c>
      <c r="AD1333" t="s">
        <v>87</v>
      </c>
      <c r="AE1333" t="s">
        <v>6170</v>
      </c>
      <c r="AF1333" t="s">
        <v>48</v>
      </c>
      <c r="AG1333">
        <v>615138</v>
      </c>
      <c r="AH1333">
        <v>1</v>
      </c>
      <c r="AI1333">
        <v>1</v>
      </c>
    </row>
    <row r="1334" spans="1:35" ht="16.850000000000001" customHeight="1">
      <c r="A1334" s="65" t="str">
        <f>IF(L1334="","",IF(COUNTIF(Wip!K:K,L1334)=0,IF(W1334="","KGB","KBB"),IF(AND(_xlfn.IFNA(VLOOKUP(L1334,Wip!K:M,3,0),"")="Y",Q1334="MTCAPPLYCONF"),"On Hold",IF(W1334="","KGB","KBB"))))</f>
        <v>KGB</v>
      </c>
      <c r="B1334" s="65" t="str">
        <f>IF(A1334="on hold", "on hold",
 IF(A1334="KGB", "Standard Shipment",
  IF(IFERROR(IFERROR(VLOOKUP(L1334, List!D:J, 7, 0), VLOOKUP(L1334&amp;"", List!D:J, 7, 0)), 0)=0,
   IF(IFERROR(IFERROR(VLOOKUP(L1334, 'CND List'!$A:$C, 3, 0), VLOOKUP(L1334&amp;"", 'CND List'!$A:$C, 3, 0)), 0)=0,
    IF(A1334="KBB", "-", ""),
    IFERROR(VLOOKUP(L1334, 'CND List'!$A:$C, 3, 0), VLOOKUP(L1334&amp;"", 'CND List'!$A:$C, 3, 0))
   ),
   IFERROR(VLOOKUP(L1334, List!D:J, 7, 0), VLOOKUP(L1334&amp;"", List!D:J, 7, 0))
  )
 )
)</f>
        <v>Standard Shipment</v>
      </c>
      <c r="C1334" s="66" t="str">
        <f t="shared" si="21"/>
        <v>Standard Shipment</v>
      </c>
      <c r="D1334" s="67" t="str">
        <f ca="1">IF(C1334="Local Scrap","Closed",IFERROR(IF(A1334="kgb","Closed",IF(MID(C1334,5,1)="Q","Closed",LOOKUP(TODAY()-W1334, {0,31,91,181,366}, {"0-30天","31-90天","91-180天","181-365天","365天以上"}))), LOOKUP(TODAY()-Z1334, {0,31,91,181,366}, {"0-30天","31-90天","91-180天","181-365天","365天以上"})))</f>
        <v>Closed</v>
      </c>
      <c r="E1334" s="67" t="str" cm="1">
        <f t="array" ref="E1334">IF(A1334&lt;&gt;"kbb", "", IF(IFERROR(VALUE(V1334), 0)=MAX(INDEX(($A$2:$A$4929="kbb")*($L$2:$L$4929=L1334)*IFERROR(VALUE($V$2:$V$4929), 0), 0)), "最新", "歷史重複"))</f>
        <v/>
      </c>
      <c r="F1334" t="s">
        <v>6153</v>
      </c>
      <c r="G1334" t="s">
        <v>29</v>
      </c>
      <c r="H1334" t="s">
        <v>30</v>
      </c>
      <c r="I1334" t="s">
        <v>6154</v>
      </c>
      <c r="J1334" t="s">
        <v>6155</v>
      </c>
      <c r="K1334" t="s">
        <v>6156</v>
      </c>
      <c r="L1334" t="s">
        <v>6179</v>
      </c>
      <c r="M1334" t="s">
        <v>185</v>
      </c>
      <c r="N1334" t="s">
        <v>186</v>
      </c>
      <c r="O1334" t="s">
        <v>37</v>
      </c>
      <c r="P1334" t="s">
        <v>6179</v>
      </c>
      <c r="Q1334" t="s">
        <v>38</v>
      </c>
      <c r="R1334" t="s">
        <v>53</v>
      </c>
      <c r="S1334" t="s">
        <v>6166</v>
      </c>
      <c r="T1334" t="s">
        <v>6180</v>
      </c>
      <c r="U1334" t="s">
        <v>6160</v>
      </c>
      <c r="V1334" t="s">
        <v>6160</v>
      </c>
      <c r="W1334" t="s">
        <v>37</v>
      </c>
      <c r="X1334" t="s">
        <v>37</v>
      </c>
      <c r="Y1334" t="s">
        <v>37</v>
      </c>
      <c r="Z1334" t="s">
        <v>6181</v>
      </c>
      <c r="AA1334" t="s">
        <v>44</v>
      </c>
      <c r="AB1334" t="s">
        <v>44</v>
      </c>
      <c r="AC1334" t="s">
        <v>45</v>
      </c>
      <c r="AD1334" t="s">
        <v>190</v>
      </c>
      <c r="AE1334" t="s">
        <v>6162</v>
      </c>
      <c r="AF1334" t="s">
        <v>48</v>
      </c>
      <c r="AG1334">
        <v>613985</v>
      </c>
      <c r="AH1334">
        <v>1</v>
      </c>
      <c r="AI1334">
        <v>1</v>
      </c>
    </row>
    <row r="1335" spans="1:35" ht="16.850000000000001" customHeight="1">
      <c r="A1335" s="65" t="str">
        <f>IF(L1335="","",IF(COUNTIF(Wip!K:K,L1335)=0,IF(W1335="","KGB","KBB"),IF(AND(_xlfn.IFNA(VLOOKUP(L1335,Wip!K:M,3,0),"")="Y",Q1335="MTCAPPLYCONF"),"On Hold",IF(W1335="","KGB","KBB"))))</f>
        <v>KGB</v>
      </c>
      <c r="B1335" s="65" t="str">
        <f>IF(A1335="on hold", "on hold",
 IF(A1335="KGB", "Standard Shipment",
  IF(IFERROR(IFERROR(VLOOKUP(L1335, List!D:J, 7, 0), VLOOKUP(L1335&amp;"", List!D:J, 7, 0)), 0)=0,
   IF(IFERROR(IFERROR(VLOOKUP(L1335, 'CND List'!$A:$C, 3, 0), VLOOKUP(L1335&amp;"", 'CND List'!$A:$C, 3, 0)), 0)=0,
    IF(A1335="KBB", "-", ""),
    IFERROR(VLOOKUP(L1335, 'CND List'!$A:$C, 3, 0), VLOOKUP(L1335&amp;"", 'CND List'!$A:$C, 3, 0))
   ),
   IFERROR(VLOOKUP(L1335, List!D:J, 7, 0), VLOOKUP(L1335&amp;"", List!D:J, 7, 0))
  )
 )
)</f>
        <v>Standard Shipment</v>
      </c>
      <c r="C1335" s="66" t="str">
        <f t="shared" si="21"/>
        <v>Standard Shipment</v>
      </c>
      <c r="D1335" s="67" t="str">
        <f ca="1">IF(C1335="Local Scrap","Closed",IFERROR(IF(A1335="kgb","Closed",IF(MID(C1335,5,1)="Q","Closed",LOOKUP(TODAY()-W1335, {0,31,91,181,366}, {"0-30天","31-90天","91-180天","181-365天","365天以上"}))), LOOKUP(TODAY()-Z1335, {0,31,91,181,366}, {"0-30天","31-90天","91-180天","181-365天","365天以上"})))</f>
        <v>Closed</v>
      </c>
      <c r="E1335" s="67" t="str" cm="1">
        <f t="array" ref="E1335">IF(A1335&lt;&gt;"kbb", "", IF(IFERROR(VALUE(V1335), 0)=MAX(INDEX(($A$2:$A$4929="kbb")*($L$2:$L$4929=L1335)*IFERROR(VALUE($V$2:$V$4929), 0), 0)), "最新", "歷史重複"))</f>
        <v/>
      </c>
      <c r="F1335" t="s">
        <v>6153</v>
      </c>
      <c r="G1335" t="s">
        <v>29</v>
      </c>
      <c r="H1335" t="s">
        <v>30</v>
      </c>
      <c r="I1335" t="s">
        <v>6154</v>
      </c>
      <c r="J1335" t="s">
        <v>6155</v>
      </c>
      <c r="K1335" t="s">
        <v>6156</v>
      </c>
      <c r="L1335" t="s">
        <v>6182</v>
      </c>
      <c r="M1335" t="s">
        <v>185</v>
      </c>
      <c r="N1335" t="s">
        <v>186</v>
      </c>
      <c r="O1335" t="s">
        <v>185</v>
      </c>
      <c r="P1335" t="s">
        <v>6182</v>
      </c>
      <c r="Q1335" t="s">
        <v>38</v>
      </c>
      <c r="R1335" t="s">
        <v>53</v>
      </c>
      <c r="S1335" t="s">
        <v>6166</v>
      </c>
      <c r="T1335" t="s">
        <v>6183</v>
      </c>
      <c r="U1335" t="s">
        <v>6160</v>
      </c>
      <c r="V1335" t="s">
        <v>6160</v>
      </c>
      <c r="W1335" t="s">
        <v>37</v>
      </c>
      <c r="X1335" t="s">
        <v>37</v>
      </c>
      <c r="Y1335" t="s">
        <v>37</v>
      </c>
      <c r="Z1335" t="s">
        <v>6184</v>
      </c>
      <c r="AA1335" t="s">
        <v>44</v>
      </c>
      <c r="AB1335" t="s">
        <v>44</v>
      </c>
      <c r="AC1335" t="s">
        <v>45</v>
      </c>
      <c r="AD1335" t="s">
        <v>190</v>
      </c>
      <c r="AE1335" t="s">
        <v>6162</v>
      </c>
      <c r="AF1335" t="s">
        <v>48</v>
      </c>
      <c r="AG1335">
        <v>613985</v>
      </c>
      <c r="AH1335">
        <v>1</v>
      </c>
      <c r="AI1335">
        <v>1</v>
      </c>
    </row>
    <row r="1336" spans="1:35" ht="16.850000000000001" customHeight="1">
      <c r="A1336" s="65" t="str">
        <f>IF(L1336="","",IF(COUNTIF(Wip!K:K,L1336)=0,IF(W1336="","KGB","KBB"),IF(AND(_xlfn.IFNA(VLOOKUP(L1336,Wip!K:M,3,0),"")="Y",Q1336="MTCAPPLYCONF"),"On Hold",IF(W1336="","KGB","KBB"))))</f>
        <v>KGB</v>
      </c>
      <c r="B1336" s="65" t="str">
        <f>IF(A1336="on hold", "on hold",
 IF(A1336="KGB", "Standard Shipment",
  IF(IFERROR(IFERROR(VLOOKUP(L1336, List!D:J, 7, 0), VLOOKUP(L1336&amp;"", List!D:J, 7, 0)), 0)=0,
   IF(IFERROR(IFERROR(VLOOKUP(L1336, 'CND List'!$A:$C, 3, 0), VLOOKUP(L1336&amp;"", 'CND List'!$A:$C, 3, 0)), 0)=0,
    IF(A1336="KBB", "-", ""),
    IFERROR(VLOOKUP(L1336, 'CND List'!$A:$C, 3, 0), VLOOKUP(L1336&amp;"", 'CND List'!$A:$C, 3, 0))
   ),
   IFERROR(VLOOKUP(L1336, List!D:J, 7, 0), VLOOKUP(L1336&amp;"", List!D:J, 7, 0))
  )
 )
)</f>
        <v>Standard Shipment</v>
      </c>
      <c r="C1336" s="66" t="str">
        <f t="shared" si="21"/>
        <v>Standard Shipment</v>
      </c>
      <c r="D1336" s="67" t="str">
        <f ca="1">IF(C1336="Local Scrap","Closed",IFERROR(IF(A1336="kgb","Closed",IF(MID(C1336,5,1)="Q","Closed",LOOKUP(TODAY()-W1336, {0,31,91,181,366}, {"0-30天","31-90天","91-180天","181-365天","365天以上"}))), LOOKUP(TODAY()-Z1336, {0,31,91,181,366}, {"0-30天","31-90天","91-180天","181-365天","365天以上"})))</f>
        <v>Closed</v>
      </c>
      <c r="E1336" s="67" t="str" cm="1">
        <f t="array" ref="E1336">IF(A1336&lt;&gt;"kbb", "", IF(IFERROR(VALUE(V1336), 0)=MAX(INDEX(($A$2:$A$4929="kbb")*($L$2:$L$4929=L1336)*IFERROR(VALUE($V$2:$V$4929), 0), 0)), "最新", "歷史重複"))</f>
        <v/>
      </c>
      <c r="F1336" t="s">
        <v>6153</v>
      </c>
      <c r="G1336" t="s">
        <v>29</v>
      </c>
      <c r="H1336" t="s">
        <v>30</v>
      </c>
      <c r="I1336" t="s">
        <v>6154</v>
      </c>
      <c r="J1336" t="s">
        <v>6155</v>
      </c>
      <c r="K1336" t="s">
        <v>6156</v>
      </c>
      <c r="L1336" t="s">
        <v>6185</v>
      </c>
      <c r="M1336" t="s">
        <v>130</v>
      </c>
      <c r="N1336" t="s">
        <v>110</v>
      </c>
      <c r="O1336" t="s">
        <v>37</v>
      </c>
      <c r="P1336" t="s">
        <v>6185</v>
      </c>
      <c r="Q1336" t="s">
        <v>38</v>
      </c>
      <c r="R1336" t="s">
        <v>53</v>
      </c>
      <c r="S1336" t="s">
        <v>6166</v>
      </c>
      <c r="T1336" t="s">
        <v>6186</v>
      </c>
      <c r="U1336" t="s">
        <v>6160</v>
      </c>
      <c r="V1336" t="s">
        <v>6160</v>
      </c>
      <c r="W1336" t="s">
        <v>37</v>
      </c>
      <c r="X1336" t="s">
        <v>37</v>
      </c>
      <c r="Y1336" t="s">
        <v>37</v>
      </c>
      <c r="Z1336" t="s">
        <v>6187</v>
      </c>
      <c r="AA1336" t="s">
        <v>44</v>
      </c>
      <c r="AB1336" t="s">
        <v>44</v>
      </c>
      <c r="AC1336" t="s">
        <v>244</v>
      </c>
      <c r="AD1336" t="s">
        <v>46</v>
      </c>
      <c r="AE1336" t="s">
        <v>6162</v>
      </c>
      <c r="AF1336" t="s">
        <v>48</v>
      </c>
      <c r="AG1336">
        <v>613985</v>
      </c>
      <c r="AH1336">
        <v>1</v>
      </c>
      <c r="AI1336">
        <v>1</v>
      </c>
    </row>
    <row r="1337" spans="1:35" ht="16.850000000000001" customHeight="1">
      <c r="A1337" s="65" t="str">
        <f>IF(L1337="","",IF(COUNTIF(Wip!K:K,L1337)=0,IF(W1337="","KGB","KBB"),IF(AND(_xlfn.IFNA(VLOOKUP(L1337,Wip!K:M,3,0),"")="Y",Q1337="MTCAPPLYCONF"),"On Hold",IF(W1337="","KGB","KBB"))))</f>
        <v>KGB</v>
      </c>
      <c r="B1337" s="65" t="str">
        <f>IF(A1337="on hold", "on hold",
 IF(A1337="KGB", "Standard Shipment",
  IF(IFERROR(IFERROR(VLOOKUP(L1337, List!D:J, 7, 0), VLOOKUP(L1337&amp;"", List!D:J, 7, 0)), 0)=0,
   IF(IFERROR(IFERROR(VLOOKUP(L1337, 'CND List'!$A:$C, 3, 0), VLOOKUP(L1337&amp;"", 'CND List'!$A:$C, 3, 0)), 0)=0,
    IF(A1337="KBB", "-", ""),
    IFERROR(VLOOKUP(L1337, 'CND List'!$A:$C, 3, 0), VLOOKUP(L1337&amp;"", 'CND List'!$A:$C, 3, 0))
   ),
   IFERROR(VLOOKUP(L1337, List!D:J, 7, 0), VLOOKUP(L1337&amp;"", List!D:J, 7, 0))
  )
 )
)</f>
        <v>Standard Shipment</v>
      </c>
      <c r="C1337" s="66" t="str">
        <f t="shared" si="21"/>
        <v>Standard Shipment</v>
      </c>
      <c r="D1337" s="67" t="str">
        <f ca="1">IF(C1337="Local Scrap","Closed",IFERROR(IF(A1337="kgb","Closed",IF(MID(C1337,5,1)="Q","Closed",LOOKUP(TODAY()-W1337, {0,31,91,181,366}, {"0-30天","31-90天","91-180天","181-365天","365天以上"}))), LOOKUP(TODAY()-Z1337, {0,31,91,181,366}, {"0-30天","31-90天","91-180天","181-365天","365天以上"})))</f>
        <v>Closed</v>
      </c>
      <c r="E1337" s="67" t="str" cm="1">
        <f t="array" ref="E1337">IF(A1337&lt;&gt;"kbb", "", IF(IFERROR(VALUE(V1337), 0)=MAX(INDEX(($A$2:$A$4929="kbb")*($L$2:$L$4929=L1337)*IFERROR(VALUE($V$2:$V$4929), 0), 0)), "最新", "歷史重複"))</f>
        <v/>
      </c>
      <c r="F1337" t="s">
        <v>6153</v>
      </c>
      <c r="G1337" t="s">
        <v>29</v>
      </c>
      <c r="H1337" t="s">
        <v>30</v>
      </c>
      <c r="I1337" t="s">
        <v>6154</v>
      </c>
      <c r="J1337" t="s">
        <v>6155</v>
      </c>
      <c r="K1337" t="s">
        <v>6156</v>
      </c>
      <c r="L1337" t="s">
        <v>6188</v>
      </c>
      <c r="M1337" t="s">
        <v>185</v>
      </c>
      <c r="N1337" t="s">
        <v>186</v>
      </c>
      <c r="O1337" t="s">
        <v>37</v>
      </c>
      <c r="P1337" t="s">
        <v>6188</v>
      </c>
      <c r="Q1337" t="s">
        <v>38</v>
      </c>
      <c r="R1337" t="s">
        <v>53</v>
      </c>
      <c r="S1337" t="s">
        <v>6158</v>
      </c>
      <c r="T1337" t="s">
        <v>6189</v>
      </c>
      <c r="U1337" t="s">
        <v>6190</v>
      </c>
      <c r="V1337" t="s">
        <v>6190</v>
      </c>
      <c r="W1337" t="s">
        <v>37</v>
      </c>
      <c r="X1337" t="s">
        <v>37</v>
      </c>
      <c r="Y1337" t="s">
        <v>37</v>
      </c>
      <c r="Z1337" t="s">
        <v>6191</v>
      </c>
      <c r="AA1337" t="s">
        <v>44</v>
      </c>
      <c r="AB1337" t="s">
        <v>44</v>
      </c>
      <c r="AC1337" t="s">
        <v>45</v>
      </c>
      <c r="AD1337" t="s">
        <v>190</v>
      </c>
      <c r="AE1337" t="s">
        <v>6192</v>
      </c>
      <c r="AF1337" t="s">
        <v>48</v>
      </c>
      <c r="AG1337">
        <v>616060</v>
      </c>
      <c r="AH1337">
        <v>1</v>
      </c>
      <c r="AI1337">
        <v>1</v>
      </c>
    </row>
    <row r="1338" spans="1:35" ht="16.850000000000001" customHeight="1">
      <c r="A1338" s="65" t="str">
        <f>IF(L1338="","",IF(COUNTIF(Wip!K:K,L1338)=0,IF(W1338="","KGB","KBB"),IF(AND(_xlfn.IFNA(VLOOKUP(L1338,Wip!K:M,3,0),"")="Y",Q1338="MTCAPPLYCONF"),"On Hold",IF(W1338="","KGB","KBB"))))</f>
        <v>KGB</v>
      </c>
      <c r="B1338" s="65" t="str">
        <f>IF(A1338="on hold", "on hold",
 IF(A1338="KGB", "Standard Shipment",
  IF(IFERROR(IFERROR(VLOOKUP(L1338, List!D:J, 7, 0), VLOOKUP(L1338&amp;"", List!D:J, 7, 0)), 0)=0,
   IF(IFERROR(IFERROR(VLOOKUP(L1338, 'CND List'!$A:$C, 3, 0), VLOOKUP(L1338&amp;"", 'CND List'!$A:$C, 3, 0)), 0)=0,
    IF(A1338="KBB", "-", ""),
    IFERROR(VLOOKUP(L1338, 'CND List'!$A:$C, 3, 0), VLOOKUP(L1338&amp;"", 'CND List'!$A:$C, 3, 0))
   ),
   IFERROR(VLOOKUP(L1338, List!D:J, 7, 0), VLOOKUP(L1338&amp;"", List!D:J, 7, 0))
  )
 )
)</f>
        <v>Standard Shipment</v>
      </c>
      <c r="C1338" s="66" t="str">
        <f t="shared" si="21"/>
        <v>Standard Shipment</v>
      </c>
      <c r="D1338" s="67" t="str">
        <f ca="1">IF(C1338="Local Scrap","Closed",IFERROR(IF(A1338="kgb","Closed",IF(MID(C1338,5,1)="Q","Closed",LOOKUP(TODAY()-W1338, {0,31,91,181,366}, {"0-30天","31-90天","91-180天","181-365天","365天以上"}))), LOOKUP(TODAY()-Z1338, {0,31,91,181,366}, {"0-30天","31-90天","91-180天","181-365天","365天以上"})))</f>
        <v>Closed</v>
      </c>
      <c r="E1338" s="67" t="str" cm="1">
        <f t="array" ref="E1338">IF(A1338&lt;&gt;"kbb", "", IF(IFERROR(VALUE(V1338), 0)=MAX(INDEX(($A$2:$A$4929="kbb")*($L$2:$L$4929=L1338)*IFERROR(VALUE($V$2:$V$4929), 0), 0)), "最新", "歷史重複"))</f>
        <v/>
      </c>
      <c r="F1338" t="s">
        <v>6193</v>
      </c>
      <c r="G1338" t="s">
        <v>29</v>
      </c>
      <c r="H1338" t="s">
        <v>30</v>
      </c>
      <c r="I1338" t="s">
        <v>6154</v>
      </c>
      <c r="J1338" t="s">
        <v>6194</v>
      </c>
      <c r="K1338" t="s">
        <v>6195</v>
      </c>
      <c r="L1338" t="s">
        <v>6196</v>
      </c>
      <c r="M1338" t="s">
        <v>35</v>
      </c>
      <c r="N1338" t="s">
        <v>36</v>
      </c>
      <c r="O1338" t="s">
        <v>37</v>
      </c>
      <c r="P1338" t="s">
        <v>6196</v>
      </c>
      <c r="Q1338" t="s">
        <v>38</v>
      </c>
      <c r="R1338" t="s">
        <v>53</v>
      </c>
      <c r="S1338" t="s">
        <v>6197</v>
      </c>
      <c r="T1338" t="s">
        <v>6198</v>
      </c>
      <c r="U1338" t="s">
        <v>6199</v>
      </c>
      <c r="V1338" t="s">
        <v>6199</v>
      </c>
      <c r="W1338" t="s">
        <v>37</v>
      </c>
      <c r="X1338" t="s">
        <v>37</v>
      </c>
      <c r="Y1338" t="s">
        <v>37</v>
      </c>
      <c r="Z1338" t="s">
        <v>6200</v>
      </c>
      <c r="AA1338" t="s">
        <v>44</v>
      </c>
      <c r="AB1338" t="s">
        <v>44</v>
      </c>
      <c r="AC1338" t="s">
        <v>45</v>
      </c>
      <c r="AD1338" t="s">
        <v>46</v>
      </c>
      <c r="AE1338" t="s">
        <v>6201</v>
      </c>
      <c r="AF1338" t="s">
        <v>48</v>
      </c>
      <c r="AG1338">
        <v>614215</v>
      </c>
      <c r="AH1338">
        <v>1</v>
      </c>
      <c r="AI1338">
        <v>1</v>
      </c>
    </row>
    <row r="1339" spans="1:35" ht="16.850000000000001" customHeight="1">
      <c r="A1339" s="65" t="str">
        <f>IF(L1339="","",IF(COUNTIF(Wip!K:K,L1339)=0,IF(W1339="","KGB","KBB"),IF(AND(_xlfn.IFNA(VLOOKUP(L1339,Wip!K:M,3,0),"")="Y",Q1339="MTCAPPLYCONF"),"On Hold",IF(W1339="","KGB","KBB"))))</f>
        <v>KBB</v>
      </c>
      <c r="B1339" s="65" t="str">
        <f>IF(A1339="on hold", "on hold",
 IF(A1339="KGB", "Standard Shipment",
  IF(IFERROR(IFERROR(VLOOKUP(L1339, List!D:J, 7, 0), VLOOKUP(L1339&amp;"", List!D:J, 7, 0)), 0)=0,
   IF(IFERROR(IFERROR(VLOOKUP(L1339, 'CND List'!$A:$C, 3, 0), VLOOKUP(L1339&amp;"", 'CND List'!$A:$C, 3, 0)), 0)=0,
    IF(A1339="KBB", "-", ""),
    IFERROR(VLOOKUP(L1339, 'CND List'!$A:$C, 3, 0), VLOOKUP(L1339&amp;"", 'CND List'!$A:$C, 3, 0))
   ),
   IFERROR(VLOOKUP(L1339, List!D:J, 7, 0), VLOOKUP(L1339&amp;"", List!D:J, 7, 0))
  )
 )
)</f>
        <v>-</v>
      </c>
      <c r="C1339" s="66" t="str">
        <f t="shared" si="21"/>
        <v>wait for return customer</v>
      </c>
      <c r="D1339" s="67" t="str">
        <f ca="1">IF(C1339="Local Scrap","Closed",IFERROR(IF(A1339="kgb","Closed",IF(MID(C1339,5,1)="Q","Closed",LOOKUP(TODAY()-W1339, {0,31,91,181,366}, {"0-30天","31-90天","91-180天","181-365天","365天以上"}))), LOOKUP(TODAY()-Z1339, {0,31,91,181,366}, {"0-30天","31-90天","91-180天","181-365天","365天以上"})))</f>
        <v>365天以上</v>
      </c>
      <c r="E1339" s="67" t="str" cm="1">
        <f t="array" ref="E1339">IF(A1339&lt;&gt;"kbb", "", IF(IFERROR(VALUE(V1339), 0)=MAX(INDEX(($A$2:$A$4929="kbb")*($L$2:$L$4929=L1339)*IFERROR(VALUE($V$2:$V$4929), 0), 0)), "最新", "歷史重複"))</f>
        <v>最新</v>
      </c>
      <c r="F1339" t="s">
        <v>6193</v>
      </c>
      <c r="G1339" t="s">
        <v>29</v>
      </c>
      <c r="H1339" t="s">
        <v>30</v>
      </c>
      <c r="I1339" t="s">
        <v>6154</v>
      </c>
      <c r="J1339" t="s">
        <v>6194</v>
      </c>
      <c r="K1339" t="s">
        <v>6195</v>
      </c>
      <c r="L1339" t="s">
        <v>6202</v>
      </c>
      <c r="M1339" t="s">
        <v>35</v>
      </c>
      <c r="N1339" t="s">
        <v>36</v>
      </c>
      <c r="O1339" t="s">
        <v>37</v>
      </c>
      <c r="P1339" t="s">
        <v>6202</v>
      </c>
      <c r="Q1339" t="s">
        <v>38</v>
      </c>
      <c r="R1339" t="s">
        <v>53</v>
      </c>
      <c r="S1339" t="s">
        <v>6197</v>
      </c>
      <c r="T1339" t="s">
        <v>37</v>
      </c>
      <c r="U1339" t="s">
        <v>37</v>
      </c>
      <c r="V1339" t="s">
        <v>6203</v>
      </c>
      <c r="W1339" t="s">
        <v>2749</v>
      </c>
      <c r="X1339" t="s">
        <v>114</v>
      </c>
      <c r="Y1339" t="s">
        <v>6204</v>
      </c>
      <c r="Z1339" t="s">
        <v>6205</v>
      </c>
      <c r="AA1339" t="s">
        <v>44</v>
      </c>
      <c r="AB1339" t="s">
        <v>44</v>
      </c>
      <c r="AC1339" t="s">
        <v>117</v>
      </c>
      <c r="AD1339" t="s">
        <v>46</v>
      </c>
      <c r="AE1339" t="s">
        <v>37</v>
      </c>
      <c r="AF1339" t="s">
        <v>37</v>
      </c>
      <c r="AG1339" t="s">
        <v>37</v>
      </c>
      <c r="AH1339" t="s">
        <v>37</v>
      </c>
      <c r="AI1339" t="s">
        <v>37</v>
      </c>
    </row>
    <row r="1340" spans="1:35" ht="16.850000000000001" customHeight="1">
      <c r="A1340" s="65" t="str">
        <f>IF(L1340="","",IF(COUNTIF(Wip!K:K,L1340)=0,IF(W1340="","KGB","KBB"),IF(AND(_xlfn.IFNA(VLOOKUP(L1340,Wip!K:M,3,0),"")="Y",Q1340="MTCAPPLYCONF"),"On Hold",IF(W1340="","KGB","KBB"))))</f>
        <v>KBB</v>
      </c>
      <c r="B1340" s="65">
        <f>IF(A1340="on hold", "on hold",
 IF(A1340="KGB", "Standard Shipment",
  IF(IFERROR(IFERROR(VLOOKUP(L1340, List!D:J, 7, 0), VLOOKUP(L1340&amp;"", List!D:J, 7, 0)), 0)=0,
   IF(IFERROR(IFERROR(VLOOKUP(L1340, 'CND List'!$A:$C, 3, 0), VLOOKUP(L1340&amp;"", 'CND List'!$A:$C, 3, 0)), 0)=0,
    IF(A1340="KBB", "-", ""),
    IFERROR(VLOOKUP(L1340, 'CND List'!$A:$C, 3, 0), VLOOKUP(L1340&amp;"", 'CND List'!$A:$C, 3, 0))
   ),
   IFERROR(VLOOKUP(L1340, List!D:J, 7, 0), VLOOKUP(L1340&amp;"", List!D:J, 7, 0))
  )
 )
)</f>
        <v>45506</v>
      </c>
      <c r="C1340" s="66" t="str">
        <f t="shared" si="21"/>
        <v>2024Q3</v>
      </c>
      <c r="D1340" s="67" t="str">
        <f ca="1">IF(C1340="Local Scrap","Closed",IFERROR(IF(A1340="kgb","Closed",IF(MID(C1340,5,1)="Q","Closed",LOOKUP(TODAY()-W1340, {0,31,91,181,366}, {"0-30天","31-90天","91-180天","181-365天","365天以上"}))), LOOKUP(TODAY()-Z1340, {0,31,91,181,366}, {"0-30天","31-90天","91-180天","181-365天","365天以上"})))</f>
        <v>Closed</v>
      </c>
      <c r="E1340" s="67" t="str" cm="1">
        <f t="array" ref="E1340">IF(A1340&lt;&gt;"kbb", "", IF(IFERROR(VALUE(V1340), 0)=MAX(INDEX(($A$2:$A$4929="kbb")*($L$2:$L$4929=L1340)*IFERROR(VALUE($V$2:$V$4929), 0), 0)), "最新", "歷史重複"))</f>
        <v>最新</v>
      </c>
      <c r="F1340" t="s">
        <v>6193</v>
      </c>
      <c r="G1340" t="s">
        <v>29</v>
      </c>
      <c r="H1340" t="s">
        <v>30</v>
      </c>
      <c r="I1340" t="s">
        <v>6154</v>
      </c>
      <c r="J1340" t="s">
        <v>6194</v>
      </c>
      <c r="K1340" t="s">
        <v>6195</v>
      </c>
      <c r="L1340" t="s">
        <v>6206</v>
      </c>
      <c r="M1340" t="s">
        <v>205</v>
      </c>
      <c r="N1340" t="s">
        <v>206</v>
      </c>
      <c r="O1340" t="s">
        <v>37</v>
      </c>
      <c r="P1340" t="s">
        <v>6206</v>
      </c>
      <c r="Q1340" t="s">
        <v>38</v>
      </c>
      <c r="R1340" t="s">
        <v>53</v>
      </c>
      <c r="S1340" t="s">
        <v>6197</v>
      </c>
      <c r="T1340" t="s">
        <v>37</v>
      </c>
      <c r="U1340" t="s">
        <v>37</v>
      </c>
      <c r="V1340" t="s">
        <v>6207</v>
      </c>
      <c r="W1340" t="s">
        <v>113</v>
      </c>
      <c r="X1340" t="s">
        <v>114</v>
      </c>
      <c r="Y1340" t="s">
        <v>6208</v>
      </c>
      <c r="Z1340" t="s">
        <v>6209</v>
      </c>
      <c r="AA1340" t="s">
        <v>44</v>
      </c>
      <c r="AB1340" t="s">
        <v>44</v>
      </c>
      <c r="AC1340" t="s">
        <v>117</v>
      </c>
      <c r="AD1340" t="s">
        <v>190</v>
      </c>
      <c r="AE1340" t="s">
        <v>37</v>
      </c>
      <c r="AF1340" t="s">
        <v>37</v>
      </c>
      <c r="AG1340" t="s">
        <v>37</v>
      </c>
      <c r="AH1340" t="s">
        <v>37</v>
      </c>
      <c r="AI1340" t="s">
        <v>37</v>
      </c>
    </row>
    <row r="1341" spans="1:35" ht="16.850000000000001" customHeight="1">
      <c r="A1341" s="65" t="str">
        <f>IF(L1341="","",IF(COUNTIF(Wip!K:K,L1341)=0,IF(W1341="","KGB","KBB"),IF(AND(_xlfn.IFNA(VLOOKUP(L1341,Wip!K:M,3,0),"")="Y",Q1341="MTCAPPLYCONF"),"On Hold",IF(W1341="","KGB","KBB"))))</f>
        <v>KGB</v>
      </c>
      <c r="B1341" s="65" t="str">
        <f>IF(A1341="on hold", "on hold",
 IF(A1341="KGB", "Standard Shipment",
  IF(IFERROR(IFERROR(VLOOKUP(L1341, List!D:J, 7, 0), VLOOKUP(L1341&amp;"", List!D:J, 7, 0)), 0)=0,
   IF(IFERROR(IFERROR(VLOOKUP(L1341, 'CND List'!$A:$C, 3, 0), VLOOKUP(L1341&amp;"", 'CND List'!$A:$C, 3, 0)), 0)=0,
    IF(A1341="KBB", "-", ""),
    IFERROR(VLOOKUP(L1341, 'CND List'!$A:$C, 3, 0), VLOOKUP(L1341&amp;"", 'CND List'!$A:$C, 3, 0))
   ),
   IFERROR(VLOOKUP(L1341, List!D:J, 7, 0), VLOOKUP(L1341&amp;"", List!D:J, 7, 0))
  )
 )
)</f>
        <v>Standard Shipment</v>
      </c>
      <c r="C1341" s="66" t="str">
        <f t="shared" si="21"/>
        <v>Standard Shipment</v>
      </c>
      <c r="D1341" s="67" t="str">
        <f ca="1">IF(C1341="Local Scrap","Closed",IFERROR(IF(A1341="kgb","Closed",IF(MID(C1341,5,1)="Q","Closed",LOOKUP(TODAY()-W1341, {0,31,91,181,366}, {"0-30天","31-90天","91-180天","181-365天","365天以上"}))), LOOKUP(TODAY()-Z1341, {0,31,91,181,366}, {"0-30天","31-90天","91-180天","181-365天","365天以上"})))</f>
        <v>Closed</v>
      </c>
      <c r="E1341" s="67" t="str" cm="1">
        <f t="array" ref="E1341">IF(A1341&lt;&gt;"kbb", "", IF(IFERROR(VALUE(V1341), 0)=MAX(INDEX(($A$2:$A$4929="kbb")*($L$2:$L$4929=L1341)*IFERROR(VALUE($V$2:$V$4929), 0), 0)), "最新", "歷史重複"))</f>
        <v/>
      </c>
      <c r="F1341" t="s">
        <v>6193</v>
      </c>
      <c r="G1341" t="s">
        <v>29</v>
      </c>
      <c r="H1341" t="s">
        <v>30</v>
      </c>
      <c r="I1341" t="s">
        <v>6154</v>
      </c>
      <c r="J1341" t="s">
        <v>6194</v>
      </c>
      <c r="K1341" t="s">
        <v>6195</v>
      </c>
      <c r="L1341" t="s">
        <v>6210</v>
      </c>
      <c r="M1341" t="s">
        <v>3523</v>
      </c>
      <c r="N1341" t="s">
        <v>206</v>
      </c>
      <c r="O1341" t="s">
        <v>37</v>
      </c>
      <c r="P1341" t="s">
        <v>6210</v>
      </c>
      <c r="Q1341" t="s">
        <v>38</v>
      </c>
      <c r="R1341" t="s">
        <v>53</v>
      </c>
      <c r="S1341" t="s">
        <v>6197</v>
      </c>
      <c r="T1341" t="s">
        <v>6211</v>
      </c>
      <c r="U1341" t="s">
        <v>6199</v>
      </c>
      <c r="V1341" t="s">
        <v>6199</v>
      </c>
      <c r="W1341" t="s">
        <v>37</v>
      </c>
      <c r="X1341" t="s">
        <v>37</v>
      </c>
      <c r="Y1341" t="s">
        <v>37</v>
      </c>
      <c r="Z1341" t="s">
        <v>6212</v>
      </c>
      <c r="AA1341" t="s">
        <v>44</v>
      </c>
      <c r="AB1341" t="s">
        <v>44</v>
      </c>
      <c r="AC1341" t="s">
        <v>45</v>
      </c>
      <c r="AD1341" t="s">
        <v>190</v>
      </c>
      <c r="AE1341" t="s">
        <v>6201</v>
      </c>
      <c r="AF1341" t="s">
        <v>48</v>
      </c>
      <c r="AG1341">
        <v>614215</v>
      </c>
      <c r="AH1341">
        <v>1</v>
      </c>
      <c r="AI1341">
        <v>1</v>
      </c>
    </row>
    <row r="1342" spans="1:35" ht="16.850000000000001" customHeight="1">
      <c r="A1342" s="65" t="str">
        <f>IF(L1342="","",IF(COUNTIF(Wip!K:K,L1342)=0,IF(W1342="","KGB","KBB"),IF(AND(_xlfn.IFNA(VLOOKUP(L1342,Wip!K:M,3,0),"")="Y",Q1342="MTCAPPLYCONF"),"On Hold",IF(W1342="","KGB","KBB"))))</f>
        <v>KBB</v>
      </c>
      <c r="B1342" s="65">
        <f>IF(A1342="on hold", "on hold",
 IF(A1342="KGB", "Standard Shipment",
  IF(IFERROR(IFERROR(VLOOKUP(L1342, List!D:J, 7, 0), VLOOKUP(L1342&amp;"", List!D:J, 7, 0)), 0)=0,
   IF(IFERROR(IFERROR(VLOOKUP(L1342, 'CND List'!$A:$C, 3, 0), VLOOKUP(L1342&amp;"", 'CND List'!$A:$C, 3, 0)), 0)=0,
    IF(A1342="KBB", "-", ""),
    IFERROR(VLOOKUP(L1342, 'CND List'!$A:$C, 3, 0), VLOOKUP(L1342&amp;"", 'CND List'!$A:$C, 3, 0))
   ),
   IFERROR(VLOOKUP(L1342, List!D:J, 7, 0), VLOOKUP(L1342&amp;"", List!D:J, 7, 0))
  )
 )
)</f>
        <v>45506</v>
      </c>
      <c r="C1342" s="66" t="str">
        <f t="shared" ref="C1342:C1402" si="22">IF(A1342="on hold", "on hold", IF(B1342="on hold", "wait for return customer", IF(B1342="CND Sceond Pass", "Standard Shipment", IF(AND(A1342="kgb", OR(B1342="-", B1342="", B1342="#N/A")), "Standard Shipment", IF(AND(A1342="kbb", OR(B1342="-", B1342="", B1342="#N/A")), "wait for return customer", IF(OR(B1342="Local Scrap", B1342="SBF to be notified", B1342="VRAM is pending RTV", B1342="BU未結案"), B1342, IF(OR(B1342="scrap結案", B1342="良品結案", LEFT(B1342,2)="sc", LEFT(B1342,2)="良品"), "CND結案", IF(ISNUMBER(B1342), YEAR(B1342) &amp; "Q" &amp; INT((MONTH(B1342)+2)/3), IF(ISERROR(DATEVALUE(TEXT(B1342,"yyyy/mm/dd"))), IF(ISNA(B1342), "#N/A", B1342), YEAR(DATEVALUE(TEXT(B1342,"yyyy/mm/dd"))) &amp; "Q" &amp; INT((MONTH(DATEVALUE(TEXT(B1342,"yyyy/mm/dd")))+2)/3))))))))))</f>
        <v>2024Q3</v>
      </c>
      <c r="D1342" s="67" t="str">
        <f ca="1">IF(C1342="Local Scrap","Closed",IFERROR(IF(A1342="kgb","Closed",IF(MID(C1342,5,1)="Q","Closed",LOOKUP(TODAY()-W1342, {0,31,91,181,366}, {"0-30天","31-90天","91-180天","181-365天","365天以上"}))), LOOKUP(TODAY()-Z1342, {0,31,91,181,366}, {"0-30天","31-90天","91-180天","181-365天","365天以上"})))</f>
        <v>Closed</v>
      </c>
      <c r="E1342" s="67" t="str" cm="1">
        <f t="array" ref="E1342">IF(A1342&lt;&gt;"kbb", "", IF(IFERROR(VALUE(V1342), 0)=MAX(INDEX(($A$2:$A$4929="kbb")*($L$2:$L$4929=L1342)*IFERROR(VALUE($V$2:$V$4929), 0), 0)), "最新", "歷史重複"))</f>
        <v>最新</v>
      </c>
      <c r="F1342" t="s">
        <v>6193</v>
      </c>
      <c r="G1342" t="s">
        <v>29</v>
      </c>
      <c r="H1342" t="s">
        <v>30</v>
      </c>
      <c r="I1342" t="s">
        <v>6154</v>
      </c>
      <c r="J1342" t="s">
        <v>6194</v>
      </c>
      <c r="K1342" t="s">
        <v>6195</v>
      </c>
      <c r="L1342" t="s">
        <v>6213</v>
      </c>
      <c r="M1342" t="s">
        <v>205</v>
      </c>
      <c r="N1342" t="s">
        <v>206</v>
      </c>
      <c r="O1342" t="s">
        <v>37</v>
      </c>
      <c r="P1342" t="s">
        <v>6213</v>
      </c>
      <c r="Q1342" t="s">
        <v>38</v>
      </c>
      <c r="R1342" t="s">
        <v>53</v>
      </c>
      <c r="S1342" t="s">
        <v>6197</v>
      </c>
      <c r="T1342" t="s">
        <v>37</v>
      </c>
      <c r="U1342" t="s">
        <v>37</v>
      </c>
      <c r="V1342" t="s">
        <v>6214</v>
      </c>
      <c r="W1342" t="s">
        <v>113</v>
      </c>
      <c r="X1342" t="s">
        <v>114</v>
      </c>
      <c r="Y1342" t="s">
        <v>6215</v>
      </c>
      <c r="Z1342" t="s">
        <v>6216</v>
      </c>
      <c r="AA1342" t="s">
        <v>44</v>
      </c>
      <c r="AB1342" t="s">
        <v>44</v>
      </c>
      <c r="AC1342" t="s">
        <v>117</v>
      </c>
      <c r="AD1342" t="s">
        <v>190</v>
      </c>
      <c r="AE1342" t="s">
        <v>37</v>
      </c>
      <c r="AF1342" t="s">
        <v>37</v>
      </c>
      <c r="AG1342" t="s">
        <v>37</v>
      </c>
      <c r="AH1342" t="s">
        <v>37</v>
      </c>
      <c r="AI1342" t="s">
        <v>37</v>
      </c>
    </row>
    <row r="1343" spans="1:35" ht="16.850000000000001" customHeight="1">
      <c r="A1343" s="65" t="str">
        <f>IF(L1343="","",IF(COUNTIF(Wip!K:K,L1343)=0,IF(W1343="","KGB","KBB"),IF(AND(_xlfn.IFNA(VLOOKUP(L1343,Wip!K:M,3,0),"")="Y",Q1343="MTCAPPLYCONF"),"On Hold",IF(W1343="","KGB","KBB"))))</f>
        <v>KGB</v>
      </c>
      <c r="B1343" s="65" t="str">
        <f>IF(A1343="on hold", "on hold",
 IF(A1343="KGB", "Standard Shipment",
  IF(IFERROR(IFERROR(VLOOKUP(L1343, List!D:J, 7, 0), VLOOKUP(L1343&amp;"", List!D:J, 7, 0)), 0)=0,
   IF(IFERROR(IFERROR(VLOOKUP(L1343, 'CND List'!$A:$C, 3, 0), VLOOKUP(L1343&amp;"", 'CND List'!$A:$C, 3, 0)), 0)=0,
    IF(A1343="KBB", "-", ""),
    IFERROR(VLOOKUP(L1343, 'CND List'!$A:$C, 3, 0), VLOOKUP(L1343&amp;"", 'CND List'!$A:$C, 3, 0))
   ),
   IFERROR(VLOOKUP(L1343, List!D:J, 7, 0), VLOOKUP(L1343&amp;"", List!D:J, 7, 0))
  )
 )
)</f>
        <v>Standard Shipment</v>
      </c>
      <c r="C1343" s="66" t="str">
        <f t="shared" si="22"/>
        <v>Standard Shipment</v>
      </c>
      <c r="D1343" s="67" t="str">
        <f ca="1">IF(C1343="Local Scrap","Closed",IFERROR(IF(A1343="kgb","Closed",IF(MID(C1343,5,1)="Q","Closed",LOOKUP(TODAY()-W1343, {0,31,91,181,366}, {"0-30天","31-90天","91-180天","181-365天","365天以上"}))), LOOKUP(TODAY()-Z1343, {0,31,91,181,366}, {"0-30天","31-90天","91-180天","181-365天","365天以上"})))</f>
        <v>Closed</v>
      </c>
      <c r="E1343" s="67" t="str" cm="1">
        <f t="array" ref="E1343">IF(A1343&lt;&gt;"kbb", "", IF(IFERROR(VALUE(V1343), 0)=MAX(INDEX(($A$2:$A$4929="kbb")*($L$2:$L$4929=L1343)*IFERROR(VALUE($V$2:$V$4929), 0), 0)), "最新", "歷史重複"))</f>
        <v/>
      </c>
      <c r="F1343" t="s">
        <v>6193</v>
      </c>
      <c r="G1343" t="s">
        <v>29</v>
      </c>
      <c r="H1343" t="s">
        <v>30</v>
      </c>
      <c r="I1343" t="s">
        <v>6154</v>
      </c>
      <c r="J1343" t="s">
        <v>6194</v>
      </c>
      <c r="K1343" t="s">
        <v>6195</v>
      </c>
      <c r="L1343" t="s">
        <v>6217</v>
      </c>
      <c r="M1343" t="s">
        <v>68</v>
      </c>
      <c r="N1343" t="s">
        <v>36</v>
      </c>
      <c r="O1343" t="s">
        <v>37</v>
      </c>
      <c r="P1343" t="s">
        <v>6217</v>
      </c>
      <c r="Q1343" t="s">
        <v>38</v>
      </c>
      <c r="R1343" t="s">
        <v>53</v>
      </c>
      <c r="S1343" t="s">
        <v>6197</v>
      </c>
      <c r="T1343" t="s">
        <v>6218</v>
      </c>
      <c r="U1343" t="s">
        <v>6199</v>
      </c>
      <c r="V1343" t="s">
        <v>6199</v>
      </c>
      <c r="W1343" t="s">
        <v>37</v>
      </c>
      <c r="X1343" t="s">
        <v>37</v>
      </c>
      <c r="Y1343" t="s">
        <v>37</v>
      </c>
      <c r="Z1343" t="s">
        <v>6219</v>
      </c>
      <c r="AA1343" t="s">
        <v>44</v>
      </c>
      <c r="AB1343" t="s">
        <v>44</v>
      </c>
      <c r="AC1343" t="s">
        <v>45</v>
      </c>
      <c r="AD1343" t="s">
        <v>46</v>
      </c>
      <c r="AE1343" t="s">
        <v>6201</v>
      </c>
      <c r="AF1343" t="s">
        <v>48</v>
      </c>
      <c r="AG1343">
        <v>614215</v>
      </c>
      <c r="AH1343">
        <v>1</v>
      </c>
      <c r="AI1343">
        <v>1</v>
      </c>
    </row>
    <row r="1344" spans="1:35" ht="16.850000000000001" customHeight="1">
      <c r="A1344" s="65" t="str">
        <f>IF(L1344="","",IF(COUNTIF(Wip!K:K,L1344)=0,IF(W1344="","KGB","KBB"),IF(AND(_xlfn.IFNA(VLOOKUP(L1344,Wip!K:M,3,0),"")="Y",Q1344="MTCAPPLYCONF"),"On Hold",IF(W1344="","KGB","KBB"))))</f>
        <v>KGB</v>
      </c>
      <c r="B1344" s="65" t="str">
        <f>IF(A1344="on hold", "on hold",
 IF(A1344="KGB", "Standard Shipment",
  IF(IFERROR(IFERROR(VLOOKUP(L1344, List!D:J, 7, 0), VLOOKUP(L1344&amp;"", List!D:J, 7, 0)), 0)=0,
   IF(IFERROR(IFERROR(VLOOKUP(L1344, 'CND List'!$A:$C, 3, 0), VLOOKUP(L1344&amp;"", 'CND List'!$A:$C, 3, 0)), 0)=0,
    IF(A1344="KBB", "-", ""),
    IFERROR(VLOOKUP(L1344, 'CND List'!$A:$C, 3, 0), VLOOKUP(L1344&amp;"", 'CND List'!$A:$C, 3, 0))
   ),
   IFERROR(VLOOKUP(L1344, List!D:J, 7, 0), VLOOKUP(L1344&amp;"", List!D:J, 7, 0))
  )
 )
)</f>
        <v>Standard Shipment</v>
      </c>
      <c r="C1344" s="66" t="str">
        <f t="shared" si="22"/>
        <v>Standard Shipment</v>
      </c>
      <c r="D1344" s="67" t="str">
        <f ca="1">IF(C1344="Local Scrap","Closed",IFERROR(IF(A1344="kgb","Closed",IF(MID(C1344,5,1)="Q","Closed",LOOKUP(TODAY()-W1344, {0,31,91,181,366}, {"0-30天","31-90天","91-180天","181-365天","365天以上"}))), LOOKUP(TODAY()-Z1344, {0,31,91,181,366}, {"0-30天","31-90天","91-180天","181-365天","365天以上"})))</f>
        <v>Closed</v>
      </c>
      <c r="E1344" s="67" t="str" cm="1">
        <f t="array" ref="E1344">IF(A1344&lt;&gt;"kbb", "", IF(IFERROR(VALUE(V1344), 0)=MAX(INDEX(($A$2:$A$4929="kbb")*($L$2:$L$4929=L1344)*IFERROR(VALUE($V$2:$V$4929), 0), 0)), "最新", "歷史重複"))</f>
        <v/>
      </c>
      <c r="F1344" t="s">
        <v>6220</v>
      </c>
      <c r="G1344" t="s">
        <v>29</v>
      </c>
      <c r="H1344" t="s">
        <v>30</v>
      </c>
      <c r="I1344" t="s">
        <v>6154</v>
      </c>
      <c r="J1344" t="s">
        <v>6221</v>
      </c>
      <c r="K1344" t="s">
        <v>6222</v>
      </c>
      <c r="L1344" t="s">
        <v>6223</v>
      </c>
      <c r="M1344" t="s">
        <v>142</v>
      </c>
      <c r="N1344" t="s">
        <v>82</v>
      </c>
      <c r="O1344" t="s">
        <v>37</v>
      </c>
      <c r="P1344" t="s">
        <v>6223</v>
      </c>
      <c r="Q1344" t="s">
        <v>38</v>
      </c>
      <c r="R1344" t="s">
        <v>53</v>
      </c>
      <c r="S1344" t="s">
        <v>6224</v>
      </c>
      <c r="T1344" t="s">
        <v>6225</v>
      </c>
      <c r="U1344" t="s">
        <v>6226</v>
      </c>
      <c r="V1344" t="s">
        <v>6226</v>
      </c>
      <c r="W1344" t="s">
        <v>37</v>
      </c>
      <c r="X1344" t="s">
        <v>37</v>
      </c>
      <c r="Y1344" t="s">
        <v>37</v>
      </c>
      <c r="Z1344" t="s">
        <v>6227</v>
      </c>
      <c r="AA1344" t="s">
        <v>44</v>
      </c>
      <c r="AB1344" t="s">
        <v>44</v>
      </c>
      <c r="AC1344" t="s">
        <v>45</v>
      </c>
      <c r="AD1344" t="s">
        <v>87</v>
      </c>
      <c r="AE1344" t="s">
        <v>6228</v>
      </c>
      <c r="AF1344" t="s">
        <v>48</v>
      </c>
      <c r="AG1344">
        <v>615137</v>
      </c>
      <c r="AH1344">
        <v>1</v>
      </c>
      <c r="AI1344">
        <v>1</v>
      </c>
    </row>
    <row r="1345" spans="1:35" ht="16.850000000000001" customHeight="1">
      <c r="A1345" s="65" t="str">
        <f>IF(L1345="","",IF(COUNTIF(Wip!K:K,L1345)=0,IF(W1345="","KGB","KBB"),IF(AND(_xlfn.IFNA(VLOOKUP(L1345,Wip!K:M,3,0),"")="Y",Q1345="MTCAPPLYCONF"),"On Hold",IF(W1345="","KGB","KBB"))))</f>
        <v>KGB</v>
      </c>
      <c r="B1345" s="65" t="str">
        <f>IF(A1345="on hold", "on hold",
 IF(A1345="KGB", "Standard Shipment",
  IF(IFERROR(IFERROR(VLOOKUP(L1345, List!D:J, 7, 0), VLOOKUP(L1345&amp;"", List!D:J, 7, 0)), 0)=0,
   IF(IFERROR(IFERROR(VLOOKUP(L1345, 'CND List'!$A:$C, 3, 0), VLOOKUP(L1345&amp;"", 'CND List'!$A:$C, 3, 0)), 0)=0,
    IF(A1345="KBB", "-", ""),
    IFERROR(VLOOKUP(L1345, 'CND List'!$A:$C, 3, 0), VLOOKUP(L1345&amp;"", 'CND List'!$A:$C, 3, 0))
   ),
   IFERROR(VLOOKUP(L1345, List!D:J, 7, 0), VLOOKUP(L1345&amp;"", List!D:J, 7, 0))
  )
 )
)</f>
        <v>Standard Shipment</v>
      </c>
      <c r="C1345" s="66" t="str">
        <f t="shared" si="22"/>
        <v>Standard Shipment</v>
      </c>
      <c r="D1345" s="67" t="str">
        <f ca="1">IF(C1345="Local Scrap","Closed",IFERROR(IF(A1345="kgb","Closed",IF(MID(C1345,5,1)="Q","Closed",LOOKUP(TODAY()-W1345, {0,31,91,181,366}, {"0-30天","31-90天","91-180天","181-365天","365天以上"}))), LOOKUP(TODAY()-Z1345, {0,31,91,181,366}, {"0-30天","31-90天","91-180天","181-365天","365天以上"})))</f>
        <v>Closed</v>
      </c>
      <c r="E1345" s="67" t="str" cm="1">
        <f t="array" ref="E1345">IF(A1345&lt;&gt;"kbb", "", IF(IFERROR(VALUE(V1345), 0)=MAX(INDEX(($A$2:$A$4929="kbb")*($L$2:$L$4929=L1345)*IFERROR(VALUE($V$2:$V$4929), 0), 0)), "最新", "歷史重複"))</f>
        <v/>
      </c>
      <c r="F1345" t="s">
        <v>6220</v>
      </c>
      <c r="G1345" t="s">
        <v>29</v>
      </c>
      <c r="H1345" t="s">
        <v>30</v>
      </c>
      <c r="I1345" t="s">
        <v>6154</v>
      </c>
      <c r="J1345" t="s">
        <v>6221</v>
      </c>
      <c r="K1345" t="s">
        <v>6222</v>
      </c>
      <c r="L1345" t="s">
        <v>6229</v>
      </c>
      <c r="M1345" t="s">
        <v>205</v>
      </c>
      <c r="N1345" t="s">
        <v>206</v>
      </c>
      <c r="O1345" t="s">
        <v>37</v>
      </c>
      <c r="P1345" t="s">
        <v>6229</v>
      </c>
      <c r="Q1345" t="s">
        <v>38</v>
      </c>
      <c r="R1345" t="s">
        <v>53</v>
      </c>
      <c r="S1345" t="s">
        <v>6224</v>
      </c>
      <c r="T1345" t="s">
        <v>6230</v>
      </c>
      <c r="U1345" t="s">
        <v>6231</v>
      </c>
      <c r="V1345" t="s">
        <v>6231</v>
      </c>
      <c r="W1345" t="s">
        <v>37</v>
      </c>
      <c r="X1345" t="s">
        <v>37</v>
      </c>
      <c r="Y1345" t="s">
        <v>37</v>
      </c>
      <c r="Z1345" t="s">
        <v>6232</v>
      </c>
      <c r="AA1345" t="s">
        <v>44</v>
      </c>
      <c r="AB1345" t="s">
        <v>44</v>
      </c>
      <c r="AC1345" t="s">
        <v>45</v>
      </c>
      <c r="AD1345" t="s">
        <v>190</v>
      </c>
      <c r="AE1345" t="s">
        <v>6233</v>
      </c>
      <c r="AF1345" t="s">
        <v>48</v>
      </c>
      <c r="AG1345">
        <v>615307</v>
      </c>
      <c r="AH1345">
        <v>1</v>
      </c>
      <c r="AI1345">
        <v>1</v>
      </c>
    </row>
    <row r="1346" spans="1:35" ht="16.850000000000001" customHeight="1">
      <c r="A1346" s="65" t="str">
        <f>IF(L1346="","",IF(COUNTIF(Wip!K:K,L1346)=0,IF(W1346="","KGB","KBB"),IF(AND(_xlfn.IFNA(VLOOKUP(L1346,Wip!K:M,3,0),"")="Y",Q1346="MTCAPPLYCONF"),"On Hold",IF(W1346="","KGB","KBB"))))</f>
        <v>KGB</v>
      </c>
      <c r="B1346" s="65" t="str">
        <f>IF(A1346="on hold", "on hold",
 IF(A1346="KGB", "Standard Shipment",
  IF(IFERROR(IFERROR(VLOOKUP(L1346, List!D:J, 7, 0), VLOOKUP(L1346&amp;"", List!D:J, 7, 0)), 0)=0,
   IF(IFERROR(IFERROR(VLOOKUP(L1346, 'CND List'!$A:$C, 3, 0), VLOOKUP(L1346&amp;"", 'CND List'!$A:$C, 3, 0)), 0)=0,
    IF(A1346="KBB", "-", ""),
    IFERROR(VLOOKUP(L1346, 'CND List'!$A:$C, 3, 0), VLOOKUP(L1346&amp;"", 'CND List'!$A:$C, 3, 0))
   ),
   IFERROR(VLOOKUP(L1346, List!D:J, 7, 0), VLOOKUP(L1346&amp;"", List!D:J, 7, 0))
  )
 )
)</f>
        <v>Standard Shipment</v>
      </c>
      <c r="C1346" s="66" t="str">
        <f t="shared" si="22"/>
        <v>Standard Shipment</v>
      </c>
      <c r="D1346" s="67" t="str">
        <f ca="1">IF(C1346="Local Scrap","Closed",IFERROR(IF(A1346="kgb","Closed",IF(MID(C1346,5,1)="Q","Closed",LOOKUP(TODAY()-W1346, {0,31,91,181,366}, {"0-30天","31-90天","91-180天","181-365天","365天以上"}))), LOOKUP(TODAY()-Z1346, {0,31,91,181,366}, {"0-30天","31-90天","91-180天","181-365天","365天以上"})))</f>
        <v>Closed</v>
      </c>
      <c r="E1346" s="67" t="str" cm="1">
        <f t="array" ref="E1346">IF(A1346&lt;&gt;"kbb", "", IF(IFERROR(VALUE(V1346), 0)=MAX(INDEX(($A$2:$A$4929="kbb")*($L$2:$L$4929=L1346)*IFERROR(VALUE($V$2:$V$4929), 0), 0)), "最新", "歷史重複"))</f>
        <v/>
      </c>
      <c r="F1346" t="s">
        <v>6220</v>
      </c>
      <c r="G1346" t="s">
        <v>29</v>
      </c>
      <c r="H1346" t="s">
        <v>30</v>
      </c>
      <c r="I1346" t="s">
        <v>6154</v>
      </c>
      <c r="J1346" t="s">
        <v>6221</v>
      </c>
      <c r="K1346" t="s">
        <v>6222</v>
      </c>
      <c r="L1346" t="s">
        <v>6234</v>
      </c>
      <c r="M1346" t="s">
        <v>294</v>
      </c>
      <c r="N1346" t="s">
        <v>82</v>
      </c>
      <c r="O1346" t="s">
        <v>37</v>
      </c>
      <c r="P1346" t="s">
        <v>6234</v>
      </c>
      <c r="Q1346" t="s">
        <v>38</v>
      </c>
      <c r="R1346" t="s">
        <v>53</v>
      </c>
      <c r="S1346" t="s">
        <v>6224</v>
      </c>
      <c r="T1346" t="s">
        <v>6235</v>
      </c>
      <c r="U1346" t="s">
        <v>6236</v>
      </c>
      <c r="V1346" t="s">
        <v>6236</v>
      </c>
      <c r="W1346" t="s">
        <v>37</v>
      </c>
      <c r="X1346" t="s">
        <v>37</v>
      </c>
      <c r="Y1346" t="s">
        <v>37</v>
      </c>
      <c r="Z1346" t="s">
        <v>6237</v>
      </c>
      <c r="AA1346" t="s">
        <v>44</v>
      </c>
      <c r="AB1346" t="s">
        <v>44</v>
      </c>
      <c r="AC1346" t="s">
        <v>45</v>
      </c>
      <c r="AD1346" t="s">
        <v>87</v>
      </c>
      <c r="AE1346" t="s">
        <v>6238</v>
      </c>
      <c r="AF1346" t="s">
        <v>48</v>
      </c>
      <c r="AG1346">
        <v>615783</v>
      </c>
      <c r="AH1346">
        <v>1</v>
      </c>
      <c r="AI1346">
        <v>1</v>
      </c>
    </row>
    <row r="1347" spans="1:35" ht="16.850000000000001" customHeight="1">
      <c r="A1347" s="65" t="str">
        <f>IF(L1347="","",IF(COUNTIF(Wip!K:K,L1347)=0,IF(W1347="","KGB","KBB"),IF(AND(_xlfn.IFNA(VLOOKUP(L1347,Wip!K:M,3,0),"")="Y",Q1347="MTCAPPLYCONF"),"On Hold",IF(W1347="","KGB","KBB"))))</f>
        <v>KGB</v>
      </c>
      <c r="B1347" s="65" t="str">
        <f>IF(A1347="on hold", "on hold",
 IF(A1347="KGB", "Standard Shipment",
  IF(IFERROR(IFERROR(VLOOKUP(L1347, List!D:J, 7, 0), VLOOKUP(L1347&amp;"", List!D:J, 7, 0)), 0)=0,
   IF(IFERROR(IFERROR(VLOOKUP(L1347, 'CND List'!$A:$C, 3, 0), VLOOKUP(L1347&amp;"", 'CND List'!$A:$C, 3, 0)), 0)=0,
    IF(A1347="KBB", "-", ""),
    IFERROR(VLOOKUP(L1347, 'CND List'!$A:$C, 3, 0), VLOOKUP(L1347&amp;"", 'CND List'!$A:$C, 3, 0))
   ),
   IFERROR(VLOOKUP(L1347, List!D:J, 7, 0), VLOOKUP(L1347&amp;"", List!D:J, 7, 0))
  )
 )
)</f>
        <v>Standard Shipment</v>
      </c>
      <c r="C1347" s="66" t="str">
        <f t="shared" si="22"/>
        <v>Standard Shipment</v>
      </c>
      <c r="D1347" s="67" t="str">
        <f ca="1">IF(C1347="Local Scrap","Closed",IFERROR(IF(A1347="kgb","Closed",IF(MID(C1347,5,1)="Q","Closed",LOOKUP(TODAY()-W1347, {0,31,91,181,366}, {"0-30天","31-90天","91-180天","181-365天","365天以上"}))), LOOKUP(TODAY()-Z1347, {0,31,91,181,366}, {"0-30天","31-90天","91-180天","181-365天","365天以上"})))</f>
        <v>Closed</v>
      </c>
      <c r="E1347" s="67" t="str" cm="1">
        <f t="array" ref="E1347">IF(A1347&lt;&gt;"kbb", "", IF(IFERROR(VALUE(V1347), 0)=MAX(INDEX(($A$2:$A$4929="kbb")*($L$2:$L$4929=L1347)*IFERROR(VALUE($V$2:$V$4929), 0), 0)), "最新", "歷史重複"))</f>
        <v/>
      </c>
      <c r="F1347" t="s">
        <v>6220</v>
      </c>
      <c r="G1347" t="s">
        <v>29</v>
      </c>
      <c r="H1347" t="s">
        <v>30</v>
      </c>
      <c r="I1347" t="s">
        <v>6154</v>
      </c>
      <c r="J1347" t="s">
        <v>6221</v>
      </c>
      <c r="K1347" t="s">
        <v>6222</v>
      </c>
      <c r="L1347" t="s">
        <v>6239</v>
      </c>
      <c r="M1347" t="s">
        <v>265</v>
      </c>
      <c r="N1347" t="s">
        <v>36</v>
      </c>
      <c r="O1347" t="s">
        <v>37</v>
      </c>
      <c r="P1347" t="s">
        <v>6239</v>
      </c>
      <c r="Q1347" t="s">
        <v>38</v>
      </c>
      <c r="R1347" t="s">
        <v>53</v>
      </c>
      <c r="S1347" t="s">
        <v>6224</v>
      </c>
      <c r="T1347" t="s">
        <v>6240</v>
      </c>
      <c r="U1347" t="s">
        <v>6236</v>
      </c>
      <c r="V1347" t="s">
        <v>6236</v>
      </c>
      <c r="W1347" t="s">
        <v>37</v>
      </c>
      <c r="X1347" t="s">
        <v>37</v>
      </c>
      <c r="Y1347" t="s">
        <v>37</v>
      </c>
      <c r="Z1347" t="s">
        <v>6241</v>
      </c>
      <c r="AA1347" t="s">
        <v>44</v>
      </c>
      <c r="AB1347" t="s">
        <v>44</v>
      </c>
      <c r="AC1347" t="s">
        <v>45</v>
      </c>
      <c r="AD1347" t="s">
        <v>46</v>
      </c>
      <c r="AE1347" t="s">
        <v>6238</v>
      </c>
      <c r="AF1347" t="s">
        <v>48</v>
      </c>
      <c r="AG1347">
        <v>615783</v>
      </c>
      <c r="AH1347">
        <v>1</v>
      </c>
      <c r="AI1347">
        <v>1</v>
      </c>
    </row>
    <row r="1348" spans="1:35" ht="16.850000000000001" customHeight="1">
      <c r="A1348" s="65" t="str">
        <f>IF(L1348="","",IF(COUNTIF(Wip!K:K,L1348)=0,IF(W1348="","KGB","KBB"),IF(AND(_xlfn.IFNA(VLOOKUP(L1348,Wip!K:M,3,0),"")="Y",Q1348="MTCAPPLYCONF"),"On Hold",IF(W1348="","KGB","KBB"))))</f>
        <v>KGB</v>
      </c>
      <c r="B1348" s="65" t="str">
        <f>IF(A1348="on hold", "on hold",
 IF(A1348="KGB", "Standard Shipment",
  IF(IFERROR(IFERROR(VLOOKUP(L1348, List!D:J, 7, 0), VLOOKUP(L1348&amp;"", List!D:J, 7, 0)), 0)=0,
   IF(IFERROR(IFERROR(VLOOKUP(L1348, 'CND List'!$A:$C, 3, 0), VLOOKUP(L1348&amp;"", 'CND List'!$A:$C, 3, 0)), 0)=0,
    IF(A1348="KBB", "-", ""),
    IFERROR(VLOOKUP(L1348, 'CND List'!$A:$C, 3, 0), VLOOKUP(L1348&amp;"", 'CND List'!$A:$C, 3, 0))
   ),
   IFERROR(VLOOKUP(L1348, List!D:J, 7, 0), VLOOKUP(L1348&amp;"", List!D:J, 7, 0))
  )
 )
)</f>
        <v>Standard Shipment</v>
      </c>
      <c r="C1348" s="66" t="str">
        <f t="shared" si="22"/>
        <v>Standard Shipment</v>
      </c>
      <c r="D1348" s="67" t="str">
        <f ca="1">IF(C1348="Local Scrap","Closed",IFERROR(IF(A1348="kgb","Closed",IF(MID(C1348,5,1)="Q","Closed",LOOKUP(TODAY()-W1348, {0,31,91,181,366}, {"0-30天","31-90天","91-180天","181-365天","365天以上"}))), LOOKUP(TODAY()-Z1348, {0,31,91,181,366}, {"0-30天","31-90天","91-180天","181-365天","365天以上"})))</f>
        <v>Closed</v>
      </c>
      <c r="E1348" s="67" t="str" cm="1">
        <f t="array" ref="E1348">IF(A1348&lt;&gt;"kbb", "", IF(IFERROR(VALUE(V1348), 0)=MAX(INDEX(($A$2:$A$4929="kbb")*($L$2:$L$4929=L1348)*IFERROR(VALUE($V$2:$V$4929), 0), 0)), "最新", "歷史重複"))</f>
        <v/>
      </c>
      <c r="F1348" t="s">
        <v>6220</v>
      </c>
      <c r="G1348" t="s">
        <v>29</v>
      </c>
      <c r="H1348" t="s">
        <v>30</v>
      </c>
      <c r="I1348" t="s">
        <v>6154</v>
      </c>
      <c r="J1348" t="s">
        <v>6221</v>
      </c>
      <c r="K1348" t="s">
        <v>6222</v>
      </c>
      <c r="L1348" t="s">
        <v>6242</v>
      </c>
      <c r="M1348" t="s">
        <v>205</v>
      </c>
      <c r="N1348" t="s">
        <v>206</v>
      </c>
      <c r="O1348" t="s">
        <v>37</v>
      </c>
      <c r="P1348" t="s">
        <v>6242</v>
      </c>
      <c r="Q1348" t="s">
        <v>38</v>
      </c>
      <c r="R1348" t="s">
        <v>53</v>
      </c>
      <c r="S1348" t="s">
        <v>6224</v>
      </c>
      <c r="T1348" t="s">
        <v>6243</v>
      </c>
      <c r="U1348" t="s">
        <v>6231</v>
      </c>
      <c r="V1348" t="s">
        <v>6231</v>
      </c>
      <c r="W1348" t="s">
        <v>37</v>
      </c>
      <c r="X1348" t="s">
        <v>37</v>
      </c>
      <c r="Y1348" t="s">
        <v>37</v>
      </c>
      <c r="Z1348" t="s">
        <v>6244</v>
      </c>
      <c r="AA1348" t="s">
        <v>44</v>
      </c>
      <c r="AB1348" t="s">
        <v>44</v>
      </c>
      <c r="AC1348" t="s">
        <v>45</v>
      </c>
      <c r="AD1348" t="s">
        <v>190</v>
      </c>
      <c r="AE1348" t="s">
        <v>6233</v>
      </c>
      <c r="AF1348" t="s">
        <v>48</v>
      </c>
      <c r="AG1348">
        <v>615307</v>
      </c>
      <c r="AH1348">
        <v>1</v>
      </c>
      <c r="AI1348">
        <v>1</v>
      </c>
    </row>
    <row r="1349" spans="1:35" ht="16.850000000000001" customHeight="1">
      <c r="A1349" s="65" t="str">
        <f>IF(L1349="","",IF(COUNTIF(Wip!K:K,L1349)=0,IF(W1349="","KGB","KBB"),IF(AND(_xlfn.IFNA(VLOOKUP(L1349,Wip!K:M,3,0),"")="Y",Q1349="MTCAPPLYCONF"),"On Hold",IF(W1349="","KGB","KBB"))))</f>
        <v>KBB</v>
      </c>
      <c r="B1349" s="65">
        <f>IF(A1349="on hold", "on hold",
 IF(A1349="KGB", "Standard Shipment",
  IF(IFERROR(IFERROR(VLOOKUP(L1349, List!D:J, 7, 0), VLOOKUP(L1349&amp;"", List!D:J, 7, 0)), 0)=0,
   IF(IFERROR(IFERROR(VLOOKUP(L1349, 'CND List'!$A:$C, 3, 0), VLOOKUP(L1349&amp;"", 'CND List'!$A:$C, 3, 0)), 0)=0,
    IF(A1349="KBB", "-", ""),
    IFERROR(VLOOKUP(L1349, 'CND List'!$A:$C, 3, 0), VLOOKUP(L1349&amp;"", 'CND List'!$A:$C, 3, 0))
   ),
   IFERROR(VLOOKUP(L1349, List!D:J, 7, 0), VLOOKUP(L1349&amp;"", List!D:J, 7, 0))
  )
 )
)</f>
        <v>45506</v>
      </c>
      <c r="C1349" s="66" t="str">
        <f t="shared" si="22"/>
        <v>2024Q3</v>
      </c>
      <c r="D1349" s="67" t="str">
        <f ca="1">IF(C1349="Local Scrap","Closed",IFERROR(IF(A1349="kgb","Closed",IF(MID(C1349,5,1)="Q","Closed",LOOKUP(TODAY()-W1349, {0,31,91,181,366}, {"0-30天","31-90天","91-180天","181-365天","365天以上"}))), LOOKUP(TODAY()-Z1349, {0,31,91,181,366}, {"0-30天","31-90天","91-180天","181-365天","365天以上"})))</f>
        <v>Closed</v>
      </c>
      <c r="E1349" s="67" t="str" cm="1">
        <f t="array" ref="E1349">IF(A1349&lt;&gt;"kbb", "", IF(IFERROR(VALUE(V1349), 0)=MAX(INDEX(($A$2:$A$4929="kbb")*($L$2:$L$4929=L1349)*IFERROR(VALUE($V$2:$V$4929), 0), 0)), "最新", "歷史重複"))</f>
        <v>最新</v>
      </c>
      <c r="F1349" t="s">
        <v>6220</v>
      </c>
      <c r="G1349" t="s">
        <v>29</v>
      </c>
      <c r="H1349" t="s">
        <v>30</v>
      </c>
      <c r="I1349" t="s">
        <v>6154</v>
      </c>
      <c r="J1349" t="s">
        <v>6221</v>
      </c>
      <c r="K1349" t="s">
        <v>6222</v>
      </c>
      <c r="L1349" t="s">
        <v>6245</v>
      </c>
      <c r="M1349" t="s">
        <v>205</v>
      </c>
      <c r="N1349" t="s">
        <v>206</v>
      </c>
      <c r="O1349" t="s">
        <v>37</v>
      </c>
      <c r="P1349" t="s">
        <v>6245</v>
      </c>
      <c r="Q1349" t="s">
        <v>38</v>
      </c>
      <c r="R1349" t="s">
        <v>53</v>
      </c>
      <c r="S1349" t="s">
        <v>6224</v>
      </c>
      <c r="T1349" t="s">
        <v>37</v>
      </c>
      <c r="U1349" t="s">
        <v>37</v>
      </c>
      <c r="V1349" t="s">
        <v>6246</v>
      </c>
      <c r="W1349" t="s">
        <v>2806</v>
      </c>
      <c r="X1349" t="s">
        <v>114</v>
      </c>
      <c r="Y1349" t="s">
        <v>6247</v>
      </c>
      <c r="Z1349" t="s">
        <v>6248</v>
      </c>
      <c r="AA1349" t="s">
        <v>44</v>
      </c>
      <c r="AB1349" t="s">
        <v>44</v>
      </c>
      <c r="AC1349" t="s">
        <v>117</v>
      </c>
      <c r="AD1349" t="s">
        <v>190</v>
      </c>
      <c r="AE1349" t="s">
        <v>37</v>
      </c>
      <c r="AF1349" t="s">
        <v>37</v>
      </c>
      <c r="AG1349" t="s">
        <v>37</v>
      </c>
      <c r="AH1349" t="s">
        <v>37</v>
      </c>
      <c r="AI1349" t="s">
        <v>37</v>
      </c>
    </row>
    <row r="1350" spans="1:35" ht="16.850000000000001" customHeight="1">
      <c r="A1350" s="65" t="str">
        <f>IF(L1350="","",IF(COUNTIF(Wip!K:K,L1350)=0,IF(W1350="","KGB","KBB"),IF(AND(_xlfn.IFNA(VLOOKUP(L1350,Wip!K:M,3,0),"")="Y",Q1350="MTCAPPLYCONF"),"On Hold",IF(W1350="","KGB","KBB"))))</f>
        <v>KGB</v>
      </c>
      <c r="B1350" s="65" t="str">
        <f>IF(A1350="on hold", "on hold",
 IF(A1350="KGB", "Standard Shipment",
  IF(IFERROR(IFERROR(VLOOKUP(L1350, List!D:J, 7, 0), VLOOKUP(L1350&amp;"", List!D:J, 7, 0)), 0)=0,
   IF(IFERROR(IFERROR(VLOOKUP(L1350, 'CND List'!$A:$C, 3, 0), VLOOKUP(L1350&amp;"", 'CND List'!$A:$C, 3, 0)), 0)=0,
    IF(A1350="KBB", "-", ""),
    IFERROR(VLOOKUP(L1350, 'CND List'!$A:$C, 3, 0), VLOOKUP(L1350&amp;"", 'CND List'!$A:$C, 3, 0))
   ),
   IFERROR(VLOOKUP(L1350, List!D:J, 7, 0), VLOOKUP(L1350&amp;"", List!D:J, 7, 0))
  )
 )
)</f>
        <v>Standard Shipment</v>
      </c>
      <c r="C1350" s="66" t="str">
        <f t="shared" si="22"/>
        <v>Standard Shipment</v>
      </c>
      <c r="D1350" s="67" t="str">
        <f ca="1">IF(C1350="Local Scrap","Closed",IFERROR(IF(A1350="kgb","Closed",IF(MID(C1350,5,1)="Q","Closed",LOOKUP(TODAY()-W1350, {0,31,91,181,366}, {"0-30天","31-90天","91-180天","181-365天","365天以上"}))), LOOKUP(TODAY()-Z1350, {0,31,91,181,366}, {"0-30天","31-90天","91-180天","181-365天","365天以上"})))</f>
        <v>Closed</v>
      </c>
      <c r="E1350" s="67" t="str" cm="1">
        <f t="array" ref="E1350">IF(A1350&lt;&gt;"kbb", "", IF(IFERROR(VALUE(V1350), 0)=MAX(INDEX(($A$2:$A$4929="kbb")*($L$2:$L$4929=L1350)*IFERROR(VALUE($V$2:$V$4929), 0), 0)), "最新", "歷史重複"))</f>
        <v/>
      </c>
      <c r="F1350" t="s">
        <v>6249</v>
      </c>
      <c r="G1350" t="s">
        <v>29</v>
      </c>
      <c r="H1350" t="s">
        <v>30</v>
      </c>
      <c r="I1350" t="s">
        <v>6154</v>
      </c>
      <c r="J1350" t="s">
        <v>6250</v>
      </c>
      <c r="K1350" t="s">
        <v>6251</v>
      </c>
      <c r="L1350" t="s">
        <v>6252</v>
      </c>
      <c r="M1350" t="s">
        <v>81</v>
      </c>
      <c r="N1350" t="s">
        <v>82</v>
      </c>
      <c r="O1350" t="s">
        <v>37</v>
      </c>
      <c r="P1350" t="s">
        <v>6252</v>
      </c>
      <c r="Q1350" t="s">
        <v>38</v>
      </c>
      <c r="R1350" t="s">
        <v>53</v>
      </c>
      <c r="S1350" t="s">
        <v>6253</v>
      </c>
      <c r="T1350" t="s">
        <v>6254</v>
      </c>
      <c r="U1350" t="s">
        <v>6255</v>
      </c>
      <c r="V1350" t="s">
        <v>6255</v>
      </c>
      <c r="W1350" t="s">
        <v>37</v>
      </c>
      <c r="X1350" t="s">
        <v>37</v>
      </c>
      <c r="Y1350" t="s">
        <v>37</v>
      </c>
      <c r="Z1350" t="s">
        <v>6256</v>
      </c>
      <c r="AA1350" t="s">
        <v>44</v>
      </c>
      <c r="AB1350" t="s">
        <v>44</v>
      </c>
      <c r="AC1350" t="s">
        <v>45</v>
      </c>
      <c r="AD1350" t="s">
        <v>87</v>
      </c>
      <c r="AE1350" t="s">
        <v>6257</v>
      </c>
      <c r="AF1350" t="s">
        <v>48</v>
      </c>
      <c r="AG1350">
        <v>616041</v>
      </c>
      <c r="AH1350">
        <v>1</v>
      </c>
      <c r="AI1350">
        <v>1</v>
      </c>
    </row>
    <row r="1351" spans="1:35" ht="16.850000000000001" customHeight="1">
      <c r="A1351" s="65" t="str">
        <f>IF(L1351="","",IF(COUNTIF(Wip!K:K,L1351)=0,IF(W1351="","KGB","KBB"),IF(AND(_xlfn.IFNA(VLOOKUP(L1351,Wip!K:M,3,0),"")="Y",Q1351="MTCAPPLYCONF"),"On Hold",IF(W1351="","KGB","KBB"))))</f>
        <v>KBB</v>
      </c>
      <c r="B1351" s="65" t="str">
        <f>IF(A1351="on hold", "on hold",
 IF(A1351="KGB", "Standard Shipment",
  IF(IFERROR(IFERROR(VLOOKUP(L1351, List!D:J, 7, 0), VLOOKUP(L1351&amp;"", List!D:J, 7, 0)), 0)=0,
   IF(IFERROR(IFERROR(VLOOKUP(L1351, 'CND List'!$A:$C, 3, 0), VLOOKUP(L1351&amp;"", 'CND List'!$A:$C, 3, 0)), 0)=0,
    IF(A1351="KBB", "-", ""),
    IFERROR(VLOOKUP(L1351, 'CND List'!$A:$C, 3, 0), VLOOKUP(L1351&amp;"", 'CND List'!$A:$C, 3, 0))
   ),
   IFERROR(VLOOKUP(L1351, List!D:J, 7, 0), VLOOKUP(L1351&amp;"", List!D:J, 7, 0))
  )
 )
)</f>
        <v>-</v>
      </c>
      <c r="C1351" s="66" t="str">
        <f t="shared" si="22"/>
        <v>wait for return customer</v>
      </c>
      <c r="D1351" s="67" t="str">
        <f ca="1">IF(C1351="Local Scrap","Closed",IFERROR(IF(A1351="kgb","Closed",IF(MID(C1351,5,1)="Q","Closed",LOOKUP(TODAY()-W1351, {0,31,91,181,366}, {"0-30天","31-90天","91-180天","181-365天","365天以上"}))), LOOKUP(TODAY()-Z1351, {0,31,91,181,366}, {"0-30天","31-90天","91-180天","181-365天","365天以上"})))</f>
        <v>365天以上</v>
      </c>
      <c r="E1351" s="67" t="str" cm="1">
        <f t="array" ref="E1351">IF(A1351&lt;&gt;"kbb", "", IF(IFERROR(VALUE(V1351), 0)=MAX(INDEX(($A$2:$A$4929="kbb")*($L$2:$L$4929=L1351)*IFERROR(VALUE($V$2:$V$4929), 0), 0)), "最新", "歷史重複"))</f>
        <v>最新</v>
      </c>
      <c r="F1351" t="s">
        <v>6249</v>
      </c>
      <c r="G1351" t="s">
        <v>29</v>
      </c>
      <c r="H1351" t="s">
        <v>30</v>
      </c>
      <c r="I1351" t="s">
        <v>6154</v>
      </c>
      <c r="J1351" t="s">
        <v>6250</v>
      </c>
      <c r="K1351" t="s">
        <v>6251</v>
      </c>
      <c r="L1351" t="s">
        <v>6258</v>
      </c>
      <c r="M1351" t="s">
        <v>205</v>
      </c>
      <c r="N1351" t="s">
        <v>206</v>
      </c>
      <c r="O1351" t="s">
        <v>37</v>
      </c>
      <c r="P1351" t="s">
        <v>6258</v>
      </c>
      <c r="Q1351" t="s">
        <v>38</v>
      </c>
      <c r="R1351" t="s">
        <v>53</v>
      </c>
      <c r="S1351" t="s">
        <v>6253</v>
      </c>
      <c r="T1351" t="s">
        <v>37</v>
      </c>
      <c r="U1351" t="s">
        <v>37</v>
      </c>
      <c r="V1351" t="s">
        <v>6259</v>
      </c>
      <c r="W1351" t="s">
        <v>692</v>
      </c>
      <c r="X1351" t="s">
        <v>114</v>
      </c>
      <c r="Y1351" t="s">
        <v>6260</v>
      </c>
      <c r="Z1351" t="s">
        <v>6261</v>
      </c>
      <c r="AA1351" t="s">
        <v>44</v>
      </c>
      <c r="AB1351" t="s">
        <v>44</v>
      </c>
      <c r="AC1351" t="s">
        <v>117</v>
      </c>
      <c r="AD1351" t="s">
        <v>190</v>
      </c>
      <c r="AE1351" t="s">
        <v>37</v>
      </c>
      <c r="AF1351" t="s">
        <v>37</v>
      </c>
      <c r="AG1351" t="s">
        <v>37</v>
      </c>
      <c r="AH1351" t="s">
        <v>37</v>
      </c>
      <c r="AI1351" t="s">
        <v>37</v>
      </c>
    </row>
    <row r="1352" spans="1:35" ht="16.850000000000001" customHeight="1">
      <c r="A1352" s="65" t="str">
        <f>IF(L1352="","",IF(COUNTIF(Wip!K:K,L1352)=0,IF(W1352="","KGB","KBB"),IF(AND(_xlfn.IFNA(VLOOKUP(L1352,Wip!K:M,3,0),"")="Y",Q1352="MTCAPPLYCONF"),"On Hold",IF(W1352="","KGB","KBB"))))</f>
        <v>KGB</v>
      </c>
      <c r="B1352" s="65" t="str">
        <f>IF(A1352="on hold", "on hold",
 IF(A1352="KGB", "Standard Shipment",
  IF(IFERROR(IFERROR(VLOOKUP(L1352, List!D:J, 7, 0), VLOOKUP(L1352&amp;"", List!D:J, 7, 0)), 0)=0,
   IF(IFERROR(IFERROR(VLOOKUP(L1352, 'CND List'!$A:$C, 3, 0), VLOOKUP(L1352&amp;"", 'CND List'!$A:$C, 3, 0)), 0)=0,
    IF(A1352="KBB", "-", ""),
    IFERROR(VLOOKUP(L1352, 'CND List'!$A:$C, 3, 0), VLOOKUP(L1352&amp;"", 'CND List'!$A:$C, 3, 0))
   ),
   IFERROR(VLOOKUP(L1352, List!D:J, 7, 0), VLOOKUP(L1352&amp;"", List!D:J, 7, 0))
  )
 )
)</f>
        <v>Standard Shipment</v>
      </c>
      <c r="C1352" s="66" t="str">
        <f t="shared" si="22"/>
        <v>Standard Shipment</v>
      </c>
      <c r="D1352" s="67" t="str">
        <f ca="1">IF(C1352="Local Scrap","Closed",IFERROR(IF(A1352="kgb","Closed",IF(MID(C1352,5,1)="Q","Closed",LOOKUP(TODAY()-W1352, {0,31,91,181,366}, {"0-30天","31-90天","91-180天","181-365天","365天以上"}))), LOOKUP(TODAY()-Z1352, {0,31,91,181,366}, {"0-30天","31-90天","91-180天","181-365天","365天以上"})))</f>
        <v>Closed</v>
      </c>
      <c r="E1352" s="67" t="str" cm="1">
        <f t="array" ref="E1352">IF(A1352&lt;&gt;"kbb", "", IF(IFERROR(VALUE(V1352), 0)=MAX(INDEX(($A$2:$A$4929="kbb")*($L$2:$L$4929=L1352)*IFERROR(VALUE($V$2:$V$4929), 0), 0)), "最新", "歷史重複"))</f>
        <v/>
      </c>
      <c r="F1352" t="s">
        <v>6249</v>
      </c>
      <c r="G1352" t="s">
        <v>29</v>
      </c>
      <c r="H1352" t="s">
        <v>30</v>
      </c>
      <c r="I1352" t="s">
        <v>6154</v>
      </c>
      <c r="J1352" t="s">
        <v>6250</v>
      </c>
      <c r="K1352" t="s">
        <v>6251</v>
      </c>
      <c r="L1352" t="s">
        <v>6262</v>
      </c>
      <c r="M1352" t="s">
        <v>205</v>
      </c>
      <c r="N1352" t="s">
        <v>206</v>
      </c>
      <c r="O1352" t="s">
        <v>37</v>
      </c>
      <c r="P1352" t="s">
        <v>6262</v>
      </c>
      <c r="Q1352" t="s">
        <v>38</v>
      </c>
      <c r="R1352" t="s">
        <v>53</v>
      </c>
      <c r="S1352" t="s">
        <v>6253</v>
      </c>
      <c r="T1352" t="s">
        <v>6263</v>
      </c>
      <c r="U1352" t="s">
        <v>6190</v>
      </c>
      <c r="V1352" t="s">
        <v>6190</v>
      </c>
      <c r="W1352" t="s">
        <v>37</v>
      </c>
      <c r="X1352" t="s">
        <v>37</v>
      </c>
      <c r="Y1352" t="s">
        <v>37</v>
      </c>
      <c r="Z1352" t="s">
        <v>6264</v>
      </c>
      <c r="AA1352" t="s">
        <v>44</v>
      </c>
      <c r="AB1352" t="s">
        <v>44</v>
      </c>
      <c r="AC1352" t="s">
        <v>45</v>
      </c>
      <c r="AD1352" t="s">
        <v>190</v>
      </c>
      <c r="AE1352" t="s">
        <v>6265</v>
      </c>
      <c r="AF1352" t="s">
        <v>48</v>
      </c>
      <c r="AG1352">
        <v>616060</v>
      </c>
      <c r="AH1352">
        <v>1</v>
      </c>
      <c r="AI1352">
        <v>1</v>
      </c>
    </row>
    <row r="1353" spans="1:35" ht="16.850000000000001" customHeight="1">
      <c r="A1353" s="65" t="str">
        <f>IF(L1353="","",IF(COUNTIF(Wip!K:K,L1353)=0,IF(W1353="","KGB","KBB"),IF(AND(_xlfn.IFNA(VLOOKUP(L1353,Wip!K:M,3,0),"")="Y",Q1353="MTCAPPLYCONF"),"On Hold",IF(W1353="","KGB","KBB"))))</f>
        <v>KBB</v>
      </c>
      <c r="B1353" s="65" t="str">
        <f>IF(A1353="on hold", "on hold",
 IF(A1353="KGB", "Standard Shipment",
  IF(IFERROR(IFERROR(VLOOKUP(L1353, List!D:J, 7, 0), VLOOKUP(L1353&amp;"", List!D:J, 7, 0)), 0)=0,
   IF(IFERROR(IFERROR(VLOOKUP(L1353, 'CND List'!$A:$C, 3, 0), VLOOKUP(L1353&amp;"", 'CND List'!$A:$C, 3, 0)), 0)=0,
    IF(A1353="KBB", "-", ""),
    IFERROR(VLOOKUP(L1353, 'CND List'!$A:$C, 3, 0), VLOOKUP(L1353&amp;"", 'CND List'!$A:$C, 3, 0))
   ),
   IFERROR(VLOOKUP(L1353, List!D:J, 7, 0), VLOOKUP(L1353&amp;"", List!D:J, 7, 0))
  )
 )
)</f>
        <v>Local Scrap</v>
      </c>
      <c r="C1353" s="66" t="str">
        <f t="shared" si="22"/>
        <v>Local Scrap</v>
      </c>
      <c r="D1353" s="67" t="str">
        <f ca="1">IF(C1353="Local Scrap","Closed",IFERROR(IF(A1353="kgb","Closed",IF(MID(C1353,5,1)="Q","Closed",LOOKUP(TODAY()-W1353, {0,31,91,181,366}, {"0-30天","31-90天","91-180天","181-365天","365天以上"}))), LOOKUP(TODAY()-Z1353, {0,31,91,181,366}, {"0-30天","31-90天","91-180天","181-365天","365天以上"})))</f>
        <v>Closed</v>
      </c>
      <c r="E1353" s="67" t="str" cm="1">
        <f t="array" ref="E1353">IF(A1353&lt;&gt;"kbb", "", IF(IFERROR(VALUE(V1353), 0)=MAX(INDEX(($A$2:$A$4929="kbb")*($L$2:$L$4929=L1353)*IFERROR(VALUE($V$2:$V$4929), 0), 0)), "最新", "歷史重複"))</f>
        <v>歷史重複</v>
      </c>
      <c r="F1353" t="s">
        <v>6249</v>
      </c>
      <c r="G1353" t="s">
        <v>29</v>
      </c>
      <c r="H1353" t="s">
        <v>30</v>
      </c>
      <c r="I1353" t="s">
        <v>6154</v>
      </c>
      <c r="J1353" t="s">
        <v>6250</v>
      </c>
      <c r="K1353" t="s">
        <v>6251</v>
      </c>
      <c r="L1353" t="s">
        <v>6266</v>
      </c>
      <c r="M1353" t="s">
        <v>3523</v>
      </c>
      <c r="N1353" t="s">
        <v>206</v>
      </c>
      <c r="O1353" t="s">
        <v>37</v>
      </c>
      <c r="P1353" t="s">
        <v>6266</v>
      </c>
      <c r="Q1353" t="s">
        <v>38</v>
      </c>
      <c r="R1353" t="s">
        <v>53</v>
      </c>
      <c r="S1353" t="s">
        <v>6267</v>
      </c>
      <c r="T1353" t="s">
        <v>37</v>
      </c>
      <c r="U1353" t="s">
        <v>37</v>
      </c>
      <c r="V1353" t="s">
        <v>6268</v>
      </c>
      <c r="W1353" t="s">
        <v>2806</v>
      </c>
      <c r="X1353" t="s">
        <v>114</v>
      </c>
      <c r="Y1353" t="s">
        <v>6269</v>
      </c>
      <c r="Z1353" t="s">
        <v>6270</v>
      </c>
      <c r="AA1353" t="s">
        <v>44</v>
      </c>
      <c r="AB1353" t="s">
        <v>44</v>
      </c>
      <c r="AC1353" t="s">
        <v>117</v>
      </c>
      <c r="AD1353" t="s">
        <v>190</v>
      </c>
      <c r="AE1353" t="s">
        <v>37</v>
      </c>
      <c r="AF1353" t="s">
        <v>37</v>
      </c>
      <c r="AG1353" t="s">
        <v>37</v>
      </c>
      <c r="AH1353" t="s">
        <v>37</v>
      </c>
      <c r="AI1353" t="s">
        <v>37</v>
      </c>
    </row>
    <row r="1354" spans="1:35" ht="16.850000000000001" customHeight="1">
      <c r="A1354" s="65" t="str">
        <f>IF(L1354="","",IF(COUNTIF(Wip!K:K,L1354)=0,IF(W1354="","KGB","KBB"),IF(AND(_xlfn.IFNA(VLOOKUP(L1354,Wip!K:M,3,0),"")="Y",Q1354="MTCAPPLYCONF"),"On Hold",IF(W1354="","KGB","KBB"))))</f>
        <v>KGB</v>
      </c>
      <c r="B1354" s="65" t="str">
        <f>IF(A1354="on hold", "on hold",
 IF(A1354="KGB", "Standard Shipment",
  IF(IFERROR(IFERROR(VLOOKUP(L1354, List!D:J, 7, 0), VLOOKUP(L1354&amp;"", List!D:J, 7, 0)), 0)=0,
   IF(IFERROR(IFERROR(VLOOKUP(L1354, 'CND List'!$A:$C, 3, 0), VLOOKUP(L1354&amp;"", 'CND List'!$A:$C, 3, 0)), 0)=0,
    IF(A1354="KBB", "-", ""),
    IFERROR(VLOOKUP(L1354, 'CND List'!$A:$C, 3, 0), VLOOKUP(L1354&amp;"", 'CND List'!$A:$C, 3, 0))
   ),
   IFERROR(VLOOKUP(L1354, List!D:J, 7, 0), VLOOKUP(L1354&amp;"", List!D:J, 7, 0))
  )
 )
)</f>
        <v>Standard Shipment</v>
      </c>
      <c r="C1354" s="66" t="str">
        <f t="shared" si="22"/>
        <v>Standard Shipment</v>
      </c>
      <c r="D1354" s="67" t="str">
        <f ca="1">IF(C1354="Local Scrap","Closed",IFERROR(IF(A1354="kgb","Closed",IF(MID(C1354,5,1)="Q","Closed",LOOKUP(TODAY()-W1354, {0,31,91,181,366}, {"0-30天","31-90天","91-180天","181-365天","365天以上"}))), LOOKUP(TODAY()-Z1354, {0,31,91,181,366}, {"0-30天","31-90天","91-180天","181-365天","365天以上"})))</f>
        <v>Closed</v>
      </c>
      <c r="E1354" s="67" t="str" cm="1">
        <f t="array" ref="E1354">IF(A1354&lt;&gt;"kbb", "", IF(IFERROR(VALUE(V1354), 0)=MAX(INDEX(($A$2:$A$4929="kbb")*($L$2:$L$4929=L1354)*IFERROR(VALUE($V$2:$V$4929), 0), 0)), "最新", "歷史重複"))</f>
        <v/>
      </c>
      <c r="F1354" t="s">
        <v>6249</v>
      </c>
      <c r="G1354" t="s">
        <v>29</v>
      </c>
      <c r="H1354" t="s">
        <v>30</v>
      </c>
      <c r="I1354" t="s">
        <v>6154</v>
      </c>
      <c r="J1354" t="s">
        <v>6250</v>
      </c>
      <c r="K1354" t="s">
        <v>6251</v>
      </c>
      <c r="L1354" t="s">
        <v>6271</v>
      </c>
      <c r="M1354" t="s">
        <v>205</v>
      </c>
      <c r="N1354" t="s">
        <v>206</v>
      </c>
      <c r="O1354" t="s">
        <v>37</v>
      </c>
      <c r="P1354" t="s">
        <v>6271</v>
      </c>
      <c r="Q1354" t="s">
        <v>38</v>
      </c>
      <c r="R1354" t="s">
        <v>53</v>
      </c>
      <c r="S1354" t="s">
        <v>6253</v>
      </c>
      <c r="T1354" t="s">
        <v>6272</v>
      </c>
      <c r="U1354" t="s">
        <v>6190</v>
      </c>
      <c r="V1354" t="s">
        <v>6190</v>
      </c>
      <c r="W1354" t="s">
        <v>37</v>
      </c>
      <c r="X1354" t="s">
        <v>37</v>
      </c>
      <c r="Y1354" t="s">
        <v>37</v>
      </c>
      <c r="Z1354" t="s">
        <v>6273</v>
      </c>
      <c r="AA1354" t="s">
        <v>44</v>
      </c>
      <c r="AB1354" t="s">
        <v>44</v>
      </c>
      <c r="AC1354" t="s">
        <v>45</v>
      </c>
      <c r="AD1354" t="s">
        <v>190</v>
      </c>
      <c r="AE1354" t="s">
        <v>6265</v>
      </c>
      <c r="AF1354" t="s">
        <v>48</v>
      </c>
      <c r="AG1354">
        <v>616060</v>
      </c>
      <c r="AH1354">
        <v>1</v>
      </c>
      <c r="AI1354">
        <v>1</v>
      </c>
    </row>
    <row r="1355" spans="1:35" ht="16.850000000000001" customHeight="1">
      <c r="A1355" s="65" t="str">
        <f>IF(L1355="","",IF(COUNTIF(Wip!K:K,L1355)=0,IF(W1355="","KGB","KBB"),IF(AND(_xlfn.IFNA(VLOOKUP(L1355,Wip!K:M,3,0),"")="Y",Q1355="MTCAPPLYCONF"),"On Hold",IF(W1355="","KGB","KBB"))))</f>
        <v>KGB</v>
      </c>
      <c r="B1355" s="65" t="str">
        <f>IF(A1355="on hold", "on hold",
 IF(A1355="KGB", "Standard Shipment",
  IF(IFERROR(IFERROR(VLOOKUP(L1355, List!D:J, 7, 0), VLOOKUP(L1355&amp;"", List!D:J, 7, 0)), 0)=0,
   IF(IFERROR(IFERROR(VLOOKUP(L1355, 'CND List'!$A:$C, 3, 0), VLOOKUP(L1355&amp;"", 'CND List'!$A:$C, 3, 0)), 0)=0,
    IF(A1355="KBB", "-", ""),
    IFERROR(VLOOKUP(L1355, 'CND List'!$A:$C, 3, 0), VLOOKUP(L1355&amp;"", 'CND List'!$A:$C, 3, 0))
   ),
   IFERROR(VLOOKUP(L1355, List!D:J, 7, 0), VLOOKUP(L1355&amp;"", List!D:J, 7, 0))
  )
 )
)</f>
        <v>Standard Shipment</v>
      </c>
      <c r="C1355" s="66" t="str">
        <f t="shared" si="22"/>
        <v>Standard Shipment</v>
      </c>
      <c r="D1355" s="67" t="str">
        <f ca="1">IF(C1355="Local Scrap","Closed",IFERROR(IF(A1355="kgb","Closed",IF(MID(C1355,5,1)="Q","Closed",LOOKUP(TODAY()-W1355, {0,31,91,181,366}, {"0-30天","31-90天","91-180天","181-365天","365天以上"}))), LOOKUP(TODAY()-Z1355, {0,31,91,181,366}, {"0-30天","31-90天","91-180天","181-365天","365天以上"})))</f>
        <v>Closed</v>
      </c>
      <c r="E1355" s="67" t="str" cm="1">
        <f t="array" ref="E1355">IF(A1355&lt;&gt;"kbb", "", IF(IFERROR(VALUE(V1355), 0)=MAX(INDEX(($A$2:$A$4929="kbb")*($L$2:$L$4929=L1355)*IFERROR(VALUE($V$2:$V$4929), 0), 0)), "最新", "歷史重複"))</f>
        <v/>
      </c>
      <c r="F1355" t="s">
        <v>6249</v>
      </c>
      <c r="G1355" t="s">
        <v>29</v>
      </c>
      <c r="H1355" t="s">
        <v>30</v>
      </c>
      <c r="I1355" t="s">
        <v>6154</v>
      </c>
      <c r="J1355" t="s">
        <v>6250</v>
      </c>
      <c r="K1355" t="s">
        <v>6251</v>
      </c>
      <c r="L1355" t="s">
        <v>6274</v>
      </c>
      <c r="M1355" t="s">
        <v>35</v>
      </c>
      <c r="N1355" t="s">
        <v>36</v>
      </c>
      <c r="O1355" t="s">
        <v>37</v>
      </c>
      <c r="P1355" t="s">
        <v>6274</v>
      </c>
      <c r="Q1355" t="s">
        <v>38</v>
      </c>
      <c r="R1355" t="s">
        <v>53</v>
      </c>
      <c r="S1355" t="s">
        <v>6253</v>
      </c>
      <c r="T1355" t="s">
        <v>6275</v>
      </c>
      <c r="U1355" t="s">
        <v>6276</v>
      </c>
      <c r="V1355" t="s">
        <v>6276</v>
      </c>
      <c r="W1355" t="s">
        <v>37</v>
      </c>
      <c r="X1355" t="s">
        <v>37</v>
      </c>
      <c r="Y1355" t="s">
        <v>37</v>
      </c>
      <c r="Z1355" t="s">
        <v>6277</v>
      </c>
      <c r="AA1355" t="s">
        <v>44</v>
      </c>
      <c r="AB1355" t="s">
        <v>44</v>
      </c>
      <c r="AC1355" t="s">
        <v>45</v>
      </c>
      <c r="AD1355" t="s">
        <v>46</v>
      </c>
      <c r="AE1355" t="s">
        <v>6278</v>
      </c>
      <c r="AF1355" t="s">
        <v>48</v>
      </c>
      <c r="AG1355">
        <v>616043</v>
      </c>
      <c r="AH1355">
        <v>1</v>
      </c>
      <c r="AI1355">
        <v>1</v>
      </c>
    </row>
    <row r="1356" spans="1:35" ht="16.850000000000001" customHeight="1">
      <c r="A1356" s="65" t="str">
        <f>IF(L1356="","",IF(COUNTIF(Wip!K:K,L1356)=0,IF(W1356="","KGB","KBB"),IF(AND(_xlfn.IFNA(VLOOKUP(L1356,Wip!K:M,3,0),"")="Y",Q1356="MTCAPPLYCONF"),"On Hold",IF(W1356="","KGB","KBB"))))</f>
        <v>KGB</v>
      </c>
      <c r="B1356" s="65" t="str">
        <f>IF(A1356="on hold", "on hold",
 IF(A1356="KGB", "Standard Shipment",
  IF(IFERROR(IFERROR(VLOOKUP(L1356, List!D:J, 7, 0), VLOOKUP(L1356&amp;"", List!D:J, 7, 0)), 0)=0,
   IF(IFERROR(IFERROR(VLOOKUP(L1356, 'CND List'!$A:$C, 3, 0), VLOOKUP(L1356&amp;"", 'CND List'!$A:$C, 3, 0)), 0)=0,
    IF(A1356="KBB", "-", ""),
    IFERROR(VLOOKUP(L1356, 'CND List'!$A:$C, 3, 0), VLOOKUP(L1356&amp;"", 'CND List'!$A:$C, 3, 0))
   ),
   IFERROR(VLOOKUP(L1356, List!D:J, 7, 0), VLOOKUP(L1356&amp;"", List!D:J, 7, 0))
  )
 )
)</f>
        <v>Standard Shipment</v>
      </c>
      <c r="C1356" s="66" t="str">
        <f t="shared" si="22"/>
        <v>Standard Shipment</v>
      </c>
      <c r="D1356" s="67" t="str">
        <f ca="1">IF(C1356="Local Scrap","Closed",IFERROR(IF(A1356="kgb","Closed",IF(MID(C1356,5,1)="Q","Closed",LOOKUP(TODAY()-W1356, {0,31,91,181,366}, {"0-30天","31-90天","91-180天","181-365天","365天以上"}))), LOOKUP(TODAY()-Z1356, {0,31,91,181,366}, {"0-30天","31-90天","91-180天","181-365天","365天以上"})))</f>
        <v>Closed</v>
      </c>
      <c r="E1356" s="67" t="str" cm="1">
        <f t="array" ref="E1356">IF(A1356&lt;&gt;"kbb", "", IF(IFERROR(VALUE(V1356), 0)=MAX(INDEX(($A$2:$A$4929="kbb")*($L$2:$L$4929=L1356)*IFERROR(VALUE($V$2:$V$4929), 0), 0)), "最新", "歷史重複"))</f>
        <v/>
      </c>
      <c r="F1356" t="s">
        <v>6249</v>
      </c>
      <c r="G1356" t="s">
        <v>29</v>
      </c>
      <c r="H1356" t="s">
        <v>30</v>
      </c>
      <c r="I1356" t="s">
        <v>6154</v>
      </c>
      <c r="J1356" t="s">
        <v>6250</v>
      </c>
      <c r="K1356" t="s">
        <v>6251</v>
      </c>
      <c r="L1356" t="s">
        <v>6279</v>
      </c>
      <c r="M1356" t="s">
        <v>35</v>
      </c>
      <c r="N1356" t="s">
        <v>36</v>
      </c>
      <c r="O1356" t="s">
        <v>37</v>
      </c>
      <c r="P1356" t="s">
        <v>6279</v>
      </c>
      <c r="Q1356" t="s">
        <v>38</v>
      </c>
      <c r="R1356" t="s">
        <v>53</v>
      </c>
      <c r="S1356" t="s">
        <v>6253</v>
      </c>
      <c r="T1356" t="s">
        <v>6280</v>
      </c>
      <c r="U1356" t="s">
        <v>6255</v>
      </c>
      <c r="V1356" t="s">
        <v>6255</v>
      </c>
      <c r="W1356" t="s">
        <v>37</v>
      </c>
      <c r="X1356" t="s">
        <v>37</v>
      </c>
      <c r="Y1356" t="s">
        <v>37</v>
      </c>
      <c r="Z1356" t="s">
        <v>6281</v>
      </c>
      <c r="AA1356" t="s">
        <v>44</v>
      </c>
      <c r="AB1356" t="s">
        <v>44</v>
      </c>
      <c r="AC1356" t="s">
        <v>45</v>
      </c>
      <c r="AD1356" t="s">
        <v>46</v>
      </c>
      <c r="AE1356" t="s">
        <v>6257</v>
      </c>
      <c r="AF1356" t="s">
        <v>48</v>
      </c>
      <c r="AG1356">
        <v>616041</v>
      </c>
      <c r="AH1356">
        <v>1</v>
      </c>
      <c r="AI1356">
        <v>1</v>
      </c>
    </row>
    <row r="1357" spans="1:35" ht="16.850000000000001" customHeight="1">
      <c r="A1357" s="65" t="str">
        <f>IF(L1357="","",IF(COUNTIF(Wip!K:K,L1357)=0,IF(W1357="","KGB","KBB"),IF(AND(_xlfn.IFNA(VLOOKUP(L1357,Wip!K:M,3,0),"")="Y",Q1357="MTCAPPLYCONF"),"On Hold",IF(W1357="","KGB","KBB"))))</f>
        <v>KBB</v>
      </c>
      <c r="B1357" s="65" t="str">
        <f>IF(A1357="on hold", "on hold",
 IF(A1357="KGB", "Standard Shipment",
  IF(IFERROR(IFERROR(VLOOKUP(L1357, List!D:J, 7, 0), VLOOKUP(L1357&amp;"", List!D:J, 7, 0)), 0)=0,
   IF(IFERROR(IFERROR(VLOOKUP(L1357, 'CND List'!$A:$C, 3, 0), VLOOKUP(L1357&amp;"", 'CND List'!$A:$C, 3, 0)), 0)=0,
    IF(A1357="KBB", "-", ""),
    IFERROR(VLOOKUP(L1357, 'CND List'!$A:$C, 3, 0), VLOOKUP(L1357&amp;"", 'CND List'!$A:$C, 3, 0))
   ),
   IFERROR(VLOOKUP(L1357, List!D:J, 7, 0), VLOOKUP(L1357&amp;"", List!D:J, 7, 0))
  )
 )
)</f>
        <v>-</v>
      </c>
      <c r="C1357" s="66" t="str">
        <f t="shared" si="22"/>
        <v>wait for return customer</v>
      </c>
      <c r="D1357" s="67" t="str">
        <f ca="1">IF(C1357="Local Scrap","Closed",IFERROR(IF(A1357="kgb","Closed",IF(MID(C1357,5,1)="Q","Closed",LOOKUP(TODAY()-W1357, {0,31,91,181,366}, {"0-30天","31-90天","91-180天","181-365天","365天以上"}))), LOOKUP(TODAY()-Z1357, {0,31,91,181,366}, {"0-30天","31-90天","91-180天","181-365天","365天以上"})))</f>
        <v>365天以上</v>
      </c>
      <c r="E1357" s="67" t="str" cm="1">
        <f t="array" ref="E1357">IF(A1357&lt;&gt;"kbb", "", IF(IFERROR(VALUE(V1357), 0)=MAX(INDEX(($A$2:$A$4929="kbb")*($L$2:$L$4929=L1357)*IFERROR(VALUE($V$2:$V$4929), 0), 0)), "最新", "歷史重複"))</f>
        <v>最新</v>
      </c>
      <c r="F1357" t="s">
        <v>6249</v>
      </c>
      <c r="G1357" t="s">
        <v>29</v>
      </c>
      <c r="H1357" t="s">
        <v>30</v>
      </c>
      <c r="I1357" t="s">
        <v>6154</v>
      </c>
      <c r="J1357" t="s">
        <v>6250</v>
      </c>
      <c r="K1357" t="s">
        <v>6251</v>
      </c>
      <c r="L1357" t="s">
        <v>6282</v>
      </c>
      <c r="M1357" t="s">
        <v>205</v>
      </c>
      <c r="N1357" t="s">
        <v>206</v>
      </c>
      <c r="O1357" t="s">
        <v>37</v>
      </c>
      <c r="P1357" t="s">
        <v>6282</v>
      </c>
      <c r="Q1357" t="s">
        <v>38</v>
      </c>
      <c r="R1357" t="s">
        <v>53</v>
      </c>
      <c r="S1357" t="s">
        <v>6253</v>
      </c>
      <c r="T1357" t="s">
        <v>37</v>
      </c>
      <c r="U1357" t="s">
        <v>37</v>
      </c>
      <c r="V1357" t="s">
        <v>6283</v>
      </c>
      <c r="W1357" t="s">
        <v>1157</v>
      </c>
      <c r="X1357" t="s">
        <v>114</v>
      </c>
      <c r="Y1357" t="s">
        <v>1158</v>
      </c>
      <c r="Z1357" t="s">
        <v>6284</v>
      </c>
      <c r="AA1357" t="s">
        <v>44</v>
      </c>
      <c r="AB1357" t="s">
        <v>44</v>
      </c>
      <c r="AC1357" t="s">
        <v>117</v>
      </c>
      <c r="AD1357" t="s">
        <v>190</v>
      </c>
      <c r="AE1357" t="s">
        <v>37</v>
      </c>
      <c r="AF1357" t="s">
        <v>37</v>
      </c>
      <c r="AG1357" t="s">
        <v>37</v>
      </c>
      <c r="AH1357" t="s">
        <v>37</v>
      </c>
      <c r="AI1357" t="s">
        <v>37</v>
      </c>
    </row>
    <row r="1358" spans="1:35" ht="16.850000000000001" customHeight="1">
      <c r="A1358" s="65" t="str">
        <f>IF(L1358="","",IF(COUNTIF(Wip!K:K,L1358)=0,IF(W1358="","KGB","KBB"),IF(AND(_xlfn.IFNA(VLOOKUP(L1358,Wip!K:M,3,0),"")="Y",Q1358="MTCAPPLYCONF"),"On Hold",IF(W1358="","KGB","KBB"))))</f>
        <v>KBB</v>
      </c>
      <c r="B1358" s="65" t="str">
        <f>IF(A1358="on hold", "on hold",
 IF(A1358="KGB", "Standard Shipment",
  IF(IFERROR(IFERROR(VLOOKUP(L1358, List!D:J, 7, 0), VLOOKUP(L1358&amp;"", List!D:J, 7, 0)), 0)=0,
   IF(IFERROR(IFERROR(VLOOKUP(L1358, 'CND List'!$A:$C, 3, 0), VLOOKUP(L1358&amp;"", 'CND List'!$A:$C, 3, 0)), 0)=0,
    IF(A1358="KBB", "-", ""),
    IFERROR(VLOOKUP(L1358, 'CND List'!$A:$C, 3, 0), VLOOKUP(L1358&amp;"", 'CND List'!$A:$C, 3, 0))
   ),
   IFERROR(VLOOKUP(L1358, List!D:J, 7, 0), VLOOKUP(L1358&amp;"", List!D:J, 7, 0))
  )
 )
)</f>
        <v>Local Scrap</v>
      </c>
      <c r="C1358" s="66" t="str">
        <f t="shared" si="22"/>
        <v>Local Scrap</v>
      </c>
      <c r="D1358" s="67" t="str">
        <f ca="1">IF(C1358="Local Scrap","Closed",IFERROR(IF(A1358="kgb","Closed",IF(MID(C1358,5,1)="Q","Closed",LOOKUP(TODAY()-W1358, {0,31,91,181,366}, {"0-30天","31-90天","91-180天","181-365天","365天以上"}))), LOOKUP(TODAY()-Z1358, {0,31,91,181,366}, {"0-30天","31-90天","91-180天","181-365天","365天以上"})))</f>
        <v>Closed</v>
      </c>
      <c r="E1358" s="67" t="str" cm="1">
        <f t="array" ref="E1358">IF(A1358&lt;&gt;"kbb", "", IF(IFERROR(VALUE(V1358), 0)=MAX(INDEX(($A$2:$A$4929="kbb")*($L$2:$L$4929=L1358)*IFERROR(VALUE($V$2:$V$4929), 0), 0)), "最新", "歷史重複"))</f>
        <v>最新</v>
      </c>
      <c r="F1358" t="s">
        <v>6285</v>
      </c>
      <c r="G1358" t="s">
        <v>29</v>
      </c>
      <c r="H1358" t="s">
        <v>30</v>
      </c>
      <c r="I1358" t="s">
        <v>6154</v>
      </c>
      <c r="J1358" t="s">
        <v>6286</v>
      </c>
      <c r="K1358" t="s">
        <v>6287</v>
      </c>
      <c r="L1358" t="s">
        <v>6266</v>
      </c>
      <c r="M1358" t="s">
        <v>3523</v>
      </c>
      <c r="N1358" t="s">
        <v>206</v>
      </c>
      <c r="O1358" t="s">
        <v>37</v>
      </c>
      <c r="P1358" t="s">
        <v>6266</v>
      </c>
      <c r="Q1358" t="s">
        <v>38</v>
      </c>
      <c r="R1358" t="s">
        <v>53</v>
      </c>
      <c r="S1358" t="s">
        <v>6288</v>
      </c>
      <c r="T1358" t="s">
        <v>37</v>
      </c>
      <c r="U1358" t="s">
        <v>37</v>
      </c>
      <c r="V1358" t="s">
        <v>6289</v>
      </c>
      <c r="W1358" t="s">
        <v>517</v>
      </c>
      <c r="X1358" t="s">
        <v>114</v>
      </c>
      <c r="Y1358" t="s">
        <v>518</v>
      </c>
      <c r="Z1358" t="s">
        <v>6290</v>
      </c>
      <c r="AA1358" t="s">
        <v>44</v>
      </c>
      <c r="AB1358" t="s">
        <v>44</v>
      </c>
      <c r="AC1358" t="s">
        <v>117</v>
      </c>
      <c r="AD1358" t="s">
        <v>190</v>
      </c>
      <c r="AE1358" t="s">
        <v>37</v>
      </c>
      <c r="AF1358" t="s">
        <v>37</v>
      </c>
      <c r="AG1358" t="s">
        <v>37</v>
      </c>
      <c r="AH1358" t="s">
        <v>37</v>
      </c>
      <c r="AI1358" t="s">
        <v>37</v>
      </c>
    </row>
    <row r="1359" spans="1:35" ht="16.850000000000001" customHeight="1">
      <c r="A1359" s="65" t="str">
        <f>IF(L1359="","",IF(COUNTIF(Wip!K:K,L1359)=0,IF(W1359="","KGB","KBB"),IF(AND(_xlfn.IFNA(VLOOKUP(L1359,Wip!K:M,3,0),"")="Y",Q1359="MTCAPPLYCONF"),"On Hold",IF(W1359="","KGB","KBB"))))</f>
        <v>KBB</v>
      </c>
      <c r="B1359" s="65" t="str">
        <f>IF(A1359="on hold", "on hold",
 IF(A1359="KGB", "Standard Shipment",
  IF(IFERROR(IFERROR(VLOOKUP(L1359, List!D:J, 7, 0), VLOOKUP(L1359&amp;"", List!D:J, 7, 0)), 0)=0,
   IF(IFERROR(IFERROR(VLOOKUP(L1359, 'CND List'!$A:$C, 3, 0), VLOOKUP(L1359&amp;"", 'CND List'!$A:$C, 3, 0)), 0)=0,
    IF(A1359="KBB", "-", ""),
    IFERROR(VLOOKUP(L1359, 'CND List'!$A:$C, 3, 0), VLOOKUP(L1359&amp;"", 'CND List'!$A:$C, 3, 0))
   ),
   IFERROR(VLOOKUP(L1359, List!D:J, 7, 0), VLOOKUP(L1359&amp;"", List!D:J, 7, 0))
  )
 )
)</f>
        <v>Local Scrap</v>
      </c>
      <c r="C1359" s="66" t="str">
        <f t="shared" si="22"/>
        <v>Local Scrap</v>
      </c>
      <c r="D1359" s="67" t="str">
        <f ca="1">IF(C1359="Local Scrap","Closed",IFERROR(IF(A1359="kgb","Closed",IF(MID(C1359,5,1)="Q","Closed",LOOKUP(TODAY()-W1359, {0,31,91,181,366}, {"0-30天","31-90天","91-180天","181-365天","365天以上"}))), LOOKUP(TODAY()-Z1359, {0,31,91,181,366}, {"0-30天","31-90天","91-180天","181-365天","365天以上"})))</f>
        <v>Closed</v>
      </c>
      <c r="E1359" s="67" t="str" cm="1">
        <f t="array" ref="E1359">IF(A1359&lt;&gt;"kbb", "", IF(IFERROR(VALUE(V1359), 0)=MAX(INDEX(($A$2:$A$4929="kbb")*($L$2:$L$4929=L1359)*IFERROR(VALUE($V$2:$V$4929), 0), 0)), "最新", "歷史重複"))</f>
        <v>最新</v>
      </c>
      <c r="F1359" t="s">
        <v>6291</v>
      </c>
      <c r="G1359" t="s">
        <v>29</v>
      </c>
      <c r="H1359" t="s">
        <v>30</v>
      </c>
      <c r="I1359" t="s">
        <v>6154</v>
      </c>
      <c r="J1359" t="s">
        <v>6292</v>
      </c>
      <c r="K1359" t="s">
        <v>6293</v>
      </c>
      <c r="L1359" t="s">
        <v>6294</v>
      </c>
      <c r="M1359" t="s">
        <v>455</v>
      </c>
      <c r="N1359" t="s">
        <v>456</v>
      </c>
      <c r="O1359" t="s">
        <v>37</v>
      </c>
      <c r="P1359" t="s">
        <v>6294</v>
      </c>
      <c r="Q1359" t="s">
        <v>38</v>
      </c>
      <c r="R1359" t="s">
        <v>39</v>
      </c>
      <c r="S1359" t="s">
        <v>6295</v>
      </c>
      <c r="T1359" t="s">
        <v>37</v>
      </c>
      <c r="U1359" t="s">
        <v>37</v>
      </c>
      <c r="V1359" t="s">
        <v>6296</v>
      </c>
      <c r="W1359" t="s">
        <v>517</v>
      </c>
      <c r="X1359" t="s">
        <v>114</v>
      </c>
      <c r="Y1359" t="s">
        <v>518</v>
      </c>
      <c r="Z1359" t="s">
        <v>6297</v>
      </c>
      <c r="AA1359" t="s">
        <v>44</v>
      </c>
      <c r="AB1359" t="s">
        <v>44</v>
      </c>
      <c r="AC1359" t="s">
        <v>117</v>
      </c>
      <c r="AD1359" t="s">
        <v>460</v>
      </c>
      <c r="AE1359" t="s">
        <v>37</v>
      </c>
      <c r="AF1359" t="s">
        <v>37</v>
      </c>
      <c r="AG1359" t="s">
        <v>37</v>
      </c>
      <c r="AH1359" t="s">
        <v>37</v>
      </c>
      <c r="AI1359" t="s">
        <v>37</v>
      </c>
    </row>
    <row r="1360" spans="1:35" ht="16.850000000000001" customHeight="1">
      <c r="A1360" s="65" t="str">
        <f>IF(L1360="","",IF(COUNTIF(Wip!K:K,L1360)=0,IF(W1360="","KGB","KBB"),IF(AND(_xlfn.IFNA(VLOOKUP(L1360,Wip!K:M,3,0),"")="Y",Q1360="MTCAPPLYCONF"),"On Hold",IF(W1360="","KGB","KBB"))))</f>
        <v>KGB</v>
      </c>
      <c r="B1360" s="65" t="str">
        <f>IF(A1360="on hold", "on hold",
 IF(A1360="KGB", "Standard Shipment",
  IF(IFERROR(IFERROR(VLOOKUP(L1360, List!D:J, 7, 0), VLOOKUP(L1360&amp;"", List!D:J, 7, 0)), 0)=0,
   IF(IFERROR(IFERROR(VLOOKUP(L1360, 'CND List'!$A:$C, 3, 0), VLOOKUP(L1360&amp;"", 'CND List'!$A:$C, 3, 0)), 0)=0,
    IF(A1360="KBB", "-", ""),
    IFERROR(VLOOKUP(L1360, 'CND List'!$A:$C, 3, 0), VLOOKUP(L1360&amp;"", 'CND List'!$A:$C, 3, 0))
   ),
   IFERROR(VLOOKUP(L1360, List!D:J, 7, 0), VLOOKUP(L1360&amp;"", List!D:J, 7, 0))
  )
 )
)</f>
        <v>Standard Shipment</v>
      </c>
      <c r="C1360" s="66" t="str">
        <f t="shared" si="22"/>
        <v>Standard Shipment</v>
      </c>
      <c r="D1360" s="67" t="str">
        <f ca="1">IF(C1360="Local Scrap","Closed",IFERROR(IF(A1360="kgb","Closed",IF(MID(C1360,5,1)="Q","Closed",LOOKUP(TODAY()-W1360, {0,31,91,181,366}, {"0-30天","31-90天","91-180天","181-365天","365天以上"}))), LOOKUP(TODAY()-Z1360, {0,31,91,181,366}, {"0-30天","31-90天","91-180天","181-365天","365天以上"})))</f>
        <v>Closed</v>
      </c>
      <c r="E1360" s="67" t="str" cm="1">
        <f t="array" ref="E1360">IF(A1360&lt;&gt;"kbb", "", IF(IFERROR(VALUE(V1360), 0)=MAX(INDEX(($A$2:$A$4929="kbb")*($L$2:$L$4929=L1360)*IFERROR(VALUE($V$2:$V$4929), 0), 0)), "最新", "歷史重複"))</f>
        <v/>
      </c>
      <c r="F1360" t="s">
        <v>6291</v>
      </c>
      <c r="G1360" t="s">
        <v>29</v>
      </c>
      <c r="H1360" t="s">
        <v>30</v>
      </c>
      <c r="I1360" t="s">
        <v>6154</v>
      </c>
      <c r="J1360" t="s">
        <v>6292</v>
      </c>
      <c r="K1360" t="s">
        <v>6293</v>
      </c>
      <c r="L1360" t="s">
        <v>6298</v>
      </c>
      <c r="M1360" t="s">
        <v>455</v>
      </c>
      <c r="N1360" t="s">
        <v>456</v>
      </c>
      <c r="O1360" t="s">
        <v>37</v>
      </c>
      <c r="P1360" t="s">
        <v>6298</v>
      </c>
      <c r="Q1360" t="s">
        <v>38</v>
      </c>
      <c r="R1360" t="s">
        <v>53</v>
      </c>
      <c r="S1360" t="s">
        <v>6295</v>
      </c>
      <c r="T1360" t="s">
        <v>6299</v>
      </c>
      <c r="U1360" t="s">
        <v>6300</v>
      </c>
      <c r="V1360" t="s">
        <v>6300</v>
      </c>
      <c r="W1360" t="s">
        <v>37</v>
      </c>
      <c r="X1360" t="s">
        <v>37</v>
      </c>
      <c r="Y1360" t="s">
        <v>37</v>
      </c>
      <c r="Z1360" t="s">
        <v>6301</v>
      </c>
      <c r="AA1360" t="s">
        <v>44</v>
      </c>
      <c r="AB1360" t="s">
        <v>44</v>
      </c>
      <c r="AC1360" t="s">
        <v>45</v>
      </c>
      <c r="AD1360" t="s">
        <v>460</v>
      </c>
      <c r="AE1360" t="s">
        <v>6302</v>
      </c>
      <c r="AF1360" t="s">
        <v>48</v>
      </c>
      <c r="AG1360">
        <v>618436</v>
      </c>
      <c r="AH1360">
        <v>1</v>
      </c>
      <c r="AI1360">
        <v>1</v>
      </c>
    </row>
    <row r="1361" spans="1:35" ht="16.850000000000001" customHeight="1">
      <c r="A1361" s="65" t="str">
        <f>IF(L1361="","",IF(COUNTIF(Wip!K:K,L1361)=0,IF(W1361="","KGB","KBB"),IF(AND(_xlfn.IFNA(VLOOKUP(L1361,Wip!K:M,3,0),"")="Y",Q1361="MTCAPPLYCONF"),"On Hold",IF(W1361="","KGB","KBB"))))</f>
        <v>KGB</v>
      </c>
      <c r="B1361" s="65" t="str">
        <f>IF(A1361="on hold", "on hold",
 IF(A1361="KGB", "Standard Shipment",
  IF(IFERROR(IFERROR(VLOOKUP(L1361, List!D:J, 7, 0), VLOOKUP(L1361&amp;"", List!D:J, 7, 0)), 0)=0,
   IF(IFERROR(IFERROR(VLOOKUP(L1361, 'CND List'!$A:$C, 3, 0), VLOOKUP(L1361&amp;"", 'CND List'!$A:$C, 3, 0)), 0)=0,
    IF(A1361="KBB", "-", ""),
    IFERROR(VLOOKUP(L1361, 'CND List'!$A:$C, 3, 0), VLOOKUP(L1361&amp;"", 'CND List'!$A:$C, 3, 0))
   ),
   IFERROR(VLOOKUP(L1361, List!D:J, 7, 0), VLOOKUP(L1361&amp;"", List!D:J, 7, 0))
  )
 )
)</f>
        <v>Standard Shipment</v>
      </c>
      <c r="C1361" s="66" t="str">
        <f t="shared" si="22"/>
        <v>Standard Shipment</v>
      </c>
      <c r="D1361" s="67" t="str">
        <f ca="1">IF(C1361="Local Scrap","Closed",IFERROR(IF(A1361="kgb","Closed",IF(MID(C1361,5,1)="Q","Closed",LOOKUP(TODAY()-W1361, {0,31,91,181,366}, {"0-30天","31-90天","91-180天","181-365天","365天以上"}))), LOOKUP(TODAY()-Z1361, {0,31,91,181,366}, {"0-30天","31-90天","91-180天","181-365天","365天以上"})))</f>
        <v>Closed</v>
      </c>
      <c r="E1361" s="67" t="str" cm="1">
        <f t="array" ref="E1361">IF(A1361&lt;&gt;"kbb", "", IF(IFERROR(VALUE(V1361), 0)=MAX(INDEX(($A$2:$A$4929="kbb")*($L$2:$L$4929=L1361)*IFERROR(VALUE($V$2:$V$4929), 0), 0)), "最新", "歷史重複"))</f>
        <v/>
      </c>
      <c r="F1361" t="s">
        <v>6291</v>
      </c>
      <c r="G1361" t="s">
        <v>29</v>
      </c>
      <c r="H1361" t="s">
        <v>30</v>
      </c>
      <c r="I1361" t="s">
        <v>6154</v>
      </c>
      <c r="J1361" t="s">
        <v>6292</v>
      </c>
      <c r="K1361" t="s">
        <v>6293</v>
      </c>
      <c r="L1361" t="s">
        <v>6303</v>
      </c>
      <c r="M1361" t="s">
        <v>969</v>
      </c>
      <c r="N1361" t="s">
        <v>36</v>
      </c>
      <c r="O1361" t="s">
        <v>37</v>
      </c>
      <c r="P1361" t="s">
        <v>6303</v>
      </c>
      <c r="Q1361" t="s">
        <v>38</v>
      </c>
      <c r="R1361" t="s">
        <v>53</v>
      </c>
      <c r="S1361" t="s">
        <v>6295</v>
      </c>
      <c r="T1361" t="s">
        <v>6304</v>
      </c>
      <c r="U1361" t="s">
        <v>6305</v>
      </c>
      <c r="V1361" t="s">
        <v>6305</v>
      </c>
      <c r="W1361" t="s">
        <v>37</v>
      </c>
      <c r="X1361" t="s">
        <v>37</v>
      </c>
      <c r="Y1361" t="s">
        <v>37</v>
      </c>
      <c r="Z1361" t="s">
        <v>6306</v>
      </c>
      <c r="AA1361" t="s">
        <v>44</v>
      </c>
      <c r="AB1361" t="s">
        <v>44</v>
      </c>
      <c r="AC1361" t="s">
        <v>45</v>
      </c>
      <c r="AD1361" t="s">
        <v>46</v>
      </c>
      <c r="AE1361" t="s">
        <v>6307</v>
      </c>
      <c r="AF1361" t="s">
        <v>48</v>
      </c>
      <c r="AG1361">
        <v>617845</v>
      </c>
      <c r="AH1361">
        <v>1</v>
      </c>
      <c r="AI1361">
        <v>1</v>
      </c>
    </row>
    <row r="1362" spans="1:35" ht="16.850000000000001" customHeight="1">
      <c r="A1362" s="65" t="str">
        <f>IF(L1362="","",IF(COUNTIF(Wip!K:K,L1362)=0,IF(W1362="","KGB","KBB"),IF(AND(_xlfn.IFNA(VLOOKUP(L1362,Wip!K:M,3,0),"")="Y",Q1362="MTCAPPLYCONF"),"On Hold",IF(W1362="","KGB","KBB"))))</f>
        <v>KGB</v>
      </c>
      <c r="B1362" s="65" t="str">
        <f>IF(A1362="on hold", "on hold",
 IF(A1362="KGB", "Standard Shipment",
  IF(IFERROR(IFERROR(VLOOKUP(L1362, List!D:J, 7, 0), VLOOKUP(L1362&amp;"", List!D:J, 7, 0)), 0)=0,
   IF(IFERROR(IFERROR(VLOOKUP(L1362, 'CND List'!$A:$C, 3, 0), VLOOKUP(L1362&amp;"", 'CND List'!$A:$C, 3, 0)), 0)=0,
    IF(A1362="KBB", "-", ""),
    IFERROR(VLOOKUP(L1362, 'CND List'!$A:$C, 3, 0), VLOOKUP(L1362&amp;"", 'CND List'!$A:$C, 3, 0))
   ),
   IFERROR(VLOOKUP(L1362, List!D:J, 7, 0), VLOOKUP(L1362&amp;"", List!D:J, 7, 0))
  )
 )
)</f>
        <v>Standard Shipment</v>
      </c>
      <c r="C1362" s="66" t="str">
        <f t="shared" si="22"/>
        <v>Standard Shipment</v>
      </c>
      <c r="D1362" s="67" t="str">
        <f ca="1">IF(C1362="Local Scrap","Closed",IFERROR(IF(A1362="kgb","Closed",IF(MID(C1362,5,1)="Q","Closed",LOOKUP(TODAY()-W1362, {0,31,91,181,366}, {"0-30天","31-90天","91-180天","181-365天","365天以上"}))), LOOKUP(TODAY()-Z1362, {0,31,91,181,366}, {"0-30天","31-90天","91-180天","181-365天","365天以上"})))</f>
        <v>Closed</v>
      </c>
      <c r="E1362" s="67" t="str" cm="1">
        <f t="array" ref="E1362">IF(A1362&lt;&gt;"kbb", "", IF(IFERROR(VALUE(V1362), 0)=MAX(INDEX(($A$2:$A$4929="kbb")*($L$2:$L$4929=L1362)*IFERROR(VALUE($V$2:$V$4929), 0), 0)), "最新", "歷史重複"))</f>
        <v/>
      </c>
      <c r="F1362" t="s">
        <v>6291</v>
      </c>
      <c r="G1362" t="s">
        <v>29</v>
      </c>
      <c r="H1362" t="s">
        <v>30</v>
      </c>
      <c r="I1362" t="s">
        <v>6154</v>
      </c>
      <c r="J1362" t="s">
        <v>6292</v>
      </c>
      <c r="K1362" t="s">
        <v>6293</v>
      </c>
      <c r="L1362" t="s">
        <v>6308</v>
      </c>
      <c r="M1362" t="s">
        <v>6309</v>
      </c>
      <c r="N1362" t="s">
        <v>36</v>
      </c>
      <c r="O1362" t="s">
        <v>37</v>
      </c>
      <c r="P1362" t="s">
        <v>6308</v>
      </c>
      <c r="Q1362" t="s">
        <v>38</v>
      </c>
      <c r="R1362" t="s">
        <v>53</v>
      </c>
      <c r="S1362" t="s">
        <v>6295</v>
      </c>
      <c r="T1362" t="s">
        <v>6310</v>
      </c>
      <c r="U1362" t="s">
        <v>6305</v>
      </c>
      <c r="V1362" t="s">
        <v>6305</v>
      </c>
      <c r="W1362" t="s">
        <v>37</v>
      </c>
      <c r="X1362" t="s">
        <v>37</v>
      </c>
      <c r="Y1362" t="s">
        <v>37</v>
      </c>
      <c r="Z1362" t="s">
        <v>6311</v>
      </c>
      <c r="AA1362" t="s">
        <v>44</v>
      </c>
      <c r="AB1362" t="s">
        <v>44</v>
      </c>
      <c r="AC1362" t="s">
        <v>45</v>
      </c>
      <c r="AD1362" t="s">
        <v>46</v>
      </c>
      <c r="AE1362" t="s">
        <v>6307</v>
      </c>
      <c r="AF1362" t="s">
        <v>48</v>
      </c>
      <c r="AG1362">
        <v>617845</v>
      </c>
      <c r="AH1362">
        <v>1</v>
      </c>
      <c r="AI1362">
        <v>1</v>
      </c>
    </row>
    <row r="1363" spans="1:35" ht="16.850000000000001" customHeight="1">
      <c r="A1363" s="65" t="str">
        <f>IF(L1363="","",IF(COUNTIF(Wip!K:K,L1363)=0,IF(W1363="","KGB","KBB"),IF(AND(_xlfn.IFNA(VLOOKUP(L1363,Wip!K:M,3,0),"")="Y",Q1363="MTCAPPLYCONF"),"On Hold",IF(W1363="","KGB","KBB"))))</f>
        <v>KGB</v>
      </c>
      <c r="B1363" s="65" t="str">
        <f>IF(A1363="on hold", "on hold",
 IF(A1363="KGB", "Standard Shipment",
  IF(IFERROR(IFERROR(VLOOKUP(L1363, List!D:J, 7, 0), VLOOKUP(L1363&amp;"", List!D:J, 7, 0)), 0)=0,
   IF(IFERROR(IFERROR(VLOOKUP(L1363, 'CND List'!$A:$C, 3, 0), VLOOKUP(L1363&amp;"", 'CND List'!$A:$C, 3, 0)), 0)=0,
    IF(A1363="KBB", "-", ""),
    IFERROR(VLOOKUP(L1363, 'CND List'!$A:$C, 3, 0), VLOOKUP(L1363&amp;"", 'CND List'!$A:$C, 3, 0))
   ),
   IFERROR(VLOOKUP(L1363, List!D:J, 7, 0), VLOOKUP(L1363&amp;"", List!D:J, 7, 0))
  )
 )
)</f>
        <v>Standard Shipment</v>
      </c>
      <c r="C1363" s="66" t="str">
        <f t="shared" si="22"/>
        <v>Standard Shipment</v>
      </c>
      <c r="D1363" s="67" t="str">
        <f ca="1">IF(C1363="Local Scrap","Closed",IFERROR(IF(A1363="kgb","Closed",IF(MID(C1363,5,1)="Q","Closed",LOOKUP(TODAY()-W1363, {0,31,91,181,366}, {"0-30天","31-90天","91-180天","181-365天","365天以上"}))), LOOKUP(TODAY()-Z1363, {0,31,91,181,366}, {"0-30天","31-90天","91-180天","181-365天","365天以上"})))</f>
        <v>Closed</v>
      </c>
      <c r="E1363" s="67" t="str" cm="1">
        <f t="array" ref="E1363">IF(A1363&lt;&gt;"kbb", "", IF(IFERROR(VALUE(V1363), 0)=MAX(INDEX(($A$2:$A$4929="kbb")*($L$2:$L$4929=L1363)*IFERROR(VALUE($V$2:$V$4929), 0), 0)), "最新", "歷史重複"))</f>
        <v/>
      </c>
      <c r="F1363" t="s">
        <v>6291</v>
      </c>
      <c r="G1363" t="s">
        <v>29</v>
      </c>
      <c r="H1363" t="s">
        <v>30</v>
      </c>
      <c r="I1363" t="s">
        <v>6154</v>
      </c>
      <c r="J1363" t="s">
        <v>6292</v>
      </c>
      <c r="K1363" t="s">
        <v>6293</v>
      </c>
      <c r="L1363" t="s">
        <v>6312</v>
      </c>
      <c r="M1363" t="s">
        <v>455</v>
      </c>
      <c r="N1363" t="s">
        <v>456</v>
      </c>
      <c r="O1363" t="s">
        <v>37</v>
      </c>
      <c r="P1363" t="s">
        <v>6312</v>
      </c>
      <c r="Q1363" t="s">
        <v>38</v>
      </c>
      <c r="R1363" t="s">
        <v>53</v>
      </c>
      <c r="S1363" t="s">
        <v>6295</v>
      </c>
      <c r="T1363" t="s">
        <v>6313</v>
      </c>
      <c r="U1363" t="s">
        <v>6314</v>
      </c>
      <c r="V1363" t="s">
        <v>6314</v>
      </c>
      <c r="W1363" t="s">
        <v>37</v>
      </c>
      <c r="X1363" t="s">
        <v>37</v>
      </c>
      <c r="Y1363" t="s">
        <v>37</v>
      </c>
      <c r="Z1363" t="s">
        <v>6315</v>
      </c>
      <c r="AA1363" t="s">
        <v>44</v>
      </c>
      <c r="AB1363" t="s">
        <v>44</v>
      </c>
      <c r="AC1363" t="s">
        <v>45</v>
      </c>
      <c r="AD1363" t="s">
        <v>460</v>
      </c>
      <c r="AE1363" t="s">
        <v>6316</v>
      </c>
      <c r="AF1363" t="s">
        <v>48</v>
      </c>
      <c r="AG1363">
        <v>617845</v>
      </c>
      <c r="AH1363">
        <v>1</v>
      </c>
      <c r="AI1363">
        <v>1</v>
      </c>
    </row>
    <row r="1364" spans="1:35" ht="16.850000000000001" customHeight="1">
      <c r="A1364" s="65" t="str">
        <f>IF(L1364="","",IF(COUNTIF(Wip!K:K,L1364)=0,IF(W1364="","KGB","KBB"),IF(AND(_xlfn.IFNA(VLOOKUP(L1364,Wip!K:M,3,0),"")="Y",Q1364="MTCAPPLYCONF"),"On Hold",IF(W1364="","KGB","KBB"))))</f>
        <v>KGB</v>
      </c>
      <c r="B1364" s="65" t="str">
        <f>IF(A1364="on hold", "on hold",
 IF(A1364="KGB", "Standard Shipment",
  IF(IFERROR(IFERROR(VLOOKUP(L1364, List!D:J, 7, 0), VLOOKUP(L1364&amp;"", List!D:J, 7, 0)), 0)=0,
   IF(IFERROR(IFERROR(VLOOKUP(L1364, 'CND List'!$A:$C, 3, 0), VLOOKUP(L1364&amp;"", 'CND List'!$A:$C, 3, 0)), 0)=0,
    IF(A1364="KBB", "-", ""),
    IFERROR(VLOOKUP(L1364, 'CND List'!$A:$C, 3, 0), VLOOKUP(L1364&amp;"", 'CND List'!$A:$C, 3, 0))
   ),
   IFERROR(VLOOKUP(L1364, List!D:J, 7, 0), VLOOKUP(L1364&amp;"", List!D:J, 7, 0))
  )
 )
)</f>
        <v>Standard Shipment</v>
      </c>
      <c r="C1364" s="66" t="str">
        <f t="shared" si="22"/>
        <v>Standard Shipment</v>
      </c>
      <c r="D1364" s="67" t="str">
        <f ca="1">IF(C1364="Local Scrap","Closed",IFERROR(IF(A1364="kgb","Closed",IF(MID(C1364,5,1)="Q","Closed",LOOKUP(TODAY()-W1364, {0,31,91,181,366}, {"0-30天","31-90天","91-180天","181-365天","365天以上"}))), LOOKUP(TODAY()-Z1364, {0,31,91,181,366}, {"0-30天","31-90天","91-180天","181-365天","365天以上"})))</f>
        <v>Closed</v>
      </c>
      <c r="E1364" s="67" t="str" cm="1">
        <f t="array" ref="E1364">IF(A1364&lt;&gt;"kbb", "", IF(IFERROR(VALUE(V1364), 0)=MAX(INDEX(($A$2:$A$4929="kbb")*($L$2:$L$4929=L1364)*IFERROR(VALUE($V$2:$V$4929), 0), 0)), "最新", "歷史重複"))</f>
        <v/>
      </c>
      <c r="F1364" t="s">
        <v>6291</v>
      </c>
      <c r="G1364" t="s">
        <v>29</v>
      </c>
      <c r="H1364" t="s">
        <v>30</v>
      </c>
      <c r="I1364" t="s">
        <v>6154</v>
      </c>
      <c r="J1364" t="s">
        <v>6292</v>
      </c>
      <c r="K1364" t="s">
        <v>6293</v>
      </c>
      <c r="L1364" t="s">
        <v>6317</v>
      </c>
      <c r="M1364" t="s">
        <v>35</v>
      </c>
      <c r="N1364" t="s">
        <v>36</v>
      </c>
      <c r="O1364" t="s">
        <v>37</v>
      </c>
      <c r="P1364" t="s">
        <v>6317</v>
      </c>
      <c r="Q1364" t="s">
        <v>38</v>
      </c>
      <c r="R1364" t="s">
        <v>53</v>
      </c>
      <c r="S1364" t="s">
        <v>6295</v>
      </c>
      <c r="T1364" t="s">
        <v>6318</v>
      </c>
      <c r="U1364" t="s">
        <v>6305</v>
      </c>
      <c r="V1364" t="s">
        <v>6305</v>
      </c>
      <c r="W1364" t="s">
        <v>37</v>
      </c>
      <c r="X1364" t="s">
        <v>37</v>
      </c>
      <c r="Y1364" t="s">
        <v>37</v>
      </c>
      <c r="Z1364" t="s">
        <v>6319</v>
      </c>
      <c r="AA1364" t="s">
        <v>44</v>
      </c>
      <c r="AB1364" t="s">
        <v>44</v>
      </c>
      <c r="AC1364" t="s">
        <v>45</v>
      </c>
      <c r="AD1364" t="s">
        <v>46</v>
      </c>
      <c r="AE1364" t="s">
        <v>6307</v>
      </c>
      <c r="AF1364" t="s">
        <v>48</v>
      </c>
      <c r="AG1364">
        <v>617845</v>
      </c>
      <c r="AH1364">
        <v>1</v>
      </c>
      <c r="AI1364">
        <v>1</v>
      </c>
    </row>
    <row r="1365" spans="1:35" ht="16.850000000000001" customHeight="1">
      <c r="A1365" s="65" t="str">
        <f>IF(L1365="","",IF(COUNTIF(Wip!K:K,L1365)=0,IF(W1365="","KGB","KBB"),IF(AND(_xlfn.IFNA(VLOOKUP(L1365,Wip!K:M,3,0),"")="Y",Q1365="MTCAPPLYCONF"),"On Hold",IF(W1365="","KGB","KBB"))))</f>
        <v>KGB</v>
      </c>
      <c r="B1365" s="65" t="str">
        <f>IF(A1365="on hold", "on hold",
 IF(A1365="KGB", "Standard Shipment",
  IF(IFERROR(IFERROR(VLOOKUP(L1365, List!D:J, 7, 0), VLOOKUP(L1365&amp;"", List!D:J, 7, 0)), 0)=0,
   IF(IFERROR(IFERROR(VLOOKUP(L1365, 'CND List'!$A:$C, 3, 0), VLOOKUP(L1365&amp;"", 'CND List'!$A:$C, 3, 0)), 0)=0,
    IF(A1365="KBB", "-", ""),
    IFERROR(VLOOKUP(L1365, 'CND List'!$A:$C, 3, 0), VLOOKUP(L1365&amp;"", 'CND List'!$A:$C, 3, 0))
   ),
   IFERROR(VLOOKUP(L1365, List!D:J, 7, 0), VLOOKUP(L1365&amp;"", List!D:J, 7, 0))
  )
 )
)</f>
        <v>Standard Shipment</v>
      </c>
      <c r="C1365" s="66" t="str">
        <f t="shared" si="22"/>
        <v>Standard Shipment</v>
      </c>
      <c r="D1365" s="67" t="str">
        <f ca="1">IF(C1365="Local Scrap","Closed",IFERROR(IF(A1365="kgb","Closed",IF(MID(C1365,5,1)="Q","Closed",LOOKUP(TODAY()-W1365, {0,31,91,181,366}, {"0-30天","31-90天","91-180天","181-365天","365天以上"}))), LOOKUP(TODAY()-Z1365, {0,31,91,181,366}, {"0-30天","31-90天","91-180天","181-365天","365天以上"})))</f>
        <v>Closed</v>
      </c>
      <c r="E1365" s="67" t="str" cm="1">
        <f t="array" ref="E1365">IF(A1365&lt;&gt;"kbb", "", IF(IFERROR(VALUE(V1365), 0)=MAX(INDEX(($A$2:$A$4929="kbb")*($L$2:$L$4929=L1365)*IFERROR(VALUE($V$2:$V$4929), 0), 0)), "最新", "歷史重複"))</f>
        <v/>
      </c>
      <c r="F1365" t="s">
        <v>6291</v>
      </c>
      <c r="G1365" t="s">
        <v>29</v>
      </c>
      <c r="H1365" t="s">
        <v>30</v>
      </c>
      <c r="I1365" t="s">
        <v>6154</v>
      </c>
      <c r="J1365" t="s">
        <v>6292</v>
      </c>
      <c r="K1365" t="s">
        <v>6293</v>
      </c>
      <c r="L1365" t="s">
        <v>6320</v>
      </c>
      <c r="M1365" t="s">
        <v>6321</v>
      </c>
      <c r="N1365" t="s">
        <v>730</v>
      </c>
      <c r="O1365" t="s">
        <v>37</v>
      </c>
      <c r="P1365" t="s">
        <v>6320</v>
      </c>
      <c r="Q1365" t="s">
        <v>38</v>
      </c>
      <c r="R1365" t="s">
        <v>53</v>
      </c>
      <c r="S1365" t="s">
        <v>6295</v>
      </c>
      <c r="T1365" t="s">
        <v>6322</v>
      </c>
      <c r="U1365" t="s">
        <v>6314</v>
      </c>
      <c r="V1365" t="s">
        <v>6314</v>
      </c>
      <c r="W1365" t="s">
        <v>37</v>
      </c>
      <c r="X1365" t="s">
        <v>37</v>
      </c>
      <c r="Y1365" t="s">
        <v>37</v>
      </c>
      <c r="Z1365" t="s">
        <v>6323</v>
      </c>
      <c r="AA1365" t="s">
        <v>44</v>
      </c>
      <c r="AB1365" t="s">
        <v>44</v>
      </c>
      <c r="AC1365" t="s">
        <v>45</v>
      </c>
      <c r="AD1365" t="s">
        <v>87</v>
      </c>
      <c r="AE1365" t="s">
        <v>6307</v>
      </c>
      <c r="AF1365" t="s">
        <v>48</v>
      </c>
      <c r="AG1365">
        <v>617845</v>
      </c>
      <c r="AH1365">
        <v>1</v>
      </c>
      <c r="AI1365">
        <v>1</v>
      </c>
    </row>
    <row r="1366" spans="1:35" ht="16.850000000000001" customHeight="1">
      <c r="A1366" s="65" t="str">
        <f>IF(L1366="","",IF(COUNTIF(Wip!K:K,L1366)=0,IF(W1366="","KGB","KBB"),IF(AND(_xlfn.IFNA(VLOOKUP(L1366,Wip!K:M,3,0),"")="Y",Q1366="MTCAPPLYCONF"),"On Hold",IF(W1366="","KGB","KBB"))))</f>
        <v>KGB</v>
      </c>
      <c r="B1366" s="65" t="str">
        <f>IF(A1366="on hold", "on hold",
 IF(A1366="KGB", "Standard Shipment",
  IF(IFERROR(IFERROR(VLOOKUP(L1366, List!D:J, 7, 0), VLOOKUP(L1366&amp;"", List!D:J, 7, 0)), 0)=0,
   IF(IFERROR(IFERROR(VLOOKUP(L1366, 'CND List'!$A:$C, 3, 0), VLOOKUP(L1366&amp;"", 'CND List'!$A:$C, 3, 0)), 0)=0,
    IF(A1366="KBB", "-", ""),
    IFERROR(VLOOKUP(L1366, 'CND List'!$A:$C, 3, 0), VLOOKUP(L1366&amp;"", 'CND List'!$A:$C, 3, 0))
   ),
   IFERROR(VLOOKUP(L1366, List!D:J, 7, 0), VLOOKUP(L1366&amp;"", List!D:J, 7, 0))
  )
 )
)</f>
        <v>Standard Shipment</v>
      </c>
      <c r="C1366" s="66" t="str">
        <f t="shared" si="22"/>
        <v>Standard Shipment</v>
      </c>
      <c r="D1366" s="67" t="str">
        <f ca="1">IF(C1366="Local Scrap","Closed",IFERROR(IF(A1366="kgb","Closed",IF(MID(C1366,5,1)="Q","Closed",LOOKUP(TODAY()-W1366, {0,31,91,181,366}, {"0-30天","31-90天","91-180天","181-365天","365天以上"}))), LOOKUP(TODAY()-Z1366, {0,31,91,181,366}, {"0-30天","31-90天","91-180天","181-365天","365天以上"})))</f>
        <v>Closed</v>
      </c>
      <c r="E1366" s="67" t="str" cm="1">
        <f t="array" ref="E1366">IF(A1366&lt;&gt;"kbb", "", IF(IFERROR(VALUE(V1366), 0)=MAX(INDEX(($A$2:$A$4929="kbb")*($L$2:$L$4929=L1366)*IFERROR(VALUE($V$2:$V$4929), 0), 0)), "最新", "歷史重複"))</f>
        <v/>
      </c>
      <c r="F1366" t="s">
        <v>6291</v>
      </c>
      <c r="G1366" t="s">
        <v>29</v>
      </c>
      <c r="H1366" t="s">
        <v>30</v>
      </c>
      <c r="I1366" t="s">
        <v>6154</v>
      </c>
      <c r="J1366" t="s">
        <v>6292</v>
      </c>
      <c r="K1366" t="s">
        <v>6293</v>
      </c>
      <c r="L1366" t="s">
        <v>6324</v>
      </c>
      <c r="M1366" t="s">
        <v>455</v>
      </c>
      <c r="N1366" t="s">
        <v>456</v>
      </c>
      <c r="O1366" t="s">
        <v>37</v>
      </c>
      <c r="P1366" t="s">
        <v>6324</v>
      </c>
      <c r="Q1366" t="s">
        <v>38</v>
      </c>
      <c r="R1366" t="s">
        <v>53</v>
      </c>
      <c r="S1366" t="s">
        <v>6295</v>
      </c>
      <c r="T1366" t="s">
        <v>6325</v>
      </c>
      <c r="U1366" t="s">
        <v>6314</v>
      </c>
      <c r="V1366" t="s">
        <v>6314</v>
      </c>
      <c r="W1366" t="s">
        <v>37</v>
      </c>
      <c r="X1366" t="s">
        <v>37</v>
      </c>
      <c r="Y1366" t="s">
        <v>37</v>
      </c>
      <c r="Z1366" t="s">
        <v>6326</v>
      </c>
      <c r="AA1366" t="s">
        <v>44</v>
      </c>
      <c r="AB1366" t="s">
        <v>44</v>
      </c>
      <c r="AC1366" t="s">
        <v>45</v>
      </c>
      <c r="AD1366" t="s">
        <v>460</v>
      </c>
      <c r="AE1366" t="s">
        <v>6316</v>
      </c>
      <c r="AF1366" t="s">
        <v>48</v>
      </c>
      <c r="AG1366">
        <v>617845</v>
      </c>
      <c r="AH1366">
        <v>1</v>
      </c>
      <c r="AI1366">
        <v>1</v>
      </c>
    </row>
    <row r="1367" spans="1:35" ht="16.850000000000001" customHeight="1">
      <c r="A1367" s="65" t="str">
        <f>IF(L1367="","",IF(COUNTIF(Wip!K:K,L1367)=0,IF(W1367="","KGB","KBB"),IF(AND(_xlfn.IFNA(VLOOKUP(L1367,Wip!K:M,3,0),"")="Y",Q1367="MTCAPPLYCONF"),"On Hold",IF(W1367="","KGB","KBB"))))</f>
        <v>KGB</v>
      </c>
      <c r="B1367" s="65" t="str">
        <f>IF(A1367="on hold", "on hold",
 IF(A1367="KGB", "Standard Shipment",
  IF(IFERROR(IFERROR(VLOOKUP(L1367, List!D:J, 7, 0), VLOOKUP(L1367&amp;"", List!D:J, 7, 0)), 0)=0,
   IF(IFERROR(IFERROR(VLOOKUP(L1367, 'CND List'!$A:$C, 3, 0), VLOOKUP(L1367&amp;"", 'CND List'!$A:$C, 3, 0)), 0)=0,
    IF(A1367="KBB", "-", ""),
    IFERROR(VLOOKUP(L1367, 'CND List'!$A:$C, 3, 0), VLOOKUP(L1367&amp;"", 'CND List'!$A:$C, 3, 0))
   ),
   IFERROR(VLOOKUP(L1367, List!D:J, 7, 0), VLOOKUP(L1367&amp;"", List!D:J, 7, 0))
  )
 )
)</f>
        <v>Standard Shipment</v>
      </c>
      <c r="C1367" s="66" t="str">
        <f t="shared" si="22"/>
        <v>Standard Shipment</v>
      </c>
      <c r="D1367" s="67" t="str">
        <f ca="1">IF(C1367="Local Scrap","Closed",IFERROR(IF(A1367="kgb","Closed",IF(MID(C1367,5,1)="Q","Closed",LOOKUP(TODAY()-W1367, {0,31,91,181,366}, {"0-30天","31-90天","91-180天","181-365天","365天以上"}))), LOOKUP(TODAY()-Z1367, {0,31,91,181,366}, {"0-30天","31-90天","91-180天","181-365天","365天以上"})))</f>
        <v>Closed</v>
      </c>
      <c r="E1367" s="67" t="str" cm="1">
        <f t="array" ref="E1367">IF(A1367&lt;&gt;"kbb", "", IF(IFERROR(VALUE(V1367), 0)=MAX(INDEX(($A$2:$A$4929="kbb")*($L$2:$L$4929=L1367)*IFERROR(VALUE($V$2:$V$4929), 0), 0)), "最新", "歷史重複"))</f>
        <v/>
      </c>
      <c r="F1367" t="s">
        <v>6291</v>
      </c>
      <c r="G1367" t="s">
        <v>29</v>
      </c>
      <c r="H1367" t="s">
        <v>30</v>
      </c>
      <c r="I1367" t="s">
        <v>6154</v>
      </c>
      <c r="J1367" t="s">
        <v>6292</v>
      </c>
      <c r="K1367" t="s">
        <v>6293</v>
      </c>
      <c r="L1367" t="s">
        <v>6327</v>
      </c>
      <c r="M1367" t="s">
        <v>336</v>
      </c>
      <c r="N1367" t="s">
        <v>337</v>
      </c>
      <c r="O1367" t="s">
        <v>37</v>
      </c>
      <c r="P1367" t="s">
        <v>6327</v>
      </c>
      <c r="Q1367" t="s">
        <v>38</v>
      </c>
      <c r="R1367" t="s">
        <v>53</v>
      </c>
      <c r="S1367" t="s">
        <v>6295</v>
      </c>
      <c r="T1367" t="s">
        <v>6328</v>
      </c>
      <c r="U1367" t="s">
        <v>6314</v>
      </c>
      <c r="V1367" t="s">
        <v>6314</v>
      </c>
      <c r="W1367" t="s">
        <v>37</v>
      </c>
      <c r="X1367" t="s">
        <v>37</v>
      </c>
      <c r="Y1367" t="s">
        <v>37</v>
      </c>
      <c r="Z1367" t="s">
        <v>6329</v>
      </c>
      <c r="AA1367" t="s">
        <v>44</v>
      </c>
      <c r="AB1367" t="s">
        <v>44</v>
      </c>
      <c r="AC1367" t="s">
        <v>45</v>
      </c>
      <c r="AD1367" t="s">
        <v>87</v>
      </c>
      <c r="AE1367" t="s">
        <v>6316</v>
      </c>
      <c r="AF1367" t="s">
        <v>48</v>
      </c>
      <c r="AG1367">
        <v>617845</v>
      </c>
      <c r="AH1367">
        <v>1</v>
      </c>
      <c r="AI1367">
        <v>1</v>
      </c>
    </row>
    <row r="1368" spans="1:35" ht="16.850000000000001" customHeight="1">
      <c r="A1368" s="65" t="str">
        <f>IF(L1368="","",IF(COUNTIF(Wip!K:K,L1368)=0,IF(W1368="","KGB","KBB"),IF(AND(_xlfn.IFNA(VLOOKUP(L1368,Wip!K:M,3,0),"")="Y",Q1368="MTCAPPLYCONF"),"On Hold",IF(W1368="","KGB","KBB"))))</f>
        <v>KGB</v>
      </c>
      <c r="B1368" s="65" t="str">
        <f>IF(A1368="on hold", "on hold",
 IF(A1368="KGB", "Standard Shipment",
  IF(IFERROR(IFERROR(VLOOKUP(L1368, List!D:J, 7, 0), VLOOKUP(L1368&amp;"", List!D:J, 7, 0)), 0)=0,
   IF(IFERROR(IFERROR(VLOOKUP(L1368, 'CND List'!$A:$C, 3, 0), VLOOKUP(L1368&amp;"", 'CND List'!$A:$C, 3, 0)), 0)=0,
    IF(A1368="KBB", "-", ""),
    IFERROR(VLOOKUP(L1368, 'CND List'!$A:$C, 3, 0), VLOOKUP(L1368&amp;"", 'CND List'!$A:$C, 3, 0))
   ),
   IFERROR(VLOOKUP(L1368, List!D:J, 7, 0), VLOOKUP(L1368&amp;"", List!D:J, 7, 0))
  )
 )
)</f>
        <v>Standard Shipment</v>
      </c>
      <c r="C1368" s="66" t="str">
        <f t="shared" si="22"/>
        <v>Standard Shipment</v>
      </c>
      <c r="D1368" s="67" t="str">
        <f ca="1">IF(C1368="Local Scrap","Closed",IFERROR(IF(A1368="kgb","Closed",IF(MID(C1368,5,1)="Q","Closed",LOOKUP(TODAY()-W1368, {0,31,91,181,366}, {"0-30天","31-90天","91-180天","181-365天","365天以上"}))), LOOKUP(TODAY()-Z1368, {0,31,91,181,366}, {"0-30天","31-90天","91-180天","181-365天","365天以上"})))</f>
        <v>Closed</v>
      </c>
      <c r="E1368" s="67" t="str" cm="1">
        <f t="array" ref="E1368">IF(A1368&lt;&gt;"kbb", "", IF(IFERROR(VALUE(V1368), 0)=MAX(INDEX(($A$2:$A$4929="kbb")*($L$2:$L$4929=L1368)*IFERROR(VALUE($V$2:$V$4929), 0), 0)), "最新", "歷史重複"))</f>
        <v/>
      </c>
      <c r="F1368" t="s">
        <v>6291</v>
      </c>
      <c r="G1368" t="s">
        <v>29</v>
      </c>
      <c r="H1368" t="s">
        <v>30</v>
      </c>
      <c r="I1368" t="s">
        <v>6154</v>
      </c>
      <c r="J1368" t="s">
        <v>6292</v>
      </c>
      <c r="K1368" t="s">
        <v>6293</v>
      </c>
      <c r="L1368" t="s">
        <v>6330</v>
      </c>
      <c r="M1368" t="s">
        <v>424</v>
      </c>
      <c r="N1368" t="s">
        <v>219</v>
      </c>
      <c r="O1368" t="s">
        <v>37</v>
      </c>
      <c r="P1368" t="s">
        <v>6330</v>
      </c>
      <c r="Q1368" t="s">
        <v>38</v>
      </c>
      <c r="R1368" t="s">
        <v>53</v>
      </c>
      <c r="S1368" t="s">
        <v>6295</v>
      </c>
      <c r="T1368" t="s">
        <v>6331</v>
      </c>
      <c r="U1368" t="s">
        <v>6314</v>
      </c>
      <c r="V1368" t="s">
        <v>6314</v>
      </c>
      <c r="W1368" t="s">
        <v>37</v>
      </c>
      <c r="X1368" t="s">
        <v>37</v>
      </c>
      <c r="Y1368" t="s">
        <v>37</v>
      </c>
      <c r="Z1368" t="s">
        <v>6332</v>
      </c>
      <c r="AA1368" t="s">
        <v>44</v>
      </c>
      <c r="AB1368" t="s">
        <v>44</v>
      </c>
      <c r="AC1368" t="s">
        <v>45</v>
      </c>
      <c r="AD1368" t="s">
        <v>179</v>
      </c>
      <c r="AE1368" t="s">
        <v>6316</v>
      </c>
      <c r="AF1368" t="s">
        <v>48</v>
      </c>
      <c r="AG1368">
        <v>617845</v>
      </c>
      <c r="AH1368">
        <v>1</v>
      </c>
      <c r="AI1368">
        <v>1</v>
      </c>
    </row>
    <row r="1369" spans="1:35" ht="16.850000000000001" customHeight="1">
      <c r="A1369" s="65" t="str">
        <f>IF(L1369="","",IF(COUNTIF(Wip!K:K,L1369)=0,IF(W1369="","KGB","KBB"),IF(AND(_xlfn.IFNA(VLOOKUP(L1369,Wip!K:M,3,0),"")="Y",Q1369="MTCAPPLYCONF"),"On Hold",IF(W1369="","KGB","KBB"))))</f>
        <v>KGB</v>
      </c>
      <c r="B1369" s="65" t="str">
        <f>IF(A1369="on hold", "on hold",
 IF(A1369="KGB", "Standard Shipment",
  IF(IFERROR(IFERROR(VLOOKUP(L1369, List!D:J, 7, 0), VLOOKUP(L1369&amp;"", List!D:J, 7, 0)), 0)=0,
   IF(IFERROR(IFERROR(VLOOKUP(L1369, 'CND List'!$A:$C, 3, 0), VLOOKUP(L1369&amp;"", 'CND List'!$A:$C, 3, 0)), 0)=0,
    IF(A1369="KBB", "-", ""),
    IFERROR(VLOOKUP(L1369, 'CND List'!$A:$C, 3, 0), VLOOKUP(L1369&amp;"", 'CND List'!$A:$C, 3, 0))
   ),
   IFERROR(VLOOKUP(L1369, List!D:J, 7, 0), VLOOKUP(L1369&amp;"", List!D:J, 7, 0))
  )
 )
)</f>
        <v>Standard Shipment</v>
      </c>
      <c r="C1369" s="66" t="str">
        <f t="shared" si="22"/>
        <v>Standard Shipment</v>
      </c>
      <c r="D1369" s="67" t="str">
        <f ca="1">IF(C1369="Local Scrap","Closed",IFERROR(IF(A1369="kgb","Closed",IF(MID(C1369,5,1)="Q","Closed",LOOKUP(TODAY()-W1369, {0,31,91,181,366}, {"0-30天","31-90天","91-180天","181-365天","365天以上"}))), LOOKUP(TODAY()-Z1369, {0,31,91,181,366}, {"0-30天","31-90天","91-180天","181-365天","365天以上"})))</f>
        <v>Closed</v>
      </c>
      <c r="E1369" s="67" t="str" cm="1">
        <f t="array" ref="E1369">IF(A1369&lt;&gt;"kbb", "", IF(IFERROR(VALUE(V1369), 0)=MAX(INDEX(($A$2:$A$4929="kbb")*($L$2:$L$4929=L1369)*IFERROR(VALUE($V$2:$V$4929), 0), 0)), "最新", "歷史重複"))</f>
        <v/>
      </c>
      <c r="F1369" t="s">
        <v>6291</v>
      </c>
      <c r="G1369" t="s">
        <v>29</v>
      </c>
      <c r="H1369" t="s">
        <v>30</v>
      </c>
      <c r="I1369" t="s">
        <v>6154</v>
      </c>
      <c r="J1369" t="s">
        <v>6292</v>
      </c>
      <c r="K1369" t="s">
        <v>6293</v>
      </c>
      <c r="L1369" t="s">
        <v>6333</v>
      </c>
      <c r="M1369" t="s">
        <v>400</v>
      </c>
      <c r="N1369" t="s">
        <v>36</v>
      </c>
      <c r="O1369" t="s">
        <v>37</v>
      </c>
      <c r="P1369" t="s">
        <v>6334</v>
      </c>
      <c r="Q1369" t="s">
        <v>38</v>
      </c>
      <c r="R1369" t="s">
        <v>53</v>
      </c>
      <c r="S1369" t="s">
        <v>6335</v>
      </c>
      <c r="T1369" t="s">
        <v>6336</v>
      </c>
      <c r="U1369" t="s">
        <v>6337</v>
      </c>
      <c r="V1369" t="s">
        <v>6337</v>
      </c>
      <c r="W1369" t="s">
        <v>37</v>
      </c>
      <c r="X1369" t="s">
        <v>37</v>
      </c>
      <c r="Y1369" t="s">
        <v>37</v>
      </c>
      <c r="Z1369" t="s">
        <v>6338</v>
      </c>
      <c r="AA1369" t="s">
        <v>44</v>
      </c>
      <c r="AB1369" t="s">
        <v>44</v>
      </c>
      <c r="AC1369" t="s">
        <v>45</v>
      </c>
      <c r="AD1369" t="s">
        <v>46</v>
      </c>
      <c r="AE1369" t="s">
        <v>6339</v>
      </c>
      <c r="AF1369" t="s">
        <v>48</v>
      </c>
      <c r="AG1369">
        <v>619990</v>
      </c>
      <c r="AH1369">
        <v>1</v>
      </c>
      <c r="AI1369">
        <v>1</v>
      </c>
    </row>
    <row r="1370" spans="1:35" ht="16.850000000000001" customHeight="1">
      <c r="A1370" s="65" t="str">
        <f>IF(L1370="","",IF(COUNTIF(Wip!K:K,L1370)=0,IF(W1370="","KGB","KBB"),IF(AND(_xlfn.IFNA(VLOOKUP(L1370,Wip!K:M,3,0),"")="Y",Q1370="MTCAPPLYCONF"),"On Hold",IF(W1370="","KGB","KBB"))))</f>
        <v>KGB</v>
      </c>
      <c r="B1370" s="65" t="str">
        <f>IF(A1370="on hold", "on hold",
 IF(A1370="KGB", "Standard Shipment",
  IF(IFERROR(IFERROR(VLOOKUP(L1370, List!D:J, 7, 0), VLOOKUP(L1370&amp;"", List!D:J, 7, 0)), 0)=0,
   IF(IFERROR(IFERROR(VLOOKUP(L1370, 'CND List'!$A:$C, 3, 0), VLOOKUP(L1370&amp;"", 'CND List'!$A:$C, 3, 0)), 0)=0,
    IF(A1370="KBB", "-", ""),
    IFERROR(VLOOKUP(L1370, 'CND List'!$A:$C, 3, 0), VLOOKUP(L1370&amp;"", 'CND List'!$A:$C, 3, 0))
   ),
   IFERROR(VLOOKUP(L1370, List!D:J, 7, 0), VLOOKUP(L1370&amp;"", List!D:J, 7, 0))
  )
 )
)</f>
        <v>Standard Shipment</v>
      </c>
      <c r="C1370" s="66" t="str">
        <f t="shared" si="22"/>
        <v>Standard Shipment</v>
      </c>
      <c r="D1370" s="67" t="str">
        <f ca="1">IF(C1370="Local Scrap","Closed",IFERROR(IF(A1370="kgb","Closed",IF(MID(C1370,5,1)="Q","Closed",LOOKUP(TODAY()-W1370, {0,31,91,181,366}, {"0-30天","31-90天","91-180天","181-365天","365天以上"}))), LOOKUP(TODAY()-Z1370, {0,31,91,181,366}, {"0-30天","31-90天","91-180天","181-365天","365天以上"})))</f>
        <v>Closed</v>
      </c>
      <c r="E1370" s="67" t="str" cm="1">
        <f t="array" ref="E1370">IF(A1370&lt;&gt;"kbb", "", IF(IFERROR(VALUE(V1370), 0)=MAX(INDEX(($A$2:$A$4929="kbb")*($L$2:$L$4929=L1370)*IFERROR(VALUE($V$2:$V$4929), 0), 0)), "最新", "歷史重複"))</f>
        <v/>
      </c>
      <c r="F1370" t="s">
        <v>6291</v>
      </c>
      <c r="G1370" t="s">
        <v>29</v>
      </c>
      <c r="H1370" t="s">
        <v>30</v>
      </c>
      <c r="I1370" t="s">
        <v>6154</v>
      </c>
      <c r="J1370" t="s">
        <v>6292</v>
      </c>
      <c r="K1370" t="s">
        <v>6293</v>
      </c>
      <c r="L1370" t="s">
        <v>6340</v>
      </c>
      <c r="M1370" t="s">
        <v>438</v>
      </c>
      <c r="N1370" t="s">
        <v>439</v>
      </c>
      <c r="O1370" t="s">
        <v>37</v>
      </c>
      <c r="P1370" t="s">
        <v>6340</v>
      </c>
      <c r="Q1370" t="s">
        <v>38</v>
      </c>
      <c r="R1370" t="s">
        <v>53</v>
      </c>
      <c r="S1370" t="s">
        <v>6295</v>
      </c>
      <c r="T1370" t="s">
        <v>6341</v>
      </c>
      <c r="U1370" t="s">
        <v>6342</v>
      </c>
      <c r="V1370" t="s">
        <v>6342</v>
      </c>
      <c r="W1370" t="s">
        <v>37</v>
      </c>
      <c r="X1370" t="s">
        <v>37</v>
      </c>
      <c r="Y1370" t="s">
        <v>37</v>
      </c>
      <c r="Z1370" t="s">
        <v>6343</v>
      </c>
      <c r="AA1370" t="s">
        <v>44</v>
      </c>
      <c r="AB1370" t="s">
        <v>44</v>
      </c>
      <c r="AC1370" t="s">
        <v>45</v>
      </c>
      <c r="AD1370" t="s">
        <v>443</v>
      </c>
      <c r="AE1370" t="s">
        <v>6344</v>
      </c>
      <c r="AF1370" t="s">
        <v>48</v>
      </c>
      <c r="AG1370">
        <v>620234</v>
      </c>
      <c r="AH1370">
        <v>1</v>
      </c>
      <c r="AI1370">
        <v>1</v>
      </c>
    </row>
    <row r="1371" spans="1:35" ht="16.850000000000001" customHeight="1">
      <c r="A1371" s="65" t="str">
        <f>IF(L1371="","",IF(COUNTIF(Wip!K:K,L1371)=0,IF(W1371="","KGB","KBB"),IF(AND(_xlfn.IFNA(VLOOKUP(L1371,Wip!K:M,3,0),"")="Y",Q1371="MTCAPPLYCONF"),"On Hold",IF(W1371="","KGB","KBB"))))</f>
        <v>KGB</v>
      </c>
      <c r="B1371" s="65" t="str">
        <f>IF(A1371="on hold", "on hold",
 IF(A1371="KGB", "Standard Shipment",
  IF(IFERROR(IFERROR(VLOOKUP(L1371, List!D:J, 7, 0), VLOOKUP(L1371&amp;"", List!D:J, 7, 0)), 0)=0,
   IF(IFERROR(IFERROR(VLOOKUP(L1371, 'CND List'!$A:$C, 3, 0), VLOOKUP(L1371&amp;"", 'CND List'!$A:$C, 3, 0)), 0)=0,
    IF(A1371="KBB", "-", ""),
    IFERROR(VLOOKUP(L1371, 'CND List'!$A:$C, 3, 0), VLOOKUP(L1371&amp;"", 'CND List'!$A:$C, 3, 0))
   ),
   IFERROR(VLOOKUP(L1371, List!D:J, 7, 0), VLOOKUP(L1371&amp;"", List!D:J, 7, 0))
  )
 )
)</f>
        <v>Standard Shipment</v>
      </c>
      <c r="C1371" s="66" t="str">
        <f t="shared" si="22"/>
        <v>Standard Shipment</v>
      </c>
      <c r="D1371" s="67" t="str">
        <f ca="1">IF(C1371="Local Scrap","Closed",IFERROR(IF(A1371="kgb","Closed",IF(MID(C1371,5,1)="Q","Closed",LOOKUP(TODAY()-W1371, {0,31,91,181,366}, {"0-30天","31-90天","91-180天","181-365天","365天以上"}))), LOOKUP(TODAY()-Z1371, {0,31,91,181,366}, {"0-30天","31-90天","91-180天","181-365天","365天以上"})))</f>
        <v>Closed</v>
      </c>
      <c r="E1371" s="67" t="str" cm="1">
        <f t="array" ref="E1371">IF(A1371&lt;&gt;"kbb", "", IF(IFERROR(VALUE(V1371), 0)=MAX(INDEX(($A$2:$A$4929="kbb")*($L$2:$L$4929=L1371)*IFERROR(VALUE($V$2:$V$4929), 0), 0)), "最新", "歷史重複"))</f>
        <v/>
      </c>
      <c r="F1371" t="s">
        <v>6291</v>
      </c>
      <c r="G1371" t="s">
        <v>29</v>
      </c>
      <c r="H1371" t="s">
        <v>30</v>
      </c>
      <c r="I1371" t="s">
        <v>6154</v>
      </c>
      <c r="J1371" t="s">
        <v>6292</v>
      </c>
      <c r="K1371" t="s">
        <v>6293</v>
      </c>
      <c r="L1371" t="s">
        <v>6345</v>
      </c>
      <c r="M1371" t="s">
        <v>35</v>
      </c>
      <c r="N1371" t="s">
        <v>36</v>
      </c>
      <c r="O1371" t="s">
        <v>37</v>
      </c>
      <c r="P1371" t="s">
        <v>6345</v>
      </c>
      <c r="Q1371" t="s">
        <v>38</v>
      </c>
      <c r="R1371" t="s">
        <v>53</v>
      </c>
      <c r="S1371" t="s">
        <v>6335</v>
      </c>
      <c r="T1371" t="s">
        <v>6346</v>
      </c>
      <c r="U1371" t="s">
        <v>6305</v>
      </c>
      <c r="V1371" t="s">
        <v>6305</v>
      </c>
      <c r="W1371" t="s">
        <v>37</v>
      </c>
      <c r="X1371" t="s">
        <v>37</v>
      </c>
      <c r="Y1371" t="s">
        <v>37</v>
      </c>
      <c r="Z1371" t="s">
        <v>6347</v>
      </c>
      <c r="AA1371" t="s">
        <v>44</v>
      </c>
      <c r="AB1371" t="s">
        <v>44</v>
      </c>
      <c r="AC1371" t="s">
        <v>45</v>
      </c>
      <c r="AD1371" t="s">
        <v>46</v>
      </c>
      <c r="AE1371" t="s">
        <v>6307</v>
      </c>
      <c r="AF1371" t="s">
        <v>48</v>
      </c>
      <c r="AG1371">
        <v>617845</v>
      </c>
      <c r="AH1371">
        <v>1</v>
      </c>
      <c r="AI1371">
        <v>1</v>
      </c>
    </row>
    <row r="1372" spans="1:35" ht="16.850000000000001" customHeight="1">
      <c r="A1372" s="65" t="str">
        <f>IF(L1372="","",IF(COUNTIF(Wip!K:K,L1372)=0,IF(W1372="","KGB","KBB"),IF(AND(_xlfn.IFNA(VLOOKUP(L1372,Wip!K:M,3,0),"")="Y",Q1372="MTCAPPLYCONF"),"On Hold",IF(W1372="","KGB","KBB"))))</f>
        <v>KBB</v>
      </c>
      <c r="B1372" s="65" t="str">
        <f>IF(A1372="on hold", "on hold",
 IF(A1372="KGB", "Standard Shipment",
  IF(IFERROR(IFERROR(VLOOKUP(L1372, List!D:J, 7, 0), VLOOKUP(L1372&amp;"", List!D:J, 7, 0)), 0)=0,
   IF(IFERROR(IFERROR(VLOOKUP(L1372, 'CND List'!$A:$C, 3, 0), VLOOKUP(L1372&amp;"", 'CND List'!$A:$C, 3, 0)), 0)=0,
    IF(A1372="KBB", "-", ""),
    IFERROR(VLOOKUP(L1372, 'CND List'!$A:$C, 3, 0), VLOOKUP(L1372&amp;"", 'CND List'!$A:$C, 3, 0))
   ),
   IFERROR(VLOOKUP(L1372, List!D:J, 7, 0), VLOOKUP(L1372&amp;"", List!D:J, 7, 0))
  )
 )
)</f>
        <v>-</v>
      </c>
      <c r="C1372" s="66" t="str">
        <f t="shared" si="22"/>
        <v>wait for return customer</v>
      </c>
      <c r="D1372" s="67" t="str">
        <f ca="1">IF(C1372="Local Scrap","Closed",IFERROR(IF(A1372="kgb","Closed",IF(MID(C1372,5,1)="Q","Closed",LOOKUP(TODAY()-W1372, {0,31,91,181,366}, {"0-30天","31-90天","91-180天","181-365天","365天以上"}))), LOOKUP(TODAY()-Z1372, {0,31,91,181,366}, {"0-30天","31-90天","91-180天","181-365天","365天以上"})))</f>
        <v>365天以上</v>
      </c>
      <c r="E1372" s="67" t="str" cm="1">
        <f t="array" ref="E1372">IF(A1372&lt;&gt;"kbb", "", IF(IFERROR(VALUE(V1372), 0)=MAX(INDEX(($A$2:$A$4929="kbb")*($L$2:$L$4929=L1372)*IFERROR(VALUE($V$2:$V$4929), 0), 0)), "最新", "歷史重複"))</f>
        <v>最新</v>
      </c>
      <c r="F1372" t="s">
        <v>6291</v>
      </c>
      <c r="G1372" t="s">
        <v>29</v>
      </c>
      <c r="H1372" t="s">
        <v>30</v>
      </c>
      <c r="I1372" t="s">
        <v>6154</v>
      </c>
      <c r="J1372" t="s">
        <v>6292</v>
      </c>
      <c r="K1372" t="s">
        <v>6293</v>
      </c>
      <c r="L1372" t="s">
        <v>6348</v>
      </c>
      <c r="M1372" t="s">
        <v>455</v>
      </c>
      <c r="N1372" t="s">
        <v>456</v>
      </c>
      <c r="O1372" t="s">
        <v>37</v>
      </c>
      <c r="P1372" t="s">
        <v>6348</v>
      </c>
      <c r="Q1372" t="s">
        <v>38</v>
      </c>
      <c r="R1372" t="s">
        <v>53</v>
      </c>
      <c r="S1372" t="s">
        <v>6295</v>
      </c>
      <c r="T1372" t="s">
        <v>37</v>
      </c>
      <c r="U1372" t="s">
        <v>37</v>
      </c>
      <c r="V1372" t="s">
        <v>6349</v>
      </c>
      <c r="W1372" t="s">
        <v>113</v>
      </c>
      <c r="X1372" t="s">
        <v>114</v>
      </c>
      <c r="Y1372" t="s">
        <v>6350</v>
      </c>
      <c r="Z1372" t="s">
        <v>6351</v>
      </c>
      <c r="AA1372" t="s">
        <v>44</v>
      </c>
      <c r="AB1372" t="s">
        <v>44</v>
      </c>
      <c r="AC1372" t="s">
        <v>117</v>
      </c>
      <c r="AD1372" t="s">
        <v>460</v>
      </c>
      <c r="AE1372" t="s">
        <v>37</v>
      </c>
      <c r="AF1372" t="s">
        <v>37</v>
      </c>
      <c r="AG1372" t="s">
        <v>37</v>
      </c>
      <c r="AH1372" t="s">
        <v>37</v>
      </c>
      <c r="AI1372" t="s">
        <v>37</v>
      </c>
    </row>
    <row r="1373" spans="1:35" ht="16.850000000000001" customHeight="1">
      <c r="A1373" s="65" t="str">
        <f>IF(L1373="","",IF(COUNTIF(Wip!K:K,L1373)=0,IF(W1373="","KGB","KBB"),IF(AND(_xlfn.IFNA(VLOOKUP(L1373,Wip!K:M,3,0),"")="Y",Q1373="MTCAPPLYCONF"),"On Hold",IF(W1373="","KGB","KBB"))))</f>
        <v>KGB</v>
      </c>
      <c r="B1373" s="65" t="str">
        <f>IF(A1373="on hold", "on hold",
 IF(A1373="KGB", "Standard Shipment",
  IF(IFERROR(IFERROR(VLOOKUP(L1373, List!D:J, 7, 0), VLOOKUP(L1373&amp;"", List!D:J, 7, 0)), 0)=0,
   IF(IFERROR(IFERROR(VLOOKUP(L1373, 'CND List'!$A:$C, 3, 0), VLOOKUP(L1373&amp;"", 'CND List'!$A:$C, 3, 0)), 0)=0,
    IF(A1373="KBB", "-", ""),
    IFERROR(VLOOKUP(L1373, 'CND List'!$A:$C, 3, 0), VLOOKUP(L1373&amp;"", 'CND List'!$A:$C, 3, 0))
   ),
   IFERROR(VLOOKUP(L1373, List!D:J, 7, 0), VLOOKUP(L1373&amp;"", List!D:J, 7, 0))
  )
 )
)</f>
        <v>Standard Shipment</v>
      </c>
      <c r="C1373" s="66" t="str">
        <f t="shared" si="22"/>
        <v>Standard Shipment</v>
      </c>
      <c r="D1373" s="67" t="str">
        <f ca="1">IF(C1373="Local Scrap","Closed",IFERROR(IF(A1373="kgb","Closed",IF(MID(C1373,5,1)="Q","Closed",LOOKUP(TODAY()-W1373, {0,31,91,181,366}, {"0-30天","31-90天","91-180天","181-365天","365天以上"}))), LOOKUP(TODAY()-Z1373, {0,31,91,181,366}, {"0-30天","31-90天","91-180天","181-365天","365天以上"})))</f>
        <v>Closed</v>
      </c>
      <c r="E1373" s="67" t="str" cm="1">
        <f t="array" ref="E1373">IF(A1373&lt;&gt;"kbb", "", IF(IFERROR(VALUE(V1373), 0)=MAX(INDEX(($A$2:$A$4929="kbb")*($L$2:$L$4929=L1373)*IFERROR(VALUE($V$2:$V$4929), 0), 0)), "最新", "歷史重複"))</f>
        <v/>
      </c>
      <c r="F1373" t="s">
        <v>6291</v>
      </c>
      <c r="G1373" t="s">
        <v>29</v>
      </c>
      <c r="H1373" t="s">
        <v>30</v>
      </c>
      <c r="I1373" t="s">
        <v>6154</v>
      </c>
      <c r="J1373" t="s">
        <v>6292</v>
      </c>
      <c r="K1373" t="s">
        <v>6293</v>
      </c>
      <c r="L1373" t="s">
        <v>6352</v>
      </c>
      <c r="M1373" t="s">
        <v>969</v>
      </c>
      <c r="N1373" t="s">
        <v>36</v>
      </c>
      <c r="O1373" t="s">
        <v>37</v>
      </c>
      <c r="P1373" t="s">
        <v>6352</v>
      </c>
      <c r="Q1373" t="s">
        <v>38</v>
      </c>
      <c r="R1373" t="s">
        <v>53</v>
      </c>
      <c r="S1373" t="s">
        <v>6295</v>
      </c>
      <c r="T1373" t="s">
        <v>6353</v>
      </c>
      <c r="U1373" t="s">
        <v>6305</v>
      </c>
      <c r="V1373" t="s">
        <v>6305</v>
      </c>
      <c r="W1373" t="s">
        <v>37</v>
      </c>
      <c r="X1373" t="s">
        <v>37</v>
      </c>
      <c r="Y1373" t="s">
        <v>37</v>
      </c>
      <c r="Z1373" t="s">
        <v>6354</v>
      </c>
      <c r="AA1373" t="s">
        <v>44</v>
      </c>
      <c r="AB1373" t="s">
        <v>44</v>
      </c>
      <c r="AC1373" t="s">
        <v>45</v>
      </c>
      <c r="AD1373" t="s">
        <v>46</v>
      </c>
      <c r="AE1373" t="s">
        <v>6307</v>
      </c>
      <c r="AF1373" t="s">
        <v>48</v>
      </c>
      <c r="AG1373">
        <v>617845</v>
      </c>
      <c r="AH1373">
        <v>1</v>
      </c>
      <c r="AI1373">
        <v>1</v>
      </c>
    </row>
    <row r="1374" spans="1:35" ht="16.850000000000001" customHeight="1">
      <c r="A1374" s="65" t="str">
        <f>IF(L1374="","",IF(COUNTIF(Wip!K:K,L1374)=0,IF(W1374="","KGB","KBB"),IF(AND(_xlfn.IFNA(VLOOKUP(L1374,Wip!K:M,3,0),"")="Y",Q1374="MTCAPPLYCONF"),"On Hold",IF(W1374="","KGB","KBB"))))</f>
        <v>KGB</v>
      </c>
      <c r="B1374" s="65" t="str">
        <f>IF(A1374="on hold", "on hold",
 IF(A1374="KGB", "Standard Shipment",
  IF(IFERROR(IFERROR(VLOOKUP(L1374, List!D:J, 7, 0), VLOOKUP(L1374&amp;"", List!D:J, 7, 0)), 0)=0,
   IF(IFERROR(IFERROR(VLOOKUP(L1374, 'CND List'!$A:$C, 3, 0), VLOOKUP(L1374&amp;"", 'CND List'!$A:$C, 3, 0)), 0)=0,
    IF(A1374="KBB", "-", ""),
    IFERROR(VLOOKUP(L1374, 'CND List'!$A:$C, 3, 0), VLOOKUP(L1374&amp;"", 'CND List'!$A:$C, 3, 0))
   ),
   IFERROR(VLOOKUP(L1374, List!D:J, 7, 0), VLOOKUP(L1374&amp;"", List!D:J, 7, 0))
  )
 )
)</f>
        <v>Standard Shipment</v>
      </c>
      <c r="C1374" s="66" t="str">
        <f t="shared" si="22"/>
        <v>Standard Shipment</v>
      </c>
      <c r="D1374" s="67" t="str">
        <f ca="1">IF(C1374="Local Scrap","Closed",IFERROR(IF(A1374="kgb","Closed",IF(MID(C1374,5,1)="Q","Closed",LOOKUP(TODAY()-W1374, {0,31,91,181,366}, {"0-30天","31-90天","91-180天","181-365天","365天以上"}))), LOOKUP(TODAY()-Z1374, {0,31,91,181,366}, {"0-30天","31-90天","91-180天","181-365天","365天以上"})))</f>
        <v>Closed</v>
      </c>
      <c r="E1374" s="67" t="str" cm="1">
        <f t="array" ref="E1374">IF(A1374&lt;&gt;"kbb", "", IF(IFERROR(VALUE(V1374), 0)=MAX(INDEX(($A$2:$A$4929="kbb")*($L$2:$L$4929=L1374)*IFERROR(VALUE($V$2:$V$4929), 0), 0)), "最新", "歷史重複"))</f>
        <v/>
      </c>
      <c r="F1374" t="s">
        <v>6355</v>
      </c>
      <c r="G1374" t="s">
        <v>29</v>
      </c>
      <c r="H1374" t="s">
        <v>30</v>
      </c>
      <c r="I1374" t="s">
        <v>6154</v>
      </c>
      <c r="J1374" t="s">
        <v>6356</v>
      </c>
      <c r="K1374" t="s">
        <v>6357</v>
      </c>
      <c r="L1374" t="s">
        <v>6358</v>
      </c>
      <c r="M1374" t="s">
        <v>35</v>
      </c>
      <c r="N1374" t="s">
        <v>36</v>
      </c>
      <c r="O1374" t="s">
        <v>37</v>
      </c>
      <c r="P1374" t="s">
        <v>6358</v>
      </c>
      <c r="Q1374" t="s">
        <v>38</v>
      </c>
      <c r="R1374" t="s">
        <v>53</v>
      </c>
      <c r="S1374" t="s">
        <v>6359</v>
      </c>
      <c r="T1374" t="s">
        <v>6360</v>
      </c>
      <c r="U1374" t="s">
        <v>6300</v>
      </c>
      <c r="V1374" t="s">
        <v>6300</v>
      </c>
      <c r="W1374" t="s">
        <v>37</v>
      </c>
      <c r="X1374" t="s">
        <v>37</v>
      </c>
      <c r="Y1374" t="s">
        <v>37</v>
      </c>
      <c r="Z1374" t="s">
        <v>6361</v>
      </c>
      <c r="AA1374" t="s">
        <v>44</v>
      </c>
      <c r="AB1374" t="s">
        <v>44</v>
      </c>
      <c r="AC1374" t="s">
        <v>45</v>
      </c>
      <c r="AD1374" t="s">
        <v>46</v>
      </c>
      <c r="AE1374" t="s">
        <v>6362</v>
      </c>
      <c r="AF1374" t="s">
        <v>48</v>
      </c>
      <c r="AG1374">
        <v>618436</v>
      </c>
      <c r="AH1374">
        <v>1</v>
      </c>
      <c r="AI1374">
        <v>1</v>
      </c>
    </row>
    <row r="1375" spans="1:35" ht="16.850000000000001" customHeight="1">
      <c r="A1375" s="65" t="str">
        <f>IF(L1375="","",IF(COUNTIF(Wip!K:K,L1375)=0,IF(W1375="","KGB","KBB"),IF(AND(_xlfn.IFNA(VLOOKUP(L1375,Wip!K:M,3,0),"")="Y",Q1375="MTCAPPLYCONF"),"On Hold",IF(W1375="","KGB","KBB"))))</f>
        <v>KGB</v>
      </c>
      <c r="B1375" s="65" t="str">
        <f>IF(A1375="on hold", "on hold",
 IF(A1375="KGB", "Standard Shipment",
  IF(IFERROR(IFERROR(VLOOKUP(L1375, List!D:J, 7, 0), VLOOKUP(L1375&amp;"", List!D:J, 7, 0)), 0)=0,
   IF(IFERROR(IFERROR(VLOOKUP(L1375, 'CND List'!$A:$C, 3, 0), VLOOKUP(L1375&amp;"", 'CND List'!$A:$C, 3, 0)), 0)=0,
    IF(A1375="KBB", "-", ""),
    IFERROR(VLOOKUP(L1375, 'CND List'!$A:$C, 3, 0), VLOOKUP(L1375&amp;"", 'CND List'!$A:$C, 3, 0))
   ),
   IFERROR(VLOOKUP(L1375, List!D:J, 7, 0), VLOOKUP(L1375&amp;"", List!D:J, 7, 0))
  )
 )
)</f>
        <v>Standard Shipment</v>
      </c>
      <c r="C1375" s="66" t="str">
        <f t="shared" si="22"/>
        <v>Standard Shipment</v>
      </c>
      <c r="D1375" s="67" t="str">
        <f ca="1">IF(C1375="Local Scrap","Closed",IFERROR(IF(A1375="kgb","Closed",IF(MID(C1375,5,1)="Q","Closed",LOOKUP(TODAY()-W1375, {0,31,91,181,366}, {"0-30天","31-90天","91-180天","181-365天","365天以上"}))), LOOKUP(TODAY()-Z1375, {0,31,91,181,366}, {"0-30天","31-90天","91-180天","181-365天","365天以上"})))</f>
        <v>Closed</v>
      </c>
      <c r="E1375" s="67" t="str" cm="1">
        <f t="array" ref="E1375">IF(A1375&lt;&gt;"kbb", "", IF(IFERROR(VALUE(V1375), 0)=MAX(INDEX(($A$2:$A$4929="kbb")*($L$2:$L$4929=L1375)*IFERROR(VALUE($V$2:$V$4929), 0), 0)), "最新", "歷史重複"))</f>
        <v/>
      </c>
      <c r="F1375" t="s">
        <v>6355</v>
      </c>
      <c r="G1375" t="s">
        <v>29</v>
      </c>
      <c r="H1375" t="s">
        <v>30</v>
      </c>
      <c r="I1375" t="s">
        <v>6154</v>
      </c>
      <c r="J1375" t="s">
        <v>6356</v>
      </c>
      <c r="K1375" t="s">
        <v>6357</v>
      </c>
      <c r="L1375" t="s">
        <v>6363</v>
      </c>
      <c r="M1375" t="s">
        <v>455</v>
      </c>
      <c r="N1375" t="s">
        <v>456</v>
      </c>
      <c r="O1375" t="s">
        <v>37</v>
      </c>
      <c r="P1375" t="s">
        <v>6363</v>
      </c>
      <c r="Q1375" t="s">
        <v>38</v>
      </c>
      <c r="R1375" t="s">
        <v>53</v>
      </c>
      <c r="S1375" t="s">
        <v>6364</v>
      </c>
      <c r="T1375" t="s">
        <v>6365</v>
      </c>
      <c r="U1375" t="s">
        <v>6300</v>
      </c>
      <c r="V1375" t="s">
        <v>6300</v>
      </c>
      <c r="W1375" t="s">
        <v>37</v>
      </c>
      <c r="X1375" t="s">
        <v>37</v>
      </c>
      <c r="Y1375" t="s">
        <v>37</v>
      </c>
      <c r="Z1375" t="s">
        <v>6366</v>
      </c>
      <c r="AA1375" t="s">
        <v>44</v>
      </c>
      <c r="AB1375" t="s">
        <v>44</v>
      </c>
      <c r="AC1375" t="s">
        <v>45</v>
      </c>
      <c r="AD1375" t="s">
        <v>460</v>
      </c>
      <c r="AE1375" t="s">
        <v>6302</v>
      </c>
      <c r="AF1375" t="s">
        <v>48</v>
      </c>
      <c r="AG1375">
        <v>618436</v>
      </c>
      <c r="AH1375">
        <v>1</v>
      </c>
      <c r="AI1375">
        <v>1</v>
      </c>
    </row>
    <row r="1376" spans="1:35" ht="16.850000000000001" customHeight="1">
      <c r="A1376" s="65" t="str">
        <f>IF(L1376="","",IF(COUNTIF(Wip!K:K,L1376)=0,IF(W1376="","KGB","KBB"),IF(AND(_xlfn.IFNA(VLOOKUP(L1376,Wip!K:M,3,0),"")="Y",Q1376="MTCAPPLYCONF"),"On Hold",IF(W1376="","KGB","KBB"))))</f>
        <v>KGB</v>
      </c>
      <c r="B1376" s="65" t="str">
        <f>IF(A1376="on hold", "on hold",
 IF(A1376="KGB", "Standard Shipment",
  IF(IFERROR(IFERROR(VLOOKUP(L1376, List!D:J, 7, 0), VLOOKUP(L1376&amp;"", List!D:J, 7, 0)), 0)=0,
   IF(IFERROR(IFERROR(VLOOKUP(L1376, 'CND List'!$A:$C, 3, 0), VLOOKUP(L1376&amp;"", 'CND List'!$A:$C, 3, 0)), 0)=0,
    IF(A1376="KBB", "-", ""),
    IFERROR(VLOOKUP(L1376, 'CND List'!$A:$C, 3, 0), VLOOKUP(L1376&amp;"", 'CND List'!$A:$C, 3, 0))
   ),
   IFERROR(VLOOKUP(L1376, List!D:J, 7, 0), VLOOKUP(L1376&amp;"", List!D:J, 7, 0))
  )
 )
)</f>
        <v>Standard Shipment</v>
      </c>
      <c r="C1376" s="66" t="str">
        <f t="shared" si="22"/>
        <v>Standard Shipment</v>
      </c>
      <c r="D1376" s="67" t="str">
        <f ca="1">IF(C1376="Local Scrap","Closed",IFERROR(IF(A1376="kgb","Closed",IF(MID(C1376,5,1)="Q","Closed",LOOKUP(TODAY()-W1376, {0,31,91,181,366}, {"0-30天","31-90天","91-180天","181-365天","365天以上"}))), LOOKUP(TODAY()-Z1376, {0,31,91,181,366}, {"0-30天","31-90天","91-180天","181-365天","365天以上"})))</f>
        <v>Closed</v>
      </c>
      <c r="E1376" s="67" t="str" cm="1">
        <f t="array" ref="E1376">IF(A1376&lt;&gt;"kbb", "", IF(IFERROR(VALUE(V1376), 0)=MAX(INDEX(($A$2:$A$4929="kbb")*($L$2:$L$4929=L1376)*IFERROR(VALUE($V$2:$V$4929), 0), 0)), "最新", "歷史重複"))</f>
        <v/>
      </c>
      <c r="F1376" t="s">
        <v>6355</v>
      </c>
      <c r="G1376" t="s">
        <v>29</v>
      </c>
      <c r="H1376" t="s">
        <v>30</v>
      </c>
      <c r="I1376" t="s">
        <v>6154</v>
      </c>
      <c r="J1376" t="s">
        <v>6356</v>
      </c>
      <c r="K1376" t="s">
        <v>6357</v>
      </c>
      <c r="L1376" t="s">
        <v>6367</v>
      </c>
      <c r="M1376" t="s">
        <v>969</v>
      </c>
      <c r="N1376" t="s">
        <v>36</v>
      </c>
      <c r="O1376" t="s">
        <v>37</v>
      </c>
      <c r="P1376" t="s">
        <v>6367</v>
      </c>
      <c r="Q1376" t="s">
        <v>38</v>
      </c>
      <c r="R1376" t="s">
        <v>53</v>
      </c>
      <c r="S1376" t="s">
        <v>6364</v>
      </c>
      <c r="T1376" t="s">
        <v>6368</v>
      </c>
      <c r="U1376" t="s">
        <v>6300</v>
      </c>
      <c r="V1376" t="s">
        <v>6300</v>
      </c>
      <c r="W1376" t="s">
        <v>37</v>
      </c>
      <c r="X1376" t="s">
        <v>37</v>
      </c>
      <c r="Y1376" t="s">
        <v>37</v>
      </c>
      <c r="Z1376" t="s">
        <v>6369</v>
      </c>
      <c r="AA1376" t="s">
        <v>44</v>
      </c>
      <c r="AB1376" t="s">
        <v>44</v>
      </c>
      <c r="AC1376" t="s">
        <v>45</v>
      </c>
      <c r="AD1376" t="s">
        <v>46</v>
      </c>
      <c r="AE1376" t="s">
        <v>6362</v>
      </c>
      <c r="AF1376" t="s">
        <v>48</v>
      </c>
      <c r="AG1376">
        <v>618436</v>
      </c>
      <c r="AH1376">
        <v>1</v>
      </c>
      <c r="AI1376">
        <v>1</v>
      </c>
    </row>
    <row r="1377" spans="1:35" ht="16.850000000000001" customHeight="1">
      <c r="A1377" s="65" t="str">
        <f>IF(L1377="","",IF(COUNTIF(Wip!K:K,L1377)=0,IF(W1377="","KGB","KBB"),IF(AND(_xlfn.IFNA(VLOOKUP(L1377,Wip!K:M,3,0),"")="Y",Q1377="MTCAPPLYCONF"),"On Hold",IF(W1377="","KGB","KBB"))))</f>
        <v>KGB</v>
      </c>
      <c r="B1377" s="65" t="str">
        <f>IF(A1377="on hold", "on hold",
 IF(A1377="KGB", "Standard Shipment",
  IF(IFERROR(IFERROR(VLOOKUP(L1377, List!D:J, 7, 0), VLOOKUP(L1377&amp;"", List!D:J, 7, 0)), 0)=0,
   IF(IFERROR(IFERROR(VLOOKUP(L1377, 'CND List'!$A:$C, 3, 0), VLOOKUP(L1377&amp;"", 'CND List'!$A:$C, 3, 0)), 0)=0,
    IF(A1377="KBB", "-", ""),
    IFERROR(VLOOKUP(L1377, 'CND List'!$A:$C, 3, 0), VLOOKUP(L1377&amp;"", 'CND List'!$A:$C, 3, 0))
   ),
   IFERROR(VLOOKUP(L1377, List!D:J, 7, 0), VLOOKUP(L1377&amp;"", List!D:J, 7, 0))
  )
 )
)</f>
        <v>Standard Shipment</v>
      </c>
      <c r="C1377" s="66" t="str">
        <f t="shared" si="22"/>
        <v>Standard Shipment</v>
      </c>
      <c r="D1377" s="67" t="str">
        <f ca="1">IF(C1377="Local Scrap","Closed",IFERROR(IF(A1377="kgb","Closed",IF(MID(C1377,5,1)="Q","Closed",LOOKUP(TODAY()-W1377, {0,31,91,181,366}, {"0-30天","31-90天","91-180天","181-365天","365天以上"}))), LOOKUP(TODAY()-Z1377, {0,31,91,181,366}, {"0-30天","31-90天","91-180天","181-365天","365天以上"})))</f>
        <v>Closed</v>
      </c>
      <c r="E1377" s="67" t="str" cm="1">
        <f t="array" ref="E1377">IF(A1377&lt;&gt;"kbb", "", IF(IFERROR(VALUE(V1377), 0)=MAX(INDEX(($A$2:$A$4929="kbb")*($L$2:$L$4929=L1377)*IFERROR(VALUE($V$2:$V$4929), 0), 0)), "最新", "歷史重複"))</f>
        <v/>
      </c>
      <c r="F1377" t="s">
        <v>6355</v>
      </c>
      <c r="G1377" t="s">
        <v>29</v>
      </c>
      <c r="H1377" t="s">
        <v>30</v>
      </c>
      <c r="I1377" t="s">
        <v>6154</v>
      </c>
      <c r="J1377" t="s">
        <v>6356</v>
      </c>
      <c r="K1377" t="s">
        <v>6357</v>
      </c>
      <c r="L1377" t="s">
        <v>6370</v>
      </c>
      <c r="M1377" t="s">
        <v>6309</v>
      </c>
      <c r="N1377" t="s">
        <v>36</v>
      </c>
      <c r="O1377" t="s">
        <v>37</v>
      </c>
      <c r="P1377" t="s">
        <v>6371</v>
      </c>
      <c r="Q1377" t="s">
        <v>38</v>
      </c>
      <c r="R1377" t="s">
        <v>53</v>
      </c>
      <c r="S1377" t="s">
        <v>6364</v>
      </c>
      <c r="T1377" t="s">
        <v>6372</v>
      </c>
      <c r="U1377" t="s">
        <v>6373</v>
      </c>
      <c r="V1377" t="s">
        <v>6373</v>
      </c>
      <c r="W1377" t="s">
        <v>37</v>
      </c>
      <c r="X1377" t="s">
        <v>37</v>
      </c>
      <c r="Y1377" t="s">
        <v>37</v>
      </c>
      <c r="Z1377" t="s">
        <v>6374</v>
      </c>
      <c r="AA1377" t="s">
        <v>44</v>
      </c>
      <c r="AB1377" t="s">
        <v>44</v>
      </c>
      <c r="AC1377" t="s">
        <v>45</v>
      </c>
      <c r="AD1377" t="s">
        <v>46</v>
      </c>
      <c r="AE1377" t="s">
        <v>6375</v>
      </c>
      <c r="AF1377" t="s">
        <v>48</v>
      </c>
      <c r="AG1377">
        <v>619415</v>
      </c>
      <c r="AH1377">
        <v>1</v>
      </c>
      <c r="AI1377">
        <v>1</v>
      </c>
    </row>
    <row r="1378" spans="1:35" ht="16.850000000000001" customHeight="1">
      <c r="A1378" s="65" t="str">
        <f>IF(L1378="","",IF(COUNTIF(Wip!K:K,L1378)=0,IF(W1378="","KGB","KBB"),IF(AND(_xlfn.IFNA(VLOOKUP(L1378,Wip!K:M,3,0),"")="Y",Q1378="MTCAPPLYCONF"),"On Hold",IF(W1378="","KGB","KBB"))))</f>
        <v>KGB</v>
      </c>
      <c r="B1378" s="65" t="str">
        <f>IF(A1378="on hold", "on hold",
 IF(A1378="KGB", "Standard Shipment",
  IF(IFERROR(IFERROR(VLOOKUP(L1378, List!D:J, 7, 0), VLOOKUP(L1378&amp;"", List!D:J, 7, 0)), 0)=0,
   IF(IFERROR(IFERROR(VLOOKUP(L1378, 'CND List'!$A:$C, 3, 0), VLOOKUP(L1378&amp;"", 'CND List'!$A:$C, 3, 0)), 0)=0,
    IF(A1378="KBB", "-", ""),
    IFERROR(VLOOKUP(L1378, 'CND List'!$A:$C, 3, 0), VLOOKUP(L1378&amp;"", 'CND List'!$A:$C, 3, 0))
   ),
   IFERROR(VLOOKUP(L1378, List!D:J, 7, 0), VLOOKUP(L1378&amp;"", List!D:J, 7, 0))
  )
 )
)</f>
        <v>Standard Shipment</v>
      </c>
      <c r="C1378" s="66" t="str">
        <f t="shared" si="22"/>
        <v>Standard Shipment</v>
      </c>
      <c r="D1378" s="67" t="str">
        <f ca="1">IF(C1378="Local Scrap","Closed",IFERROR(IF(A1378="kgb","Closed",IF(MID(C1378,5,1)="Q","Closed",LOOKUP(TODAY()-W1378, {0,31,91,181,366}, {"0-30天","31-90天","91-180天","181-365天","365天以上"}))), LOOKUP(TODAY()-Z1378, {0,31,91,181,366}, {"0-30天","31-90天","91-180天","181-365天","365天以上"})))</f>
        <v>Closed</v>
      </c>
      <c r="E1378" s="67" t="str" cm="1">
        <f t="array" ref="E1378">IF(A1378&lt;&gt;"kbb", "", IF(IFERROR(VALUE(V1378), 0)=MAX(INDEX(($A$2:$A$4929="kbb")*($L$2:$L$4929=L1378)*IFERROR(VALUE($V$2:$V$4929), 0), 0)), "最新", "歷史重複"))</f>
        <v/>
      </c>
      <c r="F1378" t="s">
        <v>6355</v>
      </c>
      <c r="G1378" t="s">
        <v>29</v>
      </c>
      <c r="H1378" t="s">
        <v>30</v>
      </c>
      <c r="I1378" t="s">
        <v>6154</v>
      </c>
      <c r="J1378" t="s">
        <v>6356</v>
      </c>
      <c r="K1378" t="s">
        <v>6357</v>
      </c>
      <c r="L1378" t="s">
        <v>6376</v>
      </c>
      <c r="M1378" t="s">
        <v>142</v>
      </c>
      <c r="N1378" t="s">
        <v>82</v>
      </c>
      <c r="O1378" t="s">
        <v>37</v>
      </c>
      <c r="P1378" t="s">
        <v>6376</v>
      </c>
      <c r="Q1378" t="s">
        <v>38</v>
      </c>
      <c r="R1378" t="s">
        <v>53</v>
      </c>
      <c r="S1378" t="s">
        <v>6364</v>
      </c>
      <c r="T1378" t="s">
        <v>6377</v>
      </c>
      <c r="U1378" t="s">
        <v>6300</v>
      </c>
      <c r="V1378" t="s">
        <v>6300</v>
      </c>
      <c r="W1378" t="s">
        <v>37</v>
      </c>
      <c r="X1378" t="s">
        <v>37</v>
      </c>
      <c r="Y1378" t="s">
        <v>37</v>
      </c>
      <c r="Z1378" t="s">
        <v>6378</v>
      </c>
      <c r="AA1378" t="s">
        <v>44</v>
      </c>
      <c r="AB1378" t="s">
        <v>44</v>
      </c>
      <c r="AC1378" t="s">
        <v>45</v>
      </c>
      <c r="AD1378" t="s">
        <v>87</v>
      </c>
      <c r="AE1378" t="s">
        <v>6362</v>
      </c>
      <c r="AF1378" t="s">
        <v>48</v>
      </c>
      <c r="AG1378">
        <v>618436</v>
      </c>
      <c r="AH1378">
        <v>1</v>
      </c>
      <c r="AI1378">
        <v>1</v>
      </c>
    </row>
    <row r="1379" spans="1:35" ht="16.850000000000001" customHeight="1">
      <c r="A1379" s="65" t="str">
        <f>IF(L1379="","",IF(COUNTIF(Wip!K:K,L1379)=0,IF(W1379="","KGB","KBB"),IF(AND(_xlfn.IFNA(VLOOKUP(L1379,Wip!K:M,3,0),"")="Y",Q1379="MTCAPPLYCONF"),"On Hold",IF(W1379="","KGB","KBB"))))</f>
        <v>KBB</v>
      </c>
      <c r="B1379" s="65" t="str">
        <f>IF(A1379="on hold", "on hold",
 IF(A1379="KGB", "Standard Shipment",
  IF(IFERROR(IFERROR(VLOOKUP(L1379, List!D:J, 7, 0), VLOOKUP(L1379&amp;"", List!D:J, 7, 0)), 0)=0,
   IF(IFERROR(IFERROR(VLOOKUP(L1379, 'CND List'!$A:$C, 3, 0), VLOOKUP(L1379&amp;"", 'CND List'!$A:$C, 3, 0)), 0)=0,
    IF(A1379="KBB", "-", ""),
    IFERROR(VLOOKUP(L1379, 'CND List'!$A:$C, 3, 0), VLOOKUP(L1379&amp;"", 'CND List'!$A:$C, 3, 0))
   ),
   IFERROR(VLOOKUP(L1379, List!D:J, 7, 0), VLOOKUP(L1379&amp;"", List!D:J, 7, 0))
  )
 )
)</f>
        <v>-</v>
      </c>
      <c r="C1379" s="66" t="str">
        <f t="shared" si="22"/>
        <v>wait for return customer</v>
      </c>
      <c r="D1379" s="67" t="str">
        <f ca="1">IF(C1379="Local Scrap","Closed",IFERROR(IF(A1379="kgb","Closed",IF(MID(C1379,5,1)="Q","Closed",LOOKUP(TODAY()-W1379, {0,31,91,181,366}, {"0-30天","31-90天","91-180天","181-365天","365天以上"}))), LOOKUP(TODAY()-Z1379, {0,31,91,181,366}, {"0-30天","31-90天","91-180天","181-365天","365天以上"})))</f>
        <v>365天以上</v>
      </c>
      <c r="E1379" s="67" t="str" cm="1">
        <f t="array" ref="E1379">IF(A1379&lt;&gt;"kbb", "", IF(IFERROR(VALUE(V1379), 0)=MAX(INDEX(($A$2:$A$4929="kbb")*($L$2:$L$4929=L1379)*IFERROR(VALUE($V$2:$V$4929), 0), 0)), "最新", "歷史重複"))</f>
        <v>最新</v>
      </c>
      <c r="F1379" t="s">
        <v>6355</v>
      </c>
      <c r="G1379" t="s">
        <v>29</v>
      </c>
      <c r="H1379" t="s">
        <v>30</v>
      </c>
      <c r="I1379" t="s">
        <v>6154</v>
      </c>
      <c r="J1379" t="s">
        <v>6356</v>
      </c>
      <c r="K1379" t="s">
        <v>6357</v>
      </c>
      <c r="L1379" t="s">
        <v>6379</v>
      </c>
      <c r="M1379" t="s">
        <v>6380</v>
      </c>
      <c r="N1379" t="s">
        <v>6381</v>
      </c>
      <c r="O1379" t="s">
        <v>37</v>
      </c>
      <c r="P1379" t="s">
        <v>6379</v>
      </c>
      <c r="Q1379" t="s">
        <v>38</v>
      </c>
      <c r="R1379" t="s">
        <v>53</v>
      </c>
      <c r="S1379" t="s">
        <v>6364</v>
      </c>
      <c r="T1379" t="s">
        <v>37</v>
      </c>
      <c r="U1379" t="s">
        <v>37</v>
      </c>
      <c r="V1379" t="s">
        <v>6382</v>
      </c>
      <c r="W1379" t="s">
        <v>113</v>
      </c>
      <c r="X1379" t="s">
        <v>114</v>
      </c>
      <c r="Y1379" t="s">
        <v>6383</v>
      </c>
      <c r="Z1379" t="s">
        <v>6384</v>
      </c>
      <c r="AA1379" t="s">
        <v>44</v>
      </c>
      <c r="AB1379" t="s">
        <v>44</v>
      </c>
      <c r="AC1379" t="s">
        <v>117</v>
      </c>
      <c r="AD1379" t="s">
        <v>460</v>
      </c>
      <c r="AE1379" t="s">
        <v>37</v>
      </c>
      <c r="AF1379" t="s">
        <v>37</v>
      </c>
      <c r="AG1379" t="s">
        <v>37</v>
      </c>
      <c r="AH1379" t="s">
        <v>37</v>
      </c>
      <c r="AI1379" t="s">
        <v>37</v>
      </c>
    </row>
    <row r="1380" spans="1:35" ht="16.850000000000001" customHeight="1">
      <c r="A1380" s="65" t="str">
        <f>IF(L1380="","",IF(COUNTIF(Wip!K:K,L1380)=0,IF(W1380="","KGB","KBB"),IF(AND(_xlfn.IFNA(VLOOKUP(L1380,Wip!K:M,3,0),"")="Y",Q1380="MTCAPPLYCONF"),"On Hold",IF(W1380="","KGB","KBB"))))</f>
        <v>KGB</v>
      </c>
      <c r="B1380" s="65" t="str">
        <f>IF(A1380="on hold", "on hold",
 IF(A1380="KGB", "Standard Shipment",
  IF(IFERROR(IFERROR(VLOOKUP(L1380, List!D:J, 7, 0), VLOOKUP(L1380&amp;"", List!D:J, 7, 0)), 0)=0,
   IF(IFERROR(IFERROR(VLOOKUP(L1380, 'CND List'!$A:$C, 3, 0), VLOOKUP(L1380&amp;"", 'CND List'!$A:$C, 3, 0)), 0)=0,
    IF(A1380="KBB", "-", ""),
    IFERROR(VLOOKUP(L1380, 'CND List'!$A:$C, 3, 0), VLOOKUP(L1380&amp;"", 'CND List'!$A:$C, 3, 0))
   ),
   IFERROR(VLOOKUP(L1380, List!D:J, 7, 0), VLOOKUP(L1380&amp;"", List!D:J, 7, 0))
  )
 )
)</f>
        <v>Standard Shipment</v>
      </c>
      <c r="C1380" s="66" t="str">
        <f t="shared" si="22"/>
        <v>Standard Shipment</v>
      </c>
      <c r="D1380" s="67" t="str">
        <f ca="1">IF(C1380="Local Scrap","Closed",IFERROR(IF(A1380="kgb","Closed",IF(MID(C1380,5,1)="Q","Closed",LOOKUP(TODAY()-W1380, {0,31,91,181,366}, {"0-30天","31-90天","91-180天","181-365天","365天以上"}))), LOOKUP(TODAY()-Z1380, {0,31,91,181,366}, {"0-30天","31-90天","91-180天","181-365天","365天以上"})))</f>
        <v>Closed</v>
      </c>
      <c r="E1380" s="67" t="str" cm="1">
        <f t="array" ref="E1380">IF(A1380&lt;&gt;"kbb", "", IF(IFERROR(VALUE(V1380), 0)=MAX(INDEX(($A$2:$A$4929="kbb")*($L$2:$L$4929=L1380)*IFERROR(VALUE($V$2:$V$4929), 0), 0)), "最新", "歷史重複"))</f>
        <v/>
      </c>
      <c r="F1380" t="s">
        <v>6355</v>
      </c>
      <c r="G1380" t="s">
        <v>29</v>
      </c>
      <c r="H1380" t="s">
        <v>30</v>
      </c>
      <c r="I1380" t="s">
        <v>6154</v>
      </c>
      <c r="J1380" t="s">
        <v>6356</v>
      </c>
      <c r="K1380" t="s">
        <v>6357</v>
      </c>
      <c r="L1380" t="s">
        <v>6385</v>
      </c>
      <c r="M1380" t="s">
        <v>6386</v>
      </c>
      <c r="N1380" t="s">
        <v>337</v>
      </c>
      <c r="O1380" t="s">
        <v>37</v>
      </c>
      <c r="P1380" t="s">
        <v>6385</v>
      </c>
      <c r="Q1380" t="s">
        <v>38</v>
      </c>
      <c r="R1380" t="s">
        <v>53</v>
      </c>
      <c r="S1380" t="s">
        <v>6364</v>
      </c>
      <c r="T1380" t="s">
        <v>6387</v>
      </c>
      <c r="U1380" t="s">
        <v>6388</v>
      </c>
      <c r="V1380" t="s">
        <v>6388</v>
      </c>
      <c r="W1380" t="s">
        <v>37</v>
      </c>
      <c r="X1380" t="s">
        <v>37</v>
      </c>
      <c r="Y1380" t="s">
        <v>37</v>
      </c>
      <c r="Z1380" t="s">
        <v>6389</v>
      </c>
      <c r="AA1380" t="s">
        <v>44</v>
      </c>
      <c r="AB1380" t="s">
        <v>44</v>
      </c>
      <c r="AC1380" t="s">
        <v>45</v>
      </c>
      <c r="AD1380" t="s">
        <v>87</v>
      </c>
      <c r="AE1380" t="s">
        <v>6390</v>
      </c>
      <c r="AF1380" t="s">
        <v>48</v>
      </c>
      <c r="AG1380">
        <v>619218</v>
      </c>
      <c r="AH1380">
        <v>1</v>
      </c>
      <c r="AI1380">
        <v>1</v>
      </c>
    </row>
    <row r="1381" spans="1:35" ht="16.850000000000001" customHeight="1">
      <c r="A1381" s="65" t="str">
        <f>IF(L1381="","",IF(COUNTIF(Wip!K:K,L1381)=0,IF(W1381="","KGB","KBB"),IF(AND(_xlfn.IFNA(VLOOKUP(L1381,Wip!K:M,3,0),"")="Y",Q1381="MTCAPPLYCONF"),"On Hold",IF(W1381="","KGB","KBB"))))</f>
        <v>KGB</v>
      </c>
      <c r="B1381" s="65" t="str">
        <f>IF(A1381="on hold", "on hold",
 IF(A1381="KGB", "Standard Shipment",
  IF(IFERROR(IFERROR(VLOOKUP(L1381, List!D:J, 7, 0), VLOOKUP(L1381&amp;"", List!D:J, 7, 0)), 0)=0,
   IF(IFERROR(IFERROR(VLOOKUP(L1381, 'CND List'!$A:$C, 3, 0), VLOOKUP(L1381&amp;"", 'CND List'!$A:$C, 3, 0)), 0)=0,
    IF(A1381="KBB", "-", ""),
    IFERROR(VLOOKUP(L1381, 'CND List'!$A:$C, 3, 0), VLOOKUP(L1381&amp;"", 'CND List'!$A:$C, 3, 0))
   ),
   IFERROR(VLOOKUP(L1381, List!D:J, 7, 0), VLOOKUP(L1381&amp;"", List!D:J, 7, 0))
  )
 )
)</f>
        <v>Standard Shipment</v>
      </c>
      <c r="C1381" s="66" t="str">
        <f t="shared" si="22"/>
        <v>Standard Shipment</v>
      </c>
      <c r="D1381" s="67" t="str">
        <f ca="1">IF(C1381="Local Scrap","Closed",IFERROR(IF(A1381="kgb","Closed",IF(MID(C1381,5,1)="Q","Closed",LOOKUP(TODAY()-W1381, {0,31,91,181,366}, {"0-30天","31-90天","91-180天","181-365天","365天以上"}))), LOOKUP(TODAY()-Z1381, {0,31,91,181,366}, {"0-30天","31-90天","91-180天","181-365天","365天以上"})))</f>
        <v>Closed</v>
      </c>
      <c r="E1381" s="67" t="str" cm="1">
        <f t="array" ref="E1381">IF(A1381&lt;&gt;"kbb", "", IF(IFERROR(VALUE(V1381), 0)=MAX(INDEX(($A$2:$A$4929="kbb")*($L$2:$L$4929=L1381)*IFERROR(VALUE($V$2:$V$4929), 0), 0)), "最新", "歷史重複"))</f>
        <v/>
      </c>
      <c r="F1381" t="s">
        <v>6355</v>
      </c>
      <c r="G1381" t="s">
        <v>29</v>
      </c>
      <c r="H1381" t="s">
        <v>30</v>
      </c>
      <c r="I1381" t="s">
        <v>6154</v>
      </c>
      <c r="J1381" t="s">
        <v>6356</v>
      </c>
      <c r="K1381" t="s">
        <v>6357</v>
      </c>
      <c r="L1381" t="s">
        <v>6391</v>
      </c>
      <c r="M1381" t="s">
        <v>969</v>
      </c>
      <c r="N1381" t="s">
        <v>36</v>
      </c>
      <c r="O1381" t="s">
        <v>37</v>
      </c>
      <c r="P1381" t="s">
        <v>6391</v>
      </c>
      <c r="Q1381" t="s">
        <v>38</v>
      </c>
      <c r="R1381" t="s">
        <v>53</v>
      </c>
      <c r="S1381" t="s">
        <v>6359</v>
      </c>
      <c r="T1381" t="s">
        <v>6392</v>
      </c>
      <c r="U1381" t="s">
        <v>6300</v>
      </c>
      <c r="V1381" t="s">
        <v>6300</v>
      </c>
      <c r="W1381" t="s">
        <v>37</v>
      </c>
      <c r="X1381" t="s">
        <v>37</v>
      </c>
      <c r="Y1381" t="s">
        <v>37</v>
      </c>
      <c r="Z1381" t="s">
        <v>6393</v>
      </c>
      <c r="AA1381" t="s">
        <v>44</v>
      </c>
      <c r="AB1381" t="s">
        <v>44</v>
      </c>
      <c r="AC1381" t="s">
        <v>45</v>
      </c>
      <c r="AD1381" t="s">
        <v>46</v>
      </c>
      <c r="AE1381" t="s">
        <v>6362</v>
      </c>
      <c r="AF1381" t="s">
        <v>48</v>
      </c>
      <c r="AG1381">
        <v>618436</v>
      </c>
      <c r="AH1381">
        <v>1</v>
      </c>
      <c r="AI1381">
        <v>1</v>
      </c>
    </row>
    <row r="1382" spans="1:35" ht="16.850000000000001" customHeight="1">
      <c r="A1382" s="65" t="str">
        <f>IF(L1382="","",IF(COUNTIF(Wip!K:K,L1382)=0,IF(W1382="","KGB","KBB"),IF(AND(_xlfn.IFNA(VLOOKUP(L1382,Wip!K:M,3,0),"")="Y",Q1382="MTCAPPLYCONF"),"On Hold",IF(W1382="","KGB","KBB"))))</f>
        <v>KGB</v>
      </c>
      <c r="B1382" s="65" t="str">
        <f>IF(A1382="on hold", "on hold",
 IF(A1382="KGB", "Standard Shipment",
  IF(IFERROR(IFERROR(VLOOKUP(L1382, List!D:J, 7, 0), VLOOKUP(L1382&amp;"", List!D:J, 7, 0)), 0)=0,
   IF(IFERROR(IFERROR(VLOOKUP(L1382, 'CND List'!$A:$C, 3, 0), VLOOKUP(L1382&amp;"", 'CND List'!$A:$C, 3, 0)), 0)=0,
    IF(A1382="KBB", "-", ""),
    IFERROR(VLOOKUP(L1382, 'CND List'!$A:$C, 3, 0), VLOOKUP(L1382&amp;"", 'CND List'!$A:$C, 3, 0))
   ),
   IFERROR(VLOOKUP(L1382, List!D:J, 7, 0), VLOOKUP(L1382&amp;"", List!D:J, 7, 0))
  )
 )
)</f>
        <v>Standard Shipment</v>
      </c>
      <c r="C1382" s="66" t="str">
        <f t="shared" si="22"/>
        <v>Standard Shipment</v>
      </c>
      <c r="D1382" s="67" t="str">
        <f ca="1">IF(C1382="Local Scrap","Closed",IFERROR(IF(A1382="kgb","Closed",IF(MID(C1382,5,1)="Q","Closed",LOOKUP(TODAY()-W1382, {0,31,91,181,366}, {"0-30天","31-90天","91-180天","181-365天","365天以上"}))), LOOKUP(TODAY()-Z1382, {0,31,91,181,366}, {"0-30天","31-90天","91-180天","181-365天","365天以上"})))</f>
        <v>Closed</v>
      </c>
      <c r="E1382" s="67" t="str" cm="1">
        <f t="array" ref="E1382">IF(A1382&lt;&gt;"kbb", "", IF(IFERROR(VALUE(V1382), 0)=MAX(INDEX(($A$2:$A$4929="kbb")*($L$2:$L$4929=L1382)*IFERROR(VALUE($V$2:$V$4929), 0), 0)), "最新", "歷史重複"))</f>
        <v/>
      </c>
      <c r="F1382" t="s">
        <v>6394</v>
      </c>
      <c r="G1382" t="s">
        <v>29</v>
      </c>
      <c r="H1382" t="s">
        <v>30</v>
      </c>
      <c r="I1382" t="s">
        <v>6154</v>
      </c>
      <c r="J1382" t="s">
        <v>6395</v>
      </c>
      <c r="K1382" t="s">
        <v>6396</v>
      </c>
      <c r="L1382" t="s">
        <v>6397</v>
      </c>
      <c r="M1382" t="s">
        <v>68</v>
      </c>
      <c r="N1382" t="s">
        <v>36</v>
      </c>
      <c r="O1382" t="s">
        <v>37</v>
      </c>
      <c r="P1382" t="s">
        <v>6397</v>
      </c>
      <c r="Q1382" t="s">
        <v>38</v>
      </c>
      <c r="R1382" t="s">
        <v>53</v>
      </c>
      <c r="S1382" t="s">
        <v>6398</v>
      </c>
      <c r="T1382" t="s">
        <v>6399</v>
      </c>
      <c r="U1382" t="s">
        <v>6400</v>
      </c>
      <c r="V1382" t="s">
        <v>6400</v>
      </c>
      <c r="W1382" t="s">
        <v>37</v>
      </c>
      <c r="X1382" t="s">
        <v>37</v>
      </c>
      <c r="Y1382" t="s">
        <v>37</v>
      </c>
      <c r="Z1382" t="s">
        <v>6401</v>
      </c>
      <c r="AA1382" t="s">
        <v>44</v>
      </c>
      <c r="AB1382" t="s">
        <v>44</v>
      </c>
      <c r="AC1382" t="s">
        <v>45</v>
      </c>
      <c r="AD1382" t="s">
        <v>46</v>
      </c>
      <c r="AE1382" t="s">
        <v>6402</v>
      </c>
      <c r="AF1382" t="s">
        <v>48</v>
      </c>
      <c r="AG1382">
        <v>618857</v>
      </c>
      <c r="AH1382">
        <v>1</v>
      </c>
      <c r="AI1382">
        <v>1</v>
      </c>
    </row>
    <row r="1383" spans="1:35" ht="16.850000000000001" customHeight="1">
      <c r="A1383" s="65" t="str">
        <f>IF(L1383="","",IF(COUNTIF(Wip!K:K,L1383)=0,IF(W1383="","KGB","KBB"),IF(AND(_xlfn.IFNA(VLOOKUP(L1383,Wip!K:M,3,0),"")="Y",Q1383="MTCAPPLYCONF"),"On Hold",IF(W1383="","KGB","KBB"))))</f>
        <v>KGB</v>
      </c>
      <c r="B1383" s="65" t="str">
        <f>IF(A1383="on hold", "on hold",
 IF(A1383="KGB", "Standard Shipment",
  IF(IFERROR(IFERROR(VLOOKUP(L1383, List!D:J, 7, 0), VLOOKUP(L1383&amp;"", List!D:J, 7, 0)), 0)=0,
   IF(IFERROR(IFERROR(VLOOKUP(L1383, 'CND List'!$A:$C, 3, 0), VLOOKUP(L1383&amp;"", 'CND List'!$A:$C, 3, 0)), 0)=0,
    IF(A1383="KBB", "-", ""),
    IFERROR(VLOOKUP(L1383, 'CND List'!$A:$C, 3, 0), VLOOKUP(L1383&amp;"", 'CND List'!$A:$C, 3, 0))
   ),
   IFERROR(VLOOKUP(L1383, List!D:J, 7, 0), VLOOKUP(L1383&amp;"", List!D:J, 7, 0))
  )
 )
)</f>
        <v>Standard Shipment</v>
      </c>
      <c r="C1383" s="66" t="str">
        <f t="shared" si="22"/>
        <v>Standard Shipment</v>
      </c>
      <c r="D1383" s="67" t="str">
        <f ca="1">IF(C1383="Local Scrap","Closed",IFERROR(IF(A1383="kgb","Closed",IF(MID(C1383,5,1)="Q","Closed",LOOKUP(TODAY()-W1383, {0,31,91,181,366}, {"0-30天","31-90天","91-180天","181-365天","365天以上"}))), LOOKUP(TODAY()-Z1383, {0,31,91,181,366}, {"0-30天","31-90天","91-180天","181-365天","365天以上"})))</f>
        <v>Closed</v>
      </c>
      <c r="E1383" s="67" t="str" cm="1">
        <f t="array" ref="E1383">IF(A1383&lt;&gt;"kbb", "", IF(IFERROR(VALUE(V1383), 0)=MAX(INDEX(($A$2:$A$4929="kbb")*($L$2:$L$4929=L1383)*IFERROR(VALUE($V$2:$V$4929), 0), 0)), "最新", "歷史重複"))</f>
        <v/>
      </c>
      <c r="F1383" t="s">
        <v>6394</v>
      </c>
      <c r="G1383" t="s">
        <v>29</v>
      </c>
      <c r="H1383" t="s">
        <v>30</v>
      </c>
      <c r="I1383" t="s">
        <v>6154</v>
      </c>
      <c r="J1383" t="s">
        <v>6395</v>
      </c>
      <c r="K1383" t="s">
        <v>6396</v>
      </c>
      <c r="L1383" t="s">
        <v>6403</v>
      </c>
      <c r="M1383" t="s">
        <v>6321</v>
      </c>
      <c r="N1383" t="s">
        <v>730</v>
      </c>
      <c r="O1383" t="s">
        <v>37</v>
      </c>
      <c r="P1383" t="s">
        <v>6403</v>
      </c>
      <c r="Q1383" t="s">
        <v>38</v>
      </c>
      <c r="R1383" t="s">
        <v>53</v>
      </c>
      <c r="S1383" t="s">
        <v>6398</v>
      </c>
      <c r="T1383" t="s">
        <v>6404</v>
      </c>
      <c r="U1383" t="s">
        <v>6405</v>
      </c>
      <c r="V1383" t="s">
        <v>6405</v>
      </c>
      <c r="W1383" t="s">
        <v>37</v>
      </c>
      <c r="X1383" t="s">
        <v>37</v>
      </c>
      <c r="Y1383" t="s">
        <v>37</v>
      </c>
      <c r="Z1383" t="s">
        <v>6406</v>
      </c>
      <c r="AA1383" t="s">
        <v>44</v>
      </c>
      <c r="AB1383" t="s">
        <v>44</v>
      </c>
      <c r="AC1383" t="s">
        <v>45</v>
      </c>
      <c r="AD1383" t="s">
        <v>87</v>
      </c>
      <c r="AE1383" t="s">
        <v>6407</v>
      </c>
      <c r="AF1383" t="s">
        <v>48</v>
      </c>
      <c r="AG1383">
        <v>618857</v>
      </c>
      <c r="AH1383">
        <v>1</v>
      </c>
      <c r="AI1383">
        <v>1</v>
      </c>
    </row>
    <row r="1384" spans="1:35" ht="16.850000000000001" customHeight="1">
      <c r="A1384" s="65" t="str">
        <f>IF(L1384="","",IF(COUNTIF(Wip!K:K,L1384)=0,IF(W1384="","KGB","KBB"),IF(AND(_xlfn.IFNA(VLOOKUP(L1384,Wip!K:M,3,0),"")="Y",Q1384="MTCAPPLYCONF"),"On Hold",IF(W1384="","KGB","KBB"))))</f>
        <v>KGB</v>
      </c>
      <c r="B1384" s="65" t="str">
        <f>IF(A1384="on hold", "on hold",
 IF(A1384="KGB", "Standard Shipment",
  IF(IFERROR(IFERROR(VLOOKUP(L1384, List!D:J, 7, 0), VLOOKUP(L1384&amp;"", List!D:J, 7, 0)), 0)=0,
   IF(IFERROR(IFERROR(VLOOKUP(L1384, 'CND List'!$A:$C, 3, 0), VLOOKUP(L1384&amp;"", 'CND List'!$A:$C, 3, 0)), 0)=0,
    IF(A1384="KBB", "-", ""),
    IFERROR(VLOOKUP(L1384, 'CND List'!$A:$C, 3, 0), VLOOKUP(L1384&amp;"", 'CND List'!$A:$C, 3, 0))
   ),
   IFERROR(VLOOKUP(L1384, List!D:J, 7, 0), VLOOKUP(L1384&amp;"", List!D:J, 7, 0))
  )
 )
)</f>
        <v>Standard Shipment</v>
      </c>
      <c r="C1384" s="66" t="str">
        <f t="shared" si="22"/>
        <v>Standard Shipment</v>
      </c>
      <c r="D1384" s="67" t="str">
        <f ca="1">IF(C1384="Local Scrap","Closed",IFERROR(IF(A1384="kgb","Closed",IF(MID(C1384,5,1)="Q","Closed",LOOKUP(TODAY()-W1384, {0,31,91,181,366}, {"0-30天","31-90天","91-180天","181-365天","365天以上"}))), LOOKUP(TODAY()-Z1384, {0,31,91,181,366}, {"0-30天","31-90天","91-180天","181-365天","365天以上"})))</f>
        <v>Closed</v>
      </c>
      <c r="E1384" s="67" t="str" cm="1">
        <f t="array" ref="E1384">IF(A1384&lt;&gt;"kbb", "", IF(IFERROR(VALUE(V1384), 0)=MAX(INDEX(($A$2:$A$4929="kbb")*($L$2:$L$4929=L1384)*IFERROR(VALUE($V$2:$V$4929), 0), 0)), "最新", "歷史重複"))</f>
        <v/>
      </c>
      <c r="F1384" t="s">
        <v>6394</v>
      </c>
      <c r="G1384" t="s">
        <v>29</v>
      </c>
      <c r="H1384" t="s">
        <v>30</v>
      </c>
      <c r="I1384" t="s">
        <v>6154</v>
      </c>
      <c r="J1384" t="s">
        <v>6395</v>
      </c>
      <c r="K1384" t="s">
        <v>6396</v>
      </c>
      <c r="L1384" t="s">
        <v>6408</v>
      </c>
      <c r="M1384" t="s">
        <v>969</v>
      </c>
      <c r="N1384" t="s">
        <v>36</v>
      </c>
      <c r="O1384" t="s">
        <v>37</v>
      </c>
      <c r="P1384" t="s">
        <v>6409</v>
      </c>
      <c r="Q1384" t="s">
        <v>38</v>
      </c>
      <c r="R1384" t="s">
        <v>53</v>
      </c>
      <c r="S1384" t="s">
        <v>6398</v>
      </c>
      <c r="T1384" t="s">
        <v>6410</v>
      </c>
      <c r="U1384" t="s">
        <v>6411</v>
      </c>
      <c r="V1384" t="s">
        <v>6411</v>
      </c>
      <c r="W1384" t="s">
        <v>37</v>
      </c>
      <c r="X1384" t="s">
        <v>37</v>
      </c>
      <c r="Y1384" t="s">
        <v>37</v>
      </c>
      <c r="Z1384" t="s">
        <v>6412</v>
      </c>
      <c r="AA1384" t="s">
        <v>44</v>
      </c>
      <c r="AB1384" t="s">
        <v>44</v>
      </c>
      <c r="AC1384" t="s">
        <v>45</v>
      </c>
      <c r="AD1384" t="s">
        <v>46</v>
      </c>
      <c r="AE1384" t="s">
        <v>6413</v>
      </c>
      <c r="AF1384" t="s">
        <v>48</v>
      </c>
      <c r="AG1384">
        <v>620451</v>
      </c>
      <c r="AH1384">
        <v>1</v>
      </c>
      <c r="AI1384">
        <v>1</v>
      </c>
    </row>
    <row r="1385" spans="1:35" ht="16.850000000000001" customHeight="1">
      <c r="A1385" s="65" t="str">
        <f>IF(L1385="","",IF(COUNTIF(Wip!K:K,L1385)=0,IF(W1385="","KGB","KBB"),IF(AND(_xlfn.IFNA(VLOOKUP(L1385,Wip!K:M,3,0),"")="Y",Q1385="MTCAPPLYCONF"),"On Hold",IF(W1385="","KGB","KBB"))))</f>
        <v>KBB</v>
      </c>
      <c r="B1385" s="65" t="str">
        <f>IF(A1385="on hold", "on hold",
 IF(A1385="KGB", "Standard Shipment",
  IF(IFERROR(IFERROR(VLOOKUP(L1385, List!D:J, 7, 0), VLOOKUP(L1385&amp;"", List!D:J, 7, 0)), 0)=0,
   IF(IFERROR(IFERROR(VLOOKUP(L1385, 'CND List'!$A:$C, 3, 0), VLOOKUP(L1385&amp;"", 'CND List'!$A:$C, 3, 0)), 0)=0,
    IF(A1385="KBB", "-", ""),
    IFERROR(VLOOKUP(L1385, 'CND List'!$A:$C, 3, 0), VLOOKUP(L1385&amp;"", 'CND List'!$A:$C, 3, 0))
   ),
   IFERROR(VLOOKUP(L1385, List!D:J, 7, 0), VLOOKUP(L1385&amp;"", List!D:J, 7, 0))
  )
 )
)</f>
        <v>Local Scrap</v>
      </c>
      <c r="C1385" s="66" t="str">
        <f t="shared" si="22"/>
        <v>Local Scrap</v>
      </c>
      <c r="D1385" s="67" t="str">
        <f ca="1">IF(C1385="Local Scrap","Closed",IFERROR(IF(A1385="kgb","Closed",IF(MID(C1385,5,1)="Q","Closed",LOOKUP(TODAY()-W1385, {0,31,91,181,366}, {"0-30天","31-90天","91-180天","181-365天","365天以上"}))), LOOKUP(TODAY()-Z1385, {0,31,91,181,366}, {"0-30天","31-90天","91-180天","181-365天","365天以上"})))</f>
        <v>Closed</v>
      </c>
      <c r="E1385" s="67" t="str" cm="1">
        <f t="array" ref="E1385">IF(A1385&lt;&gt;"kbb", "", IF(IFERROR(VALUE(V1385), 0)=MAX(INDEX(($A$2:$A$4929="kbb")*($L$2:$L$4929=L1385)*IFERROR(VALUE($V$2:$V$4929), 0), 0)), "最新", "歷史重複"))</f>
        <v>最新</v>
      </c>
      <c r="F1385" t="s">
        <v>6394</v>
      </c>
      <c r="G1385" t="s">
        <v>29</v>
      </c>
      <c r="H1385" t="s">
        <v>30</v>
      </c>
      <c r="I1385" t="s">
        <v>6154</v>
      </c>
      <c r="J1385" t="s">
        <v>6395</v>
      </c>
      <c r="K1385" t="s">
        <v>6396</v>
      </c>
      <c r="L1385" t="s">
        <v>6414</v>
      </c>
      <c r="M1385" t="s">
        <v>4370</v>
      </c>
      <c r="N1385" t="s">
        <v>4371</v>
      </c>
      <c r="O1385" t="s">
        <v>37</v>
      </c>
      <c r="P1385" t="s">
        <v>6414</v>
      </c>
      <c r="Q1385" t="s">
        <v>38</v>
      </c>
      <c r="R1385" t="s">
        <v>53</v>
      </c>
      <c r="S1385" t="s">
        <v>6398</v>
      </c>
      <c r="T1385" t="s">
        <v>37</v>
      </c>
      <c r="U1385" t="s">
        <v>37</v>
      </c>
      <c r="V1385" t="s">
        <v>6415</v>
      </c>
      <c r="W1385" t="s">
        <v>517</v>
      </c>
      <c r="X1385" t="s">
        <v>114</v>
      </c>
      <c r="Y1385" t="s">
        <v>518</v>
      </c>
      <c r="Z1385" t="s">
        <v>6416</v>
      </c>
      <c r="AA1385" t="s">
        <v>44</v>
      </c>
      <c r="AB1385" t="s">
        <v>44</v>
      </c>
      <c r="AC1385" t="s">
        <v>117</v>
      </c>
      <c r="AD1385" t="s">
        <v>87</v>
      </c>
      <c r="AE1385" t="s">
        <v>37</v>
      </c>
      <c r="AF1385" t="s">
        <v>37</v>
      </c>
      <c r="AG1385" t="s">
        <v>37</v>
      </c>
      <c r="AH1385" t="s">
        <v>37</v>
      </c>
      <c r="AI1385" t="s">
        <v>37</v>
      </c>
    </row>
    <row r="1386" spans="1:35" ht="16.850000000000001" customHeight="1">
      <c r="A1386" s="65" t="str">
        <f>IF(L1386="","",IF(COUNTIF(Wip!K:K,L1386)=0,IF(W1386="","KGB","KBB"),IF(AND(_xlfn.IFNA(VLOOKUP(L1386,Wip!K:M,3,0),"")="Y",Q1386="MTCAPPLYCONF"),"On Hold",IF(W1386="","KGB","KBB"))))</f>
        <v>KGB</v>
      </c>
      <c r="B1386" s="65" t="str">
        <f>IF(A1386="on hold", "on hold",
 IF(A1386="KGB", "Standard Shipment",
  IF(IFERROR(IFERROR(VLOOKUP(L1386, List!D:J, 7, 0), VLOOKUP(L1386&amp;"", List!D:J, 7, 0)), 0)=0,
   IF(IFERROR(IFERROR(VLOOKUP(L1386, 'CND List'!$A:$C, 3, 0), VLOOKUP(L1386&amp;"", 'CND List'!$A:$C, 3, 0)), 0)=0,
    IF(A1386="KBB", "-", ""),
    IFERROR(VLOOKUP(L1386, 'CND List'!$A:$C, 3, 0), VLOOKUP(L1386&amp;"", 'CND List'!$A:$C, 3, 0))
   ),
   IFERROR(VLOOKUP(L1386, List!D:J, 7, 0), VLOOKUP(L1386&amp;"", List!D:J, 7, 0))
  )
 )
)</f>
        <v>Standard Shipment</v>
      </c>
      <c r="C1386" s="66" t="str">
        <f t="shared" si="22"/>
        <v>Standard Shipment</v>
      </c>
      <c r="D1386" s="67" t="str">
        <f ca="1">IF(C1386="Local Scrap","Closed",IFERROR(IF(A1386="kgb","Closed",IF(MID(C1386,5,1)="Q","Closed",LOOKUP(TODAY()-W1386, {0,31,91,181,366}, {"0-30天","31-90天","91-180天","181-365天","365天以上"}))), LOOKUP(TODAY()-Z1386, {0,31,91,181,366}, {"0-30天","31-90天","91-180天","181-365天","365天以上"})))</f>
        <v>Closed</v>
      </c>
      <c r="E1386" s="67" t="str" cm="1">
        <f t="array" ref="E1386">IF(A1386&lt;&gt;"kbb", "", IF(IFERROR(VALUE(V1386), 0)=MAX(INDEX(($A$2:$A$4929="kbb")*($L$2:$L$4929=L1386)*IFERROR(VALUE($V$2:$V$4929), 0), 0)), "最新", "歷史重複"))</f>
        <v/>
      </c>
      <c r="F1386" t="s">
        <v>6394</v>
      </c>
      <c r="G1386" t="s">
        <v>29</v>
      </c>
      <c r="H1386" t="s">
        <v>30</v>
      </c>
      <c r="I1386" t="s">
        <v>6154</v>
      </c>
      <c r="J1386" t="s">
        <v>6395</v>
      </c>
      <c r="K1386" t="s">
        <v>6396</v>
      </c>
      <c r="L1386" t="s">
        <v>6417</v>
      </c>
      <c r="M1386" t="s">
        <v>455</v>
      </c>
      <c r="N1386" t="s">
        <v>456</v>
      </c>
      <c r="O1386" t="s">
        <v>37</v>
      </c>
      <c r="P1386" t="s">
        <v>6418</v>
      </c>
      <c r="Q1386" t="s">
        <v>38</v>
      </c>
      <c r="R1386" t="s">
        <v>53</v>
      </c>
      <c r="S1386" t="s">
        <v>6398</v>
      </c>
      <c r="T1386" t="s">
        <v>6419</v>
      </c>
      <c r="U1386" t="s">
        <v>6420</v>
      </c>
      <c r="V1386" t="s">
        <v>6420</v>
      </c>
      <c r="W1386" t="s">
        <v>37</v>
      </c>
      <c r="X1386" t="s">
        <v>37</v>
      </c>
      <c r="Y1386" t="s">
        <v>37</v>
      </c>
      <c r="Z1386" t="s">
        <v>6421</v>
      </c>
      <c r="AA1386" t="s">
        <v>44</v>
      </c>
      <c r="AB1386" t="s">
        <v>44</v>
      </c>
      <c r="AC1386" t="s">
        <v>45</v>
      </c>
      <c r="AD1386" t="s">
        <v>460</v>
      </c>
      <c r="AE1386" t="s">
        <v>6422</v>
      </c>
      <c r="AF1386" t="s">
        <v>48</v>
      </c>
      <c r="AG1386">
        <v>619408</v>
      </c>
      <c r="AH1386">
        <v>1</v>
      </c>
      <c r="AI1386">
        <v>1</v>
      </c>
    </row>
    <row r="1387" spans="1:35" ht="16.850000000000001" customHeight="1">
      <c r="A1387" s="65" t="str">
        <f>IF(L1387="","",IF(COUNTIF(Wip!K:K,L1387)=0,IF(W1387="","KGB","KBB"),IF(AND(_xlfn.IFNA(VLOOKUP(L1387,Wip!K:M,3,0),"")="Y",Q1387="MTCAPPLYCONF"),"On Hold",IF(W1387="","KGB","KBB"))))</f>
        <v>KGB</v>
      </c>
      <c r="B1387" s="65" t="str">
        <f>IF(A1387="on hold", "on hold",
 IF(A1387="KGB", "Standard Shipment",
  IF(IFERROR(IFERROR(VLOOKUP(L1387, List!D:J, 7, 0), VLOOKUP(L1387&amp;"", List!D:J, 7, 0)), 0)=0,
   IF(IFERROR(IFERROR(VLOOKUP(L1387, 'CND List'!$A:$C, 3, 0), VLOOKUP(L1387&amp;"", 'CND List'!$A:$C, 3, 0)), 0)=0,
    IF(A1387="KBB", "-", ""),
    IFERROR(VLOOKUP(L1387, 'CND List'!$A:$C, 3, 0), VLOOKUP(L1387&amp;"", 'CND List'!$A:$C, 3, 0))
   ),
   IFERROR(VLOOKUP(L1387, List!D:J, 7, 0), VLOOKUP(L1387&amp;"", List!D:J, 7, 0))
  )
 )
)</f>
        <v>Standard Shipment</v>
      </c>
      <c r="C1387" s="66" t="str">
        <f t="shared" si="22"/>
        <v>Standard Shipment</v>
      </c>
      <c r="D1387" s="67" t="str">
        <f ca="1">IF(C1387="Local Scrap","Closed",IFERROR(IF(A1387="kgb","Closed",IF(MID(C1387,5,1)="Q","Closed",LOOKUP(TODAY()-W1387, {0,31,91,181,366}, {"0-30天","31-90天","91-180天","181-365天","365天以上"}))), LOOKUP(TODAY()-Z1387, {0,31,91,181,366}, {"0-30天","31-90天","91-180天","181-365天","365天以上"})))</f>
        <v>Closed</v>
      </c>
      <c r="E1387" s="67" t="str" cm="1">
        <f t="array" ref="E1387">IF(A1387&lt;&gt;"kbb", "", IF(IFERROR(VALUE(V1387), 0)=MAX(INDEX(($A$2:$A$4929="kbb")*($L$2:$L$4929=L1387)*IFERROR(VALUE($V$2:$V$4929), 0), 0)), "最新", "歷史重複"))</f>
        <v/>
      </c>
      <c r="F1387" t="s">
        <v>6394</v>
      </c>
      <c r="G1387" t="s">
        <v>29</v>
      </c>
      <c r="H1387" t="s">
        <v>30</v>
      </c>
      <c r="I1387" t="s">
        <v>6154</v>
      </c>
      <c r="J1387" t="s">
        <v>6395</v>
      </c>
      <c r="K1387" t="s">
        <v>6396</v>
      </c>
      <c r="L1387" t="s">
        <v>6423</v>
      </c>
      <c r="M1387" t="s">
        <v>400</v>
      </c>
      <c r="N1387" t="s">
        <v>36</v>
      </c>
      <c r="O1387" t="s">
        <v>37</v>
      </c>
      <c r="P1387" t="s">
        <v>6423</v>
      </c>
      <c r="Q1387" t="s">
        <v>38</v>
      </c>
      <c r="R1387" t="s">
        <v>53</v>
      </c>
      <c r="S1387" t="s">
        <v>6398</v>
      </c>
      <c r="T1387" t="s">
        <v>6424</v>
      </c>
      <c r="U1387" t="s">
        <v>6405</v>
      </c>
      <c r="V1387" t="s">
        <v>6405</v>
      </c>
      <c r="W1387" t="s">
        <v>37</v>
      </c>
      <c r="X1387" t="s">
        <v>37</v>
      </c>
      <c r="Y1387" t="s">
        <v>37</v>
      </c>
      <c r="Z1387" t="s">
        <v>6425</v>
      </c>
      <c r="AA1387" t="s">
        <v>44</v>
      </c>
      <c r="AB1387" t="s">
        <v>44</v>
      </c>
      <c r="AC1387" t="s">
        <v>45</v>
      </c>
      <c r="AD1387" t="s">
        <v>46</v>
      </c>
      <c r="AE1387" t="s">
        <v>6402</v>
      </c>
      <c r="AF1387" t="s">
        <v>48</v>
      </c>
      <c r="AG1387">
        <v>618857</v>
      </c>
      <c r="AH1387">
        <v>1</v>
      </c>
      <c r="AI1387">
        <v>1</v>
      </c>
    </row>
    <row r="1388" spans="1:35" ht="16.850000000000001" customHeight="1">
      <c r="A1388" s="65" t="str">
        <f>IF(L1388="","",IF(COUNTIF(Wip!K:K,L1388)=0,IF(W1388="","KGB","KBB"),IF(AND(_xlfn.IFNA(VLOOKUP(L1388,Wip!K:M,3,0),"")="Y",Q1388="MTCAPPLYCONF"),"On Hold",IF(W1388="","KGB","KBB"))))</f>
        <v>KGB</v>
      </c>
      <c r="B1388" s="65" t="str">
        <f>IF(A1388="on hold", "on hold",
 IF(A1388="KGB", "Standard Shipment",
  IF(IFERROR(IFERROR(VLOOKUP(L1388, List!D:J, 7, 0), VLOOKUP(L1388&amp;"", List!D:J, 7, 0)), 0)=0,
   IF(IFERROR(IFERROR(VLOOKUP(L1388, 'CND List'!$A:$C, 3, 0), VLOOKUP(L1388&amp;"", 'CND List'!$A:$C, 3, 0)), 0)=0,
    IF(A1388="KBB", "-", ""),
    IFERROR(VLOOKUP(L1388, 'CND List'!$A:$C, 3, 0), VLOOKUP(L1388&amp;"", 'CND List'!$A:$C, 3, 0))
   ),
   IFERROR(VLOOKUP(L1388, List!D:J, 7, 0), VLOOKUP(L1388&amp;"", List!D:J, 7, 0))
  )
 )
)</f>
        <v>Standard Shipment</v>
      </c>
      <c r="C1388" s="66" t="str">
        <f t="shared" si="22"/>
        <v>Standard Shipment</v>
      </c>
      <c r="D1388" s="67" t="str">
        <f ca="1">IF(C1388="Local Scrap","Closed",IFERROR(IF(A1388="kgb","Closed",IF(MID(C1388,5,1)="Q","Closed",LOOKUP(TODAY()-W1388, {0,31,91,181,366}, {"0-30天","31-90天","91-180天","181-365天","365天以上"}))), LOOKUP(TODAY()-Z1388, {0,31,91,181,366}, {"0-30天","31-90天","91-180天","181-365天","365天以上"})))</f>
        <v>Closed</v>
      </c>
      <c r="E1388" s="67" t="str" cm="1">
        <f t="array" ref="E1388">IF(A1388&lt;&gt;"kbb", "", IF(IFERROR(VALUE(V1388), 0)=MAX(INDEX(($A$2:$A$4929="kbb")*($L$2:$L$4929=L1388)*IFERROR(VALUE($V$2:$V$4929), 0), 0)), "最新", "歷史重複"))</f>
        <v/>
      </c>
      <c r="F1388" t="s">
        <v>6394</v>
      </c>
      <c r="G1388" t="s">
        <v>29</v>
      </c>
      <c r="H1388" t="s">
        <v>30</v>
      </c>
      <c r="I1388" t="s">
        <v>6154</v>
      </c>
      <c r="J1388" t="s">
        <v>6395</v>
      </c>
      <c r="K1388" t="s">
        <v>6396</v>
      </c>
      <c r="L1388" t="s">
        <v>6426</v>
      </c>
      <c r="M1388" t="s">
        <v>455</v>
      </c>
      <c r="N1388" t="s">
        <v>456</v>
      </c>
      <c r="O1388" t="s">
        <v>37</v>
      </c>
      <c r="P1388" t="s">
        <v>6427</v>
      </c>
      <c r="Q1388" t="s">
        <v>38</v>
      </c>
      <c r="R1388" t="s">
        <v>53</v>
      </c>
      <c r="S1388" t="s">
        <v>6398</v>
      </c>
      <c r="T1388" t="s">
        <v>6428</v>
      </c>
      <c r="U1388" t="s">
        <v>6429</v>
      </c>
      <c r="V1388" t="s">
        <v>6429</v>
      </c>
      <c r="W1388" t="s">
        <v>37</v>
      </c>
      <c r="X1388" t="s">
        <v>37</v>
      </c>
      <c r="Y1388" t="s">
        <v>37</v>
      </c>
      <c r="Z1388" t="s">
        <v>6430</v>
      </c>
      <c r="AA1388" t="s">
        <v>44</v>
      </c>
      <c r="AB1388" t="s">
        <v>44</v>
      </c>
      <c r="AC1388" t="s">
        <v>45</v>
      </c>
      <c r="AD1388" t="s">
        <v>460</v>
      </c>
      <c r="AE1388" t="s">
        <v>6431</v>
      </c>
      <c r="AF1388" t="s">
        <v>48</v>
      </c>
      <c r="AG1388">
        <v>619407</v>
      </c>
      <c r="AH1388">
        <v>1</v>
      </c>
      <c r="AI1388">
        <v>1</v>
      </c>
    </row>
    <row r="1389" spans="1:35" ht="16.850000000000001" customHeight="1">
      <c r="A1389" s="65" t="str">
        <f>IF(L1389="","",IF(COUNTIF(Wip!K:K,L1389)=0,IF(W1389="","KGB","KBB"),IF(AND(_xlfn.IFNA(VLOOKUP(L1389,Wip!K:M,3,0),"")="Y",Q1389="MTCAPPLYCONF"),"On Hold",IF(W1389="","KGB","KBB"))))</f>
        <v>KGB</v>
      </c>
      <c r="B1389" s="65" t="str">
        <f>IF(A1389="on hold", "on hold",
 IF(A1389="KGB", "Standard Shipment",
  IF(IFERROR(IFERROR(VLOOKUP(L1389, List!D:J, 7, 0), VLOOKUP(L1389&amp;"", List!D:J, 7, 0)), 0)=0,
   IF(IFERROR(IFERROR(VLOOKUP(L1389, 'CND List'!$A:$C, 3, 0), VLOOKUP(L1389&amp;"", 'CND List'!$A:$C, 3, 0)), 0)=0,
    IF(A1389="KBB", "-", ""),
    IFERROR(VLOOKUP(L1389, 'CND List'!$A:$C, 3, 0), VLOOKUP(L1389&amp;"", 'CND List'!$A:$C, 3, 0))
   ),
   IFERROR(VLOOKUP(L1389, List!D:J, 7, 0), VLOOKUP(L1389&amp;"", List!D:J, 7, 0))
  )
 )
)</f>
        <v>Standard Shipment</v>
      </c>
      <c r="C1389" s="66" t="str">
        <f t="shared" si="22"/>
        <v>Standard Shipment</v>
      </c>
      <c r="D1389" s="67" t="str">
        <f ca="1">IF(C1389="Local Scrap","Closed",IFERROR(IF(A1389="kgb","Closed",IF(MID(C1389,5,1)="Q","Closed",LOOKUP(TODAY()-W1389, {0,31,91,181,366}, {"0-30天","31-90天","91-180天","181-365天","365天以上"}))), LOOKUP(TODAY()-Z1389, {0,31,91,181,366}, {"0-30天","31-90天","91-180天","181-365天","365天以上"})))</f>
        <v>Closed</v>
      </c>
      <c r="E1389" s="67" t="str" cm="1">
        <f t="array" ref="E1389">IF(A1389&lt;&gt;"kbb", "", IF(IFERROR(VALUE(V1389), 0)=MAX(INDEX(($A$2:$A$4929="kbb")*($L$2:$L$4929=L1389)*IFERROR(VALUE($V$2:$V$4929), 0), 0)), "最新", "歷史重複"))</f>
        <v/>
      </c>
      <c r="F1389" t="s">
        <v>6394</v>
      </c>
      <c r="G1389" t="s">
        <v>29</v>
      </c>
      <c r="H1389" t="s">
        <v>30</v>
      </c>
      <c r="I1389" t="s">
        <v>6154</v>
      </c>
      <c r="J1389" t="s">
        <v>6395</v>
      </c>
      <c r="K1389" t="s">
        <v>6396</v>
      </c>
      <c r="L1389" t="s">
        <v>6432</v>
      </c>
      <c r="M1389" t="s">
        <v>400</v>
      </c>
      <c r="N1389" t="s">
        <v>36</v>
      </c>
      <c r="O1389" t="s">
        <v>37</v>
      </c>
      <c r="P1389" t="s">
        <v>6432</v>
      </c>
      <c r="Q1389" t="s">
        <v>38</v>
      </c>
      <c r="R1389" t="s">
        <v>53</v>
      </c>
      <c r="S1389" t="s">
        <v>6398</v>
      </c>
      <c r="T1389" t="s">
        <v>6433</v>
      </c>
      <c r="U1389" t="s">
        <v>6400</v>
      </c>
      <c r="V1389" t="s">
        <v>6400</v>
      </c>
      <c r="W1389" t="s">
        <v>37</v>
      </c>
      <c r="X1389" t="s">
        <v>37</v>
      </c>
      <c r="Y1389" t="s">
        <v>37</v>
      </c>
      <c r="Z1389" t="s">
        <v>6434</v>
      </c>
      <c r="AA1389" t="s">
        <v>44</v>
      </c>
      <c r="AB1389" t="s">
        <v>44</v>
      </c>
      <c r="AC1389" t="s">
        <v>45</v>
      </c>
      <c r="AD1389" t="s">
        <v>46</v>
      </c>
      <c r="AE1389" t="s">
        <v>6402</v>
      </c>
      <c r="AF1389" t="s">
        <v>48</v>
      </c>
      <c r="AG1389">
        <v>618857</v>
      </c>
      <c r="AH1389">
        <v>1</v>
      </c>
      <c r="AI1389">
        <v>1</v>
      </c>
    </row>
    <row r="1390" spans="1:35" ht="16.850000000000001" customHeight="1">
      <c r="A1390" s="65" t="str">
        <f>IF(L1390="","",IF(COUNTIF(Wip!K:K,L1390)=0,IF(W1390="","KGB","KBB"),IF(AND(_xlfn.IFNA(VLOOKUP(L1390,Wip!K:M,3,0),"")="Y",Q1390="MTCAPPLYCONF"),"On Hold",IF(W1390="","KGB","KBB"))))</f>
        <v>KGB</v>
      </c>
      <c r="B1390" s="65" t="str">
        <f>IF(A1390="on hold", "on hold",
 IF(A1390="KGB", "Standard Shipment",
  IF(IFERROR(IFERROR(VLOOKUP(L1390, List!D:J, 7, 0), VLOOKUP(L1390&amp;"", List!D:J, 7, 0)), 0)=0,
   IF(IFERROR(IFERROR(VLOOKUP(L1390, 'CND List'!$A:$C, 3, 0), VLOOKUP(L1390&amp;"", 'CND List'!$A:$C, 3, 0)), 0)=0,
    IF(A1390="KBB", "-", ""),
    IFERROR(VLOOKUP(L1390, 'CND List'!$A:$C, 3, 0), VLOOKUP(L1390&amp;"", 'CND List'!$A:$C, 3, 0))
   ),
   IFERROR(VLOOKUP(L1390, List!D:J, 7, 0), VLOOKUP(L1390&amp;"", List!D:J, 7, 0))
  )
 )
)</f>
        <v>Standard Shipment</v>
      </c>
      <c r="C1390" s="66" t="str">
        <f t="shared" si="22"/>
        <v>Standard Shipment</v>
      </c>
      <c r="D1390" s="67" t="str">
        <f ca="1">IF(C1390="Local Scrap","Closed",IFERROR(IF(A1390="kgb","Closed",IF(MID(C1390,5,1)="Q","Closed",LOOKUP(TODAY()-W1390, {0,31,91,181,366}, {"0-30天","31-90天","91-180天","181-365天","365天以上"}))), LOOKUP(TODAY()-Z1390, {0,31,91,181,366}, {"0-30天","31-90天","91-180天","181-365天","365天以上"})))</f>
        <v>Closed</v>
      </c>
      <c r="E1390" s="67" t="str" cm="1">
        <f t="array" ref="E1390">IF(A1390&lt;&gt;"kbb", "", IF(IFERROR(VALUE(V1390), 0)=MAX(INDEX(($A$2:$A$4929="kbb")*($L$2:$L$4929=L1390)*IFERROR(VALUE($V$2:$V$4929), 0), 0)), "最新", "歷史重複"))</f>
        <v/>
      </c>
      <c r="F1390" t="s">
        <v>6394</v>
      </c>
      <c r="G1390" t="s">
        <v>29</v>
      </c>
      <c r="H1390" t="s">
        <v>30</v>
      </c>
      <c r="I1390" t="s">
        <v>6154</v>
      </c>
      <c r="J1390" t="s">
        <v>6395</v>
      </c>
      <c r="K1390" t="s">
        <v>6396</v>
      </c>
      <c r="L1390" t="s">
        <v>6435</v>
      </c>
      <c r="M1390" t="s">
        <v>6436</v>
      </c>
      <c r="N1390" t="s">
        <v>6437</v>
      </c>
      <c r="O1390" t="s">
        <v>37</v>
      </c>
      <c r="P1390" t="s">
        <v>6435</v>
      </c>
      <c r="Q1390" t="s">
        <v>38</v>
      </c>
      <c r="R1390" t="s">
        <v>53</v>
      </c>
      <c r="S1390" t="s">
        <v>6398</v>
      </c>
      <c r="T1390" t="s">
        <v>6438</v>
      </c>
      <c r="U1390" t="s">
        <v>6405</v>
      </c>
      <c r="V1390" t="s">
        <v>6405</v>
      </c>
      <c r="W1390" t="s">
        <v>37</v>
      </c>
      <c r="X1390" t="s">
        <v>37</v>
      </c>
      <c r="Y1390" t="s">
        <v>37</v>
      </c>
      <c r="Z1390" t="s">
        <v>6439</v>
      </c>
      <c r="AA1390" t="s">
        <v>44</v>
      </c>
      <c r="AB1390" t="s">
        <v>44</v>
      </c>
      <c r="AC1390" t="s">
        <v>45</v>
      </c>
      <c r="AD1390" t="s">
        <v>46</v>
      </c>
      <c r="AE1390" t="s">
        <v>6402</v>
      </c>
      <c r="AF1390" t="s">
        <v>48</v>
      </c>
      <c r="AG1390">
        <v>618857</v>
      </c>
      <c r="AH1390">
        <v>1</v>
      </c>
      <c r="AI1390">
        <v>1</v>
      </c>
    </row>
    <row r="1391" spans="1:35" ht="16.850000000000001" customHeight="1">
      <c r="A1391" s="65" t="str">
        <f>IF(L1391="","",IF(COUNTIF(Wip!K:K,L1391)=0,IF(W1391="","KGB","KBB"),IF(AND(_xlfn.IFNA(VLOOKUP(L1391,Wip!K:M,3,0),"")="Y",Q1391="MTCAPPLYCONF"),"On Hold",IF(W1391="","KGB","KBB"))))</f>
        <v>KGB</v>
      </c>
      <c r="B1391" s="65" t="str">
        <f>IF(A1391="on hold", "on hold",
 IF(A1391="KGB", "Standard Shipment",
  IF(IFERROR(IFERROR(VLOOKUP(L1391, List!D:J, 7, 0), VLOOKUP(L1391&amp;"", List!D:J, 7, 0)), 0)=0,
   IF(IFERROR(IFERROR(VLOOKUP(L1391, 'CND List'!$A:$C, 3, 0), VLOOKUP(L1391&amp;"", 'CND List'!$A:$C, 3, 0)), 0)=0,
    IF(A1391="KBB", "-", ""),
    IFERROR(VLOOKUP(L1391, 'CND List'!$A:$C, 3, 0), VLOOKUP(L1391&amp;"", 'CND List'!$A:$C, 3, 0))
   ),
   IFERROR(VLOOKUP(L1391, List!D:J, 7, 0), VLOOKUP(L1391&amp;"", List!D:J, 7, 0))
  )
 )
)</f>
        <v>Standard Shipment</v>
      </c>
      <c r="C1391" s="66" t="str">
        <f t="shared" si="22"/>
        <v>Standard Shipment</v>
      </c>
      <c r="D1391" s="67" t="str">
        <f ca="1">IF(C1391="Local Scrap","Closed",IFERROR(IF(A1391="kgb","Closed",IF(MID(C1391,5,1)="Q","Closed",LOOKUP(TODAY()-W1391, {0,31,91,181,366}, {"0-30天","31-90天","91-180天","181-365天","365天以上"}))), LOOKUP(TODAY()-Z1391, {0,31,91,181,366}, {"0-30天","31-90天","91-180天","181-365天","365天以上"})))</f>
        <v>Closed</v>
      </c>
      <c r="E1391" s="67" t="str" cm="1">
        <f t="array" ref="E1391">IF(A1391&lt;&gt;"kbb", "", IF(IFERROR(VALUE(V1391), 0)=MAX(INDEX(($A$2:$A$4929="kbb")*($L$2:$L$4929=L1391)*IFERROR(VALUE($V$2:$V$4929), 0), 0)), "最新", "歷史重複"))</f>
        <v/>
      </c>
      <c r="F1391" t="s">
        <v>6394</v>
      </c>
      <c r="G1391" t="s">
        <v>29</v>
      </c>
      <c r="H1391" t="s">
        <v>30</v>
      </c>
      <c r="I1391" t="s">
        <v>6154</v>
      </c>
      <c r="J1391" t="s">
        <v>6395</v>
      </c>
      <c r="K1391" t="s">
        <v>6396</v>
      </c>
      <c r="L1391" t="s">
        <v>6440</v>
      </c>
      <c r="M1391" t="s">
        <v>400</v>
      </c>
      <c r="N1391" t="s">
        <v>36</v>
      </c>
      <c r="O1391" t="s">
        <v>37</v>
      </c>
      <c r="P1391" t="s">
        <v>6440</v>
      </c>
      <c r="Q1391" t="s">
        <v>38</v>
      </c>
      <c r="R1391" t="s">
        <v>53</v>
      </c>
      <c r="S1391" t="s">
        <v>6398</v>
      </c>
      <c r="T1391" t="s">
        <v>6441</v>
      </c>
      <c r="U1391" t="s">
        <v>6405</v>
      </c>
      <c r="V1391" t="s">
        <v>6405</v>
      </c>
      <c r="W1391" t="s">
        <v>37</v>
      </c>
      <c r="X1391" t="s">
        <v>37</v>
      </c>
      <c r="Y1391" t="s">
        <v>37</v>
      </c>
      <c r="Z1391" t="s">
        <v>6442</v>
      </c>
      <c r="AA1391" t="s">
        <v>44</v>
      </c>
      <c r="AB1391" t="s">
        <v>44</v>
      </c>
      <c r="AC1391" t="s">
        <v>45</v>
      </c>
      <c r="AD1391" t="s">
        <v>46</v>
      </c>
      <c r="AE1391" t="s">
        <v>6402</v>
      </c>
      <c r="AF1391" t="s">
        <v>48</v>
      </c>
      <c r="AG1391">
        <v>618857</v>
      </c>
      <c r="AH1391">
        <v>1</v>
      </c>
      <c r="AI1391">
        <v>1</v>
      </c>
    </row>
    <row r="1392" spans="1:35" ht="16.850000000000001" customHeight="1">
      <c r="A1392" s="65" t="str">
        <f>IF(L1392="","",IF(COUNTIF(Wip!K:K,L1392)=0,IF(W1392="","KGB","KBB"),IF(AND(_xlfn.IFNA(VLOOKUP(L1392,Wip!K:M,3,0),"")="Y",Q1392="MTCAPPLYCONF"),"On Hold",IF(W1392="","KGB","KBB"))))</f>
        <v>KBB</v>
      </c>
      <c r="B1392" s="65" t="str">
        <f>IF(A1392="on hold", "on hold",
 IF(A1392="KGB", "Standard Shipment",
  IF(IFERROR(IFERROR(VLOOKUP(L1392, List!D:J, 7, 0), VLOOKUP(L1392&amp;"", List!D:J, 7, 0)), 0)=0,
   IF(IFERROR(IFERROR(VLOOKUP(L1392, 'CND List'!$A:$C, 3, 0), VLOOKUP(L1392&amp;"", 'CND List'!$A:$C, 3, 0)), 0)=0,
    IF(A1392="KBB", "-", ""),
    IFERROR(VLOOKUP(L1392, 'CND List'!$A:$C, 3, 0), VLOOKUP(L1392&amp;"", 'CND List'!$A:$C, 3, 0))
   ),
   IFERROR(VLOOKUP(L1392, List!D:J, 7, 0), VLOOKUP(L1392&amp;"", List!D:J, 7, 0))
  )
 )
)</f>
        <v>Local Scrap</v>
      </c>
      <c r="C1392" s="66" t="str">
        <f t="shared" si="22"/>
        <v>Local Scrap</v>
      </c>
      <c r="D1392" s="67" t="str">
        <f ca="1">IF(C1392="Local Scrap","Closed",IFERROR(IF(A1392="kgb","Closed",IF(MID(C1392,5,1)="Q","Closed",LOOKUP(TODAY()-W1392, {0,31,91,181,366}, {"0-30天","31-90天","91-180天","181-365天","365天以上"}))), LOOKUP(TODAY()-Z1392, {0,31,91,181,366}, {"0-30天","31-90天","91-180天","181-365天","365天以上"})))</f>
        <v>Closed</v>
      </c>
      <c r="E1392" s="67" t="str" cm="1">
        <f t="array" ref="E1392">IF(A1392&lt;&gt;"kbb", "", IF(IFERROR(VALUE(V1392), 0)=MAX(INDEX(($A$2:$A$4929="kbb")*($L$2:$L$4929=L1392)*IFERROR(VALUE($V$2:$V$4929), 0), 0)), "最新", "歷史重複"))</f>
        <v>最新</v>
      </c>
      <c r="F1392" t="s">
        <v>6443</v>
      </c>
      <c r="G1392" t="s">
        <v>29</v>
      </c>
      <c r="H1392" t="s">
        <v>30</v>
      </c>
      <c r="I1392" t="s">
        <v>6154</v>
      </c>
      <c r="J1392" t="s">
        <v>6444</v>
      </c>
      <c r="K1392" t="s">
        <v>6445</v>
      </c>
      <c r="L1392" t="s">
        <v>6446</v>
      </c>
      <c r="M1392" t="s">
        <v>68</v>
      </c>
      <c r="N1392" t="s">
        <v>36</v>
      </c>
      <c r="O1392" t="s">
        <v>37</v>
      </c>
      <c r="P1392" t="s">
        <v>6446</v>
      </c>
      <c r="Q1392" t="s">
        <v>38</v>
      </c>
      <c r="R1392" t="s">
        <v>743</v>
      </c>
      <c r="S1392" t="s">
        <v>6447</v>
      </c>
      <c r="T1392" t="s">
        <v>37</v>
      </c>
      <c r="U1392" t="s">
        <v>37</v>
      </c>
      <c r="V1392" t="s">
        <v>6448</v>
      </c>
      <c r="W1392" t="s">
        <v>1157</v>
      </c>
      <c r="X1392" t="s">
        <v>114</v>
      </c>
      <c r="Y1392" t="s">
        <v>6449</v>
      </c>
      <c r="Z1392" t="s">
        <v>6450</v>
      </c>
      <c r="AA1392" t="s">
        <v>44</v>
      </c>
      <c r="AB1392" t="s">
        <v>44</v>
      </c>
      <c r="AC1392" t="s">
        <v>117</v>
      </c>
      <c r="AD1392" t="s">
        <v>46</v>
      </c>
      <c r="AE1392" t="s">
        <v>37</v>
      </c>
      <c r="AF1392" t="s">
        <v>37</v>
      </c>
      <c r="AG1392" t="s">
        <v>37</v>
      </c>
      <c r="AH1392" t="s">
        <v>37</v>
      </c>
      <c r="AI1392" t="s">
        <v>37</v>
      </c>
    </row>
    <row r="1393" spans="1:35" ht="16.850000000000001" customHeight="1">
      <c r="A1393" s="65" t="str">
        <f>IF(L1393="","",IF(COUNTIF(Wip!K:K,L1393)=0,IF(W1393="","KGB","KBB"),IF(AND(_xlfn.IFNA(VLOOKUP(L1393,Wip!K:M,3,0),"")="Y",Q1393="MTCAPPLYCONF"),"On Hold",IF(W1393="","KGB","KBB"))))</f>
        <v>KGB</v>
      </c>
      <c r="B1393" s="65" t="str">
        <f>IF(A1393="on hold", "on hold",
 IF(A1393="KGB", "Standard Shipment",
  IF(IFERROR(IFERROR(VLOOKUP(L1393, List!D:J, 7, 0), VLOOKUP(L1393&amp;"", List!D:J, 7, 0)), 0)=0,
   IF(IFERROR(IFERROR(VLOOKUP(L1393, 'CND List'!$A:$C, 3, 0), VLOOKUP(L1393&amp;"", 'CND List'!$A:$C, 3, 0)), 0)=0,
    IF(A1393="KBB", "-", ""),
    IFERROR(VLOOKUP(L1393, 'CND List'!$A:$C, 3, 0), VLOOKUP(L1393&amp;"", 'CND List'!$A:$C, 3, 0))
   ),
   IFERROR(VLOOKUP(L1393, List!D:J, 7, 0), VLOOKUP(L1393&amp;"", List!D:J, 7, 0))
  )
 )
)</f>
        <v>Standard Shipment</v>
      </c>
      <c r="C1393" s="66" t="str">
        <f t="shared" si="22"/>
        <v>Standard Shipment</v>
      </c>
      <c r="D1393" s="67" t="str">
        <f ca="1">IF(C1393="Local Scrap","Closed",IFERROR(IF(A1393="kgb","Closed",IF(MID(C1393,5,1)="Q","Closed",LOOKUP(TODAY()-W1393, {0,31,91,181,366}, {"0-30天","31-90天","91-180天","181-365天","365天以上"}))), LOOKUP(TODAY()-Z1393, {0,31,91,181,366}, {"0-30天","31-90天","91-180天","181-365天","365天以上"})))</f>
        <v>Closed</v>
      </c>
      <c r="E1393" s="67" t="str" cm="1">
        <f t="array" ref="E1393">IF(A1393&lt;&gt;"kbb", "", IF(IFERROR(VALUE(V1393), 0)=MAX(INDEX(($A$2:$A$4929="kbb")*($L$2:$L$4929=L1393)*IFERROR(VALUE($V$2:$V$4929), 0), 0)), "最新", "歷史重複"))</f>
        <v/>
      </c>
      <c r="F1393" t="s">
        <v>6443</v>
      </c>
      <c r="G1393" t="s">
        <v>29</v>
      </c>
      <c r="H1393" t="s">
        <v>30</v>
      </c>
      <c r="I1393" t="s">
        <v>6154</v>
      </c>
      <c r="J1393" t="s">
        <v>6444</v>
      </c>
      <c r="K1393" t="s">
        <v>6445</v>
      </c>
      <c r="L1393" t="s">
        <v>6451</v>
      </c>
      <c r="M1393" t="s">
        <v>438</v>
      </c>
      <c r="N1393" t="s">
        <v>439</v>
      </c>
      <c r="O1393" t="s">
        <v>37</v>
      </c>
      <c r="P1393" t="s">
        <v>6452</v>
      </c>
      <c r="Q1393" t="s">
        <v>38</v>
      </c>
      <c r="R1393" t="s">
        <v>743</v>
      </c>
      <c r="S1393" t="s">
        <v>6447</v>
      </c>
      <c r="T1393" t="s">
        <v>6453</v>
      </c>
      <c r="U1393" t="s">
        <v>6373</v>
      </c>
      <c r="V1393" t="s">
        <v>6373</v>
      </c>
      <c r="W1393" t="s">
        <v>37</v>
      </c>
      <c r="X1393" t="s">
        <v>37</v>
      </c>
      <c r="Y1393" t="s">
        <v>37</v>
      </c>
      <c r="Z1393" t="s">
        <v>6454</v>
      </c>
      <c r="AA1393" t="s">
        <v>44</v>
      </c>
      <c r="AB1393" t="s">
        <v>44</v>
      </c>
      <c r="AC1393" t="s">
        <v>45</v>
      </c>
      <c r="AD1393" t="s">
        <v>443</v>
      </c>
      <c r="AE1393" t="s">
        <v>6375</v>
      </c>
      <c r="AF1393" t="s">
        <v>48</v>
      </c>
      <c r="AG1393">
        <v>619415</v>
      </c>
      <c r="AH1393">
        <v>1</v>
      </c>
      <c r="AI1393">
        <v>1</v>
      </c>
    </row>
    <row r="1394" spans="1:35" ht="16.850000000000001" customHeight="1">
      <c r="A1394" s="65" t="str">
        <f>IF(L1394="","",IF(COUNTIF(Wip!K:K,L1394)=0,IF(W1394="","KGB","KBB"),IF(AND(_xlfn.IFNA(VLOOKUP(L1394,Wip!K:M,3,0),"")="Y",Q1394="MTCAPPLYCONF"),"On Hold",IF(W1394="","KGB","KBB"))))</f>
        <v>KBB</v>
      </c>
      <c r="B1394" s="65">
        <f>IF(A1394="on hold", "on hold",
 IF(A1394="KGB", "Standard Shipment",
  IF(IFERROR(IFERROR(VLOOKUP(L1394, List!D:J, 7, 0), VLOOKUP(L1394&amp;"", List!D:J, 7, 0)), 0)=0,
   IF(IFERROR(IFERROR(VLOOKUP(L1394, 'CND List'!$A:$C, 3, 0), VLOOKUP(L1394&amp;"", 'CND List'!$A:$C, 3, 0)), 0)=0,
    IF(A1394="KBB", "-", ""),
    IFERROR(VLOOKUP(L1394, 'CND List'!$A:$C, 3, 0), VLOOKUP(L1394&amp;"", 'CND List'!$A:$C, 3, 0))
   ),
   IFERROR(VLOOKUP(L1394, List!D:J, 7, 0), VLOOKUP(L1394&amp;"", List!D:J, 7, 0))
  )
 )
)</f>
        <v>45852</v>
      </c>
      <c r="C1394" s="66" t="str">
        <f t="shared" si="22"/>
        <v>2025Q3</v>
      </c>
      <c r="D1394" s="67" t="str">
        <f ca="1">IF(C1394="Local Scrap","Closed",IFERROR(IF(A1394="kgb","Closed",IF(MID(C1394,5,1)="Q","Closed",LOOKUP(TODAY()-W1394, {0,31,91,181,366}, {"0-30天","31-90天","91-180天","181-365天","365天以上"}))), LOOKUP(TODAY()-Z1394, {0,31,91,181,366}, {"0-30天","31-90天","91-180天","181-365天","365天以上"})))</f>
        <v>Closed</v>
      </c>
      <c r="E1394" s="67" t="str" cm="1">
        <f t="array" ref="E1394">IF(A1394&lt;&gt;"kbb", "", IF(IFERROR(VALUE(V1394), 0)=MAX(INDEX(($A$2:$A$4929="kbb")*($L$2:$L$4929=L1394)*IFERROR(VALUE($V$2:$V$4929), 0), 0)), "最新", "歷史重複"))</f>
        <v>最新</v>
      </c>
      <c r="F1394" t="s">
        <v>6443</v>
      </c>
      <c r="G1394" t="s">
        <v>29</v>
      </c>
      <c r="H1394" t="s">
        <v>30</v>
      </c>
      <c r="I1394" t="s">
        <v>6154</v>
      </c>
      <c r="J1394" t="s">
        <v>6444</v>
      </c>
      <c r="K1394" t="s">
        <v>6445</v>
      </c>
      <c r="L1394" t="s">
        <v>6455</v>
      </c>
      <c r="M1394" t="s">
        <v>701</v>
      </c>
      <c r="N1394" t="s">
        <v>456</v>
      </c>
      <c r="O1394" t="s">
        <v>37</v>
      </c>
      <c r="P1394" t="s">
        <v>6455</v>
      </c>
      <c r="Q1394" t="s">
        <v>38</v>
      </c>
      <c r="R1394" t="s">
        <v>743</v>
      </c>
      <c r="S1394" t="s">
        <v>6447</v>
      </c>
      <c r="T1394" t="s">
        <v>37</v>
      </c>
      <c r="U1394" t="s">
        <v>37</v>
      </c>
      <c r="V1394" t="s">
        <v>6456</v>
      </c>
      <c r="W1394" t="s">
        <v>1094</v>
      </c>
      <c r="X1394" t="s">
        <v>114</v>
      </c>
      <c r="Y1394" t="s">
        <v>1095</v>
      </c>
      <c r="Z1394" t="s">
        <v>6457</v>
      </c>
      <c r="AA1394" t="s">
        <v>44</v>
      </c>
      <c r="AB1394" t="s">
        <v>44</v>
      </c>
      <c r="AC1394" t="s">
        <v>117</v>
      </c>
      <c r="AD1394" t="s">
        <v>460</v>
      </c>
      <c r="AE1394" t="s">
        <v>37</v>
      </c>
      <c r="AF1394" t="s">
        <v>37</v>
      </c>
      <c r="AG1394" t="s">
        <v>37</v>
      </c>
      <c r="AH1394" t="s">
        <v>37</v>
      </c>
      <c r="AI1394" t="s">
        <v>37</v>
      </c>
    </row>
    <row r="1395" spans="1:35" ht="16.850000000000001" customHeight="1">
      <c r="A1395" s="65" t="str">
        <f>IF(L1395="","",IF(COUNTIF(Wip!K:K,L1395)=0,IF(W1395="","KGB","KBB"),IF(AND(_xlfn.IFNA(VLOOKUP(L1395,Wip!K:M,3,0),"")="Y",Q1395="MTCAPPLYCONF"),"On Hold",IF(W1395="","KGB","KBB"))))</f>
        <v>KBB</v>
      </c>
      <c r="B1395" s="65" t="str">
        <f>IF(A1395="on hold", "on hold",
 IF(A1395="KGB", "Standard Shipment",
  IF(IFERROR(IFERROR(VLOOKUP(L1395, List!D:J, 7, 0), VLOOKUP(L1395&amp;"", List!D:J, 7, 0)), 0)=0,
   IF(IFERROR(IFERROR(VLOOKUP(L1395, 'CND List'!$A:$C, 3, 0), VLOOKUP(L1395&amp;"", 'CND List'!$A:$C, 3, 0)), 0)=0,
    IF(A1395="KBB", "-", ""),
    IFERROR(VLOOKUP(L1395, 'CND List'!$A:$C, 3, 0), VLOOKUP(L1395&amp;"", 'CND List'!$A:$C, 3, 0))
   ),
   IFERROR(VLOOKUP(L1395, List!D:J, 7, 0), VLOOKUP(L1395&amp;"", List!D:J, 7, 0))
  )
 )
)</f>
        <v>Local Scrap</v>
      </c>
      <c r="C1395" s="66" t="str">
        <f t="shared" si="22"/>
        <v>Local Scrap</v>
      </c>
      <c r="D1395" s="67" t="str">
        <f ca="1">IF(C1395="Local Scrap","Closed",IFERROR(IF(A1395="kgb","Closed",IF(MID(C1395,5,1)="Q","Closed",LOOKUP(TODAY()-W1395, {0,31,91,181,366}, {"0-30天","31-90天","91-180天","181-365天","365天以上"}))), LOOKUP(TODAY()-Z1395, {0,31,91,181,366}, {"0-30天","31-90天","91-180天","181-365天","365天以上"})))</f>
        <v>Closed</v>
      </c>
      <c r="E1395" s="67" t="str" cm="1">
        <f t="array" ref="E1395">IF(A1395&lt;&gt;"kbb", "", IF(IFERROR(VALUE(V1395), 0)=MAX(INDEX(($A$2:$A$4929="kbb")*($L$2:$L$4929=L1395)*IFERROR(VALUE($V$2:$V$4929), 0), 0)), "最新", "歷史重複"))</f>
        <v>最新</v>
      </c>
      <c r="F1395" t="s">
        <v>6443</v>
      </c>
      <c r="G1395" t="s">
        <v>29</v>
      </c>
      <c r="H1395" t="s">
        <v>30</v>
      </c>
      <c r="I1395" t="s">
        <v>6154</v>
      </c>
      <c r="J1395" t="s">
        <v>6444</v>
      </c>
      <c r="K1395" t="s">
        <v>6445</v>
      </c>
      <c r="L1395" t="s">
        <v>6458</v>
      </c>
      <c r="M1395" t="s">
        <v>486</v>
      </c>
      <c r="N1395" t="s">
        <v>219</v>
      </c>
      <c r="O1395" t="s">
        <v>37</v>
      </c>
      <c r="P1395" t="s">
        <v>6458</v>
      </c>
      <c r="Q1395" t="s">
        <v>38</v>
      </c>
      <c r="R1395" t="s">
        <v>743</v>
      </c>
      <c r="S1395" t="s">
        <v>6447</v>
      </c>
      <c r="T1395" t="s">
        <v>37</v>
      </c>
      <c r="U1395" t="s">
        <v>37</v>
      </c>
      <c r="V1395" t="s">
        <v>6459</v>
      </c>
      <c r="W1395" t="s">
        <v>113</v>
      </c>
      <c r="X1395" t="s">
        <v>114</v>
      </c>
      <c r="Y1395" t="s">
        <v>6460</v>
      </c>
      <c r="Z1395" t="s">
        <v>6461</v>
      </c>
      <c r="AA1395" t="s">
        <v>44</v>
      </c>
      <c r="AB1395" t="s">
        <v>44</v>
      </c>
      <c r="AC1395" t="s">
        <v>117</v>
      </c>
      <c r="AD1395" t="s">
        <v>179</v>
      </c>
      <c r="AE1395" t="s">
        <v>37</v>
      </c>
      <c r="AF1395" t="s">
        <v>37</v>
      </c>
      <c r="AG1395" t="s">
        <v>37</v>
      </c>
      <c r="AH1395" t="s">
        <v>37</v>
      </c>
      <c r="AI1395" t="s">
        <v>37</v>
      </c>
    </row>
    <row r="1396" spans="1:35" ht="16.850000000000001" customHeight="1">
      <c r="A1396" s="65" t="str">
        <f>IF(L1396="","",IF(COUNTIF(Wip!K:K,L1396)=0,IF(W1396="","KGB","KBB"),IF(AND(_xlfn.IFNA(VLOOKUP(L1396,Wip!K:M,3,0),"")="Y",Q1396="MTCAPPLYCONF"),"On Hold",IF(W1396="","KGB","KBB"))))</f>
        <v>KGB</v>
      </c>
      <c r="B1396" s="65" t="str">
        <f>IF(A1396="on hold", "on hold",
 IF(A1396="KGB", "Standard Shipment",
  IF(IFERROR(IFERROR(VLOOKUP(L1396, List!D:J, 7, 0), VLOOKUP(L1396&amp;"", List!D:J, 7, 0)), 0)=0,
   IF(IFERROR(IFERROR(VLOOKUP(L1396, 'CND List'!$A:$C, 3, 0), VLOOKUP(L1396&amp;"", 'CND List'!$A:$C, 3, 0)), 0)=0,
    IF(A1396="KBB", "-", ""),
    IFERROR(VLOOKUP(L1396, 'CND List'!$A:$C, 3, 0), VLOOKUP(L1396&amp;"", 'CND List'!$A:$C, 3, 0))
   ),
   IFERROR(VLOOKUP(L1396, List!D:J, 7, 0), VLOOKUP(L1396&amp;"", List!D:J, 7, 0))
  )
 )
)</f>
        <v>Standard Shipment</v>
      </c>
      <c r="C1396" s="66" t="str">
        <f t="shared" si="22"/>
        <v>Standard Shipment</v>
      </c>
      <c r="D1396" s="67" t="str">
        <f ca="1">IF(C1396="Local Scrap","Closed",IFERROR(IF(A1396="kgb","Closed",IF(MID(C1396,5,1)="Q","Closed",LOOKUP(TODAY()-W1396, {0,31,91,181,366}, {"0-30天","31-90天","91-180天","181-365天","365天以上"}))), LOOKUP(TODAY()-Z1396, {0,31,91,181,366}, {"0-30天","31-90天","91-180天","181-365天","365天以上"})))</f>
        <v>Closed</v>
      </c>
      <c r="E1396" s="67" t="str" cm="1">
        <f t="array" ref="E1396">IF(A1396&lt;&gt;"kbb", "", IF(IFERROR(VALUE(V1396), 0)=MAX(INDEX(($A$2:$A$4929="kbb")*($L$2:$L$4929=L1396)*IFERROR(VALUE($V$2:$V$4929), 0), 0)), "最新", "歷史重複"))</f>
        <v/>
      </c>
      <c r="F1396" t="s">
        <v>6443</v>
      </c>
      <c r="G1396" t="s">
        <v>29</v>
      </c>
      <c r="H1396" t="s">
        <v>30</v>
      </c>
      <c r="I1396" t="s">
        <v>6154</v>
      </c>
      <c r="J1396" t="s">
        <v>6444</v>
      </c>
      <c r="K1396" t="s">
        <v>6445</v>
      </c>
      <c r="L1396" t="s">
        <v>6462</v>
      </c>
      <c r="M1396" t="s">
        <v>3736</v>
      </c>
      <c r="N1396" t="s">
        <v>439</v>
      </c>
      <c r="O1396" t="s">
        <v>37</v>
      </c>
      <c r="P1396" t="s">
        <v>6463</v>
      </c>
      <c r="Q1396" t="s">
        <v>38</v>
      </c>
      <c r="R1396" t="s">
        <v>743</v>
      </c>
      <c r="S1396" t="s">
        <v>6447</v>
      </c>
      <c r="T1396" t="s">
        <v>6464</v>
      </c>
      <c r="U1396" t="s">
        <v>6373</v>
      </c>
      <c r="V1396" t="s">
        <v>6373</v>
      </c>
      <c r="W1396" t="s">
        <v>37</v>
      </c>
      <c r="X1396" t="s">
        <v>37</v>
      </c>
      <c r="Y1396" t="s">
        <v>37</v>
      </c>
      <c r="Z1396" t="s">
        <v>6465</v>
      </c>
      <c r="AA1396" t="s">
        <v>44</v>
      </c>
      <c r="AB1396" t="s">
        <v>44</v>
      </c>
      <c r="AC1396" t="s">
        <v>45</v>
      </c>
      <c r="AD1396" t="s">
        <v>443</v>
      </c>
      <c r="AE1396" t="s">
        <v>6375</v>
      </c>
      <c r="AF1396" t="s">
        <v>48</v>
      </c>
      <c r="AG1396">
        <v>619415</v>
      </c>
      <c r="AH1396">
        <v>1</v>
      </c>
      <c r="AI1396">
        <v>1</v>
      </c>
    </row>
    <row r="1397" spans="1:35" ht="16.850000000000001" customHeight="1">
      <c r="A1397" s="65" t="str">
        <f>IF(L1397="","",IF(COUNTIF(Wip!K:K,L1397)=0,IF(W1397="","KGB","KBB"),IF(AND(_xlfn.IFNA(VLOOKUP(L1397,Wip!K:M,3,0),"")="Y",Q1397="MTCAPPLYCONF"),"On Hold",IF(W1397="","KGB","KBB"))))</f>
        <v>KGB</v>
      </c>
      <c r="B1397" s="65" t="str">
        <f>IF(A1397="on hold", "on hold",
 IF(A1397="KGB", "Standard Shipment",
  IF(IFERROR(IFERROR(VLOOKUP(L1397, List!D:J, 7, 0), VLOOKUP(L1397&amp;"", List!D:J, 7, 0)), 0)=0,
   IF(IFERROR(IFERROR(VLOOKUP(L1397, 'CND List'!$A:$C, 3, 0), VLOOKUP(L1397&amp;"", 'CND List'!$A:$C, 3, 0)), 0)=0,
    IF(A1397="KBB", "-", ""),
    IFERROR(VLOOKUP(L1397, 'CND List'!$A:$C, 3, 0), VLOOKUP(L1397&amp;"", 'CND List'!$A:$C, 3, 0))
   ),
   IFERROR(VLOOKUP(L1397, List!D:J, 7, 0), VLOOKUP(L1397&amp;"", List!D:J, 7, 0))
  )
 )
)</f>
        <v>Standard Shipment</v>
      </c>
      <c r="C1397" s="66" t="str">
        <f t="shared" si="22"/>
        <v>Standard Shipment</v>
      </c>
      <c r="D1397" s="67" t="str">
        <f ca="1">IF(C1397="Local Scrap","Closed",IFERROR(IF(A1397="kgb","Closed",IF(MID(C1397,5,1)="Q","Closed",LOOKUP(TODAY()-W1397, {0,31,91,181,366}, {"0-30天","31-90天","91-180天","181-365天","365天以上"}))), LOOKUP(TODAY()-Z1397, {0,31,91,181,366}, {"0-30天","31-90天","91-180天","181-365天","365天以上"})))</f>
        <v>Closed</v>
      </c>
      <c r="E1397" s="67" t="str" cm="1">
        <f t="array" ref="E1397">IF(A1397&lt;&gt;"kbb", "", IF(IFERROR(VALUE(V1397), 0)=MAX(INDEX(($A$2:$A$4929="kbb")*($L$2:$L$4929=L1397)*IFERROR(VALUE($V$2:$V$4929), 0), 0)), "最新", "歷史重複"))</f>
        <v/>
      </c>
      <c r="F1397" t="s">
        <v>6443</v>
      </c>
      <c r="G1397" t="s">
        <v>29</v>
      </c>
      <c r="H1397" t="s">
        <v>30</v>
      </c>
      <c r="I1397" t="s">
        <v>6154</v>
      </c>
      <c r="J1397" t="s">
        <v>6444</v>
      </c>
      <c r="K1397" t="s">
        <v>6445</v>
      </c>
      <c r="L1397" t="s">
        <v>6466</v>
      </c>
      <c r="M1397" t="s">
        <v>3736</v>
      </c>
      <c r="N1397" t="s">
        <v>439</v>
      </c>
      <c r="O1397" t="s">
        <v>37</v>
      </c>
      <c r="P1397" t="s">
        <v>6467</v>
      </c>
      <c r="Q1397" t="s">
        <v>38</v>
      </c>
      <c r="R1397" t="s">
        <v>743</v>
      </c>
      <c r="S1397" t="s">
        <v>6447</v>
      </c>
      <c r="T1397" t="s">
        <v>6468</v>
      </c>
      <c r="U1397" t="s">
        <v>6373</v>
      </c>
      <c r="V1397" t="s">
        <v>6373</v>
      </c>
      <c r="W1397" t="s">
        <v>37</v>
      </c>
      <c r="X1397" t="s">
        <v>37</v>
      </c>
      <c r="Y1397" t="s">
        <v>37</v>
      </c>
      <c r="Z1397" t="s">
        <v>6469</v>
      </c>
      <c r="AA1397" t="s">
        <v>44</v>
      </c>
      <c r="AB1397" t="s">
        <v>44</v>
      </c>
      <c r="AC1397" t="s">
        <v>45</v>
      </c>
      <c r="AD1397" t="s">
        <v>443</v>
      </c>
      <c r="AE1397" t="s">
        <v>6375</v>
      </c>
      <c r="AF1397" t="s">
        <v>48</v>
      </c>
      <c r="AG1397">
        <v>619415</v>
      </c>
      <c r="AH1397">
        <v>1</v>
      </c>
      <c r="AI1397">
        <v>1</v>
      </c>
    </row>
    <row r="1398" spans="1:35" ht="16.850000000000001" customHeight="1">
      <c r="A1398" s="65" t="str">
        <f>IF(L1398="","",IF(COUNTIF(Wip!K:K,L1398)=0,IF(W1398="","KGB","KBB"),IF(AND(_xlfn.IFNA(VLOOKUP(L1398,Wip!K:M,3,0),"")="Y",Q1398="MTCAPPLYCONF"),"On Hold",IF(W1398="","KGB","KBB"))))</f>
        <v>KGB</v>
      </c>
      <c r="B1398" s="65" t="str">
        <f>IF(A1398="on hold", "on hold",
 IF(A1398="KGB", "Standard Shipment",
  IF(IFERROR(IFERROR(VLOOKUP(L1398, List!D:J, 7, 0), VLOOKUP(L1398&amp;"", List!D:J, 7, 0)), 0)=0,
   IF(IFERROR(IFERROR(VLOOKUP(L1398, 'CND List'!$A:$C, 3, 0), VLOOKUP(L1398&amp;"", 'CND List'!$A:$C, 3, 0)), 0)=0,
    IF(A1398="KBB", "-", ""),
    IFERROR(VLOOKUP(L1398, 'CND List'!$A:$C, 3, 0), VLOOKUP(L1398&amp;"", 'CND List'!$A:$C, 3, 0))
   ),
   IFERROR(VLOOKUP(L1398, List!D:J, 7, 0), VLOOKUP(L1398&amp;"", List!D:J, 7, 0))
  )
 )
)</f>
        <v>Standard Shipment</v>
      </c>
      <c r="C1398" s="66" t="str">
        <f t="shared" si="22"/>
        <v>Standard Shipment</v>
      </c>
      <c r="D1398" s="67" t="str">
        <f ca="1">IF(C1398="Local Scrap","Closed",IFERROR(IF(A1398="kgb","Closed",IF(MID(C1398,5,1)="Q","Closed",LOOKUP(TODAY()-W1398, {0,31,91,181,366}, {"0-30天","31-90天","91-180天","181-365天","365天以上"}))), LOOKUP(TODAY()-Z1398, {0,31,91,181,366}, {"0-30天","31-90天","91-180天","181-365天","365天以上"})))</f>
        <v>Closed</v>
      </c>
      <c r="E1398" s="67" t="str" cm="1">
        <f t="array" ref="E1398">IF(A1398&lt;&gt;"kbb", "", IF(IFERROR(VALUE(V1398), 0)=MAX(INDEX(($A$2:$A$4929="kbb")*($L$2:$L$4929=L1398)*IFERROR(VALUE($V$2:$V$4929), 0), 0)), "最新", "歷史重複"))</f>
        <v/>
      </c>
      <c r="F1398" t="s">
        <v>6443</v>
      </c>
      <c r="G1398" t="s">
        <v>29</v>
      </c>
      <c r="H1398" t="s">
        <v>30</v>
      </c>
      <c r="I1398" t="s">
        <v>6154</v>
      </c>
      <c r="J1398" t="s">
        <v>6444</v>
      </c>
      <c r="K1398" t="s">
        <v>6445</v>
      </c>
      <c r="L1398" t="s">
        <v>6470</v>
      </c>
      <c r="M1398" t="s">
        <v>455</v>
      </c>
      <c r="N1398" t="s">
        <v>456</v>
      </c>
      <c r="O1398" t="s">
        <v>37</v>
      </c>
      <c r="P1398" t="s">
        <v>6471</v>
      </c>
      <c r="Q1398" t="s">
        <v>38</v>
      </c>
      <c r="R1398" t="s">
        <v>743</v>
      </c>
      <c r="S1398" t="s">
        <v>6447</v>
      </c>
      <c r="T1398" t="s">
        <v>6472</v>
      </c>
      <c r="U1398" t="s">
        <v>6373</v>
      </c>
      <c r="V1398" t="s">
        <v>6373</v>
      </c>
      <c r="W1398" t="s">
        <v>37</v>
      </c>
      <c r="X1398" t="s">
        <v>37</v>
      </c>
      <c r="Y1398" t="s">
        <v>37</v>
      </c>
      <c r="Z1398" t="s">
        <v>6473</v>
      </c>
      <c r="AA1398" t="s">
        <v>44</v>
      </c>
      <c r="AB1398" t="s">
        <v>44</v>
      </c>
      <c r="AC1398" t="s">
        <v>45</v>
      </c>
      <c r="AD1398" t="s">
        <v>460</v>
      </c>
      <c r="AE1398" t="s">
        <v>6375</v>
      </c>
      <c r="AF1398" t="s">
        <v>48</v>
      </c>
      <c r="AG1398">
        <v>619415</v>
      </c>
      <c r="AH1398">
        <v>1</v>
      </c>
      <c r="AI1398">
        <v>1</v>
      </c>
    </row>
    <row r="1399" spans="1:35" ht="16.850000000000001" customHeight="1">
      <c r="A1399" s="65" t="str">
        <f>IF(L1399="","",IF(COUNTIF(Wip!K:K,L1399)=0,IF(W1399="","KGB","KBB"),IF(AND(_xlfn.IFNA(VLOOKUP(L1399,Wip!K:M,3,0),"")="Y",Q1399="MTCAPPLYCONF"),"On Hold",IF(W1399="","KGB","KBB"))))</f>
        <v>KGB</v>
      </c>
      <c r="B1399" s="65" t="str">
        <f>IF(A1399="on hold", "on hold",
 IF(A1399="KGB", "Standard Shipment",
  IF(IFERROR(IFERROR(VLOOKUP(L1399, List!D:J, 7, 0), VLOOKUP(L1399&amp;"", List!D:J, 7, 0)), 0)=0,
   IF(IFERROR(IFERROR(VLOOKUP(L1399, 'CND List'!$A:$C, 3, 0), VLOOKUP(L1399&amp;"", 'CND List'!$A:$C, 3, 0)), 0)=0,
    IF(A1399="KBB", "-", ""),
    IFERROR(VLOOKUP(L1399, 'CND List'!$A:$C, 3, 0), VLOOKUP(L1399&amp;"", 'CND List'!$A:$C, 3, 0))
   ),
   IFERROR(VLOOKUP(L1399, List!D:J, 7, 0), VLOOKUP(L1399&amp;"", List!D:J, 7, 0))
  )
 )
)</f>
        <v>Standard Shipment</v>
      </c>
      <c r="C1399" s="66" t="str">
        <f t="shared" si="22"/>
        <v>Standard Shipment</v>
      </c>
      <c r="D1399" s="67" t="str">
        <f ca="1">IF(C1399="Local Scrap","Closed",IFERROR(IF(A1399="kgb","Closed",IF(MID(C1399,5,1)="Q","Closed",LOOKUP(TODAY()-W1399, {0,31,91,181,366}, {"0-30天","31-90天","91-180天","181-365天","365天以上"}))), LOOKUP(TODAY()-Z1399, {0,31,91,181,366}, {"0-30天","31-90天","91-180天","181-365天","365天以上"})))</f>
        <v>Closed</v>
      </c>
      <c r="E1399" s="67" t="str" cm="1">
        <f t="array" ref="E1399">IF(A1399&lt;&gt;"kbb", "", IF(IFERROR(VALUE(V1399), 0)=MAX(INDEX(($A$2:$A$4929="kbb")*($L$2:$L$4929=L1399)*IFERROR(VALUE($V$2:$V$4929), 0), 0)), "最新", "歷史重複"))</f>
        <v/>
      </c>
      <c r="F1399" t="s">
        <v>6443</v>
      </c>
      <c r="G1399" t="s">
        <v>29</v>
      </c>
      <c r="H1399" t="s">
        <v>30</v>
      </c>
      <c r="I1399" t="s">
        <v>6154</v>
      </c>
      <c r="J1399" t="s">
        <v>6444</v>
      </c>
      <c r="K1399" t="s">
        <v>6445</v>
      </c>
      <c r="L1399" t="s">
        <v>6474</v>
      </c>
      <c r="M1399" t="s">
        <v>4595</v>
      </c>
      <c r="N1399" t="s">
        <v>337</v>
      </c>
      <c r="O1399" t="s">
        <v>37</v>
      </c>
      <c r="P1399" t="s">
        <v>6475</v>
      </c>
      <c r="Q1399" t="s">
        <v>38</v>
      </c>
      <c r="R1399" t="s">
        <v>743</v>
      </c>
      <c r="S1399" t="s">
        <v>6447</v>
      </c>
      <c r="T1399" t="s">
        <v>6476</v>
      </c>
      <c r="U1399" t="s">
        <v>6373</v>
      </c>
      <c r="V1399" t="s">
        <v>6373</v>
      </c>
      <c r="W1399" t="s">
        <v>37</v>
      </c>
      <c r="X1399" t="s">
        <v>37</v>
      </c>
      <c r="Y1399" t="s">
        <v>37</v>
      </c>
      <c r="Z1399" t="s">
        <v>6477</v>
      </c>
      <c r="AA1399" t="s">
        <v>44</v>
      </c>
      <c r="AB1399" t="s">
        <v>44</v>
      </c>
      <c r="AC1399" t="s">
        <v>45</v>
      </c>
      <c r="AD1399" t="s">
        <v>87</v>
      </c>
      <c r="AE1399" t="s">
        <v>6375</v>
      </c>
      <c r="AF1399" t="s">
        <v>48</v>
      </c>
      <c r="AG1399">
        <v>619415</v>
      </c>
      <c r="AH1399">
        <v>1</v>
      </c>
      <c r="AI1399">
        <v>1</v>
      </c>
    </row>
    <row r="1400" spans="1:35" ht="16.850000000000001" customHeight="1">
      <c r="A1400" s="65" t="str">
        <f>IF(L1400="","",IF(COUNTIF(Wip!K:K,L1400)=0,IF(W1400="","KGB","KBB"),IF(AND(_xlfn.IFNA(VLOOKUP(L1400,Wip!K:M,3,0),"")="Y",Q1400="MTCAPPLYCONF"),"On Hold",IF(W1400="","KGB","KBB"))))</f>
        <v>KGB</v>
      </c>
      <c r="B1400" s="65" t="str">
        <f>IF(A1400="on hold", "on hold",
 IF(A1400="KGB", "Standard Shipment",
  IF(IFERROR(IFERROR(VLOOKUP(L1400, List!D:J, 7, 0), VLOOKUP(L1400&amp;"", List!D:J, 7, 0)), 0)=0,
   IF(IFERROR(IFERROR(VLOOKUP(L1400, 'CND List'!$A:$C, 3, 0), VLOOKUP(L1400&amp;"", 'CND List'!$A:$C, 3, 0)), 0)=0,
    IF(A1400="KBB", "-", ""),
    IFERROR(VLOOKUP(L1400, 'CND List'!$A:$C, 3, 0), VLOOKUP(L1400&amp;"", 'CND List'!$A:$C, 3, 0))
   ),
   IFERROR(VLOOKUP(L1400, List!D:J, 7, 0), VLOOKUP(L1400&amp;"", List!D:J, 7, 0))
  )
 )
)</f>
        <v>Standard Shipment</v>
      </c>
      <c r="C1400" s="66" t="str">
        <f t="shared" si="22"/>
        <v>Standard Shipment</v>
      </c>
      <c r="D1400" s="67" t="str">
        <f ca="1">IF(C1400="Local Scrap","Closed",IFERROR(IF(A1400="kgb","Closed",IF(MID(C1400,5,1)="Q","Closed",LOOKUP(TODAY()-W1400, {0,31,91,181,366}, {"0-30天","31-90天","91-180天","181-365天","365天以上"}))), LOOKUP(TODAY()-Z1400, {0,31,91,181,366}, {"0-30天","31-90天","91-180天","181-365天","365天以上"})))</f>
        <v>Closed</v>
      </c>
      <c r="E1400" s="67" t="str" cm="1">
        <f t="array" ref="E1400">IF(A1400&lt;&gt;"kbb", "", IF(IFERROR(VALUE(V1400), 0)=MAX(INDEX(($A$2:$A$4929="kbb")*($L$2:$L$4929=L1400)*IFERROR(VALUE($V$2:$V$4929), 0), 0)), "最新", "歷史重複"))</f>
        <v/>
      </c>
      <c r="F1400" t="s">
        <v>6443</v>
      </c>
      <c r="G1400" t="s">
        <v>29</v>
      </c>
      <c r="H1400" t="s">
        <v>30</v>
      </c>
      <c r="I1400" t="s">
        <v>6154</v>
      </c>
      <c r="J1400" t="s">
        <v>6444</v>
      </c>
      <c r="K1400" t="s">
        <v>6445</v>
      </c>
      <c r="L1400" t="s">
        <v>6478</v>
      </c>
      <c r="M1400" t="s">
        <v>68</v>
      </c>
      <c r="N1400" t="s">
        <v>36</v>
      </c>
      <c r="O1400" t="s">
        <v>37</v>
      </c>
      <c r="P1400" t="s">
        <v>6479</v>
      </c>
      <c r="Q1400" t="s">
        <v>38</v>
      </c>
      <c r="R1400" t="s">
        <v>743</v>
      </c>
      <c r="S1400" t="s">
        <v>6447</v>
      </c>
      <c r="T1400" t="s">
        <v>6480</v>
      </c>
      <c r="U1400" t="s">
        <v>6373</v>
      </c>
      <c r="V1400" t="s">
        <v>6373</v>
      </c>
      <c r="W1400" t="s">
        <v>37</v>
      </c>
      <c r="X1400" t="s">
        <v>37</v>
      </c>
      <c r="Y1400" t="s">
        <v>37</v>
      </c>
      <c r="Z1400" t="s">
        <v>6481</v>
      </c>
      <c r="AA1400" t="s">
        <v>44</v>
      </c>
      <c r="AB1400" t="s">
        <v>44</v>
      </c>
      <c r="AC1400" t="s">
        <v>45</v>
      </c>
      <c r="AD1400" t="s">
        <v>46</v>
      </c>
      <c r="AE1400" t="s">
        <v>6375</v>
      </c>
      <c r="AF1400" t="s">
        <v>48</v>
      </c>
      <c r="AG1400">
        <v>619415</v>
      </c>
      <c r="AH1400">
        <v>1</v>
      </c>
      <c r="AI1400">
        <v>1</v>
      </c>
    </row>
    <row r="1401" spans="1:35" ht="16.850000000000001" customHeight="1">
      <c r="A1401" s="65" t="str">
        <f>IF(L1401="","",IF(COUNTIF(Wip!K:K,L1401)=0,IF(W1401="","KGB","KBB"),IF(AND(_xlfn.IFNA(VLOOKUP(L1401,Wip!K:M,3,0),"")="Y",Q1401="MTCAPPLYCONF"),"On Hold",IF(W1401="","KGB","KBB"))))</f>
        <v>KBB</v>
      </c>
      <c r="B1401" s="65">
        <f>IF(A1401="on hold", "on hold",
 IF(A1401="KGB", "Standard Shipment",
  IF(IFERROR(IFERROR(VLOOKUP(L1401, List!D:J, 7, 0), VLOOKUP(L1401&amp;"", List!D:J, 7, 0)), 0)=0,
   IF(IFERROR(IFERROR(VLOOKUP(L1401, 'CND List'!$A:$C, 3, 0), VLOOKUP(L1401&amp;"", 'CND List'!$A:$C, 3, 0)), 0)=0,
    IF(A1401="KBB", "-", ""),
    IFERROR(VLOOKUP(L1401, 'CND List'!$A:$C, 3, 0), VLOOKUP(L1401&amp;"", 'CND List'!$A:$C, 3, 0))
   ),
   IFERROR(VLOOKUP(L1401, List!D:J, 7, 0), VLOOKUP(L1401&amp;"", List!D:J, 7, 0))
  )
 )
)</f>
        <v>45852</v>
      </c>
      <c r="C1401" s="66" t="str">
        <f t="shared" si="22"/>
        <v>2025Q3</v>
      </c>
      <c r="D1401" s="67" t="str">
        <f ca="1">IF(C1401="Local Scrap","Closed",IFERROR(IF(A1401="kgb","Closed",IF(MID(C1401,5,1)="Q","Closed",LOOKUP(TODAY()-W1401, {0,31,91,181,366}, {"0-30天","31-90天","91-180天","181-365天","365天以上"}))), LOOKUP(TODAY()-Z1401, {0,31,91,181,366}, {"0-30天","31-90天","91-180天","181-365天","365天以上"})))</f>
        <v>Closed</v>
      </c>
      <c r="E1401" s="67" t="str" cm="1">
        <f t="array" ref="E1401">IF(A1401&lt;&gt;"kbb", "", IF(IFERROR(VALUE(V1401), 0)=MAX(INDEX(($A$2:$A$4929="kbb")*($L$2:$L$4929=L1401)*IFERROR(VALUE($V$2:$V$4929), 0), 0)), "最新", "歷史重複"))</f>
        <v>最新</v>
      </c>
      <c r="F1401" t="s">
        <v>6482</v>
      </c>
      <c r="G1401" t="s">
        <v>29</v>
      </c>
      <c r="H1401" t="s">
        <v>30</v>
      </c>
      <c r="I1401" t="s">
        <v>6154</v>
      </c>
      <c r="J1401" t="s">
        <v>6483</v>
      </c>
      <c r="K1401" t="s">
        <v>6484</v>
      </c>
      <c r="L1401" t="s">
        <v>6485</v>
      </c>
      <c r="M1401" t="s">
        <v>205</v>
      </c>
      <c r="N1401" t="s">
        <v>206</v>
      </c>
      <c r="O1401" t="s">
        <v>37</v>
      </c>
      <c r="P1401" t="s">
        <v>6485</v>
      </c>
      <c r="Q1401" t="s">
        <v>38</v>
      </c>
      <c r="R1401" t="s">
        <v>743</v>
      </c>
      <c r="S1401" t="s">
        <v>6486</v>
      </c>
      <c r="T1401" t="s">
        <v>37</v>
      </c>
      <c r="U1401" t="s">
        <v>37</v>
      </c>
      <c r="V1401" t="s">
        <v>6487</v>
      </c>
      <c r="W1401" t="s">
        <v>692</v>
      </c>
      <c r="X1401" t="s">
        <v>114</v>
      </c>
      <c r="Y1401" t="s">
        <v>1005</v>
      </c>
      <c r="Z1401" t="s">
        <v>6488</v>
      </c>
      <c r="AA1401" t="s">
        <v>44</v>
      </c>
      <c r="AB1401" t="s">
        <v>44</v>
      </c>
      <c r="AC1401" t="s">
        <v>117</v>
      </c>
      <c r="AD1401" t="s">
        <v>190</v>
      </c>
      <c r="AE1401" t="s">
        <v>37</v>
      </c>
      <c r="AF1401" t="s">
        <v>37</v>
      </c>
      <c r="AG1401" t="s">
        <v>37</v>
      </c>
      <c r="AH1401" t="s">
        <v>37</v>
      </c>
      <c r="AI1401" t="s">
        <v>37</v>
      </c>
    </row>
    <row r="1402" spans="1:35" ht="16.850000000000001" customHeight="1">
      <c r="A1402" s="65" t="str">
        <f>IF(L1402="","",IF(COUNTIF(Wip!K:K,L1402)=0,IF(W1402="","KGB","KBB"),IF(AND(_xlfn.IFNA(VLOOKUP(L1402,Wip!K:M,3,0),"")="Y",Q1402="MTCAPPLYCONF"),"On Hold",IF(W1402="","KGB","KBB"))))</f>
        <v>KBB</v>
      </c>
      <c r="B1402" s="65">
        <f>IF(A1402="on hold", "on hold",
 IF(A1402="KGB", "Standard Shipment",
  IF(IFERROR(IFERROR(VLOOKUP(L1402, List!D:J, 7, 0), VLOOKUP(L1402&amp;"", List!D:J, 7, 0)), 0)=0,
   IF(IFERROR(IFERROR(VLOOKUP(L1402, 'CND List'!$A:$C, 3, 0), VLOOKUP(L1402&amp;"", 'CND List'!$A:$C, 3, 0)), 0)=0,
    IF(A1402="KBB", "-", ""),
    IFERROR(VLOOKUP(L1402, 'CND List'!$A:$C, 3, 0), VLOOKUP(L1402&amp;"", 'CND List'!$A:$C, 3, 0))
   ),
   IFERROR(VLOOKUP(L1402, List!D:J, 7, 0), VLOOKUP(L1402&amp;"", List!D:J, 7, 0))
  )
 )
)</f>
        <v>46126</v>
      </c>
      <c r="C1402" s="66" t="str">
        <f t="shared" si="22"/>
        <v>2026Q2</v>
      </c>
      <c r="D1402" s="67" t="str">
        <f ca="1">IF(C1402="Local Scrap","Closed",IFERROR(IF(A1402="kgb","Closed",IF(MID(C1402,5,1)="Q","Closed",LOOKUP(TODAY()-W1402, {0,31,91,181,366}, {"0-30天","31-90天","91-180天","181-365天","365天以上"}))), LOOKUP(TODAY()-Z1402, {0,31,91,181,366}, {"0-30天","31-90天","91-180天","181-365天","365天以上"})))</f>
        <v>Closed</v>
      </c>
      <c r="E1402" s="67" t="str" cm="1">
        <f t="array" ref="E1402">IF(A1402&lt;&gt;"kbb", "", IF(IFERROR(VALUE(V1402), 0)=MAX(INDEX(($A$2:$A$4929="kbb")*($L$2:$L$4929=L1402)*IFERROR(VALUE($V$2:$V$4929), 0), 0)), "最新", "歷史重複"))</f>
        <v>最新</v>
      </c>
      <c r="F1402" t="s">
        <v>6482</v>
      </c>
      <c r="G1402" t="s">
        <v>29</v>
      </c>
      <c r="H1402" t="s">
        <v>30</v>
      </c>
      <c r="I1402" t="s">
        <v>6154</v>
      </c>
      <c r="J1402" t="s">
        <v>6483</v>
      </c>
      <c r="K1402" t="s">
        <v>6484</v>
      </c>
      <c r="L1402" t="s">
        <v>6489</v>
      </c>
      <c r="M1402" t="s">
        <v>875</v>
      </c>
      <c r="N1402" t="s">
        <v>206</v>
      </c>
      <c r="O1402" t="s">
        <v>37</v>
      </c>
      <c r="P1402" t="s">
        <v>6489</v>
      </c>
      <c r="Q1402" t="s">
        <v>38</v>
      </c>
      <c r="R1402" t="s">
        <v>743</v>
      </c>
      <c r="S1402" t="s">
        <v>6490</v>
      </c>
      <c r="T1402" t="s">
        <v>37</v>
      </c>
      <c r="U1402" t="s">
        <v>37</v>
      </c>
      <c r="V1402" t="s">
        <v>6491</v>
      </c>
      <c r="W1402" t="s">
        <v>692</v>
      </c>
      <c r="X1402" t="s">
        <v>114</v>
      </c>
      <c r="Y1402" t="s">
        <v>6492</v>
      </c>
      <c r="Z1402" t="s">
        <v>6493</v>
      </c>
      <c r="AA1402" t="s">
        <v>44</v>
      </c>
      <c r="AB1402" t="s">
        <v>44</v>
      </c>
      <c r="AC1402" t="s">
        <v>117</v>
      </c>
      <c r="AD1402" t="s">
        <v>190</v>
      </c>
      <c r="AE1402" t="s">
        <v>37</v>
      </c>
      <c r="AF1402" t="s">
        <v>37</v>
      </c>
      <c r="AG1402" t="s">
        <v>37</v>
      </c>
      <c r="AH1402" t="s">
        <v>37</v>
      </c>
      <c r="AI1402" t="s">
        <v>37</v>
      </c>
    </row>
    <row r="1403" spans="1:35" ht="16.850000000000001" customHeight="1">
      <c r="A1403" s="65" t="str">
        <f>IF(L1403="","",IF(COUNTIF(Wip!K:K,L1403)=0,IF(W1403="","KGB","KBB"),IF(AND(_xlfn.IFNA(VLOOKUP(L1403,Wip!K:M,3,0),"")="Y",Q1403="MTCAPPLYCONF"),"On Hold",IF(W1403="","KGB","KBB"))))</f>
        <v>KBB</v>
      </c>
      <c r="B1403" s="65">
        <f>IF(A1403="on hold", "on hold",
 IF(A1403="KGB", "Standard Shipment",
  IF(IFERROR(IFERROR(VLOOKUP(L1403, List!D:J, 7, 0), VLOOKUP(L1403&amp;"", List!D:J, 7, 0)), 0)=0,
   IF(IFERROR(IFERROR(VLOOKUP(L1403, 'CND List'!$A:$C, 3, 0), VLOOKUP(L1403&amp;"", 'CND List'!$A:$C, 3, 0)), 0)=0,
    IF(A1403="KBB", "-", ""),
    IFERROR(VLOOKUP(L1403, 'CND List'!$A:$C, 3, 0), VLOOKUP(L1403&amp;"", 'CND List'!$A:$C, 3, 0))
   ),
   IFERROR(VLOOKUP(L1403, List!D:J, 7, 0), VLOOKUP(L1403&amp;"", List!D:J, 7, 0))
  )
 )
)</f>
        <v>46126</v>
      </c>
      <c r="C1403" s="66" t="str">
        <f t="shared" ref="C1403:C1466" si="23">IF(A1403="on hold", "on hold", IF(B1403="on hold", "wait for return customer", IF(B1403="CND Sceond Pass", "Standard Shipment", IF(AND(A1403="kgb", OR(B1403="-", B1403="", B1403="#N/A")), "Standard Shipment", IF(AND(A1403="kbb", OR(B1403="-", B1403="", B1403="#N/A")), "wait for return customer", IF(OR(B1403="Local Scrap", B1403="SBF to be notified", B1403="VRAM is pending RTV", B1403="BU未結案"), B1403, IF(OR(B1403="scrap結案", B1403="良品結案", LEFT(B1403,2)="sc", LEFT(B1403,2)="良品"), "CND結案", IF(ISNUMBER(B1403), YEAR(B1403) &amp; "Q" &amp; INT((MONTH(B1403)+2)/3), IF(ISERROR(DATEVALUE(TEXT(B1403,"yyyy/mm/dd"))), IF(ISNA(B1403), "#N/A", B1403), YEAR(DATEVALUE(TEXT(B1403,"yyyy/mm/dd"))) &amp; "Q" &amp; INT((MONTH(DATEVALUE(TEXT(B1403,"yyyy/mm/dd")))+2)/3))))))))))</f>
        <v>2026Q2</v>
      </c>
      <c r="D1403" s="67" t="str">
        <f ca="1">IF(C1403="Local Scrap","Closed",IFERROR(IF(A1403="kgb","Closed",IF(MID(C1403,5,1)="Q","Closed",LOOKUP(TODAY()-W1403, {0,31,91,181,366}, {"0-30天","31-90天","91-180天","181-365天","365天以上"}))), LOOKUP(TODAY()-Z1403, {0,31,91,181,366}, {"0-30天","31-90天","91-180天","181-365天","365天以上"})))</f>
        <v>Closed</v>
      </c>
      <c r="E1403" s="67" t="str" cm="1">
        <f t="array" ref="E1403">IF(A1403&lt;&gt;"kbb", "", IF(IFERROR(VALUE(V1403), 0)=MAX(INDEX(($A$2:$A$4929="kbb")*($L$2:$L$4929=L1403)*IFERROR(VALUE($V$2:$V$4929), 0), 0)), "最新", "歷史重複"))</f>
        <v>最新</v>
      </c>
      <c r="F1403" t="s">
        <v>6482</v>
      </c>
      <c r="G1403" t="s">
        <v>29</v>
      </c>
      <c r="H1403" t="s">
        <v>30</v>
      </c>
      <c r="I1403" t="s">
        <v>6154</v>
      </c>
      <c r="J1403" t="s">
        <v>6483</v>
      </c>
      <c r="K1403" t="s">
        <v>6484</v>
      </c>
      <c r="L1403" t="s">
        <v>6494</v>
      </c>
      <c r="M1403" t="s">
        <v>205</v>
      </c>
      <c r="N1403" t="s">
        <v>206</v>
      </c>
      <c r="O1403" t="s">
        <v>37</v>
      </c>
      <c r="P1403" t="s">
        <v>6494</v>
      </c>
      <c r="Q1403" t="s">
        <v>38</v>
      </c>
      <c r="R1403" t="s">
        <v>743</v>
      </c>
      <c r="S1403" t="s">
        <v>6495</v>
      </c>
      <c r="T1403" t="s">
        <v>37</v>
      </c>
      <c r="U1403" t="s">
        <v>37</v>
      </c>
      <c r="V1403" t="s">
        <v>6496</v>
      </c>
      <c r="W1403" t="s">
        <v>1157</v>
      </c>
      <c r="X1403" t="s">
        <v>114</v>
      </c>
      <c r="Y1403" t="s">
        <v>1158</v>
      </c>
      <c r="Z1403" t="s">
        <v>6497</v>
      </c>
      <c r="AA1403" t="s">
        <v>44</v>
      </c>
      <c r="AB1403" t="s">
        <v>44</v>
      </c>
      <c r="AC1403" t="s">
        <v>117</v>
      </c>
      <c r="AD1403" t="s">
        <v>190</v>
      </c>
      <c r="AE1403" t="s">
        <v>37</v>
      </c>
      <c r="AF1403" t="s">
        <v>37</v>
      </c>
      <c r="AG1403" t="s">
        <v>37</v>
      </c>
      <c r="AH1403" t="s">
        <v>37</v>
      </c>
      <c r="AI1403" t="s">
        <v>37</v>
      </c>
    </row>
    <row r="1404" spans="1:35" ht="16.850000000000001" customHeight="1">
      <c r="A1404" s="65" t="str">
        <f>IF(L1404="","",IF(COUNTIF(Wip!K:K,L1404)=0,IF(W1404="","KGB","KBB"),IF(AND(_xlfn.IFNA(VLOOKUP(L1404,Wip!K:M,3,0),"")="Y",Q1404="MTCAPPLYCONF"),"On Hold",IF(W1404="","KGB","KBB"))))</f>
        <v>KGB</v>
      </c>
      <c r="B1404" s="65" t="str">
        <f>IF(A1404="on hold", "on hold",
 IF(A1404="KGB", "Standard Shipment",
  IF(IFERROR(IFERROR(VLOOKUP(L1404, List!D:J, 7, 0), VLOOKUP(L1404&amp;"", List!D:J, 7, 0)), 0)=0,
   IF(IFERROR(IFERROR(VLOOKUP(L1404, 'CND List'!$A:$C, 3, 0), VLOOKUP(L1404&amp;"", 'CND List'!$A:$C, 3, 0)), 0)=0,
    IF(A1404="KBB", "-", ""),
    IFERROR(VLOOKUP(L1404, 'CND List'!$A:$C, 3, 0), VLOOKUP(L1404&amp;"", 'CND List'!$A:$C, 3, 0))
   ),
   IFERROR(VLOOKUP(L1404, List!D:J, 7, 0), VLOOKUP(L1404&amp;"", List!D:J, 7, 0))
  )
 )
)</f>
        <v>Standard Shipment</v>
      </c>
      <c r="C1404" s="66" t="str">
        <f t="shared" si="23"/>
        <v>Standard Shipment</v>
      </c>
      <c r="D1404" s="67" t="str">
        <f ca="1">IF(C1404="Local Scrap","Closed",IFERROR(IF(A1404="kgb","Closed",IF(MID(C1404,5,1)="Q","Closed",LOOKUP(TODAY()-W1404, {0,31,91,181,366}, {"0-30天","31-90天","91-180天","181-365天","365天以上"}))), LOOKUP(TODAY()-Z1404, {0,31,91,181,366}, {"0-30天","31-90天","91-180天","181-365天","365天以上"})))</f>
        <v>Closed</v>
      </c>
      <c r="E1404" s="67" t="str" cm="1">
        <f t="array" ref="E1404">IF(A1404&lt;&gt;"kbb", "", IF(IFERROR(VALUE(V1404), 0)=MAX(INDEX(($A$2:$A$4929="kbb")*($L$2:$L$4929=L1404)*IFERROR(VALUE($V$2:$V$4929), 0), 0)), "最新", "歷史重複"))</f>
        <v/>
      </c>
      <c r="F1404" t="s">
        <v>6482</v>
      </c>
      <c r="G1404" t="s">
        <v>29</v>
      </c>
      <c r="H1404" t="s">
        <v>30</v>
      </c>
      <c r="I1404" t="s">
        <v>6154</v>
      </c>
      <c r="J1404" t="s">
        <v>6483</v>
      </c>
      <c r="K1404" t="s">
        <v>6484</v>
      </c>
      <c r="L1404" t="s">
        <v>6498</v>
      </c>
      <c r="M1404" t="s">
        <v>875</v>
      </c>
      <c r="N1404" t="s">
        <v>206</v>
      </c>
      <c r="O1404" t="s">
        <v>37</v>
      </c>
      <c r="P1404" t="s">
        <v>6499</v>
      </c>
      <c r="Q1404" t="s">
        <v>38</v>
      </c>
      <c r="R1404" t="s">
        <v>743</v>
      </c>
      <c r="S1404" t="s">
        <v>6500</v>
      </c>
      <c r="T1404" t="s">
        <v>6501</v>
      </c>
      <c r="U1404" t="s">
        <v>6502</v>
      </c>
      <c r="V1404" t="s">
        <v>6502</v>
      </c>
      <c r="W1404" t="s">
        <v>37</v>
      </c>
      <c r="X1404" t="s">
        <v>37</v>
      </c>
      <c r="Y1404" t="s">
        <v>37</v>
      </c>
      <c r="Z1404" t="s">
        <v>6503</v>
      </c>
      <c r="AA1404" t="s">
        <v>44</v>
      </c>
      <c r="AB1404" t="s">
        <v>44</v>
      </c>
      <c r="AC1404" t="s">
        <v>45</v>
      </c>
      <c r="AD1404" t="s">
        <v>190</v>
      </c>
      <c r="AE1404" t="s">
        <v>6504</v>
      </c>
      <c r="AF1404" t="s">
        <v>48</v>
      </c>
      <c r="AG1404">
        <v>620729</v>
      </c>
      <c r="AH1404">
        <v>1</v>
      </c>
      <c r="AI1404">
        <v>1</v>
      </c>
    </row>
    <row r="1405" spans="1:35" ht="16.850000000000001" customHeight="1">
      <c r="A1405" s="65" t="str">
        <f>IF(L1405="","",IF(COUNTIF(Wip!K:K,L1405)=0,IF(W1405="","KGB","KBB"),IF(AND(_xlfn.IFNA(VLOOKUP(L1405,Wip!K:M,3,0),"")="Y",Q1405="MTCAPPLYCONF"),"On Hold",IF(W1405="","KGB","KBB"))))</f>
        <v>KBB</v>
      </c>
      <c r="B1405" s="65">
        <f>IF(A1405="on hold", "on hold",
 IF(A1405="KGB", "Standard Shipment",
  IF(IFERROR(IFERROR(VLOOKUP(L1405, List!D:J, 7, 0), VLOOKUP(L1405&amp;"", List!D:J, 7, 0)), 0)=0,
   IF(IFERROR(IFERROR(VLOOKUP(L1405, 'CND List'!$A:$C, 3, 0), VLOOKUP(L1405&amp;"", 'CND List'!$A:$C, 3, 0)), 0)=0,
    IF(A1405="KBB", "-", ""),
    IFERROR(VLOOKUP(L1405, 'CND List'!$A:$C, 3, 0), VLOOKUP(L1405&amp;"", 'CND List'!$A:$C, 3, 0))
   ),
   IFERROR(VLOOKUP(L1405, List!D:J, 7, 0), VLOOKUP(L1405&amp;"", List!D:J, 7, 0))
  )
 )
)</f>
        <v>45852</v>
      </c>
      <c r="C1405" s="66" t="str">
        <f t="shared" si="23"/>
        <v>2025Q3</v>
      </c>
      <c r="D1405" s="67" t="str">
        <f ca="1">IF(C1405="Local Scrap","Closed",IFERROR(IF(A1405="kgb","Closed",IF(MID(C1405,5,1)="Q","Closed",LOOKUP(TODAY()-W1405, {0,31,91,181,366}, {"0-30天","31-90天","91-180天","181-365天","365天以上"}))), LOOKUP(TODAY()-Z1405, {0,31,91,181,366}, {"0-30天","31-90天","91-180天","181-365天","365天以上"})))</f>
        <v>Closed</v>
      </c>
      <c r="E1405" s="67" t="str" cm="1">
        <f t="array" ref="E1405">IF(A1405&lt;&gt;"kbb", "", IF(IFERROR(VALUE(V1405), 0)=MAX(INDEX(($A$2:$A$4929="kbb")*($L$2:$L$4929=L1405)*IFERROR(VALUE($V$2:$V$4929), 0), 0)), "最新", "歷史重複"))</f>
        <v>最新</v>
      </c>
      <c r="F1405" t="s">
        <v>6482</v>
      </c>
      <c r="G1405" t="s">
        <v>29</v>
      </c>
      <c r="H1405" t="s">
        <v>30</v>
      </c>
      <c r="I1405" t="s">
        <v>6154</v>
      </c>
      <c r="J1405" t="s">
        <v>6483</v>
      </c>
      <c r="K1405" t="s">
        <v>6484</v>
      </c>
      <c r="L1405" t="s">
        <v>6505</v>
      </c>
      <c r="M1405" t="s">
        <v>981</v>
      </c>
      <c r="N1405" t="s">
        <v>556</v>
      </c>
      <c r="O1405" t="s">
        <v>37</v>
      </c>
      <c r="P1405" t="s">
        <v>6505</v>
      </c>
      <c r="Q1405" t="s">
        <v>38</v>
      </c>
      <c r="R1405" t="s">
        <v>743</v>
      </c>
      <c r="S1405" t="s">
        <v>6500</v>
      </c>
      <c r="T1405" t="s">
        <v>37</v>
      </c>
      <c r="U1405" t="s">
        <v>37</v>
      </c>
      <c r="V1405" t="s">
        <v>6506</v>
      </c>
      <c r="W1405" t="s">
        <v>692</v>
      </c>
      <c r="X1405" t="s">
        <v>114</v>
      </c>
      <c r="Y1405" t="s">
        <v>1005</v>
      </c>
      <c r="Z1405" t="s">
        <v>6507</v>
      </c>
      <c r="AA1405" t="s">
        <v>44</v>
      </c>
      <c r="AB1405" t="s">
        <v>44</v>
      </c>
      <c r="AC1405" t="s">
        <v>117</v>
      </c>
      <c r="AD1405" t="s">
        <v>190</v>
      </c>
      <c r="AE1405" t="s">
        <v>37</v>
      </c>
      <c r="AF1405" t="s">
        <v>37</v>
      </c>
      <c r="AG1405" t="s">
        <v>37</v>
      </c>
      <c r="AH1405" t="s">
        <v>37</v>
      </c>
      <c r="AI1405" t="s">
        <v>37</v>
      </c>
    </row>
    <row r="1406" spans="1:35" ht="16.850000000000001" customHeight="1">
      <c r="A1406" s="65" t="str">
        <f>IF(L1406="","",IF(COUNTIF(Wip!K:K,L1406)=0,IF(W1406="","KGB","KBB"),IF(AND(_xlfn.IFNA(VLOOKUP(L1406,Wip!K:M,3,0),"")="Y",Q1406="MTCAPPLYCONF"),"On Hold",IF(W1406="","KGB","KBB"))))</f>
        <v>KGB</v>
      </c>
      <c r="B1406" s="65" t="str">
        <f>IF(A1406="on hold", "on hold",
 IF(A1406="KGB", "Standard Shipment",
  IF(IFERROR(IFERROR(VLOOKUP(L1406, List!D:J, 7, 0), VLOOKUP(L1406&amp;"", List!D:J, 7, 0)), 0)=0,
   IF(IFERROR(IFERROR(VLOOKUP(L1406, 'CND List'!$A:$C, 3, 0), VLOOKUP(L1406&amp;"", 'CND List'!$A:$C, 3, 0)), 0)=0,
    IF(A1406="KBB", "-", ""),
    IFERROR(VLOOKUP(L1406, 'CND List'!$A:$C, 3, 0), VLOOKUP(L1406&amp;"", 'CND List'!$A:$C, 3, 0))
   ),
   IFERROR(VLOOKUP(L1406, List!D:J, 7, 0), VLOOKUP(L1406&amp;"", List!D:J, 7, 0))
  )
 )
)</f>
        <v>Standard Shipment</v>
      </c>
      <c r="C1406" s="66" t="str">
        <f t="shared" si="23"/>
        <v>Standard Shipment</v>
      </c>
      <c r="D1406" s="67" t="str">
        <f ca="1">IF(C1406="Local Scrap","Closed",IFERROR(IF(A1406="kgb","Closed",IF(MID(C1406,5,1)="Q","Closed",LOOKUP(TODAY()-W1406, {0,31,91,181,366}, {"0-30天","31-90天","91-180天","181-365天","365天以上"}))), LOOKUP(TODAY()-Z1406, {0,31,91,181,366}, {"0-30天","31-90天","91-180天","181-365天","365天以上"})))</f>
        <v>Closed</v>
      </c>
      <c r="E1406" s="67" t="str" cm="1">
        <f t="array" ref="E1406">IF(A1406&lt;&gt;"kbb", "", IF(IFERROR(VALUE(V1406), 0)=MAX(INDEX(($A$2:$A$4929="kbb")*($L$2:$L$4929=L1406)*IFERROR(VALUE($V$2:$V$4929), 0), 0)), "最新", "歷史重複"))</f>
        <v/>
      </c>
      <c r="F1406" t="s">
        <v>6482</v>
      </c>
      <c r="G1406" t="s">
        <v>29</v>
      </c>
      <c r="H1406" t="s">
        <v>30</v>
      </c>
      <c r="I1406" t="s">
        <v>6154</v>
      </c>
      <c r="J1406" t="s">
        <v>6483</v>
      </c>
      <c r="K1406" t="s">
        <v>6484</v>
      </c>
      <c r="L1406" t="s">
        <v>6508</v>
      </c>
      <c r="M1406" t="s">
        <v>4046</v>
      </c>
      <c r="N1406" t="s">
        <v>556</v>
      </c>
      <c r="O1406" t="s">
        <v>37</v>
      </c>
      <c r="P1406" t="s">
        <v>6509</v>
      </c>
      <c r="Q1406" t="s">
        <v>38</v>
      </c>
      <c r="R1406" t="s">
        <v>1070</v>
      </c>
      <c r="S1406" t="s">
        <v>6500</v>
      </c>
      <c r="T1406" t="s">
        <v>6510</v>
      </c>
      <c r="U1406" t="s">
        <v>6511</v>
      </c>
      <c r="V1406" t="s">
        <v>6511</v>
      </c>
      <c r="W1406" t="s">
        <v>37</v>
      </c>
      <c r="X1406" t="s">
        <v>37</v>
      </c>
      <c r="Y1406" t="s">
        <v>37</v>
      </c>
      <c r="Z1406" t="s">
        <v>6512</v>
      </c>
      <c r="AA1406" t="s">
        <v>44</v>
      </c>
      <c r="AB1406" t="s">
        <v>44</v>
      </c>
      <c r="AC1406" t="s">
        <v>45</v>
      </c>
      <c r="AD1406" t="s">
        <v>190</v>
      </c>
      <c r="AE1406" t="s">
        <v>6513</v>
      </c>
      <c r="AF1406" t="s">
        <v>48</v>
      </c>
      <c r="AG1406">
        <v>620233</v>
      </c>
      <c r="AH1406">
        <v>1</v>
      </c>
      <c r="AI1406">
        <v>1</v>
      </c>
    </row>
    <row r="1407" spans="1:35" ht="16.850000000000001" customHeight="1">
      <c r="A1407" s="65" t="str">
        <f>IF(L1407="","",IF(COUNTIF(Wip!K:K,L1407)=0,IF(W1407="","KGB","KBB"),IF(AND(_xlfn.IFNA(VLOOKUP(L1407,Wip!K:M,3,0),"")="Y",Q1407="MTCAPPLYCONF"),"On Hold",IF(W1407="","KGB","KBB"))))</f>
        <v>KGB</v>
      </c>
      <c r="B1407" s="65" t="str">
        <f>IF(A1407="on hold", "on hold",
 IF(A1407="KGB", "Standard Shipment",
  IF(IFERROR(IFERROR(VLOOKUP(L1407, List!D:J, 7, 0), VLOOKUP(L1407&amp;"", List!D:J, 7, 0)), 0)=0,
   IF(IFERROR(IFERROR(VLOOKUP(L1407, 'CND List'!$A:$C, 3, 0), VLOOKUP(L1407&amp;"", 'CND List'!$A:$C, 3, 0)), 0)=0,
    IF(A1407="KBB", "-", ""),
    IFERROR(VLOOKUP(L1407, 'CND List'!$A:$C, 3, 0), VLOOKUP(L1407&amp;"", 'CND List'!$A:$C, 3, 0))
   ),
   IFERROR(VLOOKUP(L1407, List!D:J, 7, 0), VLOOKUP(L1407&amp;"", List!D:J, 7, 0))
  )
 )
)</f>
        <v>Standard Shipment</v>
      </c>
      <c r="C1407" s="66" t="str">
        <f t="shared" si="23"/>
        <v>Standard Shipment</v>
      </c>
      <c r="D1407" s="67" t="str">
        <f ca="1">IF(C1407="Local Scrap","Closed",IFERROR(IF(A1407="kgb","Closed",IF(MID(C1407,5,1)="Q","Closed",LOOKUP(TODAY()-W1407, {0,31,91,181,366}, {"0-30天","31-90天","91-180天","181-365天","365天以上"}))), LOOKUP(TODAY()-Z1407, {0,31,91,181,366}, {"0-30天","31-90天","91-180天","181-365天","365天以上"})))</f>
        <v>Closed</v>
      </c>
      <c r="E1407" s="67" t="str" cm="1">
        <f t="array" ref="E1407">IF(A1407&lt;&gt;"kbb", "", IF(IFERROR(VALUE(V1407), 0)=MAX(INDEX(($A$2:$A$4929="kbb")*($L$2:$L$4929=L1407)*IFERROR(VALUE($V$2:$V$4929), 0), 0)), "最新", "歷史重複"))</f>
        <v/>
      </c>
      <c r="F1407" t="s">
        <v>6482</v>
      </c>
      <c r="G1407" t="s">
        <v>29</v>
      </c>
      <c r="H1407" t="s">
        <v>30</v>
      </c>
      <c r="I1407" t="s">
        <v>6154</v>
      </c>
      <c r="J1407" t="s">
        <v>6483</v>
      </c>
      <c r="K1407" t="s">
        <v>6484</v>
      </c>
      <c r="L1407" t="s">
        <v>6514</v>
      </c>
      <c r="M1407" t="s">
        <v>981</v>
      </c>
      <c r="N1407" t="s">
        <v>556</v>
      </c>
      <c r="O1407" t="s">
        <v>37</v>
      </c>
      <c r="P1407" t="s">
        <v>6515</v>
      </c>
      <c r="Q1407" t="s">
        <v>38</v>
      </c>
      <c r="R1407" t="s">
        <v>1070</v>
      </c>
      <c r="S1407" t="s">
        <v>6516</v>
      </c>
      <c r="T1407" t="s">
        <v>6517</v>
      </c>
      <c r="U1407" t="s">
        <v>6518</v>
      </c>
      <c r="V1407" t="s">
        <v>6518</v>
      </c>
      <c r="W1407" t="s">
        <v>37</v>
      </c>
      <c r="X1407" t="s">
        <v>37</v>
      </c>
      <c r="Y1407" t="s">
        <v>37</v>
      </c>
      <c r="Z1407" t="s">
        <v>6519</v>
      </c>
      <c r="AA1407" t="s">
        <v>44</v>
      </c>
      <c r="AB1407" t="s">
        <v>44</v>
      </c>
      <c r="AC1407" t="s">
        <v>45</v>
      </c>
      <c r="AD1407" t="s">
        <v>190</v>
      </c>
      <c r="AE1407" t="s">
        <v>6520</v>
      </c>
      <c r="AF1407" t="s">
        <v>48</v>
      </c>
      <c r="AG1407">
        <v>620815</v>
      </c>
      <c r="AH1407">
        <v>1</v>
      </c>
      <c r="AI1407">
        <v>1</v>
      </c>
    </row>
    <row r="1408" spans="1:35" ht="16.850000000000001" customHeight="1">
      <c r="A1408" s="65" t="str">
        <f>IF(L1408="","",IF(COUNTIF(Wip!K:K,L1408)=0,IF(W1408="","KGB","KBB"),IF(AND(_xlfn.IFNA(VLOOKUP(L1408,Wip!K:M,3,0),"")="Y",Q1408="MTCAPPLYCONF"),"On Hold",IF(W1408="","KGB","KBB"))))</f>
        <v>KGB</v>
      </c>
      <c r="B1408" s="65" t="str">
        <f>IF(A1408="on hold", "on hold",
 IF(A1408="KGB", "Standard Shipment",
  IF(IFERROR(IFERROR(VLOOKUP(L1408, List!D:J, 7, 0), VLOOKUP(L1408&amp;"", List!D:J, 7, 0)), 0)=0,
   IF(IFERROR(IFERROR(VLOOKUP(L1408, 'CND List'!$A:$C, 3, 0), VLOOKUP(L1408&amp;"", 'CND List'!$A:$C, 3, 0)), 0)=0,
    IF(A1408="KBB", "-", ""),
    IFERROR(VLOOKUP(L1408, 'CND List'!$A:$C, 3, 0), VLOOKUP(L1408&amp;"", 'CND List'!$A:$C, 3, 0))
   ),
   IFERROR(VLOOKUP(L1408, List!D:J, 7, 0), VLOOKUP(L1408&amp;"", List!D:J, 7, 0))
  )
 )
)</f>
        <v>Standard Shipment</v>
      </c>
      <c r="C1408" s="66" t="str">
        <f t="shared" si="23"/>
        <v>Standard Shipment</v>
      </c>
      <c r="D1408" s="67" t="str">
        <f ca="1">IF(C1408="Local Scrap","Closed",IFERROR(IF(A1408="kgb","Closed",IF(MID(C1408,5,1)="Q","Closed",LOOKUP(TODAY()-W1408, {0,31,91,181,366}, {"0-30天","31-90天","91-180天","181-365天","365天以上"}))), LOOKUP(TODAY()-Z1408, {0,31,91,181,366}, {"0-30天","31-90天","91-180天","181-365天","365天以上"})))</f>
        <v>Closed</v>
      </c>
      <c r="E1408" s="67" t="str" cm="1">
        <f t="array" ref="E1408">IF(A1408&lt;&gt;"kbb", "", IF(IFERROR(VALUE(V1408), 0)=MAX(INDEX(($A$2:$A$4929="kbb")*($L$2:$L$4929=L1408)*IFERROR(VALUE($V$2:$V$4929), 0), 0)), "最新", "歷史重複"))</f>
        <v/>
      </c>
      <c r="F1408" t="s">
        <v>6482</v>
      </c>
      <c r="G1408" t="s">
        <v>29</v>
      </c>
      <c r="H1408" t="s">
        <v>30</v>
      </c>
      <c r="I1408" t="s">
        <v>6154</v>
      </c>
      <c r="J1408" t="s">
        <v>6483</v>
      </c>
      <c r="K1408" t="s">
        <v>6484</v>
      </c>
      <c r="L1408" t="s">
        <v>6521</v>
      </c>
      <c r="M1408" t="s">
        <v>3523</v>
      </c>
      <c r="N1408" t="s">
        <v>206</v>
      </c>
      <c r="O1408" t="s">
        <v>37</v>
      </c>
      <c r="P1408" t="s">
        <v>6522</v>
      </c>
      <c r="Q1408" t="s">
        <v>38</v>
      </c>
      <c r="R1408" t="s">
        <v>743</v>
      </c>
      <c r="S1408" t="s">
        <v>6516</v>
      </c>
      <c r="T1408" t="s">
        <v>6523</v>
      </c>
      <c r="U1408" t="s">
        <v>6524</v>
      </c>
      <c r="V1408" t="s">
        <v>6524</v>
      </c>
      <c r="W1408" t="s">
        <v>37</v>
      </c>
      <c r="X1408" t="s">
        <v>37</v>
      </c>
      <c r="Y1408" t="s">
        <v>37</v>
      </c>
      <c r="Z1408" t="s">
        <v>6525</v>
      </c>
      <c r="AA1408" t="s">
        <v>44</v>
      </c>
      <c r="AB1408" t="s">
        <v>44</v>
      </c>
      <c r="AC1408" t="s">
        <v>45</v>
      </c>
      <c r="AD1408" t="s">
        <v>190</v>
      </c>
      <c r="AE1408" t="s">
        <v>6526</v>
      </c>
      <c r="AF1408" t="s">
        <v>48</v>
      </c>
      <c r="AG1408">
        <v>620061</v>
      </c>
      <c r="AH1408">
        <v>1</v>
      </c>
      <c r="AI1408">
        <v>1</v>
      </c>
    </row>
    <row r="1409" spans="1:35" ht="16.850000000000001" customHeight="1">
      <c r="A1409" s="65" t="str">
        <f>IF(L1409="","",IF(COUNTIF(Wip!K:K,L1409)=0,IF(W1409="","KGB","KBB"),IF(AND(_xlfn.IFNA(VLOOKUP(L1409,Wip!K:M,3,0),"")="Y",Q1409="MTCAPPLYCONF"),"On Hold",IF(W1409="","KGB","KBB"))))</f>
        <v>KGB</v>
      </c>
      <c r="B1409" s="65" t="str">
        <f>IF(A1409="on hold", "on hold",
 IF(A1409="KGB", "Standard Shipment",
  IF(IFERROR(IFERROR(VLOOKUP(L1409, List!D:J, 7, 0), VLOOKUP(L1409&amp;"", List!D:J, 7, 0)), 0)=0,
   IF(IFERROR(IFERROR(VLOOKUP(L1409, 'CND List'!$A:$C, 3, 0), VLOOKUP(L1409&amp;"", 'CND List'!$A:$C, 3, 0)), 0)=0,
    IF(A1409="KBB", "-", ""),
    IFERROR(VLOOKUP(L1409, 'CND List'!$A:$C, 3, 0), VLOOKUP(L1409&amp;"", 'CND List'!$A:$C, 3, 0))
   ),
   IFERROR(VLOOKUP(L1409, List!D:J, 7, 0), VLOOKUP(L1409&amp;"", List!D:J, 7, 0))
  )
 )
)</f>
        <v>Standard Shipment</v>
      </c>
      <c r="C1409" s="66" t="str">
        <f t="shared" si="23"/>
        <v>Standard Shipment</v>
      </c>
      <c r="D1409" s="67" t="str">
        <f ca="1">IF(C1409="Local Scrap","Closed",IFERROR(IF(A1409="kgb","Closed",IF(MID(C1409,5,1)="Q","Closed",LOOKUP(TODAY()-W1409, {0,31,91,181,366}, {"0-30天","31-90天","91-180天","181-365天","365天以上"}))), LOOKUP(TODAY()-Z1409, {0,31,91,181,366}, {"0-30天","31-90天","91-180天","181-365天","365天以上"})))</f>
        <v>Closed</v>
      </c>
      <c r="E1409" s="67" t="str" cm="1">
        <f t="array" ref="E1409">IF(A1409&lt;&gt;"kbb", "", IF(IFERROR(VALUE(V1409), 0)=MAX(INDEX(($A$2:$A$4929="kbb")*($L$2:$L$4929=L1409)*IFERROR(VALUE($V$2:$V$4929), 0), 0)), "最新", "歷史重複"))</f>
        <v/>
      </c>
      <c r="F1409" t="s">
        <v>6482</v>
      </c>
      <c r="G1409" t="s">
        <v>29</v>
      </c>
      <c r="H1409" t="s">
        <v>30</v>
      </c>
      <c r="I1409" t="s">
        <v>6154</v>
      </c>
      <c r="J1409" t="s">
        <v>6483</v>
      </c>
      <c r="K1409" t="s">
        <v>6484</v>
      </c>
      <c r="L1409" t="s">
        <v>6527</v>
      </c>
      <c r="M1409" t="s">
        <v>981</v>
      </c>
      <c r="N1409" t="s">
        <v>556</v>
      </c>
      <c r="O1409" t="s">
        <v>37</v>
      </c>
      <c r="P1409" t="s">
        <v>6528</v>
      </c>
      <c r="Q1409" t="s">
        <v>38</v>
      </c>
      <c r="R1409" t="s">
        <v>1070</v>
      </c>
      <c r="S1409" t="s">
        <v>6529</v>
      </c>
      <c r="T1409" t="s">
        <v>6530</v>
      </c>
      <c r="U1409" t="s">
        <v>6502</v>
      </c>
      <c r="V1409" t="s">
        <v>6502</v>
      </c>
      <c r="W1409" t="s">
        <v>37</v>
      </c>
      <c r="X1409" t="s">
        <v>37</v>
      </c>
      <c r="Y1409" t="s">
        <v>37</v>
      </c>
      <c r="Z1409" t="s">
        <v>6531</v>
      </c>
      <c r="AA1409" t="s">
        <v>44</v>
      </c>
      <c r="AB1409" t="s">
        <v>44</v>
      </c>
      <c r="AC1409" t="s">
        <v>45</v>
      </c>
      <c r="AD1409" t="s">
        <v>190</v>
      </c>
      <c r="AE1409" t="s">
        <v>6532</v>
      </c>
      <c r="AF1409" t="s">
        <v>48</v>
      </c>
      <c r="AG1409">
        <v>620729</v>
      </c>
      <c r="AH1409">
        <v>1</v>
      </c>
      <c r="AI1409">
        <v>1</v>
      </c>
    </row>
    <row r="1410" spans="1:35" ht="16.850000000000001" customHeight="1">
      <c r="A1410" s="65" t="str">
        <f>IF(L1410="","",IF(COUNTIF(Wip!K:K,L1410)=0,IF(W1410="","KGB","KBB"),IF(AND(_xlfn.IFNA(VLOOKUP(L1410,Wip!K:M,3,0),"")="Y",Q1410="MTCAPPLYCONF"),"On Hold",IF(W1410="","KGB","KBB"))))</f>
        <v>KBB</v>
      </c>
      <c r="B1410" s="65">
        <f>IF(A1410="on hold", "on hold",
 IF(A1410="KGB", "Standard Shipment",
  IF(IFERROR(IFERROR(VLOOKUP(L1410, List!D:J, 7, 0), VLOOKUP(L1410&amp;"", List!D:J, 7, 0)), 0)=0,
   IF(IFERROR(IFERROR(VLOOKUP(L1410, 'CND List'!$A:$C, 3, 0), VLOOKUP(L1410&amp;"", 'CND List'!$A:$C, 3, 0)), 0)=0,
    IF(A1410="KBB", "-", ""),
    IFERROR(VLOOKUP(L1410, 'CND List'!$A:$C, 3, 0), VLOOKUP(L1410&amp;"", 'CND List'!$A:$C, 3, 0))
   ),
   IFERROR(VLOOKUP(L1410, List!D:J, 7, 0), VLOOKUP(L1410&amp;"", List!D:J, 7, 0))
  )
 )
)</f>
        <v>45852</v>
      </c>
      <c r="C1410" s="66" t="str">
        <f t="shared" si="23"/>
        <v>2025Q3</v>
      </c>
      <c r="D1410" s="67" t="str">
        <f ca="1">IF(C1410="Local Scrap","Closed",IFERROR(IF(A1410="kgb","Closed",IF(MID(C1410,5,1)="Q","Closed",LOOKUP(TODAY()-W1410, {0,31,91,181,366}, {"0-30天","31-90天","91-180天","181-365天","365天以上"}))), LOOKUP(TODAY()-Z1410, {0,31,91,181,366}, {"0-30天","31-90天","91-180天","181-365天","365天以上"})))</f>
        <v>Closed</v>
      </c>
      <c r="E1410" s="67" t="str" cm="1">
        <f t="array" ref="E1410">IF(A1410&lt;&gt;"kbb", "", IF(IFERROR(VALUE(V1410), 0)=MAX(INDEX(($A$2:$A$4929="kbb")*($L$2:$L$4929=L1410)*IFERROR(VALUE($V$2:$V$4929), 0), 0)), "最新", "歷史重複"))</f>
        <v>最新</v>
      </c>
      <c r="F1410" t="s">
        <v>6482</v>
      </c>
      <c r="G1410" t="s">
        <v>29</v>
      </c>
      <c r="H1410" t="s">
        <v>30</v>
      </c>
      <c r="I1410" t="s">
        <v>6154</v>
      </c>
      <c r="J1410" t="s">
        <v>6483</v>
      </c>
      <c r="K1410" t="s">
        <v>6484</v>
      </c>
      <c r="L1410" t="s">
        <v>6533</v>
      </c>
      <c r="M1410" t="s">
        <v>875</v>
      </c>
      <c r="N1410" t="s">
        <v>206</v>
      </c>
      <c r="O1410" t="s">
        <v>37</v>
      </c>
      <c r="P1410" t="s">
        <v>6533</v>
      </c>
      <c r="Q1410" t="s">
        <v>38</v>
      </c>
      <c r="R1410" t="s">
        <v>743</v>
      </c>
      <c r="S1410" t="s">
        <v>6529</v>
      </c>
      <c r="T1410" t="s">
        <v>37</v>
      </c>
      <c r="U1410" t="s">
        <v>37</v>
      </c>
      <c r="V1410" t="s">
        <v>6534</v>
      </c>
      <c r="W1410" t="s">
        <v>692</v>
      </c>
      <c r="X1410" t="s">
        <v>114</v>
      </c>
      <c r="Y1410" t="s">
        <v>6535</v>
      </c>
      <c r="Z1410" t="s">
        <v>6536</v>
      </c>
      <c r="AA1410" t="s">
        <v>44</v>
      </c>
      <c r="AB1410" t="s">
        <v>44</v>
      </c>
      <c r="AC1410" t="s">
        <v>117</v>
      </c>
      <c r="AD1410" t="s">
        <v>190</v>
      </c>
      <c r="AE1410" t="s">
        <v>37</v>
      </c>
      <c r="AF1410" t="s">
        <v>37</v>
      </c>
      <c r="AG1410" t="s">
        <v>37</v>
      </c>
      <c r="AH1410" t="s">
        <v>37</v>
      </c>
      <c r="AI1410" t="s">
        <v>37</v>
      </c>
    </row>
    <row r="1411" spans="1:35" ht="16.850000000000001" customHeight="1">
      <c r="A1411" s="65" t="str">
        <f>IF(L1411="","",IF(COUNTIF(Wip!K:K,L1411)=0,IF(W1411="","KGB","KBB"),IF(AND(_xlfn.IFNA(VLOOKUP(L1411,Wip!K:M,3,0),"")="Y",Q1411="MTCAPPLYCONF"),"On Hold",IF(W1411="","KGB","KBB"))))</f>
        <v>KGB</v>
      </c>
      <c r="B1411" s="65" t="str">
        <f>IF(A1411="on hold", "on hold",
 IF(A1411="KGB", "Standard Shipment",
  IF(IFERROR(IFERROR(VLOOKUP(L1411, List!D:J, 7, 0), VLOOKUP(L1411&amp;"", List!D:J, 7, 0)), 0)=0,
   IF(IFERROR(IFERROR(VLOOKUP(L1411, 'CND List'!$A:$C, 3, 0), VLOOKUP(L1411&amp;"", 'CND List'!$A:$C, 3, 0)), 0)=0,
    IF(A1411="KBB", "-", ""),
    IFERROR(VLOOKUP(L1411, 'CND List'!$A:$C, 3, 0), VLOOKUP(L1411&amp;"", 'CND List'!$A:$C, 3, 0))
   ),
   IFERROR(VLOOKUP(L1411, List!D:J, 7, 0), VLOOKUP(L1411&amp;"", List!D:J, 7, 0))
  )
 )
)</f>
        <v>Standard Shipment</v>
      </c>
      <c r="C1411" s="66" t="str">
        <f t="shared" si="23"/>
        <v>Standard Shipment</v>
      </c>
      <c r="D1411" s="67" t="str">
        <f ca="1">IF(C1411="Local Scrap","Closed",IFERROR(IF(A1411="kgb","Closed",IF(MID(C1411,5,1)="Q","Closed",LOOKUP(TODAY()-W1411, {0,31,91,181,366}, {"0-30天","31-90天","91-180天","181-365天","365天以上"}))), LOOKUP(TODAY()-Z1411, {0,31,91,181,366}, {"0-30天","31-90天","91-180天","181-365天","365天以上"})))</f>
        <v>Closed</v>
      </c>
      <c r="E1411" s="67" t="str" cm="1">
        <f t="array" ref="E1411">IF(A1411&lt;&gt;"kbb", "", IF(IFERROR(VALUE(V1411), 0)=MAX(INDEX(($A$2:$A$4929="kbb")*($L$2:$L$4929=L1411)*IFERROR(VALUE($V$2:$V$4929), 0), 0)), "最新", "歷史重複"))</f>
        <v/>
      </c>
      <c r="F1411" t="s">
        <v>6482</v>
      </c>
      <c r="G1411" t="s">
        <v>29</v>
      </c>
      <c r="H1411" t="s">
        <v>30</v>
      </c>
      <c r="I1411" t="s">
        <v>6154</v>
      </c>
      <c r="J1411" t="s">
        <v>6483</v>
      </c>
      <c r="K1411" t="s">
        <v>6484</v>
      </c>
      <c r="L1411" t="s">
        <v>6537</v>
      </c>
      <c r="M1411" t="s">
        <v>875</v>
      </c>
      <c r="N1411" t="s">
        <v>206</v>
      </c>
      <c r="O1411" t="s">
        <v>37</v>
      </c>
      <c r="P1411" t="s">
        <v>6538</v>
      </c>
      <c r="Q1411" t="s">
        <v>38</v>
      </c>
      <c r="R1411" t="s">
        <v>1070</v>
      </c>
      <c r="S1411" t="s">
        <v>6529</v>
      </c>
      <c r="T1411" t="s">
        <v>6539</v>
      </c>
      <c r="U1411" t="s">
        <v>6502</v>
      </c>
      <c r="V1411" t="s">
        <v>6502</v>
      </c>
      <c r="W1411" t="s">
        <v>37</v>
      </c>
      <c r="X1411" t="s">
        <v>37</v>
      </c>
      <c r="Y1411" t="s">
        <v>37</v>
      </c>
      <c r="Z1411" t="s">
        <v>6540</v>
      </c>
      <c r="AA1411" t="s">
        <v>44</v>
      </c>
      <c r="AB1411" t="s">
        <v>44</v>
      </c>
      <c r="AC1411" t="s">
        <v>45</v>
      </c>
      <c r="AD1411" t="s">
        <v>190</v>
      </c>
      <c r="AE1411" t="s">
        <v>6532</v>
      </c>
      <c r="AF1411" t="s">
        <v>48</v>
      </c>
      <c r="AG1411">
        <v>620729</v>
      </c>
      <c r="AH1411">
        <v>1</v>
      </c>
      <c r="AI1411">
        <v>1</v>
      </c>
    </row>
    <row r="1412" spans="1:35" ht="16.850000000000001" customHeight="1">
      <c r="A1412" s="65" t="str">
        <f>IF(L1412="","",IF(COUNTIF(Wip!K:K,L1412)=0,IF(W1412="","KGB","KBB"),IF(AND(_xlfn.IFNA(VLOOKUP(L1412,Wip!K:M,3,0),"")="Y",Q1412="MTCAPPLYCONF"),"On Hold",IF(W1412="","KGB","KBB"))))</f>
        <v>KGB</v>
      </c>
      <c r="B1412" s="65" t="str">
        <f>IF(A1412="on hold", "on hold",
 IF(A1412="KGB", "Standard Shipment",
  IF(IFERROR(IFERROR(VLOOKUP(L1412, List!D:J, 7, 0), VLOOKUP(L1412&amp;"", List!D:J, 7, 0)), 0)=0,
   IF(IFERROR(IFERROR(VLOOKUP(L1412, 'CND List'!$A:$C, 3, 0), VLOOKUP(L1412&amp;"", 'CND List'!$A:$C, 3, 0)), 0)=0,
    IF(A1412="KBB", "-", ""),
    IFERROR(VLOOKUP(L1412, 'CND List'!$A:$C, 3, 0), VLOOKUP(L1412&amp;"", 'CND List'!$A:$C, 3, 0))
   ),
   IFERROR(VLOOKUP(L1412, List!D:J, 7, 0), VLOOKUP(L1412&amp;"", List!D:J, 7, 0))
  )
 )
)</f>
        <v>Standard Shipment</v>
      </c>
      <c r="C1412" s="66" t="str">
        <f t="shared" si="23"/>
        <v>Standard Shipment</v>
      </c>
      <c r="D1412" s="67" t="str">
        <f ca="1">IF(C1412="Local Scrap","Closed",IFERROR(IF(A1412="kgb","Closed",IF(MID(C1412,5,1)="Q","Closed",LOOKUP(TODAY()-W1412, {0,31,91,181,366}, {"0-30天","31-90天","91-180天","181-365天","365天以上"}))), LOOKUP(TODAY()-Z1412, {0,31,91,181,366}, {"0-30天","31-90天","91-180天","181-365天","365天以上"})))</f>
        <v>Closed</v>
      </c>
      <c r="E1412" s="67" t="str" cm="1">
        <f t="array" ref="E1412">IF(A1412&lt;&gt;"kbb", "", IF(IFERROR(VALUE(V1412), 0)=MAX(INDEX(($A$2:$A$4929="kbb")*($L$2:$L$4929=L1412)*IFERROR(VALUE($V$2:$V$4929), 0), 0)), "最新", "歷史重複"))</f>
        <v/>
      </c>
      <c r="F1412" t="s">
        <v>6482</v>
      </c>
      <c r="G1412" t="s">
        <v>29</v>
      </c>
      <c r="H1412" t="s">
        <v>30</v>
      </c>
      <c r="I1412" t="s">
        <v>6154</v>
      </c>
      <c r="J1412" t="s">
        <v>6483</v>
      </c>
      <c r="K1412" t="s">
        <v>6484</v>
      </c>
      <c r="L1412" t="s">
        <v>6541</v>
      </c>
      <c r="M1412" t="s">
        <v>981</v>
      </c>
      <c r="N1412" t="s">
        <v>556</v>
      </c>
      <c r="O1412" t="s">
        <v>37</v>
      </c>
      <c r="P1412" t="s">
        <v>6542</v>
      </c>
      <c r="Q1412" t="s">
        <v>38</v>
      </c>
      <c r="R1412" t="s">
        <v>743</v>
      </c>
      <c r="S1412" t="s">
        <v>6490</v>
      </c>
      <c r="T1412" t="s">
        <v>6543</v>
      </c>
      <c r="U1412" t="s">
        <v>6511</v>
      </c>
      <c r="V1412" t="s">
        <v>6511</v>
      </c>
      <c r="W1412" t="s">
        <v>37</v>
      </c>
      <c r="X1412" t="s">
        <v>37</v>
      </c>
      <c r="Y1412" t="s">
        <v>37</v>
      </c>
      <c r="Z1412" t="s">
        <v>6544</v>
      </c>
      <c r="AA1412" t="s">
        <v>44</v>
      </c>
      <c r="AB1412" t="s">
        <v>44</v>
      </c>
      <c r="AC1412" t="s">
        <v>45</v>
      </c>
      <c r="AD1412" t="s">
        <v>190</v>
      </c>
      <c r="AE1412" t="s">
        <v>6513</v>
      </c>
      <c r="AF1412" t="s">
        <v>48</v>
      </c>
      <c r="AG1412">
        <v>620233</v>
      </c>
      <c r="AH1412">
        <v>1</v>
      </c>
      <c r="AI1412">
        <v>1</v>
      </c>
    </row>
    <row r="1413" spans="1:35" ht="16.850000000000001" customHeight="1">
      <c r="A1413" s="65" t="str">
        <f>IF(L1413="","",IF(COUNTIF(Wip!K:K,L1413)=0,IF(W1413="","KGB","KBB"),IF(AND(_xlfn.IFNA(VLOOKUP(L1413,Wip!K:M,3,0),"")="Y",Q1413="MTCAPPLYCONF"),"On Hold",IF(W1413="","KGB","KBB"))))</f>
        <v>KBB</v>
      </c>
      <c r="B1413" s="65">
        <f>IF(A1413="on hold", "on hold",
 IF(A1413="KGB", "Standard Shipment",
  IF(IFERROR(IFERROR(VLOOKUP(L1413, List!D:J, 7, 0), VLOOKUP(L1413&amp;"", List!D:J, 7, 0)), 0)=0,
   IF(IFERROR(IFERROR(VLOOKUP(L1413, 'CND List'!$A:$C, 3, 0), VLOOKUP(L1413&amp;"", 'CND List'!$A:$C, 3, 0)), 0)=0,
    IF(A1413="KBB", "-", ""),
    IFERROR(VLOOKUP(L1413, 'CND List'!$A:$C, 3, 0), VLOOKUP(L1413&amp;"", 'CND List'!$A:$C, 3, 0))
   ),
   IFERROR(VLOOKUP(L1413, List!D:J, 7, 0), VLOOKUP(L1413&amp;"", List!D:J, 7, 0))
  )
 )
)</f>
        <v>46126</v>
      </c>
      <c r="C1413" s="66" t="str">
        <f t="shared" si="23"/>
        <v>2026Q2</v>
      </c>
      <c r="D1413" s="67" t="str">
        <f ca="1">IF(C1413="Local Scrap","Closed",IFERROR(IF(A1413="kgb","Closed",IF(MID(C1413,5,1)="Q","Closed",LOOKUP(TODAY()-W1413, {0,31,91,181,366}, {"0-30天","31-90天","91-180天","181-365天","365天以上"}))), LOOKUP(TODAY()-Z1413, {0,31,91,181,366}, {"0-30天","31-90天","91-180天","181-365天","365天以上"})))</f>
        <v>Closed</v>
      </c>
      <c r="E1413" s="67" t="str" cm="1">
        <f t="array" ref="E1413">IF(A1413&lt;&gt;"kbb", "", IF(IFERROR(VALUE(V1413), 0)=MAX(INDEX(($A$2:$A$4929="kbb")*($L$2:$L$4929=L1413)*IFERROR(VALUE($V$2:$V$4929), 0), 0)), "最新", "歷史重複"))</f>
        <v>最新</v>
      </c>
      <c r="F1413" t="s">
        <v>6482</v>
      </c>
      <c r="G1413" t="s">
        <v>29</v>
      </c>
      <c r="H1413" t="s">
        <v>30</v>
      </c>
      <c r="I1413" t="s">
        <v>6154</v>
      </c>
      <c r="J1413" t="s">
        <v>6483</v>
      </c>
      <c r="K1413" t="s">
        <v>6484</v>
      </c>
      <c r="L1413" t="s">
        <v>6545</v>
      </c>
      <c r="M1413" t="s">
        <v>4046</v>
      </c>
      <c r="N1413" t="s">
        <v>556</v>
      </c>
      <c r="O1413" t="s">
        <v>37</v>
      </c>
      <c r="P1413" t="s">
        <v>6545</v>
      </c>
      <c r="Q1413" t="s">
        <v>38</v>
      </c>
      <c r="R1413" t="s">
        <v>743</v>
      </c>
      <c r="S1413" t="s">
        <v>6490</v>
      </c>
      <c r="T1413" t="s">
        <v>37</v>
      </c>
      <c r="U1413" t="s">
        <v>37</v>
      </c>
      <c r="V1413" t="s">
        <v>6546</v>
      </c>
      <c r="W1413" t="s">
        <v>692</v>
      </c>
      <c r="X1413" t="s">
        <v>114</v>
      </c>
      <c r="Y1413" t="s">
        <v>6547</v>
      </c>
      <c r="Z1413" t="s">
        <v>6548</v>
      </c>
      <c r="AA1413" t="s">
        <v>44</v>
      </c>
      <c r="AB1413" t="s">
        <v>44</v>
      </c>
      <c r="AC1413" t="s">
        <v>117</v>
      </c>
      <c r="AD1413" t="s">
        <v>190</v>
      </c>
      <c r="AE1413" t="s">
        <v>37</v>
      </c>
      <c r="AF1413" t="s">
        <v>37</v>
      </c>
      <c r="AG1413" t="s">
        <v>37</v>
      </c>
      <c r="AH1413" t="s">
        <v>37</v>
      </c>
      <c r="AI1413" t="s">
        <v>37</v>
      </c>
    </row>
    <row r="1414" spans="1:35" ht="16.850000000000001" customHeight="1">
      <c r="A1414" s="65" t="str">
        <f>IF(L1414="","",IF(COUNTIF(Wip!K:K,L1414)=0,IF(W1414="","KGB","KBB"),IF(AND(_xlfn.IFNA(VLOOKUP(L1414,Wip!K:M,3,0),"")="Y",Q1414="MTCAPPLYCONF"),"On Hold",IF(W1414="","KGB","KBB"))))</f>
        <v>KGB</v>
      </c>
      <c r="B1414" s="65" t="str">
        <f>IF(A1414="on hold", "on hold",
 IF(A1414="KGB", "Standard Shipment",
  IF(IFERROR(IFERROR(VLOOKUP(L1414, List!D:J, 7, 0), VLOOKUP(L1414&amp;"", List!D:J, 7, 0)), 0)=0,
   IF(IFERROR(IFERROR(VLOOKUP(L1414, 'CND List'!$A:$C, 3, 0), VLOOKUP(L1414&amp;"", 'CND List'!$A:$C, 3, 0)), 0)=0,
    IF(A1414="KBB", "-", ""),
    IFERROR(VLOOKUP(L1414, 'CND List'!$A:$C, 3, 0), VLOOKUP(L1414&amp;"", 'CND List'!$A:$C, 3, 0))
   ),
   IFERROR(VLOOKUP(L1414, List!D:J, 7, 0), VLOOKUP(L1414&amp;"", List!D:J, 7, 0))
  )
 )
)</f>
        <v>Standard Shipment</v>
      </c>
      <c r="C1414" s="66" t="str">
        <f t="shared" si="23"/>
        <v>Standard Shipment</v>
      </c>
      <c r="D1414" s="67" t="str">
        <f ca="1">IF(C1414="Local Scrap","Closed",IFERROR(IF(A1414="kgb","Closed",IF(MID(C1414,5,1)="Q","Closed",LOOKUP(TODAY()-W1414, {0,31,91,181,366}, {"0-30天","31-90天","91-180天","181-365天","365天以上"}))), LOOKUP(TODAY()-Z1414, {0,31,91,181,366}, {"0-30天","31-90天","91-180天","181-365天","365天以上"})))</f>
        <v>Closed</v>
      </c>
      <c r="E1414" s="67" t="str" cm="1">
        <f t="array" ref="E1414">IF(A1414&lt;&gt;"kbb", "", IF(IFERROR(VALUE(V1414), 0)=MAX(INDEX(($A$2:$A$4929="kbb")*($L$2:$L$4929=L1414)*IFERROR(VALUE($V$2:$V$4929), 0), 0)), "最新", "歷史重複"))</f>
        <v/>
      </c>
      <c r="F1414" t="s">
        <v>6482</v>
      </c>
      <c r="G1414" t="s">
        <v>29</v>
      </c>
      <c r="H1414" t="s">
        <v>30</v>
      </c>
      <c r="I1414" t="s">
        <v>6154</v>
      </c>
      <c r="J1414" t="s">
        <v>6483</v>
      </c>
      <c r="K1414" t="s">
        <v>6484</v>
      </c>
      <c r="L1414" t="s">
        <v>6549</v>
      </c>
      <c r="M1414" t="s">
        <v>981</v>
      </c>
      <c r="N1414" t="s">
        <v>556</v>
      </c>
      <c r="O1414" t="s">
        <v>37</v>
      </c>
      <c r="P1414" t="s">
        <v>6550</v>
      </c>
      <c r="Q1414" t="s">
        <v>38</v>
      </c>
      <c r="R1414" t="s">
        <v>743</v>
      </c>
      <c r="S1414" t="s">
        <v>6495</v>
      </c>
      <c r="T1414" t="s">
        <v>6551</v>
      </c>
      <c r="U1414" t="s">
        <v>6511</v>
      </c>
      <c r="V1414" t="s">
        <v>6511</v>
      </c>
      <c r="W1414" t="s">
        <v>37</v>
      </c>
      <c r="X1414" t="s">
        <v>37</v>
      </c>
      <c r="Y1414" t="s">
        <v>37</v>
      </c>
      <c r="Z1414" t="s">
        <v>6552</v>
      </c>
      <c r="AA1414" t="s">
        <v>44</v>
      </c>
      <c r="AB1414" t="s">
        <v>44</v>
      </c>
      <c r="AC1414" t="s">
        <v>45</v>
      </c>
      <c r="AD1414" t="s">
        <v>190</v>
      </c>
      <c r="AE1414" t="s">
        <v>6513</v>
      </c>
      <c r="AF1414" t="s">
        <v>48</v>
      </c>
      <c r="AG1414">
        <v>620233</v>
      </c>
      <c r="AH1414">
        <v>1</v>
      </c>
      <c r="AI1414">
        <v>1</v>
      </c>
    </row>
    <row r="1415" spans="1:35" ht="16.850000000000001" customHeight="1">
      <c r="A1415" s="65" t="str">
        <f>IF(L1415="","",IF(COUNTIF(Wip!K:K,L1415)=0,IF(W1415="","KGB","KBB"),IF(AND(_xlfn.IFNA(VLOOKUP(L1415,Wip!K:M,3,0),"")="Y",Q1415="MTCAPPLYCONF"),"On Hold",IF(W1415="","KGB","KBB"))))</f>
        <v>KBB</v>
      </c>
      <c r="B1415" s="65">
        <f>IF(A1415="on hold", "on hold",
 IF(A1415="KGB", "Standard Shipment",
  IF(IFERROR(IFERROR(VLOOKUP(L1415, List!D:J, 7, 0), VLOOKUP(L1415&amp;"", List!D:J, 7, 0)), 0)=0,
   IF(IFERROR(IFERROR(VLOOKUP(L1415, 'CND List'!$A:$C, 3, 0), VLOOKUP(L1415&amp;"", 'CND List'!$A:$C, 3, 0)), 0)=0,
    IF(A1415="KBB", "-", ""),
    IFERROR(VLOOKUP(L1415, 'CND List'!$A:$C, 3, 0), VLOOKUP(L1415&amp;"", 'CND List'!$A:$C, 3, 0))
   ),
   IFERROR(VLOOKUP(L1415, List!D:J, 7, 0), VLOOKUP(L1415&amp;"", List!D:J, 7, 0))
  )
 )
)</f>
        <v>46126</v>
      </c>
      <c r="C1415" s="66" t="str">
        <f t="shared" si="23"/>
        <v>2026Q2</v>
      </c>
      <c r="D1415" s="67" t="str">
        <f ca="1">IF(C1415="Local Scrap","Closed",IFERROR(IF(A1415="kgb","Closed",IF(MID(C1415,5,1)="Q","Closed",LOOKUP(TODAY()-W1415, {0,31,91,181,366}, {"0-30天","31-90天","91-180天","181-365天","365天以上"}))), LOOKUP(TODAY()-Z1415, {0,31,91,181,366}, {"0-30天","31-90天","91-180天","181-365天","365天以上"})))</f>
        <v>Closed</v>
      </c>
      <c r="E1415" s="67" t="str" cm="1">
        <f t="array" ref="E1415">IF(A1415&lt;&gt;"kbb", "", IF(IFERROR(VALUE(V1415), 0)=MAX(INDEX(($A$2:$A$4929="kbb")*($L$2:$L$4929=L1415)*IFERROR(VALUE($V$2:$V$4929), 0), 0)), "最新", "歷史重複"))</f>
        <v>最新</v>
      </c>
      <c r="F1415" t="s">
        <v>6482</v>
      </c>
      <c r="G1415" t="s">
        <v>29</v>
      </c>
      <c r="H1415" t="s">
        <v>30</v>
      </c>
      <c r="I1415" t="s">
        <v>6154</v>
      </c>
      <c r="J1415" t="s">
        <v>6483</v>
      </c>
      <c r="K1415" t="s">
        <v>6484</v>
      </c>
      <c r="L1415" t="s">
        <v>6553</v>
      </c>
      <c r="M1415" t="s">
        <v>555</v>
      </c>
      <c r="N1415" t="s">
        <v>556</v>
      </c>
      <c r="O1415" t="s">
        <v>37</v>
      </c>
      <c r="P1415" t="s">
        <v>6553</v>
      </c>
      <c r="Q1415" t="s">
        <v>38</v>
      </c>
      <c r="R1415" t="s">
        <v>743</v>
      </c>
      <c r="S1415" t="s">
        <v>6490</v>
      </c>
      <c r="T1415" t="s">
        <v>37</v>
      </c>
      <c r="U1415" t="s">
        <v>37</v>
      </c>
      <c r="V1415" t="s">
        <v>6554</v>
      </c>
      <c r="W1415" t="s">
        <v>692</v>
      </c>
      <c r="X1415" t="s">
        <v>114</v>
      </c>
      <c r="Y1415" t="s">
        <v>6492</v>
      </c>
      <c r="Z1415" t="s">
        <v>6555</v>
      </c>
      <c r="AA1415" t="s">
        <v>44</v>
      </c>
      <c r="AB1415" t="s">
        <v>44</v>
      </c>
      <c r="AC1415" t="s">
        <v>117</v>
      </c>
      <c r="AD1415" t="s">
        <v>190</v>
      </c>
      <c r="AE1415" t="s">
        <v>37</v>
      </c>
      <c r="AF1415" t="s">
        <v>37</v>
      </c>
      <c r="AG1415" t="s">
        <v>37</v>
      </c>
      <c r="AH1415" t="s">
        <v>37</v>
      </c>
      <c r="AI1415" t="s">
        <v>37</v>
      </c>
    </row>
    <row r="1416" spans="1:35" ht="16.850000000000001" customHeight="1">
      <c r="A1416" s="65" t="str">
        <f>IF(L1416="","",IF(COUNTIF(Wip!K:K,L1416)=0,IF(W1416="","KGB","KBB"),IF(AND(_xlfn.IFNA(VLOOKUP(L1416,Wip!K:M,3,0),"")="Y",Q1416="MTCAPPLYCONF"),"On Hold",IF(W1416="","KGB","KBB"))))</f>
        <v>KGB</v>
      </c>
      <c r="B1416" s="65" t="str">
        <f>IF(A1416="on hold", "on hold",
 IF(A1416="KGB", "Standard Shipment",
  IF(IFERROR(IFERROR(VLOOKUP(L1416, List!D:J, 7, 0), VLOOKUP(L1416&amp;"", List!D:J, 7, 0)), 0)=0,
   IF(IFERROR(IFERROR(VLOOKUP(L1416, 'CND List'!$A:$C, 3, 0), VLOOKUP(L1416&amp;"", 'CND List'!$A:$C, 3, 0)), 0)=0,
    IF(A1416="KBB", "-", ""),
    IFERROR(VLOOKUP(L1416, 'CND List'!$A:$C, 3, 0), VLOOKUP(L1416&amp;"", 'CND List'!$A:$C, 3, 0))
   ),
   IFERROR(VLOOKUP(L1416, List!D:J, 7, 0), VLOOKUP(L1416&amp;"", List!D:J, 7, 0))
  )
 )
)</f>
        <v>Standard Shipment</v>
      </c>
      <c r="C1416" s="66" t="str">
        <f t="shared" si="23"/>
        <v>Standard Shipment</v>
      </c>
      <c r="D1416" s="67" t="str">
        <f ca="1">IF(C1416="Local Scrap","Closed",IFERROR(IF(A1416="kgb","Closed",IF(MID(C1416,5,1)="Q","Closed",LOOKUP(TODAY()-W1416, {0,31,91,181,366}, {"0-30天","31-90天","91-180天","181-365天","365天以上"}))), LOOKUP(TODAY()-Z1416, {0,31,91,181,366}, {"0-30天","31-90天","91-180天","181-365天","365天以上"})))</f>
        <v>Closed</v>
      </c>
      <c r="E1416" s="67" t="str" cm="1">
        <f t="array" ref="E1416">IF(A1416&lt;&gt;"kbb", "", IF(IFERROR(VALUE(V1416), 0)=MAX(INDEX(($A$2:$A$4929="kbb")*($L$2:$L$4929=L1416)*IFERROR(VALUE($V$2:$V$4929), 0), 0)), "最新", "歷史重複"))</f>
        <v/>
      </c>
      <c r="F1416" t="s">
        <v>6482</v>
      </c>
      <c r="G1416" t="s">
        <v>29</v>
      </c>
      <c r="H1416" t="s">
        <v>30</v>
      </c>
      <c r="I1416" t="s">
        <v>6154</v>
      </c>
      <c r="J1416" t="s">
        <v>6483</v>
      </c>
      <c r="K1416" t="s">
        <v>6484</v>
      </c>
      <c r="L1416" t="s">
        <v>6556</v>
      </c>
      <c r="M1416" t="s">
        <v>6557</v>
      </c>
      <c r="N1416" t="s">
        <v>2115</v>
      </c>
      <c r="O1416" t="s">
        <v>37</v>
      </c>
      <c r="P1416" t="s">
        <v>6558</v>
      </c>
      <c r="Q1416" t="s">
        <v>38</v>
      </c>
      <c r="R1416" t="s">
        <v>1070</v>
      </c>
      <c r="S1416" t="s">
        <v>6490</v>
      </c>
      <c r="T1416" t="s">
        <v>6559</v>
      </c>
      <c r="U1416" t="s">
        <v>6502</v>
      </c>
      <c r="V1416" t="s">
        <v>6502</v>
      </c>
      <c r="W1416" t="s">
        <v>37</v>
      </c>
      <c r="X1416" t="s">
        <v>37</v>
      </c>
      <c r="Y1416" t="s">
        <v>37</v>
      </c>
      <c r="Z1416" t="s">
        <v>6560</v>
      </c>
      <c r="AA1416" t="s">
        <v>44</v>
      </c>
      <c r="AB1416" t="s">
        <v>44</v>
      </c>
      <c r="AC1416" t="s">
        <v>45</v>
      </c>
      <c r="AD1416" t="s">
        <v>190</v>
      </c>
      <c r="AE1416" t="s">
        <v>6532</v>
      </c>
      <c r="AF1416" t="s">
        <v>48</v>
      </c>
      <c r="AG1416">
        <v>620729</v>
      </c>
      <c r="AH1416">
        <v>1</v>
      </c>
      <c r="AI1416">
        <v>1</v>
      </c>
    </row>
    <row r="1417" spans="1:35" ht="16.850000000000001" customHeight="1">
      <c r="A1417" s="65" t="str">
        <f>IF(L1417="","",IF(COUNTIF(Wip!K:K,L1417)=0,IF(W1417="","KGB","KBB"),IF(AND(_xlfn.IFNA(VLOOKUP(L1417,Wip!K:M,3,0),"")="Y",Q1417="MTCAPPLYCONF"),"On Hold",IF(W1417="","KGB","KBB"))))</f>
        <v>KBB</v>
      </c>
      <c r="B1417" s="65">
        <f>IF(A1417="on hold", "on hold",
 IF(A1417="KGB", "Standard Shipment",
  IF(IFERROR(IFERROR(VLOOKUP(L1417, List!D:J, 7, 0), VLOOKUP(L1417&amp;"", List!D:J, 7, 0)), 0)=0,
   IF(IFERROR(IFERROR(VLOOKUP(L1417, 'CND List'!$A:$C, 3, 0), VLOOKUP(L1417&amp;"", 'CND List'!$A:$C, 3, 0)), 0)=0,
    IF(A1417="KBB", "-", ""),
    IFERROR(VLOOKUP(L1417, 'CND List'!$A:$C, 3, 0), VLOOKUP(L1417&amp;"", 'CND List'!$A:$C, 3, 0))
   ),
   IFERROR(VLOOKUP(L1417, List!D:J, 7, 0), VLOOKUP(L1417&amp;"", List!D:J, 7, 0))
  )
 )
)</f>
        <v>45852</v>
      </c>
      <c r="C1417" s="66" t="str">
        <f t="shared" si="23"/>
        <v>2025Q3</v>
      </c>
      <c r="D1417" s="67" t="str">
        <f ca="1">IF(C1417="Local Scrap","Closed",IFERROR(IF(A1417="kgb","Closed",IF(MID(C1417,5,1)="Q","Closed",LOOKUP(TODAY()-W1417, {0,31,91,181,366}, {"0-30天","31-90天","91-180天","181-365天","365天以上"}))), LOOKUP(TODAY()-Z1417, {0,31,91,181,366}, {"0-30天","31-90天","91-180天","181-365天","365天以上"})))</f>
        <v>Closed</v>
      </c>
      <c r="E1417" s="67" t="str" cm="1">
        <f t="array" ref="E1417">IF(A1417&lt;&gt;"kbb", "", IF(IFERROR(VALUE(V1417), 0)=MAX(INDEX(($A$2:$A$4929="kbb")*($L$2:$L$4929=L1417)*IFERROR(VALUE($V$2:$V$4929), 0), 0)), "最新", "歷史重複"))</f>
        <v>最新</v>
      </c>
      <c r="F1417" t="s">
        <v>6482</v>
      </c>
      <c r="G1417" t="s">
        <v>29</v>
      </c>
      <c r="H1417" t="s">
        <v>30</v>
      </c>
      <c r="I1417" t="s">
        <v>6154</v>
      </c>
      <c r="J1417" t="s">
        <v>6483</v>
      </c>
      <c r="K1417" t="s">
        <v>6484</v>
      </c>
      <c r="L1417" t="s">
        <v>6561</v>
      </c>
      <c r="M1417" t="s">
        <v>3523</v>
      </c>
      <c r="N1417" t="s">
        <v>206</v>
      </c>
      <c r="O1417" t="s">
        <v>37</v>
      </c>
      <c r="P1417" t="s">
        <v>6561</v>
      </c>
      <c r="Q1417" t="s">
        <v>38</v>
      </c>
      <c r="R1417" t="s">
        <v>743</v>
      </c>
      <c r="S1417" t="s">
        <v>6495</v>
      </c>
      <c r="T1417" t="s">
        <v>37</v>
      </c>
      <c r="U1417" t="s">
        <v>37</v>
      </c>
      <c r="V1417" t="s">
        <v>6562</v>
      </c>
      <c r="W1417" t="s">
        <v>692</v>
      </c>
      <c r="X1417" t="s">
        <v>114</v>
      </c>
      <c r="Y1417" t="s">
        <v>6563</v>
      </c>
      <c r="Z1417" t="s">
        <v>6564</v>
      </c>
      <c r="AA1417" t="s">
        <v>44</v>
      </c>
      <c r="AB1417" t="s">
        <v>44</v>
      </c>
      <c r="AC1417" t="s">
        <v>117</v>
      </c>
      <c r="AD1417" t="s">
        <v>190</v>
      </c>
      <c r="AE1417" t="s">
        <v>37</v>
      </c>
      <c r="AF1417" t="s">
        <v>37</v>
      </c>
      <c r="AG1417" t="s">
        <v>37</v>
      </c>
      <c r="AH1417" t="s">
        <v>37</v>
      </c>
      <c r="AI1417" t="s">
        <v>37</v>
      </c>
    </row>
    <row r="1418" spans="1:35" ht="16.850000000000001" customHeight="1">
      <c r="A1418" s="65" t="str">
        <f>IF(L1418="","",IF(COUNTIF(Wip!K:K,L1418)=0,IF(W1418="","KGB","KBB"),IF(AND(_xlfn.IFNA(VLOOKUP(L1418,Wip!K:M,3,0),"")="Y",Q1418="MTCAPPLYCONF"),"On Hold",IF(W1418="","KGB","KBB"))))</f>
        <v>KBB</v>
      </c>
      <c r="B1418" s="65">
        <f>IF(A1418="on hold", "on hold",
 IF(A1418="KGB", "Standard Shipment",
  IF(IFERROR(IFERROR(VLOOKUP(L1418, List!D:J, 7, 0), VLOOKUP(L1418&amp;"", List!D:J, 7, 0)), 0)=0,
   IF(IFERROR(IFERROR(VLOOKUP(L1418, 'CND List'!$A:$C, 3, 0), VLOOKUP(L1418&amp;"", 'CND List'!$A:$C, 3, 0)), 0)=0,
    IF(A1418="KBB", "-", ""),
    IFERROR(VLOOKUP(L1418, 'CND List'!$A:$C, 3, 0), VLOOKUP(L1418&amp;"", 'CND List'!$A:$C, 3, 0))
   ),
   IFERROR(VLOOKUP(L1418, List!D:J, 7, 0), VLOOKUP(L1418&amp;"", List!D:J, 7, 0))
  )
 )
)</f>
        <v>45852</v>
      </c>
      <c r="C1418" s="66" t="str">
        <f t="shared" si="23"/>
        <v>2025Q3</v>
      </c>
      <c r="D1418" s="67" t="str">
        <f ca="1">IF(C1418="Local Scrap","Closed",IFERROR(IF(A1418="kgb","Closed",IF(MID(C1418,5,1)="Q","Closed",LOOKUP(TODAY()-W1418, {0,31,91,181,366}, {"0-30天","31-90天","91-180天","181-365天","365天以上"}))), LOOKUP(TODAY()-Z1418, {0,31,91,181,366}, {"0-30天","31-90天","91-180天","181-365天","365天以上"})))</f>
        <v>Closed</v>
      </c>
      <c r="E1418" s="67" t="str" cm="1">
        <f t="array" ref="E1418">IF(A1418&lt;&gt;"kbb", "", IF(IFERROR(VALUE(V1418), 0)=MAX(INDEX(($A$2:$A$4929="kbb")*($L$2:$L$4929=L1418)*IFERROR(VALUE($V$2:$V$4929), 0), 0)), "最新", "歷史重複"))</f>
        <v>最新</v>
      </c>
      <c r="F1418" t="s">
        <v>6482</v>
      </c>
      <c r="G1418" t="s">
        <v>29</v>
      </c>
      <c r="H1418" t="s">
        <v>30</v>
      </c>
      <c r="I1418" t="s">
        <v>6154</v>
      </c>
      <c r="J1418" t="s">
        <v>6483</v>
      </c>
      <c r="K1418" t="s">
        <v>6484</v>
      </c>
      <c r="L1418" t="s">
        <v>6565</v>
      </c>
      <c r="M1418" t="s">
        <v>981</v>
      </c>
      <c r="N1418" t="s">
        <v>556</v>
      </c>
      <c r="O1418" t="s">
        <v>37</v>
      </c>
      <c r="P1418" t="s">
        <v>6565</v>
      </c>
      <c r="Q1418" t="s">
        <v>38</v>
      </c>
      <c r="R1418" t="s">
        <v>743</v>
      </c>
      <c r="S1418" t="s">
        <v>6495</v>
      </c>
      <c r="T1418" t="s">
        <v>37</v>
      </c>
      <c r="U1418" t="s">
        <v>37</v>
      </c>
      <c r="V1418" t="s">
        <v>6566</v>
      </c>
      <c r="W1418" t="s">
        <v>1157</v>
      </c>
      <c r="X1418" t="s">
        <v>114</v>
      </c>
      <c r="Y1418" t="s">
        <v>1158</v>
      </c>
      <c r="Z1418" t="s">
        <v>6567</v>
      </c>
      <c r="AA1418" t="s">
        <v>44</v>
      </c>
      <c r="AB1418" t="s">
        <v>44</v>
      </c>
      <c r="AC1418" t="s">
        <v>117</v>
      </c>
      <c r="AD1418" t="s">
        <v>190</v>
      </c>
      <c r="AE1418" t="s">
        <v>37</v>
      </c>
      <c r="AF1418" t="s">
        <v>37</v>
      </c>
      <c r="AG1418" t="s">
        <v>37</v>
      </c>
      <c r="AH1418" t="s">
        <v>37</v>
      </c>
      <c r="AI1418" t="s">
        <v>37</v>
      </c>
    </row>
    <row r="1419" spans="1:35" ht="16.850000000000001" customHeight="1">
      <c r="A1419" s="65" t="str">
        <f>IF(L1419="","",IF(COUNTIF(Wip!K:K,L1419)=0,IF(W1419="","KGB","KBB"),IF(AND(_xlfn.IFNA(VLOOKUP(L1419,Wip!K:M,3,0),"")="Y",Q1419="MTCAPPLYCONF"),"On Hold",IF(W1419="","KGB","KBB"))))</f>
        <v>KBB</v>
      </c>
      <c r="B1419" s="65">
        <f>IF(A1419="on hold", "on hold",
 IF(A1419="KGB", "Standard Shipment",
  IF(IFERROR(IFERROR(VLOOKUP(L1419, List!D:J, 7, 0), VLOOKUP(L1419&amp;"", List!D:J, 7, 0)), 0)=0,
   IF(IFERROR(IFERROR(VLOOKUP(L1419, 'CND List'!$A:$C, 3, 0), VLOOKUP(L1419&amp;"", 'CND List'!$A:$C, 3, 0)), 0)=0,
    IF(A1419="KBB", "-", ""),
    IFERROR(VLOOKUP(L1419, 'CND List'!$A:$C, 3, 0), VLOOKUP(L1419&amp;"", 'CND List'!$A:$C, 3, 0))
   ),
   IFERROR(VLOOKUP(L1419, List!D:J, 7, 0), VLOOKUP(L1419&amp;"", List!D:J, 7, 0))
  )
 )
)</f>
        <v>45852</v>
      </c>
      <c r="C1419" s="66" t="str">
        <f t="shared" si="23"/>
        <v>2025Q3</v>
      </c>
      <c r="D1419" s="67" t="str">
        <f ca="1">IF(C1419="Local Scrap","Closed",IFERROR(IF(A1419="kgb","Closed",IF(MID(C1419,5,1)="Q","Closed",LOOKUP(TODAY()-W1419, {0,31,91,181,366}, {"0-30天","31-90天","91-180天","181-365天","365天以上"}))), LOOKUP(TODAY()-Z1419, {0,31,91,181,366}, {"0-30天","31-90天","91-180天","181-365天","365天以上"})))</f>
        <v>Closed</v>
      </c>
      <c r="E1419" s="67" t="str" cm="1">
        <f t="array" ref="E1419">IF(A1419&lt;&gt;"kbb", "", IF(IFERROR(VALUE(V1419), 0)=MAX(INDEX(($A$2:$A$4929="kbb")*($L$2:$L$4929=L1419)*IFERROR(VALUE($V$2:$V$4929), 0), 0)), "最新", "歷史重複"))</f>
        <v>最新</v>
      </c>
      <c r="F1419" t="s">
        <v>6482</v>
      </c>
      <c r="G1419" t="s">
        <v>29</v>
      </c>
      <c r="H1419" t="s">
        <v>30</v>
      </c>
      <c r="I1419" t="s">
        <v>6154</v>
      </c>
      <c r="J1419" t="s">
        <v>6483</v>
      </c>
      <c r="K1419" t="s">
        <v>6484</v>
      </c>
      <c r="L1419" t="s">
        <v>6568</v>
      </c>
      <c r="M1419" t="s">
        <v>875</v>
      </c>
      <c r="N1419" t="s">
        <v>206</v>
      </c>
      <c r="O1419" t="s">
        <v>37</v>
      </c>
      <c r="P1419" t="s">
        <v>6568</v>
      </c>
      <c r="Q1419" t="s">
        <v>38</v>
      </c>
      <c r="R1419" t="s">
        <v>743</v>
      </c>
      <c r="S1419" t="s">
        <v>6486</v>
      </c>
      <c r="T1419" t="s">
        <v>37</v>
      </c>
      <c r="U1419" t="s">
        <v>37</v>
      </c>
      <c r="V1419" t="s">
        <v>6569</v>
      </c>
      <c r="W1419" t="s">
        <v>692</v>
      </c>
      <c r="X1419" t="s">
        <v>114</v>
      </c>
      <c r="Y1419" t="s">
        <v>6570</v>
      </c>
      <c r="Z1419" t="s">
        <v>6571</v>
      </c>
      <c r="AA1419" t="s">
        <v>44</v>
      </c>
      <c r="AB1419" t="s">
        <v>44</v>
      </c>
      <c r="AC1419" t="s">
        <v>117</v>
      </c>
      <c r="AD1419" t="s">
        <v>190</v>
      </c>
      <c r="AE1419" t="s">
        <v>37</v>
      </c>
      <c r="AF1419" t="s">
        <v>37</v>
      </c>
      <c r="AG1419" t="s">
        <v>37</v>
      </c>
      <c r="AH1419" t="s">
        <v>37</v>
      </c>
      <c r="AI1419" t="s">
        <v>37</v>
      </c>
    </row>
    <row r="1420" spans="1:35" ht="16.850000000000001" customHeight="1">
      <c r="A1420" s="65" t="str">
        <f>IF(L1420="","",IF(COUNTIF(Wip!K:K,L1420)=0,IF(W1420="","KGB","KBB"),IF(AND(_xlfn.IFNA(VLOOKUP(L1420,Wip!K:M,3,0),"")="Y",Q1420="MTCAPPLYCONF"),"On Hold",IF(W1420="","KGB","KBB"))))</f>
        <v>KBB</v>
      </c>
      <c r="B1420" s="65">
        <f>IF(A1420="on hold", "on hold",
 IF(A1420="KGB", "Standard Shipment",
  IF(IFERROR(IFERROR(VLOOKUP(L1420, List!D:J, 7, 0), VLOOKUP(L1420&amp;"", List!D:J, 7, 0)), 0)=0,
   IF(IFERROR(IFERROR(VLOOKUP(L1420, 'CND List'!$A:$C, 3, 0), VLOOKUP(L1420&amp;"", 'CND List'!$A:$C, 3, 0)), 0)=0,
    IF(A1420="KBB", "-", ""),
    IFERROR(VLOOKUP(L1420, 'CND List'!$A:$C, 3, 0), VLOOKUP(L1420&amp;"", 'CND List'!$A:$C, 3, 0))
   ),
   IFERROR(VLOOKUP(L1420, List!D:J, 7, 0), VLOOKUP(L1420&amp;"", List!D:J, 7, 0))
  )
 )
)</f>
        <v>46126</v>
      </c>
      <c r="C1420" s="66" t="str">
        <f t="shared" si="23"/>
        <v>2026Q2</v>
      </c>
      <c r="D1420" s="67" t="str">
        <f ca="1">IF(C1420="Local Scrap","Closed",IFERROR(IF(A1420="kgb","Closed",IF(MID(C1420,5,1)="Q","Closed",LOOKUP(TODAY()-W1420, {0,31,91,181,366}, {"0-30天","31-90天","91-180天","181-365天","365天以上"}))), LOOKUP(TODAY()-Z1420, {0,31,91,181,366}, {"0-30天","31-90天","91-180天","181-365天","365天以上"})))</f>
        <v>Closed</v>
      </c>
      <c r="E1420" s="67" t="str" cm="1">
        <f t="array" ref="E1420">IF(A1420&lt;&gt;"kbb", "", IF(IFERROR(VALUE(V1420), 0)=MAX(INDEX(($A$2:$A$4929="kbb")*($L$2:$L$4929=L1420)*IFERROR(VALUE($V$2:$V$4929), 0), 0)), "最新", "歷史重複"))</f>
        <v>最新</v>
      </c>
      <c r="F1420" t="s">
        <v>6482</v>
      </c>
      <c r="G1420" t="s">
        <v>29</v>
      </c>
      <c r="H1420" t="s">
        <v>30</v>
      </c>
      <c r="I1420" t="s">
        <v>6154</v>
      </c>
      <c r="J1420" t="s">
        <v>6483</v>
      </c>
      <c r="K1420" t="s">
        <v>6484</v>
      </c>
      <c r="L1420" t="s">
        <v>6572</v>
      </c>
      <c r="M1420" t="s">
        <v>205</v>
      </c>
      <c r="N1420" t="s">
        <v>206</v>
      </c>
      <c r="O1420" t="s">
        <v>37</v>
      </c>
      <c r="P1420" t="s">
        <v>6572</v>
      </c>
      <c r="Q1420" t="s">
        <v>38</v>
      </c>
      <c r="R1420" t="s">
        <v>743</v>
      </c>
      <c r="S1420" t="s">
        <v>6500</v>
      </c>
      <c r="T1420" t="s">
        <v>37</v>
      </c>
      <c r="U1420" t="s">
        <v>37</v>
      </c>
      <c r="V1420" t="s">
        <v>6573</v>
      </c>
      <c r="W1420" t="s">
        <v>692</v>
      </c>
      <c r="X1420" t="s">
        <v>114</v>
      </c>
      <c r="Y1420" t="s">
        <v>6574</v>
      </c>
      <c r="Z1420" t="s">
        <v>6575</v>
      </c>
      <c r="AA1420" t="s">
        <v>44</v>
      </c>
      <c r="AB1420" t="s">
        <v>44</v>
      </c>
      <c r="AC1420" t="s">
        <v>117</v>
      </c>
      <c r="AD1420" t="s">
        <v>190</v>
      </c>
      <c r="AE1420" t="s">
        <v>37</v>
      </c>
      <c r="AF1420" t="s">
        <v>37</v>
      </c>
      <c r="AG1420" t="s">
        <v>37</v>
      </c>
      <c r="AH1420" t="s">
        <v>37</v>
      </c>
      <c r="AI1420" t="s">
        <v>37</v>
      </c>
    </row>
    <row r="1421" spans="1:35" ht="16.850000000000001" customHeight="1">
      <c r="A1421" s="65" t="str">
        <f>IF(L1421="","",IF(COUNTIF(Wip!K:K,L1421)=0,IF(W1421="","KGB","KBB"),IF(AND(_xlfn.IFNA(VLOOKUP(L1421,Wip!K:M,3,0),"")="Y",Q1421="MTCAPPLYCONF"),"On Hold",IF(W1421="","KGB","KBB"))))</f>
        <v>KBB</v>
      </c>
      <c r="B1421" s="65">
        <f>IF(A1421="on hold", "on hold",
 IF(A1421="KGB", "Standard Shipment",
  IF(IFERROR(IFERROR(VLOOKUP(L1421, List!D:J, 7, 0), VLOOKUP(L1421&amp;"", List!D:J, 7, 0)), 0)=0,
   IF(IFERROR(IFERROR(VLOOKUP(L1421, 'CND List'!$A:$C, 3, 0), VLOOKUP(L1421&amp;"", 'CND List'!$A:$C, 3, 0)), 0)=0,
    IF(A1421="KBB", "-", ""),
    IFERROR(VLOOKUP(L1421, 'CND List'!$A:$C, 3, 0), VLOOKUP(L1421&amp;"", 'CND List'!$A:$C, 3, 0))
   ),
   IFERROR(VLOOKUP(L1421, List!D:J, 7, 0), VLOOKUP(L1421&amp;"", List!D:J, 7, 0))
  )
 )
)</f>
        <v>46126</v>
      </c>
      <c r="C1421" s="66" t="str">
        <f t="shared" si="23"/>
        <v>2026Q2</v>
      </c>
      <c r="D1421" s="67" t="str">
        <f ca="1">IF(C1421="Local Scrap","Closed",IFERROR(IF(A1421="kgb","Closed",IF(MID(C1421,5,1)="Q","Closed",LOOKUP(TODAY()-W1421, {0,31,91,181,366}, {"0-30天","31-90天","91-180天","181-365天","365天以上"}))), LOOKUP(TODAY()-Z1421, {0,31,91,181,366}, {"0-30天","31-90天","91-180天","181-365天","365天以上"})))</f>
        <v>Closed</v>
      </c>
      <c r="E1421" s="67" t="str" cm="1">
        <f t="array" ref="E1421">IF(A1421&lt;&gt;"kbb", "", IF(IFERROR(VALUE(V1421), 0)=MAX(INDEX(($A$2:$A$4929="kbb")*($L$2:$L$4929=L1421)*IFERROR(VALUE($V$2:$V$4929), 0), 0)), "最新", "歷史重複"))</f>
        <v>最新</v>
      </c>
      <c r="F1421" t="s">
        <v>6482</v>
      </c>
      <c r="G1421" t="s">
        <v>29</v>
      </c>
      <c r="H1421" t="s">
        <v>30</v>
      </c>
      <c r="I1421" t="s">
        <v>6154</v>
      </c>
      <c r="J1421" t="s">
        <v>6483</v>
      </c>
      <c r="K1421" t="s">
        <v>6484</v>
      </c>
      <c r="L1421" t="s">
        <v>6576</v>
      </c>
      <c r="M1421" t="s">
        <v>981</v>
      </c>
      <c r="N1421" t="s">
        <v>556</v>
      </c>
      <c r="O1421" t="s">
        <v>37</v>
      </c>
      <c r="P1421" t="s">
        <v>6576</v>
      </c>
      <c r="Q1421" t="s">
        <v>38</v>
      </c>
      <c r="R1421" t="s">
        <v>743</v>
      </c>
      <c r="S1421" t="s">
        <v>6490</v>
      </c>
      <c r="T1421" t="s">
        <v>37</v>
      </c>
      <c r="U1421" t="s">
        <v>37</v>
      </c>
      <c r="V1421" t="s">
        <v>6577</v>
      </c>
      <c r="W1421" t="s">
        <v>692</v>
      </c>
      <c r="X1421" t="s">
        <v>114</v>
      </c>
      <c r="Y1421" t="s">
        <v>6578</v>
      </c>
      <c r="Z1421" t="s">
        <v>6579</v>
      </c>
      <c r="AA1421" t="s">
        <v>44</v>
      </c>
      <c r="AB1421" t="s">
        <v>44</v>
      </c>
      <c r="AC1421" t="s">
        <v>117</v>
      </c>
      <c r="AD1421" t="s">
        <v>190</v>
      </c>
      <c r="AE1421" t="s">
        <v>37</v>
      </c>
      <c r="AF1421" t="s">
        <v>37</v>
      </c>
      <c r="AG1421" t="s">
        <v>37</v>
      </c>
      <c r="AH1421" t="s">
        <v>37</v>
      </c>
      <c r="AI1421" t="s">
        <v>37</v>
      </c>
    </row>
    <row r="1422" spans="1:35" ht="16.850000000000001" customHeight="1">
      <c r="A1422" s="65" t="str">
        <f>IF(L1422="","",IF(COUNTIF(Wip!K:K,L1422)=0,IF(W1422="","KGB","KBB"),IF(AND(_xlfn.IFNA(VLOOKUP(L1422,Wip!K:M,3,0),"")="Y",Q1422="MTCAPPLYCONF"),"On Hold",IF(W1422="","KGB","KBB"))))</f>
        <v>KGB</v>
      </c>
      <c r="B1422" s="65" t="str">
        <f>IF(A1422="on hold", "on hold",
 IF(A1422="KGB", "Standard Shipment",
  IF(IFERROR(IFERROR(VLOOKUP(L1422, List!D:J, 7, 0), VLOOKUP(L1422&amp;"", List!D:J, 7, 0)), 0)=0,
   IF(IFERROR(IFERROR(VLOOKUP(L1422, 'CND List'!$A:$C, 3, 0), VLOOKUP(L1422&amp;"", 'CND List'!$A:$C, 3, 0)), 0)=0,
    IF(A1422="KBB", "-", ""),
    IFERROR(VLOOKUP(L1422, 'CND List'!$A:$C, 3, 0), VLOOKUP(L1422&amp;"", 'CND List'!$A:$C, 3, 0))
   ),
   IFERROR(VLOOKUP(L1422, List!D:J, 7, 0), VLOOKUP(L1422&amp;"", List!D:J, 7, 0))
  )
 )
)</f>
        <v>Standard Shipment</v>
      </c>
      <c r="C1422" s="66" t="str">
        <f t="shared" si="23"/>
        <v>Standard Shipment</v>
      </c>
      <c r="D1422" s="67" t="str">
        <f ca="1">IF(C1422="Local Scrap","Closed",IFERROR(IF(A1422="kgb","Closed",IF(MID(C1422,5,1)="Q","Closed",LOOKUP(TODAY()-W1422, {0,31,91,181,366}, {"0-30天","31-90天","91-180天","181-365天","365天以上"}))), LOOKUP(TODAY()-Z1422, {0,31,91,181,366}, {"0-30天","31-90天","91-180天","181-365天","365天以上"})))</f>
        <v>Closed</v>
      </c>
      <c r="E1422" s="67" t="str" cm="1">
        <f t="array" ref="E1422">IF(A1422&lt;&gt;"kbb", "", IF(IFERROR(VALUE(V1422), 0)=MAX(INDEX(($A$2:$A$4929="kbb")*($L$2:$L$4929=L1422)*IFERROR(VALUE($V$2:$V$4929), 0), 0)), "最新", "歷史重複"))</f>
        <v/>
      </c>
      <c r="F1422" t="s">
        <v>6482</v>
      </c>
      <c r="G1422" t="s">
        <v>29</v>
      </c>
      <c r="H1422" t="s">
        <v>30</v>
      </c>
      <c r="I1422" t="s">
        <v>6154</v>
      </c>
      <c r="J1422" t="s">
        <v>6483</v>
      </c>
      <c r="K1422" t="s">
        <v>6484</v>
      </c>
      <c r="L1422" t="s">
        <v>6580</v>
      </c>
      <c r="M1422" t="s">
        <v>4046</v>
      </c>
      <c r="N1422" t="s">
        <v>556</v>
      </c>
      <c r="O1422" t="s">
        <v>37</v>
      </c>
      <c r="P1422" t="s">
        <v>6581</v>
      </c>
      <c r="Q1422" t="s">
        <v>38</v>
      </c>
      <c r="R1422" t="s">
        <v>1070</v>
      </c>
      <c r="S1422" t="s">
        <v>6516</v>
      </c>
      <c r="T1422" t="s">
        <v>6582</v>
      </c>
      <c r="U1422" t="s">
        <v>6511</v>
      </c>
      <c r="V1422" t="s">
        <v>6511</v>
      </c>
      <c r="W1422" t="s">
        <v>37</v>
      </c>
      <c r="X1422" t="s">
        <v>37</v>
      </c>
      <c r="Y1422" t="s">
        <v>37</v>
      </c>
      <c r="Z1422" t="s">
        <v>6583</v>
      </c>
      <c r="AA1422" t="s">
        <v>44</v>
      </c>
      <c r="AB1422" t="s">
        <v>44</v>
      </c>
      <c r="AC1422" t="s">
        <v>45</v>
      </c>
      <c r="AD1422" t="s">
        <v>190</v>
      </c>
      <c r="AE1422" t="s">
        <v>6513</v>
      </c>
      <c r="AF1422" t="s">
        <v>48</v>
      </c>
      <c r="AG1422">
        <v>620233</v>
      </c>
      <c r="AH1422">
        <v>1</v>
      </c>
      <c r="AI1422">
        <v>1</v>
      </c>
    </row>
    <row r="1423" spans="1:35" ht="16.850000000000001" customHeight="1">
      <c r="A1423" s="65" t="str">
        <f>IF(L1423="","",IF(COUNTIF(Wip!K:K,L1423)=0,IF(W1423="","KGB","KBB"),IF(AND(_xlfn.IFNA(VLOOKUP(L1423,Wip!K:M,3,0),"")="Y",Q1423="MTCAPPLYCONF"),"On Hold",IF(W1423="","KGB","KBB"))))</f>
        <v>KGB</v>
      </c>
      <c r="B1423" s="65" t="str">
        <f>IF(A1423="on hold", "on hold",
 IF(A1423="KGB", "Standard Shipment",
  IF(IFERROR(IFERROR(VLOOKUP(L1423, List!D:J, 7, 0), VLOOKUP(L1423&amp;"", List!D:J, 7, 0)), 0)=0,
   IF(IFERROR(IFERROR(VLOOKUP(L1423, 'CND List'!$A:$C, 3, 0), VLOOKUP(L1423&amp;"", 'CND List'!$A:$C, 3, 0)), 0)=0,
    IF(A1423="KBB", "-", ""),
    IFERROR(VLOOKUP(L1423, 'CND List'!$A:$C, 3, 0), VLOOKUP(L1423&amp;"", 'CND List'!$A:$C, 3, 0))
   ),
   IFERROR(VLOOKUP(L1423, List!D:J, 7, 0), VLOOKUP(L1423&amp;"", List!D:J, 7, 0))
  )
 )
)</f>
        <v>Standard Shipment</v>
      </c>
      <c r="C1423" s="66" t="str">
        <f t="shared" si="23"/>
        <v>Standard Shipment</v>
      </c>
      <c r="D1423" s="67" t="str">
        <f ca="1">IF(C1423="Local Scrap","Closed",IFERROR(IF(A1423="kgb","Closed",IF(MID(C1423,5,1)="Q","Closed",LOOKUP(TODAY()-W1423, {0,31,91,181,366}, {"0-30天","31-90天","91-180天","181-365天","365天以上"}))), LOOKUP(TODAY()-Z1423, {0,31,91,181,366}, {"0-30天","31-90天","91-180天","181-365天","365天以上"})))</f>
        <v>Closed</v>
      </c>
      <c r="E1423" s="67" t="str" cm="1">
        <f t="array" ref="E1423">IF(A1423&lt;&gt;"kbb", "", IF(IFERROR(VALUE(V1423), 0)=MAX(INDEX(($A$2:$A$4929="kbb")*($L$2:$L$4929=L1423)*IFERROR(VALUE($V$2:$V$4929), 0), 0)), "最新", "歷史重複"))</f>
        <v/>
      </c>
      <c r="F1423" t="s">
        <v>6482</v>
      </c>
      <c r="G1423" t="s">
        <v>29</v>
      </c>
      <c r="H1423" t="s">
        <v>30</v>
      </c>
      <c r="I1423" t="s">
        <v>6154</v>
      </c>
      <c r="J1423" t="s">
        <v>6483</v>
      </c>
      <c r="K1423" t="s">
        <v>6484</v>
      </c>
      <c r="L1423" t="s">
        <v>6584</v>
      </c>
      <c r="M1423" t="s">
        <v>205</v>
      </c>
      <c r="N1423" t="s">
        <v>206</v>
      </c>
      <c r="O1423" t="s">
        <v>37</v>
      </c>
      <c r="P1423" t="s">
        <v>6585</v>
      </c>
      <c r="Q1423" t="s">
        <v>38</v>
      </c>
      <c r="R1423" t="s">
        <v>743</v>
      </c>
      <c r="S1423" t="s">
        <v>6516</v>
      </c>
      <c r="T1423" t="s">
        <v>6586</v>
      </c>
      <c r="U1423" t="s">
        <v>6511</v>
      </c>
      <c r="V1423" t="s">
        <v>6511</v>
      </c>
      <c r="W1423" t="s">
        <v>37</v>
      </c>
      <c r="X1423" t="s">
        <v>37</v>
      </c>
      <c r="Y1423" t="s">
        <v>37</v>
      </c>
      <c r="Z1423" t="s">
        <v>6587</v>
      </c>
      <c r="AA1423" t="s">
        <v>44</v>
      </c>
      <c r="AB1423" t="s">
        <v>44</v>
      </c>
      <c r="AC1423" t="s">
        <v>45</v>
      </c>
      <c r="AD1423" t="s">
        <v>190</v>
      </c>
      <c r="AE1423" t="s">
        <v>6513</v>
      </c>
      <c r="AF1423" t="s">
        <v>48</v>
      </c>
      <c r="AG1423">
        <v>620233</v>
      </c>
      <c r="AH1423">
        <v>1</v>
      </c>
      <c r="AI1423">
        <v>1</v>
      </c>
    </row>
    <row r="1424" spans="1:35" ht="16.850000000000001" customHeight="1">
      <c r="A1424" s="65" t="str">
        <f>IF(L1424="","",IF(COUNTIF(Wip!K:K,L1424)=0,IF(W1424="","KGB","KBB"),IF(AND(_xlfn.IFNA(VLOOKUP(L1424,Wip!K:M,3,0),"")="Y",Q1424="MTCAPPLYCONF"),"On Hold",IF(W1424="","KGB","KBB"))))</f>
        <v>KBB</v>
      </c>
      <c r="B1424" s="65">
        <f>IF(A1424="on hold", "on hold",
 IF(A1424="KGB", "Standard Shipment",
  IF(IFERROR(IFERROR(VLOOKUP(L1424, List!D:J, 7, 0), VLOOKUP(L1424&amp;"", List!D:J, 7, 0)), 0)=0,
   IF(IFERROR(IFERROR(VLOOKUP(L1424, 'CND List'!$A:$C, 3, 0), VLOOKUP(L1424&amp;"", 'CND List'!$A:$C, 3, 0)), 0)=0,
    IF(A1424="KBB", "-", ""),
    IFERROR(VLOOKUP(L1424, 'CND List'!$A:$C, 3, 0), VLOOKUP(L1424&amp;"", 'CND List'!$A:$C, 3, 0))
   ),
   IFERROR(VLOOKUP(L1424, List!D:J, 7, 0), VLOOKUP(L1424&amp;"", List!D:J, 7, 0))
  )
 )
)</f>
        <v>46126</v>
      </c>
      <c r="C1424" s="66" t="str">
        <f t="shared" si="23"/>
        <v>2026Q2</v>
      </c>
      <c r="D1424" s="67" t="str">
        <f ca="1">IF(C1424="Local Scrap","Closed",IFERROR(IF(A1424="kgb","Closed",IF(MID(C1424,5,1)="Q","Closed",LOOKUP(TODAY()-W1424, {0,31,91,181,366}, {"0-30天","31-90天","91-180天","181-365天","365天以上"}))), LOOKUP(TODAY()-Z1424, {0,31,91,181,366}, {"0-30天","31-90天","91-180天","181-365天","365天以上"})))</f>
        <v>Closed</v>
      </c>
      <c r="E1424" s="67" t="str" cm="1">
        <f t="array" ref="E1424">IF(A1424&lt;&gt;"kbb", "", IF(IFERROR(VALUE(V1424), 0)=MAX(INDEX(($A$2:$A$4929="kbb")*($L$2:$L$4929=L1424)*IFERROR(VALUE($V$2:$V$4929), 0), 0)), "最新", "歷史重複"))</f>
        <v>最新</v>
      </c>
      <c r="F1424" t="s">
        <v>6482</v>
      </c>
      <c r="G1424" t="s">
        <v>29</v>
      </c>
      <c r="H1424" t="s">
        <v>30</v>
      </c>
      <c r="I1424" t="s">
        <v>6154</v>
      </c>
      <c r="J1424" t="s">
        <v>6483</v>
      </c>
      <c r="K1424" t="s">
        <v>6484</v>
      </c>
      <c r="L1424" t="s">
        <v>6588</v>
      </c>
      <c r="M1424" t="s">
        <v>205</v>
      </c>
      <c r="N1424" t="s">
        <v>206</v>
      </c>
      <c r="O1424" t="s">
        <v>37</v>
      </c>
      <c r="P1424" t="s">
        <v>6588</v>
      </c>
      <c r="Q1424" t="s">
        <v>38</v>
      </c>
      <c r="R1424" t="s">
        <v>743</v>
      </c>
      <c r="S1424" t="s">
        <v>6490</v>
      </c>
      <c r="T1424" t="s">
        <v>37</v>
      </c>
      <c r="U1424" t="s">
        <v>37</v>
      </c>
      <c r="V1424" t="s">
        <v>6589</v>
      </c>
      <c r="W1424" t="s">
        <v>692</v>
      </c>
      <c r="X1424" t="s">
        <v>114</v>
      </c>
      <c r="Y1424" t="s">
        <v>6492</v>
      </c>
      <c r="Z1424" t="s">
        <v>6590</v>
      </c>
      <c r="AA1424" t="s">
        <v>44</v>
      </c>
      <c r="AB1424" t="s">
        <v>44</v>
      </c>
      <c r="AC1424" t="s">
        <v>117</v>
      </c>
      <c r="AD1424" t="s">
        <v>190</v>
      </c>
      <c r="AE1424" t="s">
        <v>37</v>
      </c>
      <c r="AF1424" t="s">
        <v>37</v>
      </c>
      <c r="AG1424" t="s">
        <v>37</v>
      </c>
      <c r="AH1424" t="s">
        <v>37</v>
      </c>
      <c r="AI1424" t="s">
        <v>37</v>
      </c>
    </row>
    <row r="1425" spans="1:35" ht="16.850000000000001" customHeight="1">
      <c r="A1425" s="65" t="str">
        <f>IF(L1425="","",IF(COUNTIF(Wip!K:K,L1425)=0,IF(W1425="","KGB","KBB"),IF(AND(_xlfn.IFNA(VLOOKUP(L1425,Wip!K:M,3,0),"")="Y",Q1425="MTCAPPLYCONF"),"On Hold",IF(W1425="","KGB","KBB"))))</f>
        <v>KGB</v>
      </c>
      <c r="B1425" s="65" t="str">
        <f>IF(A1425="on hold", "on hold",
 IF(A1425="KGB", "Standard Shipment",
  IF(IFERROR(IFERROR(VLOOKUP(L1425, List!D:J, 7, 0), VLOOKUP(L1425&amp;"", List!D:J, 7, 0)), 0)=0,
   IF(IFERROR(IFERROR(VLOOKUP(L1425, 'CND List'!$A:$C, 3, 0), VLOOKUP(L1425&amp;"", 'CND List'!$A:$C, 3, 0)), 0)=0,
    IF(A1425="KBB", "-", ""),
    IFERROR(VLOOKUP(L1425, 'CND List'!$A:$C, 3, 0), VLOOKUP(L1425&amp;"", 'CND List'!$A:$C, 3, 0))
   ),
   IFERROR(VLOOKUP(L1425, List!D:J, 7, 0), VLOOKUP(L1425&amp;"", List!D:J, 7, 0))
  )
 )
)</f>
        <v>Standard Shipment</v>
      </c>
      <c r="C1425" s="66" t="str">
        <f t="shared" si="23"/>
        <v>Standard Shipment</v>
      </c>
      <c r="D1425" s="67" t="str">
        <f ca="1">IF(C1425="Local Scrap","Closed",IFERROR(IF(A1425="kgb","Closed",IF(MID(C1425,5,1)="Q","Closed",LOOKUP(TODAY()-W1425, {0,31,91,181,366}, {"0-30天","31-90天","91-180天","181-365天","365天以上"}))), LOOKUP(TODAY()-Z1425, {0,31,91,181,366}, {"0-30天","31-90天","91-180天","181-365天","365天以上"})))</f>
        <v>Closed</v>
      </c>
      <c r="E1425" s="67" t="str" cm="1">
        <f t="array" ref="E1425">IF(A1425&lt;&gt;"kbb", "", IF(IFERROR(VALUE(V1425), 0)=MAX(INDEX(($A$2:$A$4929="kbb")*($L$2:$L$4929=L1425)*IFERROR(VALUE($V$2:$V$4929), 0), 0)), "最新", "歷史重複"))</f>
        <v/>
      </c>
      <c r="F1425" t="s">
        <v>6482</v>
      </c>
      <c r="G1425" t="s">
        <v>29</v>
      </c>
      <c r="H1425" t="s">
        <v>30</v>
      </c>
      <c r="I1425" t="s">
        <v>6154</v>
      </c>
      <c r="J1425" t="s">
        <v>6483</v>
      </c>
      <c r="K1425" t="s">
        <v>6484</v>
      </c>
      <c r="L1425" t="s">
        <v>6591</v>
      </c>
      <c r="M1425" t="s">
        <v>875</v>
      </c>
      <c r="N1425" t="s">
        <v>206</v>
      </c>
      <c r="O1425" t="s">
        <v>37</v>
      </c>
      <c r="P1425" t="s">
        <v>6592</v>
      </c>
      <c r="Q1425" t="s">
        <v>38</v>
      </c>
      <c r="R1425" t="s">
        <v>1070</v>
      </c>
      <c r="S1425" t="s">
        <v>6516</v>
      </c>
      <c r="T1425" t="s">
        <v>6593</v>
      </c>
      <c r="U1425" t="s">
        <v>6502</v>
      </c>
      <c r="V1425" t="s">
        <v>6502</v>
      </c>
      <c r="W1425" t="s">
        <v>37</v>
      </c>
      <c r="X1425" t="s">
        <v>37</v>
      </c>
      <c r="Y1425" t="s">
        <v>37</v>
      </c>
      <c r="Z1425" t="s">
        <v>6594</v>
      </c>
      <c r="AA1425" t="s">
        <v>44</v>
      </c>
      <c r="AB1425" t="s">
        <v>44</v>
      </c>
      <c r="AC1425" t="s">
        <v>45</v>
      </c>
      <c r="AD1425" t="s">
        <v>190</v>
      </c>
      <c r="AE1425" t="s">
        <v>6532</v>
      </c>
      <c r="AF1425" t="s">
        <v>48</v>
      </c>
      <c r="AG1425">
        <v>620729</v>
      </c>
      <c r="AH1425">
        <v>1</v>
      </c>
      <c r="AI1425">
        <v>1</v>
      </c>
    </row>
    <row r="1426" spans="1:35" ht="16.850000000000001" customHeight="1">
      <c r="A1426" s="65" t="str">
        <f>IF(L1426="","",IF(COUNTIF(Wip!K:K,L1426)=0,IF(W1426="","KGB","KBB"),IF(AND(_xlfn.IFNA(VLOOKUP(L1426,Wip!K:M,3,0),"")="Y",Q1426="MTCAPPLYCONF"),"On Hold",IF(W1426="","KGB","KBB"))))</f>
        <v>KBB</v>
      </c>
      <c r="B1426" s="65">
        <f>IF(A1426="on hold", "on hold",
 IF(A1426="KGB", "Standard Shipment",
  IF(IFERROR(IFERROR(VLOOKUP(L1426, List!D:J, 7, 0), VLOOKUP(L1426&amp;"", List!D:J, 7, 0)), 0)=0,
   IF(IFERROR(IFERROR(VLOOKUP(L1426, 'CND List'!$A:$C, 3, 0), VLOOKUP(L1426&amp;"", 'CND List'!$A:$C, 3, 0)), 0)=0,
    IF(A1426="KBB", "-", ""),
    IFERROR(VLOOKUP(L1426, 'CND List'!$A:$C, 3, 0), VLOOKUP(L1426&amp;"", 'CND List'!$A:$C, 3, 0))
   ),
   IFERROR(VLOOKUP(L1426, List!D:J, 7, 0), VLOOKUP(L1426&amp;"", List!D:J, 7, 0))
  )
 )
)</f>
        <v>45852</v>
      </c>
      <c r="C1426" s="66" t="str">
        <f t="shared" si="23"/>
        <v>2025Q3</v>
      </c>
      <c r="D1426" s="67" t="str">
        <f ca="1">IF(C1426="Local Scrap","Closed",IFERROR(IF(A1426="kgb","Closed",IF(MID(C1426,5,1)="Q","Closed",LOOKUP(TODAY()-W1426, {0,31,91,181,366}, {"0-30天","31-90天","91-180天","181-365天","365天以上"}))), LOOKUP(TODAY()-Z1426, {0,31,91,181,366}, {"0-30天","31-90天","91-180天","181-365天","365天以上"})))</f>
        <v>Closed</v>
      </c>
      <c r="E1426" s="67" t="str" cm="1">
        <f t="array" ref="E1426">IF(A1426&lt;&gt;"kbb", "", IF(IFERROR(VALUE(V1426), 0)=MAX(INDEX(($A$2:$A$4929="kbb")*($L$2:$L$4929=L1426)*IFERROR(VALUE($V$2:$V$4929), 0), 0)), "最新", "歷史重複"))</f>
        <v>最新</v>
      </c>
      <c r="F1426" t="s">
        <v>6482</v>
      </c>
      <c r="G1426" t="s">
        <v>29</v>
      </c>
      <c r="H1426" t="s">
        <v>30</v>
      </c>
      <c r="I1426" t="s">
        <v>6154</v>
      </c>
      <c r="J1426" t="s">
        <v>6483</v>
      </c>
      <c r="K1426" t="s">
        <v>6484</v>
      </c>
      <c r="L1426" t="s">
        <v>6595</v>
      </c>
      <c r="M1426" t="s">
        <v>205</v>
      </c>
      <c r="N1426" t="s">
        <v>206</v>
      </c>
      <c r="O1426" t="s">
        <v>37</v>
      </c>
      <c r="P1426" t="s">
        <v>6595</v>
      </c>
      <c r="Q1426" t="s">
        <v>38</v>
      </c>
      <c r="R1426" t="s">
        <v>743</v>
      </c>
      <c r="S1426" t="s">
        <v>6486</v>
      </c>
      <c r="T1426" t="s">
        <v>37</v>
      </c>
      <c r="U1426" t="s">
        <v>37</v>
      </c>
      <c r="V1426" t="s">
        <v>6596</v>
      </c>
      <c r="W1426" t="s">
        <v>113</v>
      </c>
      <c r="X1426" t="s">
        <v>114</v>
      </c>
      <c r="Y1426" t="s">
        <v>6597</v>
      </c>
      <c r="Z1426" t="s">
        <v>6598</v>
      </c>
      <c r="AA1426" t="s">
        <v>44</v>
      </c>
      <c r="AB1426" t="s">
        <v>44</v>
      </c>
      <c r="AC1426" t="s">
        <v>117</v>
      </c>
      <c r="AD1426" t="s">
        <v>190</v>
      </c>
      <c r="AE1426" t="s">
        <v>37</v>
      </c>
      <c r="AF1426" t="s">
        <v>37</v>
      </c>
      <c r="AG1426" t="s">
        <v>37</v>
      </c>
      <c r="AH1426" t="s">
        <v>37</v>
      </c>
      <c r="AI1426" t="s">
        <v>37</v>
      </c>
    </row>
    <row r="1427" spans="1:35" ht="16.850000000000001" customHeight="1">
      <c r="A1427" s="65" t="str">
        <f>IF(L1427="","",IF(COUNTIF(Wip!K:K,L1427)=0,IF(W1427="","KGB","KBB"),IF(AND(_xlfn.IFNA(VLOOKUP(L1427,Wip!K:M,3,0),"")="Y",Q1427="MTCAPPLYCONF"),"On Hold",IF(W1427="","KGB","KBB"))))</f>
        <v>KGB</v>
      </c>
      <c r="B1427" s="65" t="str">
        <f>IF(A1427="on hold", "on hold",
 IF(A1427="KGB", "Standard Shipment",
  IF(IFERROR(IFERROR(VLOOKUP(L1427, List!D:J, 7, 0), VLOOKUP(L1427&amp;"", List!D:J, 7, 0)), 0)=0,
   IF(IFERROR(IFERROR(VLOOKUP(L1427, 'CND List'!$A:$C, 3, 0), VLOOKUP(L1427&amp;"", 'CND List'!$A:$C, 3, 0)), 0)=0,
    IF(A1427="KBB", "-", ""),
    IFERROR(VLOOKUP(L1427, 'CND List'!$A:$C, 3, 0), VLOOKUP(L1427&amp;"", 'CND List'!$A:$C, 3, 0))
   ),
   IFERROR(VLOOKUP(L1427, List!D:J, 7, 0), VLOOKUP(L1427&amp;"", List!D:J, 7, 0))
  )
 )
)</f>
        <v>Standard Shipment</v>
      </c>
      <c r="C1427" s="66" t="str">
        <f t="shared" si="23"/>
        <v>Standard Shipment</v>
      </c>
      <c r="D1427" s="67" t="str">
        <f ca="1">IF(C1427="Local Scrap","Closed",IFERROR(IF(A1427="kgb","Closed",IF(MID(C1427,5,1)="Q","Closed",LOOKUP(TODAY()-W1427, {0,31,91,181,366}, {"0-30天","31-90天","91-180天","181-365天","365天以上"}))), LOOKUP(TODAY()-Z1427, {0,31,91,181,366}, {"0-30天","31-90天","91-180天","181-365天","365天以上"})))</f>
        <v>Closed</v>
      </c>
      <c r="E1427" s="67" t="str" cm="1">
        <f t="array" ref="E1427">IF(A1427&lt;&gt;"kbb", "", IF(IFERROR(VALUE(V1427), 0)=MAX(INDEX(($A$2:$A$4929="kbb")*($L$2:$L$4929=L1427)*IFERROR(VALUE($V$2:$V$4929), 0), 0)), "最新", "歷史重複"))</f>
        <v/>
      </c>
      <c r="F1427" t="s">
        <v>6482</v>
      </c>
      <c r="G1427" t="s">
        <v>29</v>
      </c>
      <c r="H1427" t="s">
        <v>30</v>
      </c>
      <c r="I1427" t="s">
        <v>6154</v>
      </c>
      <c r="J1427" t="s">
        <v>6483</v>
      </c>
      <c r="K1427" t="s">
        <v>6484</v>
      </c>
      <c r="L1427" t="s">
        <v>6599</v>
      </c>
      <c r="M1427" t="s">
        <v>6600</v>
      </c>
      <c r="N1427" t="s">
        <v>2115</v>
      </c>
      <c r="O1427" t="s">
        <v>37</v>
      </c>
      <c r="P1427" t="s">
        <v>6599</v>
      </c>
      <c r="Q1427" t="s">
        <v>38</v>
      </c>
      <c r="R1427" t="s">
        <v>1070</v>
      </c>
      <c r="S1427" t="s">
        <v>6486</v>
      </c>
      <c r="T1427" t="s">
        <v>6601</v>
      </c>
      <c r="U1427" t="s">
        <v>6602</v>
      </c>
      <c r="V1427" t="s">
        <v>6602</v>
      </c>
      <c r="W1427" t="s">
        <v>37</v>
      </c>
      <c r="X1427" t="s">
        <v>37</v>
      </c>
      <c r="Y1427" t="s">
        <v>37</v>
      </c>
      <c r="Z1427" t="s">
        <v>6603</v>
      </c>
      <c r="AA1427" t="s">
        <v>44</v>
      </c>
      <c r="AB1427" t="s">
        <v>44</v>
      </c>
      <c r="AC1427" t="s">
        <v>45</v>
      </c>
      <c r="AD1427" t="s">
        <v>190</v>
      </c>
      <c r="AE1427" t="s">
        <v>6604</v>
      </c>
      <c r="AF1427" t="s">
        <v>48</v>
      </c>
      <c r="AG1427">
        <v>620245</v>
      </c>
      <c r="AH1427">
        <v>1</v>
      </c>
      <c r="AI1427">
        <v>1</v>
      </c>
    </row>
    <row r="1428" spans="1:35" ht="16.850000000000001" customHeight="1">
      <c r="A1428" s="65" t="str">
        <f>IF(L1428="","",IF(COUNTIF(Wip!K:K,L1428)=0,IF(W1428="","KGB","KBB"),IF(AND(_xlfn.IFNA(VLOOKUP(L1428,Wip!K:M,3,0),"")="Y",Q1428="MTCAPPLYCONF"),"On Hold",IF(W1428="","KGB","KBB"))))</f>
        <v>KBB</v>
      </c>
      <c r="B1428" s="65">
        <f>IF(A1428="on hold", "on hold",
 IF(A1428="KGB", "Standard Shipment",
  IF(IFERROR(IFERROR(VLOOKUP(L1428, List!D:J, 7, 0), VLOOKUP(L1428&amp;"", List!D:J, 7, 0)), 0)=0,
   IF(IFERROR(IFERROR(VLOOKUP(L1428, 'CND List'!$A:$C, 3, 0), VLOOKUP(L1428&amp;"", 'CND List'!$A:$C, 3, 0)), 0)=0,
    IF(A1428="KBB", "-", ""),
    IFERROR(VLOOKUP(L1428, 'CND List'!$A:$C, 3, 0), VLOOKUP(L1428&amp;"", 'CND List'!$A:$C, 3, 0))
   ),
   IFERROR(VLOOKUP(L1428, List!D:J, 7, 0), VLOOKUP(L1428&amp;"", List!D:J, 7, 0))
  )
 )
)</f>
        <v>45852</v>
      </c>
      <c r="C1428" s="66" t="str">
        <f t="shared" si="23"/>
        <v>2025Q3</v>
      </c>
      <c r="D1428" s="67" t="str">
        <f ca="1">IF(C1428="Local Scrap","Closed",IFERROR(IF(A1428="kgb","Closed",IF(MID(C1428,5,1)="Q","Closed",LOOKUP(TODAY()-W1428, {0,31,91,181,366}, {"0-30天","31-90天","91-180天","181-365天","365天以上"}))), LOOKUP(TODAY()-Z1428, {0,31,91,181,366}, {"0-30天","31-90天","91-180天","181-365天","365天以上"})))</f>
        <v>Closed</v>
      </c>
      <c r="E1428" s="67" t="str" cm="1">
        <f t="array" ref="E1428">IF(A1428&lt;&gt;"kbb", "", IF(IFERROR(VALUE(V1428), 0)=MAX(INDEX(($A$2:$A$4929="kbb")*($L$2:$L$4929=L1428)*IFERROR(VALUE($V$2:$V$4929), 0), 0)), "最新", "歷史重複"))</f>
        <v>最新</v>
      </c>
      <c r="F1428" t="s">
        <v>6482</v>
      </c>
      <c r="G1428" t="s">
        <v>29</v>
      </c>
      <c r="H1428" t="s">
        <v>30</v>
      </c>
      <c r="I1428" t="s">
        <v>6154</v>
      </c>
      <c r="J1428" t="s">
        <v>6483</v>
      </c>
      <c r="K1428" t="s">
        <v>6484</v>
      </c>
      <c r="L1428" t="s">
        <v>6605</v>
      </c>
      <c r="M1428" t="s">
        <v>205</v>
      </c>
      <c r="N1428" t="s">
        <v>206</v>
      </c>
      <c r="O1428" t="s">
        <v>37</v>
      </c>
      <c r="P1428" t="s">
        <v>6605</v>
      </c>
      <c r="Q1428" t="s">
        <v>38</v>
      </c>
      <c r="R1428" t="s">
        <v>743</v>
      </c>
      <c r="S1428" t="s">
        <v>6486</v>
      </c>
      <c r="T1428" t="s">
        <v>37</v>
      </c>
      <c r="U1428" t="s">
        <v>37</v>
      </c>
      <c r="V1428" t="s">
        <v>6606</v>
      </c>
      <c r="W1428" t="s">
        <v>113</v>
      </c>
      <c r="X1428" t="s">
        <v>114</v>
      </c>
      <c r="Y1428" t="s">
        <v>6607</v>
      </c>
      <c r="Z1428" t="s">
        <v>6608</v>
      </c>
      <c r="AA1428" t="s">
        <v>44</v>
      </c>
      <c r="AB1428" t="s">
        <v>44</v>
      </c>
      <c r="AC1428" t="s">
        <v>117</v>
      </c>
      <c r="AD1428" t="s">
        <v>190</v>
      </c>
      <c r="AE1428" t="s">
        <v>37</v>
      </c>
      <c r="AF1428" t="s">
        <v>37</v>
      </c>
      <c r="AG1428" t="s">
        <v>37</v>
      </c>
      <c r="AH1428" t="s">
        <v>37</v>
      </c>
      <c r="AI1428" t="s">
        <v>37</v>
      </c>
    </row>
    <row r="1429" spans="1:35" ht="16.850000000000001" customHeight="1">
      <c r="A1429" s="65" t="str">
        <f>IF(L1429="","",IF(COUNTIF(Wip!K:K,L1429)=0,IF(W1429="","KGB","KBB"),IF(AND(_xlfn.IFNA(VLOOKUP(L1429,Wip!K:M,3,0),"")="Y",Q1429="MTCAPPLYCONF"),"On Hold",IF(W1429="","KGB","KBB"))))</f>
        <v>KBB</v>
      </c>
      <c r="B1429" s="65">
        <f>IF(A1429="on hold", "on hold",
 IF(A1429="KGB", "Standard Shipment",
  IF(IFERROR(IFERROR(VLOOKUP(L1429, List!D:J, 7, 0), VLOOKUP(L1429&amp;"", List!D:J, 7, 0)), 0)=0,
   IF(IFERROR(IFERROR(VLOOKUP(L1429, 'CND List'!$A:$C, 3, 0), VLOOKUP(L1429&amp;"", 'CND List'!$A:$C, 3, 0)), 0)=0,
    IF(A1429="KBB", "-", ""),
    IFERROR(VLOOKUP(L1429, 'CND List'!$A:$C, 3, 0), VLOOKUP(L1429&amp;"", 'CND List'!$A:$C, 3, 0))
   ),
   IFERROR(VLOOKUP(L1429, List!D:J, 7, 0), VLOOKUP(L1429&amp;"", List!D:J, 7, 0))
  )
 )
)</f>
        <v>46126</v>
      </c>
      <c r="C1429" s="66" t="str">
        <f t="shared" si="23"/>
        <v>2026Q2</v>
      </c>
      <c r="D1429" s="67" t="str">
        <f ca="1">IF(C1429="Local Scrap","Closed",IFERROR(IF(A1429="kgb","Closed",IF(MID(C1429,5,1)="Q","Closed",LOOKUP(TODAY()-W1429, {0,31,91,181,366}, {"0-30天","31-90天","91-180天","181-365天","365天以上"}))), LOOKUP(TODAY()-Z1429, {0,31,91,181,366}, {"0-30天","31-90天","91-180天","181-365天","365天以上"})))</f>
        <v>Closed</v>
      </c>
      <c r="E1429" s="67" t="str" cm="1">
        <f t="array" ref="E1429">IF(A1429&lt;&gt;"kbb", "", IF(IFERROR(VALUE(V1429), 0)=MAX(INDEX(($A$2:$A$4929="kbb")*($L$2:$L$4929=L1429)*IFERROR(VALUE($V$2:$V$4929), 0), 0)), "最新", "歷史重複"))</f>
        <v>最新</v>
      </c>
      <c r="F1429" t="s">
        <v>6482</v>
      </c>
      <c r="G1429" t="s">
        <v>29</v>
      </c>
      <c r="H1429" t="s">
        <v>30</v>
      </c>
      <c r="I1429" t="s">
        <v>6154</v>
      </c>
      <c r="J1429" t="s">
        <v>6483</v>
      </c>
      <c r="K1429" t="s">
        <v>6484</v>
      </c>
      <c r="L1429" t="s">
        <v>6609</v>
      </c>
      <c r="M1429" t="s">
        <v>981</v>
      </c>
      <c r="N1429" t="s">
        <v>556</v>
      </c>
      <c r="O1429" t="s">
        <v>37</v>
      </c>
      <c r="P1429" t="s">
        <v>6609</v>
      </c>
      <c r="Q1429" t="s">
        <v>38</v>
      </c>
      <c r="R1429" t="s">
        <v>1070</v>
      </c>
      <c r="S1429" t="s">
        <v>6500</v>
      </c>
      <c r="T1429" t="s">
        <v>37</v>
      </c>
      <c r="U1429" t="s">
        <v>37</v>
      </c>
      <c r="V1429" t="s">
        <v>6610</v>
      </c>
      <c r="W1429" t="s">
        <v>2806</v>
      </c>
      <c r="X1429" t="s">
        <v>114</v>
      </c>
      <c r="Y1429" t="s">
        <v>6611</v>
      </c>
      <c r="Z1429" t="s">
        <v>6612</v>
      </c>
      <c r="AA1429" t="s">
        <v>44</v>
      </c>
      <c r="AB1429" t="s">
        <v>44</v>
      </c>
      <c r="AC1429" t="s">
        <v>117</v>
      </c>
      <c r="AD1429" t="s">
        <v>190</v>
      </c>
      <c r="AE1429" t="s">
        <v>37</v>
      </c>
      <c r="AF1429" t="s">
        <v>37</v>
      </c>
      <c r="AG1429" t="s">
        <v>37</v>
      </c>
      <c r="AH1429" t="s">
        <v>37</v>
      </c>
      <c r="AI1429" t="s">
        <v>37</v>
      </c>
    </row>
    <row r="1430" spans="1:35" ht="16.850000000000001" customHeight="1">
      <c r="A1430" s="65" t="str">
        <f>IF(L1430="","",IF(COUNTIF(Wip!K:K,L1430)=0,IF(W1430="","KGB","KBB"),IF(AND(_xlfn.IFNA(VLOOKUP(L1430,Wip!K:M,3,0),"")="Y",Q1430="MTCAPPLYCONF"),"On Hold",IF(W1430="","KGB","KBB"))))</f>
        <v>KGB</v>
      </c>
      <c r="B1430" s="65" t="str">
        <f>IF(A1430="on hold", "on hold",
 IF(A1430="KGB", "Standard Shipment",
  IF(IFERROR(IFERROR(VLOOKUP(L1430, List!D:J, 7, 0), VLOOKUP(L1430&amp;"", List!D:J, 7, 0)), 0)=0,
   IF(IFERROR(IFERROR(VLOOKUP(L1430, 'CND List'!$A:$C, 3, 0), VLOOKUP(L1430&amp;"", 'CND List'!$A:$C, 3, 0)), 0)=0,
    IF(A1430="KBB", "-", ""),
    IFERROR(VLOOKUP(L1430, 'CND List'!$A:$C, 3, 0), VLOOKUP(L1430&amp;"", 'CND List'!$A:$C, 3, 0))
   ),
   IFERROR(VLOOKUP(L1430, List!D:J, 7, 0), VLOOKUP(L1430&amp;"", List!D:J, 7, 0))
  )
 )
)</f>
        <v>Standard Shipment</v>
      </c>
      <c r="C1430" s="66" t="str">
        <f t="shared" si="23"/>
        <v>Standard Shipment</v>
      </c>
      <c r="D1430" s="67" t="str">
        <f ca="1">IF(C1430="Local Scrap","Closed",IFERROR(IF(A1430="kgb","Closed",IF(MID(C1430,5,1)="Q","Closed",LOOKUP(TODAY()-W1430, {0,31,91,181,366}, {"0-30天","31-90天","91-180天","181-365天","365天以上"}))), LOOKUP(TODAY()-Z1430, {0,31,91,181,366}, {"0-30天","31-90天","91-180天","181-365天","365天以上"})))</f>
        <v>Closed</v>
      </c>
      <c r="E1430" s="67" t="str" cm="1">
        <f t="array" ref="E1430">IF(A1430&lt;&gt;"kbb", "", IF(IFERROR(VALUE(V1430), 0)=MAX(INDEX(($A$2:$A$4929="kbb")*($L$2:$L$4929=L1430)*IFERROR(VALUE($V$2:$V$4929), 0), 0)), "最新", "歷史重複"))</f>
        <v/>
      </c>
      <c r="F1430" t="s">
        <v>6482</v>
      </c>
      <c r="G1430" t="s">
        <v>29</v>
      </c>
      <c r="H1430" t="s">
        <v>30</v>
      </c>
      <c r="I1430" t="s">
        <v>6154</v>
      </c>
      <c r="J1430" t="s">
        <v>6483</v>
      </c>
      <c r="K1430" t="s">
        <v>6484</v>
      </c>
      <c r="L1430" t="s">
        <v>6613</v>
      </c>
      <c r="M1430" t="s">
        <v>4046</v>
      </c>
      <c r="N1430" t="s">
        <v>556</v>
      </c>
      <c r="O1430" t="s">
        <v>37</v>
      </c>
      <c r="P1430" t="s">
        <v>6614</v>
      </c>
      <c r="Q1430" t="s">
        <v>38</v>
      </c>
      <c r="R1430" t="s">
        <v>743</v>
      </c>
      <c r="S1430" t="s">
        <v>6615</v>
      </c>
      <c r="T1430" t="s">
        <v>6616</v>
      </c>
      <c r="U1430" t="s">
        <v>6511</v>
      </c>
      <c r="V1430" t="s">
        <v>6511</v>
      </c>
      <c r="W1430" t="s">
        <v>37</v>
      </c>
      <c r="X1430" t="s">
        <v>37</v>
      </c>
      <c r="Y1430" t="s">
        <v>37</v>
      </c>
      <c r="Z1430" t="s">
        <v>6617</v>
      </c>
      <c r="AA1430" t="s">
        <v>44</v>
      </c>
      <c r="AB1430" t="s">
        <v>44</v>
      </c>
      <c r="AC1430" t="s">
        <v>45</v>
      </c>
      <c r="AD1430" t="s">
        <v>190</v>
      </c>
      <c r="AE1430" t="s">
        <v>6513</v>
      </c>
      <c r="AF1430" t="s">
        <v>48</v>
      </c>
      <c r="AG1430">
        <v>620233</v>
      </c>
      <c r="AH1430">
        <v>1</v>
      </c>
      <c r="AI1430">
        <v>1</v>
      </c>
    </row>
    <row r="1431" spans="1:35" ht="16.850000000000001" customHeight="1">
      <c r="A1431" s="65" t="str">
        <f>IF(L1431="","",IF(COUNTIF(Wip!K:K,L1431)=0,IF(W1431="","KGB","KBB"),IF(AND(_xlfn.IFNA(VLOOKUP(L1431,Wip!K:M,3,0),"")="Y",Q1431="MTCAPPLYCONF"),"On Hold",IF(W1431="","KGB","KBB"))))</f>
        <v>KGB</v>
      </c>
      <c r="B1431" s="65" t="str">
        <f>IF(A1431="on hold", "on hold",
 IF(A1431="KGB", "Standard Shipment",
  IF(IFERROR(IFERROR(VLOOKUP(L1431, List!D:J, 7, 0), VLOOKUP(L1431&amp;"", List!D:J, 7, 0)), 0)=0,
   IF(IFERROR(IFERROR(VLOOKUP(L1431, 'CND List'!$A:$C, 3, 0), VLOOKUP(L1431&amp;"", 'CND List'!$A:$C, 3, 0)), 0)=0,
    IF(A1431="KBB", "-", ""),
    IFERROR(VLOOKUP(L1431, 'CND List'!$A:$C, 3, 0), VLOOKUP(L1431&amp;"", 'CND List'!$A:$C, 3, 0))
   ),
   IFERROR(VLOOKUP(L1431, List!D:J, 7, 0), VLOOKUP(L1431&amp;"", List!D:J, 7, 0))
  )
 )
)</f>
        <v>Standard Shipment</v>
      </c>
      <c r="C1431" s="66" t="str">
        <f t="shared" si="23"/>
        <v>Standard Shipment</v>
      </c>
      <c r="D1431" s="67" t="str">
        <f ca="1">IF(C1431="Local Scrap","Closed",IFERROR(IF(A1431="kgb","Closed",IF(MID(C1431,5,1)="Q","Closed",LOOKUP(TODAY()-W1431, {0,31,91,181,366}, {"0-30天","31-90天","91-180天","181-365天","365天以上"}))), LOOKUP(TODAY()-Z1431, {0,31,91,181,366}, {"0-30天","31-90天","91-180天","181-365天","365天以上"})))</f>
        <v>Closed</v>
      </c>
      <c r="E1431" s="67" t="str" cm="1">
        <f t="array" ref="E1431">IF(A1431&lt;&gt;"kbb", "", IF(IFERROR(VALUE(V1431), 0)=MAX(INDEX(($A$2:$A$4929="kbb")*($L$2:$L$4929=L1431)*IFERROR(VALUE($V$2:$V$4929), 0), 0)), "最新", "歷史重複"))</f>
        <v/>
      </c>
      <c r="F1431" t="s">
        <v>6482</v>
      </c>
      <c r="G1431" t="s">
        <v>29</v>
      </c>
      <c r="H1431" t="s">
        <v>30</v>
      </c>
      <c r="I1431" t="s">
        <v>6154</v>
      </c>
      <c r="J1431" t="s">
        <v>6483</v>
      </c>
      <c r="K1431" t="s">
        <v>6484</v>
      </c>
      <c r="L1431" t="s">
        <v>6618</v>
      </c>
      <c r="M1431" t="s">
        <v>981</v>
      </c>
      <c r="N1431" t="s">
        <v>556</v>
      </c>
      <c r="O1431" t="s">
        <v>37</v>
      </c>
      <c r="P1431" t="s">
        <v>6619</v>
      </c>
      <c r="Q1431" t="s">
        <v>38</v>
      </c>
      <c r="R1431" t="s">
        <v>1070</v>
      </c>
      <c r="S1431" t="s">
        <v>6615</v>
      </c>
      <c r="T1431" t="s">
        <v>6620</v>
      </c>
      <c r="U1431" t="s">
        <v>6518</v>
      </c>
      <c r="V1431" t="s">
        <v>6518</v>
      </c>
      <c r="W1431" t="s">
        <v>37</v>
      </c>
      <c r="X1431" t="s">
        <v>37</v>
      </c>
      <c r="Y1431" t="s">
        <v>37</v>
      </c>
      <c r="Z1431" t="s">
        <v>6621</v>
      </c>
      <c r="AA1431" t="s">
        <v>44</v>
      </c>
      <c r="AB1431" t="s">
        <v>44</v>
      </c>
      <c r="AC1431" t="s">
        <v>45</v>
      </c>
      <c r="AD1431" t="s">
        <v>190</v>
      </c>
      <c r="AE1431" t="s">
        <v>6520</v>
      </c>
      <c r="AF1431" t="s">
        <v>48</v>
      </c>
      <c r="AG1431">
        <v>620815</v>
      </c>
      <c r="AH1431">
        <v>1</v>
      </c>
      <c r="AI1431">
        <v>1</v>
      </c>
    </row>
    <row r="1432" spans="1:35" ht="16.850000000000001" customHeight="1">
      <c r="A1432" s="65" t="str">
        <f>IF(L1432="","",IF(COUNTIF(Wip!K:K,L1432)=0,IF(W1432="","KGB","KBB"),IF(AND(_xlfn.IFNA(VLOOKUP(L1432,Wip!K:M,3,0),"")="Y",Q1432="MTCAPPLYCONF"),"On Hold",IF(W1432="","KGB","KBB"))))</f>
        <v>KGB</v>
      </c>
      <c r="B1432" s="65" t="str">
        <f>IF(A1432="on hold", "on hold",
 IF(A1432="KGB", "Standard Shipment",
  IF(IFERROR(IFERROR(VLOOKUP(L1432, List!D:J, 7, 0), VLOOKUP(L1432&amp;"", List!D:J, 7, 0)), 0)=0,
   IF(IFERROR(IFERROR(VLOOKUP(L1432, 'CND List'!$A:$C, 3, 0), VLOOKUP(L1432&amp;"", 'CND List'!$A:$C, 3, 0)), 0)=0,
    IF(A1432="KBB", "-", ""),
    IFERROR(VLOOKUP(L1432, 'CND List'!$A:$C, 3, 0), VLOOKUP(L1432&amp;"", 'CND List'!$A:$C, 3, 0))
   ),
   IFERROR(VLOOKUP(L1432, List!D:J, 7, 0), VLOOKUP(L1432&amp;"", List!D:J, 7, 0))
  )
 )
)</f>
        <v>Standard Shipment</v>
      </c>
      <c r="C1432" s="66" t="str">
        <f t="shared" si="23"/>
        <v>Standard Shipment</v>
      </c>
      <c r="D1432" s="67" t="str">
        <f ca="1">IF(C1432="Local Scrap","Closed",IFERROR(IF(A1432="kgb","Closed",IF(MID(C1432,5,1)="Q","Closed",LOOKUP(TODAY()-W1432, {0,31,91,181,366}, {"0-30天","31-90天","91-180天","181-365天","365天以上"}))), LOOKUP(TODAY()-Z1432, {0,31,91,181,366}, {"0-30天","31-90天","91-180天","181-365天","365天以上"})))</f>
        <v>Closed</v>
      </c>
      <c r="E1432" s="67" t="str" cm="1">
        <f t="array" ref="E1432">IF(A1432&lt;&gt;"kbb", "", IF(IFERROR(VALUE(V1432), 0)=MAX(INDEX(($A$2:$A$4929="kbb")*($L$2:$L$4929=L1432)*IFERROR(VALUE($V$2:$V$4929), 0), 0)), "最新", "歷史重複"))</f>
        <v/>
      </c>
      <c r="F1432" t="s">
        <v>6482</v>
      </c>
      <c r="G1432" t="s">
        <v>29</v>
      </c>
      <c r="H1432" t="s">
        <v>30</v>
      </c>
      <c r="I1432" t="s">
        <v>6154</v>
      </c>
      <c r="J1432" t="s">
        <v>6483</v>
      </c>
      <c r="K1432" t="s">
        <v>6484</v>
      </c>
      <c r="L1432" t="s">
        <v>6622</v>
      </c>
      <c r="M1432" t="s">
        <v>4046</v>
      </c>
      <c r="N1432" t="s">
        <v>556</v>
      </c>
      <c r="O1432" t="s">
        <v>37</v>
      </c>
      <c r="P1432" t="s">
        <v>6623</v>
      </c>
      <c r="Q1432" t="s">
        <v>38</v>
      </c>
      <c r="R1432" t="s">
        <v>1070</v>
      </c>
      <c r="S1432" t="s">
        <v>6615</v>
      </c>
      <c r="T1432" t="s">
        <v>6624</v>
      </c>
      <c r="U1432" t="s">
        <v>6502</v>
      </c>
      <c r="V1432" t="s">
        <v>6502</v>
      </c>
      <c r="W1432" t="s">
        <v>37</v>
      </c>
      <c r="X1432" t="s">
        <v>37</v>
      </c>
      <c r="Y1432" t="s">
        <v>37</v>
      </c>
      <c r="Z1432" t="s">
        <v>6625</v>
      </c>
      <c r="AA1432" t="s">
        <v>44</v>
      </c>
      <c r="AB1432" t="s">
        <v>44</v>
      </c>
      <c r="AC1432" t="s">
        <v>45</v>
      </c>
      <c r="AD1432" t="s">
        <v>190</v>
      </c>
      <c r="AE1432" t="s">
        <v>6532</v>
      </c>
      <c r="AF1432" t="s">
        <v>48</v>
      </c>
      <c r="AG1432">
        <v>620729</v>
      </c>
      <c r="AH1432">
        <v>1</v>
      </c>
      <c r="AI1432">
        <v>1</v>
      </c>
    </row>
    <row r="1433" spans="1:35" ht="16.850000000000001" customHeight="1">
      <c r="A1433" s="65" t="str">
        <f>IF(L1433="","",IF(COUNTIF(Wip!K:K,L1433)=0,IF(W1433="","KGB","KBB"),IF(AND(_xlfn.IFNA(VLOOKUP(L1433,Wip!K:M,3,0),"")="Y",Q1433="MTCAPPLYCONF"),"On Hold",IF(W1433="","KGB","KBB"))))</f>
        <v>KGB</v>
      </c>
      <c r="B1433" s="65" t="str">
        <f>IF(A1433="on hold", "on hold",
 IF(A1433="KGB", "Standard Shipment",
  IF(IFERROR(IFERROR(VLOOKUP(L1433, List!D:J, 7, 0), VLOOKUP(L1433&amp;"", List!D:J, 7, 0)), 0)=0,
   IF(IFERROR(IFERROR(VLOOKUP(L1433, 'CND List'!$A:$C, 3, 0), VLOOKUP(L1433&amp;"", 'CND List'!$A:$C, 3, 0)), 0)=0,
    IF(A1433="KBB", "-", ""),
    IFERROR(VLOOKUP(L1433, 'CND List'!$A:$C, 3, 0), VLOOKUP(L1433&amp;"", 'CND List'!$A:$C, 3, 0))
   ),
   IFERROR(VLOOKUP(L1433, List!D:J, 7, 0), VLOOKUP(L1433&amp;"", List!D:J, 7, 0))
  )
 )
)</f>
        <v>Standard Shipment</v>
      </c>
      <c r="C1433" s="66" t="str">
        <f t="shared" si="23"/>
        <v>Standard Shipment</v>
      </c>
      <c r="D1433" s="67" t="str">
        <f ca="1">IF(C1433="Local Scrap","Closed",IFERROR(IF(A1433="kgb","Closed",IF(MID(C1433,5,1)="Q","Closed",LOOKUP(TODAY()-W1433, {0,31,91,181,366}, {"0-30天","31-90天","91-180天","181-365天","365天以上"}))), LOOKUP(TODAY()-Z1433, {0,31,91,181,366}, {"0-30天","31-90天","91-180天","181-365天","365天以上"})))</f>
        <v>Closed</v>
      </c>
      <c r="E1433" s="67" t="str" cm="1">
        <f t="array" ref="E1433">IF(A1433&lt;&gt;"kbb", "", IF(IFERROR(VALUE(V1433), 0)=MAX(INDEX(($A$2:$A$4929="kbb")*($L$2:$L$4929=L1433)*IFERROR(VALUE($V$2:$V$4929), 0), 0)), "最新", "歷史重複"))</f>
        <v/>
      </c>
      <c r="F1433" t="s">
        <v>6482</v>
      </c>
      <c r="G1433" t="s">
        <v>29</v>
      </c>
      <c r="H1433" t="s">
        <v>30</v>
      </c>
      <c r="I1433" t="s">
        <v>6154</v>
      </c>
      <c r="J1433" t="s">
        <v>6483</v>
      </c>
      <c r="K1433" t="s">
        <v>6484</v>
      </c>
      <c r="L1433" t="s">
        <v>6626</v>
      </c>
      <c r="M1433" t="s">
        <v>875</v>
      </c>
      <c r="N1433" t="s">
        <v>206</v>
      </c>
      <c r="O1433" t="s">
        <v>37</v>
      </c>
      <c r="P1433" t="s">
        <v>6627</v>
      </c>
      <c r="Q1433" t="s">
        <v>38</v>
      </c>
      <c r="R1433" t="s">
        <v>743</v>
      </c>
      <c r="S1433" t="s">
        <v>6516</v>
      </c>
      <c r="T1433" t="s">
        <v>6628</v>
      </c>
      <c r="U1433" t="s">
        <v>6524</v>
      </c>
      <c r="V1433" t="s">
        <v>6524</v>
      </c>
      <c r="W1433" t="s">
        <v>37</v>
      </c>
      <c r="X1433" t="s">
        <v>37</v>
      </c>
      <c r="Y1433" t="s">
        <v>37</v>
      </c>
      <c r="Z1433" t="s">
        <v>6629</v>
      </c>
      <c r="AA1433" t="s">
        <v>44</v>
      </c>
      <c r="AB1433" t="s">
        <v>44</v>
      </c>
      <c r="AC1433" t="s">
        <v>45</v>
      </c>
      <c r="AD1433" t="s">
        <v>190</v>
      </c>
      <c r="AE1433" t="s">
        <v>6526</v>
      </c>
      <c r="AF1433" t="s">
        <v>48</v>
      </c>
      <c r="AG1433">
        <v>620061</v>
      </c>
      <c r="AH1433">
        <v>1</v>
      </c>
      <c r="AI1433">
        <v>1</v>
      </c>
    </row>
    <row r="1434" spans="1:35" ht="16.850000000000001" customHeight="1">
      <c r="A1434" s="65" t="str">
        <f>IF(L1434="","",IF(COUNTIF(Wip!K:K,L1434)=0,IF(W1434="","KGB","KBB"),IF(AND(_xlfn.IFNA(VLOOKUP(L1434,Wip!K:M,3,0),"")="Y",Q1434="MTCAPPLYCONF"),"On Hold",IF(W1434="","KGB","KBB"))))</f>
        <v>KBB</v>
      </c>
      <c r="B1434" s="65">
        <f>IF(A1434="on hold", "on hold",
 IF(A1434="KGB", "Standard Shipment",
  IF(IFERROR(IFERROR(VLOOKUP(L1434, List!D:J, 7, 0), VLOOKUP(L1434&amp;"", List!D:J, 7, 0)), 0)=0,
   IF(IFERROR(IFERROR(VLOOKUP(L1434, 'CND List'!$A:$C, 3, 0), VLOOKUP(L1434&amp;"", 'CND List'!$A:$C, 3, 0)), 0)=0,
    IF(A1434="KBB", "-", ""),
    IFERROR(VLOOKUP(L1434, 'CND List'!$A:$C, 3, 0), VLOOKUP(L1434&amp;"", 'CND List'!$A:$C, 3, 0))
   ),
   IFERROR(VLOOKUP(L1434, List!D:J, 7, 0), VLOOKUP(L1434&amp;"", List!D:J, 7, 0))
  )
 )
)</f>
        <v>45852</v>
      </c>
      <c r="C1434" s="66" t="str">
        <f t="shared" si="23"/>
        <v>2025Q3</v>
      </c>
      <c r="D1434" s="67" t="str">
        <f ca="1">IF(C1434="Local Scrap","Closed",IFERROR(IF(A1434="kgb","Closed",IF(MID(C1434,5,1)="Q","Closed",LOOKUP(TODAY()-W1434, {0,31,91,181,366}, {"0-30天","31-90天","91-180天","181-365天","365天以上"}))), LOOKUP(TODAY()-Z1434, {0,31,91,181,366}, {"0-30天","31-90天","91-180天","181-365天","365天以上"})))</f>
        <v>Closed</v>
      </c>
      <c r="E1434" s="67" t="str" cm="1">
        <f t="array" ref="E1434">IF(A1434&lt;&gt;"kbb", "", IF(IFERROR(VALUE(V1434), 0)=MAX(INDEX(($A$2:$A$4929="kbb")*($L$2:$L$4929=L1434)*IFERROR(VALUE($V$2:$V$4929), 0), 0)), "最新", "歷史重複"))</f>
        <v>最新</v>
      </c>
      <c r="F1434" t="s">
        <v>6482</v>
      </c>
      <c r="G1434" t="s">
        <v>29</v>
      </c>
      <c r="H1434" t="s">
        <v>30</v>
      </c>
      <c r="I1434" t="s">
        <v>6154</v>
      </c>
      <c r="J1434" t="s">
        <v>6483</v>
      </c>
      <c r="K1434" t="s">
        <v>6484</v>
      </c>
      <c r="L1434" t="s">
        <v>6630</v>
      </c>
      <c r="M1434" t="s">
        <v>875</v>
      </c>
      <c r="N1434" t="s">
        <v>206</v>
      </c>
      <c r="O1434" t="s">
        <v>37</v>
      </c>
      <c r="P1434" t="s">
        <v>6630</v>
      </c>
      <c r="Q1434" t="s">
        <v>38</v>
      </c>
      <c r="R1434" t="s">
        <v>743</v>
      </c>
      <c r="S1434" t="s">
        <v>6486</v>
      </c>
      <c r="T1434" t="s">
        <v>37</v>
      </c>
      <c r="U1434" t="s">
        <v>37</v>
      </c>
      <c r="V1434" t="s">
        <v>6631</v>
      </c>
      <c r="W1434" t="s">
        <v>692</v>
      </c>
      <c r="X1434" t="s">
        <v>114</v>
      </c>
      <c r="Y1434" t="s">
        <v>6632</v>
      </c>
      <c r="Z1434" t="s">
        <v>6633</v>
      </c>
      <c r="AA1434" t="s">
        <v>44</v>
      </c>
      <c r="AB1434" t="s">
        <v>44</v>
      </c>
      <c r="AC1434" t="s">
        <v>117</v>
      </c>
      <c r="AD1434" t="s">
        <v>190</v>
      </c>
      <c r="AE1434" t="s">
        <v>37</v>
      </c>
      <c r="AF1434" t="s">
        <v>37</v>
      </c>
      <c r="AG1434" t="s">
        <v>37</v>
      </c>
      <c r="AH1434" t="s">
        <v>37</v>
      </c>
      <c r="AI1434" t="s">
        <v>37</v>
      </c>
    </row>
    <row r="1435" spans="1:35" ht="16.850000000000001" customHeight="1">
      <c r="A1435" s="65" t="str">
        <f>IF(L1435="","",IF(COUNTIF(Wip!K:K,L1435)=0,IF(W1435="","KGB","KBB"),IF(AND(_xlfn.IFNA(VLOOKUP(L1435,Wip!K:M,3,0),"")="Y",Q1435="MTCAPPLYCONF"),"On Hold",IF(W1435="","KGB","KBB"))))</f>
        <v>KBB</v>
      </c>
      <c r="B1435" s="65">
        <f>IF(A1435="on hold", "on hold",
 IF(A1435="KGB", "Standard Shipment",
  IF(IFERROR(IFERROR(VLOOKUP(L1435, List!D:J, 7, 0), VLOOKUP(L1435&amp;"", List!D:J, 7, 0)), 0)=0,
   IF(IFERROR(IFERROR(VLOOKUP(L1435, 'CND List'!$A:$C, 3, 0), VLOOKUP(L1435&amp;"", 'CND List'!$A:$C, 3, 0)), 0)=0,
    IF(A1435="KBB", "-", ""),
    IFERROR(VLOOKUP(L1435, 'CND List'!$A:$C, 3, 0), VLOOKUP(L1435&amp;"", 'CND List'!$A:$C, 3, 0))
   ),
   IFERROR(VLOOKUP(L1435, List!D:J, 7, 0), VLOOKUP(L1435&amp;"", List!D:J, 7, 0))
  )
 )
)</f>
        <v>45852</v>
      </c>
      <c r="C1435" s="66" t="str">
        <f t="shared" si="23"/>
        <v>2025Q3</v>
      </c>
      <c r="D1435" s="67" t="str">
        <f ca="1">IF(C1435="Local Scrap","Closed",IFERROR(IF(A1435="kgb","Closed",IF(MID(C1435,5,1)="Q","Closed",LOOKUP(TODAY()-W1435, {0,31,91,181,366}, {"0-30天","31-90天","91-180天","181-365天","365天以上"}))), LOOKUP(TODAY()-Z1435, {0,31,91,181,366}, {"0-30天","31-90天","91-180天","181-365天","365天以上"})))</f>
        <v>Closed</v>
      </c>
      <c r="E1435" s="67" t="str" cm="1">
        <f t="array" ref="E1435">IF(A1435&lt;&gt;"kbb", "", IF(IFERROR(VALUE(V1435), 0)=MAX(INDEX(($A$2:$A$4929="kbb")*($L$2:$L$4929=L1435)*IFERROR(VALUE($V$2:$V$4929), 0), 0)), "最新", "歷史重複"))</f>
        <v>最新</v>
      </c>
      <c r="F1435" t="s">
        <v>6482</v>
      </c>
      <c r="G1435" t="s">
        <v>29</v>
      </c>
      <c r="H1435" t="s">
        <v>30</v>
      </c>
      <c r="I1435" t="s">
        <v>6154</v>
      </c>
      <c r="J1435" t="s">
        <v>6483</v>
      </c>
      <c r="K1435" t="s">
        <v>6484</v>
      </c>
      <c r="L1435" t="s">
        <v>6634</v>
      </c>
      <c r="M1435" t="s">
        <v>205</v>
      </c>
      <c r="N1435" t="s">
        <v>206</v>
      </c>
      <c r="O1435" t="s">
        <v>37</v>
      </c>
      <c r="P1435" t="s">
        <v>6634</v>
      </c>
      <c r="Q1435" t="s">
        <v>38</v>
      </c>
      <c r="R1435" t="s">
        <v>743</v>
      </c>
      <c r="S1435" t="s">
        <v>6500</v>
      </c>
      <c r="T1435" t="s">
        <v>37</v>
      </c>
      <c r="U1435" t="s">
        <v>37</v>
      </c>
      <c r="V1435" t="s">
        <v>6635</v>
      </c>
      <c r="W1435" t="s">
        <v>692</v>
      </c>
      <c r="X1435" t="s">
        <v>114</v>
      </c>
      <c r="Y1435" t="s">
        <v>6535</v>
      </c>
      <c r="Z1435" t="s">
        <v>6636</v>
      </c>
      <c r="AA1435" t="s">
        <v>44</v>
      </c>
      <c r="AB1435" t="s">
        <v>44</v>
      </c>
      <c r="AC1435" t="s">
        <v>117</v>
      </c>
      <c r="AD1435" t="s">
        <v>190</v>
      </c>
      <c r="AE1435" t="s">
        <v>37</v>
      </c>
      <c r="AF1435" t="s">
        <v>37</v>
      </c>
      <c r="AG1435" t="s">
        <v>37</v>
      </c>
      <c r="AH1435" t="s">
        <v>37</v>
      </c>
      <c r="AI1435" t="s">
        <v>37</v>
      </c>
    </row>
    <row r="1436" spans="1:35" ht="16.850000000000001" customHeight="1">
      <c r="A1436" s="65" t="str">
        <f>IF(L1436="","",IF(COUNTIF(Wip!K:K,L1436)=0,IF(W1436="","KGB","KBB"),IF(AND(_xlfn.IFNA(VLOOKUP(L1436,Wip!K:M,3,0),"")="Y",Q1436="MTCAPPLYCONF"),"On Hold",IF(W1436="","KGB","KBB"))))</f>
        <v>KGB</v>
      </c>
      <c r="B1436" s="65" t="str">
        <f>IF(A1436="on hold", "on hold",
 IF(A1436="KGB", "Standard Shipment",
  IF(IFERROR(IFERROR(VLOOKUP(L1436, List!D:J, 7, 0), VLOOKUP(L1436&amp;"", List!D:J, 7, 0)), 0)=0,
   IF(IFERROR(IFERROR(VLOOKUP(L1436, 'CND List'!$A:$C, 3, 0), VLOOKUP(L1436&amp;"", 'CND List'!$A:$C, 3, 0)), 0)=0,
    IF(A1436="KBB", "-", ""),
    IFERROR(VLOOKUP(L1436, 'CND List'!$A:$C, 3, 0), VLOOKUP(L1436&amp;"", 'CND List'!$A:$C, 3, 0))
   ),
   IFERROR(VLOOKUP(L1436, List!D:J, 7, 0), VLOOKUP(L1436&amp;"", List!D:J, 7, 0))
  )
 )
)</f>
        <v>Standard Shipment</v>
      </c>
      <c r="C1436" s="66" t="str">
        <f t="shared" si="23"/>
        <v>Standard Shipment</v>
      </c>
      <c r="D1436" s="67" t="str">
        <f ca="1">IF(C1436="Local Scrap","Closed",IFERROR(IF(A1436="kgb","Closed",IF(MID(C1436,5,1)="Q","Closed",LOOKUP(TODAY()-W1436, {0,31,91,181,366}, {"0-30天","31-90天","91-180天","181-365天","365天以上"}))), LOOKUP(TODAY()-Z1436, {0,31,91,181,366}, {"0-30天","31-90天","91-180天","181-365天","365天以上"})))</f>
        <v>Closed</v>
      </c>
      <c r="E1436" s="67" t="str" cm="1">
        <f t="array" ref="E1436">IF(A1436&lt;&gt;"kbb", "", IF(IFERROR(VALUE(V1436), 0)=MAX(INDEX(($A$2:$A$4929="kbb")*($L$2:$L$4929=L1436)*IFERROR(VALUE($V$2:$V$4929), 0), 0)), "最新", "歷史重複"))</f>
        <v/>
      </c>
      <c r="F1436" t="s">
        <v>6482</v>
      </c>
      <c r="G1436" t="s">
        <v>29</v>
      </c>
      <c r="H1436" t="s">
        <v>30</v>
      </c>
      <c r="I1436" t="s">
        <v>6154</v>
      </c>
      <c r="J1436" t="s">
        <v>6483</v>
      </c>
      <c r="K1436" t="s">
        <v>6484</v>
      </c>
      <c r="L1436" t="s">
        <v>6637</v>
      </c>
      <c r="M1436" t="s">
        <v>875</v>
      </c>
      <c r="N1436" t="s">
        <v>206</v>
      </c>
      <c r="O1436" t="s">
        <v>37</v>
      </c>
      <c r="P1436" t="s">
        <v>6638</v>
      </c>
      <c r="Q1436" t="s">
        <v>38</v>
      </c>
      <c r="R1436" t="s">
        <v>1070</v>
      </c>
      <c r="S1436" t="s">
        <v>6516</v>
      </c>
      <c r="T1436" t="s">
        <v>6639</v>
      </c>
      <c r="U1436" t="s">
        <v>6511</v>
      </c>
      <c r="V1436" t="s">
        <v>6511</v>
      </c>
      <c r="W1436" t="s">
        <v>37</v>
      </c>
      <c r="X1436" t="s">
        <v>37</v>
      </c>
      <c r="Y1436" t="s">
        <v>37</v>
      </c>
      <c r="Z1436" t="s">
        <v>6640</v>
      </c>
      <c r="AA1436" t="s">
        <v>44</v>
      </c>
      <c r="AB1436" t="s">
        <v>44</v>
      </c>
      <c r="AC1436" t="s">
        <v>45</v>
      </c>
      <c r="AD1436" t="s">
        <v>190</v>
      </c>
      <c r="AE1436" t="s">
        <v>6513</v>
      </c>
      <c r="AF1436" t="s">
        <v>48</v>
      </c>
      <c r="AG1436">
        <v>620233</v>
      </c>
      <c r="AH1436">
        <v>1</v>
      </c>
      <c r="AI1436">
        <v>1</v>
      </c>
    </row>
    <row r="1437" spans="1:35" ht="16.850000000000001" customHeight="1">
      <c r="A1437" s="65" t="str">
        <f>IF(L1437="","",IF(COUNTIF(Wip!K:K,L1437)=0,IF(W1437="","KGB","KBB"),IF(AND(_xlfn.IFNA(VLOOKUP(L1437,Wip!K:M,3,0),"")="Y",Q1437="MTCAPPLYCONF"),"On Hold",IF(W1437="","KGB","KBB"))))</f>
        <v>KBB</v>
      </c>
      <c r="B1437" s="65">
        <f>IF(A1437="on hold", "on hold",
 IF(A1437="KGB", "Standard Shipment",
  IF(IFERROR(IFERROR(VLOOKUP(L1437, List!D:J, 7, 0), VLOOKUP(L1437&amp;"", List!D:J, 7, 0)), 0)=0,
   IF(IFERROR(IFERROR(VLOOKUP(L1437, 'CND List'!$A:$C, 3, 0), VLOOKUP(L1437&amp;"", 'CND List'!$A:$C, 3, 0)), 0)=0,
    IF(A1437="KBB", "-", ""),
    IFERROR(VLOOKUP(L1437, 'CND List'!$A:$C, 3, 0), VLOOKUP(L1437&amp;"", 'CND List'!$A:$C, 3, 0))
   ),
   IFERROR(VLOOKUP(L1437, List!D:J, 7, 0), VLOOKUP(L1437&amp;"", List!D:J, 7, 0))
  )
 )
)</f>
        <v>46126</v>
      </c>
      <c r="C1437" s="66" t="str">
        <f t="shared" si="23"/>
        <v>2026Q2</v>
      </c>
      <c r="D1437" s="67" t="str">
        <f ca="1">IF(C1437="Local Scrap","Closed",IFERROR(IF(A1437="kgb","Closed",IF(MID(C1437,5,1)="Q","Closed",LOOKUP(TODAY()-W1437, {0,31,91,181,366}, {"0-30天","31-90天","91-180天","181-365天","365天以上"}))), LOOKUP(TODAY()-Z1437, {0,31,91,181,366}, {"0-30天","31-90天","91-180天","181-365天","365天以上"})))</f>
        <v>Closed</v>
      </c>
      <c r="E1437" s="67" t="str" cm="1">
        <f t="array" ref="E1437">IF(A1437&lt;&gt;"kbb", "", IF(IFERROR(VALUE(V1437), 0)=MAX(INDEX(($A$2:$A$4929="kbb")*($L$2:$L$4929=L1437)*IFERROR(VALUE($V$2:$V$4929), 0), 0)), "最新", "歷史重複"))</f>
        <v>最新</v>
      </c>
      <c r="F1437" t="s">
        <v>6482</v>
      </c>
      <c r="G1437" t="s">
        <v>29</v>
      </c>
      <c r="H1437" t="s">
        <v>30</v>
      </c>
      <c r="I1437" t="s">
        <v>6154</v>
      </c>
      <c r="J1437" t="s">
        <v>6483</v>
      </c>
      <c r="K1437" t="s">
        <v>6484</v>
      </c>
      <c r="L1437" t="s">
        <v>6641</v>
      </c>
      <c r="M1437" t="s">
        <v>205</v>
      </c>
      <c r="N1437" t="s">
        <v>206</v>
      </c>
      <c r="O1437" t="s">
        <v>37</v>
      </c>
      <c r="P1437" t="s">
        <v>6641</v>
      </c>
      <c r="Q1437" t="s">
        <v>38</v>
      </c>
      <c r="R1437" t="s">
        <v>743</v>
      </c>
      <c r="S1437" t="s">
        <v>6495</v>
      </c>
      <c r="T1437" t="s">
        <v>37</v>
      </c>
      <c r="U1437" t="s">
        <v>37</v>
      </c>
      <c r="V1437" t="s">
        <v>6642</v>
      </c>
      <c r="W1437" t="s">
        <v>1157</v>
      </c>
      <c r="X1437" t="s">
        <v>114</v>
      </c>
      <c r="Y1437" t="s">
        <v>1158</v>
      </c>
      <c r="Z1437" t="s">
        <v>6643</v>
      </c>
      <c r="AA1437" t="s">
        <v>44</v>
      </c>
      <c r="AB1437" t="s">
        <v>44</v>
      </c>
      <c r="AC1437" t="s">
        <v>117</v>
      </c>
      <c r="AD1437" t="s">
        <v>190</v>
      </c>
      <c r="AE1437" t="s">
        <v>37</v>
      </c>
      <c r="AF1437" t="s">
        <v>37</v>
      </c>
      <c r="AG1437" t="s">
        <v>37</v>
      </c>
      <c r="AH1437" t="s">
        <v>37</v>
      </c>
      <c r="AI1437" t="s">
        <v>37</v>
      </c>
    </row>
    <row r="1438" spans="1:35" ht="16.850000000000001" customHeight="1">
      <c r="A1438" s="65" t="str">
        <f>IF(L1438="","",IF(COUNTIF(Wip!K:K,L1438)=0,IF(W1438="","KGB","KBB"),IF(AND(_xlfn.IFNA(VLOOKUP(L1438,Wip!K:M,3,0),"")="Y",Q1438="MTCAPPLYCONF"),"On Hold",IF(W1438="","KGB","KBB"))))</f>
        <v>KGB</v>
      </c>
      <c r="B1438" s="65" t="str">
        <f>IF(A1438="on hold", "on hold",
 IF(A1438="KGB", "Standard Shipment",
  IF(IFERROR(IFERROR(VLOOKUP(L1438, List!D:J, 7, 0), VLOOKUP(L1438&amp;"", List!D:J, 7, 0)), 0)=0,
   IF(IFERROR(IFERROR(VLOOKUP(L1438, 'CND List'!$A:$C, 3, 0), VLOOKUP(L1438&amp;"", 'CND List'!$A:$C, 3, 0)), 0)=0,
    IF(A1438="KBB", "-", ""),
    IFERROR(VLOOKUP(L1438, 'CND List'!$A:$C, 3, 0), VLOOKUP(L1438&amp;"", 'CND List'!$A:$C, 3, 0))
   ),
   IFERROR(VLOOKUP(L1438, List!D:J, 7, 0), VLOOKUP(L1438&amp;"", List!D:J, 7, 0))
  )
 )
)</f>
        <v>Standard Shipment</v>
      </c>
      <c r="C1438" s="66" t="str">
        <f t="shared" si="23"/>
        <v>Standard Shipment</v>
      </c>
      <c r="D1438" s="67" t="str">
        <f ca="1">IF(C1438="Local Scrap","Closed",IFERROR(IF(A1438="kgb","Closed",IF(MID(C1438,5,1)="Q","Closed",LOOKUP(TODAY()-W1438, {0,31,91,181,366}, {"0-30天","31-90天","91-180天","181-365天","365天以上"}))), LOOKUP(TODAY()-Z1438, {0,31,91,181,366}, {"0-30天","31-90天","91-180天","181-365天","365天以上"})))</f>
        <v>Closed</v>
      </c>
      <c r="E1438" s="67" t="str" cm="1">
        <f t="array" ref="E1438">IF(A1438&lt;&gt;"kbb", "", IF(IFERROR(VALUE(V1438), 0)=MAX(INDEX(($A$2:$A$4929="kbb")*($L$2:$L$4929=L1438)*IFERROR(VALUE($V$2:$V$4929), 0), 0)), "最新", "歷史重複"))</f>
        <v/>
      </c>
      <c r="F1438" t="s">
        <v>6482</v>
      </c>
      <c r="G1438" t="s">
        <v>29</v>
      </c>
      <c r="H1438" t="s">
        <v>30</v>
      </c>
      <c r="I1438" t="s">
        <v>6154</v>
      </c>
      <c r="J1438" t="s">
        <v>6483</v>
      </c>
      <c r="K1438" t="s">
        <v>6484</v>
      </c>
      <c r="L1438" t="s">
        <v>6644</v>
      </c>
      <c r="M1438" t="s">
        <v>875</v>
      </c>
      <c r="N1438" t="s">
        <v>206</v>
      </c>
      <c r="O1438" t="s">
        <v>37</v>
      </c>
      <c r="P1438" t="s">
        <v>6645</v>
      </c>
      <c r="Q1438" t="s">
        <v>38</v>
      </c>
      <c r="R1438" t="s">
        <v>743</v>
      </c>
      <c r="S1438" t="s">
        <v>6516</v>
      </c>
      <c r="T1438" t="s">
        <v>6646</v>
      </c>
      <c r="U1438" t="s">
        <v>6524</v>
      </c>
      <c r="V1438" t="s">
        <v>6524</v>
      </c>
      <c r="W1438" t="s">
        <v>37</v>
      </c>
      <c r="X1438" t="s">
        <v>37</v>
      </c>
      <c r="Y1438" t="s">
        <v>37</v>
      </c>
      <c r="Z1438" t="s">
        <v>6647</v>
      </c>
      <c r="AA1438" t="s">
        <v>44</v>
      </c>
      <c r="AB1438" t="s">
        <v>44</v>
      </c>
      <c r="AC1438" t="s">
        <v>45</v>
      </c>
      <c r="AD1438" t="s">
        <v>190</v>
      </c>
      <c r="AE1438" t="s">
        <v>6526</v>
      </c>
      <c r="AF1438" t="s">
        <v>48</v>
      </c>
      <c r="AG1438">
        <v>620061</v>
      </c>
      <c r="AH1438">
        <v>1</v>
      </c>
      <c r="AI1438">
        <v>1</v>
      </c>
    </row>
    <row r="1439" spans="1:35" ht="16.850000000000001" customHeight="1">
      <c r="A1439" s="65" t="str">
        <f>IF(L1439="","",IF(COUNTIF(Wip!K:K,L1439)=0,IF(W1439="","KGB","KBB"),IF(AND(_xlfn.IFNA(VLOOKUP(L1439,Wip!K:M,3,0),"")="Y",Q1439="MTCAPPLYCONF"),"On Hold",IF(W1439="","KGB","KBB"))))</f>
        <v>KGB</v>
      </c>
      <c r="B1439" s="65" t="str">
        <f>IF(A1439="on hold", "on hold",
 IF(A1439="KGB", "Standard Shipment",
  IF(IFERROR(IFERROR(VLOOKUP(L1439, List!D:J, 7, 0), VLOOKUP(L1439&amp;"", List!D:J, 7, 0)), 0)=0,
   IF(IFERROR(IFERROR(VLOOKUP(L1439, 'CND List'!$A:$C, 3, 0), VLOOKUP(L1439&amp;"", 'CND List'!$A:$C, 3, 0)), 0)=0,
    IF(A1439="KBB", "-", ""),
    IFERROR(VLOOKUP(L1439, 'CND List'!$A:$C, 3, 0), VLOOKUP(L1439&amp;"", 'CND List'!$A:$C, 3, 0))
   ),
   IFERROR(VLOOKUP(L1439, List!D:J, 7, 0), VLOOKUP(L1439&amp;"", List!D:J, 7, 0))
  )
 )
)</f>
        <v>Standard Shipment</v>
      </c>
      <c r="C1439" s="66" t="str">
        <f t="shared" si="23"/>
        <v>Standard Shipment</v>
      </c>
      <c r="D1439" s="67" t="str">
        <f ca="1">IF(C1439="Local Scrap","Closed",IFERROR(IF(A1439="kgb","Closed",IF(MID(C1439,5,1)="Q","Closed",LOOKUP(TODAY()-W1439, {0,31,91,181,366}, {"0-30天","31-90天","91-180天","181-365天","365天以上"}))), LOOKUP(TODAY()-Z1439, {0,31,91,181,366}, {"0-30天","31-90天","91-180天","181-365天","365天以上"})))</f>
        <v>Closed</v>
      </c>
      <c r="E1439" s="67" t="str" cm="1">
        <f t="array" ref="E1439">IF(A1439&lt;&gt;"kbb", "", IF(IFERROR(VALUE(V1439), 0)=MAX(INDEX(($A$2:$A$4929="kbb")*($L$2:$L$4929=L1439)*IFERROR(VALUE($V$2:$V$4929), 0), 0)), "最新", "歷史重複"))</f>
        <v/>
      </c>
      <c r="F1439" t="s">
        <v>6482</v>
      </c>
      <c r="G1439" t="s">
        <v>29</v>
      </c>
      <c r="H1439" t="s">
        <v>30</v>
      </c>
      <c r="I1439" t="s">
        <v>6154</v>
      </c>
      <c r="J1439" t="s">
        <v>6483</v>
      </c>
      <c r="K1439" t="s">
        <v>6484</v>
      </c>
      <c r="L1439" t="s">
        <v>6648</v>
      </c>
      <c r="M1439" t="s">
        <v>4046</v>
      </c>
      <c r="N1439" t="s">
        <v>556</v>
      </c>
      <c r="O1439" t="s">
        <v>37</v>
      </c>
      <c r="P1439" t="s">
        <v>6649</v>
      </c>
      <c r="Q1439" t="s">
        <v>38</v>
      </c>
      <c r="R1439" t="s">
        <v>1070</v>
      </c>
      <c r="S1439" t="s">
        <v>6490</v>
      </c>
      <c r="T1439" t="s">
        <v>6650</v>
      </c>
      <c r="U1439" t="s">
        <v>6511</v>
      </c>
      <c r="V1439" t="s">
        <v>6511</v>
      </c>
      <c r="W1439" t="s">
        <v>37</v>
      </c>
      <c r="X1439" t="s">
        <v>37</v>
      </c>
      <c r="Y1439" t="s">
        <v>37</v>
      </c>
      <c r="Z1439" t="s">
        <v>6651</v>
      </c>
      <c r="AA1439" t="s">
        <v>44</v>
      </c>
      <c r="AB1439" t="s">
        <v>44</v>
      </c>
      <c r="AC1439" t="s">
        <v>45</v>
      </c>
      <c r="AD1439" t="s">
        <v>190</v>
      </c>
      <c r="AE1439" t="s">
        <v>6513</v>
      </c>
      <c r="AF1439" t="s">
        <v>48</v>
      </c>
      <c r="AG1439">
        <v>620233</v>
      </c>
      <c r="AH1439">
        <v>1</v>
      </c>
      <c r="AI1439">
        <v>1</v>
      </c>
    </row>
    <row r="1440" spans="1:35" ht="16.850000000000001" customHeight="1">
      <c r="A1440" s="65" t="str">
        <f>IF(L1440="","",IF(COUNTIF(Wip!K:K,L1440)=0,IF(W1440="","KGB","KBB"),IF(AND(_xlfn.IFNA(VLOOKUP(L1440,Wip!K:M,3,0),"")="Y",Q1440="MTCAPPLYCONF"),"On Hold",IF(W1440="","KGB","KBB"))))</f>
        <v>KBB</v>
      </c>
      <c r="B1440" s="65">
        <f>IF(A1440="on hold", "on hold",
 IF(A1440="KGB", "Standard Shipment",
  IF(IFERROR(IFERROR(VLOOKUP(L1440, List!D:J, 7, 0), VLOOKUP(L1440&amp;"", List!D:J, 7, 0)), 0)=0,
   IF(IFERROR(IFERROR(VLOOKUP(L1440, 'CND List'!$A:$C, 3, 0), VLOOKUP(L1440&amp;"", 'CND List'!$A:$C, 3, 0)), 0)=0,
    IF(A1440="KBB", "-", ""),
    IFERROR(VLOOKUP(L1440, 'CND List'!$A:$C, 3, 0), VLOOKUP(L1440&amp;"", 'CND List'!$A:$C, 3, 0))
   ),
   IFERROR(VLOOKUP(L1440, List!D:J, 7, 0), VLOOKUP(L1440&amp;"", List!D:J, 7, 0))
  )
 )
)</f>
        <v>45852</v>
      </c>
      <c r="C1440" s="66" t="str">
        <f t="shared" si="23"/>
        <v>2025Q3</v>
      </c>
      <c r="D1440" s="67" t="str">
        <f ca="1">IF(C1440="Local Scrap","Closed",IFERROR(IF(A1440="kgb","Closed",IF(MID(C1440,5,1)="Q","Closed",LOOKUP(TODAY()-W1440, {0,31,91,181,366}, {"0-30天","31-90天","91-180天","181-365天","365天以上"}))), LOOKUP(TODAY()-Z1440, {0,31,91,181,366}, {"0-30天","31-90天","91-180天","181-365天","365天以上"})))</f>
        <v>Closed</v>
      </c>
      <c r="E1440" s="67" t="str" cm="1">
        <f t="array" ref="E1440">IF(A1440&lt;&gt;"kbb", "", IF(IFERROR(VALUE(V1440), 0)=MAX(INDEX(($A$2:$A$4929="kbb")*($L$2:$L$4929=L1440)*IFERROR(VALUE($V$2:$V$4929), 0), 0)), "最新", "歷史重複"))</f>
        <v>最新</v>
      </c>
      <c r="F1440" t="s">
        <v>6482</v>
      </c>
      <c r="G1440" t="s">
        <v>29</v>
      </c>
      <c r="H1440" t="s">
        <v>30</v>
      </c>
      <c r="I1440" t="s">
        <v>6154</v>
      </c>
      <c r="J1440" t="s">
        <v>6483</v>
      </c>
      <c r="K1440" t="s">
        <v>6484</v>
      </c>
      <c r="L1440" t="s">
        <v>6652</v>
      </c>
      <c r="M1440" t="s">
        <v>205</v>
      </c>
      <c r="N1440" t="s">
        <v>206</v>
      </c>
      <c r="O1440" t="s">
        <v>37</v>
      </c>
      <c r="P1440" t="s">
        <v>6652</v>
      </c>
      <c r="Q1440" t="s">
        <v>38</v>
      </c>
      <c r="R1440" t="s">
        <v>743</v>
      </c>
      <c r="S1440" t="s">
        <v>6490</v>
      </c>
      <c r="T1440" t="s">
        <v>37</v>
      </c>
      <c r="U1440" t="s">
        <v>37</v>
      </c>
      <c r="V1440" t="s">
        <v>6653</v>
      </c>
      <c r="W1440" t="s">
        <v>1157</v>
      </c>
      <c r="X1440" t="s">
        <v>114</v>
      </c>
      <c r="Y1440" t="s">
        <v>1158</v>
      </c>
      <c r="Z1440" t="s">
        <v>6654</v>
      </c>
      <c r="AA1440" t="s">
        <v>44</v>
      </c>
      <c r="AB1440" t="s">
        <v>44</v>
      </c>
      <c r="AC1440" t="s">
        <v>117</v>
      </c>
      <c r="AD1440" t="s">
        <v>190</v>
      </c>
      <c r="AE1440" t="s">
        <v>37</v>
      </c>
      <c r="AF1440" t="s">
        <v>37</v>
      </c>
      <c r="AG1440" t="s">
        <v>37</v>
      </c>
      <c r="AH1440" t="s">
        <v>37</v>
      </c>
      <c r="AI1440" t="s">
        <v>37</v>
      </c>
    </row>
    <row r="1441" spans="1:35" ht="16.850000000000001" customHeight="1">
      <c r="A1441" s="65" t="str">
        <f>IF(L1441="","",IF(COUNTIF(Wip!K:K,L1441)=0,IF(W1441="","KGB","KBB"),IF(AND(_xlfn.IFNA(VLOOKUP(L1441,Wip!K:M,3,0),"")="Y",Q1441="MTCAPPLYCONF"),"On Hold",IF(W1441="","KGB","KBB"))))</f>
        <v>KBB</v>
      </c>
      <c r="B1441" s="65">
        <f>IF(A1441="on hold", "on hold",
 IF(A1441="KGB", "Standard Shipment",
  IF(IFERROR(IFERROR(VLOOKUP(L1441, List!D:J, 7, 0), VLOOKUP(L1441&amp;"", List!D:J, 7, 0)), 0)=0,
   IF(IFERROR(IFERROR(VLOOKUP(L1441, 'CND List'!$A:$C, 3, 0), VLOOKUP(L1441&amp;"", 'CND List'!$A:$C, 3, 0)), 0)=0,
    IF(A1441="KBB", "-", ""),
    IFERROR(VLOOKUP(L1441, 'CND List'!$A:$C, 3, 0), VLOOKUP(L1441&amp;"", 'CND List'!$A:$C, 3, 0))
   ),
   IFERROR(VLOOKUP(L1441, List!D:J, 7, 0), VLOOKUP(L1441&amp;"", List!D:J, 7, 0))
  )
 )
)</f>
        <v>46126</v>
      </c>
      <c r="C1441" s="66" t="str">
        <f t="shared" si="23"/>
        <v>2026Q2</v>
      </c>
      <c r="D1441" s="67" t="str">
        <f ca="1">IF(C1441="Local Scrap","Closed",IFERROR(IF(A1441="kgb","Closed",IF(MID(C1441,5,1)="Q","Closed",LOOKUP(TODAY()-W1441, {0,31,91,181,366}, {"0-30天","31-90天","91-180天","181-365天","365天以上"}))), LOOKUP(TODAY()-Z1441, {0,31,91,181,366}, {"0-30天","31-90天","91-180天","181-365天","365天以上"})))</f>
        <v>Closed</v>
      </c>
      <c r="E1441" s="67" t="str" cm="1">
        <f t="array" ref="E1441">IF(A1441&lt;&gt;"kbb", "", IF(IFERROR(VALUE(V1441), 0)=MAX(INDEX(($A$2:$A$4929="kbb")*($L$2:$L$4929=L1441)*IFERROR(VALUE($V$2:$V$4929), 0), 0)), "最新", "歷史重複"))</f>
        <v>最新</v>
      </c>
      <c r="F1441" t="s">
        <v>6482</v>
      </c>
      <c r="G1441" t="s">
        <v>29</v>
      </c>
      <c r="H1441" t="s">
        <v>30</v>
      </c>
      <c r="I1441" t="s">
        <v>6154</v>
      </c>
      <c r="J1441" t="s">
        <v>6483</v>
      </c>
      <c r="K1441" t="s">
        <v>6484</v>
      </c>
      <c r="L1441" t="s">
        <v>6655</v>
      </c>
      <c r="M1441" t="s">
        <v>205</v>
      </c>
      <c r="N1441" t="s">
        <v>206</v>
      </c>
      <c r="O1441" t="s">
        <v>37</v>
      </c>
      <c r="P1441" t="s">
        <v>6655</v>
      </c>
      <c r="Q1441" t="s">
        <v>38</v>
      </c>
      <c r="R1441" t="s">
        <v>743</v>
      </c>
      <c r="S1441" t="s">
        <v>6490</v>
      </c>
      <c r="T1441" t="s">
        <v>37</v>
      </c>
      <c r="U1441" t="s">
        <v>37</v>
      </c>
      <c r="V1441" t="s">
        <v>6656</v>
      </c>
      <c r="W1441" t="s">
        <v>692</v>
      </c>
      <c r="X1441" t="s">
        <v>114</v>
      </c>
      <c r="Y1441" t="s">
        <v>1005</v>
      </c>
      <c r="Z1441" t="s">
        <v>6657</v>
      </c>
      <c r="AA1441" t="s">
        <v>44</v>
      </c>
      <c r="AB1441" t="s">
        <v>44</v>
      </c>
      <c r="AC1441" t="s">
        <v>117</v>
      </c>
      <c r="AD1441" t="s">
        <v>190</v>
      </c>
      <c r="AE1441" t="s">
        <v>37</v>
      </c>
      <c r="AF1441" t="s">
        <v>37</v>
      </c>
      <c r="AG1441" t="s">
        <v>37</v>
      </c>
      <c r="AH1441" t="s">
        <v>37</v>
      </c>
      <c r="AI1441" t="s">
        <v>37</v>
      </c>
    </row>
    <row r="1442" spans="1:35" ht="16.850000000000001" customHeight="1">
      <c r="A1442" s="65" t="str">
        <f>IF(L1442="","",IF(COUNTIF(Wip!K:K,L1442)=0,IF(W1442="","KGB","KBB"),IF(AND(_xlfn.IFNA(VLOOKUP(L1442,Wip!K:M,3,0),"")="Y",Q1442="MTCAPPLYCONF"),"On Hold",IF(W1442="","KGB","KBB"))))</f>
        <v>KBB</v>
      </c>
      <c r="B1442" s="65">
        <f>IF(A1442="on hold", "on hold",
 IF(A1442="KGB", "Standard Shipment",
  IF(IFERROR(IFERROR(VLOOKUP(L1442, List!D:J, 7, 0), VLOOKUP(L1442&amp;"", List!D:J, 7, 0)), 0)=0,
   IF(IFERROR(IFERROR(VLOOKUP(L1442, 'CND List'!$A:$C, 3, 0), VLOOKUP(L1442&amp;"", 'CND List'!$A:$C, 3, 0)), 0)=0,
    IF(A1442="KBB", "-", ""),
    IFERROR(VLOOKUP(L1442, 'CND List'!$A:$C, 3, 0), VLOOKUP(L1442&amp;"", 'CND List'!$A:$C, 3, 0))
   ),
   IFERROR(VLOOKUP(L1442, List!D:J, 7, 0), VLOOKUP(L1442&amp;"", List!D:J, 7, 0))
  )
 )
)</f>
        <v>46126</v>
      </c>
      <c r="C1442" s="66" t="str">
        <f t="shared" si="23"/>
        <v>2026Q2</v>
      </c>
      <c r="D1442" s="67" t="str">
        <f ca="1">IF(C1442="Local Scrap","Closed",IFERROR(IF(A1442="kgb","Closed",IF(MID(C1442,5,1)="Q","Closed",LOOKUP(TODAY()-W1442, {0,31,91,181,366}, {"0-30天","31-90天","91-180天","181-365天","365天以上"}))), LOOKUP(TODAY()-Z1442, {0,31,91,181,366}, {"0-30天","31-90天","91-180天","181-365天","365天以上"})))</f>
        <v>Closed</v>
      </c>
      <c r="E1442" s="67" t="str" cm="1">
        <f t="array" ref="E1442">IF(A1442&lt;&gt;"kbb", "", IF(IFERROR(VALUE(V1442), 0)=MAX(INDEX(($A$2:$A$4929="kbb")*($L$2:$L$4929=L1442)*IFERROR(VALUE($V$2:$V$4929), 0), 0)), "最新", "歷史重複"))</f>
        <v>最新</v>
      </c>
      <c r="F1442" t="s">
        <v>6482</v>
      </c>
      <c r="G1442" t="s">
        <v>29</v>
      </c>
      <c r="H1442" t="s">
        <v>30</v>
      </c>
      <c r="I1442" t="s">
        <v>6154</v>
      </c>
      <c r="J1442" t="s">
        <v>6483</v>
      </c>
      <c r="K1442" t="s">
        <v>6484</v>
      </c>
      <c r="L1442" t="s">
        <v>6658</v>
      </c>
      <c r="M1442" t="s">
        <v>205</v>
      </c>
      <c r="N1442" t="s">
        <v>206</v>
      </c>
      <c r="O1442" t="s">
        <v>37</v>
      </c>
      <c r="P1442" t="s">
        <v>6658</v>
      </c>
      <c r="Q1442" t="s">
        <v>38</v>
      </c>
      <c r="R1442" t="s">
        <v>743</v>
      </c>
      <c r="S1442" t="s">
        <v>6495</v>
      </c>
      <c r="T1442" t="s">
        <v>37</v>
      </c>
      <c r="U1442" t="s">
        <v>37</v>
      </c>
      <c r="V1442" t="s">
        <v>6659</v>
      </c>
      <c r="W1442" t="s">
        <v>1157</v>
      </c>
      <c r="X1442" t="s">
        <v>114</v>
      </c>
      <c r="Y1442" t="s">
        <v>1158</v>
      </c>
      <c r="Z1442" t="s">
        <v>6660</v>
      </c>
      <c r="AA1442" t="s">
        <v>44</v>
      </c>
      <c r="AB1442" t="s">
        <v>44</v>
      </c>
      <c r="AC1442" t="s">
        <v>117</v>
      </c>
      <c r="AD1442" t="s">
        <v>190</v>
      </c>
      <c r="AE1442" t="s">
        <v>37</v>
      </c>
      <c r="AF1442" t="s">
        <v>37</v>
      </c>
      <c r="AG1442" t="s">
        <v>37</v>
      </c>
      <c r="AH1442" t="s">
        <v>37</v>
      </c>
      <c r="AI1442" t="s">
        <v>37</v>
      </c>
    </row>
    <row r="1443" spans="1:35" ht="16.850000000000001" customHeight="1">
      <c r="A1443" s="65" t="str">
        <f>IF(L1443="","",IF(COUNTIF(Wip!K:K,L1443)=0,IF(W1443="","KGB","KBB"),IF(AND(_xlfn.IFNA(VLOOKUP(L1443,Wip!K:M,3,0),"")="Y",Q1443="MTCAPPLYCONF"),"On Hold",IF(W1443="","KGB","KBB"))))</f>
        <v>KBB</v>
      </c>
      <c r="B1443" s="65">
        <f>IF(A1443="on hold", "on hold",
 IF(A1443="KGB", "Standard Shipment",
  IF(IFERROR(IFERROR(VLOOKUP(L1443, List!D:J, 7, 0), VLOOKUP(L1443&amp;"", List!D:J, 7, 0)), 0)=0,
   IF(IFERROR(IFERROR(VLOOKUP(L1443, 'CND List'!$A:$C, 3, 0), VLOOKUP(L1443&amp;"", 'CND List'!$A:$C, 3, 0)), 0)=0,
    IF(A1443="KBB", "-", ""),
    IFERROR(VLOOKUP(L1443, 'CND List'!$A:$C, 3, 0), VLOOKUP(L1443&amp;"", 'CND List'!$A:$C, 3, 0))
   ),
   IFERROR(VLOOKUP(L1443, List!D:J, 7, 0), VLOOKUP(L1443&amp;"", List!D:J, 7, 0))
  )
 )
)</f>
        <v>45852</v>
      </c>
      <c r="C1443" s="66" t="str">
        <f t="shared" si="23"/>
        <v>2025Q3</v>
      </c>
      <c r="D1443" s="67" t="str">
        <f ca="1">IF(C1443="Local Scrap","Closed",IFERROR(IF(A1443="kgb","Closed",IF(MID(C1443,5,1)="Q","Closed",LOOKUP(TODAY()-W1443, {0,31,91,181,366}, {"0-30天","31-90天","91-180天","181-365天","365天以上"}))), LOOKUP(TODAY()-Z1443, {0,31,91,181,366}, {"0-30天","31-90天","91-180天","181-365天","365天以上"})))</f>
        <v>Closed</v>
      </c>
      <c r="E1443" s="67" t="str" cm="1">
        <f t="array" ref="E1443">IF(A1443&lt;&gt;"kbb", "", IF(IFERROR(VALUE(V1443), 0)=MAX(INDEX(($A$2:$A$4929="kbb")*($L$2:$L$4929=L1443)*IFERROR(VALUE($V$2:$V$4929), 0), 0)), "最新", "歷史重複"))</f>
        <v>最新</v>
      </c>
      <c r="F1443" t="s">
        <v>6661</v>
      </c>
      <c r="G1443" t="s">
        <v>29</v>
      </c>
      <c r="H1443" t="s">
        <v>30</v>
      </c>
      <c r="I1443" t="s">
        <v>6154</v>
      </c>
      <c r="J1443" t="s">
        <v>6662</v>
      </c>
      <c r="K1443" t="s">
        <v>6663</v>
      </c>
      <c r="L1443" t="s">
        <v>6664</v>
      </c>
      <c r="M1443" t="s">
        <v>6665</v>
      </c>
      <c r="N1443" t="s">
        <v>439</v>
      </c>
      <c r="O1443" t="s">
        <v>37</v>
      </c>
      <c r="P1443" t="s">
        <v>6664</v>
      </c>
      <c r="Q1443" t="s">
        <v>38</v>
      </c>
      <c r="R1443" t="s">
        <v>743</v>
      </c>
      <c r="S1443" t="s">
        <v>6666</v>
      </c>
      <c r="T1443" t="s">
        <v>37</v>
      </c>
      <c r="U1443" t="s">
        <v>37</v>
      </c>
      <c r="V1443" t="s">
        <v>6667</v>
      </c>
      <c r="W1443" t="s">
        <v>1157</v>
      </c>
      <c r="X1443" t="s">
        <v>114</v>
      </c>
      <c r="Y1443" t="s">
        <v>1158</v>
      </c>
      <c r="Z1443" t="s">
        <v>6668</v>
      </c>
      <c r="AA1443" t="s">
        <v>44</v>
      </c>
      <c r="AB1443" t="s">
        <v>44</v>
      </c>
      <c r="AC1443" t="s">
        <v>117</v>
      </c>
      <c r="AD1443" t="s">
        <v>443</v>
      </c>
      <c r="AE1443" t="s">
        <v>37</v>
      </c>
      <c r="AF1443" t="s">
        <v>37</v>
      </c>
      <c r="AG1443" t="s">
        <v>37</v>
      </c>
      <c r="AH1443" t="s">
        <v>37</v>
      </c>
      <c r="AI1443" t="s">
        <v>37</v>
      </c>
    </row>
    <row r="1444" spans="1:35" ht="16.850000000000001" customHeight="1">
      <c r="A1444" s="65" t="str">
        <f>IF(L1444="","",IF(COUNTIF(Wip!K:K,L1444)=0,IF(W1444="","KGB","KBB"),IF(AND(_xlfn.IFNA(VLOOKUP(L1444,Wip!K:M,3,0),"")="Y",Q1444="MTCAPPLYCONF"),"On Hold",IF(W1444="","KGB","KBB"))))</f>
        <v>KGB</v>
      </c>
      <c r="B1444" s="65" t="str">
        <f>IF(A1444="on hold", "on hold",
 IF(A1444="KGB", "Standard Shipment",
  IF(IFERROR(IFERROR(VLOOKUP(L1444, List!D:J, 7, 0), VLOOKUP(L1444&amp;"", List!D:J, 7, 0)), 0)=0,
   IF(IFERROR(IFERROR(VLOOKUP(L1444, 'CND List'!$A:$C, 3, 0), VLOOKUP(L1444&amp;"", 'CND List'!$A:$C, 3, 0)), 0)=0,
    IF(A1444="KBB", "-", ""),
    IFERROR(VLOOKUP(L1444, 'CND List'!$A:$C, 3, 0), VLOOKUP(L1444&amp;"", 'CND List'!$A:$C, 3, 0))
   ),
   IFERROR(VLOOKUP(L1444, List!D:J, 7, 0), VLOOKUP(L1444&amp;"", List!D:J, 7, 0))
  )
 )
)</f>
        <v>Standard Shipment</v>
      </c>
      <c r="C1444" s="66" t="str">
        <f t="shared" si="23"/>
        <v>Standard Shipment</v>
      </c>
      <c r="D1444" s="67" t="str">
        <f ca="1">IF(C1444="Local Scrap","Closed",IFERROR(IF(A1444="kgb","Closed",IF(MID(C1444,5,1)="Q","Closed",LOOKUP(TODAY()-W1444, {0,31,91,181,366}, {"0-30天","31-90天","91-180天","181-365天","365天以上"}))), LOOKUP(TODAY()-Z1444, {0,31,91,181,366}, {"0-30天","31-90天","91-180天","181-365天","365天以上"})))</f>
        <v>Closed</v>
      </c>
      <c r="E1444" s="67" t="str" cm="1">
        <f t="array" ref="E1444">IF(A1444&lt;&gt;"kbb", "", IF(IFERROR(VALUE(V1444), 0)=MAX(INDEX(($A$2:$A$4929="kbb")*($L$2:$L$4929=L1444)*IFERROR(VALUE($V$2:$V$4929), 0), 0)), "最新", "歷史重複"))</f>
        <v/>
      </c>
      <c r="F1444" t="s">
        <v>6661</v>
      </c>
      <c r="G1444" t="s">
        <v>29</v>
      </c>
      <c r="H1444" t="s">
        <v>30</v>
      </c>
      <c r="I1444" t="s">
        <v>6154</v>
      </c>
      <c r="J1444" t="s">
        <v>6662</v>
      </c>
      <c r="K1444" t="s">
        <v>6663</v>
      </c>
      <c r="L1444" t="s">
        <v>6669</v>
      </c>
      <c r="M1444" t="s">
        <v>400</v>
      </c>
      <c r="N1444" t="s">
        <v>36</v>
      </c>
      <c r="O1444" t="s">
        <v>37</v>
      </c>
      <c r="P1444" t="s">
        <v>6670</v>
      </c>
      <c r="Q1444" t="s">
        <v>38</v>
      </c>
      <c r="R1444" t="s">
        <v>743</v>
      </c>
      <c r="S1444" t="s">
        <v>6666</v>
      </c>
      <c r="T1444" t="s">
        <v>6671</v>
      </c>
      <c r="U1444" t="s">
        <v>6337</v>
      </c>
      <c r="V1444" t="s">
        <v>6337</v>
      </c>
      <c r="W1444" t="s">
        <v>37</v>
      </c>
      <c r="X1444" t="s">
        <v>37</v>
      </c>
      <c r="Y1444" t="s">
        <v>37</v>
      </c>
      <c r="Z1444" t="s">
        <v>6672</v>
      </c>
      <c r="AA1444" t="s">
        <v>44</v>
      </c>
      <c r="AB1444" t="s">
        <v>44</v>
      </c>
      <c r="AC1444" t="s">
        <v>45</v>
      </c>
      <c r="AD1444" t="s">
        <v>46</v>
      </c>
      <c r="AE1444" t="s">
        <v>6339</v>
      </c>
      <c r="AF1444" t="s">
        <v>48</v>
      </c>
      <c r="AG1444">
        <v>619990</v>
      </c>
      <c r="AH1444">
        <v>1</v>
      </c>
      <c r="AI1444">
        <v>1</v>
      </c>
    </row>
    <row r="1445" spans="1:35" ht="16.850000000000001" customHeight="1">
      <c r="A1445" s="65" t="str">
        <f>IF(L1445="","",IF(COUNTIF(Wip!K:K,L1445)=0,IF(W1445="","KGB","KBB"),IF(AND(_xlfn.IFNA(VLOOKUP(L1445,Wip!K:M,3,0),"")="Y",Q1445="MTCAPPLYCONF"),"On Hold",IF(W1445="","KGB","KBB"))))</f>
        <v>KGB</v>
      </c>
      <c r="B1445" s="65" t="str">
        <f>IF(A1445="on hold", "on hold",
 IF(A1445="KGB", "Standard Shipment",
  IF(IFERROR(IFERROR(VLOOKUP(L1445, List!D:J, 7, 0), VLOOKUP(L1445&amp;"", List!D:J, 7, 0)), 0)=0,
   IF(IFERROR(IFERROR(VLOOKUP(L1445, 'CND List'!$A:$C, 3, 0), VLOOKUP(L1445&amp;"", 'CND List'!$A:$C, 3, 0)), 0)=0,
    IF(A1445="KBB", "-", ""),
    IFERROR(VLOOKUP(L1445, 'CND List'!$A:$C, 3, 0), VLOOKUP(L1445&amp;"", 'CND List'!$A:$C, 3, 0))
   ),
   IFERROR(VLOOKUP(L1445, List!D:J, 7, 0), VLOOKUP(L1445&amp;"", List!D:J, 7, 0))
  )
 )
)</f>
        <v>Standard Shipment</v>
      </c>
      <c r="C1445" s="66" t="str">
        <f t="shared" si="23"/>
        <v>Standard Shipment</v>
      </c>
      <c r="D1445" s="67" t="str">
        <f ca="1">IF(C1445="Local Scrap","Closed",IFERROR(IF(A1445="kgb","Closed",IF(MID(C1445,5,1)="Q","Closed",LOOKUP(TODAY()-W1445, {0,31,91,181,366}, {"0-30天","31-90天","91-180天","181-365天","365天以上"}))), LOOKUP(TODAY()-Z1445, {0,31,91,181,366}, {"0-30天","31-90天","91-180天","181-365天","365天以上"})))</f>
        <v>Closed</v>
      </c>
      <c r="E1445" s="67" t="str" cm="1">
        <f t="array" ref="E1445">IF(A1445&lt;&gt;"kbb", "", IF(IFERROR(VALUE(V1445), 0)=MAX(INDEX(($A$2:$A$4929="kbb")*($L$2:$L$4929=L1445)*IFERROR(VALUE($V$2:$V$4929), 0), 0)), "最新", "歷史重複"))</f>
        <v/>
      </c>
      <c r="F1445" t="s">
        <v>6661</v>
      </c>
      <c r="G1445" t="s">
        <v>29</v>
      </c>
      <c r="H1445" t="s">
        <v>30</v>
      </c>
      <c r="I1445" t="s">
        <v>6154</v>
      </c>
      <c r="J1445" t="s">
        <v>6662</v>
      </c>
      <c r="K1445" t="s">
        <v>6663</v>
      </c>
      <c r="L1445" t="s">
        <v>6673</v>
      </c>
      <c r="M1445" t="s">
        <v>949</v>
      </c>
      <c r="N1445" t="s">
        <v>456</v>
      </c>
      <c r="O1445" t="s">
        <v>37</v>
      </c>
      <c r="P1445" t="s">
        <v>6674</v>
      </c>
      <c r="Q1445" t="s">
        <v>38</v>
      </c>
      <c r="R1445" t="s">
        <v>743</v>
      </c>
      <c r="S1445" t="s">
        <v>6666</v>
      </c>
      <c r="T1445" t="s">
        <v>6675</v>
      </c>
      <c r="U1445" t="s">
        <v>6676</v>
      </c>
      <c r="V1445" t="s">
        <v>6676</v>
      </c>
      <c r="W1445" t="s">
        <v>37</v>
      </c>
      <c r="X1445" t="s">
        <v>37</v>
      </c>
      <c r="Y1445" t="s">
        <v>37</v>
      </c>
      <c r="Z1445" t="s">
        <v>6677</v>
      </c>
      <c r="AA1445" t="s">
        <v>44</v>
      </c>
      <c r="AB1445" t="s">
        <v>44</v>
      </c>
      <c r="AC1445" t="s">
        <v>45</v>
      </c>
      <c r="AD1445" t="s">
        <v>460</v>
      </c>
      <c r="AE1445" t="s">
        <v>6526</v>
      </c>
      <c r="AF1445" t="s">
        <v>48</v>
      </c>
      <c r="AG1445">
        <v>620061</v>
      </c>
      <c r="AH1445">
        <v>1</v>
      </c>
      <c r="AI1445">
        <v>1</v>
      </c>
    </row>
    <row r="1446" spans="1:35" ht="16.850000000000001" customHeight="1">
      <c r="A1446" s="65" t="str">
        <f>IF(L1446="","",IF(COUNTIF(Wip!K:K,L1446)=0,IF(W1446="","KGB","KBB"),IF(AND(_xlfn.IFNA(VLOOKUP(L1446,Wip!K:M,3,0),"")="Y",Q1446="MTCAPPLYCONF"),"On Hold",IF(W1446="","KGB","KBB"))))</f>
        <v>KGB</v>
      </c>
      <c r="B1446" s="65" t="str">
        <f>IF(A1446="on hold", "on hold",
 IF(A1446="KGB", "Standard Shipment",
  IF(IFERROR(IFERROR(VLOOKUP(L1446, List!D:J, 7, 0), VLOOKUP(L1446&amp;"", List!D:J, 7, 0)), 0)=0,
   IF(IFERROR(IFERROR(VLOOKUP(L1446, 'CND List'!$A:$C, 3, 0), VLOOKUP(L1446&amp;"", 'CND List'!$A:$C, 3, 0)), 0)=0,
    IF(A1446="KBB", "-", ""),
    IFERROR(VLOOKUP(L1446, 'CND List'!$A:$C, 3, 0), VLOOKUP(L1446&amp;"", 'CND List'!$A:$C, 3, 0))
   ),
   IFERROR(VLOOKUP(L1446, List!D:J, 7, 0), VLOOKUP(L1446&amp;"", List!D:J, 7, 0))
  )
 )
)</f>
        <v>Standard Shipment</v>
      </c>
      <c r="C1446" s="66" t="str">
        <f t="shared" si="23"/>
        <v>Standard Shipment</v>
      </c>
      <c r="D1446" s="67" t="str">
        <f ca="1">IF(C1446="Local Scrap","Closed",IFERROR(IF(A1446="kgb","Closed",IF(MID(C1446,5,1)="Q","Closed",LOOKUP(TODAY()-W1446, {0,31,91,181,366}, {"0-30天","31-90天","91-180天","181-365天","365天以上"}))), LOOKUP(TODAY()-Z1446, {0,31,91,181,366}, {"0-30天","31-90天","91-180天","181-365天","365天以上"})))</f>
        <v>Closed</v>
      </c>
      <c r="E1446" s="67" t="str" cm="1">
        <f t="array" ref="E1446">IF(A1446&lt;&gt;"kbb", "", IF(IFERROR(VALUE(V1446), 0)=MAX(INDEX(($A$2:$A$4929="kbb")*($L$2:$L$4929=L1446)*IFERROR(VALUE($V$2:$V$4929), 0), 0)), "最新", "歷史重複"))</f>
        <v/>
      </c>
      <c r="F1446" t="s">
        <v>6661</v>
      </c>
      <c r="G1446" t="s">
        <v>29</v>
      </c>
      <c r="H1446" t="s">
        <v>30</v>
      </c>
      <c r="I1446" t="s">
        <v>6154</v>
      </c>
      <c r="J1446" t="s">
        <v>6662</v>
      </c>
      <c r="K1446" t="s">
        <v>6663</v>
      </c>
      <c r="L1446" t="s">
        <v>6678</v>
      </c>
      <c r="M1446" t="s">
        <v>6665</v>
      </c>
      <c r="N1446" t="s">
        <v>439</v>
      </c>
      <c r="O1446" t="s">
        <v>37</v>
      </c>
      <c r="P1446" t="s">
        <v>6679</v>
      </c>
      <c r="Q1446" t="s">
        <v>38</v>
      </c>
      <c r="R1446" t="s">
        <v>743</v>
      </c>
      <c r="S1446" t="s">
        <v>6666</v>
      </c>
      <c r="T1446" t="s">
        <v>6680</v>
      </c>
      <c r="U1446" t="s">
        <v>6411</v>
      </c>
      <c r="V1446" t="s">
        <v>6411</v>
      </c>
      <c r="W1446" t="s">
        <v>37</v>
      </c>
      <c r="X1446" t="s">
        <v>37</v>
      </c>
      <c r="Y1446" t="s">
        <v>37</v>
      </c>
      <c r="Z1446" t="s">
        <v>6681</v>
      </c>
      <c r="AA1446" t="s">
        <v>44</v>
      </c>
      <c r="AB1446" t="s">
        <v>44</v>
      </c>
      <c r="AC1446" t="s">
        <v>45</v>
      </c>
      <c r="AD1446" t="s">
        <v>443</v>
      </c>
      <c r="AE1446" t="s">
        <v>6413</v>
      </c>
      <c r="AF1446" t="s">
        <v>48</v>
      </c>
      <c r="AG1446">
        <v>620451</v>
      </c>
      <c r="AH1446">
        <v>1</v>
      </c>
      <c r="AI1446">
        <v>1</v>
      </c>
    </row>
    <row r="1447" spans="1:35" ht="16.850000000000001" customHeight="1">
      <c r="A1447" s="65" t="str">
        <f>IF(L1447="","",IF(COUNTIF(Wip!K:K,L1447)=0,IF(W1447="","KGB","KBB"),IF(AND(_xlfn.IFNA(VLOOKUP(L1447,Wip!K:M,3,0),"")="Y",Q1447="MTCAPPLYCONF"),"On Hold",IF(W1447="","KGB","KBB"))))</f>
        <v>KBB</v>
      </c>
      <c r="B1447" s="65">
        <f>IF(A1447="on hold", "on hold",
 IF(A1447="KGB", "Standard Shipment",
  IF(IFERROR(IFERROR(VLOOKUP(L1447, List!D:J, 7, 0), VLOOKUP(L1447&amp;"", List!D:J, 7, 0)), 0)=0,
   IF(IFERROR(IFERROR(VLOOKUP(L1447, 'CND List'!$A:$C, 3, 0), VLOOKUP(L1447&amp;"", 'CND List'!$A:$C, 3, 0)), 0)=0,
    IF(A1447="KBB", "-", ""),
    IFERROR(VLOOKUP(L1447, 'CND List'!$A:$C, 3, 0), VLOOKUP(L1447&amp;"", 'CND List'!$A:$C, 3, 0))
   ),
   IFERROR(VLOOKUP(L1447, List!D:J, 7, 0), VLOOKUP(L1447&amp;"", List!D:J, 7, 0))
  )
 )
)</f>
        <v>45852</v>
      </c>
      <c r="C1447" s="66" t="str">
        <f t="shared" si="23"/>
        <v>2025Q3</v>
      </c>
      <c r="D1447" s="67" t="str">
        <f ca="1">IF(C1447="Local Scrap","Closed",IFERROR(IF(A1447="kgb","Closed",IF(MID(C1447,5,1)="Q","Closed",LOOKUP(TODAY()-W1447, {0,31,91,181,366}, {"0-30天","31-90天","91-180天","181-365天","365天以上"}))), LOOKUP(TODAY()-Z1447, {0,31,91,181,366}, {"0-30天","31-90天","91-180天","181-365天","365天以上"})))</f>
        <v>Closed</v>
      </c>
      <c r="E1447" s="67" t="str" cm="1">
        <f t="array" ref="E1447">IF(A1447&lt;&gt;"kbb", "", IF(IFERROR(VALUE(V1447), 0)=MAX(INDEX(($A$2:$A$4929="kbb")*($L$2:$L$4929=L1447)*IFERROR(VALUE($V$2:$V$4929), 0), 0)), "最新", "歷史重複"))</f>
        <v>最新</v>
      </c>
      <c r="F1447" t="s">
        <v>6661</v>
      </c>
      <c r="G1447" t="s">
        <v>29</v>
      </c>
      <c r="H1447" t="s">
        <v>30</v>
      </c>
      <c r="I1447" t="s">
        <v>6154</v>
      </c>
      <c r="J1447" t="s">
        <v>6662</v>
      </c>
      <c r="K1447" t="s">
        <v>6663</v>
      </c>
      <c r="L1447" t="s">
        <v>6682</v>
      </c>
      <c r="M1447" t="s">
        <v>6665</v>
      </c>
      <c r="N1447" t="s">
        <v>439</v>
      </c>
      <c r="O1447" t="s">
        <v>37</v>
      </c>
      <c r="P1447" t="s">
        <v>6682</v>
      </c>
      <c r="Q1447" t="s">
        <v>38</v>
      </c>
      <c r="R1447" t="s">
        <v>743</v>
      </c>
      <c r="S1447" t="s">
        <v>6666</v>
      </c>
      <c r="T1447" t="s">
        <v>37</v>
      </c>
      <c r="U1447" t="s">
        <v>37</v>
      </c>
      <c r="V1447" t="s">
        <v>6683</v>
      </c>
      <c r="W1447" t="s">
        <v>1157</v>
      </c>
      <c r="X1447" t="s">
        <v>114</v>
      </c>
      <c r="Y1447" t="s">
        <v>1158</v>
      </c>
      <c r="Z1447" t="s">
        <v>6684</v>
      </c>
      <c r="AA1447" t="s">
        <v>44</v>
      </c>
      <c r="AB1447" t="s">
        <v>44</v>
      </c>
      <c r="AC1447" t="s">
        <v>117</v>
      </c>
      <c r="AD1447" t="s">
        <v>443</v>
      </c>
      <c r="AE1447" t="s">
        <v>37</v>
      </c>
      <c r="AF1447" t="s">
        <v>37</v>
      </c>
      <c r="AG1447" t="s">
        <v>37</v>
      </c>
      <c r="AH1447" t="s">
        <v>37</v>
      </c>
      <c r="AI1447" t="s">
        <v>37</v>
      </c>
    </row>
    <row r="1448" spans="1:35" ht="16.850000000000001" customHeight="1">
      <c r="A1448" s="65" t="str">
        <f>IF(L1448="","",IF(COUNTIF(Wip!K:K,L1448)=0,IF(W1448="","KGB","KBB"),IF(AND(_xlfn.IFNA(VLOOKUP(L1448,Wip!K:M,3,0),"")="Y",Q1448="MTCAPPLYCONF"),"On Hold",IF(W1448="","KGB","KBB"))))</f>
        <v>KGB</v>
      </c>
      <c r="B1448" s="65" t="str">
        <f>IF(A1448="on hold", "on hold",
 IF(A1448="KGB", "Standard Shipment",
  IF(IFERROR(IFERROR(VLOOKUP(L1448, List!D:J, 7, 0), VLOOKUP(L1448&amp;"", List!D:J, 7, 0)), 0)=0,
   IF(IFERROR(IFERROR(VLOOKUP(L1448, 'CND List'!$A:$C, 3, 0), VLOOKUP(L1448&amp;"", 'CND List'!$A:$C, 3, 0)), 0)=0,
    IF(A1448="KBB", "-", ""),
    IFERROR(VLOOKUP(L1448, 'CND List'!$A:$C, 3, 0), VLOOKUP(L1448&amp;"", 'CND List'!$A:$C, 3, 0))
   ),
   IFERROR(VLOOKUP(L1448, List!D:J, 7, 0), VLOOKUP(L1448&amp;"", List!D:J, 7, 0))
  )
 )
)</f>
        <v>Standard Shipment</v>
      </c>
      <c r="C1448" s="66" t="str">
        <f t="shared" si="23"/>
        <v>Standard Shipment</v>
      </c>
      <c r="D1448" s="67" t="str">
        <f ca="1">IF(C1448="Local Scrap","Closed",IFERROR(IF(A1448="kgb","Closed",IF(MID(C1448,5,1)="Q","Closed",LOOKUP(TODAY()-W1448, {0,31,91,181,366}, {"0-30天","31-90天","91-180天","181-365天","365天以上"}))), LOOKUP(TODAY()-Z1448, {0,31,91,181,366}, {"0-30天","31-90天","91-180天","181-365天","365天以上"})))</f>
        <v>Closed</v>
      </c>
      <c r="E1448" s="67" t="str" cm="1">
        <f t="array" ref="E1448">IF(A1448&lt;&gt;"kbb", "", IF(IFERROR(VALUE(V1448), 0)=MAX(INDEX(($A$2:$A$4929="kbb")*($L$2:$L$4929=L1448)*IFERROR(VALUE($V$2:$V$4929), 0), 0)), "最新", "歷史重複"))</f>
        <v/>
      </c>
      <c r="F1448" t="s">
        <v>6661</v>
      </c>
      <c r="G1448" t="s">
        <v>29</v>
      </c>
      <c r="H1448" t="s">
        <v>30</v>
      </c>
      <c r="I1448" t="s">
        <v>6154</v>
      </c>
      <c r="J1448" t="s">
        <v>6662</v>
      </c>
      <c r="K1448" t="s">
        <v>6663</v>
      </c>
      <c r="L1448" t="s">
        <v>6685</v>
      </c>
      <c r="M1448" t="s">
        <v>6665</v>
      </c>
      <c r="N1448" t="s">
        <v>439</v>
      </c>
      <c r="O1448" t="s">
        <v>37</v>
      </c>
      <c r="P1448" t="s">
        <v>6686</v>
      </c>
      <c r="Q1448" t="s">
        <v>38</v>
      </c>
      <c r="R1448" t="s">
        <v>743</v>
      </c>
      <c r="S1448" t="s">
        <v>6687</v>
      </c>
      <c r="T1448" t="s">
        <v>6688</v>
      </c>
      <c r="U1448" t="s">
        <v>6511</v>
      </c>
      <c r="V1448" t="s">
        <v>6511</v>
      </c>
      <c r="W1448" t="s">
        <v>37</v>
      </c>
      <c r="X1448" t="s">
        <v>37</v>
      </c>
      <c r="Y1448" t="s">
        <v>37</v>
      </c>
      <c r="Z1448" t="s">
        <v>6689</v>
      </c>
      <c r="AA1448" t="s">
        <v>44</v>
      </c>
      <c r="AB1448" t="s">
        <v>44</v>
      </c>
      <c r="AC1448" t="s">
        <v>45</v>
      </c>
      <c r="AD1448" t="s">
        <v>443</v>
      </c>
      <c r="AE1448" t="s">
        <v>6513</v>
      </c>
      <c r="AF1448" t="s">
        <v>48</v>
      </c>
      <c r="AG1448">
        <v>620233</v>
      </c>
      <c r="AH1448">
        <v>1</v>
      </c>
      <c r="AI1448">
        <v>1</v>
      </c>
    </row>
    <row r="1449" spans="1:35" ht="16.850000000000001" customHeight="1">
      <c r="A1449" s="65" t="str">
        <f>IF(L1449="","",IF(COUNTIF(Wip!K:K,L1449)=0,IF(W1449="","KGB","KBB"),IF(AND(_xlfn.IFNA(VLOOKUP(L1449,Wip!K:M,3,0),"")="Y",Q1449="MTCAPPLYCONF"),"On Hold",IF(W1449="","KGB","KBB"))))</f>
        <v>KGB</v>
      </c>
      <c r="B1449" s="65" t="str">
        <f>IF(A1449="on hold", "on hold",
 IF(A1449="KGB", "Standard Shipment",
  IF(IFERROR(IFERROR(VLOOKUP(L1449, List!D:J, 7, 0), VLOOKUP(L1449&amp;"", List!D:J, 7, 0)), 0)=0,
   IF(IFERROR(IFERROR(VLOOKUP(L1449, 'CND List'!$A:$C, 3, 0), VLOOKUP(L1449&amp;"", 'CND List'!$A:$C, 3, 0)), 0)=0,
    IF(A1449="KBB", "-", ""),
    IFERROR(VLOOKUP(L1449, 'CND List'!$A:$C, 3, 0), VLOOKUP(L1449&amp;"", 'CND List'!$A:$C, 3, 0))
   ),
   IFERROR(VLOOKUP(L1449, List!D:J, 7, 0), VLOOKUP(L1449&amp;"", List!D:J, 7, 0))
  )
 )
)</f>
        <v>Standard Shipment</v>
      </c>
      <c r="C1449" s="66" t="str">
        <f t="shared" si="23"/>
        <v>Standard Shipment</v>
      </c>
      <c r="D1449" s="67" t="str">
        <f ca="1">IF(C1449="Local Scrap","Closed",IFERROR(IF(A1449="kgb","Closed",IF(MID(C1449,5,1)="Q","Closed",LOOKUP(TODAY()-W1449, {0,31,91,181,366}, {"0-30天","31-90天","91-180天","181-365天","365天以上"}))), LOOKUP(TODAY()-Z1449, {0,31,91,181,366}, {"0-30天","31-90天","91-180天","181-365天","365天以上"})))</f>
        <v>Closed</v>
      </c>
      <c r="E1449" s="67" t="str" cm="1">
        <f t="array" ref="E1449">IF(A1449&lt;&gt;"kbb", "", IF(IFERROR(VALUE(V1449), 0)=MAX(INDEX(($A$2:$A$4929="kbb")*($L$2:$L$4929=L1449)*IFERROR(VALUE($V$2:$V$4929), 0), 0)), "最新", "歷史重複"))</f>
        <v/>
      </c>
      <c r="F1449" t="s">
        <v>6661</v>
      </c>
      <c r="G1449" t="s">
        <v>29</v>
      </c>
      <c r="H1449" t="s">
        <v>30</v>
      </c>
      <c r="I1449" t="s">
        <v>6154</v>
      </c>
      <c r="J1449" t="s">
        <v>6662</v>
      </c>
      <c r="K1449" t="s">
        <v>6663</v>
      </c>
      <c r="L1449" t="s">
        <v>6690</v>
      </c>
      <c r="M1449" t="s">
        <v>6665</v>
      </c>
      <c r="N1449" t="s">
        <v>439</v>
      </c>
      <c r="O1449" t="s">
        <v>37</v>
      </c>
      <c r="P1449" t="s">
        <v>6691</v>
      </c>
      <c r="Q1449" t="s">
        <v>38</v>
      </c>
      <c r="R1449" t="s">
        <v>743</v>
      </c>
      <c r="S1449" t="s">
        <v>6666</v>
      </c>
      <c r="T1449" t="s">
        <v>6692</v>
      </c>
      <c r="U1449" t="s">
        <v>6411</v>
      </c>
      <c r="V1449" t="s">
        <v>6411</v>
      </c>
      <c r="W1449" t="s">
        <v>37</v>
      </c>
      <c r="X1449" t="s">
        <v>37</v>
      </c>
      <c r="Y1449" t="s">
        <v>37</v>
      </c>
      <c r="Z1449" t="s">
        <v>6693</v>
      </c>
      <c r="AA1449" t="s">
        <v>44</v>
      </c>
      <c r="AB1449" t="s">
        <v>44</v>
      </c>
      <c r="AC1449" t="s">
        <v>45</v>
      </c>
      <c r="AD1449" t="s">
        <v>443</v>
      </c>
      <c r="AE1449" t="s">
        <v>6413</v>
      </c>
      <c r="AF1449" t="s">
        <v>48</v>
      </c>
      <c r="AG1449">
        <v>620451</v>
      </c>
      <c r="AH1449">
        <v>1</v>
      </c>
      <c r="AI1449">
        <v>1</v>
      </c>
    </row>
    <row r="1450" spans="1:35" ht="16.850000000000001" customHeight="1">
      <c r="A1450" s="65" t="str">
        <f>IF(L1450="","",IF(COUNTIF(Wip!K:K,L1450)=0,IF(W1450="","KGB","KBB"),IF(AND(_xlfn.IFNA(VLOOKUP(L1450,Wip!K:M,3,0),"")="Y",Q1450="MTCAPPLYCONF"),"On Hold",IF(W1450="","KGB","KBB"))))</f>
        <v>KBB</v>
      </c>
      <c r="B1450" s="65">
        <f>IF(A1450="on hold", "on hold",
 IF(A1450="KGB", "Standard Shipment",
  IF(IFERROR(IFERROR(VLOOKUP(L1450, List!D:J, 7, 0), VLOOKUP(L1450&amp;"", List!D:J, 7, 0)), 0)=0,
   IF(IFERROR(IFERROR(VLOOKUP(L1450, 'CND List'!$A:$C, 3, 0), VLOOKUP(L1450&amp;"", 'CND List'!$A:$C, 3, 0)), 0)=0,
    IF(A1450="KBB", "-", ""),
    IFERROR(VLOOKUP(L1450, 'CND List'!$A:$C, 3, 0), VLOOKUP(L1450&amp;"", 'CND List'!$A:$C, 3, 0))
   ),
   IFERROR(VLOOKUP(L1450, List!D:J, 7, 0), VLOOKUP(L1450&amp;"", List!D:J, 7, 0))
  )
 )
)</f>
        <v>46126</v>
      </c>
      <c r="C1450" s="66" t="str">
        <f t="shared" si="23"/>
        <v>2026Q2</v>
      </c>
      <c r="D1450" s="67" t="str">
        <f ca="1">IF(C1450="Local Scrap","Closed",IFERROR(IF(A1450="kgb","Closed",IF(MID(C1450,5,1)="Q","Closed",LOOKUP(TODAY()-W1450, {0,31,91,181,366}, {"0-30天","31-90天","91-180天","181-365天","365天以上"}))), LOOKUP(TODAY()-Z1450, {0,31,91,181,366}, {"0-30天","31-90天","91-180天","181-365天","365天以上"})))</f>
        <v>Closed</v>
      </c>
      <c r="E1450" s="67" t="str" cm="1">
        <f t="array" ref="E1450">IF(A1450&lt;&gt;"kbb", "", IF(IFERROR(VALUE(V1450), 0)=MAX(INDEX(($A$2:$A$4929="kbb")*($L$2:$L$4929=L1450)*IFERROR(VALUE($V$2:$V$4929), 0), 0)), "最新", "歷史重複"))</f>
        <v>最新</v>
      </c>
      <c r="F1450" t="s">
        <v>6661</v>
      </c>
      <c r="G1450" t="s">
        <v>29</v>
      </c>
      <c r="H1450" t="s">
        <v>30</v>
      </c>
      <c r="I1450" t="s">
        <v>6154</v>
      </c>
      <c r="J1450" t="s">
        <v>6662</v>
      </c>
      <c r="K1450" t="s">
        <v>6663</v>
      </c>
      <c r="L1450" t="s">
        <v>6694</v>
      </c>
      <c r="M1450" t="s">
        <v>6665</v>
      </c>
      <c r="N1450" t="s">
        <v>439</v>
      </c>
      <c r="O1450" t="s">
        <v>37</v>
      </c>
      <c r="P1450" t="s">
        <v>6694</v>
      </c>
      <c r="Q1450" t="s">
        <v>38</v>
      </c>
      <c r="R1450" t="s">
        <v>743</v>
      </c>
      <c r="S1450" t="s">
        <v>6666</v>
      </c>
      <c r="T1450" t="s">
        <v>37</v>
      </c>
      <c r="U1450" t="s">
        <v>37</v>
      </c>
      <c r="V1450" t="s">
        <v>6695</v>
      </c>
      <c r="W1450" t="s">
        <v>1157</v>
      </c>
      <c r="X1450" t="s">
        <v>114</v>
      </c>
      <c r="Y1450" t="s">
        <v>1158</v>
      </c>
      <c r="Z1450" t="s">
        <v>6696</v>
      </c>
      <c r="AA1450" t="s">
        <v>44</v>
      </c>
      <c r="AB1450" t="s">
        <v>44</v>
      </c>
      <c r="AC1450" t="s">
        <v>117</v>
      </c>
      <c r="AD1450" t="s">
        <v>443</v>
      </c>
      <c r="AE1450" t="s">
        <v>37</v>
      </c>
      <c r="AF1450" t="s">
        <v>37</v>
      </c>
      <c r="AG1450" t="s">
        <v>37</v>
      </c>
      <c r="AH1450" t="s">
        <v>37</v>
      </c>
      <c r="AI1450" t="s">
        <v>37</v>
      </c>
    </row>
    <row r="1451" spans="1:35" ht="16.850000000000001" customHeight="1">
      <c r="A1451" s="65" t="str">
        <f>IF(L1451="","",IF(COUNTIF(Wip!K:K,L1451)=0,IF(W1451="","KGB","KBB"),IF(AND(_xlfn.IFNA(VLOOKUP(L1451,Wip!K:M,3,0),"")="Y",Q1451="MTCAPPLYCONF"),"On Hold",IF(W1451="","KGB","KBB"))))</f>
        <v>KGB</v>
      </c>
      <c r="B1451" s="65" t="str">
        <f>IF(A1451="on hold", "on hold",
 IF(A1451="KGB", "Standard Shipment",
  IF(IFERROR(IFERROR(VLOOKUP(L1451, List!D:J, 7, 0), VLOOKUP(L1451&amp;"", List!D:J, 7, 0)), 0)=0,
   IF(IFERROR(IFERROR(VLOOKUP(L1451, 'CND List'!$A:$C, 3, 0), VLOOKUP(L1451&amp;"", 'CND List'!$A:$C, 3, 0)), 0)=0,
    IF(A1451="KBB", "-", ""),
    IFERROR(VLOOKUP(L1451, 'CND List'!$A:$C, 3, 0), VLOOKUP(L1451&amp;"", 'CND List'!$A:$C, 3, 0))
   ),
   IFERROR(VLOOKUP(L1451, List!D:J, 7, 0), VLOOKUP(L1451&amp;"", List!D:J, 7, 0))
  )
 )
)</f>
        <v>Standard Shipment</v>
      </c>
      <c r="C1451" s="66" t="str">
        <f t="shared" si="23"/>
        <v>Standard Shipment</v>
      </c>
      <c r="D1451" s="67" t="str">
        <f ca="1">IF(C1451="Local Scrap","Closed",IFERROR(IF(A1451="kgb","Closed",IF(MID(C1451,5,1)="Q","Closed",LOOKUP(TODAY()-W1451, {0,31,91,181,366}, {"0-30天","31-90天","91-180天","181-365天","365天以上"}))), LOOKUP(TODAY()-Z1451, {0,31,91,181,366}, {"0-30天","31-90天","91-180天","181-365天","365天以上"})))</f>
        <v>Closed</v>
      </c>
      <c r="E1451" s="67" t="str" cm="1">
        <f t="array" ref="E1451">IF(A1451&lt;&gt;"kbb", "", IF(IFERROR(VALUE(V1451), 0)=MAX(INDEX(($A$2:$A$4929="kbb")*($L$2:$L$4929=L1451)*IFERROR(VALUE($V$2:$V$4929), 0), 0)), "最新", "歷史重複"))</f>
        <v/>
      </c>
      <c r="F1451" t="s">
        <v>6661</v>
      </c>
      <c r="G1451" t="s">
        <v>29</v>
      </c>
      <c r="H1451" t="s">
        <v>30</v>
      </c>
      <c r="I1451" t="s">
        <v>6154</v>
      </c>
      <c r="J1451" t="s">
        <v>6662</v>
      </c>
      <c r="K1451" t="s">
        <v>6663</v>
      </c>
      <c r="L1451" t="s">
        <v>6697</v>
      </c>
      <c r="M1451" t="s">
        <v>6665</v>
      </c>
      <c r="N1451" t="s">
        <v>439</v>
      </c>
      <c r="O1451" t="s">
        <v>37</v>
      </c>
      <c r="P1451" t="s">
        <v>6698</v>
      </c>
      <c r="Q1451" t="s">
        <v>38</v>
      </c>
      <c r="R1451" t="s">
        <v>743</v>
      </c>
      <c r="S1451" t="s">
        <v>6666</v>
      </c>
      <c r="T1451" t="s">
        <v>6699</v>
      </c>
      <c r="U1451" t="s">
        <v>6337</v>
      </c>
      <c r="V1451" t="s">
        <v>6337</v>
      </c>
      <c r="W1451" t="s">
        <v>37</v>
      </c>
      <c r="X1451" t="s">
        <v>37</v>
      </c>
      <c r="Y1451" t="s">
        <v>37</v>
      </c>
      <c r="Z1451" t="s">
        <v>6700</v>
      </c>
      <c r="AA1451" t="s">
        <v>44</v>
      </c>
      <c r="AB1451" t="s">
        <v>44</v>
      </c>
      <c r="AC1451" t="s">
        <v>45</v>
      </c>
      <c r="AD1451" t="s">
        <v>443</v>
      </c>
      <c r="AE1451" t="s">
        <v>6339</v>
      </c>
      <c r="AF1451" t="s">
        <v>48</v>
      </c>
      <c r="AG1451">
        <v>619990</v>
      </c>
      <c r="AH1451">
        <v>1</v>
      </c>
      <c r="AI1451">
        <v>1</v>
      </c>
    </row>
    <row r="1452" spans="1:35" ht="16.850000000000001" customHeight="1">
      <c r="A1452" s="65" t="str">
        <f>IF(L1452="","",IF(COUNTIF(Wip!K:K,L1452)=0,IF(W1452="","KGB","KBB"),IF(AND(_xlfn.IFNA(VLOOKUP(L1452,Wip!K:M,3,0),"")="Y",Q1452="MTCAPPLYCONF"),"On Hold",IF(W1452="","KGB","KBB"))))</f>
        <v>KBB</v>
      </c>
      <c r="B1452" s="65">
        <f>IF(A1452="on hold", "on hold",
 IF(A1452="KGB", "Standard Shipment",
  IF(IFERROR(IFERROR(VLOOKUP(L1452, List!D:J, 7, 0), VLOOKUP(L1452&amp;"", List!D:J, 7, 0)), 0)=0,
   IF(IFERROR(IFERROR(VLOOKUP(L1452, 'CND List'!$A:$C, 3, 0), VLOOKUP(L1452&amp;"", 'CND List'!$A:$C, 3, 0)), 0)=0,
    IF(A1452="KBB", "-", ""),
    IFERROR(VLOOKUP(L1452, 'CND List'!$A:$C, 3, 0), VLOOKUP(L1452&amp;"", 'CND List'!$A:$C, 3, 0))
   ),
   IFERROR(VLOOKUP(L1452, List!D:J, 7, 0), VLOOKUP(L1452&amp;"", List!D:J, 7, 0))
  )
 )
)</f>
        <v>45852</v>
      </c>
      <c r="C1452" s="66" t="str">
        <f t="shared" si="23"/>
        <v>2025Q3</v>
      </c>
      <c r="D1452" s="67" t="str">
        <f ca="1">IF(C1452="Local Scrap","Closed",IFERROR(IF(A1452="kgb","Closed",IF(MID(C1452,5,1)="Q","Closed",LOOKUP(TODAY()-W1452, {0,31,91,181,366}, {"0-30天","31-90天","91-180天","181-365天","365天以上"}))), LOOKUP(TODAY()-Z1452, {0,31,91,181,366}, {"0-30天","31-90天","91-180天","181-365天","365天以上"})))</f>
        <v>Closed</v>
      </c>
      <c r="E1452" s="67" t="str" cm="1">
        <f t="array" ref="E1452">IF(A1452&lt;&gt;"kbb", "", IF(IFERROR(VALUE(V1452), 0)=MAX(INDEX(($A$2:$A$4929="kbb")*($L$2:$L$4929=L1452)*IFERROR(VALUE($V$2:$V$4929), 0), 0)), "最新", "歷史重複"))</f>
        <v>最新</v>
      </c>
      <c r="F1452" t="s">
        <v>6661</v>
      </c>
      <c r="G1452" t="s">
        <v>29</v>
      </c>
      <c r="H1452" t="s">
        <v>30</v>
      </c>
      <c r="I1452" t="s">
        <v>6154</v>
      </c>
      <c r="J1452" t="s">
        <v>6662</v>
      </c>
      <c r="K1452" t="s">
        <v>6663</v>
      </c>
      <c r="L1452" t="s">
        <v>6701</v>
      </c>
      <c r="M1452" t="s">
        <v>6665</v>
      </c>
      <c r="N1452" t="s">
        <v>439</v>
      </c>
      <c r="O1452" t="s">
        <v>37</v>
      </c>
      <c r="P1452" t="s">
        <v>6701</v>
      </c>
      <c r="Q1452" t="s">
        <v>38</v>
      </c>
      <c r="R1452" t="s">
        <v>743</v>
      </c>
      <c r="S1452" t="s">
        <v>6702</v>
      </c>
      <c r="T1452" t="s">
        <v>37</v>
      </c>
      <c r="U1452" t="s">
        <v>37</v>
      </c>
      <c r="V1452" t="s">
        <v>6703</v>
      </c>
      <c r="W1452" t="s">
        <v>1157</v>
      </c>
      <c r="X1452" t="s">
        <v>114</v>
      </c>
      <c r="Y1452" t="s">
        <v>1158</v>
      </c>
      <c r="Z1452" t="s">
        <v>6704</v>
      </c>
      <c r="AA1452" t="s">
        <v>44</v>
      </c>
      <c r="AB1452" t="s">
        <v>44</v>
      </c>
      <c r="AC1452" t="s">
        <v>117</v>
      </c>
      <c r="AD1452" t="s">
        <v>443</v>
      </c>
      <c r="AE1452" t="s">
        <v>37</v>
      </c>
      <c r="AF1452" t="s">
        <v>37</v>
      </c>
      <c r="AG1452" t="s">
        <v>37</v>
      </c>
      <c r="AH1452" t="s">
        <v>37</v>
      </c>
      <c r="AI1452" t="s">
        <v>37</v>
      </c>
    </row>
    <row r="1453" spans="1:35" ht="16.850000000000001" customHeight="1">
      <c r="A1453" s="65" t="str">
        <f>IF(L1453="","",IF(COUNTIF(Wip!K:K,L1453)=0,IF(W1453="","KGB","KBB"),IF(AND(_xlfn.IFNA(VLOOKUP(L1453,Wip!K:M,3,0),"")="Y",Q1453="MTCAPPLYCONF"),"On Hold",IF(W1453="","KGB","KBB"))))</f>
        <v>KBB</v>
      </c>
      <c r="B1453" s="65">
        <f>IF(A1453="on hold", "on hold",
 IF(A1453="KGB", "Standard Shipment",
  IF(IFERROR(IFERROR(VLOOKUP(L1453, List!D:J, 7, 0), VLOOKUP(L1453&amp;"", List!D:J, 7, 0)), 0)=0,
   IF(IFERROR(IFERROR(VLOOKUP(L1453, 'CND List'!$A:$C, 3, 0), VLOOKUP(L1453&amp;"", 'CND List'!$A:$C, 3, 0)), 0)=0,
    IF(A1453="KBB", "-", ""),
    IFERROR(VLOOKUP(L1453, 'CND List'!$A:$C, 3, 0), VLOOKUP(L1453&amp;"", 'CND List'!$A:$C, 3, 0))
   ),
   IFERROR(VLOOKUP(L1453, List!D:J, 7, 0), VLOOKUP(L1453&amp;"", List!D:J, 7, 0))
  )
 )
)</f>
        <v>45852</v>
      </c>
      <c r="C1453" s="66" t="str">
        <f t="shared" si="23"/>
        <v>2025Q3</v>
      </c>
      <c r="D1453" s="67" t="str">
        <f ca="1">IF(C1453="Local Scrap","Closed",IFERROR(IF(A1453="kgb","Closed",IF(MID(C1453,5,1)="Q","Closed",LOOKUP(TODAY()-W1453, {0,31,91,181,366}, {"0-30天","31-90天","91-180天","181-365天","365天以上"}))), LOOKUP(TODAY()-Z1453, {0,31,91,181,366}, {"0-30天","31-90天","91-180天","181-365天","365天以上"})))</f>
        <v>Closed</v>
      </c>
      <c r="E1453" s="67" t="str" cm="1">
        <f t="array" ref="E1453">IF(A1453&lt;&gt;"kbb", "", IF(IFERROR(VALUE(V1453), 0)=MAX(INDEX(($A$2:$A$4929="kbb")*($L$2:$L$4929=L1453)*IFERROR(VALUE($V$2:$V$4929), 0), 0)), "最新", "歷史重複"))</f>
        <v>最新</v>
      </c>
      <c r="F1453" t="s">
        <v>6661</v>
      </c>
      <c r="G1453" t="s">
        <v>29</v>
      </c>
      <c r="H1453" t="s">
        <v>30</v>
      </c>
      <c r="I1453" t="s">
        <v>6154</v>
      </c>
      <c r="J1453" t="s">
        <v>6662</v>
      </c>
      <c r="K1453" t="s">
        <v>6663</v>
      </c>
      <c r="L1453" t="s">
        <v>6705</v>
      </c>
      <c r="M1453" t="s">
        <v>6665</v>
      </c>
      <c r="N1453" t="s">
        <v>439</v>
      </c>
      <c r="O1453" t="s">
        <v>37</v>
      </c>
      <c r="P1453" t="s">
        <v>6705</v>
      </c>
      <c r="Q1453" t="s">
        <v>38</v>
      </c>
      <c r="R1453" t="s">
        <v>1070</v>
      </c>
      <c r="S1453" t="s">
        <v>6702</v>
      </c>
      <c r="T1453" t="s">
        <v>37</v>
      </c>
      <c r="U1453" t="s">
        <v>37</v>
      </c>
      <c r="V1453" t="s">
        <v>6706</v>
      </c>
      <c r="W1453" t="s">
        <v>1157</v>
      </c>
      <c r="X1453" t="s">
        <v>114</v>
      </c>
      <c r="Y1453" t="s">
        <v>1158</v>
      </c>
      <c r="Z1453" t="s">
        <v>6707</v>
      </c>
      <c r="AA1453" t="s">
        <v>44</v>
      </c>
      <c r="AB1453" t="s">
        <v>44</v>
      </c>
      <c r="AC1453" t="s">
        <v>117</v>
      </c>
      <c r="AD1453" t="s">
        <v>443</v>
      </c>
      <c r="AE1453" t="s">
        <v>37</v>
      </c>
      <c r="AF1453" t="s">
        <v>37</v>
      </c>
      <c r="AG1453" t="s">
        <v>37</v>
      </c>
      <c r="AH1453" t="s">
        <v>37</v>
      </c>
      <c r="AI1453" t="s">
        <v>37</v>
      </c>
    </row>
    <row r="1454" spans="1:35" ht="16.850000000000001" customHeight="1">
      <c r="A1454" s="65" t="str">
        <f>IF(L1454="","",IF(COUNTIF(Wip!K:K,L1454)=0,IF(W1454="","KGB","KBB"),IF(AND(_xlfn.IFNA(VLOOKUP(L1454,Wip!K:M,3,0),"")="Y",Q1454="MTCAPPLYCONF"),"On Hold",IF(W1454="","KGB","KBB"))))</f>
        <v>KGB</v>
      </c>
      <c r="B1454" s="65" t="str">
        <f>IF(A1454="on hold", "on hold",
 IF(A1454="KGB", "Standard Shipment",
  IF(IFERROR(IFERROR(VLOOKUP(L1454, List!D:J, 7, 0), VLOOKUP(L1454&amp;"", List!D:J, 7, 0)), 0)=0,
   IF(IFERROR(IFERROR(VLOOKUP(L1454, 'CND List'!$A:$C, 3, 0), VLOOKUP(L1454&amp;"", 'CND List'!$A:$C, 3, 0)), 0)=0,
    IF(A1454="KBB", "-", ""),
    IFERROR(VLOOKUP(L1454, 'CND List'!$A:$C, 3, 0), VLOOKUP(L1454&amp;"", 'CND List'!$A:$C, 3, 0))
   ),
   IFERROR(VLOOKUP(L1454, List!D:J, 7, 0), VLOOKUP(L1454&amp;"", List!D:J, 7, 0))
  )
 )
)</f>
        <v>Standard Shipment</v>
      </c>
      <c r="C1454" s="66" t="str">
        <f t="shared" si="23"/>
        <v>Standard Shipment</v>
      </c>
      <c r="D1454" s="67" t="str">
        <f ca="1">IF(C1454="Local Scrap","Closed",IFERROR(IF(A1454="kgb","Closed",IF(MID(C1454,5,1)="Q","Closed",LOOKUP(TODAY()-W1454, {0,31,91,181,366}, {"0-30天","31-90天","91-180天","181-365天","365天以上"}))), LOOKUP(TODAY()-Z1454, {0,31,91,181,366}, {"0-30天","31-90天","91-180天","181-365天","365天以上"})))</f>
        <v>Closed</v>
      </c>
      <c r="E1454" s="67" t="str" cm="1">
        <f t="array" ref="E1454">IF(A1454&lt;&gt;"kbb", "", IF(IFERROR(VALUE(V1454), 0)=MAX(INDEX(($A$2:$A$4929="kbb")*($L$2:$L$4929=L1454)*IFERROR(VALUE($V$2:$V$4929), 0), 0)), "最新", "歷史重複"))</f>
        <v/>
      </c>
      <c r="F1454" t="s">
        <v>6661</v>
      </c>
      <c r="G1454" t="s">
        <v>29</v>
      </c>
      <c r="H1454" t="s">
        <v>30</v>
      </c>
      <c r="I1454" t="s">
        <v>6154</v>
      </c>
      <c r="J1454" t="s">
        <v>6662</v>
      </c>
      <c r="K1454" t="s">
        <v>6663</v>
      </c>
      <c r="L1454" t="s">
        <v>6708</v>
      </c>
      <c r="M1454" t="s">
        <v>6665</v>
      </c>
      <c r="N1454" t="s">
        <v>439</v>
      </c>
      <c r="O1454" t="s">
        <v>37</v>
      </c>
      <c r="P1454" t="s">
        <v>6709</v>
      </c>
      <c r="Q1454" t="s">
        <v>38</v>
      </c>
      <c r="R1454" t="s">
        <v>1070</v>
      </c>
      <c r="S1454" t="s">
        <v>6702</v>
      </c>
      <c r="T1454" t="s">
        <v>6710</v>
      </c>
      <c r="U1454" t="s">
        <v>6411</v>
      </c>
      <c r="V1454" t="s">
        <v>6411</v>
      </c>
      <c r="W1454" t="s">
        <v>37</v>
      </c>
      <c r="X1454" t="s">
        <v>37</v>
      </c>
      <c r="Y1454" t="s">
        <v>37</v>
      </c>
      <c r="Z1454" t="s">
        <v>6711</v>
      </c>
      <c r="AA1454" t="s">
        <v>44</v>
      </c>
      <c r="AB1454" t="s">
        <v>44</v>
      </c>
      <c r="AC1454" t="s">
        <v>45</v>
      </c>
      <c r="AD1454" t="s">
        <v>443</v>
      </c>
      <c r="AE1454" t="s">
        <v>6413</v>
      </c>
      <c r="AF1454" t="s">
        <v>48</v>
      </c>
      <c r="AG1454">
        <v>620451</v>
      </c>
      <c r="AH1454">
        <v>1</v>
      </c>
      <c r="AI1454">
        <v>1</v>
      </c>
    </row>
    <row r="1455" spans="1:35" ht="16.850000000000001" customHeight="1">
      <c r="A1455" s="65" t="str">
        <f>IF(L1455="","",IF(COUNTIF(Wip!K:K,L1455)=0,IF(W1455="","KGB","KBB"),IF(AND(_xlfn.IFNA(VLOOKUP(L1455,Wip!K:M,3,0),"")="Y",Q1455="MTCAPPLYCONF"),"On Hold",IF(W1455="","KGB","KBB"))))</f>
        <v>KGB</v>
      </c>
      <c r="B1455" s="65" t="str">
        <f>IF(A1455="on hold", "on hold",
 IF(A1455="KGB", "Standard Shipment",
  IF(IFERROR(IFERROR(VLOOKUP(L1455, List!D:J, 7, 0), VLOOKUP(L1455&amp;"", List!D:J, 7, 0)), 0)=0,
   IF(IFERROR(IFERROR(VLOOKUP(L1455, 'CND List'!$A:$C, 3, 0), VLOOKUP(L1455&amp;"", 'CND List'!$A:$C, 3, 0)), 0)=0,
    IF(A1455="KBB", "-", ""),
    IFERROR(VLOOKUP(L1455, 'CND List'!$A:$C, 3, 0), VLOOKUP(L1455&amp;"", 'CND List'!$A:$C, 3, 0))
   ),
   IFERROR(VLOOKUP(L1455, List!D:J, 7, 0), VLOOKUP(L1455&amp;"", List!D:J, 7, 0))
  )
 )
)</f>
        <v>Standard Shipment</v>
      </c>
      <c r="C1455" s="66" t="str">
        <f t="shared" si="23"/>
        <v>Standard Shipment</v>
      </c>
      <c r="D1455" s="67" t="str">
        <f ca="1">IF(C1455="Local Scrap","Closed",IFERROR(IF(A1455="kgb","Closed",IF(MID(C1455,5,1)="Q","Closed",LOOKUP(TODAY()-W1455, {0,31,91,181,366}, {"0-30天","31-90天","91-180天","181-365天","365天以上"}))), LOOKUP(TODAY()-Z1455, {0,31,91,181,366}, {"0-30天","31-90天","91-180天","181-365天","365天以上"})))</f>
        <v>Closed</v>
      </c>
      <c r="E1455" s="67" t="str" cm="1">
        <f t="array" ref="E1455">IF(A1455&lt;&gt;"kbb", "", IF(IFERROR(VALUE(V1455), 0)=MAX(INDEX(($A$2:$A$4929="kbb")*($L$2:$L$4929=L1455)*IFERROR(VALUE($V$2:$V$4929), 0), 0)), "最新", "歷史重複"))</f>
        <v/>
      </c>
      <c r="F1455" t="s">
        <v>6661</v>
      </c>
      <c r="G1455" t="s">
        <v>29</v>
      </c>
      <c r="H1455" t="s">
        <v>30</v>
      </c>
      <c r="I1455" t="s">
        <v>6154</v>
      </c>
      <c r="J1455" t="s">
        <v>6662</v>
      </c>
      <c r="K1455" t="s">
        <v>6663</v>
      </c>
      <c r="L1455" t="s">
        <v>6712</v>
      </c>
      <c r="M1455" t="s">
        <v>455</v>
      </c>
      <c r="N1455" t="s">
        <v>456</v>
      </c>
      <c r="O1455" t="s">
        <v>37</v>
      </c>
      <c r="P1455" t="s">
        <v>6713</v>
      </c>
      <c r="Q1455" t="s">
        <v>38</v>
      </c>
      <c r="R1455" t="s">
        <v>1070</v>
      </c>
      <c r="S1455" t="s">
        <v>6702</v>
      </c>
      <c r="T1455" t="s">
        <v>6714</v>
      </c>
      <c r="U1455" t="s">
        <v>6524</v>
      </c>
      <c r="V1455" t="s">
        <v>6524</v>
      </c>
      <c r="W1455" t="s">
        <v>37</v>
      </c>
      <c r="X1455" t="s">
        <v>37</v>
      </c>
      <c r="Y1455" t="s">
        <v>37</v>
      </c>
      <c r="Z1455" t="s">
        <v>6715</v>
      </c>
      <c r="AA1455" t="s">
        <v>44</v>
      </c>
      <c r="AB1455" t="s">
        <v>44</v>
      </c>
      <c r="AC1455" t="s">
        <v>45</v>
      </c>
      <c r="AD1455" t="s">
        <v>460</v>
      </c>
      <c r="AE1455" t="s">
        <v>6526</v>
      </c>
      <c r="AF1455" t="s">
        <v>48</v>
      </c>
      <c r="AG1455">
        <v>620061</v>
      </c>
      <c r="AH1455">
        <v>1</v>
      </c>
      <c r="AI1455">
        <v>1</v>
      </c>
    </row>
    <row r="1456" spans="1:35" ht="16.850000000000001" customHeight="1">
      <c r="A1456" s="65" t="str">
        <f>IF(L1456="","",IF(COUNTIF(Wip!K:K,L1456)=0,IF(W1456="","KGB","KBB"),IF(AND(_xlfn.IFNA(VLOOKUP(L1456,Wip!K:M,3,0),"")="Y",Q1456="MTCAPPLYCONF"),"On Hold",IF(W1456="","KGB","KBB"))))</f>
        <v>KGB</v>
      </c>
      <c r="B1456" s="65" t="str">
        <f>IF(A1456="on hold", "on hold",
 IF(A1456="KGB", "Standard Shipment",
  IF(IFERROR(IFERROR(VLOOKUP(L1456, List!D:J, 7, 0), VLOOKUP(L1456&amp;"", List!D:J, 7, 0)), 0)=0,
   IF(IFERROR(IFERROR(VLOOKUP(L1456, 'CND List'!$A:$C, 3, 0), VLOOKUP(L1456&amp;"", 'CND List'!$A:$C, 3, 0)), 0)=0,
    IF(A1456="KBB", "-", ""),
    IFERROR(VLOOKUP(L1456, 'CND List'!$A:$C, 3, 0), VLOOKUP(L1456&amp;"", 'CND List'!$A:$C, 3, 0))
   ),
   IFERROR(VLOOKUP(L1456, List!D:J, 7, 0), VLOOKUP(L1456&amp;"", List!D:J, 7, 0))
  )
 )
)</f>
        <v>Standard Shipment</v>
      </c>
      <c r="C1456" s="66" t="str">
        <f t="shared" si="23"/>
        <v>Standard Shipment</v>
      </c>
      <c r="D1456" s="67" t="str">
        <f ca="1">IF(C1456="Local Scrap","Closed",IFERROR(IF(A1456="kgb","Closed",IF(MID(C1456,5,1)="Q","Closed",LOOKUP(TODAY()-W1456, {0,31,91,181,366}, {"0-30天","31-90天","91-180天","181-365天","365天以上"}))), LOOKUP(TODAY()-Z1456, {0,31,91,181,366}, {"0-30天","31-90天","91-180天","181-365天","365天以上"})))</f>
        <v>Closed</v>
      </c>
      <c r="E1456" s="67" t="str" cm="1">
        <f t="array" ref="E1456">IF(A1456&lt;&gt;"kbb", "", IF(IFERROR(VALUE(V1456), 0)=MAX(INDEX(($A$2:$A$4929="kbb")*($L$2:$L$4929=L1456)*IFERROR(VALUE($V$2:$V$4929), 0), 0)), "最新", "歷史重複"))</f>
        <v/>
      </c>
      <c r="F1456" t="s">
        <v>6661</v>
      </c>
      <c r="G1456" t="s">
        <v>29</v>
      </c>
      <c r="H1456" t="s">
        <v>30</v>
      </c>
      <c r="I1456" t="s">
        <v>6154</v>
      </c>
      <c r="J1456" t="s">
        <v>6662</v>
      </c>
      <c r="K1456" t="s">
        <v>6663</v>
      </c>
      <c r="L1456" t="s">
        <v>6716</v>
      </c>
      <c r="M1456" t="s">
        <v>6665</v>
      </c>
      <c r="N1456" t="s">
        <v>439</v>
      </c>
      <c r="O1456" t="s">
        <v>37</v>
      </c>
      <c r="P1456" t="s">
        <v>6717</v>
      </c>
      <c r="Q1456" t="s">
        <v>38</v>
      </c>
      <c r="R1456" t="s">
        <v>1070</v>
      </c>
      <c r="S1456" t="s">
        <v>6687</v>
      </c>
      <c r="T1456" t="s">
        <v>6718</v>
      </c>
      <c r="U1456" t="s">
        <v>6511</v>
      </c>
      <c r="V1456" t="s">
        <v>6511</v>
      </c>
      <c r="W1456" t="s">
        <v>37</v>
      </c>
      <c r="X1456" t="s">
        <v>37</v>
      </c>
      <c r="Y1456" t="s">
        <v>37</v>
      </c>
      <c r="Z1456" t="s">
        <v>6719</v>
      </c>
      <c r="AA1456" t="s">
        <v>44</v>
      </c>
      <c r="AB1456" t="s">
        <v>44</v>
      </c>
      <c r="AC1456" t="s">
        <v>45</v>
      </c>
      <c r="AD1456" t="s">
        <v>443</v>
      </c>
      <c r="AE1456" t="s">
        <v>6513</v>
      </c>
      <c r="AF1456" t="s">
        <v>48</v>
      </c>
      <c r="AG1456">
        <v>620233</v>
      </c>
      <c r="AH1456">
        <v>1</v>
      </c>
      <c r="AI1456">
        <v>1</v>
      </c>
    </row>
    <row r="1457" spans="1:35" ht="16.850000000000001" customHeight="1">
      <c r="A1457" s="65" t="str">
        <f>IF(L1457="","",IF(COUNTIF(Wip!K:K,L1457)=0,IF(W1457="","KGB","KBB"),IF(AND(_xlfn.IFNA(VLOOKUP(L1457,Wip!K:M,3,0),"")="Y",Q1457="MTCAPPLYCONF"),"On Hold",IF(W1457="","KGB","KBB"))))</f>
        <v>KGB</v>
      </c>
      <c r="B1457" s="65" t="str">
        <f>IF(A1457="on hold", "on hold",
 IF(A1457="KGB", "Standard Shipment",
  IF(IFERROR(IFERROR(VLOOKUP(L1457, List!D:J, 7, 0), VLOOKUP(L1457&amp;"", List!D:J, 7, 0)), 0)=0,
   IF(IFERROR(IFERROR(VLOOKUP(L1457, 'CND List'!$A:$C, 3, 0), VLOOKUP(L1457&amp;"", 'CND List'!$A:$C, 3, 0)), 0)=0,
    IF(A1457="KBB", "-", ""),
    IFERROR(VLOOKUP(L1457, 'CND List'!$A:$C, 3, 0), VLOOKUP(L1457&amp;"", 'CND List'!$A:$C, 3, 0))
   ),
   IFERROR(VLOOKUP(L1457, List!D:J, 7, 0), VLOOKUP(L1457&amp;"", List!D:J, 7, 0))
  )
 )
)</f>
        <v>Standard Shipment</v>
      </c>
      <c r="C1457" s="66" t="str">
        <f t="shared" si="23"/>
        <v>Standard Shipment</v>
      </c>
      <c r="D1457" s="67" t="str">
        <f ca="1">IF(C1457="Local Scrap","Closed",IFERROR(IF(A1457="kgb","Closed",IF(MID(C1457,5,1)="Q","Closed",LOOKUP(TODAY()-W1457, {0,31,91,181,366}, {"0-30天","31-90天","91-180天","181-365天","365天以上"}))), LOOKUP(TODAY()-Z1457, {0,31,91,181,366}, {"0-30天","31-90天","91-180天","181-365天","365天以上"})))</f>
        <v>Closed</v>
      </c>
      <c r="E1457" s="67" t="str" cm="1">
        <f t="array" ref="E1457">IF(A1457&lt;&gt;"kbb", "", IF(IFERROR(VALUE(V1457), 0)=MAX(INDEX(($A$2:$A$4929="kbb")*($L$2:$L$4929=L1457)*IFERROR(VALUE($V$2:$V$4929), 0), 0)), "最新", "歷史重複"))</f>
        <v/>
      </c>
      <c r="F1457" t="s">
        <v>6661</v>
      </c>
      <c r="G1457" t="s">
        <v>29</v>
      </c>
      <c r="H1457" t="s">
        <v>30</v>
      </c>
      <c r="I1457" t="s">
        <v>6154</v>
      </c>
      <c r="J1457" t="s">
        <v>6662</v>
      </c>
      <c r="K1457" t="s">
        <v>6663</v>
      </c>
      <c r="L1457" t="s">
        <v>6720</v>
      </c>
      <c r="M1457" t="s">
        <v>6665</v>
      </c>
      <c r="N1457" t="s">
        <v>439</v>
      </c>
      <c r="O1457" t="s">
        <v>37</v>
      </c>
      <c r="P1457" t="s">
        <v>6721</v>
      </c>
      <c r="Q1457" t="s">
        <v>38</v>
      </c>
      <c r="R1457" t="s">
        <v>1070</v>
      </c>
      <c r="S1457" t="s">
        <v>6666</v>
      </c>
      <c r="T1457" t="s">
        <v>6722</v>
      </c>
      <c r="U1457" t="s">
        <v>6511</v>
      </c>
      <c r="V1457" t="s">
        <v>6511</v>
      </c>
      <c r="W1457" t="s">
        <v>37</v>
      </c>
      <c r="X1457" t="s">
        <v>37</v>
      </c>
      <c r="Y1457" t="s">
        <v>37</v>
      </c>
      <c r="Z1457" t="s">
        <v>6723</v>
      </c>
      <c r="AA1457" t="s">
        <v>44</v>
      </c>
      <c r="AB1457" t="s">
        <v>44</v>
      </c>
      <c r="AC1457" t="s">
        <v>45</v>
      </c>
      <c r="AD1457" t="s">
        <v>443</v>
      </c>
      <c r="AE1457" t="s">
        <v>6513</v>
      </c>
      <c r="AF1457" t="s">
        <v>48</v>
      </c>
      <c r="AG1457">
        <v>620233</v>
      </c>
      <c r="AH1457">
        <v>1</v>
      </c>
      <c r="AI1457">
        <v>1</v>
      </c>
    </row>
    <row r="1458" spans="1:35" ht="16.850000000000001" customHeight="1">
      <c r="A1458" s="65" t="str">
        <f>IF(L1458="","",IF(COUNTIF(Wip!K:K,L1458)=0,IF(W1458="","KGB","KBB"),IF(AND(_xlfn.IFNA(VLOOKUP(L1458,Wip!K:M,3,0),"")="Y",Q1458="MTCAPPLYCONF"),"On Hold",IF(W1458="","KGB","KBB"))))</f>
        <v>KBB</v>
      </c>
      <c r="B1458" s="65">
        <f>IF(A1458="on hold", "on hold",
 IF(A1458="KGB", "Standard Shipment",
  IF(IFERROR(IFERROR(VLOOKUP(L1458, List!D:J, 7, 0), VLOOKUP(L1458&amp;"", List!D:J, 7, 0)), 0)=0,
   IF(IFERROR(IFERROR(VLOOKUP(L1458, 'CND List'!$A:$C, 3, 0), VLOOKUP(L1458&amp;"", 'CND List'!$A:$C, 3, 0)), 0)=0,
    IF(A1458="KBB", "-", ""),
    IFERROR(VLOOKUP(L1458, 'CND List'!$A:$C, 3, 0), VLOOKUP(L1458&amp;"", 'CND List'!$A:$C, 3, 0))
   ),
   IFERROR(VLOOKUP(L1458, List!D:J, 7, 0), VLOOKUP(L1458&amp;"", List!D:J, 7, 0))
  )
 )
)</f>
        <v>45852</v>
      </c>
      <c r="C1458" s="66" t="str">
        <f t="shared" si="23"/>
        <v>2025Q3</v>
      </c>
      <c r="D1458" s="67" t="str">
        <f ca="1">IF(C1458="Local Scrap","Closed",IFERROR(IF(A1458="kgb","Closed",IF(MID(C1458,5,1)="Q","Closed",LOOKUP(TODAY()-W1458, {0,31,91,181,366}, {"0-30天","31-90天","91-180天","181-365天","365天以上"}))), LOOKUP(TODAY()-Z1458, {0,31,91,181,366}, {"0-30天","31-90天","91-180天","181-365天","365天以上"})))</f>
        <v>Closed</v>
      </c>
      <c r="E1458" s="67" t="str" cm="1">
        <f t="array" ref="E1458">IF(A1458&lt;&gt;"kbb", "", IF(IFERROR(VALUE(V1458), 0)=MAX(INDEX(($A$2:$A$4929="kbb")*($L$2:$L$4929=L1458)*IFERROR(VALUE($V$2:$V$4929), 0), 0)), "最新", "歷史重複"))</f>
        <v>最新</v>
      </c>
      <c r="F1458" t="s">
        <v>6661</v>
      </c>
      <c r="G1458" t="s">
        <v>29</v>
      </c>
      <c r="H1458" t="s">
        <v>30</v>
      </c>
      <c r="I1458" t="s">
        <v>6154</v>
      </c>
      <c r="J1458" t="s">
        <v>6662</v>
      </c>
      <c r="K1458" t="s">
        <v>6663</v>
      </c>
      <c r="L1458" t="s">
        <v>6724</v>
      </c>
      <c r="M1458" t="s">
        <v>6665</v>
      </c>
      <c r="N1458" t="s">
        <v>439</v>
      </c>
      <c r="O1458" t="s">
        <v>37</v>
      </c>
      <c r="P1458" t="s">
        <v>6724</v>
      </c>
      <c r="Q1458" t="s">
        <v>38</v>
      </c>
      <c r="R1458" t="s">
        <v>743</v>
      </c>
      <c r="S1458" t="s">
        <v>6666</v>
      </c>
      <c r="T1458" t="s">
        <v>37</v>
      </c>
      <c r="U1458" t="s">
        <v>37</v>
      </c>
      <c r="V1458" t="s">
        <v>6725</v>
      </c>
      <c r="W1458" t="s">
        <v>1157</v>
      </c>
      <c r="X1458" t="s">
        <v>114</v>
      </c>
      <c r="Y1458" t="s">
        <v>1158</v>
      </c>
      <c r="Z1458" t="s">
        <v>6726</v>
      </c>
      <c r="AA1458" t="s">
        <v>44</v>
      </c>
      <c r="AB1458" t="s">
        <v>44</v>
      </c>
      <c r="AC1458" t="s">
        <v>117</v>
      </c>
      <c r="AD1458" t="s">
        <v>443</v>
      </c>
      <c r="AE1458" t="s">
        <v>37</v>
      </c>
      <c r="AF1458" t="s">
        <v>37</v>
      </c>
      <c r="AG1458" t="s">
        <v>37</v>
      </c>
      <c r="AH1458" t="s">
        <v>37</v>
      </c>
      <c r="AI1458" t="s">
        <v>37</v>
      </c>
    </row>
    <row r="1459" spans="1:35" ht="16.850000000000001" customHeight="1">
      <c r="A1459" s="65" t="str">
        <f>IF(L1459="","",IF(COUNTIF(Wip!K:K,L1459)=0,IF(W1459="","KGB","KBB"),IF(AND(_xlfn.IFNA(VLOOKUP(L1459,Wip!K:M,3,0),"")="Y",Q1459="MTCAPPLYCONF"),"On Hold",IF(W1459="","KGB","KBB"))))</f>
        <v>KBB</v>
      </c>
      <c r="B1459" s="65">
        <f>IF(A1459="on hold", "on hold",
 IF(A1459="KGB", "Standard Shipment",
  IF(IFERROR(IFERROR(VLOOKUP(L1459, List!D:J, 7, 0), VLOOKUP(L1459&amp;"", List!D:J, 7, 0)), 0)=0,
   IF(IFERROR(IFERROR(VLOOKUP(L1459, 'CND List'!$A:$C, 3, 0), VLOOKUP(L1459&amp;"", 'CND List'!$A:$C, 3, 0)), 0)=0,
    IF(A1459="KBB", "-", ""),
    IFERROR(VLOOKUP(L1459, 'CND List'!$A:$C, 3, 0), VLOOKUP(L1459&amp;"", 'CND List'!$A:$C, 3, 0))
   ),
   IFERROR(VLOOKUP(L1459, List!D:J, 7, 0), VLOOKUP(L1459&amp;"", List!D:J, 7, 0))
  )
 )
)</f>
        <v>46126</v>
      </c>
      <c r="C1459" s="66" t="str">
        <f t="shared" si="23"/>
        <v>2026Q2</v>
      </c>
      <c r="D1459" s="67" t="str">
        <f ca="1">IF(C1459="Local Scrap","Closed",IFERROR(IF(A1459="kgb","Closed",IF(MID(C1459,5,1)="Q","Closed",LOOKUP(TODAY()-W1459, {0,31,91,181,366}, {"0-30天","31-90天","91-180天","181-365天","365天以上"}))), LOOKUP(TODAY()-Z1459, {0,31,91,181,366}, {"0-30天","31-90天","91-180天","181-365天","365天以上"})))</f>
        <v>Closed</v>
      </c>
      <c r="E1459" s="67" t="str" cm="1">
        <f t="array" ref="E1459">IF(A1459&lt;&gt;"kbb", "", IF(IFERROR(VALUE(V1459), 0)=MAX(INDEX(($A$2:$A$4929="kbb")*($L$2:$L$4929=L1459)*IFERROR(VALUE($V$2:$V$4929), 0), 0)), "最新", "歷史重複"))</f>
        <v>最新</v>
      </c>
      <c r="F1459" t="s">
        <v>6661</v>
      </c>
      <c r="G1459" t="s">
        <v>29</v>
      </c>
      <c r="H1459" t="s">
        <v>30</v>
      </c>
      <c r="I1459" t="s">
        <v>6154</v>
      </c>
      <c r="J1459" t="s">
        <v>6662</v>
      </c>
      <c r="K1459" t="s">
        <v>6663</v>
      </c>
      <c r="L1459" t="s">
        <v>6727</v>
      </c>
      <c r="M1459" t="s">
        <v>6665</v>
      </c>
      <c r="N1459" t="s">
        <v>439</v>
      </c>
      <c r="O1459" t="s">
        <v>37</v>
      </c>
      <c r="P1459" t="s">
        <v>6727</v>
      </c>
      <c r="Q1459" t="s">
        <v>38</v>
      </c>
      <c r="R1459" t="s">
        <v>743</v>
      </c>
      <c r="S1459" t="s">
        <v>6666</v>
      </c>
      <c r="T1459" t="s">
        <v>37</v>
      </c>
      <c r="U1459" t="s">
        <v>37</v>
      </c>
      <c r="V1459" t="s">
        <v>6728</v>
      </c>
      <c r="W1459" t="s">
        <v>1157</v>
      </c>
      <c r="X1459" t="s">
        <v>114</v>
      </c>
      <c r="Y1459" t="s">
        <v>1158</v>
      </c>
      <c r="Z1459" t="s">
        <v>6729</v>
      </c>
      <c r="AA1459" t="s">
        <v>44</v>
      </c>
      <c r="AB1459" t="s">
        <v>44</v>
      </c>
      <c r="AC1459" t="s">
        <v>117</v>
      </c>
      <c r="AD1459" t="s">
        <v>443</v>
      </c>
      <c r="AE1459" t="s">
        <v>37</v>
      </c>
      <c r="AF1459" t="s">
        <v>37</v>
      </c>
      <c r="AG1459" t="s">
        <v>37</v>
      </c>
      <c r="AH1459" t="s">
        <v>37</v>
      </c>
      <c r="AI1459" t="s">
        <v>37</v>
      </c>
    </row>
    <row r="1460" spans="1:35" ht="16.850000000000001" customHeight="1">
      <c r="A1460" s="65" t="str">
        <f>IF(L1460="","",IF(COUNTIF(Wip!K:K,L1460)=0,IF(W1460="","KGB","KBB"),IF(AND(_xlfn.IFNA(VLOOKUP(L1460,Wip!K:M,3,0),"")="Y",Q1460="MTCAPPLYCONF"),"On Hold",IF(W1460="","KGB","KBB"))))</f>
        <v>KGB</v>
      </c>
      <c r="B1460" s="65" t="str">
        <f>IF(A1460="on hold", "on hold",
 IF(A1460="KGB", "Standard Shipment",
  IF(IFERROR(IFERROR(VLOOKUP(L1460, List!D:J, 7, 0), VLOOKUP(L1460&amp;"", List!D:J, 7, 0)), 0)=0,
   IF(IFERROR(IFERROR(VLOOKUP(L1460, 'CND List'!$A:$C, 3, 0), VLOOKUP(L1460&amp;"", 'CND List'!$A:$C, 3, 0)), 0)=0,
    IF(A1460="KBB", "-", ""),
    IFERROR(VLOOKUP(L1460, 'CND List'!$A:$C, 3, 0), VLOOKUP(L1460&amp;"", 'CND List'!$A:$C, 3, 0))
   ),
   IFERROR(VLOOKUP(L1460, List!D:J, 7, 0), VLOOKUP(L1460&amp;"", List!D:J, 7, 0))
  )
 )
)</f>
        <v>Standard Shipment</v>
      </c>
      <c r="C1460" s="66" t="str">
        <f t="shared" si="23"/>
        <v>Standard Shipment</v>
      </c>
      <c r="D1460" s="67" t="str">
        <f ca="1">IF(C1460="Local Scrap","Closed",IFERROR(IF(A1460="kgb","Closed",IF(MID(C1460,5,1)="Q","Closed",LOOKUP(TODAY()-W1460, {0,31,91,181,366}, {"0-30天","31-90天","91-180天","181-365天","365天以上"}))), LOOKUP(TODAY()-Z1460, {0,31,91,181,366}, {"0-30天","31-90天","91-180天","181-365天","365天以上"})))</f>
        <v>Closed</v>
      </c>
      <c r="E1460" s="67" t="str" cm="1">
        <f t="array" ref="E1460">IF(A1460&lt;&gt;"kbb", "", IF(IFERROR(VALUE(V1460), 0)=MAX(INDEX(($A$2:$A$4929="kbb")*($L$2:$L$4929=L1460)*IFERROR(VALUE($V$2:$V$4929), 0), 0)), "最新", "歷史重複"))</f>
        <v/>
      </c>
      <c r="F1460" t="s">
        <v>6661</v>
      </c>
      <c r="G1460" t="s">
        <v>29</v>
      </c>
      <c r="H1460" t="s">
        <v>30</v>
      </c>
      <c r="I1460" t="s">
        <v>6154</v>
      </c>
      <c r="J1460" t="s">
        <v>6662</v>
      </c>
      <c r="K1460" t="s">
        <v>6663</v>
      </c>
      <c r="L1460" t="s">
        <v>6730</v>
      </c>
      <c r="M1460" t="s">
        <v>6665</v>
      </c>
      <c r="N1460" t="s">
        <v>439</v>
      </c>
      <c r="O1460" t="s">
        <v>37</v>
      </c>
      <c r="P1460" t="s">
        <v>6731</v>
      </c>
      <c r="Q1460" t="s">
        <v>38</v>
      </c>
      <c r="R1460" t="s">
        <v>1070</v>
      </c>
      <c r="S1460" t="s">
        <v>6702</v>
      </c>
      <c r="T1460" t="s">
        <v>6732</v>
      </c>
      <c r="U1460" t="s">
        <v>6411</v>
      </c>
      <c r="V1460" t="s">
        <v>6411</v>
      </c>
      <c r="W1460" t="s">
        <v>37</v>
      </c>
      <c r="X1460" t="s">
        <v>37</v>
      </c>
      <c r="Y1460" t="s">
        <v>37</v>
      </c>
      <c r="Z1460" t="s">
        <v>6733</v>
      </c>
      <c r="AA1460" t="s">
        <v>44</v>
      </c>
      <c r="AB1460" t="s">
        <v>44</v>
      </c>
      <c r="AC1460" t="s">
        <v>45</v>
      </c>
      <c r="AD1460" t="s">
        <v>443</v>
      </c>
      <c r="AE1460" t="s">
        <v>6413</v>
      </c>
      <c r="AF1460" t="s">
        <v>48</v>
      </c>
      <c r="AG1460">
        <v>620451</v>
      </c>
      <c r="AH1460">
        <v>1</v>
      </c>
      <c r="AI1460">
        <v>1</v>
      </c>
    </row>
    <row r="1461" spans="1:35" ht="16.850000000000001" customHeight="1">
      <c r="A1461" s="65" t="str">
        <f>IF(L1461="","",IF(COUNTIF(Wip!K:K,L1461)=0,IF(W1461="","KGB","KBB"),IF(AND(_xlfn.IFNA(VLOOKUP(L1461,Wip!K:M,3,0),"")="Y",Q1461="MTCAPPLYCONF"),"On Hold",IF(W1461="","KGB","KBB"))))</f>
        <v>KGB</v>
      </c>
      <c r="B1461" s="65" t="str">
        <f>IF(A1461="on hold", "on hold",
 IF(A1461="KGB", "Standard Shipment",
  IF(IFERROR(IFERROR(VLOOKUP(L1461, List!D:J, 7, 0), VLOOKUP(L1461&amp;"", List!D:J, 7, 0)), 0)=0,
   IF(IFERROR(IFERROR(VLOOKUP(L1461, 'CND List'!$A:$C, 3, 0), VLOOKUP(L1461&amp;"", 'CND List'!$A:$C, 3, 0)), 0)=0,
    IF(A1461="KBB", "-", ""),
    IFERROR(VLOOKUP(L1461, 'CND List'!$A:$C, 3, 0), VLOOKUP(L1461&amp;"", 'CND List'!$A:$C, 3, 0))
   ),
   IFERROR(VLOOKUP(L1461, List!D:J, 7, 0), VLOOKUP(L1461&amp;"", List!D:J, 7, 0))
  )
 )
)</f>
        <v>Standard Shipment</v>
      </c>
      <c r="C1461" s="66" t="str">
        <f t="shared" si="23"/>
        <v>Standard Shipment</v>
      </c>
      <c r="D1461" s="67" t="str">
        <f ca="1">IF(C1461="Local Scrap","Closed",IFERROR(IF(A1461="kgb","Closed",IF(MID(C1461,5,1)="Q","Closed",LOOKUP(TODAY()-W1461, {0,31,91,181,366}, {"0-30天","31-90天","91-180天","181-365天","365天以上"}))), LOOKUP(TODAY()-Z1461, {0,31,91,181,366}, {"0-30天","31-90天","91-180天","181-365天","365天以上"})))</f>
        <v>Closed</v>
      </c>
      <c r="E1461" s="67" t="str" cm="1">
        <f t="array" ref="E1461">IF(A1461&lt;&gt;"kbb", "", IF(IFERROR(VALUE(V1461), 0)=MAX(INDEX(($A$2:$A$4929="kbb")*($L$2:$L$4929=L1461)*IFERROR(VALUE($V$2:$V$4929), 0), 0)), "最新", "歷史重複"))</f>
        <v/>
      </c>
      <c r="F1461" t="s">
        <v>6661</v>
      </c>
      <c r="G1461" t="s">
        <v>29</v>
      </c>
      <c r="H1461" t="s">
        <v>30</v>
      </c>
      <c r="I1461" t="s">
        <v>6154</v>
      </c>
      <c r="J1461" t="s">
        <v>6662</v>
      </c>
      <c r="K1461" t="s">
        <v>6663</v>
      </c>
      <c r="L1461" t="s">
        <v>6734</v>
      </c>
      <c r="M1461" t="s">
        <v>6665</v>
      </c>
      <c r="N1461" t="s">
        <v>439</v>
      </c>
      <c r="O1461" t="s">
        <v>37</v>
      </c>
      <c r="P1461" t="s">
        <v>6735</v>
      </c>
      <c r="Q1461" t="s">
        <v>38</v>
      </c>
      <c r="R1461" t="s">
        <v>1070</v>
      </c>
      <c r="S1461" t="s">
        <v>6666</v>
      </c>
      <c r="T1461" t="s">
        <v>6736</v>
      </c>
      <c r="U1461" t="s">
        <v>6511</v>
      </c>
      <c r="V1461" t="s">
        <v>6511</v>
      </c>
      <c r="W1461" t="s">
        <v>37</v>
      </c>
      <c r="X1461" t="s">
        <v>37</v>
      </c>
      <c r="Y1461" t="s">
        <v>37</v>
      </c>
      <c r="Z1461" t="s">
        <v>6737</v>
      </c>
      <c r="AA1461" t="s">
        <v>44</v>
      </c>
      <c r="AB1461" t="s">
        <v>44</v>
      </c>
      <c r="AC1461" t="s">
        <v>45</v>
      </c>
      <c r="AD1461" t="s">
        <v>443</v>
      </c>
      <c r="AE1461" t="s">
        <v>6513</v>
      </c>
      <c r="AF1461" t="s">
        <v>48</v>
      </c>
      <c r="AG1461">
        <v>620233</v>
      </c>
      <c r="AH1461">
        <v>1</v>
      </c>
      <c r="AI1461">
        <v>1</v>
      </c>
    </row>
    <row r="1462" spans="1:35" ht="16.850000000000001" customHeight="1">
      <c r="A1462" s="65" t="str">
        <f>IF(L1462="","",IF(COUNTIF(Wip!K:K,L1462)=0,IF(W1462="","KGB","KBB"),IF(AND(_xlfn.IFNA(VLOOKUP(L1462,Wip!K:M,3,0),"")="Y",Q1462="MTCAPPLYCONF"),"On Hold",IF(W1462="","KGB","KBB"))))</f>
        <v>KGB</v>
      </c>
      <c r="B1462" s="65" t="str">
        <f>IF(A1462="on hold", "on hold",
 IF(A1462="KGB", "Standard Shipment",
  IF(IFERROR(IFERROR(VLOOKUP(L1462, List!D:J, 7, 0), VLOOKUP(L1462&amp;"", List!D:J, 7, 0)), 0)=0,
   IF(IFERROR(IFERROR(VLOOKUP(L1462, 'CND List'!$A:$C, 3, 0), VLOOKUP(L1462&amp;"", 'CND List'!$A:$C, 3, 0)), 0)=0,
    IF(A1462="KBB", "-", ""),
    IFERROR(VLOOKUP(L1462, 'CND List'!$A:$C, 3, 0), VLOOKUP(L1462&amp;"", 'CND List'!$A:$C, 3, 0))
   ),
   IFERROR(VLOOKUP(L1462, List!D:J, 7, 0), VLOOKUP(L1462&amp;"", List!D:J, 7, 0))
  )
 )
)</f>
        <v>Standard Shipment</v>
      </c>
      <c r="C1462" s="66" t="str">
        <f t="shared" si="23"/>
        <v>Standard Shipment</v>
      </c>
      <c r="D1462" s="67" t="str">
        <f ca="1">IF(C1462="Local Scrap","Closed",IFERROR(IF(A1462="kgb","Closed",IF(MID(C1462,5,1)="Q","Closed",LOOKUP(TODAY()-W1462, {0,31,91,181,366}, {"0-30天","31-90天","91-180天","181-365天","365天以上"}))), LOOKUP(TODAY()-Z1462, {0,31,91,181,366}, {"0-30天","31-90天","91-180天","181-365天","365天以上"})))</f>
        <v>Closed</v>
      </c>
      <c r="E1462" s="67" t="str" cm="1">
        <f t="array" ref="E1462">IF(A1462&lt;&gt;"kbb", "", IF(IFERROR(VALUE(V1462), 0)=MAX(INDEX(($A$2:$A$4929="kbb")*($L$2:$L$4929=L1462)*IFERROR(VALUE($V$2:$V$4929), 0), 0)), "最新", "歷史重複"))</f>
        <v/>
      </c>
      <c r="F1462" t="s">
        <v>6661</v>
      </c>
      <c r="G1462" t="s">
        <v>29</v>
      </c>
      <c r="H1462" t="s">
        <v>30</v>
      </c>
      <c r="I1462" t="s">
        <v>6154</v>
      </c>
      <c r="J1462" t="s">
        <v>6662</v>
      </c>
      <c r="K1462" t="s">
        <v>6663</v>
      </c>
      <c r="L1462" t="s">
        <v>6738</v>
      </c>
      <c r="M1462" t="s">
        <v>6665</v>
      </c>
      <c r="N1462" t="s">
        <v>439</v>
      </c>
      <c r="O1462" t="s">
        <v>37</v>
      </c>
      <c r="P1462" t="s">
        <v>6739</v>
      </c>
      <c r="Q1462" t="s">
        <v>38</v>
      </c>
      <c r="R1462" t="s">
        <v>1070</v>
      </c>
      <c r="S1462" t="s">
        <v>6687</v>
      </c>
      <c r="T1462" t="s">
        <v>6740</v>
      </c>
      <c r="U1462" t="s">
        <v>6411</v>
      </c>
      <c r="V1462" t="s">
        <v>6411</v>
      </c>
      <c r="W1462" t="s">
        <v>37</v>
      </c>
      <c r="X1462" t="s">
        <v>37</v>
      </c>
      <c r="Y1462" t="s">
        <v>37</v>
      </c>
      <c r="Z1462" t="s">
        <v>6741</v>
      </c>
      <c r="AA1462" t="s">
        <v>44</v>
      </c>
      <c r="AB1462" t="s">
        <v>44</v>
      </c>
      <c r="AC1462" t="s">
        <v>45</v>
      </c>
      <c r="AD1462" t="s">
        <v>443</v>
      </c>
      <c r="AE1462" t="s">
        <v>6413</v>
      </c>
      <c r="AF1462" t="s">
        <v>48</v>
      </c>
      <c r="AG1462">
        <v>620451</v>
      </c>
      <c r="AH1462">
        <v>1</v>
      </c>
      <c r="AI1462">
        <v>1</v>
      </c>
    </row>
    <row r="1463" spans="1:35" ht="16.850000000000001" customHeight="1">
      <c r="A1463" s="65" t="str">
        <f>IF(L1463="","",IF(COUNTIF(Wip!K:K,L1463)=0,IF(W1463="","KGB","KBB"),IF(AND(_xlfn.IFNA(VLOOKUP(L1463,Wip!K:M,3,0),"")="Y",Q1463="MTCAPPLYCONF"),"On Hold",IF(W1463="","KGB","KBB"))))</f>
        <v>KGB</v>
      </c>
      <c r="B1463" s="65" t="str">
        <f>IF(A1463="on hold", "on hold",
 IF(A1463="KGB", "Standard Shipment",
  IF(IFERROR(IFERROR(VLOOKUP(L1463, List!D:J, 7, 0), VLOOKUP(L1463&amp;"", List!D:J, 7, 0)), 0)=0,
   IF(IFERROR(IFERROR(VLOOKUP(L1463, 'CND List'!$A:$C, 3, 0), VLOOKUP(L1463&amp;"", 'CND List'!$A:$C, 3, 0)), 0)=0,
    IF(A1463="KBB", "-", ""),
    IFERROR(VLOOKUP(L1463, 'CND List'!$A:$C, 3, 0), VLOOKUP(L1463&amp;"", 'CND List'!$A:$C, 3, 0))
   ),
   IFERROR(VLOOKUP(L1463, List!D:J, 7, 0), VLOOKUP(L1463&amp;"", List!D:J, 7, 0))
  )
 )
)</f>
        <v>Standard Shipment</v>
      </c>
      <c r="C1463" s="66" t="str">
        <f t="shared" si="23"/>
        <v>Standard Shipment</v>
      </c>
      <c r="D1463" s="67" t="str">
        <f ca="1">IF(C1463="Local Scrap","Closed",IFERROR(IF(A1463="kgb","Closed",IF(MID(C1463,5,1)="Q","Closed",LOOKUP(TODAY()-W1463, {0,31,91,181,366}, {"0-30天","31-90天","91-180天","181-365天","365天以上"}))), LOOKUP(TODAY()-Z1463, {0,31,91,181,366}, {"0-30天","31-90天","91-180天","181-365天","365天以上"})))</f>
        <v>Closed</v>
      </c>
      <c r="E1463" s="67" t="str" cm="1">
        <f t="array" ref="E1463">IF(A1463&lt;&gt;"kbb", "", IF(IFERROR(VALUE(V1463), 0)=MAX(INDEX(($A$2:$A$4929="kbb")*($L$2:$L$4929=L1463)*IFERROR(VALUE($V$2:$V$4929), 0), 0)), "最新", "歷史重複"))</f>
        <v/>
      </c>
      <c r="F1463" t="s">
        <v>6661</v>
      </c>
      <c r="G1463" t="s">
        <v>29</v>
      </c>
      <c r="H1463" t="s">
        <v>30</v>
      </c>
      <c r="I1463" t="s">
        <v>6154</v>
      </c>
      <c r="J1463" t="s">
        <v>6662</v>
      </c>
      <c r="K1463" t="s">
        <v>6663</v>
      </c>
      <c r="L1463" t="s">
        <v>6742</v>
      </c>
      <c r="M1463" t="s">
        <v>6665</v>
      </c>
      <c r="N1463" t="s">
        <v>439</v>
      </c>
      <c r="O1463" t="s">
        <v>37</v>
      </c>
      <c r="P1463" t="s">
        <v>6743</v>
      </c>
      <c r="Q1463" t="s">
        <v>38</v>
      </c>
      <c r="R1463" t="s">
        <v>1070</v>
      </c>
      <c r="S1463" t="s">
        <v>6702</v>
      </c>
      <c r="T1463" t="s">
        <v>6744</v>
      </c>
      <c r="U1463" t="s">
        <v>6511</v>
      </c>
      <c r="V1463" t="s">
        <v>6511</v>
      </c>
      <c r="W1463" t="s">
        <v>37</v>
      </c>
      <c r="X1463" t="s">
        <v>37</v>
      </c>
      <c r="Y1463" t="s">
        <v>37</v>
      </c>
      <c r="Z1463" t="s">
        <v>6745</v>
      </c>
      <c r="AA1463" t="s">
        <v>44</v>
      </c>
      <c r="AB1463" t="s">
        <v>44</v>
      </c>
      <c r="AC1463" t="s">
        <v>45</v>
      </c>
      <c r="AD1463" t="s">
        <v>443</v>
      </c>
      <c r="AE1463" t="s">
        <v>6513</v>
      </c>
      <c r="AF1463" t="s">
        <v>48</v>
      </c>
      <c r="AG1463">
        <v>620233</v>
      </c>
      <c r="AH1463">
        <v>1</v>
      </c>
      <c r="AI1463">
        <v>1</v>
      </c>
    </row>
    <row r="1464" spans="1:35" ht="16.850000000000001" customHeight="1">
      <c r="A1464" s="65" t="str">
        <f>IF(L1464="","",IF(COUNTIF(Wip!K:K,L1464)=0,IF(W1464="","KGB","KBB"),IF(AND(_xlfn.IFNA(VLOOKUP(L1464,Wip!K:M,3,0),"")="Y",Q1464="MTCAPPLYCONF"),"On Hold",IF(W1464="","KGB","KBB"))))</f>
        <v>KBB</v>
      </c>
      <c r="B1464" s="65">
        <f>IF(A1464="on hold", "on hold",
 IF(A1464="KGB", "Standard Shipment",
  IF(IFERROR(IFERROR(VLOOKUP(L1464, List!D:J, 7, 0), VLOOKUP(L1464&amp;"", List!D:J, 7, 0)), 0)=0,
   IF(IFERROR(IFERROR(VLOOKUP(L1464, 'CND List'!$A:$C, 3, 0), VLOOKUP(L1464&amp;"", 'CND List'!$A:$C, 3, 0)), 0)=0,
    IF(A1464="KBB", "-", ""),
    IFERROR(VLOOKUP(L1464, 'CND List'!$A:$C, 3, 0), VLOOKUP(L1464&amp;"", 'CND List'!$A:$C, 3, 0))
   ),
   IFERROR(VLOOKUP(L1464, List!D:J, 7, 0), VLOOKUP(L1464&amp;"", List!D:J, 7, 0))
  )
 )
)</f>
        <v>46126</v>
      </c>
      <c r="C1464" s="66" t="str">
        <f t="shared" si="23"/>
        <v>2026Q2</v>
      </c>
      <c r="D1464" s="67" t="str">
        <f ca="1">IF(C1464="Local Scrap","Closed",IFERROR(IF(A1464="kgb","Closed",IF(MID(C1464,5,1)="Q","Closed",LOOKUP(TODAY()-W1464, {0,31,91,181,366}, {"0-30天","31-90天","91-180天","181-365天","365天以上"}))), LOOKUP(TODAY()-Z1464, {0,31,91,181,366}, {"0-30天","31-90天","91-180天","181-365天","365天以上"})))</f>
        <v>Closed</v>
      </c>
      <c r="E1464" s="67" t="str" cm="1">
        <f t="array" ref="E1464">IF(A1464&lt;&gt;"kbb", "", IF(IFERROR(VALUE(V1464), 0)=MAX(INDEX(($A$2:$A$4929="kbb")*($L$2:$L$4929=L1464)*IFERROR(VALUE($V$2:$V$4929), 0), 0)), "最新", "歷史重複"))</f>
        <v>最新</v>
      </c>
      <c r="F1464" t="s">
        <v>6661</v>
      </c>
      <c r="G1464" t="s">
        <v>29</v>
      </c>
      <c r="H1464" t="s">
        <v>30</v>
      </c>
      <c r="I1464" t="s">
        <v>6154</v>
      </c>
      <c r="J1464" t="s">
        <v>6662</v>
      </c>
      <c r="K1464" t="s">
        <v>6663</v>
      </c>
      <c r="L1464" t="s">
        <v>6746</v>
      </c>
      <c r="M1464" t="s">
        <v>438</v>
      </c>
      <c r="N1464" t="s">
        <v>439</v>
      </c>
      <c r="O1464" t="s">
        <v>37</v>
      </c>
      <c r="P1464" t="s">
        <v>6746</v>
      </c>
      <c r="Q1464" t="s">
        <v>38</v>
      </c>
      <c r="R1464" t="s">
        <v>743</v>
      </c>
      <c r="S1464" t="s">
        <v>6702</v>
      </c>
      <c r="T1464" t="s">
        <v>37</v>
      </c>
      <c r="U1464" t="s">
        <v>37</v>
      </c>
      <c r="V1464" t="s">
        <v>6747</v>
      </c>
      <c r="W1464" t="s">
        <v>692</v>
      </c>
      <c r="X1464" t="s">
        <v>114</v>
      </c>
      <c r="Y1464" t="s">
        <v>6748</v>
      </c>
      <c r="Z1464" t="s">
        <v>6749</v>
      </c>
      <c r="AA1464" t="s">
        <v>44</v>
      </c>
      <c r="AB1464" t="s">
        <v>44</v>
      </c>
      <c r="AC1464" t="s">
        <v>117</v>
      </c>
      <c r="AD1464" t="s">
        <v>443</v>
      </c>
      <c r="AE1464" t="s">
        <v>37</v>
      </c>
      <c r="AF1464" t="s">
        <v>37</v>
      </c>
      <c r="AG1464" t="s">
        <v>37</v>
      </c>
      <c r="AH1464" t="s">
        <v>37</v>
      </c>
      <c r="AI1464" t="s">
        <v>37</v>
      </c>
    </row>
    <row r="1465" spans="1:35" ht="16.850000000000001" customHeight="1">
      <c r="A1465" s="65" t="str">
        <f>IF(L1465="","",IF(COUNTIF(Wip!K:K,L1465)=0,IF(W1465="","KGB","KBB"),IF(AND(_xlfn.IFNA(VLOOKUP(L1465,Wip!K:M,3,0),"")="Y",Q1465="MTCAPPLYCONF"),"On Hold",IF(W1465="","KGB","KBB"))))</f>
        <v>KGB</v>
      </c>
      <c r="B1465" s="65" t="str">
        <f>IF(A1465="on hold", "on hold",
 IF(A1465="KGB", "Standard Shipment",
  IF(IFERROR(IFERROR(VLOOKUP(L1465, List!D:J, 7, 0), VLOOKUP(L1465&amp;"", List!D:J, 7, 0)), 0)=0,
   IF(IFERROR(IFERROR(VLOOKUP(L1465, 'CND List'!$A:$C, 3, 0), VLOOKUP(L1465&amp;"", 'CND List'!$A:$C, 3, 0)), 0)=0,
    IF(A1465="KBB", "-", ""),
    IFERROR(VLOOKUP(L1465, 'CND List'!$A:$C, 3, 0), VLOOKUP(L1465&amp;"", 'CND List'!$A:$C, 3, 0))
   ),
   IFERROR(VLOOKUP(L1465, List!D:J, 7, 0), VLOOKUP(L1465&amp;"", List!D:J, 7, 0))
  )
 )
)</f>
        <v>Standard Shipment</v>
      </c>
      <c r="C1465" s="66" t="str">
        <f t="shared" si="23"/>
        <v>Standard Shipment</v>
      </c>
      <c r="D1465" s="67" t="str">
        <f ca="1">IF(C1465="Local Scrap","Closed",IFERROR(IF(A1465="kgb","Closed",IF(MID(C1465,5,1)="Q","Closed",LOOKUP(TODAY()-W1465, {0,31,91,181,366}, {"0-30天","31-90天","91-180天","181-365天","365天以上"}))), LOOKUP(TODAY()-Z1465, {0,31,91,181,366}, {"0-30天","31-90天","91-180天","181-365天","365天以上"})))</f>
        <v>Closed</v>
      </c>
      <c r="E1465" s="67" t="str" cm="1">
        <f t="array" ref="E1465">IF(A1465&lt;&gt;"kbb", "", IF(IFERROR(VALUE(V1465), 0)=MAX(INDEX(($A$2:$A$4929="kbb")*($L$2:$L$4929=L1465)*IFERROR(VALUE($V$2:$V$4929), 0), 0)), "最新", "歷史重複"))</f>
        <v/>
      </c>
      <c r="F1465" t="s">
        <v>6661</v>
      </c>
      <c r="G1465" t="s">
        <v>29</v>
      </c>
      <c r="H1465" t="s">
        <v>30</v>
      </c>
      <c r="I1465" t="s">
        <v>6154</v>
      </c>
      <c r="J1465" t="s">
        <v>6662</v>
      </c>
      <c r="K1465" t="s">
        <v>6663</v>
      </c>
      <c r="L1465" t="s">
        <v>6750</v>
      </c>
      <c r="M1465" t="s">
        <v>6380</v>
      </c>
      <c r="N1465" t="s">
        <v>6381</v>
      </c>
      <c r="O1465" t="s">
        <v>37</v>
      </c>
      <c r="P1465" t="s">
        <v>6750</v>
      </c>
      <c r="Q1465" t="s">
        <v>38</v>
      </c>
      <c r="R1465" t="s">
        <v>1070</v>
      </c>
      <c r="S1465" t="s">
        <v>6702</v>
      </c>
      <c r="T1465" t="s">
        <v>6751</v>
      </c>
      <c r="U1465" t="s">
        <v>6511</v>
      </c>
      <c r="V1465" t="s">
        <v>6511</v>
      </c>
      <c r="W1465" t="s">
        <v>37</v>
      </c>
      <c r="X1465" t="s">
        <v>37</v>
      </c>
      <c r="Y1465" t="s">
        <v>37</v>
      </c>
      <c r="Z1465" t="s">
        <v>6752</v>
      </c>
      <c r="AA1465" t="s">
        <v>44</v>
      </c>
      <c r="AB1465" t="s">
        <v>44</v>
      </c>
      <c r="AC1465" t="s">
        <v>45</v>
      </c>
      <c r="AD1465" t="s">
        <v>460</v>
      </c>
      <c r="AE1465" t="s">
        <v>6513</v>
      </c>
      <c r="AF1465" t="s">
        <v>48</v>
      </c>
      <c r="AG1465">
        <v>620233</v>
      </c>
      <c r="AH1465">
        <v>1</v>
      </c>
      <c r="AI1465">
        <v>1</v>
      </c>
    </row>
    <row r="1466" spans="1:35" ht="16.850000000000001" customHeight="1">
      <c r="A1466" s="65" t="str">
        <f>IF(L1466="","",IF(COUNTIF(Wip!K:K,L1466)=0,IF(W1466="","KGB","KBB"),IF(AND(_xlfn.IFNA(VLOOKUP(L1466,Wip!K:M,3,0),"")="Y",Q1466="MTCAPPLYCONF"),"On Hold",IF(W1466="","KGB","KBB"))))</f>
        <v>KGB</v>
      </c>
      <c r="B1466" s="65" t="str">
        <f>IF(A1466="on hold", "on hold",
 IF(A1466="KGB", "Standard Shipment",
  IF(IFERROR(IFERROR(VLOOKUP(L1466, List!D:J, 7, 0), VLOOKUP(L1466&amp;"", List!D:J, 7, 0)), 0)=0,
   IF(IFERROR(IFERROR(VLOOKUP(L1466, 'CND List'!$A:$C, 3, 0), VLOOKUP(L1466&amp;"", 'CND List'!$A:$C, 3, 0)), 0)=0,
    IF(A1466="KBB", "-", ""),
    IFERROR(VLOOKUP(L1466, 'CND List'!$A:$C, 3, 0), VLOOKUP(L1466&amp;"", 'CND List'!$A:$C, 3, 0))
   ),
   IFERROR(VLOOKUP(L1466, List!D:J, 7, 0), VLOOKUP(L1466&amp;"", List!D:J, 7, 0))
  )
 )
)</f>
        <v>Standard Shipment</v>
      </c>
      <c r="C1466" s="66" t="str">
        <f t="shared" si="23"/>
        <v>Standard Shipment</v>
      </c>
      <c r="D1466" s="67" t="str">
        <f ca="1">IF(C1466="Local Scrap","Closed",IFERROR(IF(A1466="kgb","Closed",IF(MID(C1466,5,1)="Q","Closed",LOOKUP(TODAY()-W1466, {0,31,91,181,366}, {"0-30天","31-90天","91-180天","181-365天","365天以上"}))), LOOKUP(TODAY()-Z1466, {0,31,91,181,366}, {"0-30天","31-90天","91-180天","181-365天","365天以上"})))</f>
        <v>Closed</v>
      </c>
      <c r="E1466" s="67" t="str" cm="1">
        <f t="array" ref="E1466">IF(A1466&lt;&gt;"kbb", "", IF(IFERROR(VALUE(V1466), 0)=MAX(INDEX(($A$2:$A$4929="kbb")*($L$2:$L$4929=L1466)*IFERROR(VALUE($V$2:$V$4929), 0), 0)), "最新", "歷史重複"))</f>
        <v/>
      </c>
      <c r="F1466" t="s">
        <v>6661</v>
      </c>
      <c r="G1466" t="s">
        <v>29</v>
      </c>
      <c r="H1466" t="s">
        <v>30</v>
      </c>
      <c r="I1466" t="s">
        <v>6154</v>
      </c>
      <c r="J1466" t="s">
        <v>6662</v>
      </c>
      <c r="K1466" t="s">
        <v>6663</v>
      </c>
      <c r="L1466" t="s">
        <v>6753</v>
      </c>
      <c r="M1466" t="s">
        <v>6665</v>
      </c>
      <c r="N1466" t="s">
        <v>439</v>
      </c>
      <c r="O1466" t="s">
        <v>37</v>
      </c>
      <c r="P1466" t="s">
        <v>6754</v>
      </c>
      <c r="Q1466" t="s">
        <v>38</v>
      </c>
      <c r="R1466" t="s">
        <v>1070</v>
      </c>
      <c r="S1466" t="s">
        <v>6687</v>
      </c>
      <c r="T1466" t="s">
        <v>6755</v>
      </c>
      <c r="U1466" t="s">
        <v>6511</v>
      </c>
      <c r="V1466" t="s">
        <v>6511</v>
      </c>
      <c r="W1466" t="s">
        <v>37</v>
      </c>
      <c r="X1466" t="s">
        <v>37</v>
      </c>
      <c r="Y1466" t="s">
        <v>37</v>
      </c>
      <c r="Z1466" t="s">
        <v>6756</v>
      </c>
      <c r="AA1466" t="s">
        <v>44</v>
      </c>
      <c r="AB1466" t="s">
        <v>44</v>
      </c>
      <c r="AC1466" t="s">
        <v>45</v>
      </c>
      <c r="AD1466" t="s">
        <v>443</v>
      </c>
      <c r="AE1466" t="s">
        <v>6513</v>
      </c>
      <c r="AF1466" t="s">
        <v>48</v>
      </c>
      <c r="AG1466">
        <v>620233</v>
      </c>
      <c r="AH1466">
        <v>1</v>
      </c>
      <c r="AI1466">
        <v>1</v>
      </c>
    </row>
    <row r="1467" spans="1:35" ht="16.850000000000001" customHeight="1">
      <c r="A1467" s="65" t="str">
        <f>IF(L1467="","",IF(COUNTIF(Wip!K:K,L1467)=0,IF(W1467="","KGB","KBB"),IF(AND(_xlfn.IFNA(VLOOKUP(L1467,Wip!K:M,3,0),"")="Y",Q1467="MTCAPPLYCONF"),"On Hold",IF(W1467="","KGB","KBB"))))</f>
        <v>KGB</v>
      </c>
      <c r="B1467" s="65" t="str">
        <f>IF(A1467="on hold", "on hold",
 IF(A1467="KGB", "Standard Shipment",
  IF(IFERROR(IFERROR(VLOOKUP(L1467, List!D:J, 7, 0), VLOOKUP(L1467&amp;"", List!D:J, 7, 0)), 0)=0,
   IF(IFERROR(IFERROR(VLOOKUP(L1467, 'CND List'!$A:$C, 3, 0), VLOOKUP(L1467&amp;"", 'CND List'!$A:$C, 3, 0)), 0)=0,
    IF(A1467="KBB", "-", ""),
    IFERROR(VLOOKUP(L1467, 'CND List'!$A:$C, 3, 0), VLOOKUP(L1467&amp;"", 'CND List'!$A:$C, 3, 0))
   ),
   IFERROR(VLOOKUP(L1467, List!D:J, 7, 0), VLOOKUP(L1467&amp;"", List!D:J, 7, 0))
  )
 )
)</f>
        <v>Standard Shipment</v>
      </c>
      <c r="C1467" s="66" t="str">
        <f t="shared" ref="C1467:C1530" si="24">IF(A1467="on hold", "on hold", IF(B1467="on hold", "wait for return customer", IF(B1467="CND Sceond Pass", "Standard Shipment", IF(AND(A1467="kgb", OR(B1467="-", B1467="", B1467="#N/A")), "Standard Shipment", IF(AND(A1467="kbb", OR(B1467="-", B1467="", B1467="#N/A")), "wait for return customer", IF(OR(B1467="Local Scrap", B1467="SBF to be notified", B1467="VRAM is pending RTV", B1467="BU未結案"), B1467, IF(OR(B1467="scrap結案", B1467="良品結案", LEFT(B1467,2)="sc", LEFT(B1467,2)="良品"), "CND結案", IF(ISNUMBER(B1467), YEAR(B1467) &amp; "Q" &amp; INT((MONTH(B1467)+2)/3), IF(ISERROR(DATEVALUE(TEXT(B1467,"yyyy/mm/dd"))), IF(ISNA(B1467), "#N/A", B1467), YEAR(DATEVALUE(TEXT(B1467,"yyyy/mm/dd"))) &amp; "Q" &amp; INT((MONTH(DATEVALUE(TEXT(B1467,"yyyy/mm/dd")))+2)/3))))))))))</f>
        <v>Standard Shipment</v>
      </c>
      <c r="D1467" s="67" t="str">
        <f ca="1">IF(C1467="Local Scrap","Closed",IFERROR(IF(A1467="kgb","Closed",IF(MID(C1467,5,1)="Q","Closed",LOOKUP(TODAY()-W1467, {0,31,91,181,366}, {"0-30天","31-90天","91-180天","181-365天","365天以上"}))), LOOKUP(TODAY()-Z1467, {0,31,91,181,366}, {"0-30天","31-90天","91-180天","181-365天","365天以上"})))</f>
        <v>Closed</v>
      </c>
      <c r="E1467" s="67" t="str" cm="1">
        <f t="array" ref="E1467">IF(A1467&lt;&gt;"kbb", "", IF(IFERROR(VALUE(V1467), 0)=MAX(INDEX(($A$2:$A$4929="kbb")*($L$2:$L$4929=L1467)*IFERROR(VALUE($V$2:$V$4929), 0), 0)), "最新", "歷史重複"))</f>
        <v/>
      </c>
      <c r="F1467" t="s">
        <v>6661</v>
      </c>
      <c r="G1467" t="s">
        <v>29</v>
      </c>
      <c r="H1467" t="s">
        <v>30</v>
      </c>
      <c r="I1467" t="s">
        <v>6154</v>
      </c>
      <c r="J1467" t="s">
        <v>6662</v>
      </c>
      <c r="K1467" t="s">
        <v>6663</v>
      </c>
      <c r="L1467" t="s">
        <v>6757</v>
      </c>
      <c r="M1467" t="s">
        <v>6665</v>
      </c>
      <c r="N1467" t="s">
        <v>439</v>
      </c>
      <c r="O1467" t="s">
        <v>37</v>
      </c>
      <c r="P1467" t="s">
        <v>6758</v>
      </c>
      <c r="Q1467" t="s">
        <v>38</v>
      </c>
      <c r="R1467" t="s">
        <v>743</v>
      </c>
      <c r="S1467" t="s">
        <v>6666</v>
      </c>
      <c r="T1467" t="s">
        <v>6759</v>
      </c>
      <c r="U1467" t="s">
        <v>6511</v>
      </c>
      <c r="V1467" t="s">
        <v>6511</v>
      </c>
      <c r="W1467" t="s">
        <v>37</v>
      </c>
      <c r="X1467" t="s">
        <v>37</v>
      </c>
      <c r="Y1467" t="s">
        <v>37</v>
      </c>
      <c r="Z1467" t="s">
        <v>6760</v>
      </c>
      <c r="AA1467" t="s">
        <v>44</v>
      </c>
      <c r="AB1467" t="s">
        <v>44</v>
      </c>
      <c r="AC1467" t="s">
        <v>45</v>
      </c>
      <c r="AD1467" t="s">
        <v>443</v>
      </c>
      <c r="AE1467" t="s">
        <v>6513</v>
      </c>
      <c r="AF1467" t="s">
        <v>48</v>
      </c>
      <c r="AG1467">
        <v>620233</v>
      </c>
      <c r="AH1467">
        <v>1</v>
      </c>
      <c r="AI1467">
        <v>1</v>
      </c>
    </row>
    <row r="1468" spans="1:35" ht="16.850000000000001" customHeight="1">
      <c r="A1468" s="65" t="str">
        <f>IF(L1468="","",IF(COUNTIF(Wip!K:K,L1468)=0,IF(W1468="","KGB","KBB"),IF(AND(_xlfn.IFNA(VLOOKUP(L1468,Wip!K:M,3,0),"")="Y",Q1468="MTCAPPLYCONF"),"On Hold",IF(W1468="","KGB","KBB"))))</f>
        <v>KBB</v>
      </c>
      <c r="B1468" s="65">
        <f>IF(A1468="on hold", "on hold",
 IF(A1468="KGB", "Standard Shipment",
  IF(IFERROR(IFERROR(VLOOKUP(L1468, List!D:J, 7, 0), VLOOKUP(L1468&amp;"", List!D:J, 7, 0)), 0)=0,
   IF(IFERROR(IFERROR(VLOOKUP(L1468, 'CND List'!$A:$C, 3, 0), VLOOKUP(L1468&amp;"", 'CND List'!$A:$C, 3, 0)), 0)=0,
    IF(A1468="KBB", "-", ""),
    IFERROR(VLOOKUP(L1468, 'CND List'!$A:$C, 3, 0), VLOOKUP(L1468&amp;"", 'CND List'!$A:$C, 3, 0))
   ),
   IFERROR(VLOOKUP(L1468, List!D:J, 7, 0), VLOOKUP(L1468&amp;"", List!D:J, 7, 0))
  )
 )
)</f>
        <v>45852</v>
      </c>
      <c r="C1468" s="66" t="str">
        <f t="shared" si="24"/>
        <v>2025Q3</v>
      </c>
      <c r="D1468" s="67" t="str">
        <f ca="1">IF(C1468="Local Scrap","Closed",IFERROR(IF(A1468="kgb","Closed",IF(MID(C1468,5,1)="Q","Closed",LOOKUP(TODAY()-W1468, {0,31,91,181,366}, {"0-30天","31-90天","91-180天","181-365天","365天以上"}))), LOOKUP(TODAY()-Z1468, {0,31,91,181,366}, {"0-30天","31-90天","91-180天","181-365天","365天以上"})))</f>
        <v>Closed</v>
      </c>
      <c r="E1468" s="67" t="str" cm="1">
        <f t="array" ref="E1468">IF(A1468&lt;&gt;"kbb", "", IF(IFERROR(VALUE(V1468), 0)=MAX(INDEX(($A$2:$A$4929="kbb")*($L$2:$L$4929=L1468)*IFERROR(VALUE($V$2:$V$4929), 0), 0)), "最新", "歷史重複"))</f>
        <v>最新</v>
      </c>
      <c r="F1468" t="s">
        <v>6661</v>
      </c>
      <c r="G1468" t="s">
        <v>29</v>
      </c>
      <c r="H1468" t="s">
        <v>30</v>
      </c>
      <c r="I1468" t="s">
        <v>6154</v>
      </c>
      <c r="J1468" t="s">
        <v>6662</v>
      </c>
      <c r="K1468" t="s">
        <v>6663</v>
      </c>
      <c r="L1468" t="s">
        <v>6761</v>
      </c>
      <c r="M1468" t="s">
        <v>6665</v>
      </c>
      <c r="N1468" t="s">
        <v>439</v>
      </c>
      <c r="O1468" t="s">
        <v>37</v>
      </c>
      <c r="P1468" t="s">
        <v>6761</v>
      </c>
      <c r="Q1468" t="s">
        <v>38</v>
      </c>
      <c r="R1468" t="s">
        <v>743</v>
      </c>
      <c r="S1468" t="s">
        <v>6666</v>
      </c>
      <c r="T1468" t="s">
        <v>37</v>
      </c>
      <c r="U1468" t="s">
        <v>37</v>
      </c>
      <c r="V1468" t="s">
        <v>6762</v>
      </c>
      <c r="W1468" t="s">
        <v>1157</v>
      </c>
      <c r="X1468" t="s">
        <v>114</v>
      </c>
      <c r="Y1468" t="s">
        <v>1158</v>
      </c>
      <c r="Z1468" t="s">
        <v>6763</v>
      </c>
      <c r="AA1468" t="s">
        <v>44</v>
      </c>
      <c r="AB1468" t="s">
        <v>44</v>
      </c>
      <c r="AC1468" t="s">
        <v>117</v>
      </c>
      <c r="AD1468" t="s">
        <v>443</v>
      </c>
      <c r="AE1468" t="s">
        <v>37</v>
      </c>
      <c r="AF1468" t="s">
        <v>37</v>
      </c>
      <c r="AG1468" t="s">
        <v>37</v>
      </c>
      <c r="AH1468" t="s">
        <v>37</v>
      </c>
      <c r="AI1468" t="s">
        <v>37</v>
      </c>
    </row>
    <row r="1469" spans="1:35" ht="16.850000000000001" customHeight="1">
      <c r="A1469" s="65" t="str">
        <f>IF(L1469="","",IF(COUNTIF(Wip!K:K,L1469)=0,IF(W1469="","KGB","KBB"),IF(AND(_xlfn.IFNA(VLOOKUP(L1469,Wip!K:M,3,0),"")="Y",Q1469="MTCAPPLYCONF"),"On Hold",IF(W1469="","KGB","KBB"))))</f>
        <v>KBB</v>
      </c>
      <c r="B1469" s="65">
        <f>IF(A1469="on hold", "on hold",
 IF(A1469="KGB", "Standard Shipment",
  IF(IFERROR(IFERROR(VLOOKUP(L1469, List!D:J, 7, 0), VLOOKUP(L1469&amp;"", List!D:J, 7, 0)), 0)=0,
   IF(IFERROR(IFERROR(VLOOKUP(L1469, 'CND List'!$A:$C, 3, 0), VLOOKUP(L1469&amp;"", 'CND List'!$A:$C, 3, 0)), 0)=0,
    IF(A1469="KBB", "-", ""),
    IFERROR(VLOOKUP(L1469, 'CND List'!$A:$C, 3, 0), VLOOKUP(L1469&amp;"", 'CND List'!$A:$C, 3, 0))
   ),
   IFERROR(VLOOKUP(L1469, List!D:J, 7, 0), VLOOKUP(L1469&amp;"", List!D:J, 7, 0))
  )
 )
)</f>
        <v>46126</v>
      </c>
      <c r="C1469" s="66" t="str">
        <f t="shared" si="24"/>
        <v>2026Q2</v>
      </c>
      <c r="D1469" s="67" t="str">
        <f ca="1">IF(C1469="Local Scrap","Closed",IFERROR(IF(A1469="kgb","Closed",IF(MID(C1469,5,1)="Q","Closed",LOOKUP(TODAY()-W1469, {0,31,91,181,366}, {"0-30天","31-90天","91-180天","181-365天","365天以上"}))), LOOKUP(TODAY()-Z1469, {0,31,91,181,366}, {"0-30天","31-90天","91-180天","181-365天","365天以上"})))</f>
        <v>Closed</v>
      </c>
      <c r="E1469" s="67" t="str" cm="1">
        <f t="array" ref="E1469">IF(A1469&lt;&gt;"kbb", "", IF(IFERROR(VALUE(V1469), 0)=MAX(INDEX(($A$2:$A$4929="kbb")*($L$2:$L$4929=L1469)*IFERROR(VALUE($V$2:$V$4929), 0), 0)), "最新", "歷史重複"))</f>
        <v>最新</v>
      </c>
      <c r="F1469" t="s">
        <v>6661</v>
      </c>
      <c r="G1469" t="s">
        <v>29</v>
      </c>
      <c r="H1469" t="s">
        <v>30</v>
      </c>
      <c r="I1469" t="s">
        <v>6154</v>
      </c>
      <c r="J1469" t="s">
        <v>6662</v>
      </c>
      <c r="K1469" t="s">
        <v>6663</v>
      </c>
      <c r="L1469" t="s">
        <v>6764</v>
      </c>
      <c r="M1469" t="s">
        <v>6665</v>
      </c>
      <c r="N1469" t="s">
        <v>439</v>
      </c>
      <c r="O1469" t="s">
        <v>37</v>
      </c>
      <c r="P1469" t="s">
        <v>6764</v>
      </c>
      <c r="Q1469" t="s">
        <v>38</v>
      </c>
      <c r="R1469" t="s">
        <v>743</v>
      </c>
      <c r="S1469" t="s">
        <v>6666</v>
      </c>
      <c r="T1469" t="s">
        <v>37</v>
      </c>
      <c r="U1469" t="s">
        <v>37</v>
      </c>
      <c r="V1469" t="s">
        <v>6765</v>
      </c>
      <c r="W1469" t="s">
        <v>1157</v>
      </c>
      <c r="X1469" t="s">
        <v>114</v>
      </c>
      <c r="Y1469" t="s">
        <v>1158</v>
      </c>
      <c r="Z1469" t="s">
        <v>6766</v>
      </c>
      <c r="AA1469" t="s">
        <v>44</v>
      </c>
      <c r="AB1469" t="s">
        <v>44</v>
      </c>
      <c r="AC1469" t="s">
        <v>117</v>
      </c>
      <c r="AD1469" t="s">
        <v>443</v>
      </c>
      <c r="AE1469" t="s">
        <v>37</v>
      </c>
      <c r="AF1469" t="s">
        <v>37</v>
      </c>
      <c r="AG1469" t="s">
        <v>37</v>
      </c>
      <c r="AH1469" t="s">
        <v>37</v>
      </c>
      <c r="AI1469" t="s">
        <v>37</v>
      </c>
    </row>
    <row r="1470" spans="1:35" ht="16.850000000000001" customHeight="1">
      <c r="A1470" s="65" t="str">
        <f>IF(L1470="","",IF(COUNTIF(Wip!K:K,L1470)=0,IF(W1470="","KGB","KBB"),IF(AND(_xlfn.IFNA(VLOOKUP(L1470,Wip!K:M,3,0),"")="Y",Q1470="MTCAPPLYCONF"),"On Hold",IF(W1470="","KGB","KBB"))))</f>
        <v>KGB</v>
      </c>
      <c r="B1470" s="65" t="str">
        <f>IF(A1470="on hold", "on hold",
 IF(A1470="KGB", "Standard Shipment",
  IF(IFERROR(IFERROR(VLOOKUP(L1470, List!D:J, 7, 0), VLOOKUP(L1470&amp;"", List!D:J, 7, 0)), 0)=0,
   IF(IFERROR(IFERROR(VLOOKUP(L1470, 'CND List'!$A:$C, 3, 0), VLOOKUP(L1470&amp;"", 'CND List'!$A:$C, 3, 0)), 0)=0,
    IF(A1470="KBB", "-", ""),
    IFERROR(VLOOKUP(L1470, 'CND List'!$A:$C, 3, 0), VLOOKUP(L1470&amp;"", 'CND List'!$A:$C, 3, 0))
   ),
   IFERROR(VLOOKUP(L1470, List!D:J, 7, 0), VLOOKUP(L1470&amp;"", List!D:J, 7, 0))
  )
 )
)</f>
        <v>Standard Shipment</v>
      </c>
      <c r="C1470" s="66" t="str">
        <f t="shared" si="24"/>
        <v>Standard Shipment</v>
      </c>
      <c r="D1470" s="67" t="str">
        <f ca="1">IF(C1470="Local Scrap","Closed",IFERROR(IF(A1470="kgb","Closed",IF(MID(C1470,5,1)="Q","Closed",LOOKUP(TODAY()-W1470, {0,31,91,181,366}, {"0-30天","31-90天","91-180天","181-365天","365天以上"}))), LOOKUP(TODAY()-Z1470, {0,31,91,181,366}, {"0-30天","31-90天","91-180天","181-365天","365天以上"})))</f>
        <v>Closed</v>
      </c>
      <c r="E1470" s="67" t="str" cm="1">
        <f t="array" ref="E1470">IF(A1470&lt;&gt;"kbb", "", IF(IFERROR(VALUE(V1470), 0)=MAX(INDEX(($A$2:$A$4929="kbb")*($L$2:$L$4929=L1470)*IFERROR(VALUE($V$2:$V$4929), 0), 0)), "最新", "歷史重複"))</f>
        <v/>
      </c>
      <c r="F1470" t="s">
        <v>6661</v>
      </c>
      <c r="G1470" t="s">
        <v>29</v>
      </c>
      <c r="H1470" t="s">
        <v>30</v>
      </c>
      <c r="I1470" t="s">
        <v>6154</v>
      </c>
      <c r="J1470" t="s">
        <v>6662</v>
      </c>
      <c r="K1470" t="s">
        <v>6663</v>
      </c>
      <c r="L1470" t="s">
        <v>6767</v>
      </c>
      <c r="M1470" t="s">
        <v>6665</v>
      </c>
      <c r="N1470" t="s">
        <v>439</v>
      </c>
      <c r="O1470" t="s">
        <v>37</v>
      </c>
      <c r="P1470" t="s">
        <v>6768</v>
      </c>
      <c r="Q1470" t="s">
        <v>38</v>
      </c>
      <c r="R1470" t="s">
        <v>743</v>
      </c>
      <c r="S1470" t="s">
        <v>6687</v>
      </c>
      <c r="T1470" t="s">
        <v>6769</v>
      </c>
      <c r="U1470" t="s">
        <v>6511</v>
      </c>
      <c r="V1470" t="s">
        <v>6511</v>
      </c>
      <c r="W1470" t="s">
        <v>37</v>
      </c>
      <c r="X1470" t="s">
        <v>37</v>
      </c>
      <c r="Y1470" t="s">
        <v>37</v>
      </c>
      <c r="Z1470" t="s">
        <v>6770</v>
      </c>
      <c r="AA1470" t="s">
        <v>44</v>
      </c>
      <c r="AB1470" t="s">
        <v>44</v>
      </c>
      <c r="AC1470" t="s">
        <v>45</v>
      </c>
      <c r="AD1470" t="s">
        <v>443</v>
      </c>
      <c r="AE1470" t="s">
        <v>6513</v>
      </c>
      <c r="AF1470" t="s">
        <v>48</v>
      </c>
      <c r="AG1470">
        <v>620233</v>
      </c>
      <c r="AH1470">
        <v>1</v>
      </c>
      <c r="AI1470">
        <v>1</v>
      </c>
    </row>
    <row r="1471" spans="1:35" ht="16.850000000000001" customHeight="1">
      <c r="A1471" s="65" t="str">
        <f>IF(L1471="","",IF(COUNTIF(Wip!K:K,L1471)=0,IF(W1471="","KGB","KBB"),IF(AND(_xlfn.IFNA(VLOOKUP(L1471,Wip!K:M,3,0),"")="Y",Q1471="MTCAPPLYCONF"),"On Hold",IF(W1471="","KGB","KBB"))))</f>
        <v>KBB</v>
      </c>
      <c r="B1471" s="65">
        <f>IF(A1471="on hold", "on hold",
 IF(A1471="KGB", "Standard Shipment",
  IF(IFERROR(IFERROR(VLOOKUP(L1471, List!D:J, 7, 0), VLOOKUP(L1471&amp;"", List!D:J, 7, 0)), 0)=0,
   IF(IFERROR(IFERROR(VLOOKUP(L1471, 'CND List'!$A:$C, 3, 0), VLOOKUP(L1471&amp;"", 'CND List'!$A:$C, 3, 0)), 0)=0,
    IF(A1471="KBB", "-", ""),
    IFERROR(VLOOKUP(L1471, 'CND List'!$A:$C, 3, 0), VLOOKUP(L1471&amp;"", 'CND List'!$A:$C, 3, 0))
   ),
   IFERROR(VLOOKUP(L1471, List!D:J, 7, 0), VLOOKUP(L1471&amp;"", List!D:J, 7, 0))
  )
 )
)</f>
        <v>45852</v>
      </c>
      <c r="C1471" s="66" t="str">
        <f t="shared" si="24"/>
        <v>2025Q3</v>
      </c>
      <c r="D1471" s="67" t="str">
        <f ca="1">IF(C1471="Local Scrap","Closed",IFERROR(IF(A1471="kgb","Closed",IF(MID(C1471,5,1)="Q","Closed",LOOKUP(TODAY()-W1471, {0,31,91,181,366}, {"0-30天","31-90天","91-180天","181-365天","365天以上"}))), LOOKUP(TODAY()-Z1471, {0,31,91,181,366}, {"0-30天","31-90天","91-180天","181-365天","365天以上"})))</f>
        <v>Closed</v>
      </c>
      <c r="E1471" s="67" t="str" cm="1">
        <f t="array" ref="E1471">IF(A1471&lt;&gt;"kbb", "", IF(IFERROR(VALUE(V1471), 0)=MAX(INDEX(($A$2:$A$4929="kbb")*($L$2:$L$4929=L1471)*IFERROR(VALUE($V$2:$V$4929), 0), 0)), "最新", "歷史重複"))</f>
        <v>最新</v>
      </c>
      <c r="F1471" t="s">
        <v>6661</v>
      </c>
      <c r="G1471" t="s">
        <v>29</v>
      </c>
      <c r="H1471" t="s">
        <v>30</v>
      </c>
      <c r="I1471" t="s">
        <v>6154</v>
      </c>
      <c r="J1471" t="s">
        <v>6662</v>
      </c>
      <c r="K1471" t="s">
        <v>6663</v>
      </c>
      <c r="L1471" t="s">
        <v>6771</v>
      </c>
      <c r="M1471" t="s">
        <v>6665</v>
      </c>
      <c r="N1471" t="s">
        <v>439</v>
      </c>
      <c r="O1471" t="s">
        <v>37</v>
      </c>
      <c r="P1471" t="s">
        <v>6771</v>
      </c>
      <c r="Q1471" t="s">
        <v>38</v>
      </c>
      <c r="R1471" t="s">
        <v>743</v>
      </c>
      <c r="S1471" t="s">
        <v>6687</v>
      </c>
      <c r="T1471" t="s">
        <v>37</v>
      </c>
      <c r="U1471" t="s">
        <v>37</v>
      </c>
      <c r="V1471" t="s">
        <v>6772</v>
      </c>
      <c r="W1471" t="s">
        <v>1157</v>
      </c>
      <c r="X1471" t="s">
        <v>114</v>
      </c>
      <c r="Y1471" t="s">
        <v>1158</v>
      </c>
      <c r="Z1471" t="s">
        <v>6773</v>
      </c>
      <c r="AA1471" t="s">
        <v>44</v>
      </c>
      <c r="AB1471" t="s">
        <v>44</v>
      </c>
      <c r="AC1471" t="s">
        <v>117</v>
      </c>
      <c r="AD1471" t="s">
        <v>443</v>
      </c>
      <c r="AE1471" t="s">
        <v>37</v>
      </c>
      <c r="AF1471" t="s">
        <v>37</v>
      </c>
      <c r="AG1471" t="s">
        <v>37</v>
      </c>
      <c r="AH1471" t="s">
        <v>37</v>
      </c>
      <c r="AI1471" t="s">
        <v>37</v>
      </c>
    </row>
    <row r="1472" spans="1:35" ht="16.850000000000001" customHeight="1">
      <c r="A1472" s="65" t="str">
        <f>IF(L1472="","",IF(COUNTIF(Wip!K:K,L1472)=0,IF(W1472="","KGB","KBB"),IF(AND(_xlfn.IFNA(VLOOKUP(L1472,Wip!K:M,3,0),"")="Y",Q1472="MTCAPPLYCONF"),"On Hold",IF(W1472="","KGB","KBB"))))</f>
        <v>KGB</v>
      </c>
      <c r="B1472" s="65" t="str">
        <f>IF(A1472="on hold", "on hold",
 IF(A1472="KGB", "Standard Shipment",
  IF(IFERROR(IFERROR(VLOOKUP(L1472, List!D:J, 7, 0), VLOOKUP(L1472&amp;"", List!D:J, 7, 0)), 0)=0,
   IF(IFERROR(IFERROR(VLOOKUP(L1472, 'CND List'!$A:$C, 3, 0), VLOOKUP(L1472&amp;"", 'CND List'!$A:$C, 3, 0)), 0)=0,
    IF(A1472="KBB", "-", ""),
    IFERROR(VLOOKUP(L1472, 'CND List'!$A:$C, 3, 0), VLOOKUP(L1472&amp;"", 'CND List'!$A:$C, 3, 0))
   ),
   IFERROR(VLOOKUP(L1472, List!D:J, 7, 0), VLOOKUP(L1472&amp;"", List!D:J, 7, 0))
  )
 )
)</f>
        <v>Standard Shipment</v>
      </c>
      <c r="C1472" s="66" t="str">
        <f t="shared" si="24"/>
        <v>Standard Shipment</v>
      </c>
      <c r="D1472" s="67" t="str">
        <f ca="1">IF(C1472="Local Scrap","Closed",IFERROR(IF(A1472="kgb","Closed",IF(MID(C1472,5,1)="Q","Closed",LOOKUP(TODAY()-W1472, {0,31,91,181,366}, {"0-30天","31-90天","91-180天","181-365天","365天以上"}))), LOOKUP(TODAY()-Z1472, {0,31,91,181,366}, {"0-30天","31-90天","91-180天","181-365天","365天以上"})))</f>
        <v>Closed</v>
      </c>
      <c r="E1472" s="67" t="str" cm="1">
        <f t="array" ref="E1472">IF(A1472&lt;&gt;"kbb", "", IF(IFERROR(VALUE(V1472), 0)=MAX(INDEX(($A$2:$A$4929="kbb")*($L$2:$L$4929=L1472)*IFERROR(VALUE($V$2:$V$4929), 0), 0)), "最新", "歷史重複"))</f>
        <v/>
      </c>
      <c r="F1472" t="s">
        <v>6661</v>
      </c>
      <c r="G1472" t="s">
        <v>29</v>
      </c>
      <c r="H1472" t="s">
        <v>30</v>
      </c>
      <c r="I1472" t="s">
        <v>6154</v>
      </c>
      <c r="J1472" t="s">
        <v>6662</v>
      </c>
      <c r="K1472" t="s">
        <v>6663</v>
      </c>
      <c r="L1472" t="s">
        <v>6774</v>
      </c>
      <c r="M1472" t="s">
        <v>6665</v>
      </c>
      <c r="N1472" t="s">
        <v>439</v>
      </c>
      <c r="O1472" t="s">
        <v>37</v>
      </c>
      <c r="P1472" t="s">
        <v>6775</v>
      </c>
      <c r="Q1472" t="s">
        <v>38</v>
      </c>
      <c r="R1472" t="s">
        <v>743</v>
      </c>
      <c r="S1472" t="s">
        <v>6666</v>
      </c>
      <c r="T1472" t="s">
        <v>6776</v>
      </c>
      <c r="U1472" t="s">
        <v>6511</v>
      </c>
      <c r="V1472" t="s">
        <v>6511</v>
      </c>
      <c r="W1472" t="s">
        <v>37</v>
      </c>
      <c r="X1472" t="s">
        <v>37</v>
      </c>
      <c r="Y1472" t="s">
        <v>37</v>
      </c>
      <c r="Z1472" t="s">
        <v>6777</v>
      </c>
      <c r="AA1472" t="s">
        <v>44</v>
      </c>
      <c r="AB1472" t="s">
        <v>44</v>
      </c>
      <c r="AC1472" t="s">
        <v>45</v>
      </c>
      <c r="AD1472" t="s">
        <v>443</v>
      </c>
      <c r="AE1472" t="s">
        <v>6513</v>
      </c>
      <c r="AF1472" t="s">
        <v>48</v>
      </c>
      <c r="AG1472">
        <v>620233</v>
      </c>
      <c r="AH1472">
        <v>1</v>
      </c>
      <c r="AI1472">
        <v>1</v>
      </c>
    </row>
    <row r="1473" spans="1:35" ht="16.850000000000001" customHeight="1">
      <c r="A1473" s="65" t="str">
        <f>IF(L1473="","",IF(COUNTIF(Wip!K:K,L1473)=0,IF(W1473="","KGB","KBB"),IF(AND(_xlfn.IFNA(VLOOKUP(L1473,Wip!K:M,3,0),"")="Y",Q1473="MTCAPPLYCONF"),"On Hold",IF(W1473="","KGB","KBB"))))</f>
        <v>KGB</v>
      </c>
      <c r="B1473" s="65" t="str">
        <f>IF(A1473="on hold", "on hold",
 IF(A1473="KGB", "Standard Shipment",
  IF(IFERROR(IFERROR(VLOOKUP(L1473, List!D:J, 7, 0), VLOOKUP(L1473&amp;"", List!D:J, 7, 0)), 0)=0,
   IF(IFERROR(IFERROR(VLOOKUP(L1473, 'CND List'!$A:$C, 3, 0), VLOOKUP(L1473&amp;"", 'CND List'!$A:$C, 3, 0)), 0)=0,
    IF(A1473="KBB", "-", ""),
    IFERROR(VLOOKUP(L1473, 'CND List'!$A:$C, 3, 0), VLOOKUP(L1473&amp;"", 'CND List'!$A:$C, 3, 0))
   ),
   IFERROR(VLOOKUP(L1473, List!D:J, 7, 0), VLOOKUP(L1473&amp;"", List!D:J, 7, 0))
  )
 )
)</f>
        <v>Standard Shipment</v>
      </c>
      <c r="C1473" s="66" t="str">
        <f t="shared" si="24"/>
        <v>Standard Shipment</v>
      </c>
      <c r="D1473" s="67" t="str">
        <f ca="1">IF(C1473="Local Scrap","Closed",IFERROR(IF(A1473="kgb","Closed",IF(MID(C1473,5,1)="Q","Closed",LOOKUP(TODAY()-W1473, {0,31,91,181,366}, {"0-30天","31-90天","91-180天","181-365天","365天以上"}))), LOOKUP(TODAY()-Z1473, {0,31,91,181,366}, {"0-30天","31-90天","91-180天","181-365天","365天以上"})))</f>
        <v>Closed</v>
      </c>
      <c r="E1473" s="67" t="str" cm="1">
        <f t="array" ref="E1473">IF(A1473&lt;&gt;"kbb", "", IF(IFERROR(VALUE(V1473), 0)=MAX(INDEX(($A$2:$A$4929="kbb")*($L$2:$L$4929=L1473)*IFERROR(VALUE($V$2:$V$4929), 0), 0)), "最新", "歷史重複"))</f>
        <v/>
      </c>
      <c r="F1473" t="s">
        <v>6661</v>
      </c>
      <c r="G1473" t="s">
        <v>29</v>
      </c>
      <c r="H1473" t="s">
        <v>30</v>
      </c>
      <c r="I1473" t="s">
        <v>6154</v>
      </c>
      <c r="J1473" t="s">
        <v>6662</v>
      </c>
      <c r="K1473" t="s">
        <v>6663</v>
      </c>
      <c r="L1473" t="s">
        <v>6778</v>
      </c>
      <c r="M1473" t="s">
        <v>6665</v>
      </c>
      <c r="N1473" t="s">
        <v>439</v>
      </c>
      <c r="O1473" t="s">
        <v>37</v>
      </c>
      <c r="P1473" t="s">
        <v>6779</v>
      </c>
      <c r="Q1473" t="s">
        <v>38</v>
      </c>
      <c r="R1473" t="s">
        <v>1070</v>
      </c>
      <c r="S1473" t="s">
        <v>6666</v>
      </c>
      <c r="T1473" t="s">
        <v>6780</v>
      </c>
      <c r="U1473" t="s">
        <v>6337</v>
      </c>
      <c r="V1473" t="s">
        <v>6337</v>
      </c>
      <c r="W1473" t="s">
        <v>37</v>
      </c>
      <c r="X1473" t="s">
        <v>37</v>
      </c>
      <c r="Y1473" t="s">
        <v>37</v>
      </c>
      <c r="Z1473" t="s">
        <v>6781</v>
      </c>
      <c r="AA1473" t="s">
        <v>44</v>
      </c>
      <c r="AB1473" t="s">
        <v>44</v>
      </c>
      <c r="AC1473" t="s">
        <v>45</v>
      </c>
      <c r="AD1473" t="s">
        <v>443</v>
      </c>
      <c r="AE1473" t="s">
        <v>6339</v>
      </c>
      <c r="AF1473" t="s">
        <v>48</v>
      </c>
      <c r="AG1473">
        <v>619990</v>
      </c>
      <c r="AH1473">
        <v>1</v>
      </c>
      <c r="AI1473">
        <v>1</v>
      </c>
    </row>
    <row r="1474" spans="1:35" ht="16.850000000000001" customHeight="1">
      <c r="A1474" s="65" t="str">
        <f>IF(L1474="","",IF(COUNTIF(Wip!K:K,L1474)=0,IF(W1474="","KGB","KBB"),IF(AND(_xlfn.IFNA(VLOOKUP(L1474,Wip!K:M,3,0),"")="Y",Q1474="MTCAPPLYCONF"),"On Hold",IF(W1474="","KGB","KBB"))))</f>
        <v>KBB</v>
      </c>
      <c r="B1474" s="65">
        <f>IF(A1474="on hold", "on hold",
 IF(A1474="KGB", "Standard Shipment",
  IF(IFERROR(IFERROR(VLOOKUP(L1474, List!D:J, 7, 0), VLOOKUP(L1474&amp;"", List!D:J, 7, 0)), 0)=0,
   IF(IFERROR(IFERROR(VLOOKUP(L1474, 'CND List'!$A:$C, 3, 0), VLOOKUP(L1474&amp;"", 'CND List'!$A:$C, 3, 0)), 0)=0,
    IF(A1474="KBB", "-", ""),
    IFERROR(VLOOKUP(L1474, 'CND List'!$A:$C, 3, 0), VLOOKUP(L1474&amp;"", 'CND List'!$A:$C, 3, 0))
   ),
   IFERROR(VLOOKUP(L1474, List!D:J, 7, 0), VLOOKUP(L1474&amp;"", List!D:J, 7, 0))
  )
 )
)</f>
        <v>46126</v>
      </c>
      <c r="C1474" s="66" t="str">
        <f t="shared" si="24"/>
        <v>2026Q2</v>
      </c>
      <c r="D1474" s="67" t="str">
        <f ca="1">IF(C1474="Local Scrap","Closed",IFERROR(IF(A1474="kgb","Closed",IF(MID(C1474,5,1)="Q","Closed",LOOKUP(TODAY()-W1474, {0,31,91,181,366}, {"0-30天","31-90天","91-180天","181-365天","365天以上"}))), LOOKUP(TODAY()-Z1474, {0,31,91,181,366}, {"0-30天","31-90天","91-180天","181-365天","365天以上"})))</f>
        <v>Closed</v>
      </c>
      <c r="E1474" s="67" t="str" cm="1">
        <f t="array" ref="E1474">IF(A1474&lt;&gt;"kbb", "", IF(IFERROR(VALUE(V1474), 0)=MAX(INDEX(($A$2:$A$4929="kbb")*($L$2:$L$4929=L1474)*IFERROR(VALUE($V$2:$V$4929), 0), 0)), "最新", "歷史重複"))</f>
        <v>最新</v>
      </c>
      <c r="F1474" t="s">
        <v>6661</v>
      </c>
      <c r="G1474" t="s">
        <v>29</v>
      </c>
      <c r="H1474" t="s">
        <v>30</v>
      </c>
      <c r="I1474" t="s">
        <v>6154</v>
      </c>
      <c r="J1474" t="s">
        <v>6662</v>
      </c>
      <c r="K1474" t="s">
        <v>6663</v>
      </c>
      <c r="L1474" t="s">
        <v>6782</v>
      </c>
      <c r="M1474" t="s">
        <v>6665</v>
      </c>
      <c r="N1474" t="s">
        <v>439</v>
      </c>
      <c r="O1474" t="s">
        <v>37</v>
      </c>
      <c r="P1474" t="s">
        <v>6782</v>
      </c>
      <c r="Q1474" t="s">
        <v>38</v>
      </c>
      <c r="R1474" t="s">
        <v>1070</v>
      </c>
      <c r="S1474" t="s">
        <v>6666</v>
      </c>
      <c r="T1474" t="s">
        <v>37</v>
      </c>
      <c r="U1474" t="s">
        <v>37</v>
      </c>
      <c r="V1474" t="s">
        <v>6783</v>
      </c>
      <c r="W1474" t="s">
        <v>692</v>
      </c>
      <c r="X1474" t="s">
        <v>114</v>
      </c>
      <c r="Y1474" t="s">
        <v>6748</v>
      </c>
      <c r="Z1474" t="s">
        <v>6784</v>
      </c>
      <c r="AA1474" t="s">
        <v>44</v>
      </c>
      <c r="AB1474" t="s">
        <v>44</v>
      </c>
      <c r="AC1474" t="s">
        <v>117</v>
      </c>
      <c r="AD1474" t="s">
        <v>443</v>
      </c>
      <c r="AE1474" t="s">
        <v>37</v>
      </c>
      <c r="AF1474" t="s">
        <v>37</v>
      </c>
      <c r="AG1474" t="s">
        <v>37</v>
      </c>
      <c r="AH1474" t="s">
        <v>37</v>
      </c>
      <c r="AI1474" t="s">
        <v>37</v>
      </c>
    </row>
    <row r="1475" spans="1:35" ht="16.850000000000001" customHeight="1">
      <c r="A1475" s="65" t="str">
        <f>IF(L1475="","",IF(COUNTIF(Wip!K:K,L1475)=0,IF(W1475="","KGB","KBB"),IF(AND(_xlfn.IFNA(VLOOKUP(L1475,Wip!K:M,3,0),"")="Y",Q1475="MTCAPPLYCONF"),"On Hold",IF(W1475="","KGB","KBB"))))</f>
        <v>KGB</v>
      </c>
      <c r="B1475" s="65" t="str">
        <f>IF(A1475="on hold", "on hold",
 IF(A1475="KGB", "Standard Shipment",
  IF(IFERROR(IFERROR(VLOOKUP(L1475, List!D:J, 7, 0), VLOOKUP(L1475&amp;"", List!D:J, 7, 0)), 0)=0,
   IF(IFERROR(IFERROR(VLOOKUP(L1475, 'CND List'!$A:$C, 3, 0), VLOOKUP(L1475&amp;"", 'CND List'!$A:$C, 3, 0)), 0)=0,
    IF(A1475="KBB", "-", ""),
    IFERROR(VLOOKUP(L1475, 'CND List'!$A:$C, 3, 0), VLOOKUP(L1475&amp;"", 'CND List'!$A:$C, 3, 0))
   ),
   IFERROR(VLOOKUP(L1475, List!D:J, 7, 0), VLOOKUP(L1475&amp;"", List!D:J, 7, 0))
  )
 )
)</f>
        <v>Standard Shipment</v>
      </c>
      <c r="C1475" s="66" t="str">
        <f t="shared" si="24"/>
        <v>Standard Shipment</v>
      </c>
      <c r="D1475" s="67" t="str">
        <f ca="1">IF(C1475="Local Scrap","Closed",IFERROR(IF(A1475="kgb","Closed",IF(MID(C1475,5,1)="Q","Closed",LOOKUP(TODAY()-W1475, {0,31,91,181,366}, {"0-30天","31-90天","91-180天","181-365天","365天以上"}))), LOOKUP(TODAY()-Z1475, {0,31,91,181,366}, {"0-30天","31-90天","91-180天","181-365天","365天以上"})))</f>
        <v>Closed</v>
      </c>
      <c r="E1475" s="67" t="str" cm="1">
        <f t="array" ref="E1475">IF(A1475&lt;&gt;"kbb", "", IF(IFERROR(VALUE(V1475), 0)=MAX(INDEX(($A$2:$A$4929="kbb")*($L$2:$L$4929=L1475)*IFERROR(VALUE($V$2:$V$4929), 0), 0)), "最新", "歷史重複"))</f>
        <v/>
      </c>
      <c r="F1475" t="s">
        <v>6661</v>
      </c>
      <c r="G1475" t="s">
        <v>29</v>
      </c>
      <c r="H1475" t="s">
        <v>30</v>
      </c>
      <c r="I1475" t="s">
        <v>6154</v>
      </c>
      <c r="J1475" t="s">
        <v>6662</v>
      </c>
      <c r="K1475" t="s">
        <v>6663</v>
      </c>
      <c r="L1475" t="s">
        <v>6785</v>
      </c>
      <c r="M1475" t="s">
        <v>6665</v>
      </c>
      <c r="N1475" t="s">
        <v>439</v>
      </c>
      <c r="O1475" t="s">
        <v>37</v>
      </c>
      <c r="P1475" t="s">
        <v>6786</v>
      </c>
      <c r="Q1475" t="s">
        <v>38</v>
      </c>
      <c r="R1475" t="s">
        <v>1070</v>
      </c>
      <c r="S1475" t="s">
        <v>6666</v>
      </c>
      <c r="T1475" t="s">
        <v>6787</v>
      </c>
      <c r="U1475" t="s">
        <v>6411</v>
      </c>
      <c r="V1475" t="s">
        <v>6411</v>
      </c>
      <c r="W1475" t="s">
        <v>37</v>
      </c>
      <c r="X1475" t="s">
        <v>37</v>
      </c>
      <c r="Y1475" t="s">
        <v>37</v>
      </c>
      <c r="Z1475" t="s">
        <v>6788</v>
      </c>
      <c r="AA1475" t="s">
        <v>44</v>
      </c>
      <c r="AB1475" t="s">
        <v>44</v>
      </c>
      <c r="AC1475" t="s">
        <v>45</v>
      </c>
      <c r="AD1475" t="s">
        <v>443</v>
      </c>
      <c r="AE1475" t="s">
        <v>6413</v>
      </c>
      <c r="AF1475" t="s">
        <v>48</v>
      </c>
      <c r="AG1475">
        <v>620451</v>
      </c>
      <c r="AH1475">
        <v>1</v>
      </c>
      <c r="AI1475">
        <v>1</v>
      </c>
    </row>
    <row r="1476" spans="1:35" ht="16.850000000000001" customHeight="1">
      <c r="A1476" s="65" t="str">
        <f>IF(L1476="","",IF(COUNTIF(Wip!K:K,L1476)=0,IF(W1476="","KGB","KBB"),IF(AND(_xlfn.IFNA(VLOOKUP(L1476,Wip!K:M,3,0),"")="Y",Q1476="MTCAPPLYCONF"),"On Hold",IF(W1476="","KGB","KBB"))))</f>
        <v>KGB</v>
      </c>
      <c r="B1476" s="65" t="str">
        <f>IF(A1476="on hold", "on hold",
 IF(A1476="KGB", "Standard Shipment",
  IF(IFERROR(IFERROR(VLOOKUP(L1476, List!D:J, 7, 0), VLOOKUP(L1476&amp;"", List!D:J, 7, 0)), 0)=0,
   IF(IFERROR(IFERROR(VLOOKUP(L1476, 'CND List'!$A:$C, 3, 0), VLOOKUP(L1476&amp;"", 'CND List'!$A:$C, 3, 0)), 0)=0,
    IF(A1476="KBB", "-", ""),
    IFERROR(VLOOKUP(L1476, 'CND List'!$A:$C, 3, 0), VLOOKUP(L1476&amp;"", 'CND List'!$A:$C, 3, 0))
   ),
   IFERROR(VLOOKUP(L1476, List!D:J, 7, 0), VLOOKUP(L1476&amp;"", List!D:J, 7, 0))
  )
 )
)</f>
        <v>Standard Shipment</v>
      </c>
      <c r="C1476" s="66" t="str">
        <f t="shared" si="24"/>
        <v>Standard Shipment</v>
      </c>
      <c r="D1476" s="67" t="str">
        <f ca="1">IF(C1476="Local Scrap","Closed",IFERROR(IF(A1476="kgb","Closed",IF(MID(C1476,5,1)="Q","Closed",LOOKUP(TODAY()-W1476, {0,31,91,181,366}, {"0-30天","31-90天","91-180天","181-365天","365天以上"}))), LOOKUP(TODAY()-Z1476, {0,31,91,181,366}, {"0-30天","31-90天","91-180天","181-365天","365天以上"})))</f>
        <v>Closed</v>
      </c>
      <c r="E1476" s="67" t="str" cm="1">
        <f t="array" ref="E1476">IF(A1476&lt;&gt;"kbb", "", IF(IFERROR(VALUE(V1476), 0)=MAX(INDEX(($A$2:$A$4929="kbb")*($L$2:$L$4929=L1476)*IFERROR(VALUE($V$2:$V$4929), 0), 0)), "最新", "歷史重複"))</f>
        <v/>
      </c>
      <c r="F1476" t="s">
        <v>6661</v>
      </c>
      <c r="G1476" t="s">
        <v>29</v>
      </c>
      <c r="H1476" t="s">
        <v>30</v>
      </c>
      <c r="I1476" t="s">
        <v>6154</v>
      </c>
      <c r="J1476" t="s">
        <v>6662</v>
      </c>
      <c r="K1476" t="s">
        <v>6663</v>
      </c>
      <c r="L1476" t="s">
        <v>6789</v>
      </c>
      <c r="M1476" t="s">
        <v>6665</v>
      </c>
      <c r="N1476" t="s">
        <v>439</v>
      </c>
      <c r="O1476" t="s">
        <v>37</v>
      </c>
      <c r="P1476" t="s">
        <v>6790</v>
      </c>
      <c r="Q1476" t="s">
        <v>38</v>
      </c>
      <c r="R1476" t="s">
        <v>1070</v>
      </c>
      <c r="S1476" t="s">
        <v>6666</v>
      </c>
      <c r="T1476" t="s">
        <v>6791</v>
      </c>
      <c r="U1476" t="s">
        <v>6511</v>
      </c>
      <c r="V1476" t="s">
        <v>6511</v>
      </c>
      <c r="W1476" t="s">
        <v>37</v>
      </c>
      <c r="X1476" t="s">
        <v>37</v>
      </c>
      <c r="Y1476" t="s">
        <v>37</v>
      </c>
      <c r="Z1476" t="s">
        <v>6792</v>
      </c>
      <c r="AA1476" t="s">
        <v>44</v>
      </c>
      <c r="AB1476" t="s">
        <v>44</v>
      </c>
      <c r="AC1476" t="s">
        <v>45</v>
      </c>
      <c r="AD1476" t="s">
        <v>443</v>
      </c>
      <c r="AE1476" t="s">
        <v>6513</v>
      </c>
      <c r="AF1476" t="s">
        <v>48</v>
      </c>
      <c r="AG1476">
        <v>620233</v>
      </c>
      <c r="AH1476">
        <v>1</v>
      </c>
      <c r="AI1476">
        <v>1</v>
      </c>
    </row>
    <row r="1477" spans="1:35" ht="16.850000000000001" customHeight="1">
      <c r="A1477" s="65" t="str">
        <f>IF(L1477="","",IF(COUNTIF(Wip!K:K,L1477)=0,IF(W1477="","KGB","KBB"),IF(AND(_xlfn.IFNA(VLOOKUP(L1477,Wip!K:M,3,0),"")="Y",Q1477="MTCAPPLYCONF"),"On Hold",IF(W1477="","KGB","KBB"))))</f>
        <v>KBB</v>
      </c>
      <c r="B1477" s="65">
        <f>IF(A1477="on hold", "on hold",
 IF(A1477="KGB", "Standard Shipment",
  IF(IFERROR(IFERROR(VLOOKUP(L1477, List!D:J, 7, 0), VLOOKUP(L1477&amp;"", List!D:J, 7, 0)), 0)=0,
   IF(IFERROR(IFERROR(VLOOKUP(L1477, 'CND List'!$A:$C, 3, 0), VLOOKUP(L1477&amp;"", 'CND List'!$A:$C, 3, 0)), 0)=0,
    IF(A1477="KBB", "-", ""),
    IFERROR(VLOOKUP(L1477, 'CND List'!$A:$C, 3, 0), VLOOKUP(L1477&amp;"", 'CND List'!$A:$C, 3, 0))
   ),
   IFERROR(VLOOKUP(L1477, List!D:J, 7, 0), VLOOKUP(L1477&amp;"", List!D:J, 7, 0))
  )
 )
)</f>
        <v>45852</v>
      </c>
      <c r="C1477" s="66" t="str">
        <f t="shared" si="24"/>
        <v>2025Q3</v>
      </c>
      <c r="D1477" s="67" t="str">
        <f ca="1">IF(C1477="Local Scrap","Closed",IFERROR(IF(A1477="kgb","Closed",IF(MID(C1477,5,1)="Q","Closed",LOOKUP(TODAY()-W1477, {0,31,91,181,366}, {"0-30天","31-90天","91-180天","181-365天","365天以上"}))), LOOKUP(TODAY()-Z1477, {0,31,91,181,366}, {"0-30天","31-90天","91-180天","181-365天","365天以上"})))</f>
        <v>Closed</v>
      </c>
      <c r="E1477" s="67" t="str" cm="1">
        <f t="array" ref="E1477">IF(A1477&lt;&gt;"kbb", "", IF(IFERROR(VALUE(V1477), 0)=MAX(INDEX(($A$2:$A$4929="kbb")*($L$2:$L$4929=L1477)*IFERROR(VALUE($V$2:$V$4929), 0), 0)), "最新", "歷史重複"))</f>
        <v>最新</v>
      </c>
      <c r="F1477" t="s">
        <v>6661</v>
      </c>
      <c r="G1477" t="s">
        <v>29</v>
      </c>
      <c r="H1477" t="s">
        <v>30</v>
      </c>
      <c r="I1477" t="s">
        <v>6154</v>
      </c>
      <c r="J1477" t="s">
        <v>6662</v>
      </c>
      <c r="K1477" t="s">
        <v>6663</v>
      </c>
      <c r="L1477" t="s">
        <v>6793</v>
      </c>
      <c r="M1477" t="s">
        <v>6665</v>
      </c>
      <c r="N1477" t="s">
        <v>439</v>
      </c>
      <c r="O1477" t="s">
        <v>37</v>
      </c>
      <c r="P1477" t="s">
        <v>6793</v>
      </c>
      <c r="Q1477" t="s">
        <v>38</v>
      </c>
      <c r="R1477" t="s">
        <v>743</v>
      </c>
      <c r="S1477" t="s">
        <v>6702</v>
      </c>
      <c r="T1477" t="s">
        <v>37</v>
      </c>
      <c r="U1477" t="s">
        <v>37</v>
      </c>
      <c r="V1477" t="s">
        <v>6794</v>
      </c>
      <c r="W1477" t="s">
        <v>1157</v>
      </c>
      <c r="X1477" t="s">
        <v>114</v>
      </c>
      <c r="Y1477" t="s">
        <v>1158</v>
      </c>
      <c r="Z1477" t="s">
        <v>6795</v>
      </c>
      <c r="AA1477" t="s">
        <v>44</v>
      </c>
      <c r="AB1477" t="s">
        <v>44</v>
      </c>
      <c r="AC1477" t="s">
        <v>117</v>
      </c>
      <c r="AD1477" t="s">
        <v>443</v>
      </c>
      <c r="AE1477" t="s">
        <v>37</v>
      </c>
      <c r="AF1477" t="s">
        <v>37</v>
      </c>
      <c r="AG1477" t="s">
        <v>37</v>
      </c>
      <c r="AH1477" t="s">
        <v>37</v>
      </c>
      <c r="AI1477" t="s">
        <v>37</v>
      </c>
    </row>
    <row r="1478" spans="1:35" ht="16.850000000000001" customHeight="1">
      <c r="A1478" s="65" t="str">
        <f>IF(L1478="","",IF(COUNTIF(Wip!K:K,L1478)=0,IF(W1478="","KGB","KBB"),IF(AND(_xlfn.IFNA(VLOOKUP(L1478,Wip!K:M,3,0),"")="Y",Q1478="MTCAPPLYCONF"),"On Hold",IF(W1478="","KGB","KBB"))))</f>
        <v>KBB</v>
      </c>
      <c r="B1478" s="65">
        <f>IF(A1478="on hold", "on hold",
 IF(A1478="KGB", "Standard Shipment",
  IF(IFERROR(IFERROR(VLOOKUP(L1478, List!D:J, 7, 0), VLOOKUP(L1478&amp;"", List!D:J, 7, 0)), 0)=0,
   IF(IFERROR(IFERROR(VLOOKUP(L1478, 'CND List'!$A:$C, 3, 0), VLOOKUP(L1478&amp;"", 'CND List'!$A:$C, 3, 0)), 0)=0,
    IF(A1478="KBB", "-", ""),
    IFERROR(VLOOKUP(L1478, 'CND List'!$A:$C, 3, 0), VLOOKUP(L1478&amp;"", 'CND List'!$A:$C, 3, 0))
   ),
   IFERROR(VLOOKUP(L1478, List!D:J, 7, 0), VLOOKUP(L1478&amp;"", List!D:J, 7, 0))
  )
 )
)</f>
        <v>46126</v>
      </c>
      <c r="C1478" s="66" t="str">
        <f t="shared" si="24"/>
        <v>2026Q2</v>
      </c>
      <c r="D1478" s="67" t="str">
        <f ca="1">IF(C1478="Local Scrap","Closed",IFERROR(IF(A1478="kgb","Closed",IF(MID(C1478,5,1)="Q","Closed",LOOKUP(TODAY()-W1478, {0,31,91,181,366}, {"0-30天","31-90天","91-180天","181-365天","365天以上"}))), LOOKUP(TODAY()-Z1478, {0,31,91,181,366}, {"0-30天","31-90天","91-180天","181-365天","365天以上"})))</f>
        <v>Closed</v>
      </c>
      <c r="E1478" s="67" t="str" cm="1">
        <f t="array" ref="E1478">IF(A1478&lt;&gt;"kbb", "", IF(IFERROR(VALUE(V1478), 0)=MAX(INDEX(($A$2:$A$4929="kbb")*($L$2:$L$4929=L1478)*IFERROR(VALUE($V$2:$V$4929), 0), 0)), "最新", "歷史重複"))</f>
        <v>最新</v>
      </c>
      <c r="F1478" t="s">
        <v>6661</v>
      </c>
      <c r="G1478" t="s">
        <v>29</v>
      </c>
      <c r="H1478" t="s">
        <v>30</v>
      </c>
      <c r="I1478" t="s">
        <v>6154</v>
      </c>
      <c r="J1478" t="s">
        <v>6662</v>
      </c>
      <c r="K1478" t="s">
        <v>6663</v>
      </c>
      <c r="L1478" t="s">
        <v>6796</v>
      </c>
      <c r="M1478" t="s">
        <v>6665</v>
      </c>
      <c r="N1478" t="s">
        <v>439</v>
      </c>
      <c r="O1478" t="s">
        <v>37</v>
      </c>
      <c r="P1478" t="s">
        <v>6796</v>
      </c>
      <c r="Q1478" t="s">
        <v>38</v>
      </c>
      <c r="R1478" t="s">
        <v>1070</v>
      </c>
      <c r="S1478" t="s">
        <v>6702</v>
      </c>
      <c r="T1478" t="s">
        <v>37</v>
      </c>
      <c r="U1478" t="s">
        <v>37</v>
      </c>
      <c r="V1478" t="s">
        <v>6797</v>
      </c>
      <c r="W1478" t="s">
        <v>1157</v>
      </c>
      <c r="X1478" t="s">
        <v>114</v>
      </c>
      <c r="Y1478" t="s">
        <v>1158</v>
      </c>
      <c r="Z1478" t="s">
        <v>6798</v>
      </c>
      <c r="AA1478" t="s">
        <v>44</v>
      </c>
      <c r="AB1478" t="s">
        <v>44</v>
      </c>
      <c r="AC1478" t="s">
        <v>117</v>
      </c>
      <c r="AD1478" t="s">
        <v>443</v>
      </c>
      <c r="AE1478" t="s">
        <v>37</v>
      </c>
      <c r="AF1478" t="s">
        <v>37</v>
      </c>
      <c r="AG1478" t="s">
        <v>37</v>
      </c>
      <c r="AH1478" t="s">
        <v>37</v>
      </c>
      <c r="AI1478" t="s">
        <v>37</v>
      </c>
    </row>
    <row r="1479" spans="1:35" ht="16.850000000000001" customHeight="1">
      <c r="A1479" s="65" t="str">
        <f>IF(L1479="","",IF(COUNTIF(Wip!K:K,L1479)=0,IF(W1479="","KGB","KBB"),IF(AND(_xlfn.IFNA(VLOOKUP(L1479,Wip!K:M,3,0),"")="Y",Q1479="MTCAPPLYCONF"),"On Hold",IF(W1479="","KGB","KBB"))))</f>
        <v>KBB</v>
      </c>
      <c r="B1479" s="65">
        <f>IF(A1479="on hold", "on hold",
 IF(A1479="KGB", "Standard Shipment",
  IF(IFERROR(IFERROR(VLOOKUP(L1479, List!D:J, 7, 0), VLOOKUP(L1479&amp;"", List!D:J, 7, 0)), 0)=0,
   IF(IFERROR(IFERROR(VLOOKUP(L1479, 'CND List'!$A:$C, 3, 0), VLOOKUP(L1479&amp;"", 'CND List'!$A:$C, 3, 0)), 0)=0,
    IF(A1479="KBB", "-", ""),
    IFERROR(VLOOKUP(L1479, 'CND List'!$A:$C, 3, 0), VLOOKUP(L1479&amp;"", 'CND List'!$A:$C, 3, 0))
   ),
   IFERROR(VLOOKUP(L1479, List!D:J, 7, 0), VLOOKUP(L1479&amp;"", List!D:J, 7, 0))
  )
 )
)</f>
        <v>45852</v>
      </c>
      <c r="C1479" s="66" t="str">
        <f t="shared" si="24"/>
        <v>2025Q3</v>
      </c>
      <c r="D1479" s="67" t="str">
        <f ca="1">IF(C1479="Local Scrap","Closed",IFERROR(IF(A1479="kgb","Closed",IF(MID(C1479,5,1)="Q","Closed",LOOKUP(TODAY()-W1479, {0,31,91,181,366}, {"0-30天","31-90天","91-180天","181-365天","365天以上"}))), LOOKUP(TODAY()-Z1479, {0,31,91,181,366}, {"0-30天","31-90天","91-180天","181-365天","365天以上"})))</f>
        <v>Closed</v>
      </c>
      <c r="E1479" s="67" t="str" cm="1">
        <f t="array" ref="E1479">IF(A1479&lt;&gt;"kbb", "", IF(IFERROR(VALUE(V1479), 0)=MAX(INDEX(($A$2:$A$4929="kbb")*($L$2:$L$4929=L1479)*IFERROR(VALUE($V$2:$V$4929), 0), 0)), "最新", "歷史重複"))</f>
        <v>最新</v>
      </c>
      <c r="F1479" t="s">
        <v>6661</v>
      </c>
      <c r="G1479" t="s">
        <v>29</v>
      </c>
      <c r="H1479" t="s">
        <v>30</v>
      </c>
      <c r="I1479" t="s">
        <v>6154</v>
      </c>
      <c r="J1479" t="s">
        <v>6662</v>
      </c>
      <c r="K1479" t="s">
        <v>6663</v>
      </c>
      <c r="L1479" t="s">
        <v>6799</v>
      </c>
      <c r="M1479" t="s">
        <v>6665</v>
      </c>
      <c r="N1479" t="s">
        <v>439</v>
      </c>
      <c r="O1479" t="s">
        <v>37</v>
      </c>
      <c r="P1479" t="s">
        <v>6799</v>
      </c>
      <c r="Q1479" t="s">
        <v>38</v>
      </c>
      <c r="R1479" t="s">
        <v>743</v>
      </c>
      <c r="S1479" t="s">
        <v>6702</v>
      </c>
      <c r="T1479" t="s">
        <v>37</v>
      </c>
      <c r="U1479" t="s">
        <v>37</v>
      </c>
      <c r="V1479" t="s">
        <v>6800</v>
      </c>
      <c r="W1479" t="s">
        <v>1157</v>
      </c>
      <c r="X1479" t="s">
        <v>114</v>
      </c>
      <c r="Y1479" t="s">
        <v>1158</v>
      </c>
      <c r="Z1479" t="s">
        <v>6801</v>
      </c>
      <c r="AA1479" t="s">
        <v>44</v>
      </c>
      <c r="AB1479" t="s">
        <v>44</v>
      </c>
      <c r="AC1479" t="s">
        <v>117</v>
      </c>
      <c r="AD1479" t="s">
        <v>443</v>
      </c>
      <c r="AE1479" t="s">
        <v>37</v>
      </c>
      <c r="AF1479" t="s">
        <v>37</v>
      </c>
      <c r="AG1479" t="s">
        <v>37</v>
      </c>
      <c r="AH1479" t="s">
        <v>37</v>
      </c>
      <c r="AI1479" t="s">
        <v>37</v>
      </c>
    </row>
    <row r="1480" spans="1:35" ht="16.850000000000001" customHeight="1">
      <c r="A1480" s="65" t="str">
        <f>IF(L1480="","",IF(COUNTIF(Wip!K:K,L1480)=0,IF(W1480="","KGB","KBB"),IF(AND(_xlfn.IFNA(VLOOKUP(L1480,Wip!K:M,3,0),"")="Y",Q1480="MTCAPPLYCONF"),"On Hold",IF(W1480="","KGB","KBB"))))</f>
        <v>KBB</v>
      </c>
      <c r="B1480" s="65">
        <f>IF(A1480="on hold", "on hold",
 IF(A1480="KGB", "Standard Shipment",
  IF(IFERROR(IFERROR(VLOOKUP(L1480, List!D:J, 7, 0), VLOOKUP(L1480&amp;"", List!D:J, 7, 0)), 0)=0,
   IF(IFERROR(IFERROR(VLOOKUP(L1480, 'CND List'!$A:$C, 3, 0), VLOOKUP(L1480&amp;"", 'CND List'!$A:$C, 3, 0)), 0)=0,
    IF(A1480="KBB", "-", ""),
    IFERROR(VLOOKUP(L1480, 'CND List'!$A:$C, 3, 0), VLOOKUP(L1480&amp;"", 'CND List'!$A:$C, 3, 0))
   ),
   IFERROR(VLOOKUP(L1480, List!D:J, 7, 0), VLOOKUP(L1480&amp;"", List!D:J, 7, 0))
  )
 )
)</f>
        <v>46126</v>
      </c>
      <c r="C1480" s="66" t="str">
        <f t="shared" si="24"/>
        <v>2026Q2</v>
      </c>
      <c r="D1480" s="67" t="str">
        <f ca="1">IF(C1480="Local Scrap","Closed",IFERROR(IF(A1480="kgb","Closed",IF(MID(C1480,5,1)="Q","Closed",LOOKUP(TODAY()-W1480, {0,31,91,181,366}, {"0-30天","31-90天","91-180天","181-365天","365天以上"}))), LOOKUP(TODAY()-Z1480, {0,31,91,181,366}, {"0-30天","31-90天","91-180天","181-365天","365天以上"})))</f>
        <v>Closed</v>
      </c>
      <c r="E1480" s="67" t="str" cm="1">
        <f t="array" ref="E1480">IF(A1480&lt;&gt;"kbb", "", IF(IFERROR(VALUE(V1480), 0)=MAX(INDEX(($A$2:$A$4929="kbb")*($L$2:$L$4929=L1480)*IFERROR(VALUE($V$2:$V$4929), 0), 0)), "最新", "歷史重複"))</f>
        <v>最新</v>
      </c>
      <c r="F1480" t="s">
        <v>6802</v>
      </c>
      <c r="G1480" t="s">
        <v>29</v>
      </c>
      <c r="H1480" t="s">
        <v>30</v>
      </c>
      <c r="I1480" t="s">
        <v>6154</v>
      </c>
      <c r="J1480" t="s">
        <v>6803</v>
      </c>
      <c r="K1480" t="s">
        <v>6804</v>
      </c>
      <c r="L1480" t="s">
        <v>6805</v>
      </c>
      <c r="M1480" t="s">
        <v>875</v>
      </c>
      <c r="N1480" t="s">
        <v>206</v>
      </c>
      <c r="O1480" t="s">
        <v>37</v>
      </c>
      <c r="P1480" t="s">
        <v>6805</v>
      </c>
      <c r="Q1480" t="s">
        <v>38</v>
      </c>
      <c r="R1480" t="s">
        <v>743</v>
      </c>
      <c r="S1480" t="s">
        <v>6806</v>
      </c>
      <c r="T1480" t="s">
        <v>37</v>
      </c>
      <c r="U1480" t="s">
        <v>37</v>
      </c>
      <c r="V1480" t="s">
        <v>6807</v>
      </c>
      <c r="W1480" t="s">
        <v>692</v>
      </c>
      <c r="X1480" t="s">
        <v>114</v>
      </c>
      <c r="Y1480" t="s">
        <v>6492</v>
      </c>
      <c r="Z1480" t="s">
        <v>6808</v>
      </c>
      <c r="AA1480" t="s">
        <v>44</v>
      </c>
      <c r="AB1480" t="s">
        <v>44</v>
      </c>
      <c r="AC1480" t="s">
        <v>117</v>
      </c>
      <c r="AD1480" t="s">
        <v>190</v>
      </c>
      <c r="AE1480" t="s">
        <v>37</v>
      </c>
      <c r="AF1480" t="s">
        <v>37</v>
      </c>
      <c r="AG1480" t="s">
        <v>37</v>
      </c>
      <c r="AH1480" t="s">
        <v>37</v>
      </c>
      <c r="AI1480" t="s">
        <v>37</v>
      </c>
    </row>
    <row r="1481" spans="1:35" ht="16.850000000000001" customHeight="1">
      <c r="A1481" s="65" t="str">
        <f>IF(L1481="","",IF(COUNTIF(Wip!K:K,L1481)=0,IF(W1481="","KGB","KBB"),IF(AND(_xlfn.IFNA(VLOOKUP(L1481,Wip!K:M,3,0),"")="Y",Q1481="MTCAPPLYCONF"),"On Hold",IF(W1481="","KGB","KBB"))))</f>
        <v>KBB</v>
      </c>
      <c r="B1481" s="65">
        <f>IF(A1481="on hold", "on hold",
 IF(A1481="KGB", "Standard Shipment",
  IF(IFERROR(IFERROR(VLOOKUP(L1481, List!D:J, 7, 0), VLOOKUP(L1481&amp;"", List!D:J, 7, 0)), 0)=0,
   IF(IFERROR(IFERROR(VLOOKUP(L1481, 'CND List'!$A:$C, 3, 0), VLOOKUP(L1481&amp;"", 'CND List'!$A:$C, 3, 0)), 0)=0,
    IF(A1481="KBB", "-", ""),
    IFERROR(VLOOKUP(L1481, 'CND List'!$A:$C, 3, 0), VLOOKUP(L1481&amp;"", 'CND List'!$A:$C, 3, 0))
   ),
   IFERROR(VLOOKUP(L1481, List!D:J, 7, 0), VLOOKUP(L1481&amp;"", List!D:J, 7, 0))
  )
 )
)</f>
        <v>46126</v>
      </c>
      <c r="C1481" s="66" t="str">
        <f t="shared" si="24"/>
        <v>2026Q2</v>
      </c>
      <c r="D1481" s="67" t="str">
        <f ca="1">IF(C1481="Local Scrap","Closed",IFERROR(IF(A1481="kgb","Closed",IF(MID(C1481,5,1)="Q","Closed",LOOKUP(TODAY()-W1481, {0,31,91,181,366}, {"0-30天","31-90天","91-180天","181-365天","365天以上"}))), LOOKUP(TODAY()-Z1481, {0,31,91,181,366}, {"0-30天","31-90天","91-180天","181-365天","365天以上"})))</f>
        <v>Closed</v>
      </c>
      <c r="E1481" s="67" t="str" cm="1">
        <f t="array" ref="E1481">IF(A1481&lt;&gt;"kbb", "", IF(IFERROR(VALUE(V1481), 0)=MAX(INDEX(($A$2:$A$4929="kbb")*($L$2:$L$4929=L1481)*IFERROR(VALUE($V$2:$V$4929), 0), 0)), "最新", "歷史重複"))</f>
        <v>最新</v>
      </c>
      <c r="F1481" t="s">
        <v>6802</v>
      </c>
      <c r="G1481" t="s">
        <v>29</v>
      </c>
      <c r="H1481" t="s">
        <v>30</v>
      </c>
      <c r="I1481" t="s">
        <v>6154</v>
      </c>
      <c r="J1481" t="s">
        <v>6803</v>
      </c>
      <c r="K1481" t="s">
        <v>6804</v>
      </c>
      <c r="L1481" t="s">
        <v>6809</v>
      </c>
      <c r="M1481" t="s">
        <v>205</v>
      </c>
      <c r="N1481" t="s">
        <v>206</v>
      </c>
      <c r="O1481" t="s">
        <v>37</v>
      </c>
      <c r="P1481" t="s">
        <v>6809</v>
      </c>
      <c r="Q1481" t="s">
        <v>38</v>
      </c>
      <c r="R1481" t="s">
        <v>743</v>
      </c>
      <c r="S1481" t="s">
        <v>6806</v>
      </c>
      <c r="T1481" t="s">
        <v>37</v>
      </c>
      <c r="U1481" t="s">
        <v>37</v>
      </c>
      <c r="V1481" t="s">
        <v>6810</v>
      </c>
      <c r="W1481" t="s">
        <v>692</v>
      </c>
      <c r="X1481" t="s">
        <v>114</v>
      </c>
      <c r="Y1481" t="s">
        <v>6811</v>
      </c>
      <c r="Z1481" t="s">
        <v>6812</v>
      </c>
      <c r="AA1481" t="s">
        <v>44</v>
      </c>
      <c r="AB1481" t="s">
        <v>44</v>
      </c>
      <c r="AC1481" t="s">
        <v>117</v>
      </c>
      <c r="AD1481" t="s">
        <v>190</v>
      </c>
      <c r="AE1481" t="s">
        <v>37</v>
      </c>
      <c r="AF1481" t="s">
        <v>37</v>
      </c>
      <c r="AG1481" t="s">
        <v>37</v>
      </c>
      <c r="AH1481" t="s">
        <v>37</v>
      </c>
      <c r="AI1481" t="s">
        <v>37</v>
      </c>
    </row>
    <row r="1482" spans="1:35" ht="16.850000000000001" customHeight="1">
      <c r="A1482" s="65" t="str">
        <f>IF(L1482="","",IF(COUNTIF(Wip!K:K,L1482)=0,IF(W1482="","KGB","KBB"),IF(AND(_xlfn.IFNA(VLOOKUP(L1482,Wip!K:M,3,0),"")="Y",Q1482="MTCAPPLYCONF"),"On Hold",IF(W1482="","KGB","KBB"))))</f>
        <v>KBB</v>
      </c>
      <c r="B1482" s="65">
        <f>IF(A1482="on hold", "on hold",
 IF(A1482="KGB", "Standard Shipment",
  IF(IFERROR(IFERROR(VLOOKUP(L1482, List!D:J, 7, 0), VLOOKUP(L1482&amp;"", List!D:J, 7, 0)), 0)=0,
   IF(IFERROR(IFERROR(VLOOKUP(L1482, 'CND List'!$A:$C, 3, 0), VLOOKUP(L1482&amp;"", 'CND List'!$A:$C, 3, 0)), 0)=0,
    IF(A1482="KBB", "-", ""),
    IFERROR(VLOOKUP(L1482, 'CND List'!$A:$C, 3, 0), VLOOKUP(L1482&amp;"", 'CND List'!$A:$C, 3, 0))
   ),
   IFERROR(VLOOKUP(L1482, List!D:J, 7, 0), VLOOKUP(L1482&amp;"", List!D:J, 7, 0))
  )
 )
)</f>
        <v>45852</v>
      </c>
      <c r="C1482" s="66" t="str">
        <f t="shared" si="24"/>
        <v>2025Q3</v>
      </c>
      <c r="D1482" s="67" t="str">
        <f ca="1">IF(C1482="Local Scrap","Closed",IFERROR(IF(A1482="kgb","Closed",IF(MID(C1482,5,1)="Q","Closed",LOOKUP(TODAY()-W1482, {0,31,91,181,366}, {"0-30天","31-90天","91-180天","181-365天","365天以上"}))), LOOKUP(TODAY()-Z1482, {0,31,91,181,366}, {"0-30天","31-90天","91-180天","181-365天","365天以上"})))</f>
        <v>Closed</v>
      </c>
      <c r="E1482" s="67" t="str" cm="1">
        <f t="array" ref="E1482">IF(A1482&lt;&gt;"kbb", "", IF(IFERROR(VALUE(V1482), 0)=MAX(INDEX(($A$2:$A$4929="kbb")*($L$2:$L$4929=L1482)*IFERROR(VALUE($V$2:$V$4929), 0), 0)), "最新", "歷史重複"))</f>
        <v>最新</v>
      </c>
      <c r="F1482" t="s">
        <v>6802</v>
      </c>
      <c r="G1482" t="s">
        <v>29</v>
      </c>
      <c r="H1482" t="s">
        <v>30</v>
      </c>
      <c r="I1482" t="s">
        <v>6154</v>
      </c>
      <c r="J1482" t="s">
        <v>6803</v>
      </c>
      <c r="K1482" t="s">
        <v>6804</v>
      </c>
      <c r="L1482" t="s">
        <v>6813</v>
      </c>
      <c r="M1482" t="s">
        <v>205</v>
      </c>
      <c r="N1482" t="s">
        <v>206</v>
      </c>
      <c r="O1482" t="s">
        <v>37</v>
      </c>
      <c r="P1482" t="s">
        <v>6813</v>
      </c>
      <c r="Q1482" t="s">
        <v>38</v>
      </c>
      <c r="R1482" t="s">
        <v>743</v>
      </c>
      <c r="S1482" t="s">
        <v>6806</v>
      </c>
      <c r="T1482" t="s">
        <v>37</v>
      </c>
      <c r="U1482" t="s">
        <v>37</v>
      </c>
      <c r="V1482" t="s">
        <v>6814</v>
      </c>
      <c r="W1482" t="s">
        <v>1157</v>
      </c>
      <c r="X1482" t="s">
        <v>114</v>
      </c>
      <c r="Y1482" t="s">
        <v>1158</v>
      </c>
      <c r="Z1482" t="s">
        <v>6815</v>
      </c>
      <c r="AA1482" t="s">
        <v>44</v>
      </c>
      <c r="AB1482" t="s">
        <v>44</v>
      </c>
      <c r="AC1482" t="s">
        <v>117</v>
      </c>
      <c r="AD1482" t="s">
        <v>190</v>
      </c>
      <c r="AE1482" t="s">
        <v>37</v>
      </c>
      <c r="AF1482" t="s">
        <v>37</v>
      </c>
      <c r="AG1482" t="s">
        <v>37</v>
      </c>
      <c r="AH1482" t="s">
        <v>37</v>
      </c>
      <c r="AI1482" t="s">
        <v>37</v>
      </c>
    </row>
    <row r="1483" spans="1:35" ht="16.850000000000001" customHeight="1">
      <c r="A1483" s="65" t="str">
        <f>IF(L1483="","",IF(COUNTIF(Wip!K:K,L1483)=0,IF(W1483="","KGB","KBB"),IF(AND(_xlfn.IFNA(VLOOKUP(L1483,Wip!K:M,3,0),"")="Y",Q1483="MTCAPPLYCONF"),"On Hold",IF(W1483="","KGB","KBB"))))</f>
        <v>KGB</v>
      </c>
      <c r="B1483" s="65" t="str">
        <f>IF(A1483="on hold", "on hold",
 IF(A1483="KGB", "Standard Shipment",
  IF(IFERROR(IFERROR(VLOOKUP(L1483, List!D:J, 7, 0), VLOOKUP(L1483&amp;"", List!D:J, 7, 0)), 0)=0,
   IF(IFERROR(IFERROR(VLOOKUP(L1483, 'CND List'!$A:$C, 3, 0), VLOOKUP(L1483&amp;"", 'CND List'!$A:$C, 3, 0)), 0)=0,
    IF(A1483="KBB", "-", ""),
    IFERROR(VLOOKUP(L1483, 'CND List'!$A:$C, 3, 0), VLOOKUP(L1483&amp;"", 'CND List'!$A:$C, 3, 0))
   ),
   IFERROR(VLOOKUP(L1483, List!D:J, 7, 0), VLOOKUP(L1483&amp;"", List!D:J, 7, 0))
  )
 )
)</f>
        <v>Standard Shipment</v>
      </c>
      <c r="C1483" s="66" t="str">
        <f t="shared" si="24"/>
        <v>Standard Shipment</v>
      </c>
      <c r="D1483" s="67" t="str">
        <f ca="1">IF(C1483="Local Scrap","Closed",IFERROR(IF(A1483="kgb","Closed",IF(MID(C1483,5,1)="Q","Closed",LOOKUP(TODAY()-W1483, {0,31,91,181,366}, {"0-30天","31-90天","91-180天","181-365天","365天以上"}))), LOOKUP(TODAY()-Z1483, {0,31,91,181,366}, {"0-30天","31-90天","91-180天","181-365天","365天以上"})))</f>
        <v>Closed</v>
      </c>
      <c r="E1483" s="67" t="str" cm="1">
        <f t="array" ref="E1483">IF(A1483&lt;&gt;"kbb", "", IF(IFERROR(VALUE(V1483), 0)=MAX(INDEX(($A$2:$A$4929="kbb")*($L$2:$L$4929=L1483)*IFERROR(VALUE($V$2:$V$4929), 0), 0)), "最新", "歷史重複"))</f>
        <v/>
      </c>
      <c r="F1483" t="s">
        <v>6802</v>
      </c>
      <c r="G1483" t="s">
        <v>29</v>
      </c>
      <c r="H1483" t="s">
        <v>30</v>
      </c>
      <c r="I1483" t="s">
        <v>6154</v>
      </c>
      <c r="J1483" t="s">
        <v>6803</v>
      </c>
      <c r="K1483" t="s">
        <v>6804</v>
      </c>
      <c r="L1483" t="s">
        <v>6816</v>
      </c>
      <c r="M1483" t="s">
        <v>4046</v>
      </c>
      <c r="N1483" t="s">
        <v>556</v>
      </c>
      <c r="O1483" t="s">
        <v>37</v>
      </c>
      <c r="P1483" t="s">
        <v>6817</v>
      </c>
      <c r="Q1483" t="s">
        <v>38</v>
      </c>
      <c r="R1483" t="s">
        <v>1070</v>
      </c>
      <c r="S1483" t="s">
        <v>6806</v>
      </c>
      <c r="T1483" t="s">
        <v>6818</v>
      </c>
      <c r="U1483" t="s">
        <v>6502</v>
      </c>
      <c r="V1483" t="s">
        <v>6502</v>
      </c>
      <c r="W1483" t="s">
        <v>37</v>
      </c>
      <c r="X1483" t="s">
        <v>37</v>
      </c>
      <c r="Y1483" t="s">
        <v>37</v>
      </c>
      <c r="Z1483" t="s">
        <v>6819</v>
      </c>
      <c r="AA1483" t="s">
        <v>44</v>
      </c>
      <c r="AB1483" t="s">
        <v>44</v>
      </c>
      <c r="AC1483" t="s">
        <v>45</v>
      </c>
      <c r="AD1483" t="s">
        <v>190</v>
      </c>
      <c r="AE1483" t="s">
        <v>6504</v>
      </c>
      <c r="AF1483" t="s">
        <v>48</v>
      </c>
      <c r="AG1483">
        <v>620729</v>
      </c>
      <c r="AH1483">
        <v>1</v>
      </c>
      <c r="AI1483">
        <v>1</v>
      </c>
    </row>
    <row r="1484" spans="1:35" ht="16.850000000000001" customHeight="1">
      <c r="A1484" s="65" t="str">
        <f>IF(L1484="","",IF(COUNTIF(Wip!K:K,L1484)=0,IF(W1484="","KGB","KBB"),IF(AND(_xlfn.IFNA(VLOOKUP(L1484,Wip!K:M,3,0),"")="Y",Q1484="MTCAPPLYCONF"),"On Hold",IF(W1484="","KGB","KBB"))))</f>
        <v>KGB</v>
      </c>
      <c r="B1484" s="65" t="str">
        <f>IF(A1484="on hold", "on hold",
 IF(A1484="KGB", "Standard Shipment",
  IF(IFERROR(IFERROR(VLOOKUP(L1484, List!D:J, 7, 0), VLOOKUP(L1484&amp;"", List!D:J, 7, 0)), 0)=0,
   IF(IFERROR(IFERROR(VLOOKUP(L1484, 'CND List'!$A:$C, 3, 0), VLOOKUP(L1484&amp;"", 'CND List'!$A:$C, 3, 0)), 0)=0,
    IF(A1484="KBB", "-", ""),
    IFERROR(VLOOKUP(L1484, 'CND List'!$A:$C, 3, 0), VLOOKUP(L1484&amp;"", 'CND List'!$A:$C, 3, 0))
   ),
   IFERROR(VLOOKUP(L1484, List!D:J, 7, 0), VLOOKUP(L1484&amp;"", List!D:J, 7, 0))
  )
 )
)</f>
        <v>Standard Shipment</v>
      </c>
      <c r="C1484" s="66" t="str">
        <f t="shared" si="24"/>
        <v>Standard Shipment</v>
      </c>
      <c r="D1484" s="67" t="str">
        <f ca="1">IF(C1484="Local Scrap","Closed",IFERROR(IF(A1484="kgb","Closed",IF(MID(C1484,5,1)="Q","Closed",LOOKUP(TODAY()-W1484, {0,31,91,181,366}, {"0-30天","31-90天","91-180天","181-365天","365天以上"}))), LOOKUP(TODAY()-Z1484, {0,31,91,181,366}, {"0-30天","31-90天","91-180天","181-365天","365天以上"})))</f>
        <v>Closed</v>
      </c>
      <c r="E1484" s="67" t="str" cm="1">
        <f t="array" ref="E1484">IF(A1484&lt;&gt;"kbb", "", IF(IFERROR(VALUE(V1484), 0)=MAX(INDEX(($A$2:$A$4929="kbb")*($L$2:$L$4929=L1484)*IFERROR(VALUE($V$2:$V$4929), 0), 0)), "最新", "歷史重複"))</f>
        <v/>
      </c>
      <c r="F1484" t="s">
        <v>6802</v>
      </c>
      <c r="G1484" t="s">
        <v>29</v>
      </c>
      <c r="H1484" t="s">
        <v>30</v>
      </c>
      <c r="I1484" t="s">
        <v>6154</v>
      </c>
      <c r="J1484" t="s">
        <v>6803</v>
      </c>
      <c r="K1484" t="s">
        <v>6804</v>
      </c>
      <c r="L1484" t="s">
        <v>6820</v>
      </c>
      <c r="M1484" t="s">
        <v>4046</v>
      </c>
      <c r="N1484" t="s">
        <v>556</v>
      </c>
      <c r="O1484" t="s">
        <v>37</v>
      </c>
      <c r="P1484" t="s">
        <v>6821</v>
      </c>
      <c r="Q1484" t="s">
        <v>38</v>
      </c>
      <c r="R1484" t="s">
        <v>1070</v>
      </c>
      <c r="S1484" t="s">
        <v>6822</v>
      </c>
      <c r="T1484" t="s">
        <v>6823</v>
      </c>
      <c r="U1484" t="s">
        <v>6502</v>
      </c>
      <c r="V1484" t="s">
        <v>6502</v>
      </c>
      <c r="W1484" t="s">
        <v>37</v>
      </c>
      <c r="X1484" t="s">
        <v>37</v>
      </c>
      <c r="Y1484" t="s">
        <v>37</v>
      </c>
      <c r="Z1484" t="s">
        <v>6824</v>
      </c>
      <c r="AA1484" t="s">
        <v>44</v>
      </c>
      <c r="AB1484" t="s">
        <v>44</v>
      </c>
      <c r="AC1484" t="s">
        <v>45</v>
      </c>
      <c r="AD1484" t="s">
        <v>190</v>
      </c>
      <c r="AE1484" t="s">
        <v>6504</v>
      </c>
      <c r="AF1484" t="s">
        <v>48</v>
      </c>
      <c r="AG1484">
        <v>620729</v>
      </c>
      <c r="AH1484">
        <v>1</v>
      </c>
      <c r="AI1484">
        <v>1</v>
      </c>
    </row>
    <row r="1485" spans="1:35" ht="16.850000000000001" customHeight="1">
      <c r="A1485" s="65" t="str">
        <f>IF(L1485="","",IF(COUNTIF(Wip!K:K,L1485)=0,IF(W1485="","KGB","KBB"),IF(AND(_xlfn.IFNA(VLOOKUP(L1485,Wip!K:M,3,0),"")="Y",Q1485="MTCAPPLYCONF"),"On Hold",IF(W1485="","KGB","KBB"))))</f>
        <v>KBB</v>
      </c>
      <c r="B1485" s="65" t="str">
        <f>IF(A1485="on hold", "on hold",
 IF(A1485="KGB", "Standard Shipment",
  IF(IFERROR(IFERROR(VLOOKUP(L1485, List!D:J, 7, 0), VLOOKUP(L1485&amp;"", List!D:J, 7, 0)), 0)=0,
   IF(IFERROR(IFERROR(VLOOKUP(L1485, 'CND List'!$A:$C, 3, 0), VLOOKUP(L1485&amp;"", 'CND List'!$A:$C, 3, 0)), 0)=0,
    IF(A1485="KBB", "-", ""),
    IFERROR(VLOOKUP(L1485, 'CND List'!$A:$C, 3, 0), VLOOKUP(L1485&amp;"", 'CND List'!$A:$C, 3, 0))
   ),
   IFERROR(VLOOKUP(L1485, List!D:J, 7, 0), VLOOKUP(L1485&amp;"", List!D:J, 7, 0))
  )
 )
)</f>
        <v>VRAM is pending RTV</v>
      </c>
      <c r="C1485" s="66" t="str">
        <f t="shared" si="24"/>
        <v>VRAM is pending RTV</v>
      </c>
      <c r="D1485" s="67" t="str">
        <f ca="1">IF(C1485="Local Scrap","Closed",IFERROR(IF(A1485="kgb","Closed",IF(MID(C1485,5,1)="Q","Closed",LOOKUP(TODAY()-W1485, {0,31,91,181,366}, {"0-30天","31-90天","91-180天","181-365天","365天以上"}))), LOOKUP(TODAY()-Z1485, {0,31,91,181,366}, {"0-30天","31-90天","91-180天","181-365天","365天以上"})))</f>
        <v>365天以上</v>
      </c>
      <c r="E1485" s="67" t="str" cm="1">
        <f t="array" ref="E1485">IF(A1485&lt;&gt;"kbb", "", IF(IFERROR(VALUE(V1485), 0)=MAX(INDEX(($A$2:$A$4929="kbb")*($L$2:$L$4929=L1485)*IFERROR(VALUE($V$2:$V$4929), 0), 0)), "最新", "歷史重複"))</f>
        <v>最新</v>
      </c>
      <c r="F1485" t="s">
        <v>6802</v>
      </c>
      <c r="G1485" t="s">
        <v>29</v>
      </c>
      <c r="H1485" t="s">
        <v>30</v>
      </c>
      <c r="I1485" t="s">
        <v>6154</v>
      </c>
      <c r="J1485" t="s">
        <v>6803</v>
      </c>
      <c r="K1485" t="s">
        <v>6804</v>
      </c>
      <c r="L1485" t="s">
        <v>6825</v>
      </c>
      <c r="M1485" t="s">
        <v>205</v>
      </c>
      <c r="N1485" t="s">
        <v>206</v>
      </c>
      <c r="O1485" t="s">
        <v>37</v>
      </c>
      <c r="P1485" t="s">
        <v>6825</v>
      </c>
      <c r="Q1485" t="s">
        <v>38</v>
      </c>
      <c r="R1485" t="s">
        <v>53</v>
      </c>
      <c r="S1485" t="s">
        <v>6822</v>
      </c>
      <c r="T1485" t="s">
        <v>37</v>
      </c>
      <c r="U1485" t="s">
        <v>37</v>
      </c>
      <c r="V1485" t="s">
        <v>6826</v>
      </c>
      <c r="W1485" t="s">
        <v>517</v>
      </c>
      <c r="X1485" t="s">
        <v>114</v>
      </c>
      <c r="Y1485" t="s">
        <v>816</v>
      </c>
      <c r="Z1485" t="s">
        <v>6827</v>
      </c>
      <c r="AA1485" t="s">
        <v>44</v>
      </c>
      <c r="AB1485" t="s">
        <v>44</v>
      </c>
      <c r="AC1485" t="s">
        <v>117</v>
      </c>
      <c r="AD1485" t="s">
        <v>190</v>
      </c>
      <c r="AE1485" t="s">
        <v>37</v>
      </c>
      <c r="AF1485" t="s">
        <v>37</v>
      </c>
      <c r="AG1485" t="s">
        <v>37</v>
      </c>
      <c r="AH1485" t="s">
        <v>37</v>
      </c>
      <c r="AI1485" t="s">
        <v>37</v>
      </c>
    </row>
    <row r="1486" spans="1:35" ht="16.850000000000001" customHeight="1">
      <c r="A1486" s="65" t="str">
        <f>IF(L1486="","",IF(COUNTIF(Wip!K:K,L1486)=0,IF(W1486="","KGB","KBB"),IF(AND(_xlfn.IFNA(VLOOKUP(L1486,Wip!K:M,3,0),"")="Y",Q1486="MTCAPPLYCONF"),"On Hold",IF(W1486="","KGB","KBB"))))</f>
        <v>KGB</v>
      </c>
      <c r="B1486" s="65" t="str">
        <f>IF(A1486="on hold", "on hold",
 IF(A1486="KGB", "Standard Shipment",
  IF(IFERROR(IFERROR(VLOOKUP(L1486, List!D:J, 7, 0), VLOOKUP(L1486&amp;"", List!D:J, 7, 0)), 0)=0,
   IF(IFERROR(IFERROR(VLOOKUP(L1486, 'CND List'!$A:$C, 3, 0), VLOOKUP(L1486&amp;"", 'CND List'!$A:$C, 3, 0)), 0)=0,
    IF(A1486="KBB", "-", ""),
    IFERROR(VLOOKUP(L1486, 'CND List'!$A:$C, 3, 0), VLOOKUP(L1486&amp;"", 'CND List'!$A:$C, 3, 0))
   ),
   IFERROR(VLOOKUP(L1486, List!D:J, 7, 0), VLOOKUP(L1486&amp;"", List!D:J, 7, 0))
  )
 )
)</f>
        <v>Standard Shipment</v>
      </c>
      <c r="C1486" s="66" t="str">
        <f t="shared" si="24"/>
        <v>Standard Shipment</v>
      </c>
      <c r="D1486" s="67" t="str">
        <f ca="1">IF(C1486="Local Scrap","Closed",IFERROR(IF(A1486="kgb","Closed",IF(MID(C1486,5,1)="Q","Closed",LOOKUP(TODAY()-W1486, {0,31,91,181,366}, {"0-30天","31-90天","91-180天","181-365天","365天以上"}))), LOOKUP(TODAY()-Z1486, {0,31,91,181,366}, {"0-30天","31-90天","91-180天","181-365天","365天以上"})))</f>
        <v>Closed</v>
      </c>
      <c r="E1486" s="67" t="str" cm="1">
        <f t="array" ref="E1486">IF(A1486&lt;&gt;"kbb", "", IF(IFERROR(VALUE(V1486), 0)=MAX(INDEX(($A$2:$A$4929="kbb")*($L$2:$L$4929=L1486)*IFERROR(VALUE($V$2:$V$4929), 0), 0)), "最新", "歷史重複"))</f>
        <v/>
      </c>
      <c r="F1486" t="s">
        <v>6802</v>
      </c>
      <c r="G1486" t="s">
        <v>29</v>
      </c>
      <c r="H1486" t="s">
        <v>30</v>
      </c>
      <c r="I1486" t="s">
        <v>6154</v>
      </c>
      <c r="J1486" t="s">
        <v>6803</v>
      </c>
      <c r="K1486" t="s">
        <v>6804</v>
      </c>
      <c r="L1486" t="s">
        <v>6828</v>
      </c>
      <c r="M1486" t="s">
        <v>981</v>
      </c>
      <c r="N1486" t="s">
        <v>556</v>
      </c>
      <c r="O1486" t="s">
        <v>37</v>
      </c>
      <c r="P1486" t="s">
        <v>6829</v>
      </c>
      <c r="Q1486" t="s">
        <v>38</v>
      </c>
      <c r="R1486" t="s">
        <v>743</v>
      </c>
      <c r="S1486" t="s">
        <v>6822</v>
      </c>
      <c r="T1486" t="s">
        <v>6830</v>
      </c>
      <c r="U1486" t="s">
        <v>6502</v>
      </c>
      <c r="V1486" t="s">
        <v>6502</v>
      </c>
      <c r="W1486" t="s">
        <v>37</v>
      </c>
      <c r="X1486" t="s">
        <v>37</v>
      </c>
      <c r="Y1486" t="s">
        <v>37</v>
      </c>
      <c r="Z1486" t="s">
        <v>6831</v>
      </c>
      <c r="AA1486" t="s">
        <v>44</v>
      </c>
      <c r="AB1486" t="s">
        <v>44</v>
      </c>
      <c r="AC1486" t="s">
        <v>45</v>
      </c>
      <c r="AD1486" t="s">
        <v>190</v>
      </c>
      <c r="AE1486" t="s">
        <v>6504</v>
      </c>
      <c r="AF1486" t="s">
        <v>48</v>
      </c>
      <c r="AG1486">
        <v>620729</v>
      </c>
      <c r="AH1486">
        <v>1</v>
      </c>
      <c r="AI1486">
        <v>1</v>
      </c>
    </row>
    <row r="1487" spans="1:35" ht="16.850000000000001" customHeight="1">
      <c r="A1487" s="65" t="str">
        <f>IF(L1487="","",IF(COUNTIF(Wip!K:K,L1487)=0,IF(W1487="","KGB","KBB"),IF(AND(_xlfn.IFNA(VLOOKUP(L1487,Wip!K:M,3,0),"")="Y",Q1487="MTCAPPLYCONF"),"On Hold",IF(W1487="","KGB","KBB"))))</f>
        <v>KGB</v>
      </c>
      <c r="B1487" s="65" t="str">
        <f>IF(A1487="on hold", "on hold",
 IF(A1487="KGB", "Standard Shipment",
  IF(IFERROR(IFERROR(VLOOKUP(L1487, List!D:J, 7, 0), VLOOKUP(L1487&amp;"", List!D:J, 7, 0)), 0)=0,
   IF(IFERROR(IFERROR(VLOOKUP(L1487, 'CND List'!$A:$C, 3, 0), VLOOKUP(L1487&amp;"", 'CND List'!$A:$C, 3, 0)), 0)=0,
    IF(A1487="KBB", "-", ""),
    IFERROR(VLOOKUP(L1487, 'CND List'!$A:$C, 3, 0), VLOOKUP(L1487&amp;"", 'CND List'!$A:$C, 3, 0))
   ),
   IFERROR(VLOOKUP(L1487, List!D:J, 7, 0), VLOOKUP(L1487&amp;"", List!D:J, 7, 0))
  )
 )
)</f>
        <v>Standard Shipment</v>
      </c>
      <c r="C1487" s="66" t="str">
        <f t="shared" si="24"/>
        <v>Standard Shipment</v>
      </c>
      <c r="D1487" s="67" t="str">
        <f ca="1">IF(C1487="Local Scrap","Closed",IFERROR(IF(A1487="kgb","Closed",IF(MID(C1487,5,1)="Q","Closed",LOOKUP(TODAY()-W1487, {0,31,91,181,366}, {"0-30天","31-90天","91-180天","181-365天","365天以上"}))), LOOKUP(TODAY()-Z1487, {0,31,91,181,366}, {"0-30天","31-90天","91-180天","181-365天","365天以上"})))</f>
        <v>Closed</v>
      </c>
      <c r="E1487" s="67" t="str" cm="1">
        <f t="array" ref="E1487">IF(A1487&lt;&gt;"kbb", "", IF(IFERROR(VALUE(V1487), 0)=MAX(INDEX(($A$2:$A$4929="kbb")*($L$2:$L$4929=L1487)*IFERROR(VALUE($V$2:$V$4929), 0), 0)), "最新", "歷史重複"))</f>
        <v/>
      </c>
      <c r="F1487" t="s">
        <v>6802</v>
      </c>
      <c r="G1487" t="s">
        <v>29</v>
      </c>
      <c r="H1487" t="s">
        <v>30</v>
      </c>
      <c r="I1487" t="s">
        <v>6154</v>
      </c>
      <c r="J1487" t="s">
        <v>6803</v>
      </c>
      <c r="K1487" t="s">
        <v>6804</v>
      </c>
      <c r="L1487" t="s">
        <v>6832</v>
      </c>
      <c r="M1487" t="s">
        <v>981</v>
      </c>
      <c r="N1487" t="s">
        <v>556</v>
      </c>
      <c r="O1487" t="s">
        <v>37</v>
      </c>
      <c r="P1487" t="s">
        <v>6833</v>
      </c>
      <c r="Q1487" t="s">
        <v>38</v>
      </c>
      <c r="R1487" t="s">
        <v>1070</v>
      </c>
      <c r="S1487" t="s">
        <v>6822</v>
      </c>
      <c r="T1487" t="s">
        <v>6834</v>
      </c>
      <c r="U1487" t="s">
        <v>6502</v>
      </c>
      <c r="V1487" t="s">
        <v>6502</v>
      </c>
      <c r="W1487" t="s">
        <v>37</v>
      </c>
      <c r="X1487" t="s">
        <v>37</v>
      </c>
      <c r="Y1487" t="s">
        <v>37</v>
      </c>
      <c r="Z1487" t="s">
        <v>6835</v>
      </c>
      <c r="AA1487" t="s">
        <v>44</v>
      </c>
      <c r="AB1487" t="s">
        <v>44</v>
      </c>
      <c r="AC1487" t="s">
        <v>45</v>
      </c>
      <c r="AD1487" t="s">
        <v>190</v>
      </c>
      <c r="AE1487" t="s">
        <v>6504</v>
      </c>
      <c r="AF1487" t="s">
        <v>48</v>
      </c>
      <c r="AG1487">
        <v>620729</v>
      </c>
      <c r="AH1487">
        <v>1</v>
      </c>
      <c r="AI1487">
        <v>1</v>
      </c>
    </row>
    <row r="1488" spans="1:35" ht="16.850000000000001" customHeight="1">
      <c r="A1488" s="65" t="str">
        <f>IF(L1488="","",IF(COUNTIF(Wip!K:K,L1488)=0,IF(W1488="","KGB","KBB"),IF(AND(_xlfn.IFNA(VLOOKUP(L1488,Wip!K:M,3,0),"")="Y",Q1488="MTCAPPLYCONF"),"On Hold",IF(W1488="","KGB","KBB"))))</f>
        <v>KGB</v>
      </c>
      <c r="B1488" s="65" t="str">
        <f>IF(A1488="on hold", "on hold",
 IF(A1488="KGB", "Standard Shipment",
  IF(IFERROR(IFERROR(VLOOKUP(L1488, List!D:J, 7, 0), VLOOKUP(L1488&amp;"", List!D:J, 7, 0)), 0)=0,
   IF(IFERROR(IFERROR(VLOOKUP(L1488, 'CND List'!$A:$C, 3, 0), VLOOKUP(L1488&amp;"", 'CND List'!$A:$C, 3, 0)), 0)=0,
    IF(A1488="KBB", "-", ""),
    IFERROR(VLOOKUP(L1488, 'CND List'!$A:$C, 3, 0), VLOOKUP(L1488&amp;"", 'CND List'!$A:$C, 3, 0))
   ),
   IFERROR(VLOOKUP(L1488, List!D:J, 7, 0), VLOOKUP(L1488&amp;"", List!D:J, 7, 0))
  )
 )
)</f>
        <v>Standard Shipment</v>
      </c>
      <c r="C1488" s="66" t="str">
        <f t="shared" si="24"/>
        <v>Standard Shipment</v>
      </c>
      <c r="D1488" s="67" t="str">
        <f ca="1">IF(C1488="Local Scrap","Closed",IFERROR(IF(A1488="kgb","Closed",IF(MID(C1488,5,1)="Q","Closed",LOOKUP(TODAY()-W1488, {0,31,91,181,366}, {"0-30天","31-90天","91-180天","181-365天","365天以上"}))), LOOKUP(TODAY()-Z1488, {0,31,91,181,366}, {"0-30天","31-90天","91-180天","181-365天","365天以上"})))</f>
        <v>Closed</v>
      </c>
      <c r="E1488" s="67" t="str" cm="1">
        <f t="array" ref="E1488">IF(A1488&lt;&gt;"kbb", "", IF(IFERROR(VALUE(V1488), 0)=MAX(INDEX(($A$2:$A$4929="kbb")*($L$2:$L$4929=L1488)*IFERROR(VALUE($V$2:$V$4929), 0), 0)), "最新", "歷史重複"))</f>
        <v/>
      </c>
      <c r="F1488" t="s">
        <v>6802</v>
      </c>
      <c r="G1488" t="s">
        <v>29</v>
      </c>
      <c r="H1488" t="s">
        <v>30</v>
      </c>
      <c r="I1488" t="s">
        <v>6154</v>
      </c>
      <c r="J1488" t="s">
        <v>6803</v>
      </c>
      <c r="K1488" t="s">
        <v>6804</v>
      </c>
      <c r="L1488" t="s">
        <v>6836</v>
      </c>
      <c r="M1488" t="s">
        <v>205</v>
      </c>
      <c r="N1488" t="s">
        <v>206</v>
      </c>
      <c r="O1488" t="s">
        <v>37</v>
      </c>
      <c r="P1488" t="s">
        <v>6837</v>
      </c>
      <c r="Q1488" t="s">
        <v>38</v>
      </c>
      <c r="R1488" t="s">
        <v>53</v>
      </c>
      <c r="S1488" t="s">
        <v>6806</v>
      </c>
      <c r="T1488" t="s">
        <v>6838</v>
      </c>
      <c r="U1488" t="s">
        <v>6839</v>
      </c>
      <c r="V1488" t="s">
        <v>6839</v>
      </c>
      <c r="W1488" t="s">
        <v>37</v>
      </c>
      <c r="X1488" t="s">
        <v>37</v>
      </c>
      <c r="Y1488" t="s">
        <v>37</v>
      </c>
      <c r="Z1488" t="s">
        <v>6840</v>
      </c>
      <c r="AA1488" t="s">
        <v>44</v>
      </c>
      <c r="AB1488" t="s">
        <v>44</v>
      </c>
      <c r="AC1488" t="s">
        <v>45</v>
      </c>
      <c r="AD1488" t="s">
        <v>190</v>
      </c>
      <c r="AE1488" t="s">
        <v>6841</v>
      </c>
      <c r="AF1488" t="s">
        <v>48</v>
      </c>
      <c r="AG1488">
        <v>621347</v>
      </c>
      <c r="AH1488">
        <v>1</v>
      </c>
      <c r="AI1488">
        <v>1</v>
      </c>
    </row>
    <row r="1489" spans="1:35" ht="16.850000000000001" customHeight="1">
      <c r="A1489" s="65" t="str">
        <f>IF(L1489="","",IF(COUNTIF(Wip!K:K,L1489)=0,IF(W1489="","KGB","KBB"),IF(AND(_xlfn.IFNA(VLOOKUP(L1489,Wip!K:M,3,0),"")="Y",Q1489="MTCAPPLYCONF"),"On Hold",IF(W1489="","KGB","KBB"))))</f>
        <v>KBB</v>
      </c>
      <c r="B1489" s="65">
        <f>IF(A1489="on hold", "on hold",
 IF(A1489="KGB", "Standard Shipment",
  IF(IFERROR(IFERROR(VLOOKUP(L1489, List!D:J, 7, 0), VLOOKUP(L1489&amp;"", List!D:J, 7, 0)), 0)=0,
   IF(IFERROR(IFERROR(VLOOKUP(L1489, 'CND List'!$A:$C, 3, 0), VLOOKUP(L1489&amp;"", 'CND List'!$A:$C, 3, 0)), 0)=0,
    IF(A1489="KBB", "-", ""),
    IFERROR(VLOOKUP(L1489, 'CND List'!$A:$C, 3, 0), VLOOKUP(L1489&amp;"", 'CND List'!$A:$C, 3, 0))
   ),
   IFERROR(VLOOKUP(L1489, List!D:J, 7, 0), VLOOKUP(L1489&amp;"", List!D:J, 7, 0))
  )
 )
)</f>
        <v>45852</v>
      </c>
      <c r="C1489" s="66" t="str">
        <f t="shared" si="24"/>
        <v>2025Q3</v>
      </c>
      <c r="D1489" s="67" t="str">
        <f ca="1">IF(C1489="Local Scrap","Closed",IFERROR(IF(A1489="kgb","Closed",IF(MID(C1489,5,1)="Q","Closed",LOOKUP(TODAY()-W1489, {0,31,91,181,366}, {"0-30天","31-90天","91-180天","181-365天","365天以上"}))), LOOKUP(TODAY()-Z1489, {0,31,91,181,366}, {"0-30天","31-90天","91-180天","181-365天","365天以上"})))</f>
        <v>Closed</v>
      </c>
      <c r="E1489" s="67" t="str" cm="1">
        <f t="array" ref="E1489">IF(A1489&lt;&gt;"kbb", "", IF(IFERROR(VALUE(V1489), 0)=MAX(INDEX(($A$2:$A$4929="kbb")*($L$2:$L$4929=L1489)*IFERROR(VALUE($V$2:$V$4929), 0), 0)), "最新", "歷史重複"))</f>
        <v>最新</v>
      </c>
      <c r="F1489" t="s">
        <v>6802</v>
      </c>
      <c r="G1489" t="s">
        <v>29</v>
      </c>
      <c r="H1489" t="s">
        <v>30</v>
      </c>
      <c r="I1489" t="s">
        <v>6154</v>
      </c>
      <c r="J1489" t="s">
        <v>6803</v>
      </c>
      <c r="K1489" t="s">
        <v>6804</v>
      </c>
      <c r="L1489" t="s">
        <v>6842</v>
      </c>
      <c r="M1489" t="s">
        <v>205</v>
      </c>
      <c r="N1489" t="s">
        <v>206</v>
      </c>
      <c r="O1489" t="s">
        <v>37</v>
      </c>
      <c r="P1489" t="s">
        <v>6842</v>
      </c>
      <c r="Q1489" t="s">
        <v>38</v>
      </c>
      <c r="R1489" t="s">
        <v>743</v>
      </c>
      <c r="S1489" t="s">
        <v>6822</v>
      </c>
      <c r="T1489" t="s">
        <v>37</v>
      </c>
      <c r="U1489" t="s">
        <v>37</v>
      </c>
      <c r="V1489" t="s">
        <v>6843</v>
      </c>
      <c r="W1489" t="s">
        <v>1157</v>
      </c>
      <c r="X1489" t="s">
        <v>114</v>
      </c>
      <c r="Y1489" t="s">
        <v>1158</v>
      </c>
      <c r="Z1489" t="s">
        <v>6844</v>
      </c>
      <c r="AA1489" t="s">
        <v>44</v>
      </c>
      <c r="AB1489" t="s">
        <v>44</v>
      </c>
      <c r="AC1489" t="s">
        <v>117</v>
      </c>
      <c r="AD1489" t="s">
        <v>190</v>
      </c>
      <c r="AE1489" t="s">
        <v>37</v>
      </c>
      <c r="AF1489" t="s">
        <v>37</v>
      </c>
      <c r="AG1489" t="s">
        <v>37</v>
      </c>
      <c r="AH1489" t="s">
        <v>37</v>
      </c>
      <c r="AI1489" t="s">
        <v>37</v>
      </c>
    </row>
    <row r="1490" spans="1:35" ht="16.850000000000001" customHeight="1">
      <c r="A1490" s="65" t="str">
        <f>IF(L1490="","",IF(COUNTIF(Wip!K:K,L1490)=0,IF(W1490="","KGB","KBB"),IF(AND(_xlfn.IFNA(VLOOKUP(L1490,Wip!K:M,3,0),"")="Y",Q1490="MTCAPPLYCONF"),"On Hold",IF(W1490="","KGB","KBB"))))</f>
        <v>KGB</v>
      </c>
      <c r="B1490" s="65" t="str">
        <f>IF(A1490="on hold", "on hold",
 IF(A1490="KGB", "Standard Shipment",
  IF(IFERROR(IFERROR(VLOOKUP(L1490, List!D:J, 7, 0), VLOOKUP(L1490&amp;"", List!D:J, 7, 0)), 0)=0,
   IF(IFERROR(IFERROR(VLOOKUP(L1490, 'CND List'!$A:$C, 3, 0), VLOOKUP(L1490&amp;"", 'CND List'!$A:$C, 3, 0)), 0)=0,
    IF(A1490="KBB", "-", ""),
    IFERROR(VLOOKUP(L1490, 'CND List'!$A:$C, 3, 0), VLOOKUP(L1490&amp;"", 'CND List'!$A:$C, 3, 0))
   ),
   IFERROR(VLOOKUP(L1490, List!D:J, 7, 0), VLOOKUP(L1490&amp;"", List!D:J, 7, 0))
  )
 )
)</f>
        <v>Standard Shipment</v>
      </c>
      <c r="C1490" s="66" t="str">
        <f t="shared" si="24"/>
        <v>Standard Shipment</v>
      </c>
      <c r="D1490" s="67" t="str">
        <f ca="1">IF(C1490="Local Scrap","Closed",IFERROR(IF(A1490="kgb","Closed",IF(MID(C1490,5,1)="Q","Closed",LOOKUP(TODAY()-W1490, {0,31,91,181,366}, {"0-30天","31-90天","91-180天","181-365天","365天以上"}))), LOOKUP(TODAY()-Z1490, {0,31,91,181,366}, {"0-30天","31-90天","91-180天","181-365天","365天以上"})))</f>
        <v>Closed</v>
      </c>
      <c r="E1490" s="67" t="str" cm="1">
        <f t="array" ref="E1490">IF(A1490&lt;&gt;"kbb", "", IF(IFERROR(VALUE(V1490), 0)=MAX(INDEX(($A$2:$A$4929="kbb")*($L$2:$L$4929=L1490)*IFERROR(VALUE($V$2:$V$4929), 0), 0)), "最新", "歷史重複"))</f>
        <v/>
      </c>
      <c r="F1490" t="s">
        <v>6802</v>
      </c>
      <c r="G1490" t="s">
        <v>29</v>
      </c>
      <c r="H1490" t="s">
        <v>30</v>
      </c>
      <c r="I1490" t="s">
        <v>6154</v>
      </c>
      <c r="J1490" t="s">
        <v>6803</v>
      </c>
      <c r="K1490" t="s">
        <v>6804</v>
      </c>
      <c r="L1490" t="s">
        <v>6845</v>
      </c>
      <c r="M1490" t="s">
        <v>4046</v>
      </c>
      <c r="N1490" t="s">
        <v>556</v>
      </c>
      <c r="O1490" t="s">
        <v>37</v>
      </c>
      <c r="P1490" t="s">
        <v>6846</v>
      </c>
      <c r="Q1490" t="s">
        <v>38</v>
      </c>
      <c r="R1490" t="s">
        <v>743</v>
      </c>
      <c r="S1490" t="s">
        <v>6822</v>
      </c>
      <c r="T1490" t="s">
        <v>6847</v>
      </c>
      <c r="U1490" t="s">
        <v>6502</v>
      </c>
      <c r="V1490" t="s">
        <v>6502</v>
      </c>
      <c r="W1490" t="s">
        <v>37</v>
      </c>
      <c r="X1490" t="s">
        <v>37</v>
      </c>
      <c r="Y1490" t="s">
        <v>37</v>
      </c>
      <c r="Z1490" t="s">
        <v>6848</v>
      </c>
      <c r="AA1490" t="s">
        <v>44</v>
      </c>
      <c r="AB1490" t="s">
        <v>44</v>
      </c>
      <c r="AC1490" t="s">
        <v>45</v>
      </c>
      <c r="AD1490" t="s">
        <v>190</v>
      </c>
      <c r="AE1490" t="s">
        <v>6532</v>
      </c>
      <c r="AF1490" t="s">
        <v>48</v>
      </c>
      <c r="AG1490">
        <v>620729</v>
      </c>
      <c r="AH1490">
        <v>1</v>
      </c>
      <c r="AI1490">
        <v>1</v>
      </c>
    </row>
    <row r="1491" spans="1:35" ht="16.850000000000001" customHeight="1">
      <c r="A1491" s="65" t="str">
        <f>IF(L1491="","",IF(COUNTIF(Wip!K:K,L1491)=0,IF(W1491="","KGB","KBB"),IF(AND(_xlfn.IFNA(VLOOKUP(L1491,Wip!K:M,3,0),"")="Y",Q1491="MTCAPPLYCONF"),"On Hold",IF(W1491="","KGB","KBB"))))</f>
        <v>KGB</v>
      </c>
      <c r="B1491" s="65" t="str">
        <f>IF(A1491="on hold", "on hold",
 IF(A1491="KGB", "Standard Shipment",
  IF(IFERROR(IFERROR(VLOOKUP(L1491, List!D:J, 7, 0), VLOOKUP(L1491&amp;"", List!D:J, 7, 0)), 0)=0,
   IF(IFERROR(IFERROR(VLOOKUP(L1491, 'CND List'!$A:$C, 3, 0), VLOOKUP(L1491&amp;"", 'CND List'!$A:$C, 3, 0)), 0)=0,
    IF(A1491="KBB", "-", ""),
    IFERROR(VLOOKUP(L1491, 'CND List'!$A:$C, 3, 0), VLOOKUP(L1491&amp;"", 'CND List'!$A:$C, 3, 0))
   ),
   IFERROR(VLOOKUP(L1491, List!D:J, 7, 0), VLOOKUP(L1491&amp;"", List!D:J, 7, 0))
  )
 )
)</f>
        <v>Standard Shipment</v>
      </c>
      <c r="C1491" s="66" t="str">
        <f t="shared" si="24"/>
        <v>Standard Shipment</v>
      </c>
      <c r="D1491" s="67" t="str">
        <f ca="1">IF(C1491="Local Scrap","Closed",IFERROR(IF(A1491="kgb","Closed",IF(MID(C1491,5,1)="Q","Closed",LOOKUP(TODAY()-W1491, {0,31,91,181,366}, {"0-30天","31-90天","91-180天","181-365天","365天以上"}))), LOOKUP(TODAY()-Z1491, {0,31,91,181,366}, {"0-30天","31-90天","91-180天","181-365天","365天以上"})))</f>
        <v>Closed</v>
      </c>
      <c r="E1491" s="67" t="str" cm="1">
        <f t="array" ref="E1491">IF(A1491&lt;&gt;"kbb", "", IF(IFERROR(VALUE(V1491), 0)=MAX(INDEX(($A$2:$A$4929="kbb")*($L$2:$L$4929=L1491)*IFERROR(VALUE($V$2:$V$4929), 0), 0)), "最新", "歷史重複"))</f>
        <v/>
      </c>
      <c r="F1491" t="s">
        <v>6802</v>
      </c>
      <c r="G1491" t="s">
        <v>29</v>
      </c>
      <c r="H1491" t="s">
        <v>30</v>
      </c>
      <c r="I1491" t="s">
        <v>6154</v>
      </c>
      <c r="J1491" t="s">
        <v>6803</v>
      </c>
      <c r="K1491" t="s">
        <v>6804</v>
      </c>
      <c r="L1491" t="s">
        <v>6849</v>
      </c>
      <c r="M1491" t="s">
        <v>4046</v>
      </c>
      <c r="N1491" t="s">
        <v>556</v>
      </c>
      <c r="O1491" t="s">
        <v>37</v>
      </c>
      <c r="P1491" t="s">
        <v>6850</v>
      </c>
      <c r="Q1491" t="s">
        <v>38</v>
      </c>
      <c r="R1491" t="s">
        <v>743</v>
      </c>
      <c r="S1491" t="s">
        <v>6822</v>
      </c>
      <c r="T1491" t="s">
        <v>6851</v>
      </c>
      <c r="U1491" t="s">
        <v>6502</v>
      </c>
      <c r="V1491" t="s">
        <v>6502</v>
      </c>
      <c r="W1491" t="s">
        <v>37</v>
      </c>
      <c r="X1491" t="s">
        <v>37</v>
      </c>
      <c r="Y1491" t="s">
        <v>37</v>
      </c>
      <c r="Z1491" t="s">
        <v>6852</v>
      </c>
      <c r="AA1491" t="s">
        <v>44</v>
      </c>
      <c r="AB1491" t="s">
        <v>44</v>
      </c>
      <c r="AC1491" t="s">
        <v>45</v>
      </c>
      <c r="AD1491" t="s">
        <v>190</v>
      </c>
      <c r="AE1491" t="s">
        <v>6504</v>
      </c>
      <c r="AF1491" t="s">
        <v>48</v>
      </c>
      <c r="AG1491">
        <v>620729</v>
      </c>
      <c r="AH1491">
        <v>1</v>
      </c>
      <c r="AI1491">
        <v>1</v>
      </c>
    </row>
    <row r="1492" spans="1:35" ht="16.850000000000001" customHeight="1">
      <c r="A1492" s="65" t="str">
        <f>IF(L1492="","",IF(COUNTIF(Wip!K:K,L1492)=0,IF(W1492="","KGB","KBB"),IF(AND(_xlfn.IFNA(VLOOKUP(L1492,Wip!K:M,3,0),"")="Y",Q1492="MTCAPPLYCONF"),"On Hold",IF(W1492="","KGB","KBB"))))</f>
        <v>KGB</v>
      </c>
      <c r="B1492" s="65" t="str">
        <f>IF(A1492="on hold", "on hold",
 IF(A1492="KGB", "Standard Shipment",
  IF(IFERROR(IFERROR(VLOOKUP(L1492, List!D:J, 7, 0), VLOOKUP(L1492&amp;"", List!D:J, 7, 0)), 0)=0,
   IF(IFERROR(IFERROR(VLOOKUP(L1492, 'CND List'!$A:$C, 3, 0), VLOOKUP(L1492&amp;"", 'CND List'!$A:$C, 3, 0)), 0)=0,
    IF(A1492="KBB", "-", ""),
    IFERROR(VLOOKUP(L1492, 'CND List'!$A:$C, 3, 0), VLOOKUP(L1492&amp;"", 'CND List'!$A:$C, 3, 0))
   ),
   IFERROR(VLOOKUP(L1492, List!D:J, 7, 0), VLOOKUP(L1492&amp;"", List!D:J, 7, 0))
  )
 )
)</f>
        <v>Standard Shipment</v>
      </c>
      <c r="C1492" s="66" t="str">
        <f t="shared" si="24"/>
        <v>Standard Shipment</v>
      </c>
      <c r="D1492" s="67" t="str">
        <f ca="1">IF(C1492="Local Scrap","Closed",IFERROR(IF(A1492="kgb","Closed",IF(MID(C1492,5,1)="Q","Closed",LOOKUP(TODAY()-W1492, {0,31,91,181,366}, {"0-30天","31-90天","91-180天","181-365天","365天以上"}))), LOOKUP(TODAY()-Z1492, {0,31,91,181,366}, {"0-30天","31-90天","91-180天","181-365天","365天以上"})))</f>
        <v>Closed</v>
      </c>
      <c r="E1492" s="67" t="str" cm="1">
        <f t="array" ref="E1492">IF(A1492&lt;&gt;"kbb", "", IF(IFERROR(VALUE(V1492), 0)=MAX(INDEX(($A$2:$A$4929="kbb")*($L$2:$L$4929=L1492)*IFERROR(VALUE($V$2:$V$4929), 0), 0)), "最新", "歷史重複"))</f>
        <v/>
      </c>
      <c r="F1492" t="s">
        <v>6853</v>
      </c>
      <c r="G1492" t="s">
        <v>29</v>
      </c>
      <c r="H1492" t="s">
        <v>30</v>
      </c>
      <c r="I1492" t="s">
        <v>6154</v>
      </c>
      <c r="J1492" t="s">
        <v>6854</v>
      </c>
      <c r="K1492" t="s">
        <v>6855</v>
      </c>
      <c r="L1492" t="s">
        <v>6856</v>
      </c>
      <c r="M1492" t="s">
        <v>3806</v>
      </c>
      <c r="N1492" t="s">
        <v>456</v>
      </c>
      <c r="O1492" t="s">
        <v>37</v>
      </c>
      <c r="P1492" t="s">
        <v>6857</v>
      </c>
      <c r="Q1492" t="s">
        <v>38</v>
      </c>
      <c r="R1492" t="s">
        <v>743</v>
      </c>
      <c r="S1492" t="s">
        <v>6858</v>
      </c>
      <c r="T1492" t="s">
        <v>6859</v>
      </c>
      <c r="U1492" t="s">
        <v>6860</v>
      </c>
      <c r="V1492" t="s">
        <v>6860</v>
      </c>
      <c r="W1492" t="s">
        <v>37</v>
      </c>
      <c r="X1492" t="s">
        <v>37</v>
      </c>
      <c r="Y1492" t="s">
        <v>37</v>
      </c>
      <c r="Z1492" t="s">
        <v>6861</v>
      </c>
      <c r="AA1492" t="s">
        <v>44</v>
      </c>
      <c r="AB1492" t="s">
        <v>44</v>
      </c>
      <c r="AC1492" t="s">
        <v>45</v>
      </c>
      <c r="AD1492" t="s">
        <v>460</v>
      </c>
      <c r="AE1492" t="s">
        <v>6862</v>
      </c>
      <c r="AF1492" t="s">
        <v>48</v>
      </c>
      <c r="AG1492">
        <v>620772</v>
      </c>
      <c r="AH1492">
        <v>1</v>
      </c>
      <c r="AI1492">
        <v>1</v>
      </c>
    </row>
    <row r="1493" spans="1:35" ht="16.850000000000001" customHeight="1">
      <c r="A1493" s="65" t="str">
        <f>IF(L1493="","",IF(COUNTIF(Wip!K:K,L1493)=0,IF(W1493="","KGB","KBB"),IF(AND(_xlfn.IFNA(VLOOKUP(L1493,Wip!K:M,3,0),"")="Y",Q1493="MTCAPPLYCONF"),"On Hold",IF(W1493="","KGB","KBB"))))</f>
        <v>KGB</v>
      </c>
      <c r="B1493" s="65" t="str">
        <f>IF(A1493="on hold", "on hold",
 IF(A1493="KGB", "Standard Shipment",
  IF(IFERROR(IFERROR(VLOOKUP(L1493, List!D:J, 7, 0), VLOOKUP(L1493&amp;"", List!D:J, 7, 0)), 0)=0,
   IF(IFERROR(IFERROR(VLOOKUP(L1493, 'CND List'!$A:$C, 3, 0), VLOOKUP(L1493&amp;"", 'CND List'!$A:$C, 3, 0)), 0)=0,
    IF(A1493="KBB", "-", ""),
    IFERROR(VLOOKUP(L1493, 'CND List'!$A:$C, 3, 0), VLOOKUP(L1493&amp;"", 'CND List'!$A:$C, 3, 0))
   ),
   IFERROR(VLOOKUP(L1493, List!D:J, 7, 0), VLOOKUP(L1493&amp;"", List!D:J, 7, 0))
  )
 )
)</f>
        <v>Standard Shipment</v>
      </c>
      <c r="C1493" s="66" t="str">
        <f t="shared" si="24"/>
        <v>Standard Shipment</v>
      </c>
      <c r="D1493" s="67" t="str">
        <f ca="1">IF(C1493="Local Scrap","Closed",IFERROR(IF(A1493="kgb","Closed",IF(MID(C1493,5,1)="Q","Closed",LOOKUP(TODAY()-W1493, {0,31,91,181,366}, {"0-30天","31-90天","91-180天","181-365天","365天以上"}))), LOOKUP(TODAY()-Z1493, {0,31,91,181,366}, {"0-30天","31-90天","91-180天","181-365天","365天以上"})))</f>
        <v>Closed</v>
      </c>
      <c r="E1493" s="67" t="str" cm="1">
        <f t="array" ref="E1493">IF(A1493&lt;&gt;"kbb", "", IF(IFERROR(VALUE(V1493), 0)=MAX(INDEX(($A$2:$A$4929="kbb")*($L$2:$L$4929=L1493)*IFERROR(VALUE($V$2:$V$4929), 0), 0)), "最新", "歷史重複"))</f>
        <v/>
      </c>
      <c r="F1493" t="s">
        <v>6853</v>
      </c>
      <c r="G1493" t="s">
        <v>29</v>
      </c>
      <c r="H1493" t="s">
        <v>30</v>
      </c>
      <c r="I1493" t="s">
        <v>6154</v>
      </c>
      <c r="J1493" t="s">
        <v>6854</v>
      </c>
      <c r="K1493" t="s">
        <v>6855</v>
      </c>
      <c r="L1493" t="s">
        <v>6863</v>
      </c>
      <c r="M1493" t="s">
        <v>336</v>
      </c>
      <c r="N1493" t="s">
        <v>337</v>
      </c>
      <c r="O1493" t="s">
        <v>37</v>
      </c>
      <c r="P1493" t="s">
        <v>6864</v>
      </c>
      <c r="Q1493" t="s">
        <v>38</v>
      </c>
      <c r="R1493" t="s">
        <v>743</v>
      </c>
      <c r="S1493" t="s">
        <v>6865</v>
      </c>
      <c r="T1493" t="s">
        <v>6866</v>
      </c>
      <c r="U1493" t="s">
        <v>6511</v>
      </c>
      <c r="V1493" t="s">
        <v>6511</v>
      </c>
      <c r="W1493" t="s">
        <v>37</v>
      </c>
      <c r="X1493" t="s">
        <v>37</v>
      </c>
      <c r="Y1493" t="s">
        <v>37</v>
      </c>
      <c r="Z1493" t="s">
        <v>6867</v>
      </c>
      <c r="AA1493" t="s">
        <v>44</v>
      </c>
      <c r="AB1493" t="s">
        <v>44</v>
      </c>
      <c r="AC1493" t="s">
        <v>45</v>
      </c>
      <c r="AD1493" t="s">
        <v>87</v>
      </c>
      <c r="AE1493" t="s">
        <v>6513</v>
      </c>
      <c r="AF1493" t="s">
        <v>48</v>
      </c>
      <c r="AG1493">
        <v>620233</v>
      </c>
      <c r="AH1493">
        <v>1</v>
      </c>
      <c r="AI1493">
        <v>1</v>
      </c>
    </row>
    <row r="1494" spans="1:35" ht="16.850000000000001" customHeight="1">
      <c r="A1494" s="65" t="str">
        <f>IF(L1494="","",IF(COUNTIF(Wip!K:K,L1494)=0,IF(W1494="","KGB","KBB"),IF(AND(_xlfn.IFNA(VLOOKUP(L1494,Wip!K:M,3,0),"")="Y",Q1494="MTCAPPLYCONF"),"On Hold",IF(W1494="","KGB","KBB"))))</f>
        <v>KGB</v>
      </c>
      <c r="B1494" s="65" t="str">
        <f>IF(A1494="on hold", "on hold",
 IF(A1494="KGB", "Standard Shipment",
  IF(IFERROR(IFERROR(VLOOKUP(L1494, List!D:J, 7, 0), VLOOKUP(L1494&amp;"", List!D:J, 7, 0)), 0)=0,
   IF(IFERROR(IFERROR(VLOOKUP(L1494, 'CND List'!$A:$C, 3, 0), VLOOKUP(L1494&amp;"", 'CND List'!$A:$C, 3, 0)), 0)=0,
    IF(A1494="KBB", "-", ""),
    IFERROR(VLOOKUP(L1494, 'CND List'!$A:$C, 3, 0), VLOOKUP(L1494&amp;"", 'CND List'!$A:$C, 3, 0))
   ),
   IFERROR(VLOOKUP(L1494, List!D:J, 7, 0), VLOOKUP(L1494&amp;"", List!D:J, 7, 0))
  )
 )
)</f>
        <v>Standard Shipment</v>
      </c>
      <c r="C1494" s="66" t="str">
        <f t="shared" si="24"/>
        <v>Standard Shipment</v>
      </c>
      <c r="D1494" s="67" t="str">
        <f ca="1">IF(C1494="Local Scrap","Closed",IFERROR(IF(A1494="kgb","Closed",IF(MID(C1494,5,1)="Q","Closed",LOOKUP(TODAY()-W1494, {0,31,91,181,366}, {"0-30天","31-90天","91-180天","181-365天","365天以上"}))), LOOKUP(TODAY()-Z1494, {0,31,91,181,366}, {"0-30天","31-90天","91-180天","181-365天","365天以上"})))</f>
        <v>Closed</v>
      </c>
      <c r="E1494" s="67" t="str" cm="1">
        <f t="array" ref="E1494">IF(A1494&lt;&gt;"kbb", "", IF(IFERROR(VALUE(V1494), 0)=MAX(INDEX(($A$2:$A$4929="kbb")*($L$2:$L$4929=L1494)*IFERROR(VALUE($V$2:$V$4929), 0), 0)), "最新", "歷史重複"))</f>
        <v/>
      </c>
      <c r="F1494" t="s">
        <v>6853</v>
      </c>
      <c r="G1494" t="s">
        <v>29</v>
      </c>
      <c r="H1494" t="s">
        <v>30</v>
      </c>
      <c r="I1494" t="s">
        <v>6154</v>
      </c>
      <c r="J1494" t="s">
        <v>6854</v>
      </c>
      <c r="K1494" t="s">
        <v>6855</v>
      </c>
      <c r="L1494" t="s">
        <v>6868</v>
      </c>
      <c r="M1494" t="s">
        <v>3806</v>
      </c>
      <c r="N1494" t="s">
        <v>456</v>
      </c>
      <c r="O1494" t="s">
        <v>37</v>
      </c>
      <c r="P1494" t="s">
        <v>6869</v>
      </c>
      <c r="Q1494" t="s">
        <v>38</v>
      </c>
      <c r="R1494" t="s">
        <v>1070</v>
      </c>
      <c r="S1494" t="s">
        <v>6870</v>
      </c>
      <c r="T1494" t="s">
        <v>6871</v>
      </c>
      <c r="U1494" t="s">
        <v>6860</v>
      </c>
      <c r="V1494" t="s">
        <v>6860</v>
      </c>
      <c r="W1494" t="s">
        <v>37</v>
      </c>
      <c r="X1494" t="s">
        <v>37</v>
      </c>
      <c r="Y1494" t="s">
        <v>37</v>
      </c>
      <c r="Z1494" t="s">
        <v>6872</v>
      </c>
      <c r="AA1494" t="s">
        <v>44</v>
      </c>
      <c r="AB1494" t="s">
        <v>44</v>
      </c>
      <c r="AC1494" t="s">
        <v>45</v>
      </c>
      <c r="AD1494" t="s">
        <v>460</v>
      </c>
      <c r="AE1494" t="s">
        <v>6862</v>
      </c>
      <c r="AF1494" t="s">
        <v>48</v>
      </c>
      <c r="AG1494">
        <v>620772</v>
      </c>
      <c r="AH1494">
        <v>1</v>
      </c>
      <c r="AI1494">
        <v>1</v>
      </c>
    </row>
    <row r="1495" spans="1:35" ht="16.850000000000001" customHeight="1">
      <c r="A1495" s="65" t="str">
        <f>IF(L1495="","",IF(COUNTIF(Wip!K:K,L1495)=0,IF(W1495="","KGB","KBB"),IF(AND(_xlfn.IFNA(VLOOKUP(L1495,Wip!K:M,3,0),"")="Y",Q1495="MTCAPPLYCONF"),"On Hold",IF(W1495="","KGB","KBB"))))</f>
        <v>KBB</v>
      </c>
      <c r="B1495" s="65">
        <f>IF(A1495="on hold", "on hold",
 IF(A1495="KGB", "Standard Shipment",
  IF(IFERROR(IFERROR(VLOOKUP(L1495, List!D:J, 7, 0), VLOOKUP(L1495&amp;"", List!D:J, 7, 0)), 0)=0,
   IF(IFERROR(IFERROR(VLOOKUP(L1495, 'CND List'!$A:$C, 3, 0), VLOOKUP(L1495&amp;"", 'CND List'!$A:$C, 3, 0)), 0)=0,
    IF(A1495="KBB", "-", ""),
    IFERROR(VLOOKUP(L1495, 'CND List'!$A:$C, 3, 0), VLOOKUP(L1495&amp;"", 'CND List'!$A:$C, 3, 0))
   ),
   IFERROR(VLOOKUP(L1495, List!D:J, 7, 0), VLOOKUP(L1495&amp;"", List!D:J, 7, 0))
  )
 )
)</f>
        <v>45852</v>
      </c>
      <c r="C1495" s="66" t="str">
        <f t="shared" si="24"/>
        <v>2025Q3</v>
      </c>
      <c r="D1495" s="67" t="str">
        <f ca="1">IF(C1495="Local Scrap","Closed",IFERROR(IF(A1495="kgb","Closed",IF(MID(C1495,5,1)="Q","Closed",LOOKUP(TODAY()-W1495, {0,31,91,181,366}, {"0-30天","31-90天","91-180天","181-365天","365天以上"}))), LOOKUP(TODAY()-Z1495, {0,31,91,181,366}, {"0-30天","31-90天","91-180天","181-365天","365天以上"})))</f>
        <v>Closed</v>
      </c>
      <c r="E1495" s="67" t="str" cm="1">
        <f t="array" ref="E1495">IF(A1495&lt;&gt;"kbb", "", IF(IFERROR(VALUE(V1495), 0)=MAX(INDEX(($A$2:$A$4929="kbb")*($L$2:$L$4929=L1495)*IFERROR(VALUE($V$2:$V$4929), 0), 0)), "最新", "歷史重複"))</f>
        <v>最新</v>
      </c>
      <c r="F1495" t="s">
        <v>6853</v>
      </c>
      <c r="G1495" t="s">
        <v>29</v>
      </c>
      <c r="H1495" t="s">
        <v>30</v>
      </c>
      <c r="I1495" t="s">
        <v>6154</v>
      </c>
      <c r="J1495" t="s">
        <v>6854</v>
      </c>
      <c r="K1495" t="s">
        <v>6855</v>
      </c>
      <c r="L1495" t="s">
        <v>6873</v>
      </c>
      <c r="M1495" t="s">
        <v>4885</v>
      </c>
      <c r="N1495" t="s">
        <v>36</v>
      </c>
      <c r="O1495" t="s">
        <v>37</v>
      </c>
      <c r="P1495" t="s">
        <v>6873</v>
      </c>
      <c r="Q1495" t="s">
        <v>38</v>
      </c>
      <c r="R1495" t="s">
        <v>1070</v>
      </c>
      <c r="S1495" t="s">
        <v>6874</v>
      </c>
      <c r="T1495" t="s">
        <v>37</v>
      </c>
      <c r="U1495" t="s">
        <v>37</v>
      </c>
      <c r="V1495" t="s">
        <v>6875</v>
      </c>
      <c r="W1495" t="s">
        <v>113</v>
      </c>
      <c r="X1495" t="s">
        <v>114</v>
      </c>
      <c r="Y1495" t="s">
        <v>1619</v>
      </c>
      <c r="Z1495" t="s">
        <v>6876</v>
      </c>
      <c r="AA1495" t="s">
        <v>44</v>
      </c>
      <c r="AB1495" t="s">
        <v>44</v>
      </c>
      <c r="AC1495" t="s">
        <v>117</v>
      </c>
      <c r="AD1495" t="s">
        <v>46</v>
      </c>
      <c r="AE1495" t="s">
        <v>37</v>
      </c>
      <c r="AF1495" t="s">
        <v>37</v>
      </c>
      <c r="AG1495" t="s">
        <v>37</v>
      </c>
      <c r="AH1495" t="s">
        <v>37</v>
      </c>
      <c r="AI1495" t="s">
        <v>37</v>
      </c>
    </row>
    <row r="1496" spans="1:35" ht="16.850000000000001" customHeight="1">
      <c r="A1496" s="65" t="str">
        <f>IF(L1496="","",IF(COUNTIF(Wip!K:K,L1496)=0,IF(W1496="","KGB","KBB"),IF(AND(_xlfn.IFNA(VLOOKUP(L1496,Wip!K:M,3,0),"")="Y",Q1496="MTCAPPLYCONF"),"On Hold",IF(W1496="","KGB","KBB"))))</f>
        <v>KBB</v>
      </c>
      <c r="B1496" s="65">
        <f>IF(A1496="on hold", "on hold",
 IF(A1496="KGB", "Standard Shipment",
  IF(IFERROR(IFERROR(VLOOKUP(L1496, List!D:J, 7, 0), VLOOKUP(L1496&amp;"", List!D:J, 7, 0)), 0)=0,
   IF(IFERROR(IFERROR(VLOOKUP(L1496, 'CND List'!$A:$C, 3, 0), VLOOKUP(L1496&amp;"", 'CND List'!$A:$C, 3, 0)), 0)=0,
    IF(A1496="KBB", "-", ""),
    IFERROR(VLOOKUP(L1496, 'CND List'!$A:$C, 3, 0), VLOOKUP(L1496&amp;"", 'CND List'!$A:$C, 3, 0))
   ),
   IFERROR(VLOOKUP(L1496, List!D:J, 7, 0), VLOOKUP(L1496&amp;"", List!D:J, 7, 0))
  )
 )
)</f>
        <v>45852</v>
      </c>
      <c r="C1496" s="66" t="str">
        <f t="shared" si="24"/>
        <v>2025Q3</v>
      </c>
      <c r="D1496" s="67" t="str">
        <f ca="1">IF(C1496="Local Scrap","Closed",IFERROR(IF(A1496="kgb","Closed",IF(MID(C1496,5,1)="Q","Closed",LOOKUP(TODAY()-W1496, {0,31,91,181,366}, {"0-30天","31-90天","91-180天","181-365天","365天以上"}))), LOOKUP(TODAY()-Z1496, {0,31,91,181,366}, {"0-30天","31-90天","91-180天","181-365天","365天以上"})))</f>
        <v>Closed</v>
      </c>
      <c r="E1496" s="67" t="str" cm="1">
        <f t="array" ref="E1496">IF(A1496&lt;&gt;"kbb", "", IF(IFERROR(VALUE(V1496), 0)=MAX(INDEX(($A$2:$A$4929="kbb")*($L$2:$L$4929=L1496)*IFERROR(VALUE($V$2:$V$4929), 0), 0)), "最新", "歷史重複"))</f>
        <v>最新</v>
      </c>
      <c r="F1496" t="s">
        <v>6853</v>
      </c>
      <c r="G1496" t="s">
        <v>29</v>
      </c>
      <c r="H1496" t="s">
        <v>30</v>
      </c>
      <c r="I1496" t="s">
        <v>6154</v>
      </c>
      <c r="J1496" t="s">
        <v>6854</v>
      </c>
      <c r="K1496" t="s">
        <v>6855</v>
      </c>
      <c r="L1496" t="s">
        <v>6877</v>
      </c>
      <c r="M1496" t="s">
        <v>455</v>
      </c>
      <c r="N1496" t="s">
        <v>456</v>
      </c>
      <c r="O1496" t="s">
        <v>37</v>
      </c>
      <c r="P1496" t="s">
        <v>6877</v>
      </c>
      <c r="Q1496" t="s">
        <v>38</v>
      </c>
      <c r="R1496" t="s">
        <v>53</v>
      </c>
      <c r="S1496" t="s">
        <v>6874</v>
      </c>
      <c r="T1496" t="s">
        <v>37</v>
      </c>
      <c r="U1496" t="s">
        <v>37</v>
      </c>
      <c r="V1496" t="s">
        <v>6878</v>
      </c>
      <c r="W1496" t="s">
        <v>1157</v>
      </c>
      <c r="X1496" t="s">
        <v>114</v>
      </c>
      <c r="Y1496" t="s">
        <v>1158</v>
      </c>
      <c r="Z1496" t="s">
        <v>6879</v>
      </c>
      <c r="AA1496" t="s">
        <v>44</v>
      </c>
      <c r="AB1496" t="s">
        <v>44</v>
      </c>
      <c r="AC1496" t="s">
        <v>117</v>
      </c>
      <c r="AD1496" t="s">
        <v>460</v>
      </c>
      <c r="AE1496" t="s">
        <v>37</v>
      </c>
      <c r="AF1496" t="s">
        <v>37</v>
      </c>
      <c r="AG1496" t="s">
        <v>37</v>
      </c>
      <c r="AH1496" t="s">
        <v>37</v>
      </c>
      <c r="AI1496" t="s">
        <v>37</v>
      </c>
    </row>
    <row r="1497" spans="1:35" ht="16.850000000000001" customHeight="1">
      <c r="A1497" s="65" t="str">
        <f>IF(L1497="","",IF(COUNTIF(Wip!K:K,L1497)=0,IF(W1497="","KGB","KBB"),IF(AND(_xlfn.IFNA(VLOOKUP(L1497,Wip!K:M,3,0),"")="Y",Q1497="MTCAPPLYCONF"),"On Hold",IF(W1497="","KGB","KBB"))))</f>
        <v>KBB</v>
      </c>
      <c r="B1497" s="65">
        <f>IF(A1497="on hold", "on hold",
 IF(A1497="KGB", "Standard Shipment",
  IF(IFERROR(IFERROR(VLOOKUP(L1497, List!D:J, 7, 0), VLOOKUP(L1497&amp;"", List!D:J, 7, 0)), 0)=0,
   IF(IFERROR(IFERROR(VLOOKUP(L1497, 'CND List'!$A:$C, 3, 0), VLOOKUP(L1497&amp;"", 'CND List'!$A:$C, 3, 0)), 0)=0,
    IF(A1497="KBB", "-", ""),
    IFERROR(VLOOKUP(L1497, 'CND List'!$A:$C, 3, 0), VLOOKUP(L1497&amp;"", 'CND List'!$A:$C, 3, 0))
   ),
   IFERROR(VLOOKUP(L1497, List!D:J, 7, 0), VLOOKUP(L1497&amp;"", List!D:J, 7, 0))
  )
 )
)</f>
        <v>46126</v>
      </c>
      <c r="C1497" s="66" t="str">
        <f t="shared" si="24"/>
        <v>2026Q2</v>
      </c>
      <c r="D1497" s="67" t="str">
        <f ca="1">IF(C1497="Local Scrap","Closed",IFERROR(IF(A1497="kgb","Closed",IF(MID(C1497,5,1)="Q","Closed",LOOKUP(TODAY()-W1497, {0,31,91,181,366}, {"0-30天","31-90天","91-180天","181-365天","365天以上"}))), LOOKUP(TODAY()-Z1497, {0,31,91,181,366}, {"0-30天","31-90天","91-180天","181-365天","365天以上"})))</f>
        <v>Closed</v>
      </c>
      <c r="E1497" s="67" t="str" cm="1">
        <f t="array" ref="E1497">IF(A1497&lt;&gt;"kbb", "", IF(IFERROR(VALUE(V1497), 0)=MAX(INDEX(($A$2:$A$4929="kbb")*($L$2:$L$4929=L1497)*IFERROR(VALUE($V$2:$V$4929), 0), 0)), "最新", "歷史重複"))</f>
        <v>最新</v>
      </c>
      <c r="F1497" t="s">
        <v>6853</v>
      </c>
      <c r="G1497" t="s">
        <v>29</v>
      </c>
      <c r="H1497" t="s">
        <v>30</v>
      </c>
      <c r="I1497" t="s">
        <v>6154</v>
      </c>
      <c r="J1497" t="s">
        <v>6854</v>
      </c>
      <c r="K1497" t="s">
        <v>6855</v>
      </c>
      <c r="L1497" t="s">
        <v>6880</v>
      </c>
      <c r="M1497" t="s">
        <v>3736</v>
      </c>
      <c r="N1497" t="s">
        <v>439</v>
      </c>
      <c r="O1497" t="s">
        <v>37</v>
      </c>
      <c r="P1497" t="s">
        <v>6880</v>
      </c>
      <c r="Q1497" t="s">
        <v>38</v>
      </c>
      <c r="R1497" t="s">
        <v>53</v>
      </c>
      <c r="S1497" t="s">
        <v>6874</v>
      </c>
      <c r="T1497" t="s">
        <v>37</v>
      </c>
      <c r="U1497" t="s">
        <v>37</v>
      </c>
      <c r="V1497" t="s">
        <v>6881</v>
      </c>
      <c r="W1497" t="s">
        <v>517</v>
      </c>
      <c r="X1497" t="s">
        <v>114</v>
      </c>
      <c r="Y1497" t="s">
        <v>518</v>
      </c>
      <c r="Z1497" t="s">
        <v>6882</v>
      </c>
      <c r="AA1497" t="s">
        <v>44</v>
      </c>
      <c r="AB1497" t="s">
        <v>44</v>
      </c>
      <c r="AC1497" t="s">
        <v>117</v>
      </c>
      <c r="AD1497" t="s">
        <v>443</v>
      </c>
      <c r="AE1497" t="s">
        <v>37</v>
      </c>
      <c r="AF1497" t="s">
        <v>37</v>
      </c>
      <c r="AG1497" t="s">
        <v>37</v>
      </c>
      <c r="AH1497" t="s">
        <v>37</v>
      </c>
      <c r="AI1497" t="s">
        <v>37</v>
      </c>
    </row>
    <row r="1498" spans="1:35" ht="16.850000000000001" customHeight="1">
      <c r="A1498" s="65" t="str">
        <f>IF(L1498="","",IF(COUNTIF(Wip!K:K,L1498)=0,IF(W1498="","KGB","KBB"),IF(AND(_xlfn.IFNA(VLOOKUP(L1498,Wip!K:M,3,0),"")="Y",Q1498="MTCAPPLYCONF"),"On Hold",IF(W1498="","KGB","KBB"))))</f>
        <v>KGB</v>
      </c>
      <c r="B1498" s="65" t="str">
        <f>IF(A1498="on hold", "on hold",
 IF(A1498="KGB", "Standard Shipment",
  IF(IFERROR(IFERROR(VLOOKUP(L1498, List!D:J, 7, 0), VLOOKUP(L1498&amp;"", List!D:J, 7, 0)), 0)=0,
   IF(IFERROR(IFERROR(VLOOKUP(L1498, 'CND List'!$A:$C, 3, 0), VLOOKUP(L1498&amp;"", 'CND List'!$A:$C, 3, 0)), 0)=0,
    IF(A1498="KBB", "-", ""),
    IFERROR(VLOOKUP(L1498, 'CND List'!$A:$C, 3, 0), VLOOKUP(L1498&amp;"", 'CND List'!$A:$C, 3, 0))
   ),
   IFERROR(VLOOKUP(L1498, List!D:J, 7, 0), VLOOKUP(L1498&amp;"", List!D:J, 7, 0))
  )
 )
)</f>
        <v>Standard Shipment</v>
      </c>
      <c r="C1498" s="66" t="str">
        <f t="shared" si="24"/>
        <v>Standard Shipment</v>
      </c>
      <c r="D1498" s="67" t="str">
        <f ca="1">IF(C1498="Local Scrap","Closed",IFERROR(IF(A1498="kgb","Closed",IF(MID(C1498,5,1)="Q","Closed",LOOKUP(TODAY()-W1498, {0,31,91,181,366}, {"0-30天","31-90天","91-180天","181-365天","365天以上"}))), LOOKUP(TODAY()-Z1498, {0,31,91,181,366}, {"0-30天","31-90天","91-180天","181-365天","365天以上"})))</f>
        <v>Closed</v>
      </c>
      <c r="E1498" s="67" t="str" cm="1">
        <f t="array" ref="E1498">IF(A1498&lt;&gt;"kbb", "", IF(IFERROR(VALUE(V1498), 0)=MAX(INDEX(($A$2:$A$4929="kbb")*($L$2:$L$4929=L1498)*IFERROR(VALUE($V$2:$V$4929), 0), 0)), "最新", "歷史重複"))</f>
        <v/>
      </c>
      <c r="F1498" t="s">
        <v>6853</v>
      </c>
      <c r="G1498" t="s">
        <v>29</v>
      </c>
      <c r="H1498" t="s">
        <v>30</v>
      </c>
      <c r="I1498" t="s">
        <v>6154</v>
      </c>
      <c r="J1498" t="s">
        <v>6854</v>
      </c>
      <c r="K1498" t="s">
        <v>6855</v>
      </c>
      <c r="L1498" t="s">
        <v>6883</v>
      </c>
      <c r="M1498" t="s">
        <v>6665</v>
      </c>
      <c r="N1498" t="s">
        <v>439</v>
      </c>
      <c r="O1498" t="s">
        <v>37</v>
      </c>
      <c r="P1498" t="s">
        <v>6884</v>
      </c>
      <c r="Q1498" t="s">
        <v>38</v>
      </c>
      <c r="R1498" t="s">
        <v>1070</v>
      </c>
      <c r="S1498" t="s">
        <v>6874</v>
      </c>
      <c r="T1498" t="s">
        <v>6885</v>
      </c>
      <c r="U1498" t="s">
        <v>6411</v>
      </c>
      <c r="V1498" t="s">
        <v>6411</v>
      </c>
      <c r="W1498" t="s">
        <v>37</v>
      </c>
      <c r="X1498" t="s">
        <v>37</v>
      </c>
      <c r="Y1498" t="s">
        <v>37</v>
      </c>
      <c r="Z1498" t="s">
        <v>6886</v>
      </c>
      <c r="AA1498" t="s">
        <v>44</v>
      </c>
      <c r="AB1498" t="s">
        <v>44</v>
      </c>
      <c r="AC1498" t="s">
        <v>45</v>
      </c>
      <c r="AD1498" t="s">
        <v>443</v>
      </c>
      <c r="AE1498" t="s">
        <v>6413</v>
      </c>
      <c r="AF1498" t="s">
        <v>48</v>
      </c>
      <c r="AG1498">
        <v>620451</v>
      </c>
      <c r="AH1498">
        <v>1</v>
      </c>
      <c r="AI1498">
        <v>1</v>
      </c>
    </row>
    <row r="1499" spans="1:35" ht="16.850000000000001" customHeight="1">
      <c r="A1499" s="65" t="str">
        <f>IF(L1499="","",IF(COUNTIF(Wip!K:K,L1499)=0,IF(W1499="","KGB","KBB"),IF(AND(_xlfn.IFNA(VLOOKUP(L1499,Wip!K:M,3,0),"")="Y",Q1499="MTCAPPLYCONF"),"On Hold",IF(W1499="","KGB","KBB"))))</f>
        <v>KBB</v>
      </c>
      <c r="B1499" s="65">
        <f>IF(A1499="on hold", "on hold",
 IF(A1499="KGB", "Standard Shipment",
  IF(IFERROR(IFERROR(VLOOKUP(L1499, List!D:J, 7, 0), VLOOKUP(L1499&amp;"", List!D:J, 7, 0)), 0)=0,
   IF(IFERROR(IFERROR(VLOOKUP(L1499, 'CND List'!$A:$C, 3, 0), VLOOKUP(L1499&amp;"", 'CND List'!$A:$C, 3, 0)), 0)=0,
    IF(A1499="KBB", "-", ""),
    IFERROR(VLOOKUP(L1499, 'CND List'!$A:$C, 3, 0), VLOOKUP(L1499&amp;"", 'CND List'!$A:$C, 3, 0))
   ),
   IFERROR(VLOOKUP(L1499, List!D:J, 7, 0), VLOOKUP(L1499&amp;"", List!D:J, 7, 0))
  )
 )
)</f>
        <v>46126</v>
      </c>
      <c r="C1499" s="66" t="str">
        <f t="shared" si="24"/>
        <v>2026Q2</v>
      </c>
      <c r="D1499" s="67" t="str">
        <f ca="1">IF(C1499="Local Scrap","Closed",IFERROR(IF(A1499="kgb","Closed",IF(MID(C1499,5,1)="Q","Closed",LOOKUP(TODAY()-W1499, {0,31,91,181,366}, {"0-30天","31-90天","91-180天","181-365天","365天以上"}))), LOOKUP(TODAY()-Z1499, {0,31,91,181,366}, {"0-30天","31-90天","91-180天","181-365天","365天以上"})))</f>
        <v>Closed</v>
      </c>
      <c r="E1499" s="67" t="str" cm="1">
        <f t="array" ref="E1499">IF(A1499&lt;&gt;"kbb", "", IF(IFERROR(VALUE(V1499), 0)=MAX(INDEX(($A$2:$A$4929="kbb")*($L$2:$L$4929=L1499)*IFERROR(VALUE($V$2:$V$4929), 0), 0)), "最新", "歷史重複"))</f>
        <v>最新</v>
      </c>
      <c r="F1499" t="s">
        <v>6853</v>
      </c>
      <c r="G1499" t="s">
        <v>29</v>
      </c>
      <c r="H1499" t="s">
        <v>30</v>
      </c>
      <c r="I1499" t="s">
        <v>6154</v>
      </c>
      <c r="J1499" t="s">
        <v>6854</v>
      </c>
      <c r="K1499" t="s">
        <v>6855</v>
      </c>
      <c r="L1499" t="s">
        <v>6887</v>
      </c>
      <c r="M1499" t="s">
        <v>1214</v>
      </c>
      <c r="N1499" t="s">
        <v>730</v>
      </c>
      <c r="O1499" t="s">
        <v>37</v>
      </c>
      <c r="P1499" t="s">
        <v>6887</v>
      </c>
      <c r="Q1499" t="s">
        <v>38</v>
      </c>
      <c r="R1499" t="s">
        <v>53</v>
      </c>
      <c r="S1499" t="s">
        <v>6874</v>
      </c>
      <c r="T1499" t="s">
        <v>37</v>
      </c>
      <c r="U1499" t="s">
        <v>37</v>
      </c>
      <c r="V1499" t="s">
        <v>6888</v>
      </c>
      <c r="W1499" t="s">
        <v>692</v>
      </c>
      <c r="X1499" t="s">
        <v>114</v>
      </c>
      <c r="Y1499" t="s">
        <v>6748</v>
      </c>
      <c r="Z1499" t="s">
        <v>6889</v>
      </c>
      <c r="AA1499" t="s">
        <v>44</v>
      </c>
      <c r="AB1499" t="s">
        <v>44</v>
      </c>
      <c r="AC1499" t="s">
        <v>117</v>
      </c>
      <c r="AD1499" t="s">
        <v>87</v>
      </c>
      <c r="AE1499" t="s">
        <v>37</v>
      </c>
      <c r="AF1499" t="s">
        <v>37</v>
      </c>
      <c r="AG1499" t="s">
        <v>37</v>
      </c>
      <c r="AH1499" t="s">
        <v>37</v>
      </c>
      <c r="AI1499" t="s">
        <v>37</v>
      </c>
    </row>
    <row r="1500" spans="1:35" ht="16.850000000000001" customHeight="1">
      <c r="A1500" s="65" t="str">
        <f>IF(L1500="","",IF(COUNTIF(Wip!K:K,L1500)=0,IF(W1500="","KGB","KBB"),IF(AND(_xlfn.IFNA(VLOOKUP(L1500,Wip!K:M,3,0),"")="Y",Q1500="MTCAPPLYCONF"),"On Hold",IF(W1500="","KGB","KBB"))))</f>
        <v>KGB</v>
      </c>
      <c r="B1500" s="65" t="str">
        <f>IF(A1500="on hold", "on hold",
 IF(A1500="KGB", "Standard Shipment",
  IF(IFERROR(IFERROR(VLOOKUP(L1500, List!D:J, 7, 0), VLOOKUP(L1500&amp;"", List!D:J, 7, 0)), 0)=0,
   IF(IFERROR(IFERROR(VLOOKUP(L1500, 'CND List'!$A:$C, 3, 0), VLOOKUP(L1500&amp;"", 'CND List'!$A:$C, 3, 0)), 0)=0,
    IF(A1500="KBB", "-", ""),
    IFERROR(VLOOKUP(L1500, 'CND List'!$A:$C, 3, 0), VLOOKUP(L1500&amp;"", 'CND List'!$A:$C, 3, 0))
   ),
   IFERROR(VLOOKUP(L1500, List!D:J, 7, 0), VLOOKUP(L1500&amp;"", List!D:J, 7, 0))
  )
 )
)</f>
        <v>Standard Shipment</v>
      </c>
      <c r="C1500" s="66" t="str">
        <f t="shared" si="24"/>
        <v>Standard Shipment</v>
      </c>
      <c r="D1500" s="67" t="str">
        <f ca="1">IF(C1500="Local Scrap","Closed",IFERROR(IF(A1500="kgb","Closed",IF(MID(C1500,5,1)="Q","Closed",LOOKUP(TODAY()-W1500, {0,31,91,181,366}, {"0-30天","31-90天","91-180天","181-365天","365天以上"}))), LOOKUP(TODAY()-Z1500, {0,31,91,181,366}, {"0-30天","31-90天","91-180天","181-365天","365天以上"})))</f>
        <v>Closed</v>
      </c>
      <c r="E1500" s="67" t="str" cm="1">
        <f t="array" ref="E1500">IF(A1500&lt;&gt;"kbb", "", IF(IFERROR(VALUE(V1500), 0)=MAX(INDEX(($A$2:$A$4929="kbb")*($L$2:$L$4929=L1500)*IFERROR(VALUE($V$2:$V$4929), 0), 0)), "最新", "歷史重複"))</f>
        <v/>
      </c>
      <c r="F1500" t="s">
        <v>6853</v>
      </c>
      <c r="G1500" t="s">
        <v>29</v>
      </c>
      <c r="H1500" t="s">
        <v>30</v>
      </c>
      <c r="I1500" t="s">
        <v>6154</v>
      </c>
      <c r="J1500" t="s">
        <v>6854</v>
      </c>
      <c r="K1500" t="s">
        <v>6855</v>
      </c>
      <c r="L1500" t="s">
        <v>6890</v>
      </c>
      <c r="M1500" t="s">
        <v>218</v>
      </c>
      <c r="N1500" t="s">
        <v>219</v>
      </c>
      <c r="O1500" t="s">
        <v>37</v>
      </c>
      <c r="P1500" t="s">
        <v>6891</v>
      </c>
      <c r="Q1500" t="s">
        <v>38</v>
      </c>
      <c r="R1500" t="s">
        <v>1070</v>
      </c>
      <c r="S1500" t="s">
        <v>6874</v>
      </c>
      <c r="T1500" t="s">
        <v>6892</v>
      </c>
      <c r="U1500" t="s">
        <v>6411</v>
      </c>
      <c r="V1500" t="s">
        <v>6411</v>
      </c>
      <c r="W1500" t="s">
        <v>37</v>
      </c>
      <c r="X1500" t="s">
        <v>37</v>
      </c>
      <c r="Y1500" t="s">
        <v>37</v>
      </c>
      <c r="Z1500" t="s">
        <v>6893</v>
      </c>
      <c r="AA1500" t="s">
        <v>44</v>
      </c>
      <c r="AB1500" t="s">
        <v>44</v>
      </c>
      <c r="AC1500" t="s">
        <v>45</v>
      </c>
      <c r="AD1500" t="s">
        <v>179</v>
      </c>
      <c r="AE1500" t="s">
        <v>6413</v>
      </c>
      <c r="AF1500" t="s">
        <v>48</v>
      </c>
      <c r="AG1500">
        <v>620451</v>
      </c>
      <c r="AH1500">
        <v>1</v>
      </c>
      <c r="AI1500">
        <v>1</v>
      </c>
    </row>
    <row r="1501" spans="1:35" ht="16.850000000000001" customHeight="1">
      <c r="A1501" s="65" t="str">
        <f>IF(L1501="","",IF(COUNTIF(Wip!K:K,L1501)=0,IF(W1501="","KGB","KBB"),IF(AND(_xlfn.IFNA(VLOOKUP(L1501,Wip!K:M,3,0),"")="Y",Q1501="MTCAPPLYCONF"),"On Hold",IF(W1501="","KGB","KBB"))))</f>
        <v>KGB</v>
      </c>
      <c r="B1501" s="65" t="str">
        <f>IF(A1501="on hold", "on hold",
 IF(A1501="KGB", "Standard Shipment",
  IF(IFERROR(IFERROR(VLOOKUP(L1501, List!D:J, 7, 0), VLOOKUP(L1501&amp;"", List!D:J, 7, 0)), 0)=0,
   IF(IFERROR(IFERROR(VLOOKUP(L1501, 'CND List'!$A:$C, 3, 0), VLOOKUP(L1501&amp;"", 'CND List'!$A:$C, 3, 0)), 0)=0,
    IF(A1501="KBB", "-", ""),
    IFERROR(VLOOKUP(L1501, 'CND List'!$A:$C, 3, 0), VLOOKUP(L1501&amp;"", 'CND List'!$A:$C, 3, 0))
   ),
   IFERROR(VLOOKUP(L1501, List!D:J, 7, 0), VLOOKUP(L1501&amp;"", List!D:J, 7, 0))
  )
 )
)</f>
        <v>Standard Shipment</v>
      </c>
      <c r="C1501" s="66" t="str">
        <f t="shared" si="24"/>
        <v>Standard Shipment</v>
      </c>
      <c r="D1501" s="67" t="str">
        <f ca="1">IF(C1501="Local Scrap","Closed",IFERROR(IF(A1501="kgb","Closed",IF(MID(C1501,5,1)="Q","Closed",LOOKUP(TODAY()-W1501, {0,31,91,181,366}, {"0-30天","31-90天","91-180天","181-365天","365天以上"}))), LOOKUP(TODAY()-Z1501, {0,31,91,181,366}, {"0-30天","31-90天","91-180天","181-365天","365天以上"})))</f>
        <v>Closed</v>
      </c>
      <c r="E1501" s="67" t="str" cm="1">
        <f t="array" ref="E1501">IF(A1501&lt;&gt;"kbb", "", IF(IFERROR(VALUE(V1501), 0)=MAX(INDEX(($A$2:$A$4929="kbb")*($L$2:$L$4929=L1501)*IFERROR(VALUE($V$2:$V$4929), 0), 0)), "最新", "歷史重複"))</f>
        <v/>
      </c>
      <c r="F1501" t="s">
        <v>6853</v>
      </c>
      <c r="G1501" t="s">
        <v>29</v>
      </c>
      <c r="H1501" t="s">
        <v>30</v>
      </c>
      <c r="I1501" t="s">
        <v>6154</v>
      </c>
      <c r="J1501" t="s">
        <v>6854</v>
      </c>
      <c r="K1501" t="s">
        <v>6855</v>
      </c>
      <c r="L1501" t="s">
        <v>6894</v>
      </c>
      <c r="M1501" t="s">
        <v>455</v>
      </c>
      <c r="N1501" t="s">
        <v>456</v>
      </c>
      <c r="O1501" t="s">
        <v>37</v>
      </c>
      <c r="P1501" t="s">
        <v>6895</v>
      </c>
      <c r="Q1501" t="s">
        <v>38</v>
      </c>
      <c r="R1501" t="s">
        <v>1070</v>
      </c>
      <c r="S1501" t="s">
        <v>6858</v>
      </c>
      <c r="T1501" t="s">
        <v>6896</v>
      </c>
      <c r="U1501" t="s">
        <v>6860</v>
      </c>
      <c r="V1501" t="s">
        <v>6860</v>
      </c>
      <c r="W1501" t="s">
        <v>37</v>
      </c>
      <c r="X1501" t="s">
        <v>37</v>
      </c>
      <c r="Y1501" t="s">
        <v>37</v>
      </c>
      <c r="Z1501" t="s">
        <v>6897</v>
      </c>
      <c r="AA1501" t="s">
        <v>44</v>
      </c>
      <c r="AB1501" t="s">
        <v>44</v>
      </c>
      <c r="AC1501" t="s">
        <v>45</v>
      </c>
      <c r="AD1501" t="s">
        <v>460</v>
      </c>
      <c r="AE1501" t="s">
        <v>6862</v>
      </c>
      <c r="AF1501" t="s">
        <v>48</v>
      </c>
      <c r="AG1501">
        <v>620772</v>
      </c>
      <c r="AH1501">
        <v>1</v>
      </c>
      <c r="AI1501">
        <v>1</v>
      </c>
    </row>
    <row r="1502" spans="1:35" ht="16.850000000000001" customHeight="1">
      <c r="A1502" s="65" t="str">
        <f>IF(L1502="","",IF(COUNTIF(Wip!K:K,L1502)=0,IF(W1502="","KGB","KBB"),IF(AND(_xlfn.IFNA(VLOOKUP(L1502,Wip!K:M,3,0),"")="Y",Q1502="MTCAPPLYCONF"),"On Hold",IF(W1502="","KGB","KBB"))))</f>
        <v>KGB</v>
      </c>
      <c r="B1502" s="65" t="str">
        <f>IF(A1502="on hold", "on hold",
 IF(A1502="KGB", "Standard Shipment",
  IF(IFERROR(IFERROR(VLOOKUP(L1502, List!D:J, 7, 0), VLOOKUP(L1502&amp;"", List!D:J, 7, 0)), 0)=0,
   IF(IFERROR(IFERROR(VLOOKUP(L1502, 'CND List'!$A:$C, 3, 0), VLOOKUP(L1502&amp;"", 'CND List'!$A:$C, 3, 0)), 0)=0,
    IF(A1502="KBB", "-", ""),
    IFERROR(VLOOKUP(L1502, 'CND List'!$A:$C, 3, 0), VLOOKUP(L1502&amp;"", 'CND List'!$A:$C, 3, 0))
   ),
   IFERROR(VLOOKUP(L1502, List!D:J, 7, 0), VLOOKUP(L1502&amp;"", List!D:J, 7, 0))
  )
 )
)</f>
        <v>Standard Shipment</v>
      </c>
      <c r="C1502" s="66" t="str">
        <f t="shared" si="24"/>
        <v>Standard Shipment</v>
      </c>
      <c r="D1502" s="67" t="str">
        <f ca="1">IF(C1502="Local Scrap","Closed",IFERROR(IF(A1502="kgb","Closed",IF(MID(C1502,5,1)="Q","Closed",LOOKUP(TODAY()-W1502, {0,31,91,181,366}, {"0-30天","31-90天","91-180天","181-365天","365天以上"}))), LOOKUP(TODAY()-Z1502, {0,31,91,181,366}, {"0-30天","31-90天","91-180天","181-365天","365天以上"})))</f>
        <v>Closed</v>
      </c>
      <c r="E1502" s="67" t="str" cm="1">
        <f t="array" ref="E1502">IF(A1502&lt;&gt;"kbb", "", IF(IFERROR(VALUE(V1502), 0)=MAX(INDEX(($A$2:$A$4929="kbb")*($L$2:$L$4929=L1502)*IFERROR(VALUE($V$2:$V$4929), 0), 0)), "最新", "歷史重複"))</f>
        <v/>
      </c>
      <c r="F1502" t="s">
        <v>6853</v>
      </c>
      <c r="G1502" t="s">
        <v>29</v>
      </c>
      <c r="H1502" t="s">
        <v>30</v>
      </c>
      <c r="I1502" t="s">
        <v>6154</v>
      </c>
      <c r="J1502" t="s">
        <v>6854</v>
      </c>
      <c r="K1502" t="s">
        <v>6855</v>
      </c>
      <c r="L1502" t="s">
        <v>6898</v>
      </c>
      <c r="M1502" t="s">
        <v>438</v>
      </c>
      <c r="N1502" t="s">
        <v>439</v>
      </c>
      <c r="O1502" t="s">
        <v>37</v>
      </c>
      <c r="P1502" t="s">
        <v>6899</v>
      </c>
      <c r="Q1502" t="s">
        <v>38</v>
      </c>
      <c r="R1502" t="s">
        <v>1070</v>
      </c>
      <c r="S1502" t="s">
        <v>6874</v>
      </c>
      <c r="T1502" t="s">
        <v>6900</v>
      </c>
      <c r="U1502" t="s">
        <v>6511</v>
      </c>
      <c r="V1502" t="s">
        <v>6511</v>
      </c>
      <c r="W1502" t="s">
        <v>37</v>
      </c>
      <c r="X1502" t="s">
        <v>37</v>
      </c>
      <c r="Y1502" t="s">
        <v>37</v>
      </c>
      <c r="Z1502" t="s">
        <v>6901</v>
      </c>
      <c r="AA1502" t="s">
        <v>44</v>
      </c>
      <c r="AB1502" t="s">
        <v>44</v>
      </c>
      <c r="AC1502" t="s">
        <v>45</v>
      </c>
      <c r="AD1502" t="s">
        <v>443</v>
      </c>
      <c r="AE1502" t="s">
        <v>6513</v>
      </c>
      <c r="AF1502" t="s">
        <v>48</v>
      </c>
      <c r="AG1502">
        <v>620233</v>
      </c>
      <c r="AH1502">
        <v>1</v>
      </c>
      <c r="AI1502">
        <v>1</v>
      </c>
    </row>
    <row r="1503" spans="1:35" ht="16.850000000000001" customHeight="1">
      <c r="A1503" s="65" t="str">
        <f>IF(L1503="","",IF(COUNTIF(Wip!K:K,L1503)=0,IF(W1503="","KGB","KBB"),IF(AND(_xlfn.IFNA(VLOOKUP(L1503,Wip!K:M,3,0),"")="Y",Q1503="MTCAPPLYCONF"),"On Hold",IF(W1503="","KGB","KBB"))))</f>
        <v>KGB</v>
      </c>
      <c r="B1503" s="65" t="str">
        <f>IF(A1503="on hold", "on hold",
 IF(A1503="KGB", "Standard Shipment",
  IF(IFERROR(IFERROR(VLOOKUP(L1503, List!D:J, 7, 0), VLOOKUP(L1503&amp;"", List!D:J, 7, 0)), 0)=0,
   IF(IFERROR(IFERROR(VLOOKUP(L1503, 'CND List'!$A:$C, 3, 0), VLOOKUP(L1503&amp;"", 'CND List'!$A:$C, 3, 0)), 0)=0,
    IF(A1503="KBB", "-", ""),
    IFERROR(VLOOKUP(L1503, 'CND List'!$A:$C, 3, 0), VLOOKUP(L1503&amp;"", 'CND List'!$A:$C, 3, 0))
   ),
   IFERROR(VLOOKUP(L1503, List!D:J, 7, 0), VLOOKUP(L1503&amp;"", List!D:J, 7, 0))
  )
 )
)</f>
        <v>Standard Shipment</v>
      </c>
      <c r="C1503" s="66" t="str">
        <f t="shared" si="24"/>
        <v>Standard Shipment</v>
      </c>
      <c r="D1503" s="67" t="str">
        <f ca="1">IF(C1503="Local Scrap","Closed",IFERROR(IF(A1503="kgb","Closed",IF(MID(C1503,5,1)="Q","Closed",LOOKUP(TODAY()-W1503, {0,31,91,181,366}, {"0-30天","31-90天","91-180天","181-365天","365天以上"}))), LOOKUP(TODAY()-Z1503, {0,31,91,181,366}, {"0-30天","31-90天","91-180天","181-365天","365天以上"})))</f>
        <v>Closed</v>
      </c>
      <c r="E1503" s="67" t="str" cm="1">
        <f t="array" ref="E1503">IF(A1503&lt;&gt;"kbb", "", IF(IFERROR(VALUE(V1503), 0)=MAX(INDEX(($A$2:$A$4929="kbb")*($L$2:$L$4929=L1503)*IFERROR(VALUE($V$2:$V$4929), 0), 0)), "最新", "歷史重複"))</f>
        <v/>
      </c>
      <c r="F1503" t="s">
        <v>6853</v>
      </c>
      <c r="G1503" t="s">
        <v>29</v>
      </c>
      <c r="H1503" t="s">
        <v>30</v>
      </c>
      <c r="I1503" t="s">
        <v>6154</v>
      </c>
      <c r="J1503" t="s">
        <v>6854</v>
      </c>
      <c r="K1503" t="s">
        <v>6855</v>
      </c>
      <c r="L1503" t="s">
        <v>6902</v>
      </c>
      <c r="M1503" t="s">
        <v>1214</v>
      </c>
      <c r="N1503" t="s">
        <v>730</v>
      </c>
      <c r="O1503" t="s">
        <v>37</v>
      </c>
      <c r="P1503" t="s">
        <v>6903</v>
      </c>
      <c r="Q1503" t="s">
        <v>38</v>
      </c>
      <c r="R1503" t="s">
        <v>1070</v>
      </c>
      <c r="S1503" t="s">
        <v>6874</v>
      </c>
      <c r="T1503" t="s">
        <v>6904</v>
      </c>
      <c r="U1503" t="s">
        <v>6511</v>
      </c>
      <c r="V1503" t="s">
        <v>6511</v>
      </c>
      <c r="W1503" t="s">
        <v>37</v>
      </c>
      <c r="X1503" t="s">
        <v>37</v>
      </c>
      <c r="Y1503" t="s">
        <v>37</v>
      </c>
      <c r="Z1503" t="s">
        <v>6905</v>
      </c>
      <c r="AA1503" t="s">
        <v>44</v>
      </c>
      <c r="AB1503" t="s">
        <v>44</v>
      </c>
      <c r="AC1503" t="s">
        <v>45</v>
      </c>
      <c r="AD1503" t="s">
        <v>87</v>
      </c>
      <c r="AE1503" t="s">
        <v>6513</v>
      </c>
      <c r="AF1503" t="s">
        <v>48</v>
      </c>
      <c r="AG1503">
        <v>620233</v>
      </c>
      <c r="AH1503">
        <v>1</v>
      </c>
      <c r="AI1503">
        <v>1</v>
      </c>
    </row>
    <row r="1504" spans="1:35" ht="16.850000000000001" customHeight="1">
      <c r="A1504" s="65" t="str">
        <f>IF(L1504="","",IF(COUNTIF(Wip!K:K,L1504)=0,IF(W1504="","KGB","KBB"),IF(AND(_xlfn.IFNA(VLOOKUP(L1504,Wip!K:M,3,0),"")="Y",Q1504="MTCAPPLYCONF"),"On Hold",IF(W1504="","KGB","KBB"))))</f>
        <v>KGB</v>
      </c>
      <c r="B1504" s="65" t="str">
        <f>IF(A1504="on hold", "on hold",
 IF(A1504="KGB", "Standard Shipment",
  IF(IFERROR(IFERROR(VLOOKUP(L1504, List!D:J, 7, 0), VLOOKUP(L1504&amp;"", List!D:J, 7, 0)), 0)=0,
   IF(IFERROR(IFERROR(VLOOKUP(L1504, 'CND List'!$A:$C, 3, 0), VLOOKUP(L1504&amp;"", 'CND List'!$A:$C, 3, 0)), 0)=0,
    IF(A1504="KBB", "-", ""),
    IFERROR(VLOOKUP(L1504, 'CND List'!$A:$C, 3, 0), VLOOKUP(L1504&amp;"", 'CND List'!$A:$C, 3, 0))
   ),
   IFERROR(VLOOKUP(L1504, List!D:J, 7, 0), VLOOKUP(L1504&amp;"", List!D:J, 7, 0))
  )
 )
)</f>
        <v>Standard Shipment</v>
      </c>
      <c r="C1504" s="66" t="str">
        <f t="shared" si="24"/>
        <v>Standard Shipment</v>
      </c>
      <c r="D1504" s="67" t="str">
        <f ca="1">IF(C1504="Local Scrap","Closed",IFERROR(IF(A1504="kgb","Closed",IF(MID(C1504,5,1)="Q","Closed",LOOKUP(TODAY()-W1504, {0,31,91,181,366}, {"0-30天","31-90天","91-180天","181-365天","365天以上"}))), LOOKUP(TODAY()-Z1504, {0,31,91,181,366}, {"0-30天","31-90天","91-180天","181-365天","365天以上"})))</f>
        <v>Closed</v>
      </c>
      <c r="E1504" s="67" t="str" cm="1">
        <f t="array" ref="E1504">IF(A1504&lt;&gt;"kbb", "", IF(IFERROR(VALUE(V1504), 0)=MAX(INDEX(($A$2:$A$4929="kbb")*($L$2:$L$4929=L1504)*IFERROR(VALUE($V$2:$V$4929), 0), 0)), "最新", "歷史重複"))</f>
        <v/>
      </c>
      <c r="F1504" t="s">
        <v>6853</v>
      </c>
      <c r="G1504" t="s">
        <v>29</v>
      </c>
      <c r="H1504" t="s">
        <v>30</v>
      </c>
      <c r="I1504" t="s">
        <v>6154</v>
      </c>
      <c r="J1504" t="s">
        <v>6854</v>
      </c>
      <c r="K1504" t="s">
        <v>6855</v>
      </c>
      <c r="L1504" t="s">
        <v>6906</v>
      </c>
      <c r="M1504" t="s">
        <v>455</v>
      </c>
      <c r="N1504" t="s">
        <v>456</v>
      </c>
      <c r="O1504" t="s">
        <v>37</v>
      </c>
      <c r="P1504" t="s">
        <v>6907</v>
      </c>
      <c r="Q1504" t="s">
        <v>38</v>
      </c>
      <c r="R1504" t="s">
        <v>1070</v>
      </c>
      <c r="S1504" t="s">
        <v>6858</v>
      </c>
      <c r="T1504" t="s">
        <v>6908</v>
      </c>
      <c r="U1504" t="s">
        <v>6860</v>
      </c>
      <c r="V1504" t="s">
        <v>6860</v>
      </c>
      <c r="W1504" t="s">
        <v>37</v>
      </c>
      <c r="X1504" t="s">
        <v>37</v>
      </c>
      <c r="Y1504" t="s">
        <v>37</v>
      </c>
      <c r="Z1504" t="s">
        <v>6909</v>
      </c>
      <c r="AA1504" t="s">
        <v>44</v>
      </c>
      <c r="AB1504" t="s">
        <v>44</v>
      </c>
      <c r="AC1504" t="s">
        <v>45</v>
      </c>
      <c r="AD1504" t="s">
        <v>460</v>
      </c>
      <c r="AE1504" t="s">
        <v>6862</v>
      </c>
      <c r="AF1504" t="s">
        <v>48</v>
      </c>
      <c r="AG1504">
        <v>620772</v>
      </c>
      <c r="AH1504">
        <v>1</v>
      </c>
      <c r="AI1504">
        <v>1</v>
      </c>
    </row>
    <row r="1505" spans="1:35" ht="16.850000000000001" customHeight="1">
      <c r="A1505" s="65" t="str">
        <f>IF(L1505="","",IF(COUNTIF(Wip!K:K,L1505)=0,IF(W1505="","KGB","KBB"),IF(AND(_xlfn.IFNA(VLOOKUP(L1505,Wip!K:M,3,0),"")="Y",Q1505="MTCAPPLYCONF"),"On Hold",IF(W1505="","KGB","KBB"))))</f>
        <v>KGB</v>
      </c>
      <c r="B1505" s="65" t="str">
        <f>IF(A1505="on hold", "on hold",
 IF(A1505="KGB", "Standard Shipment",
  IF(IFERROR(IFERROR(VLOOKUP(L1505, List!D:J, 7, 0), VLOOKUP(L1505&amp;"", List!D:J, 7, 0)), 0)=0,
   IF(IFERROR(IFERROR(VLOOKUP(L1505, 'CND List'!$A:$C, 3, 0), VLOOKUP(L1505&amp;"", 'CND List'!$A:$C, 3, 0)), 0)=0,
    IF(A1505="KBB", "-", ""),
    IFERROR(VLOOKUP(L1505, 'CND List'!$A:$C, 3, 0), VLOOKUP(L1505&amp;"", 'CND List'!$A:$C, 3, 0))
   ),
   IFERROR(VLOOKUP(L1505, List!D:J, 7, 0), VLOOKUP(L1505&amp;"", List!D:J, 7, 0))
  )
 )
)</f>
        <v>Standard Shipment</v>
      </c>
      <c r="C1505" s="66" t="str">
        <f t="shared" si="24"/>
        <v>Standard Shipment</v>
      </c>
      <c r="D1505" s="67" t="str">
        <f ca="1">IF(C1505="Local Scrap","Closed",IFERROR(IF(A1505="kgb","Closed",IF(MID(C1505,5,1)="Q","Closed",LOOKUP(TODAY()-W1505, {0,31,91,181,366}, {"0-30天","31-90天","91-180天","181-365天","365天以上"}))), LOOKUP(TODAY()-Z1505, {0,31,91,181,366}, {"0-30天","31-90天","91-180天","181-365天","365天以上"})))</f>
        <v>Closed</v>
      </c>
      <c r="E1505" s="67" t="str" cm="1">
        <f t="array" ref="E1505">IF(A1505&lt;&gt;"kbb", "", IF(IFERROR(VALUE(V1505), 0)=MAX(INDEX(($A$2:$A$4929="kbb")*($L$2:$L$4929=L1505)*IFERROR(VALUE($V$2:$V$4929), 0), 0)), "最新", "歷史重複"))</f>
        <v/>
      </c>
      <c r="F1505" t="s">
        <v>6853</v>
      </c>
      <c r="G1505" t="s">
        <v>29</v>
      </c>
      <c r="H1505" t="s">
        <v>30</v>
      </c>
      <c r="I1505" t="s">
        <v>6154</v>
      </c>
      <c r="J1505" t="s">
        <v>6854</v>
      </c>
      <c r="K1505" t="s">
        <v>6855</v>
      </c>
      <c r="L1505" t="s">
        <v>6910</v>
      </c>
      <c r="M1505" t="s">
        <v>949</v>
      </c>
      <c r="N1505" t="s">
        <v>456</v>
      </c>
      <c r="O1505" t="s">
        <v>37</v>
      </c>
      <c r="P1505" t="s">
        <v>6911</v>
      </c>
      <c r="Q1505" t="s">
        <v>38</v>
      </c>
      <c r="R1505" t="s">
        <v>1070</v>
      </c>
      <c r="S1505" t="s">
        <v>6858</v>
      </c>
      <c r="T1505" t="s">
        <v>6912</v>
      </c>
      <c r="U1505" t="s">
        <v>6860</v>
      </c>
      <c r="V1505" t="s">
        <v>6860</v>
      </c>
      <c r="W1505" t="s">
        <v>37</v>
      </c>
      <c r="X1505" t="s">
        <v>37</v>
      </c>
      <c r="Y1505" t="s">
        <v>37</v>
      </c>
      <c r="Z1505" t="s">
        <v>6913</v>
      </c>
      <c r="AA1505" t="s">
        <v>44</v>
      </c>
      <c r="AB1505" t="s">
        <v>44</v>
      </c>
      <c r="AC1505" t="s">
        <v>45</v>
      </c>
      <c r="AD1505" t="s">
        <v>460</v>
      </c>
      <c r="AE1505" t="s">
        <v>6862</v>
      </c>
      <c r="AF1505" t="s">
        <v>48</v>
      </c>
      <c r="AG1505">
        <v>620772</v>
      </c>
      <c r="AH1505">
        <v>1</v>
      </c>
      <c r="AI1505">
        <v>1</v>
      </c>
    </row>
    <row r="1506" spans="1:35" ht="16.850000000000001" customHeight="1">
      <c r="A1506" s="65" t="str">
        <f>IF(L1506="","",IF(COUNTIF(Wip!K:K,L1506)=0,IF(W1506="","KGB","KBB"),IF(AND(_xlfn.IFNA(VLOOKUP(L1506,Wip!K:M,3,0),"")="Y",Q1506="MTCAPPLYCONF"),"On Hold",IF(W1506="","KGB","KBB"))))</f>
        <v>KGB</v>
      </c>
      <c r="B1506" s="65" t="str">
        <f>IF(A1506="on hold", "on hold",
 IF(A1506="KGB", "Standard Shipment",
  IF(IFERROR(IFERROR(VLOOKUP(L1506, List!D:J, 7, 0), VLOOKUP(L1506&amp;"", List!D:J, 7, 0)), 0)=0,
   IF(IFERROR(IFERROR(VLOOKUP(L1506, 'CND List'!$A:$C, 3, 0), VLOOKUP(L1506&amp;"", 'CND List'!$A:$C, 3, 0)), 0)=0,
    IF(A1506="KBB", "-", ""),
    IFERROR(VLOOKUP(L1506, 'CND List'!$A:$C, 3, 0), VLOOKUP(L1506&amp;"", 'CND List'!$A:$C, 3, 0))
   ),
   IFERROR(VLOOKUP(L1506, List!D:J, 7, 0), VLOOKUP(L1506&amp;"", List!D:J, 7, 0))
  )
 )
)</f>
        <v>Standard Shipment</v>
      </c>
      <c r="C1506" s="66" t="str">
        <f t="shared" si="24"/>
        <v>Standard Shipment</v>
      </c>
      <c r="D1506" s="67" t="str">
        <f ca="1">IF(C1506="Local Scrap","Closed",IFERROR(IF(A1506="kgb","Closed",IF(MID(C1506,5,1)="Q","Closed",LOOKUP(TODAY()-W1506, {0,31,91,181,366}, {"0-30天","31-90天","91-180天","181-365天","365天以上"}))), LOOKUP(TODAY()-Z1506, {0,31,91,181,366}, {"0-30天","31-90天","91-180天","181-365天","365天以上"})))</f>
        <v>Closed</v>
      </c>
      <c r="E1506" s="67" t="str" cm="1">
        <f t="array" ref="E1506">IF(A1506&lt;&gt;"kbb", "", IF(IFERROR(VALUE(V1506), 0)=MAX(INDEX(($A$2:$A$4929="kbb")*($L$2:$L$4929=L1506)*IFERROR(VALUE($V$2:$V$4929), 0), 0)), "最新", "歷史重複"))</f>
        <v/>
      </c>
      <c r="F1506" t="s">
        <v>6853</v>
      </c>
      <c r="G1506" t="s">
        <v>29</v>
      </c>
      <c r="H1506" t="s">
        <v>30</v>
      </c>
      <c r="I1506" t="s">
        <v>6154</v>
      </c>
      <c r="J1506" t="s">
        <v>6854</v>
      </c>
      <c r="K1506" t="s">
        <v>6855</v>
      </c>
      <c r="L1506" t="s">
        <v>6914</v>
      </c>
      <c r="M1506" t="s">
        <v>3806</v>
      </c>
      <c r="N1506" t="s">
        <v>456</v>
      </c>
      <c r="O1506" t="s">
        <v>37</v>
      </c>
      <c r="P1506" t="s">
        <v>6915</v>
      </c>
      <c r="Q1506" t="s">
        <v>38</v>
      </c>
      <c r="R1506" t="s">
        <v>1070</v>
      </c>
      <c r="S1506" t="s">
        <v>6870</v>
      </c>
      <c r="T1506" t="s">
        <v>6916</v>
      </c>
      <c r="U1506" t="s">
        <v>6860</v>
      </c>
      <c r="V1506" t="s">
        <v>6860</v>
      </c>
      <c r="W1506" t="s">
        <v>37</v>
      </c>
      <c r="X1506" t="s">
        <v>37</v>
      </c>
      <c r="Y1506" t="s">
        <v>37</v>
      </c>
      <c r="Z1506" t="s">
        <v>6917</v>
      </c>
      <c r="AA1506" t="s">
        <v>44</v>
      </c>
      <c r="AB1506" t="s">
        <v>44</v>
      </c>
      <c r="AC1506" t="s">
        <v>6918</v>
      </c>
      <c r="AD1506" t="s">
        <v>460</v>
      </c>
      <c r="AE1506" t="s">
        <v>6862</v>
      </c>
      <c r="AF1506" t="s">
        <v>48</v>
      </c>
      <c r="AG1506">
        <v>620772</v>
      </c>
      <c r="AH1506">
        <v>1</v>
      </c>
      <c r="AI1506">
        <v>1</v>
      </c>
    </row>
    <row r="1507" spans="1:35" ht="16.850000000000001" customHeight="1">
      <c r="A1507" s="65" t="str">
        <f>IF(L1507="","",IF(COUNTIF(Wip!K:K,L1507)=0,IF(W1507="","KGB","KBB"),IF(AND(_xlfn.IFNA(VLOOKUP(L1507,Wip!K:M,3,0),"")="Y",Q1507="MTCAPPLYCONF"),"On Hold",IF(W1507="","KGB","KBB"))))</f>
        <v>KGB</v>
      </c>
      <c r="B1507" s="65" t="str">
        <f>IF(A1507="on hold", "on hold",
 IF(A1507="KGB", "Standard Shipment",
  IF(IFERROR(IFERROR(VLOOKUP(L1507, List!D:J, 7, 0), VLOOKUP(L1507&amp;"", List!D:J, 7, 0)), 0)=0,
   IF(IFERROR(IFERROR(VLOOKUP(L1507, 'CND List'!$A:$C, 3, 0), VLOOKUP(L1507&amp;"", 'CND List'!$A:$C, 3, 0)), 0)=0,
    IF(A1507="KBB", "-", ""),
    IFERROR(VLOOKUP(L1507, 'CND List'!$A:$C, 3, 0), VLOOKUP(L1507&amp;"", 'CND List'!$A:$C, 3, 0))
   ),
   IFERROR(VLOOKUP(L1507, List!D:J, 7, 0), VLOOKUP(L1507&amp;"", List!D:J, 7, 0))
  )
 )
)</f>
        <v>Standard Shipment</v>
      </c>
      <c r="C1507" s="66" t="str">
        <f t="shared" si="24"/>
        <v>Standard Shipment</v>
      </c>
      <c r="D1507" s="67" t="str">
        <f ca="1">IF(C1507="Local Scrap","Closed",IFERROR(IF(A1507="kgb","Closed",IF(MID(C1507,5,1)="Q","Closed",LOOKUP(TODAY()-W1507, {0,31,91,181,366}, {"0-30天","31-90天","91-180天","181-365天","365天以上"}))), LOOKUP(TODAY()-Z1507, {0,31,91,181,366}, {"0-30天","31-90天","91-180天","181-365天","365天以上"})))</f>
        <v>Closed</v>
      </c>
      <c r="E1507" s="67" t="str" cm="1">
        <f t="array" ref="E1507">IF(A1507&lt;&gt;"kbb", "", IF(IFERROR(VALUE(V1507), 0)=MAX(INDEX(($A$2:$A$4929="kbb")*($L$2:$L$4929=L1507)*IFERROR(VALUE($V$2:$V$4929), 0), 0)), "最新", "歷史重複"))</f>
        <v/>
      </c>
      <c r="F1507" t="s">
        <v>6853</v>
      </c>
      <c r="G1507" t="s">
        <v>29</v>
      </c>
      <c r="H1507" t="s">
        <v>30</v>
      </c>
      <c r="I1507" t="s">
        <v>6154</v>
      </c>
      <c r="J1507" t="s">
        <v>6854</v>
      </c>
      <c r="K1507" t="s">
        <v>6855</v>
      </c>
      <c r="L1507" t="s">
        <v>6919</v>
      </c>
      <c r="M1507" t="s">
        <v>701</v>
      </c>
      <c r="N1507" t="s">
        <v>456</v>
      </c>
      <c r="O1507" t="s">
        <v>37</v>
      </c>
      <c r="P1507" t="s">
        <v>6920</v>
      </c>
      <c r="Q1507" t="s">
        <v>38</v>
      </c>
      <c r="R1507" t="s">
        <v>743</v>
      </c>
      <c r="S1507" t="s">
        <v>6858</v>
      </c>
      <c r="T1507" t="s">
        <v>6921</v>
      </c>
      <c r="U1507" t="s">
        <v>6860</v>
      </c>
      <c r="V1507" t="s">
        <v>6860</v>
      </c>
      <c r="W1507" t="s">
        <v>37</v>
      </c>
      <c r="X1507" t="s">
        <v>37</v>
      </c>
      <c r="Y1507" t="s">
        <v>37</v>
      </c>
      <c r="Z1507" t="s">
        <v>6922</v>
      </c>
      <c r="AA1507" t="s">
        <v>44</v>
      </c>
      <c r="AB1507" t="s">
        <v>44</v>
      </c>
      <c r="AC1507" t="s">
        <v>45</v>
      </c>
      <c r="AD1507" t="s">
        <v>460</v>
      </c>
      <c r="AE1507" t="s">
        <v>6862</v>
      </c>
      <c r="AF1507" t="s">
        <v>48</v>
      </c>
      <c r="AG1507">
        <v>620772</v>
      </c>
      <c r="AH1507">
        <v>1</v>
      </c>
      <c r="AI1507">
        <v>1</v>
      </c>
    </row>
    <row r="1508" spans="1:35" ht="16.850000000000001" customHeight="1">
      <c r="A1508" s="65" t="str">
        <f>IF(L1508="","",IF(COUNTIF(Wip!K:K,L1508)=0,IF(W1508="","KGB","KBB"),IF(AND(_xlfn.IFNA(VLOOKUP(L1508,Wip!K:M,3,0),"")="Y",Q1508="MTCAPPLYCONF"),"On Hold",IF(W1508="","KGB","KBB"))))</f>
        <v>KGB</v>
      </c>
      <c r="B1508" s="65" t="str">
        <f>IF(A1508="on hold", "on hold",
 IF(A1508="KGB", "Standard Shipment",
  IF(IFERROR(IFERROR(VLOOKUP(L1508, List!D:J, 7, 0), VLOOKUP(L1508&amp;"", List!D:J, 7, 0)), 0)=0,
   IF(IFERROR(IFERROR(VLOOKUP(L1508, 'CND List'!$A:$C, 3, 0), VLOOKUP(L1508&amp;"", 'CND List'!$A:$C, 3, 0)), 0)=0,
    IF(A1508="KBB", "-", ""),
    IFERROR(VLOOKUP(L1508, 'CND List'!$A:$C, 3, 0), VLOOKUP(L1508&amp;"", 'CND List'!$A:$C, 3, 0))
   ),
   IFERROR(VLOOKUP(L1508, List!D:J, 7, 0), VLOOKUP(L1508&amp;"", List!D:J, 7, 0))
  )
 )
)</f>
        <v>Standard Shipment</v>
      </c>
      <c r="C1508" s="66" t="str">
        <f t="shared" si="24"/>
        <v>Standard Shipment</v>
      </c>
      <c r="D1508" s="67" t="str">
        <f ca="1">IF(C1508="Local Scrap","Closed",IFERROR(IF(A1508="kgb","Closed",IF(MID(C1508,5,1)="Q","Closed",LOOKUP(TODAY()-W1508, {0,31,91,181,366}, {"0-30天","31-90天","91-180天","181-365天","365天以上"}))), LOOKUP(TODAY()-Z1508, {0,31,91,181,366}, {"0-30天","31-90天","91-180天","181-365天","365天以上"})))</f>
        <v>Closed</v>
      </c>
      <c r="E1508" s="67" t="str" cm="1">
        <f t="array" ref="E1508">IF(A1508&lt;&gt;"kbb", "", IF(IFERROR(VALUE(V1508), 0)=MAX(INDEX(($A$2:$A$4929="kbb")*($L$2:$L$4929=L1508)*IFERROR(VALUE($V$2:$V$4929), 0), 0)), "最新", "歷史重複"))</f>
        <v/>
      </c>
      <c r="F1508" t="s">
        <v>6853</v>
      </c>
      <c r="G1508" t="s">
        <v>29</v>
      </c>
      <c r="H1508" t="s">
        <v>30</v>
      </c>
      <c r="I1508" t="s">
        <v>6154</v>
      </c>
      <c r="J1508" t="s">
        <v>6854</v>
      </c>
      <c r="K1508" t="s">
        <v>6855</v>
      </c>
      <c r="L1508" t="s">
        <v>6923</v>
      </c>
      <c r="M1508" t="s">
        <v>949</v>
      </c>
      <c r="N1508" t="s">
        <v>456</v>
      </c>
      <c r="O1508" t="s">
        <v>37</v>
      </c>
      <c r="P1508" t="s">
        <v>6924</v>
      </c>
      <c r="Q1508" t="s">
        <v>38</v>
      </c>
      <c r="R1508" t="s">
        <v>743</v>
      </c>
      <c r="S1508" t="s">
        <v>6858</v>
      </c>
      <c r="T1508" t="s">
        <v>6925</v>
      </c>
      <c r="U1508" t="s">
        <v>6860</v>
      </c>
      <c r="V1508" t="s">
        <v>6860</v>
      </c>
      <c r="W1508" t="s">
        <v>37</v>
      </c>
      <c r="X1508" t="s">
        <v>37</v>
      </c>
      <c r="Y1508" t="s">
        <v>37</v>
      </c>
      <c r="Z1508" t="s">
        <v>6926</v>
      </c>
      <c r="AA1508" t="s">
        <v>44</v>
      </c>
      <c r="AB1508" t="s">
        <v>44</v>
      </c>
      <c r="AC1508" t="s">
        <v>45</v>
      </c>
      <c r="AD1508" t="s">
        <v>460</v>
      </c>
      <c r="AE1508" t="s">
        <v>6862</v>
      </c>
      <c r="AF1508" t="s">
        <v>48</v>
      </c>
      <c r="AG1508">
        <v>620772</v>
      </c>
      <c r="AH1508">
        <v>1</v>
      </c>
      <c r="AI1508">
        <v>1</v>
      </c>
    </row>
    <row r="1509" spans="1:35" ht="16.850000000000001" customHeight="1">
      <c r="A1509" s="65" t="str">
        <f>IF(L1509="","",IF(COUNTIF(Wip!K:K,L1509)=0,IF(W1509="","KGB","KBB"),IF(AND(_xlfn.IFNA(VLOOKUP(L1509,Wip!K:M,3,0),"")="Y",Q1509="MTCAPPLYCONF"),"On Hold",IF(W1509="","KGB","KBB"))))</f>
        <v>KGB</v>
      </c>
      <c r="B1509" s="65" t="str">
        <f>IF(A1509="on hold", "on hold",
 IF(A1509="KGB", "Standard Shipment",
  IF(IFERROR(IFERROR(VLOOKUP(L1509, List!D:J, 7, 0), VLOOKUP(L1509&amp;"", List!D:J, 7, 0)), 0)=0,
   IF(IFERROR(IFERROR(VLOOKUP(L1509, 'CND List'!$A:$C, 3, 0), VLOOKUP(L1509&amp;"", 'CND List'!$A:$C, 3, 0)), 0)=0,
    IF(A1509="KBB", "-", ""),
    IFERROR(VLOOKUP(L1509, 'CND List'!$A:$C, 3, 0), VLOOKUP(L1509&amp;"", 'CND List'!$A:$C, 3, 0))
   ),
   IFERROR(VLOOKUP(L1509, List!D:J, 7, 0), VLOOKUP(L1509&amp;"", List!D:J, 7, 0))
  )
 )
)</f>
        <v>Standard Shipment</v>
      </c>
      <c r="C1509" s="66" t="str">
        <f t="shared" si="24"/>
        <v>Standard Shipment</v>
      </c>
      <c r="D1509" s="67" t="str">
        <f ca="1">IF(C1509="Local Scrap","Closed",IFERROR(IF(A1509="kgb","Closed",IF(MID(C1509,5,1)="Q","Closed",LOOKUP(TODAY()-W1509, {0,31,91,181,366}, {"0-30天","31-90天","91-180天","181-365天","365天以上"}))), LOOKUP(TODAY()-Z1509, {0,31,91,181,366}, {"0-30天","31-90天","91-180天","181-365天","365天以上"})))</f>
        <v>Closed</v>
      </c>
      <c r="E1509" s="67" t="str" cm="1">
        <f t="array" ref="E1509">IF(A1509&lt;&gt;"kbb", "", IF(IFERROR(VALUE(V1509), 0)=MAX(INDEX(($A$2:$A$4929="kbb")*($L$2:$L$4929=L1509)*IFERROR(VALUE($V$2:$V$4929), 0), 0)), "最新", "歷史重複"))</f>
        <v/>
      </c>
      <c r="F1509" t="s">
        <v>6853</v>
      </c>
      <c r="G1509" t="s">
        <v>29</v>
      </c>
      <c r="H1509" t="s">
        <v>30</v>
      </c>
      <c r="I1509" t="s">
        <v>6154</v>
      </c>
      <c r="J1509" t="s">
        <v>6854</v>
      </c>
      <c r="K1509" t="s">
        <v>6855</v>
      </c>
      <c r="L1509" t="s">
        <v>6927</v>
      </c>
      <c r="M1509" t="s">
        <v>949</v>
      </c>
      <c r="N1509" t="s">
        <v>456</v>
      </c>
      <c r="O1509" t="s">
        <v>37</v>
      </c>
      <c r="P1509" t="s">
        <v>6928</v>
      </c>
      <c r="Q1509" t="s">
        <v>38</v>
      </c>
      <c r="R1509" t="s">
        <v>1070</v>
      </c>
      <c r="S1509" t="s">
        <v>6858</v>
      </c>
      <c r="T1509" t="s">
        <v>6929</v>
      </c>
      <c r="U1509" t="s">
        <v>6860</v>
      </c>
      <c r="V1509" t="s">
        <v>6860</v>
      </c>
      <c r="W1509" t="s">
        <v>37</v>
      </c>
      <c r="X1509" t="s">
        <v>37</v>
      </c>
      <c r="Y1509" t="s">
        <v>37</v>
      </c>
      <c r="Z1509" t="s">
        <v>6930</v>
      </c>
      <c r="AA1509" t="s">
        <v>44</v>
      </c>
      <c r="AB1509" t="s">
        <v>44</v>
      </c>
      <c r="AC1509" t="s">
        <v>45</v>
      </c>
      <c r="AD1509" t="s">
        <v>460</v>
      </c>
      <c r="AE1509" t="s">
        <v>6862</v>
      </c>
      <c r="AF1509" t="s">
        <v>48</v>
      </c>
      <c r="AG1509">
        <v>620772</v>
      </c>
      <c r="AH1509">
        <v>1</v>
      </c>
      <c r="AI1509">
        <v>1</v>
      </c>
    </row>
    <row r="1510" spans="1:35" ht="16.850000000000001" customHeight="1">
      <c r="A1510" s="65" t="str">
        <f>IF(L1510="","",IF(COUNTIF(Wip!K:K,L1510)=0,IF(W1510="","KGB","KBB"),IF(AND(_xlfn.IFNA(VLOOKUP(L1510,Wip!K:M,3,0),"")="Y",Q1510="MTCAPPLYCONF"),"On Hold",IF(W1510="","KGB","KBB"))))</f>
        <v>KGB</v>
      </c>
      <c r="B1510" s="65" t="str">
        <f>IF(A1510="on hold", "on hold",
 IF(A1510="KGB", "Standard Shipment",
  IF(IFERROR(IFERROR(VLOOKUP(L1510, List!D:J, 7, 0), VLOOKUP(L1510&amp;"", List!D:J, 7, 0)), 0)=0,
   IF(IFERROR(IFERROR(VLOOKUP(L1510, 'CND List'!$A:$C, 3, 0), VLOOKUP(L1510&amp;"", 'CND List'!$A:$C, 3, 0)), 0)=0,
    IF(A1510="KBB", "-", ""),
    IFERROR(VLOOKUP(L1510, 'CND List'!$A:$C, 3, 0), VLOOKUP(L1510&amp;"", 'CND List'!$A:$C, 3, 0))
   ),
   IFERROR(VLOOKUP(L1510, List!D:J, 7, 0), VLOOKUP(L1510&amp;"", List!D:J, 7, 0))
  )
 )
)</f>
        <v>Standard Shipment</v>
      </c>
      <c r="C1510" s="66" t="str">
        <f t="shared" si="24"/>
        <v>Standard Shipment</v>
      </c>
      <c r="D1510" s="67" t="str">
        <f ca="1">IF(C1510="Local Scrap","Closed",IFERROR(IF(A1510="kgb","Closed",IF(MID(C1510,5,1)="Q","Closed",LOOKUP(TODAY()-W1510, {0,31,91,181,366}, {"0-30天","31-90天","91-180天","181-365天","365天以上"}))), LOOKUP(TODAY()-Z1510, {0,31,91,181,366}, {"0-30天","31-90天","91-180天","181-365天","365天以上"})))</f>
        <v>Closed</v>
      </c>
      <c r="E1510" s="67" t="str" cm="1">
        <f t="array" ref="E1510">IF(A1510&lt;&gt;"kbb", "", IF(IFERROR(VALUE(V1510), 0)=MAX(INDEX(($A$2:$A$4929="kbb")*($L$2:$L$4929=L1510)*IFERROR(VALUE($V$2:$V$4929), 0), 0)), "最新", "歷史重複"))</f>
        <v/>
      </c>
      <c r="F1510" t="s">
        <v>6853</v>
      </c>
      <c r="G1510" t="s">
        <v>29</v>
      </c>
      <c r="H1510" t="s">
        <v>30</v>
      </c>
      <c r="I1510" t="s">
        <v>6154</v>
      </c>
      <c r="J1510" t="s">
        <v>6854</v>
      </c>
      <c r="K1510" t="s">
        <v>6855</v>
      </c>
      <c r="L1510" t="s">
        <v>6931</v>
      </c>
      <c r="M1510" t="s">
        <v>455</v>
      </c>
      <c r="N1510" t="s">
        <v>456</v>
      </c>
      <c r="O1510" t="s">
        <v>37</v>
      </c>
      <c r="P1510" t="s">
        <v>6932</v>
      </c>
      <c r="Q1510" t="s">
        <v>38</v>
      </c>
      <c r="R1510" t="s">
        <v>1070</v>
      </c>
      <c r="S1510" t="s">
        <v>6870</v>
      </c>
      <c r="T1510" t="s">
        <v>6933</v>
      </c>
      <c r="U1510" t="s">
        <v>6860</v>
      </c>
      <c r="V1510" t="s">
        <v>6860</v>
      </c>
      <c r="W1510" t="s">
        <v>37</v>
      </c>
      <c r="X1510" t="s">
        <v>37</v>
      </c>
      <c r="Y1510" t="s">
        <v>37</v>
      </c>
      <c r="Z1510" t="s">
        <v>6934</v>
      </c>
      <c r="AA1510" t="s">
        <v>44</v>
      </c>
      <c r="AB1510" t="s">
        <v>44</v>
      </c>
      <c r="AC1510" t="s">
        <v>45</v>
      </c>
      <c r="AD1510" t="s">
        <v>460</v>
      </c>
      <c r="AE1510" t="s">
        <v>6862</v>
      </c>
      <c r="AF1510" t="s">
        <v>48</v>
      </c>
      <c r="AG1510">
        <v>620772</v>
      </c>
      <c r="AH1510">
        <v>1</v>
      </c>
      <c r="AI1510">
        <v>1</v>
      </c>
    </row>
    <row r="1511" spans="1:35" ht="16.850000000000001" customHeight="1">
      <c r="A1511" s="65" t="str">
        <f>IF(L1511="","",IF(COUNTIF(Wip!K:K,L1511)=0,IF(W1511="","KGB","KBB"),IF(AND(_xlfn.IFNA(VLOOKUP(L1511,Wip!K:M,3,0),"")="Y",Q1511="MTCAPPLYCONF"),"On Hold",IF(W1511="","KGB","KBB"))))</f>
        <v>KGB</v>
      </c>
      <c r="B1511" s="65" t="str">
        <f>IF(A1511="on hold", "on hold",
 IF(A1511="KGB", "Standard Shipment",
  IF(IFERROR(IFERROR(VLOOKUP(L1511, List!D:J, 7, 0), VLOOKUP(L1511&amp;"", List!D:J, 7, 0)), 0)=0,
   IF(IFERROR(IFERROR(VLOOKUP(L1511, 'CND List'!$A:$C, 3, 0), VLOOKUP(L1511&amp;"", 'CND List'!$A:$C, 3, 0)), 0)=0,
    IF(A1511="KBB", "-", ""),
    IFERROR(VLOOKUP(L1511, 'CND List'!$A:$C, 3, 0), VLOOKUP(L1511&amp;"", 'CND List'!$A:$C, 3, 0))
   ),
   IFERROR(VLOOKUP(L1511, List!D:J, 7, 0), VLOOKUP(L1511&amp;"", List!D:J, 7, 0))
  )
 )
)</f>
        <v>Standard Shipment</v>
      </c>
      <c r="C1511" s="66" t="str">
        <f t="shared" si="24"/>
        <v>Standard Shipment</v>
      </c>
      <c r="D1511" s="67" t="str">
        <f ca="1">IF(C1511="Local Scrap","Closed",IFERROR(IF(A1511="kgb","Closed",IF(MID(C1511,5,1)="Q","Closed",LOOKUP(TODAY()-W1511, {0,31,91,181,366}, {"0-30天","31-90天","91-180天","181-365天","365天以上"}))), LOOKUP(TODAY()-Z1511, {0,31,91,181,366}, {"0-30天","31-90天","91-180天","181-365天","365天以上"})))</f>
        <v>Closed</v>
      </c>
      <c r="E1511" s="67" t="str" cm="1">
        <f t="array" ref="E1511">IF(A1511&lt;&gt;"kbb", "", IF(IFERROR(VALUE(V1511), 0)=MAX(INDEX(($A$2:$A$4929="kbb")*($L$2:$L$4929=L1511)*IFERROR(VALUE($V$2:$V$4929), 0), 0)), "最新", "歷史重複"))</f>
        <v/>
      </c>
      <c r="F1511" t="s">
        <v>6853</v>
      </c>
      <c r="G1511" t="s">
        <v>29</v>
      </c>
      <c r="H1511" t="s">
        <v>30</v>
      </c>
      <c r="I1511" t="s">
        <v>6154</v>
      </c>
      <c r="J1511" t="s">
        <v>6854</v>
      </c>
      <c r="K1511" t="s">
        <v>6855</v>
      </c>
      <c r="L1511" t="s">
        <v>6935</v>
      </c>
      <c r="M1511" t="s">
        <v>3806</v>
      </c>
      <c r="N1511" t="s">
        <v>456</v>
      </c>
      <c r="O1511" t="s">
        <v>37</v>
      </c>
      <c r="P1511" t="s">
        <v>6936</v>
      </c>
      <c r="Q1511" t="s">
        <v>38</v>
      </c>
      <c r="R1511" t="s">
        <v>1070</v>
      </c>
      <c r="S1511" t="s">
        <v>6870</v>
      </c>
      <c r="T1511" t="s">
        <v>6937</v>
      </c>
      <c r="U1511" t="s">
        <v>6860</v>
      </c>
      <c r="V1511" t="s">
        <v>6938</v>
      </c>
      <c r="W1511" t="s">
        <v>37</v>
      </c>
      <c r="X1511" t="s">
        <v>37</v>
      </c>
      <c r="Y1511" t="s">
        <v>37</v>
      </c>
      <c r="Z1511" t="s">
        <v>6939</v>
      </c>
      <c r="AA1511" t="s">
        <v>44</v>
      </c>
      <c r="AB1511" t="s">
        <v>44</v>
      </c>
      <c r="AC1511" t="s">
        <v>45</v>
      </c>
      <c r="AD1511" t="s">
        <v>460</v>
      </c>
      <c r="AE1511" t="s">
        <v>6862</v>
      </c>
      <c r="AF1511" t="s">
        <v>48</v>
      </c>
      <c r="AG1511">
        <v>620772</v>
      </c>
      <c r="AH1511">
        <v>1</v>
      </c>
      <c r="AI1511">
        <v>1</v>
      </c>
    </row>
    <row r="1512" spans="1:35" ht="16.850000000000001" customHeight="1">
      <c r="A1512" s="65" t="str">
        <f>IF(L1512="","",IF(COUNTIF(Wip!K:K,L1512)=0,IF(W1512="","KGB","KBB"),IF(AND(_xlfn.IFNA(VLOOKUP(L1512,Wip!K:M,3,0),"")="Y",Q1512="MTCAPPLYCONF"),"On Hold",IF(W1512="","KGB","KBB"))))</f>
        <v>KBB</v>
      </c>
      <c r="B1512" s="65">
        <f>IF(A1512="on hold", "on hold",
 IF(A1512="KGB", "Standard Shipment",
  IF(IFERROR(IFERROR(VLOOKUP(L1512, List!D:J, 7, 0), VLOOKUP(L1512&amp;"", List!D:J, 7, 0)), 0)=0,
   IF(IFERROR(IFERROR(VLOOKUP(L1512, 'CND List'!$A:$C, 3, 0), VLOOKUP(L1512&amp;"", 'CND List'!$A:$C, 3, 0)), 0)=0,
    IF(A1512="KBB", "-", ""),
    IFERROR(VLOOKUP(L1512, 'CND List'!$A:$C, 3, 0), VLOOKUP(L1512&amp;"", 'CND List'!$A:$C, 3, 0))
   ),
   IFERROR(VLOOKUP(L1512, List!D:J, 7, 0), VLOOKUP(L1512&amp;"", List!D:J, 7, 0))
  )
 )
)</f>
        <v>45852</v>
      </c>
      <c r="C1512" s="66" t="str">
        <f t="shared" si="24"/>
        <v>2025Q3</v>
      </c>
      <c r="D1512" s="67" t="str">
        <f ca="1">IF(C1512="Local Scrap","Closed",IFERROR(IF(A1512="kgb","Closed",IF(MID(C1512,5,1)="Q","Closed",LOOKUP(TODAY()-W1512, {0,31,91,181,366}, {"0-30天","31-90天","91-180天","181-365天","365天以上"}))), LOOKUP(TODAY()-Z1512, {0,31,91,181,366}, {"0-30天","31-90天","91-180天","181-365天","365天以上"})))</f>
        <v>Closed</v>
      </c>
      <c r="E1512" s="67" t="str" cm="1">
        <f t="array" ref="E1512">IF(A1512&lt;&gt;"kbb", "", IF(IFERROR(VALUE(V1512), 0)=MAX(INDEX(($A$2:$A$4929="kbb")*($L$2:$L$4929=L1512)*IFERROR(VALUE($V$2:$V$4929), 0), 0)), "最新", "歷史重複"))</f>
        <v>最新</v>
      </c>
      <c r="F1512" t="s">
        <v>6853</v>
      </c>
      <c r="G1512" t="s">
        <v>29</v>
      </c>
      <c r="H1512" t="s">
        <v>30</v>
      </c>
      <c r="I1512" t="s">
        <v>6154</v>
      </c>
      <c r="J1512" t="s">
        <v>6854</v>
      </c>
      <c r="K1512" t="s">
        <v>6855</v>
      </c>
      <c r="L1512" t="s">
        <v>6940</v>
      </c>
      <c r="M1512" t="s">
        <v>3806</v>
      </c>
      <c r="N1512" t="s">
        <v>456</v>
      </c>
      <c r="O1512" t="s">
        <v>37</v>
      </c>
      <c r="P1512" t="s">
        <v>6940</v>
      </c>
      <c r="Q1512" t="s">
        <v>38</v>
      </c>
      <c r="R1512" t="s">
        <v>53</v>
      </c>
      <c r="S1512" t="s">
        <v>6870</v>
      </c>
      <c r="T1512" t="s">
        <v>37</v>
      </c>
      <c r="U1512" t="s">
        <v>37</v>
      </c>
      <c r="V1512" t="s">
        <v>6941</v>
      </c>
      <c r="W1512" t="s">
        <v>1157</v>
      </c>
      <c r="X1512" t="s">
        <v>114</v>
      </c>
      <c r="Y1512" t="s">
        <v>1158</v>
      </c>
      <c r="Z1512" t="s">
        <v>6942</v>
      </c>
      <c r="AA1512" t="s">
        <v>44</v>
      </c>
      <c r="AB1512" t="s">
        <v>44</v>
      </c>
      <c r="AC1512" t="s">
        <v>117</v>
      </c>
      <c r="AD1512" t="s">
        <v>460</v>
      </c>
      <c r="AE1512" t="s">
        <v>37</v>
      </c>
      <c r="AF1512" t="s">
        <v>37</v>
      </c>
      <c r="AG1512" t="s">
        <v>37</v>
      </c>
      <c r="AH1512" t="s">
        <v>37</v>
      </c>
      <c r="AI1512" t="s">
        <v>37</v>
      </c>
    </row>
    <row r="1513" spans="1:35" ht="16.850000000000001" customHeight="1">
      <c r="A1513" s="65" t="str">
        <f>IF(L1513="","",IF(COUNTIF(Wip!K:K,L1513)=0,IF(W1513="","KGB","KBB"),IF(AND(_xlfn.IFNA(VLOOKUP(L1513,Wip!K:M,3,0),"")="Y",Q1513="MTCAPPLYCONF"),"On Hold",IF(W1513="","KGB","KBB"))))</f>
        <v>KBB</v>
      </c>
      <c r="B1513" s="65">
        <f>IF(A1513="on hold", "on hold",
 IF(A1513="KGB", "Standard Shipment",
  IF(IFERROR(IFERROR(VLOOKUP(L1513, List!D:J, 7, 0), VLOOKUP(L1513&amp;"", List!D:J, 7, 0)), 0)=0,
   IF(IFERROR(IFERROR(VLOOKUP(L1513, 'CND List'!$A:$C, 3, 0), VLOOKUP(L1513&amp;"", 'CND List'!$A:$C, 3, 0)), 0)=0,
    IF(A1513="KBB", "-", ""),
    IFERROR(VLOOKUP(L1513, 'CND List'!$A:$C, 3, 0), VLOOKUP(L1513&amp;"", 'CND List'!$A:$C, 3, 0))
   ),
   IFERROR(VLOOKUP(L1513, List!D:J, 7, 0), VLOOKUP(L1513&amp;"", List!D:J, 7, 0))
  )
 )
)</f>
        <v>46126</v>
      </c>
      <c r="C1513" s="66" t="str">
        <f t="shared" si="24"/>
        <v>2026Q2</v>
      </c>
      <c r="D1513" s="67" t="str">
        <f ca="1">IF(C1513="Local Scrap","Closed",IFERROR(IF(A1513="kgb","Closed",IF(MID(C1513,5,1)="Q","Closed",LOOKUP(TODAY()-W1513, {0,31,91,181,366}, {"0-30天","31-90天","91-180天","181-365天","365天以上"}))), LOOKUP(TODAY()-Z1513, {0,31,91,181,366}, {"0-30天","31-90天","91-180天","181-365天","365天以上"})))</f>
        <v>Closed</v>
      </c>
      <c r="E1513" s="67" t="str" cm="1">
        <f t="array" ref="E1513">IF(A1513&lt;&gt;"kbb", "", IF(IFERROR(VALUE(V1513), 0)=MAX(INDEX(($A$2:$A$4929="kbb")*($L$2:$L$4929=L1513)*IFERROR(VALUE($V$2:$V$4929), 0), 0)), "最新", "歷史重複"))</f>
        <v>最新</v>
      </c>
      <c r="F1513" t="s">
        <v>6853</v>
      </c>
      <c r="G1513" t="s">
        <v>29</v>
      </c>
      <c r="H1513" t="s">
        <v>30</v>
      </c>
      <c r="I1513" t="s">
        <v>6154</v>
      </c>
      <c r="J1513" t="s">
        <v>6854</v>
      </c>
      <c r="K1513" t="s">
        <v>6855</v>
      </c>
      <c r="L1513" t="s">
        <v>6943</v>
      </c>
      <c r="M1513" t="s">
        <v>486</v>
      </c>
      <c r="N1513" t="s">
        <v>219</v>
      </c>
      <c r="O1513" t="s">
        <v>37</v>
      </c>
      <c r="P1513" t="s">
        <v>6943</v>
      </c>
      <c r="Q1513" t="s">
        <v>38</v>
      </c>
      <c r="R1513" t="s">
        <v>1070</v>
      </c>
      <c r="S1513" t="s">
        <v>6874</v>
      </c>
      <c r="T1513" t="s">
        <v>37</v>
      </c>
      <c r="U1513" t="s">
        <v>37</v>
      </c>
      <c r="V1513" t="s">
        <v>6944</v>
      </c>
      <c r="W1513" t="s">
        <v>692</v>
      </c>
      <c r="X1513" t="s">
        <v>114</v>
      </c>
      <c r="Y1513" t="s">
        <v>6748</v>
      </c>
      <c r="Z1513" t="s">
        <v>6945</v>
      </c>
      <c r="AA1513" t="s">
        <v>44</v>
      </c>
      <c r="AB1513" t="s">
        <v>44</v>
      </c>
      <c r="AC1513" t="s">
        <v>117</v>
      </c>
      <c r="AD1513" t="s">
        <v>179</v>
      </c>
      <c r="AE1513" t="s">
        <v>37</v>
      </c>
      <c r="AF1513" t="s">
        <v>37</v>
      </c>
      <c r="AG1513" t="s">
        <v>37</v>
      </c>
      <c r="AH1513" t="s">
        <v>37</v>
      </c>
      <c r="AI1513" t="s">
        <v>37</v>
      </c>
    </row>
    <row r="1514" spans="1:35" ht="16.850000000000001" customHeight="1">
      <c r="A1514" s="65" t="str">
        <f>IF(L1514="","",IF(COUNTIF(Wip!K:K,L1514)=0,IF(W1514="","KGB","KBB"),IF(AND(_xlfn.IFNA(VLOOKUP(L1514,Wip!K:M,3,0),"")="Y",Q1514="MTCAPPLYCONF"),"On Hold",IF(W1514="","KGB","KBB"))))</f>
        <v>KBB</v>
      </c>
      <c r="B1514" s="65">
        <f>IF(A1514="on hold", "on hold",
 IF(A1514="KGB", "Standard Shipment",
  IF(IFERROR(IFERROR(VLOOKUP(L1514, List!D:J, 7, 0), VLOOKUP(L1514&amp;"", List!D:J, 7, 0)), 0)=0,
   IF(IFERROR(IFERROR(VLOOKUP(L1514, 'CND List'!$A:$C, 3, 0), VLOOKUP(L1514&amp;"", 'CND List'!$A:$C, 3, 0)), 0)=0,
    IF(A1514="KBB", "-", ""),
    IFERROR(VLOOKUP(L1514, 'CND List'!$A:$C, 3, 0), VLOOKUP(L1514&amp;"", 'CND List'!$A:$C, 3, 0))
   ),
   IFERROR(VLOOKUP(L1514, List!D:J, 7, 0), VLOOKUP(L1514&amp;"", List!D:J, 7, 0))
  )
 )
)</f>
        <v>45852</v>
      </c>
      <c r="C1514" s="66" t="str">
        <f t="shared" si="24"/>
        <v>2025Q3</v>
      </c>
      <c r="D1514" s="67" t="str">
        <f ca="1">IF(C1514="Local Scrap","Closed",IFERROR(IF(A1514="kgb","Closed",IF(MID(C1514,5,1)="Q","Closed",LOOKUP(TODAY()-W1514, {0,31,91,181,366}, {"0-30天","31-90天","91-180天","181-365天","365天以上"}))), LOOKUP(TODAY()-Z1514, {0,31,91,181,366}, {"0-30天","31-90天","91-180天","181-365天","365天以上"})))</f>
        <v>Closed</v>
      </c>
      <c r="E1514" s="67" t="str" cm="1">
        <f t="array" ref="E1514">IF(A1514&lt;&gt;"kbb", "", IF(IFERROR(VALUE(V1514), 0)=MAX(INDEX(($A$2:$A$4929="kbb")*($L$2:$L$4929=L1514)*IFERROR(VALUE($V$2:$V$4929), 0), 0)), "最新", "歷史重複"))</f>
        <v>最新</v>
      </c>
      <c r="F1514" t="s">
        <v>6946</v>
      </c>
      <c r="G1514" t="s">
        <v>29</v>
      </c>
      <c r="H1514" t="s">
        <v>30</v>
      </c>
      <c r="I1514" t="s">
        <v>6154</v>
      </c>
      <c r="J1514" t="s">
        <v>6947</v>
      </c>
      <c r="K1514" t="s">
        <v>6948</v>
      </c>
      <c r="L1514" t="s">
        <v>6949</v>
      </c>
      <c r="M1514" t="s">
        <v>6600</v>
      </c>
      <c r="N1514" t="s">
        <v>2115</v>
      </c>
      <c r="O1514" t="s">
        <v>37</v>
      </c>
      <c r="P1514" t="s">
        <v>6949</v>
      </c>
      <c r="Q1514" t="s">
        <v>38</v>
      </c>
      <c r="R1514" t="s">
        <v>53</v>
      </c>
      <c r="S1514" t="s">
        <v>6950</v>
      </c>
      <c r="T1514" t="s">
        <v>37</v>
      </c>
      <c r="U1514" t="s">
        <v>37</v>
      </c>
      <c r="V1514" t="s">
        <v>6951</v>
      </c>
      <c r="W1514" t="s">
        <v>113</v>
      </c>
      <c r="X1514" t="s">
        <v>114</v>
      </c>
      <c r="Y1514" t="s">
        <v>6952</v>
      </c>
      <c r="Z1514" t="s">
        <v>6953</v>
      </c>
      <c r="AA1514" t="s">
        <v>44</v>
      </c>
      <c r="AB1514" t="s">
        <v>44</v>
      </c>
      <c r="AC1514" t="s">
        <v>117</v>
      </c>
      <c r="AD1514" t="s">
        <v>190</v>
      </c>
      <c r="AE1514" t="s">
        <v>37</v>
      </c>
      <c r="AF1514" t="s">
        <v>37</v>
      </c>
      <c r="AG1514" t="s">
        <v>37</v>
      </c>
      <c r="AH1514" t="s">
        <v>37</v>
      </c>
      <c r="AI1514" t="s">
        <v>37</v>
      </c>
    </row>
    <row r="1515" spans="1:35" ht="16.850000000000001" customHeight="1">
      <c r="A1515" s="65" t="str">
        <f>IF(L1515="","",IF(COUNTIF(Wip!K:K,L1515)=0,IF(W1515="","KGB","KBB"),IF(AND(_xlfn.IFNA(VLOOKUP(L1515,Wip!K:M,3,0),"")="Y",Q1515="MTCAPPLYCONF"),"On Hold",IF(W1515="","KGB","KBB"))))</f>
        <v>KGB</v>
      </c>
      <c r="B1515" s="65" t="str">
        <f>IF(A1515="on hold", "on hold",
 IF(A1515="KGB", "Standard Shipment",
  IF(IFERROR(IFERROR(VLOOKUP(L1515, List!D:J, 7, 0), VLOOKUP(L1515&amp;"", List!D:J, 7, 0)), 0)=0,
   IF(IFERROR(IFERROR(VLOOKUP(L1515, 'CND List'!$A:$C, 3, 0), VLOOKUP(L1515&amp;"", 'CND List'!$A:$C, 3, 0)), 0)=0,
    IF(A1515="KBB", "-", ""),
    IFERROR(VLOOKUP(L1515, 'CND List'!$A:$C, 3, 0), VLOOKUP(L1515&amp;"", 'CND List'!$A:$C, 3, 0))
   ),
   IFERROR(VLOOKUP(L1515, List!D:J, 7, 0), VLOOKUP(L1515&amp;"", List!D:J, 7, 0))
  )
 )
)</f>
        <v>Standard Shipment</v>
      </c>
      <c r="C1515" s="66" t="str">
        <f t="shared" si="24"/>
        <v>Standard Shipment</v>
      </c>
      <c r="D1515" s="67" t="str">
        <f ca="1">IF(C1515="Local Scrap","Closed",IFERROR(IF(A1515="kgb","Closed",IF(MID(C1515,5,1)="Q","Closed",LOOKUP(TODAY()-W1515, {0,31,91,181,366}, {"0-30天","31-90天","91-180天","181-365天","365天以上"}))), LOOKUP(TODAY()-Z1515, {0,31,91,181,366}, {"0-30天","31-90天","91-180天","181-365天","365天以上"})))</f>
        <v>Closed</v>
      </c>
      <c r="E1515" s="67" t="str" cm="1">
        <f t="array" ref="E1515">IF(A1515&lt;&gt;"kbb", "", IF(IFERROR(VALUE(V1515), 0)=MAX(INDEX(($A$2:$A$4929="kbb")*($L$2:$L$4929=L1515)*IFERROR(VALUE($V$2:$V$4929), 0), 0)), "最新", "歷史重複"))</f>
        <v/>
      </c>
      <c r="F1515" t="s">
        <v>6946</v>
      </c>
      <c r="G1515" t="s">
        <v>29</v>
      </c>
      <c r="H1515" t="s">
        <v>30</v>
      </c>
      <c r="I1515" t="s">
        <v>6154</v>
      </c>
      <c r="J1515" t="s">
        <v>6947</v>
      </c>
      <c r="K1515" t="s">
        <v>6948</v>
      </c>
      <c r="L1515" t="s">
        <v>6954</v>
      </c>
      <c r="M1515" t="s">
        <v>6600</v>
      </c>
      <c r="N1515" t="s">
        <v>2115</v>
      </c>
      <c r="O1515" t="s">
        <v>37</v>
      </c>
      <c r="P1515" t="s">
        <v>6954</v>
      </c>
      <c r="Q1515" t="s">
        <v>38</v>
      </c>
      <c r="R1515" t="s">
        <v>53</v>
      </c>
      <c r="S1515" t="s">
        <v>6950</v>
      </c>
      <c r="T1515" t="s">
        <v>6955</v>
      </c>
      <c r="U1515" t="s">
        <v>6956</v>
      </c>
      <c r="V1515" t="s">
        <v>6956</v>
      </c>
      <c r="W1515" t="s">
        <v>37</v>
      </c>
      <c r="X1515" t="s">
        <v>37</v>
      </c>
      <c r="Y1515" t="s">
        <v>37</v>
      </c>
      <c r="Z1515" t="s">
        <v>6957</v>
      </c>
      <c r="AA1515" t="s">
        <v>44</v>
      </c>
      <c r="AB1515" t="s">
        <v>44</v>
      </c>
      <c r="AC1515" t="s">
        <v>45</v>
      </c>
      <c r="AD1515" t="s">
        <v>190</v>
      </c>
      <c r="AE1515" t="s">
        <v>6958</v>
      </c>
      <c r="AF1515" t="s">
        <v>48</v>
      </c>
      <c r="AG1515">
        <v>621100</v>
      </c>
      <c r="AH1515">
        <v>1</v>
      </c>
      <c r="AI1515">
        <v>1</v>
      </c>
    </row>
    <row r="1516" spans="1:35" ht="16.850000000000001" customHeight="1">
      <c r="A1516" s="65" t="str">
        <f>IF(L1516="","",IF(COUNTIF(Wip!K:K,L1516)=0,IF(W1516="","KGB","KBB"),IF(AND(_xlfn.IFNA(VLOOKUP(L1516,Wip!K:M,3,0),"")="Y",Q1516="MTCAPPLYCONF"),"On Hold",IF(W1516="","KGB","KBB"))))</f>
        <v>KGB</v>
      </c>
      <c r="B1516" s="65" t="str">
        <f>IF(A1516="on hold", "on hold",
 IF(A1516="KGB", "Standard Shipment",
  IF(IFERROR(IFERROR(VLOOKUP(L1516, List!D:J, 7, 0), VLOOKUP(L1516&amp;"", List!D:J, 7, 0)), 0)=0,
   IF(IFERROR(IFERROR(VLOOKUP(L1516, 'CND List'!$A:$C, 3, 0), VLOOKUP(L1516&amp;"", 'CND List'!$A:$C, 3, 0)), 0)=0,
    IF(A1516="KBB", "-", ""),
    IFERROR(VLOOKUP(L1516, 'CND List'!$A:$C, 3, 0), VLOOKUP(L1516&amp;"", 'CND List'!$A:$C, 3, 0))
   ),
   IFERROR(VLOOKUP(L1516, List!D:J, 7, 0), VLOOKUP(L1516&amp;"", List!D:J, 7, 0))
  )
 )
)</f>
        <v>Standard Shipment</v>
      </c>
      <c r="C1516" s="66" t="str">
        <f t="shared" si="24"/>
        <v>Standard Shipment</v>
      </c>
      <c r="D1516" s="67" t="str">
        <f ca="1">IF(C1516="Local Scrap","Closed",IFERROR(IF(A1516="kgb","Closed",IF(MID(C1516,5,1)="Q","Closed",LOOKUP(TODAY()-W1516, {0,31,91,181,366}, {"0-30天","31-90天","91-180天","181-365天","365天以上"}))), LOOKUP(TODAY()-Z1516, {0,31,91,181,366}, {"0-30天","31-90天","91-180天","181-365天","365天以上"})))</f>
        <v>Closed</v>
      </c>
      <c r="E1516" s="67" t="str" cm="1">
        <f t="array" ref="E1516">IF(A1516&lt;&gt;"kbb", "", IF(IFERROR(VALUE(V1516), 0)=MAX(INDEX(($A$2:$A$4929="kbb")*($L$2:$L$4929=L1516)*IFERROR(VALUE($V$2:$V$4929), 0), 0)), "最新", "歷史重複"))</f>
        <v/>
      </c>
      <c r="F1516" t="s">
        <v>6946</v>
      </c>
      <c r="G1516" t="s">
        <v>29</v>
      </c>
      <c r="H1516" t="s">
        <v>30</v>
      </c>
      <c r="I1516" t="s">
        <v>6154</v>
      </c>
      <c r="J1516" t="s">
        <v>6947</v>
      </c>
      <c r="K1516" t="s">
        <v>6948</v>
      </c>
      <c r="L1516" t="s">
        <v>6959</v>
      </c>
      <c r="M1516" t="s">
        <v>205</v>
      </c>
      <c r="N1516" t="s">
        <v>206</v>
      </c>
      <c r="O1516" t="s">
        <v>37</v>
      </c>
      <c r="P1516" t="s">
        <v>6960</v>
      </c>
      <c r="Q1516" t="s">
        <v>38</v>
      </c>
      <c r="R1516" t="s">
        <v>1070</v>
      </c>
      <c r="S1516" t="s">
        <v>6950</v>
      </c>
      <c r="T1516" t="s">
        <v>6961</v>
      </c>
      <c r="U1516" t="s">
        <v>6518</v>
      </c>
      <c r="V1516" t="s">
        <v>6518</v>
      </c>
      <c r="W1516" t="s">
        <v>37</v>
      </c>
      <c r="X1516" t="s">
        <v>37</v>
      </c>
      <c r="Y1516" t="s">
        <v>37</v>
      </c>
      <c r="Z1516" t="s">
        <v>6962</v>
      </c>
      <c r="AA1516" t="s">
        <v>44</v>
      </c>
      <c r="AB1516" t="s">
        <v>44</v>
      </c>
      <c r="AC1516" t="s">
        <v>45</v>
      </c>
      <c r="AD1516" t="s">
        <v>190</v>
      </c>
      <c r="AE1516" t="s">
        <v>6520</v>
      </c>
      <c r="AF1516" t="s">
        <v>48</v>
      </c>
      <c r="AG1516">
        <v>620815</v>
      </c>
      <c r="AH1516">
        <v>1</v>
      </c>
      <c r="AI1516">
        <v>1</v>
      </c>
    </row>
    <row r="1517" spans="1:35" ht="16.850000000000001" customHeight="1">
      <c r="A1517" s="65" t="str">
        <f>IF(L1517="","",IF(COUNTIF(Wip!K:K,L1517)=0,IF(W1517="","KGB","KBB"),IF(AND(_xlfn.IFNA(VLOOKUP(L1517,Wip!K:M,3,0),"")="Y",Q1517="MTCAPPLYCONF"),"On Hold",IF(W1517="","KGB","KBB"))))</f>
        <v>KBB</v>
      </c>
      <c r="B1517" s="65">
        <f>IF(A1517="on hold", "on hold",
 IF(A1517="KGB", "Standard Shipment",
  IF(IFERROR(IFERROR(VLOOKUP(L1517, List!D:J, 7, 0), VLOOKUP(L1517&amp;"", List!D:J, 7, 0)), 0)=0,
   IF(IFERROR(IFERROR(VLOOKUP(L1517, 'CND List'!$A:$C, 3, 0), VLOOKUP(L1517&amp;"", 'CND List'!$A:$C, 3, 0)), 0)=0,
    IF(A1517="KBB", "-", ""),
    IFERROR(VLOOKUP(L1517, 'CND List'!$A:$C, 3, 0), VLOOKUP(L1517&amp;"", 'CND List'!$A:$C, 3, 0))
   ),
   IFERROR(VLOOKUP(L1517, List!D:J, 7, 0), VLOOKUP(L1517&amp;"", List!D:J, 7, 0))
  )
 )
)</f>
        <v>45852</v>
      </c>
      <c r="C1517" s="66" t="str">
        <f t="shared" si="24"/>
        <v>2025Q3</v>
      </c>
      <c r="D1517" s="67" t="str">
        <f ca="1">IF(C1517="Local Scrap","Closed",IFERROR(IF(A1517="kgb","Closed",IF(MID(C1517,5,1)="Q","Closed",LOOKUP(TODAY()-W1517, {0,31,91,181,366}, {"0-30天","31-90天","91-180天","181-365天","365天以上"}))), LOOKUP(TODAY()-Z1517, {0,31,91,181,366}, {"0-30天","31-90天","91-180天","181-365天","365天以上"})))</f>
        <v>Closed</v>
      </c>
      <c r="E1517" s="67" t="str" cm="1">
        <f t="array" ref="E1517">IF(A1517&lt;&gt;"kbb", "", IF(IFERROR(VALUE(V1517), 0)=MAX(INDEX(($A$2:$A$4929="kbb")*($L$2:$L$4929=L1517)*IFERROR(VALUE($V$2:$V$4929), 0), 0)), "最新", "歷史重複"))</f>
        <v>最新</v>
      </c>
      <c r="F1517" t="s">
        <v>6946</v>
      </c>
      <c r="G1517" t="s">
        <v>29</v>
      </c>
      <c r="H1517" t="s">
        <v>30</v>
      </c>
      <c r="I1517" t="s">
        <v>6154</v>
      </c>
      <c r="J1517" t="s">
        <v>6947</v>
      </c>
      <c r="K1517" t="s">
        <v>6948</v>
      </c>
      <c r="L1517" t="s">
        <v>6963</v>
      </c>
      <c r="M1517" t="s">
        <v>4046</v>
      </c>
      <c r="N1517" t="s">
        <v>556</v>
      </c>
      <c r="O1517" t="s">
        <v>37</v>
      </c>
      <c r="P1517" t="s">
        <v>6963</v>
      </c>
      <c r="Q1517" t="s">
        <v>38</v>
      </c>
      <c r="R1517" t="s">
        <v>53</v>
      </c>
      <c r="S1517" t="s">
        <v>6950</v>
      </c>
      <c r="T1517" t="s">
        <v>37</v>
      </c>
      <c r="U1517" t="s">
        <v>37</v>
      </c>
      <c r="V1517" t="s">
        <v>6964</v>
      </c>
      <c r="W1517" t="s">
        <v>1157</v>
      </c>
      <c r="X1517" t="s">
        <v>114</v>
      </c>
      <c r="Y1517" t="s">
        <v>1158</v>
      </c>
      <c r="Z1517" t="s">
        <v>6965</v>
      </c>
      <c r="AA1517" t="s">
        <v>44</v>
      </c>
      <c r="AB1517" t="s">
        <v>44</v>
      </c>
      <c r="AC1517" t="s">
        <v>117</v>
      </c>
      <c r="AD1517" t="s">
        <v>190</v>
      </c>
      <c r="AE1517" t="s">
        <v>37</v>
      </c>
      <c r="AF1517" t="s">
        <v>37</v>
      </c>
      <c r="AG1517" t="s">
        <v>37</v>
      </c>
      <c r="AH1517" t="s">
        <v>37</v>
      </c>
      <c r="AI1517" t="s">
        <v>37</v>
      </c>
    </row>
    <row r="1518" spans="1:35" ht="16.850000000000001" customHeight="1">
      <c r="A1518" s="65" t="str">
        <f>IF(L1518="","",IF(COUNTIF(Wip!K:K,L1518)=0,IF(W1518="","KGB","KBB"),IF(AND(_xlfn.IFNA(VLOOKUP(L1518,Wip!K:M,3,0),"")="Y",Q1518="MTCAPPLYCONF"),"On Hold",IF(W1518="","KGB","KBB"))))</f>
        <v>KBB</v>
      </c>
      <c r="B1518" s="65">
        <f>IF(A1518="on hold", "on hold",
 IF(A1518="KGB", "Standard Shipment",
  IF(IFERROR(IFERROR(VLOOKUP(L1518, List!D:J, 7, 0), VLOOKUP(L1518&amp;"", List!D:J, 7, 0)), 0)=0,
   IF(IFERROR(IFERROR(VLOOKUP(L1518, 'CND List'!$A:$C, 3, 0), VLOOKUP(L1518&amp;"", 'CND List'!$A:$C, 3, 0)), 0)=0,
    IF(A1518="KBB", "-", ""),
    IFERROR(VLOOKUP(L1518, 'CND List'!$A:$C, 3, 0), VLOOKUP(L1518&amp;"", 'CND List'!$A:$C, 3, 0))
   ),
   IFERROR(VLOOKUP(L1518, List!D:J, 7, 0), VLOOKUP(L1518&amp;"", List!D:J, 7, 0))
  )
 )
)</f>
        <v>46126</v>
      </c>
      <c r="C1518" s="66" t="str">
        <f t="shared" si="24"/>
        <v>2026Q2</v>
      </c>
      <c r="D1518" s="67" t="str">
        <f ca="1">IF(C1518="Local Scrap","Closed",IFERROR(IF(A1518="kgb","Closed",IF(MID(C1518,5,1)="Q","Closed",LOOKUP(TODAY()-W1518, {0,31,91,181,366}, {"0-30天","31-90天","91-180天","181-365天","365天以上"}))), LOOKUP(TODAY()-Z1518, {0,31,91,181,366}, {"0-30天","31-90天","91-180天","181-365天","365天以上"})))</f>
        <v>Closed</v>
      </c>
      <c r="E1518" s="67" t="str" cm="1">
        <f t="array" ref="E1518">IF(A1518&lt;&gt;"kbb", "", IF(IFERROR(VALUE(V1518), 0)=MAX(INDEX(($A$2:$A$4929="kbb")*($L$2:$L$4929=L1518)*IFERROR(VALUE($V$2:$V$4929), 0), 0)), "最新", "歷史重複"))</f>
        <v>最新</v>
      </c>
      <c r="F1518" t="s">
        <v>6946</v>
      </c>
      <c r="G1518" t="s">
        <v>29</v>
      </c>
      <c r="H1518" t="s">
        <v>30</v>
      </c>
      <c r="I1518" t="s">
        <v>6154</v>
      </c>
      <c r="J1518" t="s">
        <v>6947</v>
      </c>
      <c r="K1518" t="s">
        <v>6948</v>
      </c>
      <c r="L1518" t="s">
        <v>6966</v>
      </c>
      <c r="M1518" t="s">
        <v>3523</v>
      </c>
      <c r="N1518" t="s">
        <v>206</v>
      </c>
      <c r="O1518" t="s">
        <v>37</v>
      </c>
      <c r="P1518" t="s">
        <v>6966</v>
      </c>
      <c r="Q1518" t="s">
        <v>38</v>
      </c>
      <c r="R1518" t="s">
        <v>53</v>
      </c>
      <c r="S1518" t="s">
        <v>6950</v>
      </c>
      <c r="T1518" t="s">
        <v>37</v>
      </c>
      <c r="U1518" t="s">
        <v>37</v>
      </c>
      <c r="V1518" t="s">
        <v>6967</v>
      </c>
      <c r="W1518" t="s">
        <v>692</v>
      </c>
      <c r="X1518" t="s">
        <v>114</v>
      </c>
      <c r="Y1518" t="s">
        <v>1005</v>
      </c>
      <c r="Z1518" t="s">
        <v>6968</v>
      </c>
      <c r="AA1518" t="s">
        <v>44</v>
      </c>
      <c r="AB1518" t="s">
        <v>44</v>
      </c>
      <c r="AC1518" t="s">
        <v>117</v>
      </c>
      <c r="AD1518" t="s">
        <v>190</v>
      </c>
      <c r="AE1518" t="s">
        <v>37</v>
      </c>
      <c r="AF1518" t="s">
        <v>37</v>
      </c>
      <c r="AG1518" t="s">
        <v>37</v>
      </c>
      <c r="AH1518" t="s">
        <v>37</v>
      </c>
      <c r="AI1518" t="s">
        <v>37</v>
      </c>
    </row>
    <row r="1519" spans="1:35" ht="16.850000000000001" customHeight="1">
      <c r="A1519" s="65" t="str">
        <f>IF(L1519="","",IF(COUNTIF(Wip!K:K,L1519)=0,IF(W1519="","KGB","KBB"),IF(AND(_xlfn.IFNA(VLOOKUP(L1519,Wip!K:M,3,0),"")="Y",Q1519="MTCAPPLYCONF"),"On Hold",IF(W1519="","KGB","KBB"))))</f>
        <v>KGB</v>
      </c>
      <c r="B1519" s="65" t="str">
        <f>IF(A1519="on hold", "on hold",
 IF(A1519="KGB", "Standard Shipment",
  IF(IFERROR(IFERROR(VLOOKUP(L1519, List!D:J, 7, 0), VLOOKUP(L1519&amp;"", List!D:J, 7, 0)), 0)=0,
   IF(IFERROR(IFERROR(VLOOKUP(L1519, 'CND List'!$A:$C, 3, 0), VLOOKUP(L1519&amp;"", 'CND List'!$A:$C, 3, 0)), 0)=0,
    IF(A1519="KBB", "-", ""),
    IFERROR(VLOOKUP(L1519, 'CND List'!$A:$C, 3, 0), VLOOKUP(L1519&amp;"", 'CND List'!$A:$C, 3, 0))
   ),
   IFERROR(VLOOKUP(L1519, List!D:J, 7, 0), VLOOKUP(L1519&amp;"", List!D:J, 7, 0))
  )
 )
)</f>
        <v>Standard Shipment</v>
      </c>
      <c r="C1519" s="66" t="str">
        <f t="shared" si="24"/>
        <v>Standard Shipment</v>
      </c>
      <c r="D1519" s="67" t="str">
        <f ca="1">IF(C1519="Local Scrap","Closed",IFERROR(IF(A1519="kgb","Closed",IF(MID(C1519,5,1)="Q","Closed",LOOKUP(TODAY()-W1519, {0,31,91,181,366}, {"0-30天","31-90天","91-180天","181-365天","365天以上"}))), LOOKUP(TODAY()-Z1519, {0,31,91,181,366}, {"0-30天","31-90天","91-180天","181-365天","365天以上"})))</f>
        <v>Closed</v>
      </c>
      <c r="E1519" s="67" t="str" cm="1">
        <f t="array" ref="E1519">IF(A1519&lt;&gt;"kbb", "", IF(IFERROR(VALUE(V1519), 0)=MAX(INDEX(($A$2:$A$4929="kbb")*($L$2:$L$4929=L1519)*IFERROR(VALUE($V$2:$V$4929), 0), 0)), "最新", "歷史重複"))</f>
        <v/>
      </c>
      <c r="F1519" t="s">
        <v>6946</v>
      </c>
      <c r="G1519" t="s">
        <v>29</v>
      </c>
      <c r="H1519" t="s">
        <v>30</v>
      </c>
      <c r="I1519" t="s">
        <v>6154</v>
      </c>
      <c r="J1519" t="s">
        <v>6947</v>
      </c>
      <c r="K1519" t="s">
        <v>6948</v>
      </c>
      <c r="L1519" t="s">
        <v>6969</v>
      </c>
      <c r="M1519" t="s">
        <v>3523</v>
      </c>
      <c r="N1519" t="s">
        <v>206</v>
      </c>
      <c r="O1519" t="s">
        <v>37</v>
      </c>
      <c r="P1519" t="s">
        <v>6970</v>
      </c>
      <c r="Q1519" t="s">
        <v>38</v>
      </c>
      <c r="R1519" t="s">
        <v>1070</v>
      </c>
      <c r="S1519" t="s">
        <v>6950</v>
      </c>
      <c r="T1519" t="s">
        <v>6971</v>
      </c>
      <c r="U1519" t="s">
        <v>6502</v>
      </c>
      <c r="V1519" t="s">
        <v>6502</v>
      </c>
      <c r="W1519" t="s">
        <v>37</v>
      </c>
      <c r="X1519" t="s">
        <v>37</v>
      </c>
      <c r="Y1519" t="s">
        <v>37</v>
      </c>
      <c r="Z1519" t="s">
        <v>6972</v>
      </c>
      <c r="AA1519" t="s">
        <v>44</v>
      </c>
      <c r="AB1519" t="s">
        <v>44</v>
      </c>
      <c r="AC1519" t="s">
        <v>45</v>
      </c>
      <c r="AD1519" t="s">
        <v>190</v>
      </c>
      <c r="AE1519" t="s">
        <v>6504</v>
      </c>
      <c r="AF1519" t="s">
        <v>48</v>
      </c>
      <c r="AG1519">
        <v>620729</v>
      </c>
      <c r="AH1519">
        <v>1</v>
      </c>
      <c r="AI1519">
        <v>1</v>
      </c>
    </row>
    <row r="1520" spans="1:35" ht="16.850000000000001" customHeight="1">
      <c r="A1520" s="65" t="str">
        <f>IF(L1520="","",IF(COUNTIF(Wip!K:K,L1520)=0,IF(W1520="","KGB","KBB"),IF(AND(_xlfn.IFNA(VLOOKUP(L1520,Wip!K:M,3,0),"")="Y",Q1520="MTCAPPLYCONF"),"On Hold",IF(W1520="","KGB","KBB"))))</f>
        <v>KGB</v>
      </c>
      <c r="B1520" s="65" t="str">
        <f>IF(A1520="on hold", "on hold",
 IF(A1520="KGB", "Standard Shipment",
  IF(IFERROR(IFERROR(VLOOKUP(L1520, List!D:J, 7, 0), VLOOKUP(L1520&amp;"", List!D:J, 7, 0)), 0)=0,
   IF(IFERROR(IFERROR(VLOOKUP(L1520, 'CND List'!$A:$C, 3, 0), VLOOKUP(L1520&amp;"", 'CND List'!$A:$C, 3, 0)), 0)=0,
    IF(A1520="KBB", "-", ""),
    IFERROR(VLOOKUP(L1520, 'CND List'!$A:$C, 3, 0), VLOOKUP(L1520&amp;"", 'CND List'!$A:$C, 3, 0))
   ),
   IFERROR(VLOOKUP(L1520, List!D:J, 7, 0), VLOOKUP(L1520&amp;"", List!D:J, 7, 0))
  )
 )
)</f>
        <v>Standard Shipment</v>
      </c>
      <c r="C1520" s="66" t="str">
        <f t="shared" si="24"/>
        <v>Standard Shipment</v>
      </c>
      <c r="D1520" s="67" t="str">
        <f ca="1">IF(C1520="Local Scrap","Closed",IFERROR(IF(A1520="kgb","Closed",IF(MID(C1520,5,1)="Q","Closed",LOOKUP(TODAY()-W1520, {0,31,91,181,366}, {"0-30天","31-90天","91-180天","181-365天","365天以上"}))), LOOKUP(TODAY()-Z1520, {0,31,91,181,366}, {"0-30天","31-90天","91-180天","181-365天","365天以上"})))</f>
        <v>Closed</v>
      </c>
      <c r="E1520" s="67" t="str" cm="1">
        <f t="array" ref="E1520">IF(A1520&lt;&gt;"kbb", "", IF(IFERROR(VALUE(V1520), 0)=MAX(INDEX(($A$2:$A$4929="kbb")*($L$2:$L$4929=L1520)*IFERROR(VALUE($V$2:$V$4929), 0), 0)), "最新", "歷史重複"))</f>
        <v/>
      </c>
      <c r="F1520" t="s">
        <v>6946</v>
      </c>
      <c r="G1520" t="s">
        <v>29</v>
      </c>
      <c r="H1520" t="s">
        <v>30</v>
      </c>
      <c r="I1520" t="s">
        <v>6154</v>
      </c>
      <c r="J1520" t="s">
        <v>6947</v>
      </c>
      <c r="K1520" t="s">
        <v>6948</v>
      </c>
      <c r="L1520" t="s">
        <v>6973</v>
      </c>
      <c r="M1520" t="s">
        <v>981</v>
      </c>
      <c r="N1520" t="s">
        <v>556</v>
      </c>
      <c r="O1520" t="s">
        <v>37</v>
      </c>
      <c r="P1520" t="s">
        <v>6974</v>
      </c>
      <c r="Q1520" t="s">
        <v>38</v>
      </c>
      <c r="R1520" t="s">
        <v>1070</v>
      </c>
      <c r="S1520" t="s">
        <v>6950</v>
      </c>
      <c r="T1520" t="s">
        <v>6975</v>
      </c>
      <c r="U1520" t="s">
        <v>6518</v>
      </c>
      <c r="V1520" t="s">
        <v>6518</v>
      </c>
      <c r="W1520" t="s">
        <v>37</v>
      </c>
      <c r="X1520" t="s">
        <v>37</v>
      </c>
      <c r="Y1520" t="s">
        <v>37</v>
      </c>
      <c r="Z1520" t="s">
        <v>6976</v>
      </c>
      <c r="AA1520" t="s">
        <v>44</v>
      </c>
      <c r="AB1520" t="s">
        <v>44</v>
      </c>
      <c r="AC1520" t="s">
        <v>45</v>
      </c>
      <c r="AD1520" t="s">
        <v>190</v>
      </c>
      <c r="AE1520" t="s">
        <v>6520</v>
      </c>
      <c r="AF1520" t="s">
        <v>48</v>
      </c>
      <c r="AG1520">
        <v>620815</v>
      </c>
      <c r="AH1520">
        <v>1</v>
      </c>
      <c r="AI1520">
        <v>1</v>
      </c>
    </row>
    <row r="1521" spans="1:35" ht="16.850000000000001" customHeight="1">
      <c r="A1521" s="65" t="str">
        <f>IF(L1521="","",IF(COUNTIF(Wip!K:K,L1521)=0,IF(W1521="","KGB","KBB"),IF(AND(_xlfn.IFNA(VLOOKUP(L1521,Wip!K:M,3,0),"")="Y",Q1521="MTCAPPLYCONF"),"On Hold",IF(W1521="","KGB","KBB"))))</f>
        <v>KGB</v>
      </c>
      <c r="B1521" s="65" t="str">
        <f>IF(A1521="on hold", "on hold",
 IF(A1521="KGB", "Standard Shipment",
  IF(IFERROR(IFERROR(VLOOKUP(L1521, List!D:J, 7, 0), VLOOKUP(L1521&amp;"", List!D:J, 7, 0)), 0)=0,
   IF(IFERROR(IFERROR(VLOOKUP(L1521, 'CND List'!$A:$C, 3, 0), VLOOKUP(L1521&amp;"", 'CND List'!$A:$C, 3, 0)), 0)=0,
    IF(A1521="KBB", "-", ""),
    IFERROR(VLOOKUP(L1521, 'CND List'!$A:$C, 3, 0), VLOOKUP(L1521&amp;"", 'CND List'!$A:$C, 3, 0))
   ),
   IFERROR(VLOOKUP(L1521, List!D:J, 7, 0), VLOOKUP(L1521&amp;"", List!D:J, 7, 0))
  )
 )
)</f>
        <v>Standard Shipment</v>
      </c>
      <c r="C1521" s="66" t="str">
        <f t="shared" si="24"/>
        <v>Standard Shipment</v>
      </c>
      <c r="D1521" s="67" t="str">
        <f ca="1">IF(C1521="Local Scrap","Closed",IFERROR(IF(A1521="kgb","Closed",IF(MID(C1521,5,1)="Q","Closed",LOOKUP(TODAY()-W1521, {0,31,91,181,366}, {"0-30天","31-90天","91-180天","181-365天","365天以上"}))), LOOKUP(TODAY()-Z1521, {0,31,91,181,366}, {"0-30天","31-90天","91-180天","181-365天","365天以上"})))</f>
        <v>Closed</v>
      </c>
      <c r="E1521" s="67" t="str" cm="1">
        <f t="array" ref="E1521">IF(A1521&lt;&gt;"kbb", "", IF(IFERROR(VALUE(V1521), 0)=MAX(INDEX(($A$2:$A$4929="kbb")*($L$2:$L$4929=L1521)*IFERROR(VALUE($V$2:$V$4929), 0), 0)), "最新", "歷史重複"))</f>
        <v/>
      </c>
      <c r="F1521" t="s">
        <v>6946</v>
      </c>
      <c r="G1521" t="s">
        <v>29</v>
      </c>
      <c r="H1521" t="s">
        <v>30</v>
      </c>
      <c r="I1521" t="s">
        <v>6154</v>
      </c>
      <c r="J1521" t="s">
        <v>6947</v>
      </c>
      <c r="K1521" t="s">
        <v>6948</v>
      </c>
      <c r="L1521" t="s">
        <v>6977</v>
      </c>
      <c r="M1521" t="s">
        <v>6600</v>
      </c>
      <c r="N1521" t="s">
        <v>2115</v>
      </c>
      <c r="O1521" t="s">
        <v>37</v>
      </c>
      <c r="P1521" t="s">
        <v>6977</v>
      </c>
      <c r="Q1521" t="s">
        <v>38</v>
      </c>
      <c r="R1521" t="s">
        <v>53</v>
      </c>
      <c r="S1521" t="s">
        <v>6950</v>
      </c>
      <c r="T1521" t="s">
        <v>6978</v>
      </c>
      <c r="U1521" t="s">
        <v>6979</v>
      </c>
      <c r="V1521" t="s">
        <v>6979</v>
      </c>
      <c r="W1521" t="s">
        <v>37</v>
      </c>
      <c r="X1521" t="s">
        <v>37</v>
      </c>
      <c r="Y1521" t="s">
        <v>37</v>
      </c>
      <c r="Z1521" t="s">
        <v>6980</v>
      </c>
      <c r="AA1521" t="s">
        <v>44</v>
      </c>
      <c r="AB1521" t="s">
        <v>44</v>
      </c>
      <c r="AC1521" t="s">
        <v>45</v>
      </c>
      <c r="AD1521" t="s">
        <v>190</v>
      </c>
      <c r="AE1521" t="s">
        <v>6981</v>
      </c>
      <c r="AF1521" t="s">
        <v>48</v>
      </c>
      <c r="AG1521">
        <v>620455</v>
      </c>
      <c r="AH1521">
        <v>1</v>
      </c>
      <c r="AI1521">
        <v>1</v>
      </c>
    </row>
    <row r="1522" spans="1:35" ht="16.850000000000001" customHeight="1">
      <c r="A1522" s="65" t="str">
        <f>IF(L1522="","",IF(COUNTIF(Wip!K:K,L1522)=0,IF(W1522="","KGB","KBB"),IF(AND(_xlfn.IFNA(VLOOKUP(L1522,Wip!K:M,3,0),"")="Y",Q1522="MTCAPPLYCONF"),"On Hold",IF(W1522="","KGB","KBB"))))</f>
        <v>KGB</v>
      </c>
      <c r="B1522" s="65" t="str">
        <f>IF(A1522="on hold", "on hold",
 IF(A1522="KGB", "Standard Shipment",
  IF(IFERROR(IFERROR(VLOOKUP(L1522, List!D:J, 7, 0), VLOOKUP(L1522&amp;"", List!D:J, 7, 0)), 0)=0,
   IF(IFERROR(IFERROR(VLOOKUP(L1522, 'CND List'!$A:$C, 3, 0), VLOOKUP(L1522&amp;"", 'CND List'!$A:$C, 3, 0)), 0)=0,
    IF(A1522="KBB", "-", ""),
    IFERROR(VLOOKUP(L1522, 'CND List'!$A:$C, 3, 0), VLOOKUP(L1522&amp;"", 'CND List'!$A:$C, 3, 0))
   ),
   IFERROR(VLOOKUP(L1522, List!D:J, 7, 0), VLOOKUP(L1522&amp;"", List!D:J, 7, 0))
  )
 )
)</f>
        <v>Standard Shipment</v>
      </c>
      <c r="C1522" s="66" t="str">
        <f t="shared" si="24"/>
        <v>Standard Shipment</v>
      </c>
      <c r="D1522" s="67" t="str">
        <f ca="1">IF(C1522="Local Scrap","Closed",IFERROR(IF(A1522="kgb","Closed",IF(MID(C1522,5,1)="Q","Closed",LOOKUP(TODAY()-W1522, {0,31,91,181,366}, {"0-30天","31-90天","91-180天","181-365天","365天以上"}))), LOOKUP(TODAY()-Z1522, {0,31,91,181,366}, {"0-30天","31-90天","91-180天","181-365天","365天以上"})))</f>
        <v>Closed</v>
      </c>
      <c r="E1522" s="67" t="str" cm="1">
        <f t="array" ref="E1522">IF(A1522&lt;&gt;"kbb", "", IF(IFERROR(VALUE(V1522), 0)=MAX(INDEX(($A$2:$A$4929="kbb")*($L$2:$L$4929=L1522)*IFERROR(VALUE($V$2:$V$4929), 0), 0)), "最新", "歷史重複"))</f>
        <v/>
      </c>
      <c r="F1522" t="s">
        <v>6946</v>
      </c>
      <c r="G1522" t="s">
        <v>29</v>
      </c>
      <c r="H1522" t="s">
        <v>30</v>
      </c>
      <c r="I1522" t="s">
        <v>6154</v>
      </c>
      <c r="J1522" t="s">
        <v>6947</v>
      </c>
      <c r="K1522" t="s">
        <v>6948</v>
      </c>
      <c r="L1522" t="s">
        <v>6982</v>
      </c>
      <c r="M1522" t="s">
        <v>6600</v>
      </c>
      <c r="N1522" t="s">
        <v>2115</v>
      </c>
      <c r="O1522" t="s">
        <v>37</v>
      </c>
      <c r="P1522" t="s">
        <v>6982</v>
      </c>
      <c r="Q1522" t="s">
        <v>38</v>
      </c>
      <c r="R1522" t="s">
        <v>1070</v>
      </c>
      <c r="S1522" t="s">
        <v>6950</v>
      </c>
      <c r="T1522" t="s">
        <v>6983</v>
      </c>
      <c r="U1522" t="s">
        <v>6979</v>
      </c>
      <c r="V1522" t="s">
        <v>6979</v>
      </c>
      <c r="W1522" t="s">
        <v>37</v>
      </c>
      <c r="X1522" t="s">
        <v>37</v>
      </c>
      <c r="Y1522" t="s">
        <v>37</v>
      </c>
      <c r="Z1522" t="s">
        <v>6984</v>
      </c>
      <c r="AA1522" t="s">
        <v>44</v>
      </c>
      <c r="AB1522" t="s">
        <v>44</v>
      </c>
      <c r="AC1522" t="s">
        <v>45</v>
      </c>
      <c r="AD1522" t="s">
        <v>190</v>
      </c>
      <c r="AE1522" t="s">
        <v>6981</v>
      </c>
      <c r="AF1522" t="s">
        <v>48</v>
      </c>
      <c r="AG1522">
        <v>620455</v>
      </c>
      <c r="AH1522">
        <v>1</v>
      </c>
      <c r="AI1522">
        <v>1</v>
      </c>
    </row>
    <row r="1523" spans="1:35" ht="16.850000000000001" customHeight="1">
      <c r="A1523" s="65" t="str">
        <f>IF(L1523="","",IF(COUNTIF(Wip!K:K,L1523)=0,IF(W1523="","KGB","KBB"),IF(AND(_xlfn.IFNA(VLOOKUP(L1523,Wip!K:M,3,0),"")="Y",Q1523="MTCAPPLYCONF"),"On Hold",IF(W1523="","KGB","KBB"))))</f>
        <v>KGB</v>
      </c>
      <c r="B1523" s="65" t="str">
        <f>IF(A1523="on hold", "on hold",
 IF(A1523="KGB", "Standard Shipment",
  IF(IFERROR(IFERROR(VLOOKUP(L1523, List!D:J, 7, 0), VLOOKUP(L1523&amp;"", List!D:J, 7, 0)), 0)=0,
   IF(IFERROR(IFERROR(VLOOKUP(L1523, 'CND List'!$A:$C, 3, 0), VLOOKUP(L1523&amp;"", 'CND List'!$A:$C, 3, 0)), 0)=0,
    IF(A1523="KBB", "-", ""),
    IFERROR(VLOOKUP(L1523, 'CND List'!$A:$C, 3, 0), VLOOKUP(L1523&amp;"", 'CND List'!$A:$C, 3, 0))
   ),
   IFERROR(VLOOKUP(L1523, List!D:J, 7, 0), VLOOKUP(L1523&amp;"", List!D:J, 7, 0))
  )
 )
)</f>
        <v>Standard Shipment</v>
      </c>
      <c r="C1523" s="66" t="str">
        <f t="shared" si="24"/>
        <v>Standard Shipment</v>
      </c>
      <c r="D1523" s="67" t="str">
        <f ca="1">IF(C1523="Local Scrap","Closed",IFERROR(IF(A1523="kgb","Closed",IF(MID(C1523,5,1)="Q","Closed",LOOKUP(TODAY()-W1523, {0,31,91,181,366}, {"0-30天","31-90天","91-180天","181-365天","365天以上"}))), LOOKUP(TODAY()-Z1523, {0,31,91,181,366}, {"0-30天","31-90天","91-180天","181-365天","365天以上"})))</f>
        <v>Closed</v>
      </c>
      <c r="E1523" s="67" t="str" cm="1">
        <f t="array" ref="E1523">IF(A1523&lt;&gt;"kbb", "", IF(IFERROR(VALUE(V1523), 0)=MAX(INDEX(($A$2:$A$4929="kbb")*($L$2:$L$4929=L1523)*IFERROR(VALUE($V$2:$V$4929), 0), 0)), "最新", "歷史重複"))</f>
        <v/>
      </c>
      <c r="F1523" t="s">
        <v>6985</v>
      </c>
      <c r="G1523" t="s">
        <v>29</v>
      </c>
      <c r="H1523" t="s">
        <v>30</v>
      </c>
      <c r="I1523" t="s">
        <v>6154</v>
      </c>
      <c r="J1523" t="s">
        <v>6986</v>
      </c>
      <c r="K1523" t="s">
        <v>6987</v>
      </c>
      <c r="L1523" t="s">
        <v>6988</v>
      </c>
      <c r="M1523" t="s">
        <v>218</v>
      </c>
      <c r="N1523" t="s">
        <v>219</v>
      </c>
      <c r="O1523" t="s">
        <v>37</v>
      </c>
      <c r="P1523" t="s">
        <v>6989</v>
      </c>
      <c r="Q1523" t="s">
        <v>38</v>
      </c>
      <c r="R1523" t="s">
        <v>1070</v>
      </c>
      <c r="S1523" t="s">
        <v>6990</v>
      </c>
      <c r="T1523" t="s">
        <v>6991</v>
      </c>
      <c r="U1523" t="s">
        <v>6411</v>
      </c>
      <c r="V1523" t="s">
        <v>6411</v>
      </c>
      <c r="W1523" t="s">
        <v>37</v>
      </c>
      <c r="X1523" t="s">
        <v>37</v>
      </c>
      <c r="Y1523" t="s">
        <v>37</v>
      </c>
      <c r="Z1523" t="s">
        <v>6992</v>
      </c>
      <c r="AA1523" t="s">
        <v>44</v>
      </c>
      <c r="AB1523" t="s">
        <v>44</v>
      </c>
      <c r="AC1523" t="s">
        <v>45</v>
      </c>
      <c r="AD1523" t="s">
        <v>179</v>
      </c>
      <c r="AE1523" t="s">
        <v>6413</v>
      </c>
      <c r="AF1523" t="s">
        <v>48</v>
      </c>
      <c r="AG1523">
        <v>620451</v>
      </c>
      <c r="AH1523">
        <v>1</v>
      </c>
      <c r="AI1523">
        <v>1</v>
      </c>
    </row>
    <row r="1524" spans="1:35" ht="16.850000000000001" customHeight="1">
      <c r="A1524" s="65" t="str">
        <f>IF(L1524="","",IF(COUNTIF(Wip!K:K,L1524)=0,IF(W1524="","KGB","KBB"),IF(AND(_xlfn.IFNA(VLOOKUP(L1524,Wip!K:M,3,0),"")="Y",Q1524="MTCAPPLYCONF"),"On Hold",IF(W1524="","KGB","KBB"))))</f>
        <v>KGB</v>
      </c>
      <c r="B1524" s="65" t="str">
        <f>IF(A1524="on hold", "on hold",
 IF(A1524="KGB", "Standard Shipment",
  IF(IFERROR(IFERROR(VLOOKUP(L1524, List!D:J, 7, 0), VLOOKUP(L1524&amp;"", List!D:J, 7, 0)), 0)=0,
   IF(IFERROR(IFERROR(VLOOKUP(L1524, 'CND List'!$A:$C, 3, 0), VLOOKUP(L1524&amp;"", 'CND List'!$A:$C, 3, 0)), 0)=0,
    IF(A1524="KBB", "-", ""),
    IFERROR(VLOOKUP(L1524, 'CND List'!$A:$C, 3, 0), VLOOKUP(L1524&amp;"", 'CND List'!$A:$C, 3, 0))
   ),
   IFERROR(VLOOKUP(L1524, List!D:J, 7, 0), VLOOKUP(L1524&amp;"", List!D:J, 7, 0))
  )
 )
)</f>
        <v>Standard Shipment</v>
      </c>
      <c r="C1524" s="66" t="str">
        <f t="shared" si="24"/>
        <v>Standard Shipment</v>
      </c>
      <c r="D1524" s="67" t="str">
        <f ca="1">IF(C1524="Local Scrap","Closed",IFERROR(IF(A1524="kgb","Closed",IF(MID(C1524,5,1)="Q","Closed",LOOKUP(TODAY()-W1524, {0,31,91,181,366}, {"0-30天","31-90天","91-180天","181-365天","365天以上"}))), LOOKUP(TODAY()-Z1524, {0,31,91,181,366}, {"0-30天","31-90天","91-180天","181-365天","365天以上"})))</f>
        <v>Closed</v>
      </c>
      <c r="E1524" s="67" t="str" cm="1">
        <f t="array" ref="E1524">IF(A1524&lt;&gt;"kbb", "", IF(IFERROR(VALUE(V1524), 0)=MAX(INDEX(($A$2:$A$4929="kbb")*($L$2:$L$4929=L1524)*IFERROR(VALUE($V$2:$V$4929), 0), 0)), "最新", "歷史重複"))</f>
        <v/>
      </c>
      <c r="F1524" t="s">
        <v>6985</v>
      </c>
      <c r="G1524" t="s">
        <v>29</v>
      </c>
      <c r="H1524" t="s">
        <v>30</v>
      </c>
      <c r="I1524" t="s">
        <v>6154</v>
      </c>
      <c r="J1524" t="s">
        <v>6986</v>
      </c>
      <c r="K1524" t="s">
        <v>6987</v>
      </c>
      <c r="L1524" t="s">
        <v>6993</v>
      </c>
      <c r="M1524" t="s">
        <v>438</v>
      </c>
      <c r="N1524" t="s">
        <v>439</v>
      </c>
      <c r="O1524" t="s">
        <v>37</v>
      </c>
      <c r="P1524" t="s">
        <v>6994</v>
      </c>
      <c r="Q1524" t="s">
        <v>38</v>
      </c>
      <c r="R1524" t="s">
        <v>1070</v>
      </c>
      <c r="S1524" t="s">
        <v>6990</v>
      </c>
      <c r="T1524" t="s">
        <v>6995</v>
      </c>
      <c r="U1524" t="s">
        <v>6411</v>
      </c>
      <c r="V1524" t="s">
        <v>6411</v>
      </c>
      <c r="W1524" t="s">
        <v>37</v>
      </c>
      <c r="X1524" t="s">
        <v>37</v>
      </c>
      <c r="Y1524" t="s">
        <v>37</v>
      </c>
      <c r="Z1524" t="s">
        <v>6996</v>
      </c>
      <c r="AA1524" t="s">
        <v>44</v>
      </c>
      <c r="AB1524" t="s">
        <v>44</v>
      </c>
      <c r="AC1524" t="s">
        <v>45</v>
      </c>
      <c r="AD1524" t="s">
        <v>443</v>
      </c>
      <c r="AE1524" t="s">
        <v>6413</v>
      </c>
      <c r="AF1524" t="s">
        <v>48</v>
      </c>
      <c r="AG1524">
        <v>620451</v>
      </c>
      <c r="AH1524">
        <v>1</v>
      </c>
      <c r="AI1524">
        <v>1</v>
      </c>
    </row>
    <row r="1525" spans="1:35" ht="16.850000000000001" customHeight="1">
      <c r="A1525" s="65" t="str">
        <f>IF(L1525="","",IF(COUNTIF(Wip!K:K,L1525)=0,IF(W1525="","KGB","KBB"),IF(AND(_xlfn.IFNA(VLOOKUP(L1525,Wip!K:M,3,0),"")="Y",Q1525="MTCAPPLYCONF"),"On Hold",IF(W1525="","KGB","KBB"))))</f>
        <v>KGB</v>
      </c>
      <c r="B1525" s="65" t="str">
        <f>IF(A1525="on hold", "on hold",
 IF(A1525="KGB", "Standard Shipment",
  IF(IFERROR(IFERROR(VLOOKUP(L1525, List!D:J, 7, 0), VLOOKUP(L1525&amp;"", List!D:J, 7, 0)), 0)=0,
   IF(IFERROR(IFERROR(VLOOKUP(L1525, 'CND List'!$A:$C, 3, 0), VLOOKUP(L1525&amp;"", 'CND List'!$A:$C, 3, 0)), 0)=0,
    IF(A1525="KBB", "-", ""),
    IFERROR(VLOOKUP(L1525, 'CND List'!$A:$C, 3, 0), VLOOKUP(L1525&amp;"", 'CND List'!$A:$C, 3, 0))
   ),
   IFERROR(VLOOKUP(L1525, List!D:J, 7, 0), VLOOKUP(L1525&amp;"", List!D:J, 7, 0))
  )
 )
)</f>
        <v>Standard Shipment</v>
      </c>
      <c r="C1525" s="66" t="str">
        <f t="shared" si="24"/>
        <v>Standard Shipment</v>
      </c>
      <c r="D1525" s="67" t="str">
        <f ca="1">IF(C1525="Local Scrap","Closed",IFERROR(IF(A1525="kgb","Closed",IF(MID(C1525,5,1)="Q","Closed",LOOKUP(TODAY()-W1525, {0,31,91,181,366}, {"0-30天","31-90天","91-180天","181-365天","365天以上"}))), LOOKUP(TODAY()-Z1525, {0,31,91,181,366}, {"0-30天","31-90天","91-180天","181-365天","365天以上"})))</f>
        <v>Closed</v>
      </c>
      <c r="E1525" s="67" t="str" cm="1">
        <f t="array" ref="E1525">IF(A1525&lt;&gt;"kbb", "", IF(IFERROR(VALUE(V1525), 0)=MAX(INDEX(($A$2:$A$4929="kbb")*($L$2:$L$4929=L1525)*IFERROR(VALUE($V$2:$V$4929), 0), 0)), "最新", "歷史重複"))</f>
        <v/>
      </c>
      <c r="F1525" t="s">
        <v>6985</v>
      </c>
      <c r="G1525" t="s">
        <v>29</v>
      </c>
      <c r="H1525" t="s">
        <v>30</v>
      </c>
      <c r="I1525" t="s">
        <v>6154</v>
      </c>
      <c r="J1525" t="s">
        <v>6986</v>
      </c>
      <c r="K1525" t="s">
        <v>6987</v>
      </c>
      <c r="L1525" t="s">
        <v>6997</v>
      </c>
      <c r="M1525" t="s">
        <v>455</v>
      </c>
      <c r="N1525" t="s">
        <v>456</v>
      </c>
      <c r="O1525" t="s">
        <v>37</v>
      </c>
      <c r="P1525" t="s">
        <v>6998</v>
      </c>
      <c r="Q1525" t="s">
        <v>38</v>
      </c>
      <c r="R1525" t="s">
        <v>1070</v>
      </c>
      <c r="S1525" t="s">
        <v>6990</v>
      </c>
      <c r="T1525" t="s">
        <v>6999</v>
      </c>
      <c r="U1525" t="s">
        <v>6938</v>
      </c>
      <c r="V1525" t="s">
        <v>6938</v>
      </c>
      <c r="W1525" t="s">
        <v>37</v>
      </c>
      <c r="X1525" t="s">
        <v>37</v>
      </c>
      <c r="Y1525" t="s">
        <v>37</v>
      </c>
      <c r="Z1525" t="s">
        <v>7000</v>
      </c>
      <c r="AA1525" t="s">
        <v>44</v>
      </c>
      <c r="AB1525" t="s">
        <v>44</v>
      </c>
      <c r="AC1525" t="s">
        <v>45</v>
      </c>
      <c r="AD1525" t="s">
        <v>460</v>
      </c>
      <c r="AE1525" t="s">
        <v>6862</v>
      </c>
      <c r="AF1525" t="s">
        <v>48</v>
      </c>
      <c r="AG1525">
        <v>620772</v>
      </c>
      <c r="AH1525">
        <v>1</v>
      </c>
      <c r="AI1525">
        <v>1</v>
      </c>
    </row>
    <row r="1526" spans="1:35" ht="16.850000000000001" customHeight="1">
      <c r="A1526" s="65" t="str">
        <f>IF(L1526="","",IF(COUNTIF(Wip!K:K,L1526)=0,IF(W1526="","KGB","KBB"),IF(AND(_xlfn.IFNA(VLOOKUP(L1526,Wip!K:M,3,0),"")="Y",Q1526="MTCAPPLYCONF"),"On Hold",IF(W1526="","KGB","KBB"))))</f>
        <v>KGB</v>
      </c>
      <c r="B1526" s="65" t="str">
        <f>IF(A1526="on hold", "on hold",
 IF(A1526="KGB", "Standard Shipment",
  IF(IFERROR(IFERROR(VLOOKUP(L1526, List!D:J, 7, 0), VLOOKUP(L1526&amp;"", List!D:J, 7, 0)), 0)=0,
   IF(IFERROR(IFERROR(VLOOKUP(L1526, 'CND List'!$A:$C, 3, 0), VLOOKUP(L1526&amp;"", 'CND List'!$A:$C, 3, 0)), 0)=0,
    IF(A1526="KBB", "-", ""),
    IFERROR(VLOOKUP(L1526, 'CND List'!$A:$C, 3, 0), VLOOKUP(L1526&amp;"", 'CND List'!$A:$C, 3, 0))
   ),
   IFERROR(VLOOKUP(L1526, List!D:J, 7, 0), VLOOKUP(L1526&amp;"", List!D:J, 7, 0))
  )
 )
)</f>
        <v>Standard Shipment</v>
      </c>
      <c r="C1526" s="66" t="str">
        <f t="shared" si="24"/>
        <v>Standard Shipment</v>
      </c>
      <c r="D1526" s="67" t="str">
        <f ca="1">IF(C1526="Local Scrap","Closed",IFERROR(IF(A1526="kgb","Closed",IF(MID(C1526,5,1)="Q","Closed",LOOKUP(TODAY()-W1526, {0,31,91,181,366}, {"0-30天","31-90天","91-180天","181-365天","365天以上"}))), LOOKUP(TODAY()-Z1526, {0,31,91,181,366}, {"0-30天","31-90天","91-180天","181-365天","365天以上"})))</f>
        <v>Closed</v>
      </c>
      <c r="E1526" s="67" t="str" cm="1">
        <f t="array" ref="E1526">IF(A1526&lt;&gt;"kbb", "", IF(IFERROR(VALUE(V1526), 0)=MAX(INDEX(($A$2:$A$4929="kbb")*($L$2:$L$4929=L1526)*IFERROR(VALUE($V$2:$V$4929), 0), 0)), "最新", "歷史重複"))</f>
        <v/>
      </c>
      <c r="F1526" t="s">
        <v>6985</v>
      </c>
      <c r="G1526" t="s">
        <v>29</v>
      </c>
      <c r="H1526" t="s">
        <v>30</v>
      </c>
      <c r="I1526" t="s">
        <v>6154</v>
      </c>
      <c r="J1526" t="s">
        <v>6986</v>
      </c>
      <c r="K1526" t="s">
        <v>6987</v>
      </c>
      <c r="L1526" t="s">
        <v>7001</v>
      </c>
      <c r="M1526" t="s">
        <v>949</v>
      </c>
      <c r="N1526" t="s">
        <v>456</v>
      </c>
      <c r="O1526" t="s">
        <v>37</v>
      </c>
      <c r="P1526" t="s">
        <v>7002</v>
      </c>
      <c r="Q1526" t="s">
        <v>38</v>
      </c>
      <c r="R1526" t="s">
        <v>1070</v>
      </c>
      <c r="S1526" t="s">
        <v>6990</v>
      </c>
      <c r="T1526" t="s">
        <v>7003</v>
      </c>
      <c r="U1526" t="s">
        <v>6938</v>
      </c>
      <c r="V1526" t="s">
        <v>6938</v>
      </c>
      <c r="W1526" t="s">
        <v>37</v>
      </c>
      <c r="X1526" t="s">
        <v>37</v>
      </c>
      <c r="Y1526" t="s">
        <v>37</v>
      </c>
      <c r="Z1526" t="s">
        <v>7004</v>
      </c>
      <c r="AA1526" t="s">
        <v>44</v>
      </c>
      <c r="AB1526" t="s">
        <v>44</v>
      </c>
      <c r="AC1526" t="s">
        <v>45</v>
      </c>
      <c r="AD1526" t="s">
        <v>460</v>
      </c>
      <c r="AE1526" t="s">
        <v>6862</v>
      </c>
      <c r="AF1526" t="s">
        <v>48</v>
      </c>
      <c r="AG1526">
        <v>620772</v>
      </c>
      <c r="AH1526">
        <v>1</v>
      </c>
      <c r="AI1526">
        <v>1</v>
      </c>
    </row>
    <row r="1527" spans="1:35" ht="16.850000000000001" customHeight="1">
      <c r="A1527" s="65" t="str">
        <f>IF(L1527="","",IF(COUNTIF(Wip!K:K,L1527)=0,IF(W1527="","KGB","KBB"),IF(AND(_xlfn.IFNA(VLOOKUP(L1527,Wip!K:M,3,0),"")="Y",Q1527="MTCAPPLYCONF"),"On Hold",IF(W1527="","KGB","KBB"))))</f>
        <v>KBB</v>
      </c>
      <c r="B1527" s="65">
        <f>IF(A1527="on hold", "on hold",
 IF(A1527="KGB", "Standard Shipment",
  IF(IFERROR(IFERROR(VLOOKUP(L1527, List!D:J, 7, 0), VLOOKUP(L1527&amp;"", List!D:J, 7, 0)), 0)=0,
   IF(IFERROR(IFERROR(VLOOKUP(L1527, 'CND List'!$A:$C, 3, 0), VLOOKUP(L1527&amp;"", 'CND List'!$A:$C, 3, 0)), 0)=0,
    IF(A1527="KBB", "-", ""),
    IFERROR(VLOOKUP(L1527, 'CND List'!$A:$C, 3, 0), VLOOKUP(L1527&amp;"", 'CND List'!$A:$C, 3, 0))
   ),
   IFERROR(VLOOKUP(L1527, List!D:J, 7, 0), VLOOKUP(L1527&amp;"", List!D:J, 7, 0))
  )
 )
)</f>
        <v>46126</v>
      </c>
      <c r="C1527" s="66" t="str">
        <f t="shared" si="24"/>
        <v>2026Q2</v>
      </c>
      <c r="D1527" s="67" t="str">
        <f ca="1">IF(C1527="Local Scrap","Closed",IFERROR(IF(A1527="kgb","Closed",IF(MID(C1527,5,1)="Q","Closed",LOOKUP(TODAY()-W1527, {0,31,91,181,366}, {"0-30天","31-90天","91-180天","181-365天","365天以上"}))), LOOKUP(TODAY()-Z1527, {0,31,91,181,366}, {"0-30天","31-90天","91-180天","181-365天","365天以上"})))</f>
        <v>Closed</v>
      </c>
      <c r="E1527" s="67" t="str" cm="1">
        <f t="array" ref="E1527">IF(A1527&lt;&gt;"kbb", "", IF(IFERROR(VALUE(V1527), 0)=MAX(INDEX(($A$2:$A$4929="kbb")*($L$2:$L$4929=L1527)*IFERROR(VALUE($V$2:$V$4929), 0), 0)), "最新", "歷史重複"))</f>
        <v>最新</v>
      </c>
      <c r="F1527" t="s">
        <v>6985</v>
      </c>
      <c r="G1527" t="s">
        <v>29</v>
      </c>
      <c r="H1527" t="s">
        <v>30</v>
      </c>
      <c r="I1527" t="s">
        <v>6154</v>
      </c>
      <c r="J1527" t="s">
        <v>6986</v>
      </c>
      <c r="K1527" t="s">
        <v>6987</v>
      </c>
      <c r="L1527" t="s">
        <v>7005</v>
      </c>
      <c r="M1527" t="s">
        <v>822</v>
      </c>
      <c r="N1527" t="s">
        <v>823</v>
      </c>
      <c r="O1527" t="s">
        <v>37</v>
      </c>
      <c r="P1527" t="s">
        <v>7005</v>
      </c>
      <c r="Q1527" t="s">
        <v>38</v>
      </c>
      <c r="R1527" t="s">
        <v>1070</v>
      </c>
      <c r="S1527" t="s">
        <v>6990</v>
      </c>
      <c r="T1527" t="s">
        <v>37</v>
      </c>
      <c r="U1527" t="s">
        <v>37</v>
      </c>
      <c r="V1527" t="s">
        <v>7006</v>
      </c>
      <c r="W1527" t="s">
        <v>692</v>
      </c>
      <c r="X1527" t="s">
        <v>114</v>
      </c>
      <c r="Y1527" t="s">
        <v>6748</v>
      </c>
      <c r="Z1527" t="s">
        <v>7007</v>
      </c>
      <c r="AA1527" t="s">
        <v>44</v>
      </c>
      <c r="AB1527" t="s">
        <v>44</v>
      </c>
      <c r="AC1527" t="s">
        <v>117</v>
      </c>
      <c r="AD1527" t="s">
        <v>179</v>
      </c>
      <c r="AE1527" t="s">
        <v>37</v>
      </c>
      <c r="AF1527" t="s">
        <v>37</v>
      </c>
      <c r="AG1527" t="s">
        <v>37</v>
      </c>
      <c r="AH1527" t="s">
        <v>37</v>
      </c>
      <c r="AI1527" t="s">
        <v>37</v>
      </c>
    </row>
    <row r="1528" spans="1:35" ht="16.850000000000001" customHeight="1">
      <c r="A1528" s="65" t="str">
        <f>IF(L1528="","",IF(COUNTIF(Wip!K:K,L1528)=0,IF(W1528="","KGB","KBB"),IF(AND(_xlfn.IFNA(VLOOKUP(L1528,Wip!K:M,3,0),"")="Y",Q1528="MTCAPPLYCONF"),"On Hold",IF(W1528="","KGB","KBB"))))</f>
        <v>KGB</v>
      </c>
      <c r="B1528" s="65" t="str">
        <f>IF(A1528="on hold", "on hold",
 IF(A1528="KGB", "Standard Shipment",
  IF(IFERROR(IFERROR(VLOOKUP(L1528, List!D:J, 7, 0), VLOOKUP(L1528&amp;"", List!D:J, 7, 0)), 0)=0,
   IF(IFERROR(IFERROR(VLOOKUP(L1528, 'CND List'!$A:$C, 3, 0), VLOOKUP(L1528&amp;"", 'CND List'!$A:$C, 3, 0)), 0)=0,
    IF(A1528="KBB", "-", ""),
    IFERROR(VLOOKUP(L1528, 'CND List'!$A:$C, 3, 0), VLOOKUP(L1528&amp;"", 'CND List'!$A:$C, 3, 0))
   ),
   IFERROR(VLOOKUP(L1528, List!D:J, 7, 0), VLOOKUP(L1528&amp;"", List!D:J, 7, 0))
  )
 )
)</f>
        <v>Standard Shipment</v>
      </c>
      <c r="C1528" s="66" t="str">
        <f t="shared" si="24"/>
        <v>Standard Shipment</v>
      </c>
      <c r="D1528" s="67" t="str">
        <f ca="1">IF(C1528="Local Scrap","Closed",IFERROR(IF(A1528="kgb","Closed",IF(MID(C1528,5,1)="Q","Closed",LOOKUP(TODAY()-W1528, {0,31,91,181,366}, {"0-30天","31-90天","91-180天","181-365天","365天以上"}))), LOOKUP(TODAY()-Z1528, {0,31,91,181,366}, {"0-30天","31-90天","91-180天","181-365天","365天以上"})))</f>
        <v>Closed</v>
      </c>
      <c r="E1528" s="67" t="str" cm="1">
        <f t="array" ref="E1528">IF(A1528&lt;&gt;"kbb", "", IF(IFERROR(VALUE(V1528), 0)=MAX(INDEX(($A$2:$A$4929="kbb")*($L$2:$L$4929=L1528)*IFERROR(VALUE($V$2:$V$4929), 0), 0)), "最新", "歷史重複"))</f>
        <v/>
      </c>
      <c r="F1528" t="s">
        <v>6985</v>
      </c>
      <c r="G1528" t="s">
        <v>29</v>
      </c>
      <c r="H1528" t="s">
        <v>30</v>
      </c>
      <c r="I1528" t="s">
        <v>6154</v>
      </c>
      <c r="J1528" t="s">
        <v>6986</v>
      </c>
      <c r="K1528" t="s">
        <v>6987</v>
      </c>
      <c r="L1528" t="s">
        <v>7008</v>
      </c>
      <c r="M1528" t="s">
        <v>7009</v>
      </c>
      <c r="N1528" t="s">
        <v>823</v>
      </c>
      <c r="O1528" t="s">
        <v>37</v>
      </c>
      <c r="P1528" t="s">
        <v>7010</v>
      </c>
      <c r="Q1528" t="s">
        <v>38</v>
      </c>
      <c r="R1528" t="s">
        <v>1070</v>
      </c>
      <c r="S1528" t="s">
        <v>6990</v>
      </c>
      <c r="T1528" t="s">
        <v>7011</v>
      </c>
      <c r="U1528" t="s">
        <v>6411</v>
      </c>
      <c r="V1528" t="s">
        <v>6411</v>
      </c>
      <c r="W1528" t="s">
        <v>37</v>
      </c>
      <c r="X1528" t="s">
        <v>37</v>
      </c>
      <c r="Y1528" t="s">
        <v>37</v>
      </c>
      <c r="Z1528" t="s">
        <v>7012</v>
      </c>
      <c r="AA1528" t="s">
        <v>44</v>
      </c>
      <c r="AB1528" t="s">
        <v>44</v>
      </c>
      <c r="AC1528" t="s">
        <v>45</v>
      </c>
      <c r="AD1528" t="s">
        <v>179</v>
      </c>
      <c r="AE1528" t="s">
        <v>6413</v>
      </c>
      <c r="AF1528" t="s">
        <v>48</v>
      </c>
      <c r="AG1528">
        <v>620451</v>
      </c>
      <c r="AH1528">
        <v>1</v>
      </c>
      <c r="AI1528">
        <v>1</v>
      </c>
    </row>
    <row r="1529" spans="1:35" ht="16.850000000000001" customHeight="1">
      <c r="A1529" s="65" t="str">
        <f>IF(L1529="","",IF(COUNTIF(Wip!K:K,L1529)=0,IF(W1529="","KGB","KBB"),IF(AND(_xlfn.IFNA(VLOOKUP(L1529,Wip!K:M,3,0),"")="Y",Q1529="MTCAPPLYCONF"),"On Hold",IF(W1529="","KGB","KBB"))))</f>
        <v>KGB</v>
      </c>
      <c r="B1529" s="65" t="str">
        <f>IF(A1529="on hold", "on hold",
 IF(A1529="KGB", "Standard Shipment",
  IF(IFERROR(IFERROR(VLOOKUP(L1529, List!D:J, 7, 0), VLOOKUP(L1529&amp;"", List!D:J, 7, 0)), 0)=0,
   IF(IFERROR(IFERROR(VLOOKUP(L1529, 'CND List'!$A:$C, 3, 0), VLOOKUP(L1529&amp;"", 'CND List'!$A:$C, 3, 0)), 0)=0,
    IF(A1529="KBB", "-", ""),
    IFERROR(VLOOKUP(L1529, 'CND List'!$A:$C, 3, 0), VLOOKUP(L1529&amp;"", 'CND List'!$A:$C, 3, 0))
   ),
   IFERROR(VLOOKUP(L1529, List!D:J, 7, 0), VLOOKUP(L1529&amp;"", List!D:J, 7, 0))
  )
 )
)</f>
        <v>Standard Shipment</v>
      </c>
      <c r="C1529" s="66" t="str">
        <f t="shared" si="24"/>
        <v>Standard Shipment</v>
      </c>
      <c r="D1529" s="67" t="str">
        <f ca="1">IF(C1529="Local Scrap","Closed",IFERROR(IF(A1529="kgb","Closed",IF(MID(C1529,5,1)="Q","Closed",LOOKUP(TODAY()-W1529, {0,31,91,181,366}, {"0-30天","31-90天","91-180天","181-365天","365天以上"}))), LOOKUP(TODAY()-Z1529, {0,31,91,181,366}, {"0-30天","31-90天","91-180天","181-365天","365天以上"})))</f>
        <v>Closed</v>
      </c>
      <c r="E1529" s="67" t="str" cm="1">
        <f t="array" ref="E1529">IF(A1529&lt;&gt;"kbb", "", IF(IFERROR(VALUE(V1529), 0)=MAX(INDEX(($A$2:$A$4929="kbb")*($L$2:$L$4929=L1529)*IFERROR(VALUE($V$2:$V$4929), 0), 0)), "最新", "歷史重複"))</f>
        <v/>
      </c>
      <c r="F1529" t="s">
        <v>7013</v>
      </c>
      <c r="G1529" t="s">
        <v>29</v>
      </c>
      <c r="H1529" t="s">
        <v>30</v>
      </c>
      <c r="I1529" t="s">
        <v>6154</v>
      </c>
      <c r="J1529" t="s">
        <v>7014</v>
      </c>
      <c r="K1529" t="s">
        <v>7015</v>
      </c>
      <c r="L1529" t="s">
        <v>7016</v>
      </c>
      <c r="M1529" t="s">
        <v>949</v>
      </c>
      <c r="N1529" t="s">
        <v>456</v>
      </c>
      <c r="O1529" t="s">
        <v>37</v>
      </c>
      <c r="P1529" t="s">
        <v>7017</v>
      </c>
      <c r="Q1529" t="s">
        <v>38</v>
      </c>
      <c r="R1529" t="s">
        <v>1070</v>
      </c>
      <c r="S1529" t="s">
        <v>7018</v>
      </c>
      <c r="T1529" t="s">
        <v>7019</v>
      </c>
      <c r="U1529" t="s">
        <v>6938</v>
      </c>
      <c r="V1529" t="s">
        <v>6938</v>
      </c>
      <c r="W1529" t="s">
        <v>37</v>
      </c>
      <c r="X1529" t="s">
        <v>37</v>
      </c>
      <c r="Y1529" t="s">
        <v>37</v>
      </c>
      <c r="Z1529" t="s">
        <v>7020</v>
      </c>
      <c r="AA1529" t="s">
        <v>44</v>
      </c>
      <c r="AB1529" t="s">
        <v>44</v>
      </c>
      <c r="AC1529" t="s">
        <v>45</v>
      </c>
      <c r="AD1529" t="s">
        <v>460</v>
      </c>
      <c r="AE1529" t="s">
        <v>6862</v>
      </c>
      <c r="AF1529" t="s">
        <v>48</v>
      </c>
      <c r="AG1529">
        <v>620772</v>
      </c>
      <c r="AH1529">
        <v>1</v>
      </c>
      <c r="AI1529">
        <v>1</v>
      </c>
    </row>
    <row r="1530" spans="1:35" ht="16.850000000000001" customHeight="1">
      <c r="A1530" s="65" t="str">
        <f>IF(L1530="","",IF(COUNTIF(Wip!K:K,L1530)=0,IF(W1530="","KGB","KBB"),IF(AND(_xlfn.IFNA(VLOOKUP(L1530,Wip!K:M,3,0),"")="Y",Q1530="MTCAPPLYCONF"),"On Hold",IF(W1530="","KGB","KBB"))))</f>
        <v>KGB</v>
      </c>
      <c r="B1530" s="65" t="str">
        <f>IF(A1530="on hold", "on hold",
 IF(A1530="KGB", "Standard Shipment",
  IF(IFERROR(IFERROR(VLOOKUP(L1530, List!D:J, 7, 0), VLOOKUP(L1530&amp;"", List!D:J, 7, 0)), 0)=0,
   IF(IFERROR(IFERROR(VLOOKUP(L1530, 'CND List'!$A:$C, 3, 0), VLOOKUP(L1530&amp;"", 'CND List'!$A:$C, 3, 0)), 0)=0,
    IF(A1530="KBB", "-", ""),
    IFERROR(VLOOKUP(L1530, 'CND List'!$A:$C, 3, 0), VLOOKUP(L1530&amp;"", 'CND List'!$A:$C, 3, 0))
   ),
   IFERROR(VLOOKUP(L1530, List!D:J, 7, 0), VLOOKUP(L1530&amp;"", List!D:J, 7, 0))
  )
 )
)</f>
        <v>Standard Shipment</v>
      </c>
      <c r="C1530" s="66" t="str">
        <f t="shared" si="24"/>
        <v>Standard Shipment</v>
      </c>
      <c r="D1530" s="67" t="str">
        <f ca="1">IF(C1530="Local Scrap","Closed",IFERROR(IF(A1530="kgb","Closed",IF(MID(C1530,5,1)="Q","Closed",LOOKUP(TODAY()-W1530, {0,31,91,181,366}, {"0-30天","31-90天","91-180天","181-365天","365天以上"}))), LOOKUP(TODAY()-Z1530, {0,31,91,181,366}, {"0-30天","31-90天","91-180天","181-365天","365天以上"})))</f>
        <v>Closed</v>
      </c>
      <c r="E1530" s="67" t="str" cm="1">
        <f t="array" ref="E1530">IF(A1530&lt;&gt;"kbb", "", IF(IFERROR(VALUE(V1530), 0)=MAX(INDEX(($A$2:$A$4929="kbb")*($L$2:$L$4929=L1530)*IFERROR(VALUE($V$2:$V$4929), 0), 0)), "最新", "歷史重複"))</f>
        <v/>
      </c>
      <c r="F1530" t="s">
        <v>7013</v>
      </c>
      <c r="G1530" t="s">
        <v>29</v>
      </c>
      <c r="H1530" t="s">
        <v>30</v>
      </c>
      <c r="I1530" t="s">
        <v>6154</v>
      </c>
      <c r="J1530" t="s">
        <v>7014</v>
      </c>
      <c r="K1530" t="s">
        <v>7015</v>
      </c>
      <c r="L1530" t="s">
        <v>7021</v>
      </c>
      <c r="M1530" t="s">
        <v>4359</v>
      </c>
      <c r="N1530" t="s">
        <v>337</v>
      </c>
      <c r="O1530" t="s">
        <v>37</v>
      </c>
      <c r="P1530" t="s">
        <v>7022</v>
      </c>
      <c r="Q1530" t="s">
        <v>38</v>
      </c>
      <c r="R1530" t="s">
        <v>1070</v>
      </c>
      <c r="S1530" t="s">
        <v>7018</v>
      </c>
      <c r="T1530" t="s">
        <v>7023</v>
      </c>
      <c r="U1530" t="s">
        <v>7024</v>
      </c>
      <c r="V1530" t="s">
        <v>7024</v>
      </c>
      <c r="W1530" t="s">
        <v>37</v>
      </c>
      <c r="X1530" t="s">
        <v>37</v>
      </c>
      <c r="Y1530" t="s">
        <v>37</v>
      </c>
      <c r="Z1530" t="s">
        <v>7025</v>
      </c>
      <c r="AA1530" t="s">
        <v>44</v>
      </c>
      <c r="AB1530" t="s">
        <v>44</v>
      </c>
      <c r="AC1530" t="s">
        <v>45</v>
      </c>
      <c r="AD1530" t="s">
        <v>87</v>
      </c>
      <c r="AE1530" t="s">
        <v>7026</v>
      </c>
      <c r="AF1530" t="s">
        <v>48</v>
      </c>
      <c r="AG1530">
        <v>620563</v>
      </c>
      <c r="AH1530">
        <v>1</v>
      </c>
      <c r="AI1530">
        <v>1</v>
      </c>
    </row>
    <row r="1531" spans="1:35" ht="16.850000000000001" customHeight="1">
      <c r="A1531" s="65" t="str">
        <f>IF(L1531="","",IF(COUNTIF(Wip!K:K,L1531)=0,IF(W1531="","KGB","KBB"),IF(AND(_xlfn.IFNA(VLOOKUP(L1531,Wip!K:M,3,0),"")="Y",Q1531="MTCAPPLYCONF"),"On Hold",IF(W1531="","KGB","KBB"))))</f>
        <v>KGB</v>
      </c>
      <c r="B1531" s="65" t="str">
        <f>IF(A1531="on hold", "on hold",
 IF(A1531="KGB", "Standard Shipment",
  IF(IFERROR(IFERROR(VLOOKUP(L1531, List!D:J, 7, 0), VLOOKUP(L1531&amp;"", List!D:J, 7, 0)), 0)=0,
   IF(IFERROR(IFERROR(VLOOKUP(L1531, 'CND List'!$A:$C, 3, 0), VLOOKUP(L1531&amp;"", 'CND List'!$A:$C, 3, 0)), 0)=0,
    IF(A1531="KBB", "-", ""),
    IFERROR(VLOOKUP(L1531, 'CND List'!$A:$C, 3, 0), VLOOKUP(L1531&amp;"", 'CND List'!$A:$C, 3, 0))
   ),
   IFERROR(VLOOKUP(L1531, List!D:J, 7, 0), VLOOKUP(L1531&amp;"", List!D:J, 7, 0))
  )
 )
)</f>
        <v>Standard Shipment</v>
      </c>
      <c r="C1531" s="66" t="str">
        <f t="shared" ref="C1531:C1594" si="25">IF(A1531="on hold", "on hold", IF(B1531="on hold", "wait for return customer", IF(B1531="CND Sceond Pass", "Standard Shipment", IF(AND(A1531="kgb", OR(B1531="-", B1531="", B1531="#N/A")), "Standard Shipment", IF(AND(A1531="kbb", OR(B1531="-", B1531="", B1531="#N/A")), "wait for return customer", IF(OR(B1531="Local Scrap", B1531="SBF to be notified", B1531="VRAM is pending RTV", B1531="BU未結案"), B1531, IF(OR(B1531="scrap結案", B1531="良品結案", LEFT(B1531,2)="sc", LEFT(B1531,2)="良品"), "CND結案", IF(ISNUMBER(B1531), YEAR(B1531) &amp; "Q" &amp; INT((MONTH(B1531)+2)/3), IF(ISERROR(DATEVALUE(TEXT(B1531,"yyyy/mm/dd"))), IF(ISNA(B1531), "#N/A", B1531), YEAR(DATEVALUE(TEXT(B1531,"yyyy/mm/dd"))) &amp; "Q" &amp; INT((MONTH(DATEVALUE(TEXT(B1531,"yyyy/mm/dd")))+2)/3))))))))))</f>
        <v>Standard Shipment</v>
      </c>
      <c r="D1531" s="67" t="str">
        <f ca="1">IF(C1531="Local Scrap","Closed",IFERROR(IF(A1531="kgb","Closed",IF(MID(C1531,5,1)="Q","Closed",LOOKUP(TODAY()-W1531, {0,31,91,181,366}, {"0-30天","31-90天","91-180天","181-365天","365天以上"}))), LOOKUP(TODAY()-Z1531, {0,31,91,181,366}, {"0-30天","31-90天","91-180天","181-365天","365天以上"})))</f>
        <v>Closed</v>
      </c>
      <c r="E1531" s="67" t="str" cm="1">
        <f t="array" ref="E1531">IF(A1531&lt;&gt;"kbb", "", IF(IFERROR(VALUE(V1531), 0)=MAX(INDEX(($A$2:$A$4929="kbb")*($L$2:$L$4929=L1531)*IFERROR(VALUE($V$2:$V$4929), 0), 0)), "最新", "歷史重複"))</f>
        <v/>
      </c>
      <c r="F1531" t="s">
        <v>7013</v>
      </c>
      <c r="G1531" t="s">
        <v>29</v>
      </c>
      <c r="H1531" t="s">
        <v>30</v>
      </c>
      <c r="I1531" t="s">
        <v>6154</v>
      </c>
      <c r="J1531" t="s">
        <v>7014</v>
      </c>
      <c r="K1531" t="s">
        <v>7015</v>
      </c>
      <c r="L1531" t="s">
        <v>7027</v>
      </c>
      <c r="M1531" t="s">
        <v>7028</v>
      </c>
      <c r="N1531" t="s">
        <v>7029</v>
      </c>
      <c r="O1531" t="s">
        <v>37</v>
      </c>
      <c r="P1531" t="s">
        <v>7027</v>
      </c>
      <c r="Q1531" t="s">
        <v>38</v>
      </c>
      <c r="R1531" t="s">
        <v>53</v>
      </c>
      <c r="S1531" t="s">
        <v>7018</v>
      </c>
      <c r="T1531" t="s">
        <v>7030</v>
      </c>
      <c r="U1531" t="s">
        <v>7031</v>
      </c>
      <c r="V1531" t="s">
        <v>7031</v>
      </c>
      <c r="W1531" t="s">
        <v>37</v>
      </c>
      <c r="X1531" t="s">
        <v>37</v>
      </c>
      <c r="Y1531" t="s">
        <v>37</v>
      </c>
      <c r="Z1531" t="s">
        <v>7032</v>
      </c>
      <c r="AA1531" t="s">
        <v>44</v>
      </c>
      <c r="AB1531" t="s">
        <v>44</v>
      </c>
      <c r="AC1531" t="s">
        <v>45</v>
      </c>
      <c r="AD1531" t="s">
        <v>443</v>
      </c>
      <c r="AE1531" t="s">
        <v>7033</v>
      </c>
      <c r="AF1531" t="s">
        <v>48</v>
      </c>
      <c r="AG1531">
        <v>620919</v>
      </c>
      <c r="AH1531">
        <v>1</v>
      </c>
      <c r="AI1531">
        <v>1</v>
      </c>
    </row>
    <row r="1532" spans="1:35" ht="16.850000000000001" customHeight="1">
      <c r="A1532" s="65" t="str">
        <f>IF(L1532="","",IF(COUNTIF(Wip!K:K,L1532)=0,IF(W1532="","KGB","KBB"),IF(AND(_xlfn.IFNA(VLOOKUP(L1532,Wip!K:M,3,0),"")="Y",Q1532="MTCAPPLYCONF"),"On Hold",IF(W1532="","KGB","KBB"))))</f>
        <v>KBB</v>
      </c>
      <c r="B1532" s="65">
        <f>IF(A1532="on hold", "on hold",
 IF(A1532="KGB", "Standard Shipment",
  IF(IFERROR(IFERROR(VLOOKUP(L1532, List!D:J, 7, 0), VLOOKUP(L1532&amp;"", List!D:J, 7, 0)), 0)=0,
   IF(IFERROR(IFERROR(VLOOKUP(L1532, 'CND List'!$A:$C, 3, 0), VLOOKUP(L1532&amp;"", 'CND List'!$A:$C, 3, 0)), 0)=0,
    IF(A1532="KBB", "-", ""),
    IFERROR(VLOOKUP(L1532, 'CND List'!$A:$C, 3, 0), VLOOKUP(L1532&amp;"", 'CND List'!$A:$C, 3, 0))
   ),
   IFERROR(VLOOKUP(L1532, List!D:J, 7, 0), VLOOKUP(L1532&amp;"", List!D:J, 7, 0))
  )
 )
)</f>
        <v>45852</v>
      </c>
      <c r="C1532" s="66" t="str">
        <f t="shared" si="25"/>
        <v>2025Q3</v>
      </c>
      <c r="D1532" s="67" t="str">
        <f ca="1">IF(C1532="Local Scrap","Closed",IFERROR(IF(A1532="kgb","Closed",IF(MID(C1532,5,1)="Q","Closed",LOOKUP(TODAY()-W1532, {0,31,91,181,366}, {"0-30天","31-90天","91-180天","181-365天","365天以上"}))), LOOKUP(TODAY()-Z1532, {0,31,91,181,366}, {"0-30天","31-90天","91-180天","181-365天","365天以上"})))</f>
        <v>Closed</v>
      </c>
      <c r="E1532" s="67" t="str" cm="1">
        <f t="array" ref="E1532">IF(A1532&lt;&gt;"kbb", "", IF(IFERROR(VALUE(V1532), 0)=MAX(INDEX(($A$2:$A$4929="kbb")*($L$2:$L$4929=L1532)*IFERROR(VALUE($V$2:$V$4929), 0), 0)), "最新", "歷史重複"))</f>
        <v>最新</v>
      </c>
      <c r="F1532" t="s">
        <v>7013</v>
      </c>
      <c r="G1532" t="s">
        <v>29</v>
      </c>
      <c r="H1532" t="s">
        <v>30</v>
      </c>
      <c r="I1532" t="s">
        <v>6154</v>
      </c>
      <c r="J1532" t="s">
        <v>7014</v>
      </c>
      <c r="K1532" t="s">
        <v>7015</v>
      </c>
      <c r="L1532" t="s">
        <v>7034</v>
      </c>
      <c r="M1532" t="s">
        <v>265</v>
      </c>
      <c r="N1532" t="s">
        <v>36</v>
      </c>
      <c r="O1532" t="s">
        <v>37</v>
      </c>
      <c r="P1532" t="s">
        <v>7034</v>
      </c>
      <c r="Q1532" t="s">
        <v>38</v>
      </c>
      <c r="R1532" t="s">
        <v>743</v>
      </c>
      <c r="S1532" t="s">
        <v>7018</v>
      </c>
      <c r="T1532" t="s">
        <v>37</v>
      </c>
      <c r="U1532" t="s">
        <v>37</v>
      </c>
      <c r="V1532" t="s">
        <v>7035</v>
      </c>
      <c r="W1532" t="s">
        <v>113</v>
      </c>
      <c r="X1532" t="s">
        <v>114</v>
      </c>
      <c r="Y1532" t="s">
        <v>7036</v>
      </c>
      <c r="Z1532" t="s">
        <v>7037</v>
      </c>
      <c r="AA1532" t="s">
        <v>44</v>
      </c>
      <c r="AB1532" t="s">
        <v>44</v>
      </c>
      <c r="AC1532" t="s">
        <v>117</v>
      </c>
      <c r="AD1532" t="s">
        <v>46</v>
      </c>
      <c r="AE1532" t="s">
        <v>37</v>
      </c>
      <c r="AF1532" t="s">
        <v>37</v>
      </c>
      <c r="AG1532" t="s">
        <v>37</v>
      </c>
      <c r="AH1532" t="s">
        <v>37</v>
      </c>
      <c r="AI1532" t="s">
        <v>37</v>
      </c>
    </row>
    <row r="1533" spans="1:35" ht="16.850000000000001" customHeight="1">
      <c r="A1533" s="65" t="str">
        <f>IF(L1533="","",IF(COUNTIF(Wip!K:K,L1533)=0,IF(W1533="","KGB","KBB"),IF(AND(_xlfn.IFNA(VLOOKUP(L1533,Wip!K:M,3,0),"")="Y",Q1533="MTCAPPLYCONF"),"On Hold",IF(W1533="","KGB","KBB"))))</f>
        <v>KBB</v>
      </c>
      <c r="B1533" s="65">
        <f>IF(A1533="on hold", "on hold",
 IF(A1533="KGB", "Standard Shipment",
  IF(IFERROR(IFERROR(VLOOKUP(L1533, List!D:J, 7, 0), VLOOKUP(L1533&amp;"", List!D:J, 7, 0)), 0)=0,
   IF(IFERROR(IFERROR(VLOOKUP(L1533, 'CND List'!$A:$C, 3, 0), VLOOKUP(L1533&amp;"", 'CND List'!$A:$C, 3, 0)), 0)=0,
    IF(A1533="KBB", "-", ""),
    IFERROR(VLOOKUP(L1533, 'CND List'!$A:$C, 3, 0), VLOOKUP(L1533&amp;"", 'CND List'!$A:$C, 3, 0))
   ),
   IFERROR(VLOOKUP(L1533, List!D:J, 7, 0), VLOOKUP(L1533&amp;"", List!D:J, 7, 0))
  )
 )
)</f>
        <v>46126</v>
      </c>
      <c r="C1533" s="66" t="str">
        <f t="shared" si="25"/>
        <v>2026Q2</v>
      </c>
      <c r="D1533" s="67" t="str">
        <f ca="1">IF(C1533="Local Scrap","Closed",IFERROR(IF(A1533="kgb","Closed",IF(MID(C1533,5,1)="Q","Closed",LOOKUP(TODAY()-W1533, {0,31,91,181,366}, {"0-30天","31-90天","91-180天","181-365天","365天以上"}))), LOOKUP(TODAY()-Z1533, {0,31,91,181,366}, {"0-30天","31-90天","91-180天","181-365天","365天以上"})))</f>
        <v>Closed</v>
      </c>
      <c r="E1533" s="67" t="str" cm="1">
        <f t="array" ref="E1533">IF(A1533&lt;&gt;"kbb", "", IF(IFERROR(VALUE(V1533), 0)=MAX(INDEX(($A$2:$A$4929="kbb")*($L$2:$L$4929=L1533)*IFERROR(VALUE($V$2:$V$4929), 0), 0)), "最新", "歷史重複"))</f>
        <v>最新</v>
      </c>
      <c r="F1533" t="s">
        <v>7013</v>
      </c>
      <c r="G1533" t="s">
        <v>29</v>
      </c>
      <c r="H1533" t="s">
        <v>30</v>
      </c>
      <c r="I1533" t="s">
        <v>6154</v>
      </c>
      <c r="J1533" t="s">
        <v>7014</v>
      </c>
      <c r="K1533" t="s">
        <v>7015</v>
      </c>
      <c r="L1533" t="s">
        <v>7038</v>
      </c>
      <c r="M1533" t="s">
        <v>960</v>
      </c>
      <c r="N1533" t="s">
        <v>439</v>
      </c>
      <c r="O1533" t="s">
        <v>37</v>
      </c>
      <c r="P1533" t="s">
        <v>7038</v>
      </c>
      <c r="Q1533" t="s">
        <v>38</v>
      </c>
      <c r="R1533" t="s">
        <v>1070</v>
      </c>
      <c r="S1533" t="s">
        <v>7018</v>
      </c>
      <c r="T1533" t="s">
        <v>37</v>
      </c>
      <c r="U1533" t="s">
        <v>37</v>
      </c>
      <c r="V1533" t="s">
        <v>7039</v>
      </c>
      <c r="W1533" t="s">
        <v>692</v>
      </c>
      <c r="X1533" t="s">
        <v>114</v>
      </c>
      <c r="Y1533" t="s">
        <v>6748</v>
      </c>
      <c r="Z1533" t="s">
        <v>7040</v>
      </c>
      <c r="AA1533" t="s">
        <v>44</v>
      </c>
      <c r="AB1533" t="s">
        <v>44</v>
      </c>
      <c r="AC1533" t="s">
        <v>117</v>
      </c>
      <c r="AD1533" t="s">
        <v>443</v>
      </c>
      <c r="AE1533" t="s">
        <v>37</v>
      </c>
      <c r="AF1533" t="s">
        <v>37</v>
      </c>
      <c r="AG1533" t="s">
        <v>37</v>
      </c>
      <c r="AH1533" t="s">
        <v>37</v>
      </c>
      <c r="AI1533" t="s">
        <v>37</v>
      </c>
    </row>
    <row r="1534" spans="1:35" ht="16.850000000000001" customHeight="1">
      <c r="A1534" s="65" t="str">
        <f>IF(L1534="","",IF(COUNTIF(Wip!K:K,L1534)=0,IF(W1534="","KGB","KBB"),IF(AND(_xlfn.IFNA(VLOOKUP(L1534,Wip!K:M,3,0),"")="Y",Q1534="MTCAPPLYCONF"),"On Hold",IF(W1534="","KGB","KBB"))))</f>
        <v>KGB</v>
      </c>
      <c r="B1534" s="65" t="str">
        <f>IF(A1534="on hold", "on hold",
 IF(A1534="KGB", "Standard Shipment",
  IF(IFERROR(IFERROR(VLOOKUP(L1534, List!D:J, 7, 0), VLOOKUP(L1534&amp;"", List!D:J, 7, 0)), 0)=0,
   IF(IFERROR(IFERROR(VLOOKUP(L1534, 'CND List'!$A:$C, 3, 0), VLOOKUP(L1534&amp;"", 'CND List'!$A:$C, 3, 0)), 0)=0,
    IF(A1534="KBB", "-", ""),
    IFERROR(VLOOKUP(L1534, 'CND List'!$A:$C, 3, 0), VLOOKUP(L1534&amp;"", 'CND List'!$A:$C, 3, 0))
   ),
   IFERROR(VLOOKUP(L1534, List!D:J, 7, 0), VLOOKUP(L1534&amp;"", List!D:J, 7, 0))
  )
 )
)</f>
        <v>Standard Shipment</v>
      </c>
      <c r="C1534" s="66" t="str">
        <f t="shared" si="25"/>
        <v>Standard Shipment</v>
      </c>
      <c r="D1534" s="67" t="str">
        <f ca="1">IF(C1534="Local Scrap","Closed",IFERROR(IF(A1534="kgb","Closed",IF(MID(C1534,5,1)="Q","Closed",LOOKUP(TODAY()-W1534, {0,31,91,181,366}, {"0-30天","31-90天","91-180天","181-365天","365天以上"}))), LOOKUP(TODAY()-Z1534, {0,31,91,181,366}, {"0-30天","31-90天","91-180天","181-365天","365天以上"})))</f>
        <v>Closed</v>
      </c>
      <c r="E1534" s="67" t="str" cm="1">
        <f t="array" ref="E1534">IF(A1534&lt;&gt;"kbb", "", IF(IFERROR(VALUE(V1534), 0)=MAX(INDEX(($A$2:$A$4929="kbb")*($L$2:$L$4929=L1534)*IFERROR(VALUE($V$2:$V$4929), 0), 0)), "最新", "歷史重複"))</f>
        <v/>
      </c>
      <c r="F1534" t="s">
        <v>7013</v>
      </c>
      <c r="G1534" t="s">
        <v>29</v>
      </c>
      <c r="H1534" t="s">
        <v>30</v>
      </c>
      <c r="I1534" t="s">
        <v>6154</v>
      </c>
      <c r="J1534" t="s">
        <v>7014</v>
      </c>
      <c r="K1534" t="s">
        <v>7015</v>
      </c>
      <c r="L1534" t="s">
        <v>7041</v>
      </c>
      <c r="M1534" t="s">
        <v>4359</v>
      </c>
      <c r="N1534" t="s">
        <v>337</v>
      </c>
      <c r="O1534" t="s">
        <v>37</v>
      </c>
      <c r="P1534" t="s">
        <v>7042</v>
      </c>
      <c r="Q1534" t="s">
        <v>38</v>
      </c>
      <c r="R1534" t="s">
        <v>1070</v>
      </c>
      <c r="S1534" t="s">
        <v>7018</v>
      </c>
      <c r="T1534" t="s">
        <v>7043</v>
      </c>
      <c r="U1534" t="s">
        <v>7024</v>
      </c>
      <c r="V1534" t="s">
        <v>7024</v>
      </c>
      <c r="W1534" t="s">
        <v>37</v>
      </c>
      <c r="X1534" t="s">
        <v>37</v>
      </c>
      <c r="Y1534" t="s">
        <v>37</v>
      </c>
      <c r="Z1534" t="s">
        <v>7044</v>
      </c>
      <c r="AA1534" t="s">
        <v>44</v>
      </c>
      <c r="AB1534" t="s">
        <v>44</v>
      </c>
      <c r="AC1534" t="s">
        <v>45</v>
      </c>
      <c r="AD1534" t="s">
        <v>87</v>
      </c>
      <c r="AE1534" t="s">
        <v>7026</v>
      </c>
      <c r="AF1534" t="s">
        <v>48</v>
      </c>
      <c r="AG1534">
        <v>620563</v>
      </c>
      <c r="AH1534">
        <v>1</v>
      </c>
      <c r="AI1534">
        <v>1</v>
      </c>
    </row>
    <row r="1535" spans="1:35" ht="16.850000000000001" customHeight="1">
      <c r="A1535" s="65" t="str">
        <f>IF(L1535="","",IF(COUNTIF(Wip!K:K,L1535)=0,IF(W1535="","KGB","KBB"),IF(AND(_xlfn.IFNA(VLOOKUP(L1535,Wip!K:M,3,0),"")="Y",Q1535="MTCAPPLYCONF"),"On Hold",IF(W1535="","KGB","KBB"))))</f>
        <v>KBB</v>
      </c>
      <c r="B1535" s="65">
        <f>IF(A1535="on hold", "on hold",
 IF(A1535="KGB", "Standard Shipment",
  IF(IFERROR(IFERROR(VLOOKUP(L1535, List!D:J, 7, 0), VLOOKUP(L1535&amp;"", List!D:J, 7, 0)), 0)=0,
   IF(IFERROR(IFERROR(VLOOKUP(L1535, 'CND List'!$A:$C, 3, 0), VLOOKUP(L1535&amp;"", 'CND List'!$A:$C, 3, 0)), 0)=0,
    IF(A1535="KBB", "-", ""),
    IFERROR(VLOOKUP(L1535, 'CND List'!$A:$C, 3, 0), VLOOKUP(L1535&amp;"", 'CND List'!$A:$C, 3, 0))
   ),
   IFERROR(VLOOKUP(L1535, List!D:J, 7, 0), VLOOKUP(L1535&amp;"", List!D:J, 7, 0))
  )
 )
)</f>
        <v>46126</v>
      </c>
      <c r="C1535" s="66" t="str">
        <f t="shared" si="25"/>
        <v>2026Q2</v>
      </c>
      <c r="D1535" s="67" t="str">
        <f ca="1">IF(C1535="Local Scrap","Closed",IFERROR(IF(A1535="kgb","Closed",IF(MID(C1535,5,1)="Q","Closed",LOOKUP(TODAY()-W1535, {0,31,91,181,366}, {"0-30天","31-90天","91-180天","181-365天","365天以上"}))), LOOKUP(TODAY()-Z1535, {0,31,91,181,366}, {"0-30天","31-90天","91-180天","181-365天","365天以上"})))</f>
        <v>Closed</v>
      </c>
      <c r="E1535" s="67" t="str" cm="1">
        <f t="array" ref="E1535">IF(A1535&lt;&gt;"kbb", "", IF(IFERROR(VALUE(V1535), 0)=MAX(INDEX(($A$2:$A$4929="kbb")*($L$2:$L$4929=L1535)*IFERROR(VALUE($V$2:$V$4929), 0), 0)), "最新", "歷史重複"))</f>
        <v>最新</v>
      </c>
      <c r="F1535" t="s">
        <v>7045</v>
      </c>
      <c r="G1535" t="s">
        <v>29</v>
      </c>
      <c r="H1535" t="s">
        <v>30</v>
      </c>
      <c r="I1535" t="s">
        <v>6154</v>
      </c>
      <c r="J1535" t="s">
        <v>7046</v>
      </c>
      <c r="K1535" t="s">
        <v>7047</v>
      </c>
      <c r="L1535" t="s">
        <v>7048</v>
      </c>
      <c r="M1535" t="s">
        <v>4885</v>
      </c>
      <c r="N1535" t="s">
        <v>36</v>
      </c>
      <c r="O1535" t="s">
        <v>37</v>
      </c>
      <c r="P1535" t="s">
        <v>7048</v>
      </c>
      <c r="Q1535" t="s">
        <v>38</v>
      </c>
      <c r="R1535" t="s">
        <v>53</v>
      </c>
      <c r="S1535" t="s">
        <v>7049</v>
      </c>
      <c r="T1535" t="s">
        <v>37</v>
      </c>
      <c r="U1535" t="s">
        <v>37</v>
      </c>
      <c r="V1535" t="s">
        <v>7050</v>
      </c>
      <c r="W1535" t="s">
        <v>692</v>
      </c>
      <c r="X1535" t="s">
        <v>114</v>
      </c>
      <c r="Y1535" t="s">
        <v>6748</v>
      </c>
      <c r="Z1535" t="s">
        <v>7051</v>
      </c>
      <c r="AA1535" t="s">
        <v>44</v>
      </c>
      <c r="AB1535" t="s">
        <v>44</v>
      </c>
      <c r="AC1535" t="s">
        <v>117</v>
      </c>
      <c r="AD1535" t="s">
        <v>46</v>
      </c>
      <c r="AE1535" t="s">
        <v>37</v>
      </c>
      <c r="AF1535" t="s">
        <v>37</v>
      </c>
      <c r="AG1535" t="s">
        <v>37</v>
      </c>
      <c r="AH1535" t="s">
        <v>37</v>
      </c>
      <c r="AI1535" t="s">
        <v>37</v>
      </c>
    </row>
    <row r="1536" spans="1:35" ht="16.850000000000001" customHeight="1">
      <c r="A1536" s="65" t="str">
        <f>IF(L1536="","",IF(COUNTIF(Wip!K:K,L1536)=0,IF(W1536="","KGB","KBB"),IF(AND(_xlfn.IFNA(VLOOKUP(L1536,Wip!K:M,3,0),"")="Y",Q1536="MTCAPPLYCONF"),"On Hold",IF(W1536="","KGB","KBB"))))</f>
        <v>KGB</v>
      </c>
      <c r="B1536" s="65" t="str">
        <f>IF(A1536="on hold", "on hold",
 IF(A1536="KGB", "Standard Shipment",
  IF(IFERROR(IFERROR(VLOOKUP(L1536, List!D:J, 7, 0), VLOOKUP(L1536&amp;"", List!D:J, 7, 0)), 0)=0,
   IF(IFERROR(IFERROR(VLOOKUP(L1536, 'CND List'!$A:$C, 3, 0), VLOOKUP(L1536&amp;"", 'CND List'!$A:$C, 3, 0)), 0)=0,
    IF(A1536="KBB", "-", ""),
    IFERROR(VLOOKUP(L1536, 'CND List'!$A:$C, 3, 0), VLOOKUP(L1536&amp;"", 'CND List'!$A:$C, 3, 0))
   ),
   IFERROR(VLOOKUP(L1536, List!D:J, 7, 0), VLOOKUP(L1536&amp;"", List!D:J, 7, 0))
  )
 )
)</f>
        <v>Standard Shipment</v>
      </c>
      <c r="C1536" s="66" t="str">
        <f t="shared" si="25"/>
        <v>Standard Shipment</v>
      </c>
      <c r="D1536" s="67" t="str">
        <f ca="1">IF(C1536="Local Scrap","Closed",IFERROR(IF(A1536="kgb","Closed",IF(MID(C1536,5,1)="Q","Closed",LOOKUP(TODAY()-W1536, {0,31,91,181,366}, {"0-30天","31-90天","91-180天","181-365天","365天以上"}))), LOOKUP(TODAY()-Z1536, {0,31,91,181,366}, {"0-30天","31-90天","91-180天","181-365天","365天以上"})))</f>
        <v>Closed</v>
      </c>
      <c r="E1536" s="67" t="str" cm="1">
        <f t="array" ref="E1536">IF(A1536&lt;&gt;"kbb", "", IF(IFERROR(VALUE(V1536), 0)=MAX(INDEX(($A$2:$A$4929="kbb")*($L$2:$L$4929=L1536)*IFERROR(VALUE($V$2:$V$4929), 0), 0)), "最新", "歷史重複"))</f>
        <v/>
      </c>
      <c r="F1536" t="s">
        <v>7045</v>
      </c>
      <c r="G1536" t="s">
        <v>29</v>
      </c>
      <c r="H1536" t="s">
        <v>30</v>
      </c>
      <c r="I1536" t="s">
        <v>6154</v>
      </c>
      <c r="J1536" t="s">
        <v>7046</v>
      </c>
      <c r="K1536" t="s">
        <v>7047</v>
      </c>
      <c r="L1536" t="s">
        <v>7052</v>
      </c>
      <c r="M1536" t="s">
        <v>455</v>
      </c>
      <c r="N1536" t="s">
        <v>456</v>
      </c>
      <c r="O1536" t="s">
        <v>37</v>
      </c>
      <c r="P1536" t="s">
        <v>7053</v>
      </c>
      <c r="Q1536" t="s">
        <v>38</v>
      </c>
      <c r="R1536" t="s">
        <v>53</v>
      </c>
      <c r="S1536" t="s">
        <v>7049</v>
      </c>
      <c r="T1536" t="s">
        <v>7054</v>
      </c>
      <c r="U1536" t="s">
        <v>7031</v>
      </c>
      <c r="V1536" t="s">
        <v>7031</v>
      </c>
      <c r="W1536" t="s">
        <v>37</v>
      </c>
      <c r="X1536" t="s">
        <v>37</v>
      </c>
      <c r="Y1536" t="s">
        <v>37</v>
      </c>
      <c r="Z1536" t="s">
        <v>7055</v>
      </c>
      <c r="AA1536" t="s">
        <v>44</v>
      </c>
      <c r="AB1536" t="s">
        <v>44</v>
      </c>
      <c r="AC1536" t="s">
        <v>863</v>
      </c>
      <c r="AD1536" t="s">
        <v>460</v>
      </c>
      <c r="AE1536" t="s">
        <v>7056</v>
      </c>
      <c r="AF1536" t="s">
        <v>48</v>
      </c>
      <c r="AG1536">
        <v>620919</v>
      </c>
      <c r="AH1536">
        <v>1</v>
      </c>
      <c r="AI1536">
        <v>1</v>
      </c>
    </row>
    <row r="1537" spans="1:35" ht="16.850000000000001" customHeight="1">
      <c r="A1537" s="65" t="str">
        <f>IF(L1537="","",IF(COUNTIF(Wip!K:K,L1537)=0,IF(W1537="","KGB","KBB"),IF(AND(_xlfn.IFNA(VLOOKUP(L1537,Wip!K:M,3,0),"")="Y",Q1537="MTCAPPLYCONF"),"On Hold",IF(W1537="","KGB","KBB"))))</f>
        <v>KGB</v>
      </c>
      <c r="B1537" s="65" t="str">
        <f>IF(A1537="on hold", "on hold",
 IF(A1537="KGB", "Standard Shipment",
  IF(IFERROR(IFERROR(VLOOKUP(L1537, List!D:J, 7, 0), VLOOKUP(L1537&amp;"", List!D:J, 7, 0)), 0)=0,
   IF(IFERROR(IFERROR(VLOOKUP(L1537, 'CND List'!$A:$C, 3, 0), VLOOKUP(L1537&amp;"", 'CND List'!$A:$C, 3, 0)), 0)=0,
    IF(A1537="KBB", "-", ""),
    IFERROR(VLOOKUP(L1537, 'CND List'!$A:$C, 3, 0), VLOOKUP(L1537&amp;"", 'CND List'!$A:$C, 3, 0))
   ),
   IFERROR(VLOOKUP(L1537, List!D:J, 7, 0), VLOOKUP(L1537&amp;"", List!D:J, 7, 0))
  )
 )
)</f>
        <v>Standard Shipment</v>
      </c>
      <c r="C1537" s="66" t="str">
        <f t="shared" si="25"/>
        <v>Standard Shipment</v>
      </c>
      <c r="D1537" s="67" t="str">
        <f ca="1">IF(C1537="Local Scrap","Closed",IFERROR(IF(A1537="kgb","Closed",IF(MID(C1537,5,1)="Q","Closed",LOOKUP(TODAY()-W1537, {0,31,91,181,366}, {"0-30天","31-90天","91-180天","181-365天","365天以上"}))), LOOKUP(TODAY()-Z1537, {0,31,91,181,366}, {"0-30天","31-90天","91-180天","181-365天","365天以上"})))</f>
        <v>Closed</v>
      </c>
      <c r="E1537" s="67" t="str" cm="1">
        <f t="array" ref="E1537">IF(A1537&lt;&gt;"kbb", "", IF(IFERROR(VALUE(V1537), 0)=MAX(INDEX(($A$2:$A$4929="kbb")*($L$2:$L$4929=L1537)*IFERROR(VALUE($V$2:$V$4929), 0), 0)), "最新", "歷史重複"))</f>
        <v/>
      </c>
      <c r="F1537" t="s">
        <v>7045</v>
      </c>
      <c r="G1537" t="s">
        <v>29</v>
      </c>
      <c r="H1537" t="s">
        <v>30</v>
      </c>
      <c r="I1537" t="s">
        <v>6154</v>
      </c>
      <c r="J1537" t="s">
        <v>7046</v>
      </c>
      <c r="K1537" t="s">
        <v>7047</v>
      </c>
      <c r="L1537" t="s">
        <v>7057</v>
      </c>
      <c r="M1537" t="s">
        <v>438</v>
      </c>
      <c r="N1537" t="s">
        <v>439</v>
      </c>
      <c r="O1537" t="s">
        <v>37</v>
      </c>
      <c r="P1537" t="s">
        <v>7058</v>
      </c>
      <c r="Q1537" t="s">
        <v>38</v>
      </c>
      <c r="R1537" t="s">
        <v>53</v>
      </c>
      <c r="S1537" t="s">
        <v>7049</v>
      </c>
      <c r="T1537" t="s">
        <v>7059</v>
      </c>
      <c r="U1537" t="s">
        <v>7031</v>
      </c>
      <c r="V1537" t="s">
        <v>7031</v>
      </c>
      <c r="W1537" t="s">
        <v>37</v>
      </c>
      <c r="X1537" t="s">
        <v>37</v>
      </c>
      <c r="Y1537" t="s">
        <v>37</v>
      </c>
      <c r="Z1537" t="s">
        <v>7060</v>
      </c>
      <c r="AA1537" t="s">
        <v>44</v>
      </c>
      <c r="AB1537" t="s">
        <v>44</v>
      </c>
      <c r="AC1537" t="s">
        <v>863</v>
      </c>
      <c r="AD1537" t="s">
        <v>443</v>
      </c>
      <c r="AE1537" t="s">
        <v>7033</v>
      </c>
      <c r="AF1537" t="s">
        <v>48</v>
      </c>
      <c r="AG1537">
        <v>620919</v>
      </c>
      <c r="AH1537">
        <v>1</v>
      </c>
      <c r="AI1537">
        <v>1</v>
      </c>
    </row>
    <row r="1538" spans="1:35" ht="16.850000000000001" customHeight="1">
      <c r="A1538" s="65" t="str">
        <f>IF(L1538="","",IF(COUNTIF(Wip!K:K,L1538)=0,IF(W1538="","KGB","KBB"),IF(AND(_xlfn.IFNA(VLOOKUP(L1538,Wip!K:M,3,0),"")="Y",Q1538="MTCAPPLYCONF"),"On Hold",IF(W1538="","KGB","KBB"))))</f>
        <v>KGB</v>
      </c>
      <c r="B1538" s="65" t="str">
        <f>IF(A1538="on hold", "on hold",
 IF(A1538="KGB", "Standard Shipment",
  IF(IFERROR(IFERROR(VLOOKUP(L1538, List!D:J, 7, 0), VLOOKUP(L1538&amp;"", List!D:J, 7, 0)), 0)=0,
   IF(IFERROR(IFERROR(VLOOKUP(L1538, 'CND List'!$A:$C, 3, 0), VLOOKUP(L1538&amp;"", 'CND List'!$A:$C, 3, 0)), 0)=0,
    IF(A1538="KBB", "-", ""),
    IFERROR(VLOOKUP(L1538, 'CND List'!$A:$C, 3, 0), VLOOKUP(L1538&amp;"", 'CND List'!$A:$C, 3, 0))
   ),
   IFERROR(VLOOKUP(L1538, List!D:J, 7, 0), VLOOKUP(L1538&amp;"", List!D:J, 7, 0))
  )
 )
)</f>
        <v>Standard Shipment</v>
      </c>
      <c r="C1538" s="66" t="str">
        <f t="shared" si="25"/>
        <v>Standard Shipment</v>
      </c>
      <c r="D1538" s="67" t="str">
        <f ca="1">IF(C1538="Local Scrap","Closed",IFERROR(IF(A1538="kgb","Closed",IF(MID(C1538,5,1)="Q","Closed",LOOKUP(TODAY()-W1538, {0,31,91,181,366}, {"0-30天","31-90天","91-180天","181-365天","365天以上"}))), LOOKUP(TODAY()-Z1538, {0,31,91,181,366}, {"0-30天","31-90天","91-180天","181-365天","365天以上"})))</f>
        <v>Closed</v>
      </c>
      <c r="E1538" s="67" t="str" cm="1">
        <f t="array" ref="E1538">IF(A1538&lt;&gt;"kbb", "", IF(IFERROR(VALUE(V1538), 0)=MAX(INDEX(($A$2:$A$4929="kbb")*($L$2:$L$4929=L1538)*IFERROR(VALUE($V$2:$V$4929), 0), 0)), "最新", "歷史重複"))</f>
        <v/>
      </c>
      <c r="F1538" t="s">
        <v>7045</v>
      </c>
      <c r="G1538" t="s">
        <v>29</v>
      </c>
      <c r="H1538" t="s">
        <v>30</v>
      </c>
      <c r="I1538" t="s">
        <v>6154</v>
      </c>
      <c r="J1538" t="s">
        <v>7046</v>
      </c>
      <c r="K1538" t="s">
        <v>7047</v>
      </c>
      <c r="L1538" t="s">
        <v>7061</v>
      </c>
      <c r="M1538" t="s">
        <v>969</v>
      </c>
      <c r="N1538" t="s">
        <v>36</v>
      </c>
      <c r="O1538" t="s">
        <v>37</v>
      </c>
      <c r="P1538" t="s">
        <v>7062</v>
      </c>
      <c r="Q1538" t="s">
        <v>38</v>
      </c>
      <c r="R1538" t="s">
        <v>53</v>
      </c>
      <c r="S1538" t="s">
        <v>7049</v>
      </c>
      <c r="T1538" t="s">
        <v>7063</v>
      </c>
      <c r="U1538" t="s">
        <v>7031</v>
      </c>
      <c r="V1538" t="s">
        <v>7031</v>
      </c>
      <c r="W1538" t="s">
        <v>37</v>
      </c>
      <c r="X1538" t="s">
        <v>37</v>
      </c>
      <c r="Y1538" t="s">
        <v>37</v>
      </c>
      <c r="Z1538" t="s">
        <v>7064</v>
      </c>
      <c r="AA1538" t="s">
        <v>44</v>
      </c>
      <c r="AB1538" t="s">
        <v>44</v>
      </c>
      <c r="AC1538" t="s">
        <v>863</v>
      </c>
      <c r="AD1538" t="s">
        <v>46</v>
      </c>
      <c r="AE1538" t="s">
        <v>7033</v>
      </c>
      <c r="AF1538" t="s">
        <v>48</v>
      </c>
      <c r="AG1538">
        <v>620919</v>
      </c>
      <c r="AH1538">
        <v>1</v>
      </c>
      <c r="AI1538">
        <v>1</v>
      </c>
    </row>
    <row r="1539" spans="1:35" ht="16.850000000000001" customHeight="1">
      <c r="A1539" s="65" t="str">
        <f>IF(L1539="","",IF(COUNTIF(Wip!K:K,L1539)=0,IF(W1539="","KGB","KBB"),IF(AND(_xlfn.IFNA(VLOOKUP(L1539,Wip!K:M,3,0),"")="Y",Q1539="MTCAPPLYCONF"),"On Hold",IF(W1539="","KGB","KBB"))))</f>
        <v>KGB</v>
      </c>
      <c r="B1539" s="65" t="str">
        <f>IF(A1539="on hold", "on hold",
 IF(A1539="KGB", "Standard Shipment",
  IF(IFERROR(IFERROR(VLOOKUP(L1539, List!D:J, 7, 0), VLOOKUP(L1539&amp;"", List!D:J, 7, 0)), 0)=0,
   IF(IFERROR(IFERROR(VLOOKUP(L1539, 'CND List'!$A:$C, 3, 0), VLOOKUP(L1539&amp;"", 'CND List'!$A:$C, 3, 0)), 0)=0,
    IF(A1539="KBB", "-", ""),
    IFERROR(VLOOKUP(L1539, 'CND List'!$A:$C, 3, 0), VLOOKUP(L1539&amp;"", 'CND List'!$A:$C, 3, 0))
   ),
   IFERROR(VLOOKUP(L1539, List!D:J, 7, 0), VLOOKUP(L1539&amp;"", List!D:J, 7, 0))
  )
 )
)</f>
        <v>Standard Shipment</v>
      </c>
      <c r="C1539" s="66" t="str">
        <f t="shared" si="25"/>
        <v>Standard Shipment</v>
      </c>
      <c r="D1539" s="67" t="str">
        <f ca="1">IF(C1539="Local Scrap","Closed",IFERROR(IF(A1539="kgb","Closed",IF(MID(C1539,5,1)="Q","Closed",LOOKUP(TODAY()-W1539, {0,31,91,181,366}, {"0-30天","31-90天","91-180天","181-365天","365天以上"}))), LOOKUP(TODAY()-Z1539, {0,31,91,181,366}, {"0-30天","31-90天","91-180天","181-365天","365天以上"})))</f>
        <v>Closed</v>
      </c>
      <c r="E1539" s="67" t="str" cm="1">
        <f t="array" ref="E1539">IF(A1539&lt;&gt;"kbb", "", IF(IFERROR(VALUE(V1539), 0)=MAX(INDEX(($A$2:$A$4929="kbb")*($L$2:$L$4929=L1539)*IFERROR(VALUE($V$2:$V$4929), 0), 0)), "最新", "歷史重複"))</f>
        <v/>
      </c>
      <c r="F1539" t="s">
        <v>7045</v>
      </c>
      <c r="G1539" t="s">
        <v>29</v>
      </c>
      <c r="H1539" t="s">
        <v>30</v>
      </c>
      <c r="I1539" t="s">
        <v>6154</v>
      </c>
      <c r="J1539" t="s">
        <v>7046</v>
      </c>
      <c r="K1539" t="s">
        <v>7047</v>
      </c>
      <c r="L1539" t="s">
        <v>7065</v>
      </c>
      <c r="M1539" t="s">
        <v>3806</v>
      </c>
      <c r="N1539" t="s">
        <v>456</v>
      </c>
      <c r="O1539" t="s">
        <v>37</v>
      </c>
      <c r="P1539" t="s">
        <v>7066</v>
      </c>
      <c r="Q1539" t="s">
        <v>38</v>
      </c>
      <c r="R1539" t="s">
        <v>53</v>
      </c>
      <c r="S1539" t="s">
        <v>7049</v>
      </c>
      <c r="T1539" t="s">
        <v>7067</v>
      </c>
      <c r="U1539" t="s">
        <v>7031</v>
      </c>
      <c r="V1539" t="s">
        <v>7031</v>
      </c>
      <c r="W1539" t="s">
        <v>37</v>
      </c>
      <c r="X1539" t="s">
        <v>37</v>
      </c>
      <c r="Y1539" t="s">
        <v>37</v>
      </c>
      <c r="Z1539" t="s">
        <v>7068</v>
      </c>
      <c r="AA1539" t="s">
        <v>44</v>
      </c>
      <c r="AB1539" t="s">
        <v>44</v>
      </c>
      <c r="AC1539" t="s">
        <v>863</v>
      </c>
      <c r="AD1539" t="s">
        <v>460</v>
      </c>
      <c r="AE1539" t="s">
        <v>7033</v>
      </c>
      <c r="AF1539" t="s">
        <v>48</v>
      </c>
      <c r="AG1539">
        <v>620919</v>
      </c>
      <c r="AH1539">
        <v>1</v>
      </c>
      <c r="AI1539">
        <v>1</v>
      </c>
    </row>
    <row r="1540" spans="1:35" ht="16.850000000000001" customHeight="1">
      <c r="A1540" s="65" t="str">
        <f>IF(L1540="","",IF(COUNTIF(Wip!K:K,L1540)=0,IF(W1540="","KGB","KBB"),IF(AND(_xlfn.IFNA(VLOOKUP(L1540,Wip!K:M,3,0),"")="Y",Q1540="MTCAPPLYCONF"),"On Hold",IF(W1540="","KGB","KBB"))))</f>
        <v>KGB</v>
      </c>
      <c r="B1540" s="65" t="str">
        <f>IF(A1540="on hold", "on hold",
 IF(A1540="KGB", "Standard Shipment",
  IF(IFERROR(IFERROR(VLOOKUP(L1540, List!D:J, 7, 0), VLOOKUP(L1540&amp;"", List!D:J, 7, 0)), 0)=0,
   IF(IFERROR(IFERROR(VLOOKUP(L1540, 'CND List'!$A:$C, 3, 0), VLOOKUP(L1540&amp;"", 'CND List'!$A:$C, 3, 0)), 0)=0,
    IF(A1540="KBB", "-", ""),
    IFERROR(VLOOKUP(L1540, 'CND List'!$A:$C, 3, 0), VLOOKUP(L1540&amp;"", 'CND List'!$A:$C, 3, 0))
   ),
   IFERROR(VLOOKUP(L1540, List!D:J, 7, 0), VLOOKUP(L1540&amp;"", List!D:J, 7, 0))
  )
 )
)</f>
        <v>Standard Shipment</v>
      </c>
      <c r="C1540" s="66" t="str">
        <f t="shared" si="25"/>
        <v>Standard Shipment</v>
      </c>
      <c r="D1540" s="67" t="str">
        <f ca="1">IF(C1540="Local Scrap","Closed",IFERROR(IF(A1540="kgb","Closed",IF(MID(C1540,5,1)="Q","Closed",LOOKUP(TODAY()-W1540, {0,31,91,181,366}, {"0-30天","31-90天","91-180天","181-365天","365天以上"}))), LOOKUP(TODAY()-Z1540, {0,31,91,181,366}, {"0-30天","31-90天","91-180天","181-365天","365天以上"})))</f>
        <v>Closed</v>
      </c>
      <c r="E1540" s="67" t="str" cm="1">
        <f t="array" ref="E1540">IF(A1540&lt;&gt;"kbb", "", IF(IFERROR(VALUE(V1540), 0)=MAX(INDEX(($A$2:$A$4929="kbb")*($L$2:$L$4929=L1540)*IFERROR(VALUE($V$2:$V$4929), 0), 0)), "最新", "歷史重複"))</f>
        <v/>
      </c>
      <c r="F1540" t="s">
        <v>7045</v>
      </c>
      <c r="G1540" t="s">
        <v>29</v>
      </c>
      <c r="H1540" t="s">
        <v>30</v>
      </c>
      <c r="I1540" t="s">
        <v>6154</v>
      </c>
      <c r="J1540" t="s">
        <v>7046</v>
      </c>
      <c r="K1540" t="s">
        <v>7047</v>
      </c>
      <c r="L1540" t="s">
        <v>7069</v>
      </c>
      <c r="M1540" t="s">
        <v>949</v>
      </c>
      <c r="N1540" t="s">
        <v>456</v>
      </c>
      <c r="O1540" t="s">
        <v>37</v>
      </c>
      <c r="P1540" t="s">
        <v>7070</v>
      </c>
      <c r="Q1540" t="s">
        <v>38</v>
      </c>
      <c r="R1540" t="s">
        <v>53</v>
      </c>
      <c r="S1540" t="s">
        <v>7049</v>
      </c>
      <c r="T1540" t="s">
        <v>7071</v>
      </c>
      <c r="U1540" t="s">
        <v>7031</v>
      </c>
      <c r="V1540" t="s">
        <v>7031</v>
      </c>
      <c r="W1540" t="s">
        <v>37</v>
      </c>
      <c r="X1540" t="s">
        <v>37</v>
      </c>
      <c r="Y1540" t="s">
        <v>37</v>
      </c>
      <c r="Z1540" t="s">
        <v>7072</v>
      </c>
      <c r="AA1540" t="s">
        <v>44</v>
      </c>
      <c r="AB1540" t="s">
        <v>44</v>
      </c>
      <c r="AC1540" t="s">
        <v>863</v>
      </c>
      <c r="AD1540" t="s">
        <v>460</v>
      </c>
      <c r="AE1540" t="s">
        <v>7056</v>
      </c>
      <c r="AF1540" t="s">
        <v>48</v>
      </c>
      <c r="AG1540">
        <v>620919</v>
      </c>
      <c r="AH1540">
        <v>1</v>
      </c>
      <c r="AI1540">
        <v>1</v>
      </c>
    </row>
    <row r="1541" spans="1:35" ht="16.850000000000001" customHeight="1">
      <c r="A1541" s="65" t="str">
        <f>IF(L1541="","",IF(COUNTIF(Wip!K:K,L1541)=0,IF(W1541="","KGB","KBB"),IF(AND(_xlfn.IFNA(VLOOKUP(L1541,Wip!K:M,3,0),"")="Y",Q1541="MTCAPPLYCONF"),"On Hold",IF(W1541="","KGB","KBB"))))</f>
        <v>KBB</v>
      </c>
      <c r="B1541" s="65">
        <f>IF(A1541="on hold", "on hold",
 IF(A1541="KGB", "Standard Shipment",
  IF(IFERROR(IFERROR(VLOOKUP(L1541, List!D:J, 7, 0), VLOOKUP(L1541&amp;"", List!D:J, 7, 0)), 0)=0,
   IF(IFERROR(IFERROR(VLOOKUP(L1541, 'CND List'!$A:$C, 3, 0), VLOOKUP(L1541&amp;"", 'CND List'!$A:$C, 3, 0)), 0)=0,
    IF(A1541="KBB", "-", ""),
    IFERROR(VLOOKUP(L1541, 'CND List'!$A:$C, 3, 0), VLOOKUP(L1541&amp;"", 'CND List'!$A:$C, 3, 0))
   ),
   IFERROR(VLOOKUP(L1541, List!D:J, 7, 0), VLOOKUP(L1541&amp;"", List!D:J, 7, 0))
  )
 )
)</f>
        <v>45852</v>
      </c>
      <c r="C1541" s="66" t="str">
        <f t="shared" si="25"/>
        <v>2025Q3</v>
      </c>
      <c r="D1541" s="67" t="str">
        <f ca="1">IF(C1541="Local Scrap","Closed",IFERROR(IF(A1541="kgb","Closed",IF(MID(C1541,5,1)="Q","Closed",LOOKUP(TODAY()-W1541, {0,31,91,181,366}, {"0-30天","31-90天","91-180天","181-365天","365天以上"}))), LOOKUP(TODAY()-Z1541, {0,31,91,181,366}, {"0-30天","31-90天","91-180天","181-365天","365天以上"})))</f>
        <v>Closed</v>
      </c>
      <c r="E1541" s="67" t="str" cm="1">
        <f t="array" ref="E1541">IF(A1541&lt;&gt;"kbb", "", IF(IFERROR(VALUE(V1541), 0)=MAX(INDEX(($A$2:$A$4929="kbb")*($L$2:$L$4929=L1541)*IFERROR(VALUE($V$2:$V$4929), 0), 0)), "最新", "歷史重複"))</f>
        <v>最新</v>
      </c>
      <c r="F1541" t="s">
        <v>7045</v>
      </c>
      <c r="G1541" t="s">
        <v>29</v>
      </c>
      <c r="H1541" t="s">
        <v>30</v>
      </c>
      <c r="I1541" t="s">
        <v>6154</v>
      </c>
      <c r="J1541" t="s">
        <v>7046</v>
      </c>
      <c r="K1541" t="s">
        <v>7047</v>
      </c>
      <c r="L1541" t="s">
        <v>7073</v>
      </c>
      <c r="M1541" t="s">
        <v>960</v>
      </c>
      <c r="N1541" t="s">
        <v>439</v>
      </c>
      <c r="O1541" t="s">
        <v>37</v>
      </c>
      <c r="P1541" t="s">
        <v>7073</v>
      </c>
      <c r="Q1541" t="s">
        <v>38</v>
      </c>
      <c r="R1541" t="s">
        <v>53</v>
      </c>
      <c r="S1541" t="s">
        <v>7049</v>
      </c>
      <c r="T1541" t="s">
        <v>37</v>
      </c>
      <c r="U1541" t="s">
        <v>37</v>
      </c>
      <c r="V1541" t="s">
        <v>7074</v>
      </c>
      <c r="W1541" t="s">
        <v>692</v>
      </c>
      <c r="X1541" t="s">
        <v>114</v>
      </c>
      <c r="Y1541" t="s">
        <v>7075</v>
      </c>
      <c r="Z1541" t="s">
        <v>7076</v>
      </c>
      <c r="AA1541" t="s">
        <v>44</v>
      </c>
      <c r="AB1541" t="s">
        <v>44</v>
      </c>
      <c r="AC1541" t="s">
        <v>117</v>
      </c>
      <c r="AD1541" t="s">
        <v>443</v>
      </c>
      <c r="AE1541" t="s">
        <v>37</v>
      </c>
      <c r="AF1541" t="s">
        <v>37</v>
      </c>
      <c r="AG1541" t="s">
        <v>37</v>
      </c>
      <c r="AH1541" t="s">
        <v>37</v>
      </c>
      <c r="AI1541" t="s">
        <v>37</v>
      </c>
    </row>
    <row r="1542" spans="1:35" ht="16.850000000000001" customHeight="1">
      <c r="A1542" s="65" t="str">
        <f>IF(L1542="","",IF(COUNTIF(Wip!K:K,L1542)=0,IF(W1542="","KGB","KBB"),IF(AND(_xlfn.IFNA(VLOOKUP(L1542,Wip!K:M,3,0),"")="Y",Q1542="MTCAPPLYCONF"),"On Hold",IF(W1542="","KGB","KBB"))))</f>
        <v>KGB</v>
      </c>
      <c r="B1542" s="65" t="str">
        <f>IF(A1542="on hold", "on hold",
 IF(A1542="KGB", "Standard Shipment",
  IF(IFERROR(IFERROR(VLOOKUP(L1542, List!D:J, 7, 0), VLOOKUP(L1542&amp;"", List!D:J, 7, 0)), 0)=0,
   IF(IFERROR(IFERROR(VLOOKUP(L1542, 'CND List'!$A:$C, 3, 0), VLOOKUP(L1542&amp;"", 'CND List'!$A:$C, 3, 0)), 0)=0,
    IF(A1542="KBB", "-", ""),
    IFERROR(VLOOKUP(L1542, 'CND List'!$A:$C, 3, 0), VLOOKUP(L1542&amp;"", 'CND List'!$A:$C, 3, 0))
   ),
   IFERROR(VLOOKUP(L1542, List!D:J, 7, 0), VLOOKUP(L1542&amp;"", List!D:J, 7, 0))
  )
 )
)</f>
        <v>Standard Shipment</v>
      </c>
      <c r="C1542" s="66" t="str">
        <f t="shared" si="25"/>
        <v>Standard Shipment</v>
      </c>
      <c r="D1542" s="67" t="str">
        <f ca="1">IF(C1542="Local Scrap","Closed",IFERROR(IF(A1542="kgb","Closed",IF(MID(C1542,5,1)="Q","Closed",LOOKUP(TODAY()-W1542, {0,31,91,181,366}, {"0-30天","31-90天","91-180天","181-365天","365天以上"}))), LOOKUP(TODAY()-Z1542, {0,31,91,181,366}, {"0-30天","31-90天","91-180天","181-365天","365天以上"})))</f>
        <v>Closed</v>
      </c>
      <c r="E1542" s="67" t="str" cm="1">
        <f t="array" ref="E1542">IF(A1542&lt;&gt;"kbb", "", IF(IFERROR(VALUE(V1542), 0)=MAX(INDEX(($A$2:$A$4929="kbb")*($L$2:$L$4929=L1542)*IFERROR(VALUE($V$2:$V$4929), 0), 0)), "最新", "歷史重複"))</f>
        <v/>
      </c>
      <c r="F1542" t="s">
        <v>7077</v>
      </c>
      <c r="G1542" t="s">
        <v>29</v>
      </c>
      <c r="H1542" t="s">
        <v>30</v>
      </c>
      <c r="I1542" t="s">
        <v>6154</v>
      </c>
      <c r="J1542" t="s">
        <v>7078</v>
      </c>
      <c r="K1542" t="s">
        <v>7079</v>
      </c>
      <c r="L1542" t="s">
        <v>7080</v>
      </c>
      <c r="M1542" t="s">
        <v>981</v>
      </c>
      <c r="N1542" t="s">
        <v>556</v>
      </c>
      <c r="O1542" t="s">
        <v>37</v>
      </c>
      <c r="P1542" t="s">
        <v>7081</v>
      </c>
      <c r="Q1542" t="s">
        <v>38</v>
      </c>
      <c r="R1542" t="s">
        <v>53</v>
      </c>
      <c r="S1542" t="s">
        <v>7082</v>
      </c>
      <c r="T1542" t="s">
        <v>7083</v>
      </c>
      <c r="U1542" t="s">
        <v>6839</v>
      </c>
      <c r="V1542" t="s">
        <v>6839</v>
      </c>
      <c r="W1542" t="s">
        <v>37</v>
      </c>
      <c r="X1542" t="s">
        <v>37</v>
      </c>
      <c r="Y1542" t="s">
        <v>37</v>
      </c>
      <c r="Z1542" t="s">
        <v>7084</v>
      </c>
      <c r="AA1542" t="s">
        <v>44</v>
      </c>
      <c r="AB1542" t="s">
        <v>44</v>
      </c>
      <c r="AC1542" t="s">
        <v>45</v>
      </c>
      <c r="AD1542" t="s">
        <v>190</v>
      </c>
      <c r="AE1542" t="s">
        <v>7085</v>
      </c>
      <c r="AF1542" t="s">
        <v>48</v>
      </c>
      <c r="AG1542">
        <v>621347</v>
      </c>
      <c r="AH1542">
        <v>1</v>
      </c>
      <c r="AI1542">
        <v>1</v>
      </c>
    </row>
    <row r="1543" spans="1:35" ht="16.850000000000001" customHeight="1">
      <c r="A1543" s="65" t="str">
        <f>IF(L1543="","",IF(COUNTIF(Wip!K:K,L1543)=0,IF(W1543="","KGB","KBB"),IF(AND(_xlfn.IFNA(VLOOKUP(L1543,Wip!K:M,3,0),"")="Y",Q1543="MTCAPPLYCONF"),"On Hold",IF(W1543="","KGB","KBB"))))</f>
        <v>KGB</v>
      </c>
      <c r="B1543" s="65" t="str">
        <f>IF(A1543="on hold", "on hold",
 IF(A1543="KGB", "Standard Shipment",
  IF(IFERROR(IFERROR(VLOOKUP(L1543, List!D:J, 7, 0), VLOOKUP(L1543&amp;"", List!D:J, 7, 0)), 0)=0,
   IF(IFERROR(IFERROR(VLOOKUP(L1543, 'CND List'!$A:$C, 3, 0), VLOOKUP(L1543&amp;"", 'CND List'!$A:$C, 3, 0)), 0)=0,
    IF(A1543="KBB", "-", ""),
    IFERROR(VLOOKUP(L1543, 'CND List'!$A:$C, 3, 0), VLOOKUP(L1543&amp;"", 'CND List'!$A:$C, 3, 0))
   ),
   IFERROR(VLOOKUP(L1543, List!D:J, 7, 0), VLOOKUP(L1543&amp;"", List!D:J, 7, 0))
  )
 )
)</f>
        <v>Standard Shipment</v>
      </c>
      <c r="C1543" s="66" t="str">
        <f t="shared" si="25"/>
        <v>Standard Shipment</v>
      </c>
      <c r="D1543" s="67" t="str">
        <f ca="1">IF(C1543="Local Scrap","Closed",IFERROR(IF(A1543="kgb","Closed",IF(MID(C1543,5,1)="Q","Closed",LOOKUP(TODAY()-W1543, {0,31,91,181,366}, {"0-30天","31-90天","91-180天","181-365天","365天以上"}))), LOOKUP(TODAY()-Z1543, {0,31,91,181,366}, {"0-30天","31-90天","91-180天","181-365天","365天以上"})))</f>
        <v>Closed</v>
      </c>
      <c r="E1543" s="67" t="str" cm="1">
        <f t="array" ref="E1543">IF(A1543&lt;&gt;"kbb", "", IF(IFERROR(VALUE(V1543), 0)=MAX(INDEX(($A$2:$A$4929="kbb")*($L$2:$L$4929=L1543)*IFERROR(VALUE($V$2:$V$4929), 0), 0)), "最新", "歷史重複"))</f>
        <v/>
      </c>
      <c r="F1543" t="s">
        <v>7077</v>
      </c>
      <c r="G1543" t="s">
        <v>29</v>
      </c>
      <c r="H1543" t="s">
        <v>30</v>
      </c>
      <c r="I1543" t="s">
        <v>6154</v>
      </c>
      <c r="J1543" t="s">
        <v>7078</v>
      </c>
      <c r="K1543" t="s">
        <v>7079</v>
      </c>
      <c r="L1543" t="s">
        <v>7086</v>
      </c>
      <c r="M1543" t="s">
        <v>205</v>
      </c>
      <c r="N1543" t="s">
        <v>206</v>
      </c>
      <c r="O1543" t="s">
        <v>37</v>
      </c>
      <c r="P1543" t="s">
        <v>7087</v>
      </c>
      <c r="Q1543" t="s">
        <v>38</v>
      </c>
      <c r="R1543" t="s">
        <v>53</v>
      </c>
      <c r="S1543" t="s">
        <v>7082</v>
      </c>
      <c r="T1543" t="s">
        <v>7088</v>
      </c>
      <c r="U1543" t="s">
        <v>7089</v>
      </c>
      <c r="V1543" t="s">
        <v>7089</v>
      </c>
      <c r="W1543" t="s">
        <v>37</v>
      </c>
      <c r="X1543" t="s">
        <v>37</v>
      </c>
      <c r="Y1543" t="s">
        <v>37</v>
      </c>
      <c r="Z1543" t="s">
        <v>7090</v>
      </c>
      <c r="AA1543" t="s">
        <v>44</v>
      </c>
      <c r="AB1543" t="s">
        <v>44</v>
      </c>
      <c r="AC1543" t="s">
        <v>45</v>
      </c>
      <c r="AD1543" t="s">
        <v>190</v>
      </c>
      <c r="AE1543" t="s">
        <v>7091</v>
      </c>
      <c r="AF1543" t="s">
        <v>48</v>
      </c>
      <c r="AG1543">
        <v>621794</v>
      </c>
      <c r="AH1543">
        <v>1</v>
      </c>
      <c r="AI1543">
        <v>1</v>
      </c>
    </row>
    <row r="1544" spans="1:35" ht="16.850000000000001" customHeight="1">
      <c r="A1544" s="65" t="str">
        <f>IF(L1544="","",IF(COUNTIF(Wip!K:K,L1544)=0,IF(W1544="","KGB","KBB"),IF(AND(_xlfn.IFNA(VLOOKUP(L1544,Wip!K:M,3,0),"")="Y",Q1544="MTCAPPLYCONF"),"On Hold",IF(W1544="","KGB","KBB"))))</f>
        <v>KGB</v>
      </c>
      <c r="B1544" s="65" t="str">
        <f>IF(A1544="on hold", "on hold",
 IF(A1544="KGB", "Standard Shipment",
  IF(IFERROR(IFERROR(VLOOKUP(L1544, List!D:J, 7, 0), VLOOKUP(L1544&amp;"", List!D:J, 7, 0)), 0)=0,
   IF(IFERROR(IFERROR(VLOOKUP(L1544, 'CND List'!$A:$C, 3, 0), VLOOKUP(L1544&amp;"", 'CND List'!$A:$C, 3, 0)), 0)=0,
    IF(A1544="KBB", "-", ""),
    IFERROR(VLOOKUP(L1544, 'CND List'!$A:$C, 3, 0), VLOOKUP(L1544&amp;"", 'CND List'!$A:$C, 3, 0))
   ),
   IFERROR(VLOOKUP(L1544, List!D:J, 7, 0), VLOOKUP(L1544&amp;"", List!D:J, 7, 0))
  )
 )
)</f>
        <v>Standard Shipment</v>
      </c>
      <c r="C1544" s="66" t="str">
        <f t="shared" si="25"/>
        <v>Standard Shipment</v>
      </c>
      <c r="D1544" s="67" t="str">
        <f ca="1">IF(C1544="Local Scrap","Closed",IFERROR(IF(A1544="kgb","Closed",IF(MID(C1544,5,1)="Q","Closed",LOOKUP(TODAY()-W1544, {0,31,91,181,366}, {"0-30天","31-90天","91-180天","181-365天","365天以上"}))), LOOKUP(TODAY()-Z1544, {0,31,91,181,366}, {"0-30天","31-90天","91-180天","181-365天","365天以上"})))</f>
        <v>Closed</v>
      </c>
      <c r="E1544" s="67" t="str" cm="1">
        <f t="array" ref="E1544">IF(A1544&lt;&gt;"kbb", "", IF(IFERROR(VALUE(V1544), 0)=MAX(INDEX(($A$2:$A$4929="kbb")*($L$2:$L$4929=L1544)*IFERROR(VALUE($V$2:$V$4929), 0), 0)), "最新", "歷史重複"))</f>
        <v/>
      </c>
      <c r="F1544" t="s">
        <v>7077</v>
      </c>
      <c r="G1544" t="s">
        <v>29</v>
      </c>
      <c r="H1544" t="s">
        <v>30</v>
      </c>
      <c r="I1544" t="s">
        <v>6154</v>
      </c>
      <c r="J1544" t="s">
        <v>7078</v>
      </c>
      <c r="K1544" t="s">
        <v>7079</v>
      </c>
      <c r="L1544" t="s">
        <v>7092</v>
      </c>
      <c r="M1544" t="s">
        <v>555</v>
      </c>
      <c r="N1544" t="s">
        <v>556</v>
      </c>
      <c r="O1544" t="s">
        <v>37</v>
      </c>
      <c r="P1544" t="s">
        <v>7093</v>
      </c>
      <c r="Q1544" t="s">
        <v>38</v>
      </c>
      <c r="R1544" t="s">
        <v>53</v>
      </c>
      <c r="S1544" t="s">
        <v>7082</v>
      </c>
      <c r="T1544" t="s">
        <v>7094</v>
      </c>
      <c r="U1544" t="s">
        <v>7095</v>
      </c>
      <c r="V1544" t="s">
        <v>7095</v>
      </c>
      <c r="W1544" t="s">
        <v>37</v>
      </c>
      <c r="X1544" t="s">
        <v>37</v>
      </c>
      <c r="Y1544" t="s">
        <v>37</v>
      </c>
      <c r="Z1544" t="s">
        <v>7096</v>
      </c>
      <c r="AA1544" t="s">
        <v>44</v>
      </c>
      <c r="AB1544" t="s">
        <v>44</v>
      </c>
      <c r="AC1544" t="s">
        <v>863</v>
      </c>
      <c r="AD1544" t="s">
        <v>190</v>
      </c>
      <c r="AE1544" t="s">
        <v>7097</v>
      </c>
      <c r="AF1544" t="s">
        <v>48</v>
      </c>
      <c r="AG1544">
        <v>621125</v>
      </c>
      <c r="AH1544">
        <v>1</v>
      </c>
      <c r="AI1544">
        <v>1</v>
      </c>
    </row>
    <row r="1545" spans="1:35" ht="16.850000000000001" customHeight="1">
      <c r="A1545" s="65" t="str">
        <f>IF(L1545="","",IF(COUNTIF(Wip!K:K,L1545)=0,IF(W1545="","KGB","KBB"),IF(AND(_xlfn.IFNA(VLOOKUP(L1545,Wip!K:M,3,0),"")="Y",Q1545="MTCAPPLYCONF"),"On Hold",IF(W1545="","KGB","KBB"))))</f>
        <v>KGB</v>
      </c>
      <c r="B1545" s="65" t="str">
        <f>IF(A1545="on hold", "on hold",
 IF(A1545="KGB", "Standard Shipment",
  IF(IFERROR(IFERROR(VLOOKUP(L1545, List!D:J, 7, 0), VLOOKUP(L1545&amp;"", List!D:J, 7, 0)), 0)=0,
   IF(IFERROR(IFERROR(VLOOKUP(L1545, 'CND List'!$A:$C, 3, 0), VLOOKUP(L1545&amp;"", 'CND List'!$A:$C, 3, 0)), 0)=0,
    IF(A1545="KBB", "-", ""),
    IFERROR(VLOOKUP(L1545, 'CND List'!$A:$C, 3, 0), VLOOKUP(L1545&amp;"", 'CND List'!$A:$C, 3, 0))
   ),
   IFERROR(VLOOKUP(L1545, List!D:J, 7, 0), VLOOKUP(L1545&amp;"", List!D:J, 7, 0))
  )
 )
)</f>
        <v>Standard Shipment</v>
      </c>
      <c r="C1545" s="66" t="str">
        <f t="shared" si="25"/>
        <v>Standard Shipment</v>
      </c>
      <c r="D1545" s="67" t="str">
        <f ca="1">IF(C1545="Local Scrap","Closed",IFERROR(IF(A1545="kgb","Closed",IF(MID(C1545,5,1)="Q","Closed",LOOKUP(TODAY()-W1545, {0,31,91,181,366}, {"0-30天","31-90天","91-180天","181-365天","365天以上"}))), LOOKUP(TODAY()-Z1545, {0,31,91,181,366}, {"0-30天","31-90天","91-180天","181-365天","365天以上"})))</f>
        <v>Closed</v>
      </c>
      <c r="E1545" s="67" t="str" cm="1">
        <f t="array" ref="E1545">IF(A1545&lt;&gt;"kbb", "", IF(IFERROR(VALUE(V1545), 0)=MAX(INDEX(($A$2:$A$4929="kbb")*($L$2:$L$4929=L1545)*IFERROR(VALUE($V$2:$V$4929), 0), 0)), "最新", "歷史重複"))</f>
        <v/>
      </c>
      <c r="F1545" t="s">
        <v>7077</v>
      </c>
      <c r="G1545" t="s">
        <v>29</v>
      </c>
      <c r="H1545" t="s">
        <v>30</v>
      </c>
      <c r="I1545" t="s">
        <v>6154</v>
      </c>
      <c r="J1545" t="s">
        <v>7078</v>
      </c>
      <c r="K1545" t="s">
        <v>7079</v>
      </c>
      <c r="L1545" t="s">
        <v>7098</v>
      </c>
      <c r="M1545" t="s">
        <v>7099</v>
      </c>
      <c r="N1545" t="s">
        <v>206</v>
      </c>
      <c r="O1545" t="s">
        <v>37</v>
      </c>
      <c r="P1545" t="s">
        <v>7100</v>
      </c>
      <c r="Q1545" t="s">
        <v>38</v>
      </c>
      <c r="R1545" t="s">
        <v>53</v>
      </c>
      <c r="S1545" t="s">
        <v>7101</v>
      </c>
      <c r="T1545" t="s">
        <v>7102</v>
      </c>
      <c r="U1545" t="s">
        <v>6839</v>
      </c>
      <c r="V1545" t="s">
        <v>6839</v>
      </c>
      <c r="W1545" t="s">
        <v>37</v>
      </c>
      <c r="X1545" t="s">
        <v>37</v>
      </c>
      <c r="Y1545" t="s">
        <v>37</v>
      </c>
      <c r="Z1545" t="s">
        <v>7103</v>
      </c>
      <c r="AA1545" t="s">
        <v>44</v>
      </c>
      <c r="AB1545" t="s">
        <v>44</v>
      </c>
      <c r="AC1545" t="s">
        <v>45</v>
      </c>
      <c r="AD1545" t="s">
        <v>190</v>
      </c>
      <c r="AE1545" t="s">
        <v>7085</v>
      </c>
      <c r="AF1545" t="s">
        <v>48</v>
      </c>
      <c r="AG1545">
        <v>621347</v>
      </c>
      <c r="AH1545">
        <v>1</v>
      </c>
      <c r="AI1545">
        <v>1</v>
      </c>
    </row>
    <row r="1546" spans="1:35" ht="16.850000000000001" customHeight="1">
      <c r="A1546" s="65" t="str">
        <f>IF(L1546="","",IF(COUNTIF(Wip!K:K,L1546)=0,IF(W1546="","KGB","KBB"),IF(AND(_xlfn.IFNA(VLOOKUP(L1546,Wip!K:M,3,0),"")="Y",Q1546="MTCAPPLYCONF"),"On Hold",IF(W1546="","KGB","KBB"))))</f>
        <v>KGB</v>
      </c>
      <c r="B1546" s="65" t="str">
        <f>IF(A1546="on hold", "on hold",
 IF(A1546="KGB", "Standard Shipment",
  IF(IFERROR(IFERROR(VLOOKUP(L1546, List!D:J, 7, 0), VLOOKUP(L1546&amp;"", List!D:J, 7, 0)), 0)=0,
   IF(IFERROR(IFERROR(VLOOKUP(L1546, 'CND List'!$A:$C, 3, 0), VLOOKUP(L1546&amp;"", 'CND List'!$A:$C, 3, 0)), 0)=0,
    IF(A1546="KBB", "-", ""),
    IFERROR(VLOOKUP(L1546, 'CND List'!$A:$C, 3, 0), VLOOKUP(L1546&amp;"", 'CND List'!$A:$C, 3, 0))
   ),
   IFERROR(VLOOKUP(L1546, List!D:J, 7, 0), VLOOKUP(L1546&amp;"", List!D:J, 7, 0))
  )
 )
)</f>
        <v>Standard Shipment</v>
      </c>
      <c r="C1546" s="66" t="str">
        <f t="shared" si="25"/>
        <v>Standard Shipment</v>
      </c>
      <c r="D1546" s="67" t="str">
        <f ca="1">IF(C1546="Local Scrap","Closed",IFERROR(IF(A1546="kgb","Closed",IF(MID(C1546,5,1)="Q","Closed",LOOKUP(TODAY()-W1546, {0,31,91,181,366}, {"0-30天","31-90天","91-180天","181-365天","365天以上"}))), LOOKUP(TODAY()-Z1546, {0,31,91,181,366}, {"0-30天","31-90天","91-180天","181-365天","365天以上"})))</f>
        <v>Closed</v>
      </c>
      <c r="E1546" s="67" t="str" cm="1">
        <f t="array" ref="E1546">IF(A1546&lt;&gt;"kbb", "", IF(IFERROR(VALUE(V1546), 0)=MAX(INDEX(($A$2:$A$4929="kbb")*($L$2:$L$4929=L1546)*IFERROR(VALUE($V$2:$V$4929), 0), 0)), "最新", "歷史重複"))</f>
        <v/>
      </c>
      <c r="F1546" t="s">
        <v>7077</v>
      </c>
      <c r="G1546" t="s">
        <v>29</v>
      </c>
      <c r="H1546" t="s">
        <v>30</v>
      </c>
      <c r="I1546" t="s">
        <v>6154</v>
      </c>
      <c r="J1546" t="s">
        <v>7078</v>
      </c>
      <c r="K1546" t="s">
        <v>7079</v>
      </c>
      <c r="L1546" t="s">
        <v>7104</v>
      </c>
      <c r="M1546" t="s">
        <v>6557</v>
      </c>
      <c r="N1546" t="s">
        <v>2115</v>
      </c>
      <c r="O1546" t="s">
        <v>37</v>
      </c>
      <c r="P1546" t="s">
        <v>7105</v>
      </c>
      <c r="Q1546" t="s">
        <v>38</v>
      </c>
      <c r="R1546" t="s">
        <v>53</v>
      </c>
      <c r="S1546" t="s">
        <v>7082</v>
      </c>
      <c r="T1546" t="s">
        <v>7106</v>
      </c>
      <c r="U1546" t="s">
        <v>6839</v>
      </c>
      <c r="V1546" t="s">
        <v>6839</v>
      </c>
      <c r="W1546" t="s">
        <v>37</v>
      </c>
      <c r="X1546" t="s">
        <v>37</v>
      </c>
      <c r="Y1546" t="s">
        <v>37</v>
      </c>
      <c r="Z1546" t="s">
        <v>7107</v>
      </c>
      <c r="AA1546" t="s">
        <v>44</v>
      </c>
      <c r="AB1546" t="s">
        <v>44</v>
      </c>
      <c r="AC1546" t="s">
        <v>45</v>
      </c>
      <c r="AD1546" t="s">
        <v>190</v>
      </c>
      <c r="AE1546" t="s">
        <v>7085</v>
      </c>
      <c r="AF1546" t="s">
        <v>48</v>
      </c>
      <c r="AG1546">
        <v>621347</v>
      </c>
      <c r="AH1546">
        <v>1</v>
      </c>
      <c r="AI1546">
        <v>1</v>
      </c>
    </row>
    <row r="1547" spans="1:35" ht="16.850000000000001" customHeight="1">
      <c r="A1547" s="65" t="str">
        <f>IF(L1547="","",IF(COUNTIF(Wip!K:K,L1547)=0,IF(W1547="","KGB","KBB"),IF(AND(_xlfn.IFNA(VLOOKUP(L1547,Wip!K:M,3,0),"")="Y",Q1547="MTCAPPLYCONF"),"On Hold",IF(W1547="","KGB","KBB"))))</f>
        <v>KGB</v>
      </c>
      <c r="B1547" s="65" t="str">
        <f>IF(A1547="on hold", "on hold",
 IF(A1547="KGB", "Standard Shipment",
  IF(IFERROR(IFERROR(VLOOKUP(L1547, List!D:J, 7, 0), VLOOKUP(L1547&amp;"", List!D:J, 7, 0)), 0)=0,
   IF(IFERROR(IFERROR(VLOOKUP(L1547, 'CND List'!$A:$C, 3, 0), VLOOKUP(L1547&amp;"", 'CND List'!$A:$C, 3, 0)), 0)=0,
    IF(A1547="KBB", "-", ""),
    IFERROR(VLOOKUP(L1547, 'CND List'!$A:$C, 3, 0), VLOOKUP(L1547&amp;"", 'CND List'!$A:$C, 3, 0))
   ),
   IFERROR(VLOOKUP(L1547, List!D:J, 7, 0), VLOOKUP(L1547&amp;"", List!D:J, 7, 0))
  )
 )
)</f>
        <v>Standard Shipment</v>
      </c>
      <c r="C1547" s="66" t="str">
        <f t="shared" si="25"/>
        <v>Standard Shipment</v>
      </c>
      <c r="D1547" s="67" t="str">
        <f ca="1">IF(C1547="Local Scrap","Closed",IFERROR(IF(A1547="kgb","Closed",IF(MID(C1547,5,1)="Q","Closed",LOOKUP(TODAY()-W1547, {0,31,91,181,366}, {"0-30天","31-90天","91-180天","181-365天","365天以上"}))), LOOKUP(TODAY()-Z1547, {0,31,91,181,366}, {"0-30天","31-90天","91-180天","181-365天","365天以上"})))</f>
        <v>Closed</v>
      </c>
      <c r="E1547" s="67" t="str" cm="1">
        <f t="array" ref="E1547">IF(A1547&lt;&gt;"kbb", "", IF(IFERROR(VALUE(V1547), 0)=MAX(INDEX(($A$2:$A$4929="kbb")*($L$2:$L$4929=L1547)*IFERROR(VALUE($V$2:$V$4929), 0), 0)), "最新", "歷史重複"))</f>
        <v/>
      </c>
      <c r="F1547" t="s">
        <v>7108</v>
      </c>
      <c r="G1547" t="s">
        <v>29</v>
      </c>
      <c r="H1547" t="s">
        <v>30</v>
      </c>
      <c r="I1547" t="s">
        <v>6154</v>
      </c>
      <c r="J1547" t="s">
        <v>7109</v>
      </c>
      <c r="K1547" t="s">
        <v>7110</v>
      </c>
      <c r="L1547" t="s">
        <v>7111</v>
      </c>
      <c r="M1547" t="s">
        <v>205</v>
      </c>
      <c r="N1547" t="s">
        <v>206</v>
      </c>
      <c r="O1547" t="s">
        <v>37</v>
      </c>
      <c r="P1547" t="s">
        <v>7112</v>
      </c>
      <c r="Q1547" t="s">
        <v>38</v>
      </c>
      <c r="R1547" t="s">
        <v>53</v>
      </c>
      <c r="S1547" t="s">
        <v>7113</v>
      </c>
      <c r="T1547" t="s">
        <v>7114</v>
      </c>
      <c r="U1547" t="s">
        <v>6839</v>
      </c>
      <c r="V1547" t="s">
        <v>6839</v>
      </c>
      <c r="W1547" t="s">
        <v>37</v>
      </c>
      <c r="X1547" t="s">
        <v>37</v>
      </c>
      <c r="Y1547" t="s">
        <v>37</v>
      </c>
      <c r="Z1547" t="s">
        <v>7115</v>
      </c>
      <c r="AA1547" t="s">
        <v>44</v>
      </c>
      <c r="AB1547" t="s">
        <v>44</v>
      </c>
      <c r="AC1547" t="s">
        <v>45</v>
      </c>
      <c r="AD1547" t="s">
        <v>190</v>
      </c>
      <c r="AE1547" t="s">
        <v>6841</v>
      </c>
      <c r="AF1547" t="s">
        <v>48</v>
      </c>
      <c r="AG1547">
        <v>621347</v>
      </c>
      <c r="AH1547">
        <v>1</v>
      </c>
      <c r="AI1547">
        <v>1</v>
      </c>
    </row>
    <row r="1548" spans="1:35" ht="16.850000000000001" customHeight="1">
      <c r="A1548" s="65" t="str">
        <f>IF(L1548="","",IF(COUNTIF(Wip!K:K,L1548)=0,IF(W1548="","KGB","KBB"),IF(AND(_xlfn.IFNA(VLOOKUP(L1548,Wip!K:M,3,0),"")="Y",Q1548="MTCAPPLYCONF"),"On Hold",IF(W1548="","KGB","KBB"))))</f>
        <v>KGB</v>
      </c>
      <c r="B1548" s="65" t="str">
        <f>IF(A1548="on hold", "on hold",
 IF(A1548="KGB", "Standard Shipment",
  IF(IFERROR(IFERROR(VLOOKUP(L1548, List!D:J, 7, 0), VLOOKUP(L1548&amp;"", List!D:J, 7, 0)), 0)=0,
   IF(IFERROR(IFERROR(VLOOKUP(L1548, 'CND List'!$A:$C, 3, 0), VLOOKUP(L1548&amp;"", 'CND List'!$A:$C, 3, 0)), 0)=0,
    IF(A1548="KBB", "-", ""),
    IFERROR(VLOOKUP(L1548, 'CND List'!$A:$C, 3, 0), VLOOKUP(L1548&amp;"", 'CND List'!$A:$C, 3, 0))
   ),
   IFERROR(VLOOKUP(L1548, List!D:J, 7, 0), VLOOKUP(L1548&amp;"", List!D:J, 7, 0))
  )
 )
)</f>
        <v>Standard Shipment</v>
      </c>
      <c r="C1548" s="66" t="str">
        <f t="shared" si="25"/>
        <v>Standard Shipment</v>
      </c>
      <c r="D1548" s="67" t="str">
        <f ca="1">IF(C1548="Local Scrap","Closed",IFERROR(IF(A1548="kgb","Closed",IF(MID(C1548,5,1)="Q","Closed",LOOKUP(TODAY()-W1548, {0,31,91,181,366}, {"0-30天","31-90天","91-180天","181-365天","365天以上"}))), LOOKUP(TODAY()-Z1548, {0,31,91,181,366}, {"0-30天","31-90天","91-180天","181-365天","365天以上"})))</f>
        <v>Closed</v>
      </c>
      <c r="E1548" s="67" t="str" cm="1">
        <f t="array" ref="E1548">IF(A1548&lt;&gt;"kbb", "", IF(IFERROR(VALUE(V1548), 0)=MAX(INDEX(($A$2:$A$4929="kbb")*($L$2:$L$4929=L1548)*IFERROR(VALUE($V$2:$V$4929), 0), 0)), "最新", "歷史重複"))</f>
        <v/>
      </c>
      <c r="F1548" t="s">
        <v>7108</v>
      </c>
      <c r="G1548" t="s">
        <v>29</v>
      </c>
      <c r="H1548" t="s">
        <v>30</v>
      </c>
      <c r="I1548" t="s">
        <v>6154</v>
      </c>
      <c r="J1548" t="s">
        <v>7109</v>
      </c>
      <c r="K1548" t="s">
        <v>7110</v>
      </c>
      <c r="L1548" t="s">
        <v>7116</v>
      </c>
      <c r="M1548" t="s">
        <v>205</v>
      </c>
      <c r="N1548" t="s">
        <v>206</v>
      </c>
      <c r="O1548" t="s">
        <v>37</v>
      </c>
      <c r="P1548" t="s">
        <v>7117</v>
      </c>
      <c r="Q1548" t="s">
        <v>38</v>
      </c>
      <c r="R1548" t="s">
        <v>53</v>
      </c>
      <c r="S1548" t="s">
        <v>7113</v>
      </c>
      <c r="T1548" t="s">
        <v>7118</v>
      </c>
      <c r="U1548" t="s">
        <v>6839</v>
      </c>
      <c r="V1548" t="s">
        <v>6839</v>
      </c>
      <c r="W1548" t="s">
        <v>37</v>
      </c>
      <c r="X1548" t="s">
        <v>37</v>
      </c>
      <c r="Y1548" t="s">
        <v>37</v>
      </c>
      <c r="Z1548" t="s">
        <v>7119</v>
      </c>
      <c r="AA1548" t="s">
        <v>44</v>
      </c>
      <c r="AB1548" t="s">
        <v>44</v>
      </c>
      <c r="AC1548" t="s">
        <v>45</v>
      </c>
      <c r="AD1548" t="s">
        <v>190</v>
      </c>
      <c r="AE1548" t="s">
        <v>6841</v>
      </c>
      <c r="AF1548" t="s">
        <v>48</v>
      </c>
      <c r="AG1548">
        <v>621347</v>
      </c>
      <c r="AH1548">
        <v>1</v>
      </c>
      <c r="AI1548">
        <v>1</v>
      </c>
    </row>
    <row r="1549" spans="1:35" ht="16.850000000000001" customHeight="1">
      <c r="A1549" s="65" t="str">
        <f>IF(L1549="","",IF(COUNTIF(Wip!K:K,L1549)=0,IF(W1549="","KGB","KBB"),IF(AND(_xlfn.IFNA(VLOOKUP(L1549,Wip!K:M,3,0),"")="Y",Q1549="MTCAPPLYCONF"),"On Hold",IF(W1549="","KGB","KBB"))))</f>
        <v>KGB</v>
      </c>
      <c r="B1549" s="65" t="str">
        <f>IF(A1549="on hold", "on hold",
 IF(A1549="KGB", "Standard Shipment",
  IF(IFERROR(IFERROR(VLOOKUP(L1549, List!D:J, 7, 0), VLOOKUP(L1549&amp;"", List!D:J, 7, 0)), 0)=0,
   IF(IFERROR(IFERROR(VLOOKUP(L1549, 'CND List'!$A:$C, 3, 0), VLOOKUP(L1549&amp;"", 'CND List'!$A:$C, 3, 0)), 0)=0,
    IF(A1549="KBB", "-", ""),
    IFERROR(VLOOKUP(L1549, 'CND List'!$A:$C, 3, 0), VLOOKUP(L1549&amp;"", 'CND List'!$A:$C, 3, 0))
   ),
   IFERROR(VLOOKUP(L1549, List!D:J, 7, 0), VLOOKUP(L1549&amp;"", List!D:J, 7, 0))
  )
 )
)</f>
        <v>Standard Shipment</v>
      </c>
      <c r="C1549" s="66" t="str">
        <f t="shared" si="25"/>
        <v>Standard Shipment</v>
      </c>
      <c r="D1549" s="67" t="str">
        <f ca="1">IF(C1549="Local Scrap","Closed",IFERROR(IF(A1549="kgb","Closed",IF(MID(C1549,5,1)="Q","Closed",LOOKUP(TODAY()-W1549, {0,31,91,181,366}, {"0-30天","31-90天","91-180天","181-365天","365天以上"}))), LOOKUP(TODAY()-Z1549, {0,31,91,181,366}, {"0-30天","31-90天","91-180天","181-365天","365天以上"})))</f>
        <v>Closed</v>
      </c>
      <c r="E1549" s="67" t="str" cm="1">
        <f t="array" ref="E1549">IF(A1549&lt;&gt;"kbb", "", IF(IFERROR(VALUE(V1549), 0)=MAX(INDEX(($A$2:$A$4929="kbb")*($L$2:$L$4929=L1549)*IFERROR(VALUE($V$2:$V$4929), 0), 0)), "最新", "歷史重複"))</f>
        <v/>
      </c>
      <c r="F1549" t="s">
        <v>7108</v>
      </c>
      <c r="G1549" t="s">
        <v>29</v>
      </c>
      <c r="H1549" t="s">
        <v>30</v>
      </c>
      <c r="I1549" t="s">
        <v>6154</v>
      </c>
      <c r="J1549" t="s">
        <v>7109</v>
      </c>
      <c r="K1549" t="s">
        <v>7110</v>
      </c>
      <c r="L1549" t="s">
        <v>7120</v>
      </c>
      <c r="M1549" t="s">
        <v>981</v>
      </c>
      <c r="N1549" t="s">
        <v>556</v>
      </c>
      <c r="O1549" t="s">
        <v>37</v>
      </c>
      <c r="P1549" t="s">
        <v>7120</v>
      </c>
      <c r="Q1549" t="s">
        <v>38</v>
      </c>
      <c r="R1549" t="s">
        <v>53</v>
      </c>
      <c r="S1549" t="s">
        <v>7113</v>
      </c>
      <c r="T1549" t="s">
        <v>7121</v>
      </c>
      <c r="U1549" t="s">
        <v>6956</v>
      </c>
      <c r="V1549" t="s">
        <v>6956</v>
      </c>
      <c r="W1549" t="s">
        <v>37</v>
      </c>
      <c r="X1549" t="s">
        <v>37</v>
      </c>
      <c r="Y1549" t="s">
        <v>37</v>
      </c>
      <c r="Z1549" t="s">
        <v>7122</v>
      </c>
      <c r="AA1549" t="s">
        <v>44</v>
      </c>
      <c r="AB1549" t="s">
        <v>44</v>
      </c>
      <c r="AC1549" t="s">
        <v>45</v>
      </c>
      <c r="AD1549" t="s">
        <v>190</v>
      </c>
      <c r="AE1549" t="s">
        <v>6958</v>
      </c>
      <c r="AF1549" t="s">
        <v>48</v>
      </c>
      <c r="AG1549">
        <v>621100</v>
      </c>
      <c r="AH1549">
        <v>1</v>
      </c>
      <c r="AI1549">
        <v>1</v>
      </c>
    </row>
    <row r="1550" spans="1:35" ht="16.850000000000001" customHeight="1">
      <c r="A1550" s="65" t="str">
        <f>IF(L1550="","",IF(COUNTIF(Wip!K:K,L1550)=0,IF(W1550="","KGB","KBB"),IF(AND(_xlfn.IFNA(VLOOKUP(L1550,Wip!K:M,3,0),"")="Y",Q1550="MTCAPPLYCONF"),"On Hold",IF(W1550="","KGB","KBB"))))</f>
        <v>KBB</v>
      </c>
      <c r="B1550" s="65">
        <f>IF(A1550="on hold", "on hold",
 IF(A1550="KGB", "Standard Shipment",
  IF(IFERROR(IFERROR(VLOOKUP(L1550, List!D:J, 7, 0), VLOOKUP(L1550&amp;"", List!D:J, 7, 0)), 0)=0,
   IF(IFERROR(IFERROR(VLOOKUP(L1550, 'CND List'!$A:$C, 3, 0), VLOOKUP(L1550&amp;"", 'CND List'!$A:$C, 3, 0)), 0)=0,
    IF(A1550="KBB", "-", ""),
    IFERROR(VLOOKUP(L1550, 'CND List'!$A:$C, 3, 0), VLOOKUP(L1550&amp;"", 'CND List'!$A:$C, 3, 0))
   ),
   IFERROR(VLOOKUP(L1550, List!D:J, 7, 0), VLOOKUP(L1550&amp;"", List!D:J, 7, 0))
  )
 )
)</f>
        <v>45852</v>
      </c>
      <c r="C1550" s="66" t="str">
        <f t="shared" si="25"/>
        <v>2025Q3</v>
      </c>
      <c r="D1550" s="67" t="str">
        <f ca="1">IF(C1550="Local Scrap","Closed",IFERROR(IF(A1550="kgb","Closed",IF(MID(C1550,5,1)="Q","Closed",LOOKUP(TODAY()-W1550, {0,31,91,181,366}, {"0-30天","31-90天","91-180天","181-365天","365天以上"}))), LOOKUP(TODAY()-Z1550, {0,31,91,181,366}, {"0-30天","31-90天","91-180天","181-365天","365天以上"})))</f>
        <v>Closed</v>
      </c>
      <c r="E1550" s="67" t="str" cm="1">
        <f t="array" ref="E1550">IF(A1550&lt;&gt;"kbb", "", IF(IFERROR(VALUE(V1550), 0)=MAX(INDEX(($A$2:$A$4929="kbb")*($L$2:$L$4929=L1550)*IFERROR(VALUE($V$2:$V$4929), 0), 0)), "最新", "歷史重複"))</f>
        <v>最新</v>
      </c>
      <c r="F1550" t="s">
        <v>7108</v>
      </c>
      <c r="G1550" t="s">
        <v>29</v>
      </c>
      <c r="H1550" t="s">
        <v>30</v>
      </c>
      <c r="I1550" t="s">
        <v>6154</v>
      </c>
      <c r="J1550" t="s">
        <v>7109</v>
      </c>
      <c r="K1550" t="s">
        <v>7110</v>
      </c>
      <c r="L1550" t="s">
        <v>7123</v>
      </c>
      <c r="M1550" t="s">
        <v>205</v>
      </c>
      <c r="N1550" t="s">
        <v>206</v>
      </c>
      <c r="O1550" t="s">
        <v>37</v>
      </c>
      <c r="P1550" t="s">
        <v>7123</v>
      </c>
      <c r="Q1550" t="s">
        <v>38</v>
      </c>
      <c r="R1550" t="s">
        <v>53</v>
      </c>
      <c r="S1550" t="s">
        <v>7124</v>
      </c>
      <c r="T1550" t="s">
        <v>37</v>
      </c>
      <c r="U1550" t="s">
        <v>37</v>
      </c>
      <c r="V1550" t="s">
        <v>7125</v>
      </c>
      <c r="W1550" t="s">
        <v>692</v>
      </c>
      <c r="X1550" t="s">
        <v>114</v>
      </c>
      <c r="Y1550" t="s">
        <v>1005</v>
      </c>
      <c r="Z1550" t="s">
        <v>7126</v>
      </c>
      <c r="AA1550" t="s">
        <v>44</v>
      </c>
      <c r="AB1550" t="s">
        <v>44</v>
      </c>
      <c r="AC1550" t="s">
        <v>117</v>
      </c>
      <c r="AD1550" t="s">
        <v>190</v>
      </c>
      <c r="AE1550" t="s">
        <v>37</v>
      </c>
      <c r="AF1550" t="s">
        <v>37</v>
      </c>
      <c r="AG1550" t="s">
        <v>37</v>
      </c>
      <c r="AH1550" t="s">
        <v>37</v>
      </c>
      <c r="AI1550" t="s">
        <v>37</v>
      </c>
    </row>
    <row r="1551" spans="1:35" ht="16.850000000000001" customHeight="1">
      <c r="A1551" s="65" t="str">
        <f>IF(L1551="","",IF(COUNTIF(Wip!K:K,L1551)=0,IF(W1551="","KGB","KBB"),IF(AND(_xlfn.IFNA(VLOOKUP(L1551,Wip!K:M,3,0),"")="Y",Q1551="MTCAPPLYCONF"),"On Hold",IF(W1551="","KGB","KBB"))))</f>
        <v>KBB</v>
      </c>
      <c r="B1551" s="65">
        <f>IF(A1551="on hold", "on hold",
 IF(A1551="KGB", "Standard Shipment",
  IF(IFERROR(IFERROR(VLOOKUP(L1551, List!D:J, 7, 0), VLOOKUP(L1551&amp;"", List!D:J, 7, 0)), 0)=0,
   IF(IFERROR(IFERROR(VLOOKUP(L1551, 'CND List'!$A:$C, 3, 0), VLOOKUP(L1551&amp;"", 'CND List'!$A:$C, 3, 0)), 0)=0,
    IF(A1551="KBB", "-", ""),
    IFERROR(VLOOKUP(L1551, 'CND List'!$A:$C, 3, 0), VLOOKUP(L1551&amp;"", 'CND List'!$A:$C, 3, 0))
   ),
   IFERROR(VLOOKUP(L1551, List!D:J, 7, 0), VLOOKUP(L1551&amp;"", List!D:J, 7, 0))
  )
 )
)</f>
        <v>45852</v>
      </c>
      <c r="C1551" s="66" t="str">
        <f t="shared" si="25"/>
        <v>2025Q3</v>
      </c>
      <c r="D1551" s="67" t="str">
        <f ca="1">IF(C1551="Local Scrap","Closed",IFERROR(IF(A1551="kgb","Closed",IF(MID(C1551,5,1)="Q","Closed",LOOKUP(TODAY()-W1551, {0,31,91,181,366}, {"0-30天","31-90天","91-180天","181-365天","365天以上"}))), LOOKUP(TODAY()-Z1551, {0,31,91,181,366}, {"0-30天","31-90天","91-180天","181-365天","365天以上"})))</f>
        <v>Closed</v>
      </c>
      <c r="E1551" s="67" t="str" cm="1">
        <f t="array" ref="E1551">IF(A1551&lt;&gt;"kbb", "", IF(IFERROR(VALUE(V1551), 0)=MAX(INDEX(($A$2:$A$4929="kbb")*($L$2:$L$4929=L1551)*IFERROR(VALUE($V$2:$V$4929), 0), 0)), "最新", "歷史重複"))</f>
        <v>最新</v>
      </c>
      <c r="F1551" t="s">
        <v>7108</v>
      </c>
      <c r="G1551" t="s">
        <v>29</v>
      </c>
      <c r="H1551" t="s">
        <v>30</v>
      </c>
      <c r="I1551" t="s">
        <v>6154</v>
      </c>
      <c r="J1551" t="s">
        <v>7109</v>
      </c>
      <c r="K1551" t="s">
        <v>7110</v>
      </c>
      <c r="L1551" t="s">
        <v>7127</v>
      </c>
      <c r="M1551" t="s">
        <v>205</v>
      </c>
      <c r="N1551" t="s">
        <v>206</v>
      </c>
      <c r="O1551" t="s">
        <v>37</v>
      </c>
      <c r="P1551" t="s">
        <v>7127</v>
      </c>
      <c r="Q1551" t="s">
        <v>38</v>
      </c>
      <c r="R1551" t="s">
        <v>53</v>
      </c>
      <c r="S1551" t="s">
        <v>7124</v>
      </c>
      <c r="T1551" t="s">
        <v>37</v>
      </c>
      <c r="U1551" t="s">
        <v>37</v>
      </c>
      <c r="V1551" t="s">
        <v>7128</v>
      </c>
      <c r="W1551" t="s">
        <v>692</v>
      </c>
      <c r="X1551" t="s">
        <v>114</v>
      </c>
      <c r="Y1551" t="s">
        <v>1005</v>
      </c>
      <c r="Z1551" t="s">
        <v>7129</v>
      </c>
      <c r="AA1551" t="s">
        <v>44</v>
      </c>
      <c r="AB1551" t="s">
        <v>44</v>
      </c>
      <c r="AC1551" t="s">
        <v>117</v>
      </c>
      <c r="AD1551" t="s">
        <v>190</v>
      </c>
      <c r="AE1551" t="s">
        <v>37</v>
      </c>
      <c r="AF1551" t="s">
        <v>37</v>
      </c>
      <c r="AG1551" t="s">
        <v>37</v>
      </c>
      <c r="AH1551" t="s">
        <v>37</v>
      </c>
      <c r="AI1551" t="s">
        <v>37</v>
      </c>
    </row>
    <row r="1552" spans="1:35" ht="16.850000000000001" customHeight="1">
      <c r="A1552" s="65" t="str">
        <f>IF(L1552="","",IF(COUNTIF(Wip!K:K,L1552)=0,IF(W1552="","KGB","KBB"),IF(AND(_xlfn.IFNA(VLOOKUP(L1552,Wip!K:M,3,0),"")="Y",Q1552="MTCAPPLYCONF"),"On Hold",IF(W1552="","KGB","KBB"))))</f>
        <v>KBB</v>
      </c>
      <c r="B1552" s="65">
        <f>IF(A1552="on hold", "on hold",
 IF(A1552="KGB", "Standard Shipment",
  IF(IFERROR(IFERROR(VLOOKUP(L1552, List!D:J, 7, 0), VLOOKUP(L1552&amp;"", List!D:J, 7, 0)), 0)=0,
   IF(IFERROR(IFERROR(VLOOKUP(L1552, 'CND List'!$A:$C, 3, 0), VLOOKUP(L1552&amp;"", 'CND List'!$A:$C, 3, 0)), 0)=0,
    IF(A1552="KBB", "-", ""),
    IFERROR(VLOOKUP(L1552, 'CND List'!$A:$C, 3, 0), VLOOKUP(L1552&amp;"", 'CND List'!$A:$C, 3, 0))
   ),
   IFERROR(VLOOKUP(L1552, List!D:J, 7, 0), VLOOKUP(L1552&amp;"", List!D:J, 7, 0))
  )
 )
)</f>
        <v>46126</v>
      </c>
      <c r="C1552" s="66" t="str">
        <f t="shared" si="25"/>
        <v>2026Q2</v>
      </c>
      <c r="D1552" s="67" t="str">
        <f ca="1">IF(C1552="Local Scrap","Closed",IFERROR(IF(A1552="kgb","Closed",IF(MID(C1552,5,1)="Q","Closed",LOOKUP(TODAY()-W1552, {0,31,91,181,366}, {"0-30天","31-90天","91-180天","181-365天","365天以上"}))), LOOKUP(TODAY()-Z1552, {0,31,91,181,366}, {"0-30天","31-90天","91-180天","181-365天","365天以上"})))</f>
        <v>Closed</v>
      </c>
      <c r="E1552" s="67" t="str" cm="1">
        <f t="array" ref="E1552">IF(A1552&lt;&gt;"kbb", "", IF(IFERROR(VALUE(V1552), 0)=MAX(INDEX(($A$2:$A$4929="kbb")*($L$2:$L$4929=L1552)*IFERROR(VALUE($V$2:$V$4929), 0), 0)), "最新", "歷史重複"))</f>
        <v>最新</v>
      </c>
      <c r="F1552" t="s">
        <v>7108</v>
      </c>
      <c r="G1552" t="s">
        <v>29</v>
      </c>
      <c r="H1552" t="s">
        <v>30</v>
      </c>
      <c r="I1552" t="s">
        <v>6154</v>
      </c>
      <c r="J1552" t="s">
        <v>7109</v>
      </c>
      <c r="K1552" t="s">
        <v>7110</v>
      </c>
      <c r="L1552" t="s">
        <v>7130</v>
      </c>
      <c r="M1552" t="s">
        <v>205</v>
      </c>
      <c r="N1552" t="s">
        <v>206</v>
      </c>
      <c r="O1552" t="s">
        <v>37</v>
      </c>
      <c r="P1552" t="s">
        <v>7130</v>
      </c>
      <c r="Q1552" t="s">
        <v>38</v>
      </c>
      <c r="R1552" t="s">
        <v>743</v>
      </c>
      <c r="S1552" t="s">
        <v>7124</v>
      </c>
      <c r="T1552" t="s">
        <v>37</v>
      </c>
      <c r="U1552" t="s">
        <v>37</v>
      </c>
      <c r="V1552" t="s">
        <v>7131</v>
      </c>
      <c r="W1552" t="s">
        <v>517</v>
      </c>
      <c r="X1552" t="s">
        <v>114</v>
      </c>
      <c r="Y1552" t="s">
        <v>518</v>
      </c>
      <c r="Z1552" t="s">
        <v>7132</v>
      </c>
      <c r="AA1552" t="s">
        <v>44</v>
      </c>
      <c r="AB1552" t="s">
        <v>44</v>
      </c>
      <c r="AC1552" t="s">
        <v>117</v>
      </c>
      <c r="AD1552" t="s">
        <v>190</v>
      </c>
      <c r="AE1552" t="s">
        <v>37</v>
      </c>
      <c r="AF1552" t="s">
        <v>37</v>
      </c>
      <c r="AG1552" t="s">
        <v>37</v>
      </c>
      <c r="AH1552" t="s">
        <v>37</v>
      </c>
      <c r="AI1552" t="s">
        <v>37</v>
      </c>
    </row>
    <row r="1553" spans="1:35" ht="16.850000000000001" customHeight="1">
      <c r="A1553" s="65" t="str">
        <f>IF(L1553="","",IF(COUNTIF(Wip!K:K,L1553)=0,IF(W1553="","KGB","KBB"),IF(AND(_xlfn.IFNA(VLOOKUP(L1553,Wip!K:M,3,0),"")="Y",Q1553="MTCAPPLYCONF"),"On Hold",IF(W1553="","KGB","KBB"))))</f>
        <v>KGB</v>
      </c>
      <c r="B1553" s="65" t="str">
        <f>IF(A1553="on hold", "on hold",
 IF(A1553="KGB", "Standard Shipment",
  IF(IFERROR(IFERROR(VLOOKUP(L1553, List!D:J, 7, 0), VLOOKUP(L1553&amp;"", List!D:J, 7, 0)), 0)=0,
   IF(IFERROR(IFERROR(VLOOKUP(L1553, 'CND List'!$A:$C, 3, 0), VLOOKUP(L1553&amp;"", 'CND List'!$A:$C, 3, 0)), 0)=0,
    IF(A1553="KBB", "-", ""),
    IFERROR(VLOOKUP(L1553, 'CND List'!$A:$C, 3, 0), VLOOKUP(L1553&amp;"", 'CND List'!$A:$C, 3, 0))
   ),
   IFERROR(VLOOKUP(L1553, List!D:J, 7, 0), VLOOKUP(L1553&amp;"", List!D:J, 7, 0))
  )
 )
)</f>
        <v>Standard Shipment</v>
      </c>
      <c r="C1553" s="66" t="str">
        <f t="shared" si="25"/>
        <v>Standard Shipment</v>
      </c>
      <c r="D1553" s="67" t="str">
        <f ca="1">IF(C1553="Local Scrap","Closed",IFERROR(IF(A1553="kgb","Closed",IF(MID(C1553,5,1)="Q","Closed",LOOKUP(TODAY()-W1553, {0,31,91,181,366}, {"0-30天","31-90天","91-180天","181-365天","365天以上"}))), LOOKUP(TODAY()-Z1553, {0,31,91,181,366}, {"0-30天","31-90天","91-180天","181-365天","365天以上"})))</f>
        <v>Closed</v>
      </c>
      <c r="E1553" s="67" t="str" cm="1">
        <f t="array" ref="E1553">IF(A1553&lt;&gt;"kbb", "", IF(IFERROR(VALUE(V1553), 0)=MAX(INDEX(($A$2:$A$4929="kbb")*($L$2:$L$4929=L1553)*IFERROR(VALUE($V$2:$V$4929), 0), 0)), "最新", "歷史重複"))</f>
        <v/>
      </c>
      <c r="F1553" t="s">
        <v>7133</v>
      </c>
      <c r="G1553" t="s">
        <v>29</v>
      </c>
      <c r="H1553" t="s">
        <v>30</v>
      </c>
      <c r="I1553" t="s">
        <v>6154</v>
      </c>
      <c r="J1553" t="s">
        <v>7134</v>
      </c>
      <c r="K1553" t="s">
        <v>7135</v>
      </c>
      <c r="L1553" t="s">
        <v>7136</v>
      </c>
      <c r="M1553" t="s">
        <v>6386</v>
      </c>
      <c r="N1553" t="s">
        <v>337</v>
      </c>
      <c r="O1553" t="s">
        <v>37</v>
      </c>
      <c r="P1553" t="s">
        <v>7137</v>
      </c>
      <c r="Q1553" t="s">
        <v>38</v>
      </c>
      <c r="R1553" t="s">
        <v>53</v>
      </c>
      <c r="S1553" t="s">
        <v>7138</v>
      </c>
      <c r="T1553" t="s">
        <v>7139</v>
      </c>
      <c r="U1553" t="s">
        <v>7140</v>
      </c>
      <c r="V1553" t="s">
        <v>7140</v>
      </c>
      <c r="W1553" t="s">
        <v>37</v>
      </c>
      <c r="X1553" t="s">
        <v>37</v>
      </c>
      <c r="Y1553" t="s">
        <v>37</v>
      </c>
      <c r="Z1553" t="s">
        <v>7141</v>
      </c>
      <c r="AA1553" t="s">
        <v>44</v>
      </c>
      <c r="AB1553" t="s">
        <v>44</v>
      </c>
      <c r="AC1553" t="s">
        <v>45</v>
      </c>
      <c r="AD1553" t="s">
        <v>87</v>
      </c>
      <c r="AE1553" t="s">
        <v>7142</v>
      </c>
      <c r="AF1553" t="s">
        <v>48</v>
      </c>
      <c r="AG1553">
        <v>621748</v>
      </c>
      <c r="AH1553">
        <v>1</v>
      </c>
      <c r="AI1553">
        <v>1</v>
      </c>
    </row>
    <row r="1554" spans="1:35" ht="16.850000000000001" customHeight="1">
      <c r="A1554" s="65" t="str">
        <f>IF(L1554="","",IF(COUNTIF(Wip!K:K,L1554)=0,IF(W1554="","KGB","KBB"),IF(AND(_xlfn.IFNA(VLOOKUP(L1554,Wip!K:M,3,0),"")="Y",Q1554="MTCAPPLYCONF"),"On Hold",IF(W1554="","KGB","KBB"))))</f>
        <v>KGB</v>
      </c>
      <c r="B1554" s="65" t="str">
        <f>IF(A1554="on hold", "on hold",
 IF(A1554="KGB", "Standard Shipment",
  IF(IFERROR(IFERROR(VLOOKUP(L1554, List!D:J, 7, 0), VLOOKUP(L1554&amp;"", List!D:J, 7, 0)), 0)=0,
   IF(IFERROR(IFERROR(VLOOKUP(L1554, 'CND List'!$A:$C, 3, 0), VLOOKUP(L1554&amp;"", 'CND List'!$A:$C, 3, 0)), 0)=0,
    IF(A1554="KBB", "-", ""),
    IFERROR(VLOOKUP(L1554, 'CND List'!$A:$C, 3, 0), VLOOKUP(L1554&amp;"", 'CND List'!$A:$C, 3, 0))
   ),
   IFERROR(VLOOKUP(L1554, List!D:J, 7, 0), VLOOKUP(L1554&amp;"", List!D:J, 7, 0))
  )
 )
)</f>
        <v>Standard Shipment</v>
      </c>
      <c r="C1554" s="66" t="str">
        <f t="shared" si="25"/>
        <v>Standard Shipment</v>
      </c>
      <c r="D1554" s="67" t="str">
        <f ca="1">IF(C1554="Local Scrap","Closed",IFERROR(IF(A1554="kgb","Closed",IF(MID(C1554,5,1)="Q","Closed",LOOKUP(TODAY()-W1554, {0,31,91,181,366}, {"0-30天","31-90天","91-180天","181-365天","365天以上"}))), LOOKUP(TODAY()-Z1554, {0,31,91,181,366}, {"0-30天","31-90天","91-180天","181-365天","365天以上"})))</f>
        <v>Closed</v>
      </c>
      <c r="E1554" s="67" t="str" cm="1">
        <f t="array" ref="E1554">IF(A1554&lt;&gt;"kbb", "", IF(IFERROR(VALUE(V1554), 0)=MAX(INDEX(($A$2:$A$4929="kbb")*($L$2:$L$4929=L1554)*IFERROR(VALUE($V$2:$V$4929), 0), 0)), "最新", "歷史重複"))</f>
        <v/>
      </c>
      <c r="F1554" t="s">
        <v>7133</v>
      </c>
      <c r="G1554" t="s">
        <v>29</v>
      </c>
      <c r="H1554" t="s">
        <v>30</v>
      </c>
      <c r="I1554" t="s">
        <v>6154</v>
      </c>
      <c r="J1554" t="s">
        <v>7134</v>
      </c>
      <c r="K1554" t="s">
        <v>7135</v>
      </c>
      <c r="L1554" t="s">
        <v>7143</v>
      </c>
      <c r="M1554" t="s">
        <v>930</v>
      </c>
      <c r="N1554" t="s">
        <v>219</v>
      </c>
      <c r="O1554" t="s">
        <v>37</v>
      </c>
      <c r="P1554" t="s">
        <v>7144</v>
      </c>
      <c r="Q1554" t="s">
        <v>38</v>
      </c>
      <c r="R1554" t="s">
        <v>53</v>
      </c>
      <c r="S1554" t="s">
        <v>7145</v>
      </c>
      <c r="T1554" t="s">
        <v>7146</v>
      </c>
      <c r="U1554" t="s">
        <v>6839</v>
      </c>
      <c r="V1554" t="s">
        <v>6839</v>
      </c>
      <c r="W1554" t="s">
        <v>37</v>
      </c>
      <c r="X1554" t="s">
        <v>37</v>
      </c>
      <c r="Y1554" t="s">
        <v>37</v>
      </c>
      <c r="Z1554" t="s">
        <v>7147</v>
      </c>
      <c r="AA1554" t="s">
        <v>44</v>
      </c>
      <c r="AB1554" t="s">
        <v>44</v>
      </c>
      <c r="AC1554" t="s">
        <v>45</v>
      </c>
      <c r="AD1554" t="s">
        <v>179</v>
      </c>
      <c r="AE1554" t="s">
        <v>6841</v>
      </c>
      <c r="AF1554" t="s">
        <v>48</v>
      </c>
      <c r="AG1554">
        <v>621347</v>
      </c>
      <c r="AH1554">
        <v>1</v>
      </c>
      <c r="AI1554">
        <v>1</v>
      </c>
    </row>
    <row r="1555" spans="1:35" ht="16.850000000000001" customHeight="1">
      <c r="A1555" s="65" t="str">
        <f>IF(L1555="","",IF(COUNTIF(Wip!K:K,L1555)=0,IF(W1555="","KGB","KBB"),IF(AND(_xlfn.IFNA(VLOOKUP(L1555,Wip!K:M,3,0),"")="Y",Q1555="MTCAPPLYCONF"),"On Hold",IF(W1555="","KGB","KBB"))))</f>
        <v>KBB</v>
      </c>
      <c r="B1555" s="65">
        <f>IF(A1555="on hold", "on hold",
 IF(A1555="KGB", "Standard Shipment",
  IF(IFERROR(IFERROR(VLOOKUP(L1555, List!D:J, 7, 0), VLOOKUP(L1555&amp;"", List!D:J, 7, 0)), 0)=0,
   IF(IFERROR(IFERROR(VLOOKUP(L1555, 'CND List'!$A:$C, 3, 0), VLOOKUP(L1555&amp;"", 'CND List'!$A:$C, 3, 0)), 0)=0,
    IF(A1555="KBB", "-", ""),
    IFERROR(VLOOKUP(L1555, 'CND List'!$A:$C, 3, 0), VLOOKUP(L1555&amp;"", 'CND List'!$A:$C, 3, 0))
   ),
   IFERROR(VLOOKUP(L1555, List!D:J, 7, 0), VLOOKUP(L1555&amp;"", List!D:J, 7, 0))
  )
 )
)</f>
        <v>46126</v>
      </c>
      <c r="C1555" s="66" t="str">
        <f t="shared" si="25"/>
        <v>2026Q2</v>
      </c>
      <c r="D1555" s="67" t="str">
        <f ca="1">IF(C1555="Local Scrap","Closed",IFERROR(IF(A1555="kgb","Closed",IF(MID(C1555,5,1)="Q","Closed",LOOKUP(TODAY()-W1555, {0,31,91,181,366}, {"0-30天","31-90天","91-180天","181-365天","365天以上"}))), LOOKUP(TODAY()-Z1555, {0,31,91,181,366}, {"0-30天","31-90天","91-180天","181-365天","365天以上"})))</f>
        <v>Closed</v>
      </c>
      <c r="E1555" s="67" t="str" cm="1">
        <f t="array" ref="E1555">IF(A1555&lt;&gt;"kbb", "", IF(IFERROR(VALUE(V1555), 0)=MAX(INDEX(($A$2:$A$4929="kbb")*($L$2:$L$4929=L1555)*IFERROR(VALUE($V$2:$V$4929), 0), 0)), "最新", "歷史重複"))</f>
        <v>最新</v>
      </c>
      <c r="F1555" t="s">
        <v>7133</v>
      </c>
      <c r="G1555" t="s">
        <v>29</v>
      </c>
      <c r="H1555" t="s">
        <v>30</v>
      </c>
      <c r="I1555" t="s">
        <v>6154</v>
      </c>
      <c r="J1555" t="s">
        <v>7134</v>
      </c>
      <c r="K1555" t="s">
        <v>7135</v>
      </c>
      <c r="L1555" t="s">
        <v>7148</v>
      </c>
      <c r="M1555" t="s">
        <v>949</v>
      </c>
      <c r="N1555" t="s">
        <v>456</v>
      </c>
      <c r="O1555" t="s">
        <v>37</v>
      </c>
      <c r="P1555" t="s">
        <v>7148</v>
      </c>
      <c r="Q1555" t="s">
        <v>38</v>
      </c>
      <c r="R1555" t="s">
        <v>743</v>
      </c>
      <c r="S1555" t="s">
        <v>7138</v>
      </c>
      <c r="T1555" t="s">
        <v>37</v>
      </c>
      <c r="U1555" t="s">
        <v>37</v>
      </c>
      <c r="V1555" t="s">
        <v>7149</v>
      </c>
      <c r="W1555" t="s">
        <v>517</v>
      </c>
      <c r="X1555" t="s">
        <v>114</v>
      </c>
      <c r="Y1555" t="s">
        <v>518</v>
      </c>
      <c r="Z1555" t="s">
        <v>7150</v>
      </c>
      <c r="AA1555" t="s">
        <v>44</v>
      </c>
      <c r="AB1555" t="s">
        <v>44</v>
      </c>
      <c r="AC1555" t="s">
        <v>117</v>
      </c>
      <c r="AD1555" t="s">
        <v>460</v>
      </c>
      <c r="AE1555" t="s">
        <v>37</v>
      </c>
      <c r="AF1555" t="s">
        <v>37</v>
      </c>
      <c r="AG1555" t="s">
        <v>37</v>
      </c>
      <c r="AH1555" t="s">
        <v>37</v>
      </c>
      <c r="AI1555" t="s">
        <v>37</v>
      </c>
    </row>
    <row r="1556" spans="1:35" ht="16.850000000000001" customHeight="1">
      <c r="A1556" s="65" t="str">
        <f>IF(L1556="","",IF(COUNTIF(Wip!K:K,L1556)=0,IF(W1556="","KGB","KBB"),IF(AND(_xlfn.IFNA(VLOOKUP(L1556,Wip!K:M,3,0),"")="Y",Q1556="MTCAPPLYCONF"),"On Hold",IF(W1556="","KGB","KBB"))))</f>
        <v>KGB</v>
      </c>
      <c r="B1556" s="65" t="str">
        <f>IF(A1556="on hold", "on hold",
 IF(A1556="KGB", "Standard Shipment",
  IF(IFERROR(IFERROR(VLOOKUP(L1556, List!D:J, 7, 0), VLOOKUP(L1556&amp;"", List!D:J, 7, 0)), 0)=0,
   IF(IFERROR(IFERROR(VLOOKUP(L1556, 'CND List'!$A:$C, 3, 0), VLOOKUP(L1556&amp;"", 'CND List'!$A:$C, 3, 0)), 0)=0,
    IF(A1556="KBB", "-", ""),
    IFERROR(VLOOKUP(L1556, 'CND List'!$A:$C, 3, 0), VLOOKUP(L1556&amp;"", 'CND List'!$A:$C, 3, 0))
   ),
   IFERROR(VLOOKUP(L1556, List!D:J, 7, 0), VLOOKUP(L1556&amp;"", List!D:J, 7, 0))
  )
 )
)</f>
        <v>Standard Shipment</v>
      </c>
      <c r="C1556" s="66" t="str">
        <f t="shared" si="25"/>
        <v>Standard Shipment</v>
      </c>
      <c r="D1556" s="67" t="str">
        <f ca="1">IF(C1556="Local Scrap","Closed",IFERROR(IF(A1556="kgb","Closed",IF(MID(C1556,5,1)="Q","Closed",LOOKUP(TODAY()-W1556, {0,31,91,181,366}, {"0-30天","31-90天","91-180天","181-365天","365天以上"}))), LOOKUP(TODAY()-Z1556, {0,31,91,181,366}, {"0-30天","31-90天","91-180天","181-365天","365天以上"})))</f>
        <v>Closed</v>
      </c>
      <c r="E1556" s="67" t="str" cm="1">
        <f t="array" ref="E1556">IF(A1556&lt;&gt;"kbb", "", IF(IFERROR(VALUE(V1556), 0)=MAX(INDEX(($A$2:$A$4929="kbb")*($L$2:$L$4929=L1556)*IFERROR(VALUE($V$2:$V$4929), 0), 0)), "最新", "歷史重複"))</f>
        <v/>
      </c>
      <c r="F1556" t="s">
        <v>7133</v>
      </c>
      <c r="G1556" t="s">
        <v>29</v>
      </c>
      <c r="H1556" t="s">
        <v>30</v>
      </c>
      <c r="I1556" t="s">
        <v>6154</v>
      </c>
      <c r="J1556" t="s">
        <v>7134</v>
      </c>
      <c r="K1556" t="s">
        <v>7135</v>
      </c>
      <c r="L1556" t="s">
        <v>7151</v>
      </c>
      <c r="M1556" t="s">
        <v>3806</v>
      </c>
      <c r="N1556" t="s">
        <v>456</v>
      </c>
      <c r="O1556" t="s">
        <v>37</v>
      </c>
      <c r="P1556" t="s">
        <v>7152</v>
      </c>
      <c r="Q1556" t="s">
        <v>38</v>
      </c>
      <c r="R1556" t="s">
        <v>53</v>
      </c>
      <c r="S1556" t="s">
        <v>7145</v>
      </c>
      <c r="T1556" t="s">
        <v>7153</v>
      </c>
      <c r="U1556" t="s">
        <v>6839</v>
      </c>
      <c r="V1556" t="s">
        <v>6839</v>
      </c>
      <c r="W1556" t="s">
        <v>37</v>
      </c>
      <c r="X1556" t="s">
        <v>37</v>
      </c>
      <c r="Y1556" t="s">
        <v>37</v>
      </c>
      <c r="Z1556" t="s">
        <v>7154</v>
      </c>
      <c r="AA1556" t="s">
        <v>44</v>
      </c>
      <c r="AB1556" t="s">
        <v>44</v>
      </c>
      <c r="AC1556" t="s">
        <v>45</v>
      </c>
      <c r="AD1556" t="s">
        <v>460</v>
      </c>
      <c r="AE1556" t="s">
        <v>6841</v>
      </c>
      <c r="AF1556" t="s">
        <v>48</v>
      </c>
      <c r="AG1556">
        <v>621347</v>
      </c>
      <c r="AH1556">
        <v>1</v>
      </c>
      <c r="AI1556">
        <v>1</v>
      </c>
    </row>
    <row r="1557" spans="1:35" ht="16.850000000000001" customHeight="1">
      <c r="A1557" s="65" t="str">
        <f>IF(L1557="","",IF(COUNTIF(Wip!K:K,L1557)=0,IF(W1557="","KGB","KBB"),IF(AND(_xlfn.IFNA(VLOOKUP(L1557,Wip!K:M,3,0),"")="Y",Q1557="MTCAPPLYCONF"),"On Hold",IF(W1557="","KGB","KBB"))))</f>
        <v>KGB</v>
      </c>
      <c r="B1557" s="65" t="str">
        <f>IF(A1557="on hold", "on hold",
 IF(A1557="KGB", "Standard Shipment",
  IF(IFERROR(IFERROR(VLOOKUP(L1557, List!D:J, 7, 0), VLOOKUP(L1557&amp;"", List!D:J, 7, 0)), 0)=0,
   IF(IFERROR(IFERROR(VLOOKUP(L1557, 'CND List'!$A:$C, 3, 0), VLOOKUP(L1557&amp;"", 'CND List'!$A:$C, 3, 0)), 0)=0,
    IF(A1557="KBB", "-", ""),
    IFERROR(VLOOKUP(L1557, 'CND List'!$A:$C, 3, 0), VLOOKUP(L1557&amp;"", 'CND List'!$A:$C, 3, 0))
   ),
   IFERROR(VLOOKUP(L1557, List!D:J, 7, 0), VLOOKUP(L1557&amp;"", List!D:J, 7, 0))
  )
 )
)</f>
        <v>Standard Shipment</v>
      </c>
      <c r="C1557" s="66" t="str">
        <f t="shared" si="25"/>
        <v>Standard Shipment</v>
      </c>
      <c r="D1557" s="67" t="str">
        <f ca="1">IF(C1557="Local Scrap","Closed",IFERROR(IF(A1557="kgb","Closed",IF(MID(C1557,5,1)="Q","Closed",LOOKUP(TODAY()-W1557, {0,31,91,181,366}, {"0-30天","31-90天","91-180天","181-365天","365天以上"}))), LOOKUP(TODAY()-Z1557, {0,31,91,181,366}, {"0-30天","31-90天","91-180天","181-365天","365天以上"})))</f>
        <v>Closed</v>
      </c>
      <c r="E1557" s="67" t="str" cm="1">
        <f t="array" ref="E1557">IF(A1557&lt;&gt;"kbb", "", IF(IFERROR(VALUE(V1557), 0)=MAX(INDEX(($A$2:$A$4929="kbb")*($L$2:$L$4929=L1557)*IFERROR(VALUE($V$2:$V$4929), 0), 0)), "最新", "歷史重複"))</f>
        <v/>
      </c>
      <c r="F1557" t="s">
        <v>7133</v>
      </c>
      <c r="G1557" t="s">
        <v>29</v>
      </c>
      <c r="H1557" t="s">
        <v>30</v>
      </c>
      <c r="I1557" t="s">
        <v>6154</v>
      </c>
      <c r="J1557" t="s">
        <v>7134</v>
      </c>
      <c r="K1557" t="s">
        <v>7135</v>
      </c>
      <c r="L1557" t="s">
        <v>7155</v>
      </c>
      <c r="M1557" t="s">
        <v>455</v>
      </c>
      <c r="N1557" t="s">
        <v>456</v>
      </c>
      <c r="O1557" t="s">
        <v>37</v>
      </c>
      <c r="P1557" t="s">
        <v>7156</v>
      </c>
      <c r="Q1557" t="s">
        <v>38</v>
      </c>
      <c r="R1557" t="s">
        <v>53</v>
      </c>
      <c r="S1557" t="s">
        <v>7145</v>
      </c>
      <c r="T1557" t="s">
        <v>7157</v>
      </c>
      <c r="U1557" t="s">
        <v>6839</v>
      </c>
      <c r="V1557" t="s">
        <v>6839</v>
      </c>
      <c r="W1557" t="s">
        <v>37</v>
      </c>
      <c r="X1557" t="s">
        <v>37</v>
      </c>
      <c r="Y1557" t="s">
        <v>37</v>
      </c>
      <c r="Z1557" t="s">
        <v>7158</v>
      </c>
      <c r="AA1557" t="s">
        <v>44</v>
      </c>
      <c r="AB1557" t="s">
        <v>44</v>
      </c>
      <c r="AC1557" t="s">
        <v>45</v>
      </c>
      <c r="AD1557" t="s">
        <v>460</v>
      </c>
      <c r="AE1557" t="s">
        <v>6841</v>
      </c>
      <c r="AF1557" t="s">
        <v>48</v>
      </c>
      <c r="AG1557">
        <v>621347</v>
      </c>
      <c r="AH1557">
        <v>1</v>
      </c>
      <c r="AI1557">
        <v>1</v>
      </c>
    </row>
    <row r="1558" spans="1:35" ht="16.850000000000001" customHeight="1">
      <c r="A1558" s="65" t="str">
        <f>IF(L1558="","",IF(COUNTIF(Wip!K:K,L1558)=0,IF(W1558="","KGB","KBB"),IF(AND(_xlfn.IFNA(VLOOKUP(L1558,Wip!K:M,3,0),"")="Y",Q1558="MTCAPPLYCONF"),"On Hold",IF(W1558="","KGB","KBB"))))</f>
        <v>KGB</v>
      </c>
      <c r="B1558" s="65" t="str">
        <f>IF(A1558="on hold", "on hold",
 IF(A1558="KGB", "Standard Shipment",
  IF(IFERROR(IFERROR(VLOOKUP(L1558, List!D:J, 7, 0), VLOOKUP(L1558&amp;"", List!D:J, 7, 0)), 0)=0,
   IF(IFERROR(IFERROR(VLOOKUP(L1558, 'CND List'!$A:$C, 3, 0), VLOOKUP(L1558&amp;"", 'CND List'!$A:$C, 3, 0)), 0)=0,
    IF(A1558="KBB", "-", ""),
    IFERROR(VLOOKUP(L1558, 'CND List'!$A:$C, 3, 0), VLOOKUP(L1558&amp;"", 'CND List'!$A:$C, 3, 0))
   ),
   IFERROR(VLOOKUP(L1558, List!D:J, 7, 0), VLOOKUP(L1558&amp;"", List!D:J, 7, 0))
  )
 )
)</f>
        <v>Standard Shipment</v>
      </c>
      <c r="C1558" s="66" t="str">
        <f t="shared" si="25"/>
        <v>Standard Shipment</v>
      </c>
      <c r="D1558" s="67" t="str">
        <f ca="1">IF(C1558="Local Scrap","Closed",IFERROR(IF(A1558="kgb","Closed",IF(MID(C1558,5,1)="Q","Closed",LOOKUP(TODAY()-W1558, {0,31,91,181,366}, {"0-30天","31-90天","91-180天","181-365天","365天以上"}))), LOOKUP(TODAY()-Z1558, {0,31,91,181,366}, {"0-30天","31-90天","91-180天","181-365天","365天以上"})))</f>
        <v>Closed</v>
      </c>
      <c r="E1558" s="67" t="str" cm="1">
        <f t="array" ref="E1558">IF(A1558&lt;&gt;"kbb", "", IF(IFERROR(VALUE(V1558), 0)=MAX(INDEX(($A$2:$A$4929="kbb")*($L$2:$L$4929=L1558)*IFERROR(VALUE($V$2:$V$4929), 0), 0)), "最新", "歷史重複"))</f>
        <v/>
      </c>
      <c r="F1558" t="s">
        <v>7133</v>
      </c>
      <c r="G1558" t="s">
        <v>29</v>
      </c>
      <c r="H1558" t="s">
        <v>30</v>
      </c>
      <c r="I1558" t="s">
        <v>6154</v>
      </c>
      <c r="J1558" t="s">
        <v>7134</v>
      </c>
      <c r="K1558" t="s">
        <v>7135</v>
      </c>
      <c r="L1558" t="s">
        <v>7159</v>
      </c>
      <c r="M1558" t="s">
        <v>455</v>
      </c>
      <c r="N1558" t="s">
        <v>456</v>
      </c>
      <c r="O1558" t="s">
        <v>37</v>
      </c>
      <c r="P1558" t="s">
        <v>7160</v>
      </c>
      <c r="Q1558" t="s">
        <v>38</v>
      </c>
      <c r="R1558" t="s">
        <v>53</v>
      </c>
      <c r="S1558" t="s">
        <v>7138</v>
      </c>
      <c r="T1558" t="s">
        <v>7161</v>
      </c>
      <c r="U1558" t="s">
        <v>6839</v>
      </c>
      <c r="V1558" t="s">
        <v>6839</v>
      </c>
      <c r="W1558" t="s">
        <v>37</v>
      </c>
      <c r="X1558" t="s">
        <v>37</v>
      </c>
      <c r="Y1558" t="s">
        <v>37</v>
      </c>
      <c r="Z1558" t="s">
        <v>7162</v>
      </c>
      <c r="AA1558" t="s">
        <v>44</v>
      </c>
      <c r="AB1558" t="s">
        <v>44</v>
      </c>
      <c r="AC1558" t="s">
        <v>45</v>
      </c>
      <c r="AD1558" t="s">
        <v>460</v>
      </c>
      <c r="AE1558" t="s">
        <v>6841</v>
      </c>
      <c r="AF1558" t="s">
        <v>48</v>
      </c>
      <c r="AG1558">
        <v>621347</v>
      </c>
      <c r="AH1558">
        <v>1</v>
      </c>
      <c r="AI1558">
        <v>1</v>
      </c>
    </row>
    <row r="1559" spans="1:35" ht="16.850000000000001" customHeight="1">
      <c r="A1559" s="65" t="str">
        <f>IF(L1559="","",IF(COUNTIF(Wip!K:K,L1559)=0,IF(W1559="","KGB","KBB"),IF(AND(_xlfn.IFNA(VLOOKUP(L1559,Wip!K:M,3,0),"")="Y",Q1559="MTCAPPLYCONF"),"On Hold",IF(W1559="","KGB","KBB"))))</f>
        <v>KBB</v>
      </c>
      <c r="B1559" s="65">
        <f>IF(A1559="on hold", "on hold",
 IF(A1559="KGB", "Standard Shipment",
  IF(IFERROR(IFERROR(VLOOKUP(L1559, List!D:J, 7, 0), VLOOKUP(L1559&amp;"", List!D:J, 7, 0)), 0)=0,
   IF(IFERROR(IFERROR(VLOOKUP(L1559, 'CND List'!$A:$C, 3, 0), VLOOKUP(L1559&amp;"", 'CND List'!$A:$C, 3, 0)), 0)=0,
    IF(A1559="KBB", "-", ""),
    IFERROR(VLOOKUP(L1559, 'CND List'!$A:$C, 3, 0), VLOOKUP(L1559&amp;"", 'CND List'!$A:$C, 3, 0))
   ),
   IFERROR(VLOOKUP(L1559, List!D:J, 7, 0), VLOOKUP(L1559&amp;"", List!D:J, 7, 0))
  )
 )
)</f>
        <v>45852</v>
      </c>
      <c r="C1559" s="66" t="str">
        <f t="shared" si="25"/>
        <v>2025Q3</v>
      </c>
      <c r="D1559" s="67" t="str">
        <f ca="1">IF(C1559="Local Scrap","Closed",IFERROR(IF(A1559="kgb","Closed",IF(MID(C1559,5,1)="Q","Closed",LOOKUP(TODAY()-W1559, {0,31,91,181,366}, {"0-30天","31-90天","91-180天","181-365天","365天以上"}))), LOOKUP(TODAY()-Z1559, {0,31,91,181,366}, {"0-30天","31-90天","91-180天","181-365天","365天以上"})))</f>
        <v>Closed</v>
      </c>
      <c r="E1559" s="67" t="str" cm="1">
        <f t="array" ref="E1559">IF(A1559&lt;&gt;"kbb", "", IF(IFERROR(VALUE(V1559), 0)=MAX(INDEX(($A$2:$A$4929="kbb")*($L$2:$L$4929=L1559)*IFERROR(VALUE($V$2:$V$4929), 0), 0)), "最新", "歷史重複"))</f>
        <v>最新</v>
      </c>
      <c r="F1559" t="s">
        <v>7133</v>
      </c>
      <c r="G1559" t="s">
        <v>29</v>
      </c>
      <c r="H1559" t="s">
        <v>30</v>
      </c>
      <c r="I1559" t="s">
        <v>6154</v>
      </c>
      <c r="J1559" t="s">
        <v>7134</v>
      </c>
      <c r="K1559" t="s">
        <v>7135</v>
      </c>
      <c r="L1559" t="s">
        <v>7163</v>
      </c>
      <c r="M1559" t="s">
        <v>7028</v>
      </c>
      <c r="N1559" t="s">
        <v>7029</v>
      </c>
      <c r="O1559" t="s">
        <v>37</v>
      </c>
      <c r="P1559" t="s">
        <v>7163</v>
      </c>
      <c r="Q1559" t="s">
        <v>38</v>
      </c>
      <c r="R1559" t="s">
        <v>53</v>
      </c>
      <c r="S1559" t="s">
        <v>7138</v>
      </c>
      <c r="T1559" t="s">
        <v>37</v>
      </c>
      <c r="U1559" t="s">
        <v>37</v>
      </c>
      <c r="V1559" t="s">
        <v>7164</v>
      </c>
      <c r="W1559" t="s">
        <v>1157</v>
      </c>
      <c r="X1559" t="s">
        <v>114</v>
      </c>
      <c r="Y1559" t="s">
        <v>1158</v>
      </c>
      <c r="Z1559" t="s">
        <v>7165</v>
      </c>
      <c r="AA1559" t="s">
        <v>44</v>
      </c>
      <c r="AB1559" t="s">
        <v>44</v>
      </c>
      <c r="AC1559" t="s">
        <v>117</v>
      </c>
      <c r="AD1559" t="s">
        <v>443</v>
      </c>
      <c r="AE1559" t="s">
        <v>37</v>
      </c>
      <c r="AF1559" t="s">
        <v>37</v>
      </c>
      <c r="AG1559" t="s">
        <v>37</v>
      </c>
      <c r="AH1559" t="s">
        <v>37</v>
      </c>
      <c r="AI1559" t="s">
        <v>37</v>
      </c>
    </row>
    <row r="1560" spans="1:35" ht="16.850000000000001" customHeight="1">
      <c r="A1560" s="65" t="str">
        <f>IF(L1560="","",IF(COUNTIF(Wip!K:K,L1560)=0,IF(W1560="","KGB","KBB"),IF(AND(_xlfn.IFNA(VLOOKUP(L1560,Wip!K:M,3,0),"")="Y",Q1560="MTCAPPLYCONF"),"On Hold",IF(W1560="","KGB","KBB"))))</f>
        <v>KBB</v>
      </c>
      <c r="B1560" s="65">
        <f>IF(A1560="on hold", "on hold",
 IF(A1560="KGB", "Standard Shipment",
  IF(IFERROR(IFERROR(VLOOKUP(L1560, List!D:J, 7, 0), VLOOKUP(L1560&amp;"", List!D:J, 7, 0)), 0)=0,
   IF(IFERROR(IFERROR(VLOOKUP(L1560, 'CND List'!$A:$C, 3, 0), VLOOKUP(L1560&amp;"", 'CND List'!$A:$C, 3, 0)), 0)=0,
    IF(A1560="KBB", "-", ""),
    IFERROR(VLOOKUP(L1560, 'CND List'!$A:$C, 3, 0), VLOOKUP(L1560&amp;"", 'CND List'!$A:$C, 3, 0))
   ),
   IFERROR(VLOOKUP(L1560, List!D:J, 7, 0), VLOOKUP(L1560&amp;"", List!D:J, 7, 0))
  )
 )
)</f>
        <v>45852</v>
      </c>
      <c r="C1560" s="66" t="str">
        <f t="shared" si="25"/>
        <v>2025Q3</v>
      </c>
      <c r="D1560" s="67" t="str">
        <f ca="1">IF(C1560="Local Scrap","Closed",IFERROR(IF(A1560="kgb","Closed",IF(MID(C1560,5,1)="Q","Closed",LOOKUP(TODAY()-W1560, {0,31,91,181,366}, {"0-30天","31-90天","91-180天","181-365天","365天以上"}))), LOOKUP(TODAY()-Z1560, {0,31,91,181,366}, {"0-30天","31-90天","91-180天","181-365天","365天以上"})))</f>
        <v>Closed</v>
      </c>
      <c r="E1560" s="67" t="str" cm="1">
        <f t="array" ref="E1560">IF(A1560&lt;&gt;"kbb", "", IF(IFERROR(VALUE(V1560), 0)=MAX(INDEX(($A$2:$A$4929="kbb")*($L$2:$L$4929=L1560)*IFERROR(VALUE($V$2:$V$4929), 0), 0)), "最新", "歷史重複"))</f>
        <v>最新</v>
      </c>
      <c r="F1560" t="s">
        <v>7133</v>
      </c>
      <c r="G1560" t="s">
        <v>29</v>
      </c>
      <c r="H1560" t="s">
        <v>30</v>
      </c>
      <c r="I1560" t="s">
        <v>6154</v>
      </c>
      <c r="J1560" t="s">
        <v>7134</v>
      </c>
      <c r="K1560" t="s">
        <v>7135</v>
      </c>
      <c r="L1560" t="s">
        <v>7166</v>
      </c>
      <c r="M1560" t="s">
        <v>930</v>
      </c>
      <c r="N1560" t="s">
        <v>219</v>
      </c>
      <c r="O1560" t="s">
        <v>37</v>
      </c>
      <c r="P1560" t="s">
        <v>7166</v>
      </c>
      <c r="Q1560" t="s">
        <v>38</v>
      </c>
      <c r="R1560" t="s">
        <v>53</v>
      </c>
      <c r="S1560" t="s">
        <v>7145</v>
      </c>
      <c r="T1560" t="s">
        <v>37</v>
      </c>
      <c r="U1560" t="s">
        <v>37</v>
      </c>
      <c r="V1560" t="s">
        <v>7167</v>
      </c>
      <c r="W1560" t="s">
        <v>113</v>
      </c>
      <c r="X1560" t="s">
        <v>114</v>
      </c>
      <c r="Y1560" t="s">
        <v>7168</v>
      </c>
      <c r="Z1560" t="s">
        <v>7169</v>
      </c>
      <c r="AA1560" t="s">
        <v>44</v>
      </c>
      <c r="AB1560" t="s">
        <v>44</v>
      </c>
      <c r="AC1560" t="s">
        <v>117</v>
      </c>
      <c r="AD1560" t="s">
        <v>179</v>
      </c>
      <c r="AE1560" t="s">
        <v>37</v>
      </c>
      <c r="AF1560" t="s">
        <v>37</v>
      </c>
      <c r="AG1560" t="s">
        <v>37</v>
      </c>
      <c r="AH1560" t="s">
        <v>37</v>
      </c>
      <c r="AI1560" t="s">
        <v>37</v>
      </c>
    </row>
    <row r="1561" spans="1:35" ht="16.850000000000001" customHeight="1">
      <c r="A1561" s="65" t="str">
        <f>IF(L1561="","",IF(COUNTIF(Wip!K:K,L1561)=0,IF(W1561="","KGB","KBB"),IF(AND(_xlfn.IFNA(VLOOKUP(L1561,Wip!K:M,3,0),"")="Y",Q1561="MTCAPPLYCONF"),"On Hold",IF(W1561="","KGB","KBB"))))</f>
        <v>KGB</v>
      </c>
      <c r="B1561" s="65" t="str">
        <f>IF(A1561="on hold", "on hold",
 IF(A1561="KGB", "Standard Shipment",
  IF(IFERROR(IFERROR(VLOOKUP(L1561, List!D:J, 7, 0), VLOOKUP(L1561&amp;"", List!D:J, 7, 0)), 0)=0,
   IF(IFERROR(IFERROR(VLOOKUP(L1561, 'CND List'!$A:$C, 3, 0), VLOOKUP(L1561&amp;"", 'CND List'!$A:$C, 3, 0)), 0)=0,
    IF(A1561="KBB", "-", ""),
    IFERROR(VLOOKUP(L1561, 'CND List'!$A:$C, 3, 0), VLOOKUP(L1561&amp;"", 'CND List'!$A:$C, 3, 0))
   ),
   IFERROR(VLOOKUP(L1561, List!D:J, 7, 0), VLOOKUP(L1561&amp;"", List!D:J, 7, 0))
  )
 )
)</f>
        <v>Standard Shipment</v>
      </c>
      <c r="C1561" s="66" t="str">
        <f t="shared" si="25"/>
        <v>Standard Shipment</v>
      </c>
      <c r="D1561" s="67" t="str">
        <f ca="1">IF(C1561="Local Scrap","Closed",IFERROR(IF(A1561="kgb","Closed",IF(MID(C1561,5,1)="Q","Closed",LOOKUP(TODAY()-W1561, {0,31,91,181,366}, {"0-30天","31-90天","91-180天","181-365天","365天以上"}))), LOOKUP(TODAY()-Z1561, {0,31,91,181,366}, {"0-30天","31-90天","91-180天","181-365天","365天以上"})))</f>
        <v>Closed</v>
      </c>
      <c r="E1561" s="67" t="str" cm="1">
        <f t="array" ref="E1561">IF(A1561&lt;&gt;"kbb", "", IF(IFERROR(VALUE(V1561), 0)=MAX(INDEX(($A$2:$A$4929="kbb")*($L$2:$L$4929=L1561)*IFERROR(VALUE($V$2:$V$4929), 0), 0)), "最新", "歷史重複"))</f>
        <v/>
      </c>
      <c r="F1561" t="s">
        <v>7170</v>
      </c>
      <c r="G1561" t="s">
        <v>29</v>
      </c>
      <c r="H1561" t="s">
        <v>30</v>
      </c>
      <c r="I1561" t="s">
        <v>6154</v>
      </c>
      <c r="J1561" t="s">
        <v>7171</v>
      </c>
      <c r="K1561" t="s">
        <v>7172</v>
      </c>
      <c r="L1561" t="s">
        <v>7173</v>
      </c>
      <c r="M1561" t="s">
        <v>205</v>
      </c>
      <c r="N1561" t="s">
        <v>206</v>
      </c>
      <c r="O1561" t="s">
        <v>37</v>
      </c>
      <c r="P1561" t="s">
        <v>7174</v>
      </c>
      <c r="Q1561" t="s">
        <v>38</v>
      </c>
      <c r="R1561" t="s">
        <v>743</v>
      </c>
      <c r="S1561" t="s">
        <v>7175</v>
      </c>
      <c r="T1561" t="s">
        <v>7176</v>
      </c>
      <c r="U1561" t="s">
        <v>7089</v>
      </c>
      <c r="V1561" t="s">
        <v>7089</v>
      </c>
      <c r="W1561" t="s">
        <v>37</v>
      </c>
      <c r="X1561" t="s">
        <v>37</v>
      </c>
      <c r="Y1561" t="s">
        <v>37</v>
      </c>
      <c r="Z1561" t="s">
        <v>7177</v>
      </c>
      <c r="AA1561" t="s">
        <v>44</v>
      </c>
      <c r="AB1561" t="s">
        <v>44</v>
      </c>
      <c r="AC1561" t="s">
        <v>45</v>
      </c>
      <c r="AD1561" t="s">
        <v>190</v>
      </c>
      <c r="AE1561" t="s">
        <v>7091</v>
      </c>
      <c r="AF1561" t="s">
        <v>48</v>
      </c>
      <c r="AG1561">
        <v>621794</v>
      </c>
      <c r="AH1561">
        <v>1</v>
      </c>
      <c r="AI1561">
        <v>1</v>
      </c>
    </row>
    <row r="1562" spans="1:35" ht="16.850000000000001" customHeight="1">
      <c r="A1562" s="65" t="str">
        <f>IF(L1562="","",IF(COUNTIF(Wip!K:K,L1562)=0,IF(W1562="","KGB","KBB"),IF(AND(_xlfn.IFNA(VLOOKUP(L1562,Wip!K:M,3,0),"")="Y",Q1562="MTCAPPLYCONF"),"On Hold",IF(W1562="","KGB","KBB"))))</f>
        <v>KGB</v>
      </c>
      <c r="B1562" s="65" t="str">
        <f>IF(A1562="on hold", "on hold",
 IF(A1562="KGB", "Standard Shipment",
  IF(IFERROR(IFERROR(VLOOKUP(L1562, List!D:J, 7, 0), VLOOKUP(L1562&amp;"", List!D:J, 7, 0)), 0)=0,
   IF(IFERROR(IFERROR(VLOOKUP(L1562, 'CND List'!$A:$C, 3, 0), VLOOKUP(L1562&amp;"", 'CND List'!$A:$C, 3, 0)), 0)=0,
    IF(A1562="KBB", "-", ""),
    IFERROR(VLOOKUP(L1562, 'CND List'!$A:$C, 3, 0), VLOOKUP(L1562&amp;"", 'CND List'!$A:$C, 3, 0))
   ),
   IFERROR(VLOOKUP(L1562, List!D:J, 7, 0), VLOOKUP(L1562&amp;"", List!D:J, 7, 0))
  )
 )
)</f>
        <v>Standard Shipment</v>
      </c>
      <c r="C1562" s="66" t="str">
        <f t="shared" si="25"/>
        <v>Standard Shipment</v>
      </c>
      <c r="D1562" s="67" t="str">
        <f ca="1">IF(C1562="Local Scrap","Closed",IFERROR(IF(A1562="kgb","Closed",IF(MID(C1562,5,1)="Q","Closed",LOOKUP(TODAY()-W1562, {0,31,91,181,366}, {"0-30天","31-90天","91-180天","181-365天","365天以上"}))), LOOKUP(TODAY()-Z1562, {0,31,91,181,366}, {"0-30天","31-90天","91-180天","181-365天","365天以上"})))</f>
        <v>Closed</v>
      </c>
      <c r="E1562" s="67" t="str" cm="1">
        <f t="array" ref="E1562">IF(A1562&lt;&gt;"kbb", "", IF(IFERROR(VALUE(V1562), 0)=MAX(INDEX(($A$2:$A$4929="kbb")*($L$2:$L$4929=L1562)*IFERROR(VALUE($V$2:$V$4929), 0), 0)), "最新", "歷史重複"))</f>
        <v/>
      </c>
      <c r="F1562" t="s">
        <v>7170</v>
      </c>
      <c r="G1562" t="s">
        <v>29</v>
      </c>
      <c r="H1562" t="s">
        <v>30</v>
      </c>
      <c r="I1562" t="s">
        <v>6154</v>
      </c>
      <c r="J1562" t="s">
        <v>7171</v>
      </c>
      <c r="K1562" t="s">
        <v>7172</v>
      </c>
      <c r="L1562" t="s">
        <v>7178</v>
      </c>
      <c r="M1562" t="s">
        <v>6557</v>
      </c>
      <c r="N1562" t="s">
        <v>2115</v>
      </c>
      <c r="O1562" t="s">
        <v>37</v>
      </c>
      <c r="P1562" t="s">
        <v>7179</v>
      </c>
      <c r="Q1562" t="s">
        <v>38</v>
      </c>
      <c r="R1562" t="s">
        <v>743</v>
      </c>
      <c r="S1562" t="s">
        <v>7180</v>
      </c>
      <c r="T1562" t="s">
        <v>7181</v>
      </c>
      <c r="U1562" t="s">
        <v>7089</v>
      </c>
      <c r="V1562" t="s">
        <v>7089</v>
      </c>
      <c r="W1562" t="s">
        <v>37</v>
      </c>
      <c r="X1562" t="s">
        <v>37</v>
      </c>
      <c r="Y1562" t="s">
        <v>37</v>
      </c>
      <c r="Z1562" t="s">
        <v>7182</v>
      </c>
      <c r="AA1562" t="s">
        <v>44</v>
      </c>
      <c r="AB1562" t="s">
        <v>44</v>
      </c>
      <c r="AC1562" t="s">
        <v>45</v>
      </c>
      <c r="AD1562" t="s">
        <v>190</v>
      </c>
      <c r="AE1562" t="s">
        <v>7091</v>
      </c>
      <c r="AF1562" t="s">
        <v>48</v>
      </c>
      <c r="AG1562">
        <v>621794</v>
      </c>
      <c r="AH1562">
        <v>1</v>
      </c>
      <c r="AI1562">
        <v>1</v>
      </c>
    </row>
    <row r="1563" spans="1:35" ht="16.850000000000001" customHeight="1">
      <c r="A1563" s="65" t="str">
        <f>IF(L1563="","",IF(COUNTIF(Wip!K:K,L1563)=0,IF(W1563="","KGB","KBB"),IF(AND(_xlfn.IFNA(VLOOKUP(L1563,Wip!K:M,3,0),"")="Y",Q1563="MTCAPPLYCONF"),"On Hold",IF(W1563="","KGB","KBB"))))</f>
        <v>KBB</v>
      </c>
      <c r="B1563" s="65">
        <f>IF(A1563="on hold", "on hold",
 IF(A1563="KGB", "Standard Shipment",
  IF(IFERROR(IFERROR(VLOOKUP(L1563, List!D:J, 7, 0), VLOOKUP(L1563&amp;"", List!D:J, 7, 0)), 0)=0,
   IF(IFERROR(IFERROR(VLOOKUP(L1563, 'CND List'!$A:$C, 3, 0), VLOOKUP(L1563&amp;"", 'CND List'!$A:$C, 3, 0)), 0)=0,
    IF(A1563="KBB", "-", ""),
    IFERROR(VLOOKUP(L1563, 'CND List'!$A:$C, 3, 0), VLOOKUP(L1563&amp;"", 'CND List'!$A:$C, 3, 0))
   ),
   IFERROR(VLOOKUP(L1563, List!D:J, 7, 0), VLOOKUP(L1563&amp;"", List!D:J, 7, 0))
  )
 )
)</f>
        <v>46126</v>
      </c>
      <c r="C1563" s="66" t="str">
        <f t="shared" si="25"/>
        <v>2026Q2</v>
      </c>
      <c r="D1563" s="67" t="str">
        <f ca="1">IF(C1563="Local Scrap","Closed",IFERROR(IF(A1563="kgb","Closed",IF(MID(C1563,5,1)="Q","Closed",LOOKUP(TODAY()-W1563, {0,31,91,181,366}, {"0-30天","31-90天","91-180天","181-365天","365天以上"}))), LOOKUP(TODAY()-Z1563, {0,31,91,181,366}, {"0-30天","31-90天","91-180天","181-365天","365天以上"})))</f>
        <v>Closed</v>
      </c>
      <c r="E1563" s="67" t="str" cm="1">
        <f t="array" ref="E1563">IF(A1563&lt;&gt;"kbb", "", IF(IFERROR(VALUE(V1563), 0)=MAX(INDEX(($A$2:$A$4929="kbb")*($L$2:$L$4929=L1563)*IFERROR(VALUE($V$2:$V$4929), 0), 0)), "最新", "歷史重複"))</f>
        <v>最新</v>
      </c>
      <c r="F1563" t="s">
        <v>7170</v>
      </c>
      <c r="G1563" t="s">
        <v>29</v>
      </c>
      <c r="H1563" t="s">
        <v>30</v>
      </c>
      <c r="I1563" t="s">
        <v>6154</v>
      </c>
      <c r="J1563" t="s">
        <v>7171</v>
      </c>
      <c r="K1563" t="s">
        <v>7172</v>
      </c>
      <c r="L1563" t="s">
        <v>7183</v>
      </c>
      <c r="M1563" t="s">
        <v>4046</v>
      </c>
      <c r="N1563" t="s">
        <v>556</v>
      </c>
      <c r="O1563" t="s">
        <v>37</v>
      </c>
      <c r="P1563" t="s">
        <v>7183</v>
      </c>
      <c r="Q1563" t="s">
        <v>38</v>
      </c>
      <c r="R1563" t="s">
        <v>743</v>
      </c>
      <c r="S1563" t="s">
        <v>7180</v>
      </c>
      <c r="T1563" t="s">
        <v>37</v>
      </c>
      <c r="U1563" t="s">
        <v>37</v>
      </c>
      <c r="V1563" t="s">
        <v>7184</v>
      </c>
      <c r="W1563" t="s">
        <v>1157</v>
      </c>
      <c r="X1563" t="s">
        <v>114</v>
      </c>
      <c r="Y1563" t="s">
        <v>1158</v>
      </c>
      <c r="Z1563" t="s">
        <v>7185</v>
      </c>
      <c r="AA1563" t="s">
        <v>44</v>
      </c>
      <c r="AB1563" t="s">
        <v>44</v>
      </c>
      <c r="AC1563" t="s">
        <v>117</v>
      </c>
      <c r="AD1563" t="s">
        <v>190</v>
      </c>
      <c r="AE1563" t="s">
        <v>37</v>
      </c>
      <c r="AF1563" t="s">
        <v>37</v>
      </c>
      <c r="AG1563" t="s">
        <v>37</v>
      </c>
      <c r="AH1563" t="s">
        <v>37</v>
      </c>
      <c r="AI1563" t="s">
        <v>37</v>
      </c>
    </row>
    <row r="1564" spans="1:35" ht="16.850000000000001" customHeight="1">
      <c r="A1564" s="65" t="str">
        <f>IF(L1564="","",IF(COUNTIF(Wip!K:K,L1564)=0,IF(W1564="","KGB","KBB"),IF(AND(_xlfn.IFNA(VLOOKUP(L1564,Wip!K:M,3,0),"")="Y",Q1564="MTCAPPLYCONF"),"On Hold",IF(W1564="","KGB","KBB"))))</f>
        <v>KBB</v>
      </c>
      <c r="B1564" s="65">
        <f>IF(A1564="on hold", "on hold",
 IF(A1564="KGB", "Standard Shipment",
  IF(IFERROR(IFERROR(VLOOKUP(L1564, List!D:J, 7, 0), VLOOKUP(L1564&amp;"", List!D:J, 7, 0)), 0)=0,
   IF(IFERROR(IFERROR(VLOOKUP(L1564, 'CND List'!$A:$C, 3, 0), VLOOKUP(L1564&amp;"", 'CND List'!$A:$C, 3, 0)), 0)=0,
    IF(A1564="KBB", "-", ""),
    IFERROR(VLOOKUP(L1564, 'CND List'!$A:$C, 3, 0), VLOOKUP(L1564&amp;"", 'CND List'!$A:$C, 3, 0))
   ),
   IFERROR(VLOOKUP(L1564, List!D:J, 7, 0), VLOOKUP(L1564&amp;"", List!D:J, 7, 0))
  )
 )
)</f>
        <v>46126</v>
      </c>
      <c r="C1564" s="66" t="str">
        <f t="shared" si="25"/>
        <v>2026Q2</v>
      </c>
      <c r="D1564" s="67" t="str">
        <f ca="1">IF(C1564="Local Scrap","Closed",IFERROR(IF(A1564="kgb","Closed",IF(MID(C1564,5,1)="Q","Closed",LOOKUP(TODAY()-W1564, {0,31,91,181,366}, {"0-30天","31-90天","91-180天","181-365天","365天以上"}))), LOOKUP(TODAY()-Z1564, {0,31,91,181,366}, {"0-30天","31-90天","91-180天","181-365天","365天以上"})))</f>
        <v>Closed</v>
      </c>
      <c r="E1564" s="67" t="str" cm="1">
        <f t="array" ref="E1564">IF(A1564&lt;&gt;"kbb", "", IF(IFERROR(VALUE(V1564), 0)=MAX(INDEX(($A$2:$A$4929="kbb")*($L$2:$L$4929=L1564)*IFERROR(VALUE($V$2:$V$4929), 0), 0)), "最新", "歷史重複"))</f>
        <v>最新</v>
      </c>
      <c r="F1564" t="s">
        <v>7170</v>
      </c>
      <c r="G1564" t="s">
        <v>29</v>
      </c>
      <c r="H1564" t="s">
        <v>30</v>
      </c>
      <c r="I1564" t="s">
        <v>6154</v>
      </c>
      <c r="J1564" t="s">
        <v>7171</v>
      </c>
      <c r="K1564" t="s">
        <v>7172</v>
      </c>
      <c r="L1564" t="s">
        <v>7186</v>
      </c>
      <c r="M1564" t="s">
        <v>6600</v>
      </c>
      <c r="N1564" t="s">
        <v>2115</v>
      </c>
      <c r="O1564" t="s">
        <v>37</v>
      </c>
      <c r="P1564" t="s">
        <v>7186</v>
      </c>
      <c r="Q1564" t="s">
        <v>38</v>
      </c>
      <c r="R1564" t="s">
        <v>743</v>
      </c>
      <c r="S1564" t="s">
        <v>7180</v>
      </c>
      <c r="T1564" t="s">
        <v>37</v>
      </c>
      <c r="U1564" t="s">
        <v>37</v>
      </c>
      <c r="V1564" t="s">
        <v>7187</v>
      </c>
      <c r="W1564" t="s">
        <v>692</v>
      </c>
      <c r="X1564" t="s">
        <v>114</v>
      </c>
      <c r="Y1564" t="s">
        <v>7188</v>
      </c>
      <c r="Z1564" t="s">
        <v>7189</v>
      </c>
      <c r="AA1564" t="s">
        <v>44</v>
      </c>
      <c r="AB1564" t="s">
        <v>44</v>
      </c>
      <c r="AC1564" t="s">
        <v>117</v>
      </c>
      <c r="AD1564" t="s">
        <v>190</v>
      </c>
      <c r="AE1564" t="s">
        <v>37</v>
      </c>
      <c r="AF1564" t="s">
        <v>37</v>
      </c>
      <c r="AG1564" t="s">
        <v>37</v>
      </c>
      <c r="AH1564" t="s">
        <v>37</v>
      </c>
      <c r="AI1564" t="s">
        <v>37</v>
      </c>
    </row>
    <row r="1565" spans="1:35" ht="16.850000000000001" customHeight="1">
      <c r="A1565" s="65" t="str">
        <f>IF(L1565="","",IF(COUNTIF(Wip!K:K,L1565)=0,IF(W1565="","KGB","KBB"),IF(AND(_xlfn.IFNA(VLOOKUP(L1565,Wip!K:M,3,0),"")="Y",Q1565="MTCAPPLYCONF"),"On Hold",IF(W1565="","KGB","KBB"))))</f>
        <v>KBB</v>
      </c>
      <c r="B1565" s="65">
        <f>IF(A1565="on hold", "on hold",
 IF(A1565="KGB", "Standard Shipment",
  IF(IFERROR(IFERROR(VLOOKUP(L1565, List!D:J, 7, 0), VLOOKUP(L1565&amp;"", List!D:J, 7, 0)), 0)=0,
   IF(IFERROR(IFERROR(VLOOKUP(L1565, 'CND List'!$A:$C, 3, 0), VLOOKUP(L1565&amp;"", 'CND List'!$A:$C, 3, 0)), 0)=0,
    IF(A1565="KBB", "-", ""),
    IFERROR(VLOOKUP(L1565, 'CND List'!$A:$C, 3, 0), VLOOKUP(L1565&amp;"", 'CND List'!$A:$C, 3, 0))
   ),
   IFERROR(VLOOKUP(L1565, List!D:J, 7, 0), VLOOKUP(L1565&amp;"", List!D:J, 7, 0))
  )
 )
)</f>
        <v>46126</v>
      </c>
      <c r="C1565" s="66" t="str">
        <f t="shared" si="25"/>
        <v>2026Q2</v>
      </c>
      <c r="D1565" s="67" t="str">
        <f ca="1">IF(C1565="Local Scrap","Closed",IFERROR(IF(A1565="kgb","Closed",IF(MID(C1565,5,1)="Q","Closed",LOOKUP(TODAY()-W1565, {0,31,91,181,366}, {"0-30天","31-90天","91-180天","181-365天","365天以上"}))), LOOKUP(TODAY()-Z1565, {0,31,91,181,366}, {"0-30天","31-90天","91-180天","181-365天","365天以上"})))</f>
        <v>Closed</v>
      </c>
      <c r="E1565" s="67" t="str" cm="1">
        <f t="array" ref="E1565">IF(A1565&lt;&gt;"kbb", "", IF(IFERROR(VALUE(V1565), 0)=MAX(INDEX(($A$2:$A$4929="kbb")*($L$2:$L$4929=L1565)*IFERROR(VALUE($V$2:$V$4929), 0), 0)), "最新", "歷史重複"))</f>
        <v>最新</v>
      </c>
      <c r="F1565" t="s">
        <v>7170</v>
      </c>
      <c r="G1565" t="s">
        <v>29</v>
      </c>
      <c r="H1565" t="s">
        <v>30</v>
      </c>
      <c r="I1565" t="s">
        <v>6154</v>
      </c>
      <c r="J1565" t="s">
        <v>7171</v>
      </c>
      <c r="K1565" t="s">
        <v>7172</v>
      </c>
      <c r="L1565" t="s">
        <v>7190</v>
      </c>
      <c r="M1565" t="s">
        <v>875</v>
      </c>
      <c r="N1565" t="s">
        <v>206</v>
      </c>
      <c r="O1565" t="s">
        <v>37</v>
      </c>
      <c r="P1565" t="s">
        <v>7190</v>
      </c>
      <c r="Q1565" t="s">
        <v>38</v>
      </c>
      <c r="R1565" t="s">
        <v>743</v>
      </c>
      <c r="S1565" t="s">
        <v>7175</v>
      </c>
      <c r="T1565" t="s">
        <v>37</v>
      </c>
      <c r="U1565" t="s">
        <v>37</v>
      </c>
      <c r="V1565" t="s">
        <v>7191</v>
      </c>
      <c r="W1565" t="s">
        <v>113</v>
      </c>
      <c r="X1565" t="s">
        <v>114</v>
      </c>
      <c r="Y1565" t="s">
        <v>7192</v>
      </c>
      <c r="Z1565" t="s">
        <v>7193</v>
      </c>
      <c r="AA1565" t="s">
        <v>44</v>
      </c>
      <c r="AB1565" t="s">
        <v>44</v>
      </c>
      <c r="AC1565" t="s">
        <v>117</v>
      </c>
      <c r="AD1565" t="s">
        <v>190</v>
      </c>
      <c r="AE1565" t="s">
        <v>37</v>
      </c>
      <c r="AF1565" t="s">
        <v>37</v>
      </c>
      <c r="AG1565" t="s">
        <v>37</v>
      </c>
      <c r="AH1565" t="s">
        <v>37</v>
      </c>
      <c r="AI1565" t="s">
        <v>37</v>
      </c>
    </row>
    <row r="1566" spans="1:35" ht="16.850000000000001" customHeight="1">
      <c r="A1566" s="65" t="str">
        <f>IF(L1566="","",IF(COUNTIF(Wip!K:K,L1566)=0,IF(W1566="","KGB","KBB"),IF(AND(_xlfn.IFNA(VLOOKUP(L1566,Wip!K:M,3,0),"")="Y",Q1566="MTCAPPLYCONF"),"On Hold",IF(W1566="","KGB","KBB"))))</f>
        <v>KGB</v>
      </c>
      <c r="B1566" s="65" t="str">
        <f>IF(A1566="on hold", "on hold",
 IF(A1566="KGB", "Standard Shipment",
  IF(IFERROR(IFERROR(VLOOKUP(L1566, List!D:J, 7, 0), VLOOKUP(L1566&amp;"", List!D:J, 7, 0)), 0)=0,
   IF(IFERROR(IFERROR(VLOOKUP(L1566, 'CND List'!$A:$C, 3, 0), VLOOKUP(L1566&amp;"", 'CND List'!$A:$C, 3, 0)), 0)=0,
    IF(A1566="KBB", "-", ""),
    IFERROR(VLOOKUP(L1566, 'CND List'!$A:$C, 3, 0), VLOOKUP(L1566&amp;"", 'CND List'!$A:$C, 3, 0))
   ),
   IFERROR(VLOOKUP(L1566, List!D:J, 7, 0), VLOOKUP(L1566&amp;"", List!D:J, 7, 0))
  )
 )
)</f>
        <v>Standard Shipment</v>
      </c>
      <c r="C1566" s="66" t="str">
        <f t="shared" si="25"/>
        <v>Standard Shipment</v>
      </c>
      <c r="D1566" s="67" t="str">
        <f ca="1">IF(C1566="Local Scrap","Closed",IFERROR(IF(A1566="kgb","Closed",IF(MID(C1566,5,1)="Q","Closed",LOOKUP(TODAY()-W1566, {0,31,91,181,366}, {"0-30天","31-90天","91-180天","181-365天","365天以上"}))), LOOKUP(TODAY()-Z1566, {0,31,91,181,366}, {"0-30天","31-90天","91-180天","181-365天","365天以上"})))</f>
        <v>Closed</v>
      </c>
      <c r="E1566" s="67" t="str" cm="1">
        <f t="array" ref="E1566">IF(A1566&lt;&gt;"kbb", "", IF(IFERROR(VALUE(V1566), 0)=MAX(INDEX(($A$2:$A$4929="kbb")*($L$2:$L$4929=L1566)*IFERROR(VALUE($V$2:$V$4929), 0), 0)), "最新", "歷史重複"))</f>
        <v/>
      </c>
      <c r="F1566" t="s">
        <v>7170</v>
      </c>
      <c r="G1566" t="s">
        <v>29</v>
      </c>
      <c r="H1566" t="s">
        <v>30</v>
      </c>
      <c r="I1566" t="s">
        <v>6154</v>
      </c>
      <c r="J1566" t="s">
        <v>7171</v>
      </c>
      <c r="K1566" t="s">
        <v>7172</v>
      </c>
      <c r="L1566" t="s">
        <v>7194</v>
      </c>
      <c r="M1566" t="s">
        <v>7099</v>
      </c>
      <c r="N1566" t="s">
        <v>206</v>
      </c>
      <c r="O1566" t="s">
        <v>37</v>
      </c>
      <c r="P1566" t="s">
        <v>7195</v>
      </c>
      <c r="Q1566" t="s">
        <v>38</v>
      </c>
      <c r="R1566" t="s">
        <v>743</v>
      </c>
      <c r="S1566" t="s">
        <v>7175</v>
      </c>
      <c r="T1566" t="s">
        <v>7196</v>
      </c>
      <c r="U1566" t="s">
        <v>7089</v>
      </c>
      <c r="V1566" t="s">
        <v>7089</v>
      </c>
      <c r="W1566" t="s">
        <v>37</v>
      </c>
      <c r="X1566" t="s">
        <v>37</v>
      </c>
      <c r="Y1566" t="s">
        <v>37</v>
      </c>
      <c r="Z1566" t="s">
        <v>7197</v>
      </c>
      <c r="AA1566" t="s">
        <v>44</v>
      </c>
      <c r="AB1566" t="s">
        <v>44</v>
      </c>
      <c r="AC1566" t="s">
        <v>45</v>
      </c>
      <c r="AD1566" t="s">
        <v>190</v>
      </c>
      <c r="AE1566" t="s">
        <v>7091</v>
      </c>
      <c r="AF1566" t="s">
        <v>48</v>
      </c>
      <c r="AG1566">
        <v>621794</v>
      </c>
      <c r="AH1566">
        <v>1</v>
      </c>
      <c r="AI1566">
        <v>1</v>
      </c>
    </row>
    <row r="1567" spans="1:35" ht="16.850000000000001" customHeight="1">
      <c r="A1567" s="65" t="str">
        <f>IF(L1567="","",IF(COUNTIF(Wip!K:K,L1567)=0,IF(W1567="","KGB","KBB"),IF(AND(_xlfn.IFNA(VLOOKUP(L1567,Wip!K:M,3,0),"")="Y",Q1567="MTCAPPLYCONF"),"On Hold",IF(W1567="","KGB","KBB"))))</f>
        <v>KBB</v>
      </c>
      <c r="B1567" s="65">
        <f>IF(A1567="on hold", "on hold",
 IF(A1567="KGB", "Standard Shipment",
  IF(IFERROR(IFERROR(VLOOKUP(L1567, List!D:J, 7, 0), VLOOKUP(L1567&amp;"", List!D:J, 7, 0)), 0)=0,
   IF(IFERROR(IFERROR(VLOOKUP(L1567, 'CND List'!$A:$C, 3, 0), VLOOKUP(L1567&amp;"", 'CND List'!$A:$C, 3, 0)), 0)=0,
    IF(A1567="KBB", "-", ""),
    IFERROR(VLOOKUP(L1567, 'CND List'!$A:$C, 3, 0), VLOOKUP(L1567&amp;"", 'CND List'!$A:$C, 3, 0))
   ),
   IFERROR(VLOOKUP(L1567, List!D:J, 7, 0), VLOOKUP(L1567&amp;"", List!D:J, 7, 0))
  )
 )
)</f>
        <v>46126</v>
      </c>
      <c r="C1567" s="66" t="str">
        <f t="shared" si="25"/>
        <v>2026Q2</v>
      </c>
      <c r="D1567" s="67" t="str">
        <f ca="1">IF(C1567="Local Scrap","Closed",IFERROR(IF(A1567="kgb","Closed",IF(MID(C1567,5,1)="Q","Closed",LOOKUP(TODAY()-W1567, {0,31,91,181,366}, {"0-30天","31-90天","91-180天","181-365天","365天以上"}))), LOOKUP(TODAY()-Z1567, {0,31,91,181,366}, {"0-30天","31-90天","91-180天","181-365天","365天以上"})))</f>
        <v>Closed</v>
      </c>
      <c r="E1567" s="67" t="str" cm="1">
        <f t="array" ref="E1567">IF(A1567&lt;&gt;"kbb", "", IF(IFERROR(VALUE(V1567), 0)=MAX(INDEX(($A$2:$A$4929="kbb")*($L$2:$L$4929=L1567)*IFERROR(VALUE($V$2:$V$4929), 0), 0)), "最新", "歷史重複"))</f>
        <v>最新</v>
      </c>
      <c r="F1567" t="s">
        <v>7170</v>
      </c>
      <c r="G1567" t="s">
        <v>29</v>
      </c>
      <c r="H1567" t="s">
        <v>30</v>
      </c>
      <c r="I1567" t="s">
        <v>6154</v>
      </c>
      <c r="J1567" t="s">
        <v>7171</v>
      </c>
      <c r="K1567" t="s">
        <v>7172</v>
      </c>
      <c r="L1567" t="s">
        <v>6521</v>
      </c>
      <c r="M1567" t="s">
        <v>3523</v>
      </c>
      <c r="N1567" t="s">
        <v>206</v>
      </c>
      <c r="O1567" t="s">
        <v>37</v>
      </c>
      <c r="P1567" t="s">
        <v>6521</v>
      </c>
      <c r="Q1567" t="s">
        <v>38</v>
      </c>
      <c r="R1567" t="s">
        <v>743</v>
      </c>
      <c r="S1567" t="s">
        <v>7180</v>
      </c>
      <c r="T1567" t="s">
        <v>37</v>
      </c>
      <c r="U1567" t="s">
        <v>37</v>
      </c>
      <c r="V1567" t="s">
        <v>7198</v>
      </c>
      <c r="W1567" t="s">
        <v>113</v>
      </c>
      <c r="X1567" t="s">
        <v>114</v>
      </c>
      <c r="Y1567" t="s">
        <v>7199</v>
      </c>
      <c r="Z1567" t="s">
        <v>7200</v>
      </c>
      <c r="AA1567" t="s">
        <v>44</v>
      </c>
      <c r="AB1567" t="s">
        <v>44</v>
      </c>
      <c r="AC1567" t="s">
        <v>117</v>
      </c>
      <c r="AD1567" t="s">
        <v>190</v>
      </c>
      <c r="AE1567" t="s">
        <v>37</v>
      </c>
      <c r="AF1567" t="s">
        <v>37</v>
      </c>
      <c r="AG1567" t="s">
        <v>37</v>
      </c>
      <c r="AH1567" t="s">
        <v>37</v>
      </c>
      <c r="AI1567" t="s">
        <v>37</v>
      </c>
    </row>
    <row r="1568" spans="1:35" ht="16.850000000000001" customHeight="1">
      <c r="A1568" s="65" t="str">
        <f>IF(L1568="","",IF(COUNTIF(Wip!K:K,L1568)=0,IF(W1568="","KGB","KBB"),IF(AND(_xlfn.IFNA(VLOOKUP(L1568,Wip!K:M,3,0),"")="Y",Q1568="MTCAPPLYCONF"),"On Hold",IF(W1568="","KGB","KBB"))))</f>
        <v>KBB</v>
      </c>
      <c r="B1568" s="65">
        <f>IF(A1568="on hold", "on hold",
 IF(A1568="KGB", "Standard Shipment",
  IF(IFERROR(IFERROR(VLOOKUP(L1568, List!D:J, 7, 0), VLOOKUP(L1568&amp;"", List!D:J, 7, 0)), 0)=0,
   IF(IFERROR(IFERROR(VLOOKUP(L1568, 'CND List'!$A:$C, 3, 0), VLOOKUP(L1568&amp;"", 'CND List'!$A:$C, 3, 0)), 0)=0,
    IF(A1568="KBB", "-", ""),
    IFERROR(VLOOKUP(L1568, 'CND List'!$A:$C, 3, 0), VLOOKUP(L1568&amp;"", 'CND List'!$A:$C, 3, 0))
   ),
   IFERROR(VLOOKUP(L1568, List!D:J, 7, 0), VLOOKUP(L1568&amp;"", List!D:J, 7, 0))
  )
 )
)</f>
        <v>46126</v>
      </c>
      <c r="C1568" s="66" t="str">
        <f t="shared" si="25"/>
        <v>2026Q2</v>
      </c>
      <c r="D1568" s="67" t="str">
        <f ca="1">IF(C1568="Local Scrap","Closed",IFERROR(IF(A1568="kgb","Closed",IF(MID(C1568,5,1)="Q","Closed",LOOKUP(TODAY()-W1568, {0,31,91,181,366}, {"0-30天","31-90天","91-180天","181-365天","365天以上"}))), LOOKUP(TODAY()-Z1568, {0,31,91,181,366}, {"0-30天","31-90天","91-180天","181-365天","365天以上"})))</f>
        <v>Closed</v>
      </c>
      <c r="E1568" s="67" t="str" cm="1">
        <f t="array" ref="E1568">IF(A1568&lt;&gt;"kbb", "", IF(IFERROR(VALUE(V1568), 0)=MAX(INDEX(($A$2:$A$4929="kbb")*($L$2:$L$4929=L1568)*IFERROR(VALUE($V$2:$V$4929), 0), 0)), "最新", "歷史重複"))</f>
        <v>最新</v>
      </c>
      <c r="F1568" t="s">
        <v>7201</v>
      </c>
      <c r="G1568" t="s">
        <v>29</v>
      </c>
      <c r="H1568" t="s">
        <v>30</v>
      </c>
      <c r="I1568" t="s">
        <v>6154</v>
      </c>
      <c r="J1568" t="s">
        <v>7202</v>
      </c>
      <c r="K1568" t="s">
        <v>7203</v>
      </c>
      <c r="L1568" t="s">
        <v>7204</v>
      </c>
      <c r="M1568" t="s">
        <v>949</v>
      </c>
      <c r="N1568" t="s">
        <v>456</v>
      </c>
      <c r="O1568" t="s">
        <v>37</v>
      </c>
      <c r="P1568" t="s">
        <v>7204</v>
      </c>
      <c r="Q1568" t="s">
        <v>38</v>
      </c>
      <c r="R1568" t="s">
        <v>743</v>
      </c>
      <c r="S1568" t="s">
        <v>7205</v>
      </c>
      <c r="T1568" t="s">
        <v>37</v>
      </c>
      <c r="U1568" t="s">
        <v>37</v>
      </c>
      <c r="V1568" t="s">
        <v>7206</v>
      </c>
      <c r="W1568" t="s">
        <v>517</v>
      </c>
      <c r="X1568" t="s">
        <v>114</v>
      </c>
      <c r="Y1568" t="s">
        <v>518</v>
      </c>
      <c r="Z1568" t="s">
        <v>7207</v>
      </c>
      <c r="AA1568" t="s">
        <v>44</v>
      </c>
      <c r="AB1568" t="s">
        <v>44</v>
      </c>
      <c r="AC1568" t="s">
        <v>117</v>
      </c>
      <c r="AD1568" t="s">
        <v>460</v>
      </c>
      <c r="AE1568" t="s">
        <v>37</v>
      </c>
      <c r="AF1568" t="s">
        <v>37</v>
      </c>
      <c r="AG1568" t="s">
        <v>37</v>
      </c>
      <c r="AH1568" t="s">
        <v>37</v>
      </c>
      <c r="AI1568" t="s">
        <v>37</v>
      </c>
    </row>
    <row r="1569" spans="1:35" ht="16.850000000000001" customHeight="1">
      <c r="A1569" s="65" t="str">
        <f>IF(L1569="","",IF(COUNTIF(Wip!K:K,L1569)=0,IF(W1569="","KGB","KBB"),IF(AND(_xlfn.IFNA(VLOOKUP(L1569,Wip!K:M,3,0),"")="Y",Q1569="MTCAPPLYCONF"),"On Hold",IF(W1569="","KGB","KBB"))))</f>
        <v>KGB</v>
      </c>
      <c r="B1569" s="65" t="str">
        <f>IF(A1569="on hold", "on hold",
 IF(A1569="KGB", "Standard Shipment",
  IF(IFERROR(IFERROR(VLOOKUP(L1569, List!D:J, 7, 0), VLOOKUP(L1569&amp;"", List!D:J, 7, 0)), 0)=0,
   IF(IFERROR(IFERROR(VLOOKUP(L1569, 'CND List'!$A:$C, 3, 0), VLOOKUP(L1569&amp;"", 'CND List'!$A:$C, 3, 0)), 0)=0,
    IF(A1569="KBB", "-", ""),
    IFERROR(VLOOKUP(L1569, 'CND List'!$A:$C, 3, 0), VLOOKUP(L1569&amp;"", 'CND List'!$A:$C, 3, 0))
   ),
   IFERROR(VLOOKUP(L1569, List!D:J, 7, 0), VLOOKUP(L1569&amp;"", List!D:J, 7, 0))
  )
 )
)</f>
        <v>Standard Shipment</v>
      </c>
      <c r="C1569" s="66" t="str">
        <f t="shared" si="25"/>
        <v>Standard Shipment</v>
      </c>
      <c r="D1569" s="67" t="str">
        <f ca="1">IF(C1569="Local Scrap","Closed",IFERROR(IF(A1569="kgb","Closed",IF(MID(C1569,5,1)="Q","Closed",LOOKUP(TODAY()-W1569, {0,31,91,181,366}, {"0-30天","31-90天","91-180天","181-365天","365天以上"}))), LOOKUP(TODAY()-Z1569, {0,31,91,181,366}, {"0-30天","31-90天","91-180天","181-365天","365天以上"})))</f>
        <v>Closed</v>
      </c>
      <c r="E1569" s="67" t="str" cm="1">
        <f t="array" ref="E1569">IF(A1569&lt;&gt;"kbb", "", IF(IFERROR(VALUE(V1569), 0)=MAX(INDEX(($A$2:$A$4929="kbb")*($L$2:$L$4929=L1569)*IFERROR(VALUE($V$2:$V$4929), 0), 0)), "最新", "歷史重複"))</f>
        <v/>
      </c>
      <c r="F1569" t="s">
        <v>7201</v>
      </c>
      <c r="G1569" t="s">
        <v>29</v>
      </c>
      <c r="H1569" t="s">
        <v>30</v>
      </c>
      <c r="I1569" t="s">
        <v>6154</v>
      </c>
      <c r="J1569" t="s">
        <v>7202</v>
      </c>
      <c r="K1569" t="s">
        <v>7203</v>
      </c>
      <c r="L1569" t="s">
        <v>7208</v>
      </c>
      <c r="M1569" t="s">
        <v>455</v>
      </c>
      <c r="N1569" t="s">
        <v>456</v>
      </c>
      <c r="O1569" t="s">
        <v>37</v>
      </c>
      <c r="P1569" t="s">
        <v>7209</v>
      </c>
      <c r="Q1569" t="s">
        <v>38</v>
      </c>
      <c r="R1569" t="s">
        <v>743</v>
      </c>
      <c r="S1569" t="s">
        <v>7205</v>
      </c>
      <c r="T1569" t="s">
        <v>7210</v>
      </c>
      <c r="U1569" t="s">
        <v>7089</v>
      </c>
      <c r="V1569" t="s">
        <v>7089</v>
      </c>
      <c r="W1569" t="s">
        <v>37</v>
      </c>
      <c r="X1569" t="s">
        <v>37</v>
      </c>
      <c r="Y1569" t="s">
        <v>37</v>
      </c>
      <c r="Z1569" t="s">
        <v>7211</v>
      </c>
      <c r="AA1569" t="s">
        <v>44</v>
      </c>
      <c r="AB1569" t="s">
        <v>44</v>
      </c>
      <c r="AC1569" t="s">
        <v>45</v>
      </c>
      <c r="AD1569" t="s">
        <v>460</v>
      </c>
      <c r="AE1569" t="s">
        <v>7091</v>
      </c>
      <c r="AF1569" t="s">
        <v>48</v>
      </c>
      <c r="AG1569">
        <v>621794</v>
      </c>
      <c r="AH1569">
        <v>1</v>
      </c>
      <c r="AI1569">
        <v>1</v>
      </c>
    </row>
    <row r="1570" spans="1:35" ht="16.850000000000001" customHeight="1">
      <c r="A1570" s="65" t="str">
        <f>IF(L1570="","",IF(COUNTIF(Wip!K:K,L1570)=0,IF(W1570="","KGB","KBB"),IF(AND(_xlfn.IFNA(VLOOKUP(L1570,Wip!K:M,3,0),"")="Y",Q1570="MTCAPPLYCONF"),"On Hold",IF(W1570="","KGB","KBB"))))</f>
        <v>KBB</v>
      </c>
      <c r="B1570" s="65">
        <f>IF(A1570="on hold", "on hold",
 IF(A1570="KGB", "Standard Shipment",
  IF(IFERROR(IFERROR(VLOOKUP(L1570, List!D:J, 7, 0), VLOOKUP(L1570&amp;"", List!D:J, 7, 0)), 0)=0,
   IF(IFERROR(IFERROR(VLOOKUP(L1570, 'CND List'!$A:$C, 3, 0), VLOOKUP(L1570&amp;"", 'CND List'!$A:$C, 3, 0)), 0)=0,
    IF(A1570="KBB", "-", ""),
    IFERROR(VLOOKUP(L1570, 'CND List'!$A:$C, 3, 0), VLOOKUP(L1570&amp;"", 'CND List'!$A:$C, 3, 0))
   ),
   IFERROR(VLOOKUP(L1570, List!D:J, 7, 0), VLOOKUP(L1570&amp;"", List!D:J, 7, 0))
  )
 )
)</f>
        <v>46126</v>
      </c>
      <c r="C1570" s="66" t="str">
        <f t="shared" si="25"/>
        <v>2026Q2</v>
      </c>
      <c r="D1570" s="67" t="str">
        <f ca="1">IF(C1570="Local Scrap","Closed",IFERROR(IF(A1570="kgb","Closed",IF(MID(C1570,5,1)="Q","Closed",LOOKUP(TODAY()-W1570, {0,31,91,181,366}, {"0-30天","31-90天","91-180天","181-365天","365天以上"}))), LOOKUP(TODAY()-Z1570, {0,31,91,181,366}, {"0-30天","31-90天","91-180天","181-365天","365天以上"})))</f>
        <v>Closed</v>
      </c>
      <c r="E1570" s="67" t="str" cm="1">
        <f t="array" ref="E1570">IF(A1570&lt;&gt;"kbb", "", IF(IFERROR(VALUE(V1570), 0)=MAX(INDEX(($A$2:$A$4929="kbb")*($L$2:$L$4929=L1570)*IFERROR(VALUE($V$2:$V$4929), 0), 0)), "最新", "歷史重複"))</f>
        <v>最新</v>
      </c>
      <c r="F1570" t="s">
        <v>7201</v>
      </c>
      <c r="G1570" t="s">
        <v>29</v>
      </c>
      <c r="H1570" t="s">
        <v>30</v>
      </c>
      <c r="I1570" t="s">
        <v>6154</v>
      </c>
      <c r="J1570" t="s">
        <v>7202</v>
      </c>
      <c r="K1570" t="s">
        <v>7203</v>
      </c>
      <c r="L1570" t="s">
        <v>7212</v>
      </c>
      <c r="M1570" t="s">
        <v>1044</v>
      </c>
      <c r="N1570" t="s">
        <v>439</v>
      </c>
      <c r="O1570" t="s">
        <v>37</v>
      </c>
      <c r="P1570" t="s">
        <v>7212</v>
      </c>
      <c r="Q1570" t="s">
        <v>38</v>
      </c>
      <c r="R1570" t="s">
        <v>743</v>
      </c>
      <c r="S1570" t="s">
        <v>7205</v>
      </c>
      <c r="T1570" t="s">
        <v>37</v>
      </c>
      <c r="U1570" t="s">
        <v>37</v>
      </c>
      <c r="V1570" t="s">
        <v>7213</v>
      </c>
      <c r="W1570" t="s">
        <v>1157</v>
      </c>
      <c r="X1570" t="s">
        <v>114</v>
      </c>
      <c r="Y1570" t="s">
        <v>1158</v>
      </c>
      <c r="Z1570" t="s">
        <v>7214</v>
      </c>
      <c r="AA1570" t="s">
        <v>44</v>
      </c>
      <c r="AB1570" t="s">
        <v>44</v>
      </c>
      <c r="AC1570" t="s">
        <v>117</v>
      </c>
      <c r="AD1570" t="s">
        <v>443</v>
      </c>
      <c r="AE1570" t="s">
        <v>37</v>
      </c>
      <c r="AF1570" t="s">
        <v>37</v>
      </c>
      <c r="AG1570" t="s">
        <v>37</v>
      </c>
      <c r="AH1570" t="s">
        <v>37</v>
      </c>
      <c r="AI1570" t="s">
        <v>37</v>
      </c>
    </row>
    <row r="1571" spans="1:35" ht="16.850000000000001" customHeight="1">
      <c r="A1571" s="65" t="str">
        <f>IF(L1571="","",IF(COUNTIF(Wip!K:K,L1571)=0,IF(W1571="","KGB","KBB"),IF(AND(_xlfn.IFNA(VLOOKUP(L1571,Wip!K:M,3,0),"")="Y",Q1571="MTCAPPLYCONF"),"On Hold",IF(W1571="","KGB","KBB"))))</f>
        <v>KGB</v>
      </c>
      <c r="B1571" s="65" t="str">
        <f>IF(A1571="on hold", "on hold",
 IF(A1571="KGB", "Standard Shipment",
  IF(IFERROR(IFERROR(VLOOKUP(L1571, List!D:J, 7, 0), VLOOKUP(L1571&amp;"", List!D:J, 7, 0)), 0)=0,
   IF(IFERROR(IFERROR(VLOOKUP(L1571, 'CND List'!$A:$C, 3, 0), VLOOKUP(L1571&amp;"", 'CND List'!$A:$C, 3, 0)), 0)=0,
    IF(A1571="KBB", "-", ""),
    IFERROR(VLOOKUP(L1571, 'CND List'!$A:$C, 3, 0), VLOOKUP(L1571&amp;"", 'CND List'!$A:$C, 3, 0))
   ),
   IFERROR(VLOOKUP(L1571, List!D:J, 7, 0), VLOOKUP(L1571&amp;"", List!D:J, 7, 0))
  )
 )
)</f>
        <v>Standard Shipment</v>
      </c>
      <c r="C1571" s="66" t="str">
        <f t="shared" si="25"/>
        <v>Standard Shipment</v>
      </c>
      <c r="D1571" s="67" t="str">
        <f ca="1">IF(C1571="Local Scrap","Closed",IFERROR(IF(A1571="kgb","Closed",IF(MID(C1571,5,1)="Q","Closed",LOOKUP(TODAY()-W1571, {0,31,91,181,366}, {"0-30天","31-90天","91-180天","181-365天","365天以上"}))), LOOKUP(TODAY()-Z1571, {0,31,91,181,366}, {"0-30天","31-90天","91-180天","181-365天","365天以上"})))</f>
        <v>Closed</v>
      </c>
      <c r="E1571" s="67" t="str" cm="1">
        <f t="array" ref="E1571">IF(A1571&lt;&gt;"kbb", "", IF(IFERROR(VALUE(V1571), 0)=MAX(INDEX(($A$2:$A$4929="kbb")*($L$2:$L$4929=L1571)*IFERROR(VALUE($V$2:$V$4929), 0), 0)), "最新", "歷史重複"))</f>
        <v/>
      </c>
      <c r="F1571" t="s">
        <v>7201</v>
      </c>
      <c r="G1571" t="s">
        <v>29</v>
      </c>
      <c r="H1571" t="s">
        <v>30</v>
      </c>
      <c r="I1571" t="s">
        <v>6154</v>
      </c>
      <c r="J1571" t="s">
        <v>7202</v>
      </c>
      <c r="K1571" t="s">
        <v>7203</v>
      </c>
      <c r="L1571" t="s">
        <v>7215</v>
      </c>
      <c r="M1571" t="s">
        <v>455</v>
      </c>
      <c r="N1571" t="s">
        <v>456</v>
      </c>
      <c r="O1571" t="s">
        <v>37</v>
      </c>
      <c r="P1571" t="s">
        <v>7216</v>
      </c>
      <c r="Q1571" t="s">
        <v>38</v>
      </c>
      <c r="R1571" t="s">
        <v>743</v>
      </c>
      <c r="S1571" t="s">
        <v>7205</v>
      </c>
      <c r="T1571" t="s">
        <v>7217</v>
      </c>
      <c r="U1571" t="s">
        <v>7089</v>
      </c>
      <c r="V1571" t="s">
        <v>7089</v>
      </c>
      <c r="W1571" t="s">
        <v>37</v>
      </c>
      <c r="X1571" t="s">
        <v>37</v>
      </c>
      <c r="Y1571" t="s">
        <v>37</v>
      </c>
      <c r="Z1571" t="s">
        <v>7218</v>
      </c>
      <c r="AA1571" t="s">
        <v>44</v>
      </c>
      <c r="AB1571" t="s">
        <v>44</v>
      </c>
      <c r="AC1571" t="s">
        <v>45</v>
      </c>
      <c r="AD1571" t="s">
        <v>460</v>
      </c>
      <c r="AE1571" t="s">
        <v>7091</v>
      </c>
      <c r="AF1571" t="s">
        <v>48</v>
      </c>
      <c r="AG1571">
        <v>621794</v>
      </c>
      <c r="AH1571">
        <v>1</v>
      </c>
      <c r="AI1571">
        <v>1</v>
      </c>
    </row>
    <row r="1572" spans="1:35" ht="16.850000000000001" customHeight="1">
      <c r="A1572" s="65" t="str">
        <f>IF(L1572="","",IF(COUNTIF(Wip!K:K,L1572)=0,IF(W1572="","KGB","KBB"),IF(AND(_xlfn.IFNA(VLOOKUP(L1572,Wip!K:M,3,0),"")="Y",Q1572="MTCAPPLYCONF"),"On Hold",IF(W1572="","KGB","KBB"))))</f>
        <v>KGB</v>
      </c>
      <c r="B1572" s="65" t="str">
        <f>IF(A1572="on hold", "on hold",
 IF(A1572="KGB", "Standard Shipment",
  IF(IFERROR(IFERROR(VLOOKUP(L1572, List!D:J, 7, 0), VLOOKUP(L1572&amp;"", List!D:J, 7, 0)), 0)=0,
   IF(IFERROR(IFERROR(VLOOKUP(L1572, 'CND List'!$A:$C, 3, 0), VLOOKUP(L1572&amp;"", 'CND List'!$A:$C, 3, 0)), 0)=0,
    IF(A1572="KBB", "-", ""),
    IFERROR(VLOOKUP(L1572, 'CND List'!$A:$C, 3, 0), VLOOKUP(L1572&amp;"", 'CND List'!$A:$C, 3, 0))
   ),
   IFERROR(VLOOKUP(L1572, List!D:J, 7, 0), VLOOKUP(L1572&amp;"", List!D:J, 7, 0))
  )
 )
)</f>
        <v>Standard Shipment</v>
      </c>
      <c r="C1572" s="66" t="str">
        <f t="shared" si="25"/>
        <v>Standard Shipment</v>
      </c>
      <c r="D1572" s="67" t="str">
        <f ca="1">IF(C1572="Local Scrap","Closed",IFERROR(IF(A1572="kgb","Closed",IF(MID(C1572,5,1)="Q","Closed",LOOKUP(TODAY()-W1572, {0,31,91,181,366}, {"0-30天","31-90天","91-180天","181-365天","365天以上"}))), LOOKUP(TODAY()-Z1572, {0,31,91,181,366}, {"0-30天","31-90天","91-180天","181-365天","365天以上"})))</f>
        <v>Closed</v>
      </c>
      <c r="E1572" s="67" t="str" cm="1">
        <f t="array" ref="E1572">IF(A1572&lt;&gt;"kbb", "", IF(IFERROR(VALUE(V1572), 0)=MAX(INDEX(($A$2:$A$4929="kbb")*($L$2:$L$4929=L1572)*IFERROR(VALUE($V$2:$V$4929), 0), 0)), "最新", "歷史重複"))</f>
        <v/>
      </c>
      <c r="F1572" t="s">
        <v>7201</v>
      </c>
      <c r="G1572" t="s">
        <v>29</v>
      </c>
      <c r="H1572" t="s">
        <v>30</v>
      </c>
      <c r="I1572" t="s">
        <v>6154</v>
      </c>
      <c r="J1572" t="s">
        <v>7202</v>
      </c>
      <c r="K1572" t="s">
        <v>7203</v>
      </c>
      <c r="L1572" t="s">
        <v>7219</v>
      </c>
      <c r="M1572" t="s">
        <v>949</v>
      </c>
      <c r="N1572" t="s">
        <v>456</v>
      </c>
      <c r="O1572" t="s">
        <v>37</v>
      </c>
      <c r="P1572" t="s">
        <v>7220</v>
      </c>
      <c r="Q1572" t="s">
        <v>38</v>
      </c>
      <c r="R1572" t="s">
        <v>743</v>
      </c>
      <c r="S1572" t="s">
        <v>7205</v>
      </c>
      <c r="T1572" t="s">
        <v>7221</v>
      </c>
      <c r="U1572" t="s">
        <v>7089</v>
      </c>
      <c r="V1572" t="s">
        <v>7089</v>
      </c>
      <c r="W1572" t="s">
        <v>37</v>
      </c>
      <c r="X1572" t="s">
        <v>37</v>
      </c>
      <c r="Y1572" t="s">
        <v>37</v>
      </c>
      <c r="Z1572" t="s">
        <v>7222</v>
      </c>
      <c r="AA1572" t="s">
        <v>44</v>
      </c>
      <c r="AB1572" t="s">
        <v>44</v>
      </c>
      <c r="AC1572" t="s">
        <v>45</v>
      </c>
      <c r="AD1572" t="s">
        <v>460</v>
      </c>
      <c r="AE1572" t="s">
        <v>7091</v>
      </c>
      <c r="AF1572" t="s">
        <v>48</v>
      </c>
      <c r="AG1572">
        <v>621794</v>
      </c>
      <c r="AH1572">
        <v>1</v>
      </c>
      <c r="AI1572">
        <v>1</v>
      </c>
    </row>
    <row r="1573" spans="1:35" ht="16.850000000000001" customHeight="1">
      <c r="A1573" s="65" t="str">
        <f>IF(L1573="","",IF(COUNTIF(Wip!K:K,L1573)=0,IF(W1573="","KGB","KBB"),IF(AND(_xlfn.IFNA(VLOOKUP(L1573,Wip!K:M,3,0),"")="Y",Q1573="MTCAPPLYCONF"),"On Hold",IF(W1573="","KGB","KBB"))))</f>
        <v>KGB</v>
      </c>
      <c r="B1573" s="65" t="str">
        <f>IF(A1573="on hold", "on hold",
 IF(A1573="KGB", "Standard Shipment",
  IF(IFERROR(IFERROR(VLOOKUP(L1573, List!D:J, 7, 0), VLOOKUP(L1573&amp;"", List!D:J, 7, 0)), 0)=0,
   IF(IFERROR(IFERROR(VLOOKUP(L1573, 'CND List'!$A:$C, 3, 0), VLOOKUP(L1573&amp;"", 'CND List'!$A:$C, 3, 0)), 0)=0,
    IF(A1573="KBB", "-", ""),
    IFERROR(VLOOKUP(L1573, 'CND List'!$A:$C, 3, 0), VLOOKUP(L1573&amp;"", 'CND List'!$A:$C, 3, 0))
   ),
   IFERROR(VLOOKUP(L1573, List!D:J, 7, 0), VLOOKUP(L1573&amp;"", List!D:J, 7, 0))
  )
 )
)</f>
        <v>Standard Shipment</v>
      </c>
      <c r="C1573" s="66" t="str">
        <f t="shared" si="25"/>
        <v>Standard Shipment</v>
      </c>
      <c r="D1573" s="67" t="str">
        <f ca="1">IF(C1573="Local Scrap","Closed",IFERROR(IF(A1573="kgb","Closed",IF(MID(C1573,5,1)="Q","Closed",LOOKUP(TODAY()-W1573, {0,31,91,181,366}, {"0-30天","31-90天","91-180天","181-365天","365天以上"}))), LOOKUP(TODAY()-Z1573, {0,31,91,181,366}, {"0-30天","31-90天","91-180天","181-365天","365天以上"})))</f>
        <v>Closed</v>
      </c>
      <c r="E1573" s="67" t="str" cm="1">
        <f t="array" ref="E1573">IF(A1573&lt;&gt;"kbb", "", IF(IFERROR(VALUE(V1573), 0)=MAX(INDEX(($A$2:$A$4929="kbb")*($L$2:$L$4929=L1573)*IFERROR(VALUE($V$2:$V$4929), 0), 0)), "最新", "歷史重複"))</f>
        <v/>
      </c>
      <c r="F1573" t="s">
        <v>7201</v>
      </c>
      <c r="G1573" t="s">
        <v>29</v>
      </c>
      <c r="H1573" t="s">
        <v>30</v>
      </c>
      <c r="I1573" t="s">
        <v>6154</v>
      </c>
      <c r="J1573" t="s">
        <v>7202</v>
      </c>
      <c r="K1573" t="s">
        <v>7203</v>
      </c>
      <c r="L1573" t="s">
        <v>7223</v>
      </c>
      <c r="M1573" t="s">
        <v>949</v>
      </c>
      <c r="N1573" t="s">
        <v>456</v>
      </c>
      <c r="O1573" t="s">
        <v>37</v>
      </c>
      <c r="P1573" t="s">
        <v>7224</v>
      </c>
      <c r="Q1573" t="s">
        <v>38</v>
      </c>
      <c r="R1573" t="s">
        <v>743</v>
      </c>
      <c r="S1573" t="s">
        <v>7205</v>
      </c>
      <c r="T1573" t="s">
        <v>7225</v>
      </c>
      <c r="U1573" t="s">
        <v>7089</v>
      </c>
      <c r="V1573" t="s">
        <v>7089</v>
      </c>
      <c r="W1573" t="s">
        <v>37</v>
      </c>
      <c r="X1573" t="s">
        <v>37</v>
      </c>
      <c r="Y1573" t="s">
        <v>37</v>
      </c>
      <c r="Z1573" t="s">
        <v>7226</v>
      </c>
      <c r="AA1573" t="s">
        <v>44</v>
      </c>
      <c r="AB1573" t="s">
        <v>44</v>
      </c>
      <c r="AC1573" t="s">
        <v>45</v>
      </c>
      <c r="AD1573" t="s">
        <v>460</v>
      </c>
      <c r="AE1573" t="s">
        <v>7091</v>
      </c>
      <c r="AF1573" t="s">
        <v>48</v>
      </c>
      <c r="AG1573">
        <v>621794</v>
      </c>
      <c r="AH1573">
        <v>1</v>
      </c>
      <c r="AI1573">
        <v>1</v>
      </c>
    </row>
    <row r="1574" spans="1:35" ht="16.850000000000001" customHeight="1">
      <c r="A1574" s="65" t="str">
        <f>IF(L1574="","",IF(COUNTIF(Wip!K:K,L1574)=0,IF(W1574="","KGB","KBB"),IF(AND(_xlfn.IFNA(VLOOKUP(L1574,Wip!K:M,3,0),"")="Y",Q1574="MTCAPPLYCONF"),"On Hold",IF(W1574="","KGB","KBB"))))</f>
        <v>KGB</v>
      </c>
      <c r="B1574" s="65" t="str">
        <f>IF(A1574="on hold", "on hold",
 IF(A1574="KGB", "Standard Shipment",
  IF(IFERROR(IFERROR(VLOOKUP(L1574, List!D:J, 7, 0), VLOOKUP(L1574&amp;"", List!D:J, 7, 0)), 0)=0,
   IF(IFERROR(IFERROR(VLOOKUP(L1574, 'CND List'!$A:$C, 3, 0), VLOOKUP(L1574&amp;"", 'CND List'!$A:$C, 3, 0)), 0)=0,
    IF(A1574="KBB", "-", ""),
    IFERROR(VLOOKUP(L1574, 'CND List'!$A:$C, 3, 0), VLOOKUP(L1574&amp;"", 'CND List'!$A:$C, 3, 0))
   ),
   IFERROR(VLOOKUP(L1574, List!D:J, 7, 0), VLOOKUP(L1574&amp;"", List!D:J, 7, 0))
  )
 )
)</f>
        <v>Standard Shipment</v>
      </c>
      <c r="C1574" s="66" t="str">
        <f t="shared" si="25"/>
        <v>Standard Shipment</v>
      </c>
      <c r="D1574" s="67" t="str">
        <f ca="1">IF(C1574="Local Scrap","Closed",IFERROR(IF(A1574="kgb","Closed",IF(MID(C1574,5,1)="Q","Closed",LOOKUP(TODAY()-W1574, {0,31,91,181,366}, {"0-30天","31-90天","91-180天","181-365天","365天以上"}))), LOOKUP(TODAY()-Z1574, {0,31,91,181,366}, {"0-30天","31-90天","91-180天","181-365天","365天以上"})))</f>
        <v>Closed</v>
      </c>
      <c r="E1574" s="67" t="str" cm="1">
        <f t="array" ref="E1574">IF(A1574&lt;&gt;"kbb", "", IF(IFERROR(VALUE(V1574), 0)=MAX(INDEX(($A$2:$A$4929="kbb")*($L$2:$L$4929=L1574)*IFERROR(VALUE($V$2:$V$4929), 0), 0)), "最新", "歷史重複"))</f>
        <v/>
      </c>
      <c r="F1574" t="s">
        <v>7227</v>
      </c>
      <c r="G1574" t="s">
        <v>29</v>
      </c>
      <c r="H1574" t="s">
        <v>30</v>
      </c>
      <c r="I1574" t="s">
        <v>6154</v>
      </c>
      <c r="J1574" t="s">
        <v>7228</v>
      </c>
      <c r="K1574" t="s">
        <v>7229</v>
      </c>
      <c r="L1574" t="s">
        <v>7230</v>
      </c>
      <c r="M1574" t="s">
        <v>7231</v>
      </c>
      <c r="N1574" t="s">
        <v>1747</v>
      </c>
      <c r="O1574" t="s">
        <v>37</v>
      </c>
      <c r="P1574" t="s">
        <v>7232</v>
      </c>
      <c r="Q1574" t="s">
        <v>38</v>
      </c>
      <c r="R1574" t="s">
        <v>743</v>
      </c>
      <c r="S1574" t="s">
        <v>7233</v>
      </c>
      <c r="T1574" t="s">
        <v>7234</v>
      </c>
      <c r="U1574" t="s">
        <v>7235</v>
      </c>
      <c r="V1574" t="s">
        <v>7235</v>
      </c>
      <c r="W1574" t="s">
        <v>37</v>
      </c>
      <c r="X1574" t="s">
        <v>37</v>
      </c>
      <c r="Y1574" t="s">
        <v>37</v>
      </c>
      <c r="Z1574" t="s">
        <v>7236</v>
      </c>
      <c r="AA1574" t="s">
        <v>44</v>
      </c>
      <c r="AB1574" t="s">
        <v>44</v>
      </c>
      <c r="AC1574" t="s">
        <v>45</v>
      </c>
      <c r="AD1574" t="s">
        <v>1532</v>
      </c>
      <c r="AE1574" t="s">
        <v>7237</v>
      </c>
      <c r="AF1574" t="s">
        <v>48</v>
      </c>
      <c r="AG1574">
        <v>621802</v>
      </c>
      <c r="AH1574">
        <v>1</v>
      </c>
      <c r="AI1574">
        <v>1</v>
      </c>
    </row>
    <row r="1575" spans="1:35" ht="16.850000000000001" customHeight="1">
      <c r="A1575" s="65" t="str">
        <f>IF(L1575="","",IF(COUNTIF(Wip!K:K,L1575)=0,IF(W1575="","KGB","KBB"),IF(AND(_xlfn.IFNA(VLOOKUP(L1575,Wip!K:M,3,0),"")="Y",Q1575="MTCAPPLYCONF"),"On Hold",IF(W1575="","KGB","KBB"))))</f>
        <v>KGB</v>
      </c>
      <c r="B1575" s="65" t="str">
        <f>IF(A1575="on hold", "on hold",
 IF(A1575="KGB", "Standard Shipment",
  IF(IFERROR(IFERROR(VLOOKUP(L1575, List!D:J, 7, 0), VLOOKUP(L1575&amp;"", List!D:J, 7, 0)), 0)=0,
   IF(IFERROR(IFERROR(VLOOKUP(L1575, 'CND List'!$A:$C, 3, 0), VLOOKUP(L1575&amp;"", 'CND List'!$A:$C, 3, 0)), 0)=0,
    IF(A1575="KBB", "-", ""),
    IFERROR(VLOOKUP(L1575, 'CND List'!$A:$C, 3, 0), VLOOKUP(L1575&amp;"", 'CND List'!$A:$C, 3, 0))
   ),
   IFERROR(VLOOKUP(L1575, List!D:J, 7, 0), VLOOKUP(L1575&amp;"", List!D:J, 7, 0))
  )
 )
)</f>
        <v>Standard Shipment</v>
      </c>
      <c r="C1575" s="66" t="str">
        <f t="shared" si="25"/>
        <v>Standard Shipment</v>
      </c>
      <c r="D1575" s="67" t="str">
        <f ca="1">IF(C1575="Local Scrap","Closed",IFERROR(IF(A1575="kgb","Closed",IF(MID(C1575,5,1)="Q","Closed",LOOKUP(TODAY()-W1575, {0,31,91,181,366}, {"0-30天","31-90天","91-180天","181-365天","365天以上"}))), LOOKUP(TODAY()-Z1575, {0,31,91,181,366}, {"0-30天","31-90天","91-180天","181-365天","365天以上"})))</f>
        <v>Closed</v>
      </c>
      <c r="E1575" s="67" t="str" cm="1">
        <f t="array" ref="E1575">IF(A1575&lt;&gt;"kbb", "", IF(IFERROR(VALUE(V1575), 0)=MAX(INDEX(($A$2:$A$4929="kbb")*($L$2:$L$4929=L1575)*IFERROR(VALUE($V$2:$V$4929), 0), 0)), "最新", "歷史重複"))</f>
        <v/>
      </c>
      <c r="F1575" t="s">
        <v>7227</v>
      </c>
      <c r="G1575" t="s">
        <v>29</v>
      </c>
      <c r="H1575" t="s">
        <v>30</v>
      </c>
      <c r="I1575" t="s">
        <v>6154</v>
      </c>
      <c r="J1575" t="s">
        <v>7228</v>
      </c>
      <c r="K1575" t="s">
        <v>7229</v>
      </c>
      <c r="L1575" t="s">
        <v>7238</v>
      </c>
      <c r="M1575" t="s">
        <v>1376</v>
      </c>
      <c r="N1575" t="s">
        <v>1283</v>
      </c>
      <c r="O1575" t="s">
        <v>37</v>
      </c>
      <c r="P1575" t="s">
        <v>7239</v>
      </c>
      <c r="Q1575" t="s">
        <v>38</v>
      </c>
      <c r="R1575" t="s">
        <v>53</v>
      </c>
      <c r="S1575" t="s">
        <v>7240</v>
      </c>
      <c r="T1575" t="s">
        <v>7241</v>
      </c>
      <c r="U1575" t="s">
        <v>7242</v>
      </c>
      <c r="V1575" t="s">
        <v>7242</v>
      </c>
      <c r="W1575" t="s">
        <v>37</v>
      </c>
      <c r="X1575" t="s">
        <v>37</v>
      </c>
      <c r="Y1575" t="s">
        <v>37</v>
      </c>
      <c r="Z1575" t="s">
        <v>7243</v>
      </c>
      <c r="AA1575" t="s">
        <v>44</v>
      </c>
      <c r="AB1575" t="s">
        <v>44</v>
      </c>
      <c r="AC1575" t="s">
        <v>45</v>
      </c>
      <c r="AD1575" t="s">
        <v>1288</v>
      </c>
      <c r="AE1575" t="s">
        <v>7244</v>
      </c>
      <c r="AF1575" t="s">
        <v>48</v>
      </c>
      <c r="AG1575">
        <v>622065</v>
      </c>
      <c r="AH1575">
        <v>1</v>
      </c>
      <c r="AI1575">
        <v>1</v>
      </c>
    </row>
    <row r="1576" spans="1:35" ht="16.850000000000001" customHeight="1">
      <c r="A1576" s="65" t="str">
        <f>IF(L1576="","",IF(COUNTIF(Wip!K:K,L1576)=0,IF(W1576="","KGB","KBB"),IF(AND(_xlfn.IFNA(VLOOKUP(L1576,Wip!K:M,3,0),"")="Y",Q1576="MTCAPPLYCONF"),"On Hold",IF(W1576="","KGB","KBB"))))</f>
        <v>KGB</v>
      </c>
      <c r="B1576" s="65" t="str">
        <f>IF(A1576="on hold", "on hold",
 IF(A1576="KGB", "Standard Shipment",
  IF(IFERROR(IFERROR(VLOOKUP(L1576, List!D:J, 7, 0), VLOOKUP(L1576&amp;"", List!D:J, 7, 0)), 0)=0,
   IF(IFERROR(IFERROR(VLOOKUP(L1576, 'CND List'!$A:$C, 3, 0), VLOOKUP(L1576&amp;"", 'CND List'!$A:$C, 3, 0)), 0)=0,
    IF(A1576="KBB", "-", ""),
    IFERROR(VLOOKUP(L1576, 'CND List'!$A:$C, 3, 0), VLOOKUP(L1576&amp;"", 'CND List'!$A:$C, 3, 0))
   ),
   IFERROR(VLOOKUP(L1576, List!D:J, 7, 0), VLOOKUP(L1576&amp;"", List!D:J, 7, 0))
  )
 )
)</f>
        <v>Standard Shipment</v>
      </c>
      <c r="C1576" s="66" t="str">
        <f t="shared" si="25"/>
        <v>Standard Shipment</v>
      </c>
      <c r="D1576" s="67" t="str">
        <f ca="1">IF(C1576="Local Scrap","Closed",IFERROR(IF(A1576="kgb","Closed",IF(MID(C1576,5,1)="Q","Closed",LOOKUP(TODAY()-W1576, {0,31,91,181,366}, {"0-30天","31-90天","91-180天","181-365天","365天以上"}))), LOOKUP(TODAY()-Z1576, {0,31,91,181,366}, {"0-30天","31-90天","91-180天","181-365天","365天以上"})))</f>
        <v>Closed</v>
      </c>
      <c r="E1576" s="67" t="str" cm="1">
        <f t="array" ref="E1576">IF(A1576&lt;&gt;"kbb", "", IF(IFERROR(VALUE(V1576), 0)=MAX(INDEX(($A$2:$A$4929="kbb")*($L$2:$L$4929=L1576)*IFERROR(VALUE($V$2:$V$4929), 0), 0)), "最新", "歷史重複"))</f>
        <v/>
      </c>
      <c r="F1576" t="s">
        <v>7227</v>
      </c>
      <c r="G1576" t="s">
        <v>29</v>
      </c>
      <c r="H1576" t="s">
        <v>30</v>
      </c>
      <c r="I1576" t="s">
        <v>6154</v>
      </c>
      <c r="J1576" t="s">
        <v>7228</v>
      </c>
      <c r="K1576" t="s">
        <v>7229</v>
      </c>
      <c r="L1576" t="s">
        <v>7245</v>
      </c>
      <c r="M1576" t="s">
        <v>1248</v>
      </c>
      <c r="N1576" t="s">
        <v>1249</v>
      </c>
      <c r="O1576" t="s">
        <v>37</v>
      </c>
      <c r="P1576" t="s">
        <v>7246</v>
      </c>
      <c r="Q1576" t="s">
        <v>38</v>
      </c>
      <c r="R1576" t="s">
        <v>743</v>
      </c>
      <c r="S1576" t="s">
        <v>7247</v>
      </c>
      <c r="T1576" t="s">
        <v>7248</v>
      </c>
      <c r="U1576" t="s">
        <v>7249</v>
      </c>
      <c r="V1576" t="s">
        <v>7249</v>
      </c>
      <c r="W1576" t="s">
        <v>37</v>
      </c>
      <c r="X1576" t="s">
        <v>37</v>
      </c>
      <c r="Y1576" t="s">
        <v>37</v>
      </c>
      <c r="Z1576" t="s">
        <v>7250</v>
      </c>
      <c r="AA1576" t="s">
        <v>44</v>
      </c>
      <c r="AB1576" t="s">
        <v>44</v>
      </c>
      <c r="AC1576" t="s">
        <v>45</v>
      </c>
      <c r="AD1576" t="s">
        <v>1257</v>
      </c>
      <c r="AE1576" t="s">
        <v>7251</v>
      </c>
      <c r="AF1576" t="s">
        <v>48</v>
      </c>
      <c r="AG1576">
        <v>621702</v>
      </c>
      <c r="AH1576">
        <v>1</v>
      </c>
      <c r="AI1576">
        <v>1</v>
      </c>
    </row>
    <row r="1577" spans="1:35" ht="16.850000000000001" customHeight="1">
      <c r="A1577" s="65" t="str">
        <f>IF(L1577="","",IF(COUNTIF(Wip!K:K,L1577)=0,IF(W1577="","KGB","KBB"),IF(AND(_xlfn.IFNA(VLOOKUP(L1577,Wip!K:M,3,0),"")="Y",Q1577="MTCAPPLYCONF"),"On Hold",IF(W1577="","KGB","KBB"))))</f>
        <v>KGB</v>
      </c>
      <c r="B1577" s="65" t="str">
        <f>IF(A1577="on hold", "on hold",
 IF(A1577="KGB", "Standard Shipment",
  IF(IFERROR(IFERROR(VLOOKUP(L1577, List!D:J, 7, 0), VLOOKUP(L1577&amp;"", List!D:J, 7, 0)), 0)=0,
   IF(IFERROR(IFERROR(VLOOKUP(L1577, 'CND List'!$A:$C, 3, 0), VLOOKUP(L1577&amp;"", 'CND List'!$A:$C, 3, 0)), 0)=0,
    IF(A1577="KBB", "-", ""),
    IFERROR(VLOOKUP(L1577, 'CND List'!$A:$C, 3, 0), VLOOKUP(L1577&amp;"", 'CND List'!$A:$C, 3, 0))
   ),
   IFERROR(VLOOKUP(L1577, List!D:J, 7, 0), VLOOKUP(L1577&amp;"", List!D:J, 7, 0))
  )
 )
)</f>
        <v>Standard Shipment</v>
      </c>
      <c r="C1577" s="66" t="str">
        <f t="shared" si="25"/>
        <v>Standard Shipment</v>
      </c>
      <c r="D1577" s="67" t="str">
        <f ca="1">IF(C1577="Local Scrap","Closed",IFERROR(IF(A1577="kgb","Closed",IF(MID(C1577,5,1)="Q","Closed",LOOKUP(TODAY()-W1577, {0,31,91,181,366}, {"0-30天","31-90天","91-180天","181-365天","365天以上"}))), LOOKUP(TODAY()-Z1577, {0,31,91,181,366}, {"0-30天","31-90天","91-180天","181-365天","365天以上"})))</f>
        <v>Closed</v>
      </c>
      <c r="E1577" s="67" t="str" cm="1">
        <f t="array" ref="E1577">IF(A1577&lt;&gt;"kbb", "", IF(IFERROR(VALUE(V1577), 0)=MAX(INDEX(($A$2:$A$4929="kbb")*($L$2:$L$4929=L1577)*IFERROR(VALUE($V$2:$V$4929), 0), 0)), "最新", "歷史重複"))</f>
        <v/>
      </c>
      <c r="F1577" t="s">
        <v>7227</v>
      </c>
      <c r="G1577" t="s">
        <v>29</v>
      </c>
      <c r="H1577" t="s">
        <v>30</v>
      </c>
      <c r="I1577" t="s">
        <v>6154</v>
      </c>
      <c r="J1577" t="s">
        <v>7228</v>
      </c>
      <c r="K1577" t="s">
        <v>7229</v>
      </c>
      <c r="L1577" t="s">
        <v>7252</v>
      </c>
      <c r="M1577" t="s">
        <v>1248</v>
      </c>
      <c r="N1577" t="s">
        <v>1249</v>
      </c>
      <c r="O1577" t="s">
        <v>37</v>
      </c>
      <c r="P1577" t="s">
        <v>7253</v>
      </c>
      <c r="Q1577" t="s">
        <v>38</v>
      </c>
      <c r="R1577" t="s">
        <v>743</v>
      </c>
      <c r="S1577" t="s">
        <v>7247</v>
      </c>
      <c r="T1577" t="s">
        <v>7254</v>
      </c>
      <c r="U1577" t="s">
        <v>7249</v>
      </c>
      <c r="V1577" t="s">
        <v>7249</v>
      </c>
      <c r="W1577" t="s">
        <v>37</v>
      </c>
      <c r="X1577" t="s">
        <v>37</v>
      </c>
      <c r="Y1577" t="s">
        <v>37</v>
      </c>
      <c r="Z1577" t="s">
        <v>7255</v>
      </c>
      <c r="AA1577" t="s">
        <v>44</v>
      </c>
      <c r="AB1577" t="s">
        <v>44</v>
      </c>
      <c r="AC1577" t="s">
        <v>45</v>
      </c>
      <c r="AD1577" t="s">
        <v>1257</v>
      </c>
      <c r="AE1577" t="s">
        <v>7251</v>
      </c>
      <c r="AF1577" t="s">
        <v>48</v>
      </c>
      <c r="AG1577">
        <v>621702</v>
      </c>
      <c r="AH1577">
        <v>1</v>
      </c>
      <c r="AI1577">
        <v>1</v>
      </c>
    </row>
    <row r="1578" spans="1:35" ht="16.850000000000001" customHeight="1">
      <c r="A1578" s="65" t="str">
        <f>IF(L1578="","",IF(COUNTIF(Wip!K:K,L1578)=0,IF(W1578="","KGB","KBB"),IF(AND(_xlfn.IFNA(VLOOKUP(L1578,Wip!K:M,3,0),"")="Y",Q1578="MTCAPPLYCONF"),"On Hold",IF(W1578="","KGB","KBB"))))</f>
        <v>KGB</v>
      </c>
      <c r="B1578" s="65" t="str">
        <f>IF(A1578="on hold", "on hold",
 IF(A1578="KGB", "Standard Shipment",
  IF(IFERROR(IFERROR(VLOOKUP(L1578, List!D:J, 7, 0), VLOOKUP(L1578&amp;"", List!D:J, 7, 0)), 0)=0,
   IF(IFERROR(IFERROR(VLOOKUP(L1578, 'CND List'!$A:$C, 3, 0), VLOOKUP(L1578&amp;"", 'CND List'!$A:$C, 3, 0)), 0)=0,
    IF(A1578="KBB", "-", ""),
    IFERROR(VLOOKUP(L1578, 'CND List'!$A:$C, 3, 0), VLOOKUP(L1578&amp;"", 'CND List'!$A:$C, 3, 0))
   ),
   IFERROR(VLOOKUP(L1578, List!D:J, 7, 0), VLOOKUP(L1578&amp;"", List!D:J, 7, 0))
  )
 )
)</f>
        <v>Standard Shipment</v>
      </c>
      <c r="C1578" s="66" t="str">
        <f t="shared" si="25"/>
        <v>Standard Shipment</v>
      </c>
      <c r="D1578" s="67" t="str">
        <f ca="1">IF(C1578="Local Scrap","Closed",IFERROR(IF(A1578="kgb","Closed",IF(MID(C1578,5,1)="Q","Closed",LOOKUP(TODAY()-W1578, {0,31,91,181,366}, {"0-30天","31-90天","91-180天","181-365天","365天以上"}))), LOOKUP(TODAY()-Z1578, {0,31,91,181,366}, {"0-30天","31-90天","91-180天","181-365天","365天以上"})))</f>
        <v>Closed</v>
      </c>
      <c r="E1578" s="67" t="str" cm="1">
        <f t="array" ref="E1578">IF(A1578&lt;&gt;"kbb", "", IF(IFERROR(VALUE(V1578), 0)=MAX(INDEX(($A$2:$A$4929="kbb")*($L$2:$L$4929=L1578)*IFERROR(VALUE($V$2:$V$4929), 0), 0)), "最新", "歷史重複"))</f>
        <v/>
      </c>
      <c r="F1578" t="s">
        <v>7227</v>
      </c>
      <c r="G1578" t="s">
        <v>29</v>
      </c>
      <c r="H1578" t="s">
        <v>30</v>
      </c>
      <c r="I1578" t="s">
        <v>6154</v>
      </c>
      <c r="J1578" t="s">
        <v>7228</v>
      </c>
      <c r="K1578" t="s">
        <v>7229</v>
      </c>
      <c r="L1578" t="s">
        <v>7256</v>
      </c>
      <c r="M1578" t="s">
        <v>1428</v>
      </c>
      <c r="N1578" t="s">
        <v>1411</v>
      </c>
      <c r="O1578" t="s">
        <v>37</v>
      </c>
      <c r="P1578" t="s">
        <v>7257</v>
      </c>
      <c r="Q1578" t="s">
        <v>38</v>
      </c>
      <c r="R1578" t="s">
        <v>743</v>
      </c>
      <c r="S1578" t="s">
        <v>7258</v>
      </c>
      <c r="T1578" t="s">
        <v>7259</v>
      </c>
      <c r="U1578" t="s">
        <v>7249</v>
      </c>
      <c r="V1578" t="s">
        <v>7249</v>
      </c>
      <c r="W1578" t="s">
        <v>37</v>
      </c>
      <c r="X1578" t="s">
        <v>37</v>
      </c>
      <c r="Y1578" t="s">
        <v>37</v>
      </c>
      <c r="Z1578" t="s">
        <v>7260</v>
      </c>
      <c r="AA1578" t="s">
        <v>44</v>
      </c>
      <c r="AB1578" t="s">
        <v>44</v>
      </c>
      <c r="AC1578" t="s">
        <v>45</v>
      </c>
      <c r="AD1578" t="s">
        <v>1257</v>
      </c>
      <c r="AE1578" t="s">
        <v>7251</v>
      </c>
      <c r="AF1578" t="s">
        <v>48</v>
      </c>
      <c r="AG1578">
        <v>621702</v>
      </c>
      <c r="AH1578">
        <v>1</v>
      </c>
      <c r="AI1578">
        <v>1</v>
      </c>
    </row>
    <row r="1579" spans="1:35" ht="16.850000000000001" customHeight="1">
      <c r="A1579" s="65" t="str">
        <f>IF(L1579="","",IF(COUNTIF(Wip!K:K,L1579)=0,IF(W1579="","KGB","KBB"),IF(AND(_xlfn.IFNA(VLOOKUP(L1579,Wip!K:M,3,0),"")="Y",Q1579="MTCAPPLYCONF"),"On Hold",IF(W1579="","KGB","KBB"))))</f>
        <v>KGB</v>
      </c>
      <c r="B1579" s="65" t="str">
        <f>IF(A1579="on hold", "on hold",
 IF(A1579="KGB", "Standard Shipment",
  IF(IFERROR(IFERROR(VLOOKUP(L1579, List!D:J, 7, 0), VLOOKUP(L1579&amp;"", List!D:J, 7, 0)), 0)=0,
   IF(IFERROR(IFERROR(VLOOKUP(L1579, 'CND List'!$A:$C, 3, 0), VLOOKUP(L1579&amp;"", 'CND List'!$A:$C, 3, 0)), 0)=0,
    IF(A1579="KBB", "-", ""),
    IFERROR(VLOOKUP(L1579, 'CND List'!$A:$C, 3, 0), VLOOKUP(L1579&amp;"", 'CND List'!$A:$C, 3, 0))
   ),
   IFERROR(VLOOKUP(L1579, List!D:J, 7, 0), VLOOKUP(L1579&amp;"", List!D:J, 7, 0))
  )
 )
)</f>
        <v>Standard Shipment</v>
      </c>
      <c r="C1579" s="66" t="str">
        <f t="shared" si="25"/>
        <v>Standard Shipment</v>
      </c>
      <c r="D1579" s="67" t="str">
        <f ca="1">IF(C1579="Local Scrap","Closed",IFERROR(IF(A1579="kgb","Closed",IF(MID(C1579,5,1)="Q","Closed",LOOKUP(TODAY()-W1579, {0,31,91,181,366}, {"0-30天","31-90天","91-180天","181-365天","365天以上"}))), LOOKUP(TODAY()-Z1579, {0,31,91,181,366}, {"0-30天","31-90天","91-180天","181-365天","365天以上"})))</f>
        <v>Closed</v>
      </c>
      <c r="E1579" s="67" t="str" cm="1">
        <f t="array" ref="E1579">IF(A1579&lt;&gt;"kbb", "", IF(IFERROR(VALUE(V1579), 0)=MAX(INDEX(($A$2:$A$4929="kbb")*($L$2:$L$4929=L1579)*IFERROR(VALUE($V$2:$V$4929), 0), 0)), "最新", "歷史重複"))</f>
        <v/>
      </c>
      <c r="F1579" t="s">
        <v>7227</v>
      </c>
      <c r="G1579" t="s">
        <v>29</v>
      </c>
      <c r="H1579" t="s">
        <v>30</v>
      </c>
      <c r="I1579" t="s">
        <v>6154</v>
      </c>
      <c r="J1579" t="s">
        <v>7228</v>
      </c>
      <c r="K1579" t="s">
        <v>7229</v>
      </c>
      <c r="L1579" t="s">
        <v>7261</v>
      </c>
      <c r="M1579" t="s">
        <v>7231</v>
      </c>
      <c r="N1579" t="s">
        <v>1747</v>
      </c>
      <c r="O1579" t="s">
        <v>37</v>
      </c>
      <c r="P1579" t="s">
        <v>7262</v>
      </c>
      <c r="Q1579" t="s">
        <v>38</v>
      </c>
      <c r="R1579" t="s">
        <v>53</v>
      </c>
      <c r="S1579" t="s">
        <v>7263</v>
      </c>
      <c r="T1579" t="s">
        <v>7264</v>
      </c>
      <c r="U1579" t="s">
        <v>7265</v>
      </c>
      <c r="V1579" t="s">
        <v>7265</v>
      </c>
      <c r="W1579" t="s">
        <v>37</v>
      </c>
      <c r="X1579" t="s">
        <v>37</v>
      </c>
      <c r="Y1579" t="s">
        <v>37</v>
      </c>
      <c r="Z1579" t="s">
        <v>7266</v>
      </c>
      <c r="AA1579" t="s">
        <v>44</v>
      </c>
      <c r="AB1579" t="s">
        <v>44</v>
      </c>
      <c r="AC1579" t="s">
        <v>45</v>
      </c>
      <c r="AD1579" t="s">
        <v>1532</v>
      </c>
      <c r="AE1579" t="s">
        <v>7267</v>
      </c>
      <c r="AF1579" t="s">
        <v>48</v>
      </c>
      <c r="AG1579">
        <v>621922</v>
      </c>
      <c r="AH1579">
        <v>1</v>
      </c>
      <c r="AI1579">
        <v>1</v>
      </c>
    </row>
    <row r="1580" spans="1:35" ht="16.850000000000001" customHeight="1">
      <c r="A1580" s="65" t="str">
        <f>IF(L1580="","",IF(COUNTIF(Wip!K:K,L1580)=0,IF(W1580="","KGB","KBB"),IF(AND(_xlfn.IFNA(VLOOKUP(L1580,Wip!K:M,3,0),"")="Y",Q1580="MTCAPPLYCONF"),"On Hold",IF(W1580="","KGB","KBB"))))</f>
        <v>KBB</v>
      </c>
      <c r="B1580" s="65">
        <f>IF(A1580="on hold", "on hold",
 IF(A1580="KGB", "Standard Shipment",
  IF(IFERROR(IFERROR(VLOOKUP(L1580, List!D:J, 7, 0), VLOOKUP(L1580&amp;"", List!D:J, 7, 0)), 0)=0,
   IF(IFERROR(IFERROR(VLOOKUP(L1580, 'CND List'!$A:$C, 3, 0), VLOOKUP(L1580&amp;"", 'CND List'!$A:$C, 3, 0)), 0)=0,
    IF(A1580="KBB", "-", ""),
    IFERROR(VLOOKUP(L1580, 'CND List'!$A:$C, 3, 0), VLOOKUP(L1580&amp;"", 'CND List'!$A:$C, 3, 0))
   ),
   IFERROR(VLOOKUP(L1580, List!D:J, 7, 0), VLOOKUP(L1580&amp;"", List!D:J, 7, 0))
  )
 )
)</f>
        <v>46126</v>
      </c>
      <c r="C1580" s="66" t="str">
        <f t="shared" si="25"/>
        <v>2026Q2</v>
      </c>
      <c r="D1580" s="67" t="str">
        <f ca="1">IF(C1580="Local Scrap","Closed",IFERROR(IF(A1580="kgb","Closed",IF(MID(C1580,5,1)="Q","Closed",LOOKUP(TODAY()-W1580, {0,31,91,181,366}, {"0-30天","31-90天","91-180天","181-365天","365天以上"}))), LOOKUP(TODAY()-Z1580, {0,31,91,181,366}, {"0-30天","31-90天","91-180天","181-365天","365天以上"})))</f>
        <v>Closed</v>
      </c>
      <c r="E1580" s="67" t="str" cm="1">
        <f t="array" ref="E1580">IF(A1580&lt;&gt;"kbb", "", IF(IFERROR(VALUE(V1580), 0)=MAX(INDEX(($A$2:$A$4929="kbb")*($L$2:$L$4929=L1580)*IFERROR(VALUE($V$2:$V$4929), 0), 0)), "最新", "歷史重複"))</f>
        <v>最新</v>
      </c>
      <c r="F1580" t="s">
        <v>7227</v>
      </c>
      <c r="G1580" t="s">
        <v>29</v>
      </c>
      <c r="H1580" t="s">
        <v>30</v>
      </c>
      <c r="I1580" t="s">
        <v>6154</v>
      </c>
      <c r="J1580" t="s">
        <v>7228</v>
      </c>
      <c r="K1580" t="s">
        <v>7229</v>
      </c>
      <c r="L1580" t="s">
        <v>7268</v>
      </c>
      <c r="M1580" t="s">
        <v>4205</v>
      </c>
      <c r="N1580" t="s">
        <v>1858</v>
      </c>
      <c r="O1580" t="s">
        <v>37</v>
      </c>
      <c r="P1580" t="s">
        <v>7268</v>
      </c>
      <c r="Q1580" t="s">
        <v>38</v>
      </c>
      <c r="R1580" t="s">
        <v>53</v>
      </c>
      <c r="S1580" t="s">
        <v>7269</v>
      </c>
      <c r="T1580" t="s">
        <v>37</v>
      </c>
      <c r="U1580" t="s">
        <v>37</v>
      </c>
      <c r="V1580" t="s">
        <v>7270</v>
      </c>
      <c r="W1580" t="s">
        <v>692</v>
      </c>
      <c r="X1580" t="s">
        <v>114</v>
      </c>
      <c r="Y1580" t="s">
        <v>7271</v>
      </c>
      <c r="Z1580" t="s">
        <v>7272</v>
      </c>
      <c r="AA1580" t="s">
        <v>44</v>
      </c>
      <c r="AB1580" t="s">
        <v>44</v>
      </c>
      <c r="AC1580" t="s">
        <v>117</v>
      </c>
      <c r="AD1580" t="s">
        <v>1302</v>
      </c>
      <c r="AE1580" t="s">
        <v>37</v>
      </c>
      <c r="AF1580" t="s">
        <v>37</v>
      </c>
      <c r="AG1580" t="s">
        <v>37</v>
      </c>
      <c r="AH1580" t="s">
        <v>37</v>
      </c>
      <c r="AI1580" t="s">
        <v>37</v>
      </c>
    </row>
    <row r="1581" spans="1:35" ht="16.850000000000001" customHeight="1">
      <c r="A1581" s="65" t="str">
        <f>IF(L1581="","",IF(COUNTIF(Wip!K:K,L1581)=0,IF(W1581="","KGB","KBB"),IF(AND(_xlfn.IFNA(VLOOKUP(L1581,Wip!K:M,3,0),"")="Y",Q1581="MTCAPPLYCONF"),"On Hold",IF(W1581="","KGB","KBB"))))</f>
        <v>KGB</v>
      </c>
      <c r="B1581" s="65" t="str">
        <f>IF(A1581="on hold", "on hold",
 IF(A1581="KGB", "Standard Shipment",
  IF(IFERROR(IFERROR(VLOOKUP(L1581, List!D:J, 7, 0), VLOOKUP(L1581&amp;"", List!D:J, 7, 0)), 0)=0,
   IF(IFERROR(IFERROR(VLOOKUP(L1581, 'CND List'!$A:$C, 3, 0), VLOOKUP(L1581&amp;"", 'CND List'!$A:$C, 3, 0)), 0)=0,
    IF(A1581="KBB", "-", ""),
    IFERROR(VLOOKUP(L1581, 'CND List'!$A:$C, 3, 0), VLOOKUP(L1581&amp;"", 'CND List'!$A:$C, 3, 0))
   ),
   IFERROR(VLOOKUP(L1581, List!D:J, 7, 0), VLOOKUP(L1581&amp;"", List!D:J, 7, 0))
  )
 )
)</f>
        <v>Standard Shipment</v>
      </c>
      <c r="C1581" s="66" t="str">
        <f t="shared" si="25"/>
        <v>Standard Shipment</v>
      </c>
      <c r="D1581" s="67" t="str">
        <f ca="1">IF(C1581="Local Scrap","Closed",IFERROR(IF(A1581="kgb","Closed",IF(MID(C1581,5,1)="Q","Closed",LOOKUP(TODAY()-W1581, {0,31,91,181,366}, {"0-30天","31-90天","91-180天","181-365天","365天以上"}))), LOOKUP(TODAY()-Z1581, {0,31,91,181,366}, {"0-30天","31-90天","91-180天","181-365天","365天以上"})))</f>
        <v>Closed</v>
      </c>
      <c r="E1581" s="67" t="str" cm="1">
        <f t="array" ref="E1581">IF(A1581&lt;&gt;"kbb", "", IF(IFERROR(VALUE(V1581), 0)=MAX(INDEX(($A$2:$A$4929="kbb")*($L$2:$L$4929=L1581)*IFERROR(VALUE($V$2:$V$4929), 0), 0)), "最新", "歷史重複"))</f>
        <v/>
      </c>
      <c r="F1581" t="s">
        <v>7227</v>
      </c>
      <c r="G1581" t="s">
        <v>29</v>
      </c>
      <c r="H1581" t="s">
        <v>30</v>
      </c>
      <c r="I1581" t="s">
        <v>6154</v>
      </c>
      <c r="J1581" t="s">
        <v>7228</v>
      </c>
      <c r="K1581" t="s">
        <v>7229</v>
      </c>
      <c r="L1581" t="s">
        <v>7273</v>
      </c>
      <c r="M1581" t="s">
        <v>4205</v>
      </c>
      <c r="N1581" t="s">
        <v>1858</v>
      </c>
      <c r="O1581" t="s">
        <v>37</v>
      </c>
      <c r="P1581" t="s">
        <v>7274</v>
      </c>
      <c r="Q1581" t="s">
        <v>38</v>
      </c>
      <c r="R1581" t="s">
        <v>743</v>
      </c>
      <c r="S1581" t="s">
        <v>7275</v>
      </c>
      <c r="T1581" t="s">
        <v>7276</v>
      </c>
      <c r="U1581" t="s">
        <v>7277</v>
      </c>
      <c r="V1581" t="s">
        <v>7277</v>
      </c>
      <c r="W1581" t="s">
        <v>37</v>
      </c>
      <c r="X1581" t="s">
        <v>37</v>
      </c>
      <c r="Y1581" t="s">
        <v>37</v>
      </c>
      <c r="Z1581" t="s">
        <v>7278</v>
      </c>
      <c r="AA1581" t="s">
        <v>44</v>
      </c>
      <c r="AB1581" t="s">
        <v>44</v>
      </c>
      <c r="AC1581" t="s">
        <v>45</v>
      </c>
      <c r="AD1581" t="s">
        <v>1302</v>
      </c>
      <c r="AE1581" t="s">
        <v>7279</v>
      </c>
      <c r="AF1581" t="s">
        <v>48</v>
      </c>
      <c r="AG1581">
        <v>621702</v>
      </c>
      <c r="AH1581">
        <v>1</v>
      </c>
      <c r="AI1581">
        <v>1</v>
      </c>
    </row>
    <row r="1582" spans="1:35" ht="16.850000000000001" customHeight="1">
      <c r="A1582" s="65" t="str">
        <f>IF(L1582="","",IF(COUNTIF(Wip!K:K,L1582)=0,IF(W1582="","KGB","KBB"),IF(AND(_xlfn.IFNA(VLOOKUP(L1582,Wip!K:M,3,0),"")="Y",Q1582="MTCAPPLYCONF"),"On Hold",IF(W1582="","KGB","KBB"))))</f>
        <v>KGB</v>
      </c>
      <c r="B1582" s="65" t="str">
        <f>IF(A1582="on hold", "on hold",
 IF(A1582="KGB", "Standard Shipment",
  IF(IFERROR(IFERROR(VLOOKUP(L1582, List!D:J, 7, 0), VLOOKUP(L1582&amp;"", List!D:J, 7, 0)), 0)=0,
   IF(IFERROR(IFERROR(VLOOKUP(L1582, 'CND List'!$A:$C, 3, 0), VLOOKUP(L1582&amp;"", 'CND List'!$A:$C, 3, 0)), 0)=0,
    IF(A1582="KBB", "-", ""),
    IFERROR(VLOOKUP(L1582, 'CND List'!$A:$C, 3, 0), VLOOKUP(L1582&amp;"", 'CND List'!$A:$C, 3, 0))
   ),
   IFERROR(VLOOKUP(L1582, List!D:J, 7, 0), VLOOKUP(L1582&amp;"", List!D:J, 7, 0))
  )
 )
)</f>
        <v>Standard Shipment</v>
      </c>
      <c r="C1582" s="66" t="str">
        <f t="shared" si="25"/>
        <v>Standard Shipment</v>
      </c>
      <c r="D1582" s="67" t="str">
        <f ca="1">IF(C1582="Local Scrap","Closed",IFERROR(IF(A1582="kgb","Closed",IF(MID(C1582,5,1)="Q","Closed",LOOKUP(TODAY()-W1582, {0,31,91,181,366}, {"0-30天","31-90天","91-180天","181-365天","365天以上"}))), LOOKUP(TODAY()-Z1582, {0,31,91,181,366}, {"0-30天","31-90天","91-180天","181-365天","365天以上"})))</f>
        <v>Closed</v>
      </c>
      <c r="E1582" s="67" t="str" cm="1">
        <f t="array" ref="E1582">IF(A1582&lt;&gt;"kbb", "", IF(IFERROR(VALUE(V1582), 0)=MAX(INDEX(($A$2:$A$4929="kbb")*($L$2:$L$4929=L1582)*IFERROR(VALUE($V$2:$V$4929), 0), 0)), "最新", "歷史重複"))</f>
        <v/>
      </c>
      <c r="F1582" t="s">
        <v>7227</v>
      </c>
      <c r="G1582" t="s">
        <v>29</v>
      </c>
      <c r="H1582" t="s">
        <v>30</v>
      </c>
      <c r="I1582" t="s">
        <v>6154</v>
      </c>
      <c r="J1582" t="s">
        <v>7228</v>
      </c>
      <c r="K1582" t="s">
        <v>7229</v>
      </c>
      <c r="L1582" t="s">
        <v>7280</v>
      </c>
      <c r="M1582" t="s">
        <v>7281</v>
      </c>
      <c r="N1582" t="s">
        <v>7282</v>
      </c>
      <c r="O1582" t="s">
        <v>37</v>
      </c>
      <c r="P1582" t="s">
        <v>7283</v>
      </c>
      <c r="Q1582" t="s">
        <v>38</v>
      </c>
      <c r="R1582" t="s">
        <v>743</v>
      </c>
      <c r="S1582" t="s">
        <v>7233</v>
      </c>
      <c r="T1582" t="s">
        <v>7284</v>
      </c>
      <c r="U1582" t="s">
        <v>7235</v>
      </c>
      <c r="V1582" t="s">
        <v>7235</v>
      </c>
      <c r="W1582" t="s">
        <v>37</v>
      </c>
      <c r="X1582" t="s">
        <v>37</v>
      </c>
      <c r="Y1582" t="s">
        <v>37</v>
      </c>
      <c r="Z1582" t="s">
        <v>7285</v>
      </c>
      <c r="AA1582" t="s">
        <v>44</v>
      </c>
      <c r="AB1582" t="s">
        <v>44</v>
      </c>
      <c r="AC1582" t="s">
        <v>45</v>
      </c>
      <c r="AD1582" t="s">
        <v>1302</v>
      </c>
      <c r="AE1582" t="s">
        <v>7286</v>
      </c>
      <c r="AF1582" t="s">
        <v>48</v>
      </c>
      <c r="AG1582">
        <v>621802</v>
      </c>
      <c r="AH1582">
        <v>1</v>
      </c>
      <c r="AI1582">
        <v>1</v>
      </c>
    </row>
    <row r="1583" spans="1:35" ht="16.850000000000001" customHeight="1">
      <c r="A1583" s="65" t="str">
        <f>IF(L1583="","",IF(COUNTIF(Wip!K:K,L1583)=0,IF(W1583="","KGB","KBB"),IF(AND(_xlfn.IFNA(VLOOKUP(L1583,Wip!K:M,3,0),"")="Y",Q1583="MTCAPPLYCONF"),"On Hold",IF(W1583="","KGB","KBB"))))</f>
        <v>KGB</v>
      </c>
      <c r="B1583" s="65" t="str">
        <f>IF(A1583="on hold", "on hold",
 IF(A1583="KGB", "Standard Shipment",
  IF(IFERROR(IFERROR(VLOOKUP(L1583, List!D:J, 7, 0), VLOOKUP(L1583&amp;"", List!D:J, 7, 0)), 0)=0,
   IF(IFERROR(IFERROR(VLOOKUP(L1583, 'CND List'!$A:$C, 3, 0), VLOOKUP(L1583&amp;"", 'CND List'!$A:$C, 3, 0)), 0)=0,
    IF(A1583="KBB", "-", ""),
    IFERROR(VLOOKUP(L1583, 'CND List'!$A:$C, 3, 0), VLOOKUP(L1583&amp;"", 'CND List'!$A:$C, 3, 0))
   ),
   IFERROR(VLOOKUP(L1583, List!D:J, 7, 0), VLOOKUP(L1583&amp;"", List!D:J, 7, 0))
  )
 )
)</f>
        <v>Standard Shipment</v>
      </c>
      <c r="C1583" s="66" t="str">
        <f t="shared" si="25"/>
        <v>Standard Shipment</v>
      </c>
      <c r="D1583" s="67" t="str">
        <f ca="1">IF(C1583="Local Scrap","Closed",IFERROR(IF(A1583="kgb","Closed",IF(MID(C1583,5,1)="Q","Closed",LOOKUP(TODAY()-W1583, {0,31,91,181,366}, {"0-30天","31-90天","91-180天","181-365天","365天以上"}))), LOOKUP(TODAY()-Z1583, {0,31,91,181,366}, {"0-30天","31-90天","91-180天","181-365天","365天以上"})))</f>
        <v>Closed</v>
      </c>
      <c r="E1583" s="67" t="str" cm="1">
        <f t="array" ref="E1583">IF(A1583&lt;&gt;"kbb", "", IF(IFERROR(VALUE(V1583), 0)=MAX(INDEX(($A$2:$A$4929="kbb")*($L$2:$L$4929=L1583)*IFERROR(VALUE($V$2:$V$4929), 0), 0)), "最新", "歷史重複"))</f>
        <v/>
      </c>
      <c r="F1583" t="s">
        <v>7227</v>
      </c>
      <c r="G1583" t="s">
        <v>29</v>
      </c>
      <c r="H1583" t="s">
        <v>30</v>
      </c>
      <c r="I1583" t="s">
        <v>6154</v>
      </c>
      <c r="J1583" t="s">
        <v>7228</v>
      </c>
      <c r="K1583" t="s">
        <v>7229</v>
      </c>
      <c r="L1583" t="s">
        <v>7287</v>
      </c>
      <c r="M1583" t="s">
        <v>1428</v>
      </c>
      <c r="N1583" t="s">
        <v>1411</v>
      </c>
      <c r="O1583" t="s">
        <v>37</v>
      </c>
      <c r="P1583" t="s">
        <v>7288</v>
      </c>
      <c r="Q1583" t="s">
        <v>38</v>
      </c>
      <c r="R1583" t="s">
        <v>743</v>
      </c>
      <c r="S1583" t="s">
        <v>7263</v>
      </c>
      <c r="T1583" t="s">
        <v>7289</v>
      </c>
      <c r="U1583" t="s">
        <v>7290</v>
      </c>
      <c r="V1583" t="s">
        <v>7290</v>
      </c>
      <c r="W1583" t="s">
        <v>37</v>
      </c>
      <c r="X1583" t="s">
        <v>37</v>
      </c>
      <c r="Y1583" t="s">
        <v>37</v>
      </c>
      <c r="Z1583" t="s">
        <v>7291</v>
      </c>
      <c r="AA1583" t="s">
        <v>44</v>
      </c>
      <c r="AB1583" t="s">
        <v>44</v>
      </c>
      <c r="AC1583" t="s">
        <v>45</v>
      </c>
      <c r="AD1583" t="s">
        <v>1257</v>
      </c>
      <c r="AE1583" t="s">
        <v>7286</v>
      </c>
      <c r="AF1583" t="s">
        <v>48</v>
      </c>
      <c r="AG1583">
        <v>621802</v>
      </c>
      <c r="AH1583">
        <v>1</v>
      </c>
      <c r="AI1583">
        <v>1</v>
      </c>
    </row>
    <row r="1584" spans="1:35" ht="16.850000000000001" customHeight="1">
      <c r="A1584" s="65" t="str">
        <f>IF(L1584="","",IF(COUNTIF(Wip!K:K,L1584)=0,IF(W1584="","KGB","KBB"),IF(AND(_xlfn.IFNA(VLOOKUP(L1584,Wip!K:M,3,0),"")="Y",Q1584="MTCAPPLYCONF"),"On Hold",IF(W1584="","KGB","KBB"))))</f>
        <v>KGB</v>
      </c>
      <c r="B1584" s="65" t="str">
        <f>IF(A1584="on hold", "on hold",
 IF(A1584="KGB", "Standard Shipment",
  IF(IFERROR(IFERROR(VLOOKUP(L1584, List!D:J, 7, 0), VLOOKUP(L1584&amp;"", List!D:J, 7, 0)), 0)=0,
   IF(IFERROR(IFERROR(VLOOKUP(L1584, 'CND List'!$A:$C, 3, 0), VLOOKUP(L1584&amp;"", 'CND List'!$A:$C, 3, 0)), 0)=0,
    IF(A1584="KBB", "-", ""),
    IFERROR(VLOOKUP(L1584, 'CND List'!$A:$C, 3, 0), VLOOKUP(L1584&amp;"", 'CND List'!$A:$C, 3, 0))
   ),
   IFERROR(VLOOKUP(L1584, List!D:J, 7, 0), VLOOKUP(L1584&amp;"", List!D:J, 7, 0))
  )
 )
)</f>
        <v>Standard Shipment</v>
      </c>
      <c r="C1584" s="66" t="str">
        <f t="shared" si="25"/>
        <v>Standard Shipment</v>
      </c>
      <c r="D1584" s="67" t="str">
        <f ca="1">IF(C1584="Local Scrap","Closed",IFERROR(IF(A1584="kgb","Closed",IF(MID(C1584,5,1)="Q","Closed",LOOKUP(TODAY()-W1584, {0,31,91,181,366}, {"0-30天","31-90天","91-180天","181-365天","365天以上"}))), LOOKUP(TODAY()-Z1584, {0,31,91,181,366}, {"0-30天","31-90天","91-180天","181-365天","365天以上"})))</f>
        <v>Closed</v>
      </c>
      <c r="E1584" s="67" t="str" cm="1">
        <f t="array" ref="E1584">IF(A1584&lt;&gt;"kbb", "", IF(IFERROR(VALUE(V1584), 0)=MAX(INDEX(($A$2:$A$4929="kbb")*($L$2:$L$4929=L1584)*IFERROR(VALUE($V$2:$V$4929), 0), 0)), "最新", "歷史重複"))</f>
        <v/>
      </c>
      <c r="F1584" t="s">
        <v>7227</v>
      </c>
      <c r="G1584" t="s">
        <v>29</v>
      </c>
      <c r="H1584" t="s">
        <v>30</v>
      </c>
      <c r="I1584" t="s">
        <v>6154</v>
      </c>
      <c r="J1584" t="s">
        <v>7228</v>
      </c>
      <c r="K1584" t="s">
        <v>7229</v>
      </c>
      <c r="L1584" t="s">
        <v>7292</v>
      </c>
      <c r="M1584" t="s">
        <v>4205</v>
      </c>
      <c r="N1584" t="s">
        <v>1858</v>
      </c>
      <c r="O1584" t="s">
        <v>37</v>
      </c>
      <c r="P1584" t="s">
        <v>7293</v>
      </c>
      <c r="Q1584" t="s">
        <v>38</v>
      </c>
      <c r="R1584" t="s">
        <v>743</v>
      </c>
      <c r="S1584" t="s">
        <v>7294</v>
      </c>
      <c r="T1584" t="s">
        <v>7295</v>
      </c>
      <c r="U1584" t="s">
        <v>7296</v>
      </c>
      <c r="V1584" t="s">
        <v>7296</v>
      </c>
      <c r="W1584" t="s">
        <v>37</v>
      </c>
      <c r="X1584" t="s">
        <v>37</v>
      </c>
      <c r="Y1584" t="s">
        <v>37</v>
      </c>
      <c r="Z1584" t="s">
        <v>7297</v>
      </c>
      <c r="AA1584" t="s">
        <v>44</v>
      </c>
      <c r="AB1584" t="s">
        <v>44</v>
      </c>
      <c r="AC1584" t="s">
        <v>45</v>
      </c>
      <c r="AD1584" t="s">
        <v>1302</v>
      </c>
      <c r="AE1584" t="s">
        <v>7286</v>
      </c>
      <c r="AF1584" t="s">
        <v>48</v>
      </c>
      <c r="AG1584">
        <v>621802</v>
      </c>
      <c r="AH1584">
        <v>1</v>
      </c>
      <c r="AI1584">
        <v>1</v>
      </c>
    </row>
    <row r="1585" spans="1:35" ht="16.850000000000001" customHeight="1">
      <c r="A1585" s="65" t="str">
        <f>IF(L1585="","",IF(COUNTIF(Wip!K:K,L1585)=0,IF(W1585="","KGB","KBB"),IF(AND(_xlfn.IFNA(VLOOKUP(L1585,Wip!K:M,3,0),"")="Y",Q1585="MTCAPPLYCONF"),"On Hold",IF(W1585="","KGB","KBB"))))</f>
        <v>KGB</v>
      </c>
      <c r="B1585" s="65" t="str">
        <f>IF(A1585="on hold", "on hold",
 IF(A1585="KGB", "Standard Shipment",
  IF(IFERROR(IFERROR(VLOOKUP(L1585, List!D:J, 7, 0), VLOOKUP(L1585&amp;"", List!D:J, 7, 0)), 0)=0,
   IF(IFERROR(IFERROR(VLOOKUP(L1585, 'CND List'!$A:$C, 3, 0), VLOOKUP(L1585&amp;"", 'CND List'!$A:$C, 3, 0)), 0)=0,
    IF(A1585="KBB", "-", ""),
    IFERROR(VLOOKUP(L1585, 'CND List'!$A:$C, 3, 0), VLOOKUP(L1585&amp;"", 'CND List'!$A:$C, 3, 0))
   ),
   IFERROR(VLOOKUP(L1585, List!D:J, 7, 0), VLOOKUP(L1585&amp;"", List!D:J, 7, 0))
  )
 )
)</f>
        <v>Standard Shipment</v>
      </c>
      <c r="C1585" s="66" t="str">
        <f t="shared" si="25"/>
        <v>Standard Shipment</v>
      </c>
      <c r="D1585" s="67" t="str">
        <f ca="1">IF(C1585="Local Scrap","Closed",IFERROR(IF(A1585="kgb","Closed",IF(MID(C1585,5,1)="Q","Closed",LOOKUP(TODAY()-W1585, {0,31,91,181,366}, {"0-30天","31-90天","91-180天","181-365天","365天以上"}))), LOOKUP(TODAY()-Z1585, {0,31,91,181,366}, {"0-30天","31-90天","91-180天","181-365天","365天以上"})))</f>
        <v>Closed</v>
      </c>
      <c r="E1585" s="67" t="str" cm="1">
        <f t="array" ref="E1585">IF(A1585&lt;&gt;"kbb", "", IF(IFERROR(VALUE(V1585), 0)=MAX(INDEX(($A$2:$A$4929="kbb")*($L$2:$L$4929=L1585)*IFERROR(VALUE($V$2:$V$4929), 0), 0)), "最新", "歷史重複"))</f>
        <v/>
      </c>
      <c r="F1585" t="s">
        <v>7227</v>
      </c>
      <c r="G1585" t="s">
        <v>29</v>
      </c>
      <c r="H1585" t="s">
        <v>30</v>
      </c>
      <c r="I1585" t="s">
        <v>6154</v>
      </c>
      <c r="J1585" t="s">
        <v>7228</v>
      </c>
      <c r="K1585" t="s">
        <v>7229</v>
      </c>
      <c r="L1585" t="s">
        <v>7298</v>
      </c>
      <c r="M1585" t="s">
        <v>1746</v>
      </c>
      <c r="N1585" t="s">
        <v>1747</v>
      </c>
      <c r="O1585" t="s">
        <v>37</v>
      </c>
      <c r="P1585" t="s">
        <v>7299</v>
      </c>
      <c r="Q1585" t="s">
        <v>38</v>
      </c>
      <c r="R1585" t="s">
        <v>743</v>
      </c>
      <c r="S1585" t="s">
        <v>7300</v>
      </c>
      <c r="T1585" t="s">
        <v>7301</v>
      </c>
      <c r="U1585" t="s">
        <v>7235</v>
      </c>
      <c r="V1585" t="s">
        <v>7235</v>
      </c>
      <c r="W1585" t="s">
        <v>37</v>
      </c>
      <c r="X1585" t="s">
        <v>37</v>
      </c>
      <c r="Y1585" t="s">
        <v>37</v>
      </c>
      <c r="Z1585" t="s">
        <v>7302</v>
      </c>
      <c r="AA1585" t="s">
        <v>44</v>
      </c>
      <c r="AB1585" t="s">
        <v>44</v>
      </c>
      <c r="AC1585" t="s">
        <v>45</v>
      </c>
      <c r="AD1585" t="s">
        <v>1532</v>
      </c>
      <c r="AE1585" t="s">
        <v>7286</v>
      </c>
      <c r="AF1585" t="s">
        <v>48</v>
      </c>
      <c r="AG1585">
        <v>621802</v>
      </c>
      <c r="AH1585">
        <v>1</v>
      </c>
      <c r="AI1585">
        <v>1</v>
      </c>
    </row>
    <row r="1586" spans="1:35" ht="16.850000000000001" customHeight="1">
      <c r="A1586" s="65" t="str">
        <f>IF(L1586="","",IF(COUNTIF(Wip!K:K,L1586)=0,IF(W1586="","KGB","KBB"),IF(AND(_xlfn.IFNA(VLOOKUP(L1586,Wip!K:M,3,0),"")="Y",Q1586="MTCAPPLYCONF"),"On Hold",IF(W1586="","KGB","KBB"))))</f>
        <v>KGB</v>
      </c>
      <c r="B1586" s="65" t="str">
        <f>IF(A1586="on hold", "on hold",
 IF(A1586="KGB", "Standard Shipment",
  IF(IFERROR(IFERROR(VLOOKUP(L1586, List!D:J, 7, 0), VLOOKUP(L1586&amp;"", List!D:J, 7, 0)), 0)=0,
   IF(IFERROR(IFERROR(VLOOKUP(L1586, 'CND List'!$A:$C, 3, 0), VLOOKUP(L1586&amp;"", 'CND List'!$A:$C, 3, 0)), 0)=0,
    IF(A1586="KBB", "-", ""),
    IFERROR(VLOOKUP(L1586, 'CND List'!$A:$C, 3, 0), VLOOKUP(L1586&amp;"", 'CND List'!$A:$C, 3, 0))
   ),
   IFERROR(VLOOKUP(L1586, List!D:J, 7, 0), VLOOKUP(L1586&amp;"", List!D:J, 7, 0))
  )
 )
)</f>
        <v>Standard Shipment</v>
      </c>
      <c r="C1586" s="66" t="str">
        <f t="shared" si="25"/>
        <v>Standard Shipment</v>
      </c>
      <c r="D1586" s="67" t="str">
        <f ca="1">IF(C1586="Local Scrap","Closed",IFERROR(IF(A1586="kgb","Closed",IF(MID(C1586,5,1)="Q","Closed",LOOKUP(TODAY()-W1586, {0,31,91,181,366}, {"0-30天","31-90天","91-180天","181-365天","365天以上"}))), LOOKUP(TODAY()-Z1586, {0,31,91,181,366}, {"0-30天","31-90天","91-180天","181-365天","365天以上"})))</f>
        <v>Closed</v>
      </c>
      <c r="E1586" s="67" t="str" cm="1">
        <f t="array" ref="E1586">IF(A1586&lt;&gt;"kbb", "", IF(IFERROR(VALUE(V1586), 0)=MAX(INDEX(($A$2:$A$4929="kbb")*($L$2:$L$4929=L1586)*IFERROR(VALUE($V$2:$V$4929), 0), 0)), "最新", "歷史重複"))</f>
        <v/>
      </c>
      <c r="F1586" t="s">
        <v>7227</v>
      </c>
      <c r="G1586" t="s">
        <v>29</v>
      </c>
      <c r="H1586" t="s">
        <v>30</v>
      </c>
      <c r="I1586" t="s">
        <v>6154</v>
      </c>
      <c r="J1586" t="s">
        <v>7228</v>
      </c>
      <c r="K1586" t="s">
        <v>7229</v>
      </c>
      <c r="L1586" t="s">
        <v>7303</v>
      </c>
      <c r="M1586" t="s">
        <v>1746</v>
      </c>
      <c r="N1586" t="s">
        <v>1747</v>
      </c>
      <c r="O1586" t="s">
        <v>37</v>
      </c>
      <c r="P1586" t="s">
        <v>7304</v>
      </c>
      <c r="Q1586" t="s">
        <v>38</v>
      </c>
      <c r="R1586" t="s">
        <v>743</v>
      </c>
      <c r="S1586" t="s">
        <v>7300</v>
      </c>
      <c r="T1586" t="s">
        <v>7305</v>
      </c>
      <c r="U1586" t="s">
        <v>7277</v>
      </c>
      <c r="V1586" t="s">
        <v>7277</v>
      </c>
      <c r="W1586" t="s">
        <v>37</v>
      </c>
      <c r="X1586" t="s">
        <v>37</v>
      </c>
      <c r="Y1586" t="s">
        <v>37</v>
      </c>
      <c r="Z1586" t="s">
        <v>7306</v>
      </c>
      <c r="AA1586" t="s">
        <v>44</v>
      </c>
      <c r="AB1586" t="s">
        <v>44</v>
      </c>
      <c r="AC1586" t="s">
        <v>45</v>
      </c>
      <c r="AD1586" t="s">
        <v>1532</v>
      </c>
      <c r="AE1586" t="s">
        <v>7279</v>
      </c>
      <c r="AF1586" t="s">
        <v>48</v>
      </c>
      <c r="AG1586">
        <v>621702</v>
      </c>
      <c r="AH1586">
        <v>1</v>
      </c>
      <c r="AI1586">
        <v>1</v>
      </c>
    </row>
    <row r="1587" spans="1:35" ht="16.850000000000001" customHeight="1">
      <c r="A1587" s="65" t="str">
        <f>IF(L1587="","",IF(COUNTIF(Wip!K:K,L1587)=0,IF(W1587="","KGB","KBB"),IF(AND(_xlfn.IFNA(VLOOKUP(L1587,Wip!K:M,3,0),"")="Y",Q1587="MTCAPPLYCONF"),"On Hold",IF(W1587="","KGB","KBB"))))</f>
        <v>KGB</v>
      </c>
      <c r="B1587" s="65" t="str">
        <f>IF(A1587="on hold", "on hold",
 IF(A1587="KGB", "Standard Shipment",
  IF(IFERROR(IFERROR(VLOOKUP(L1587, List!D:J, 7, 0), VLOOKUP(L1587&amp;"", List!D:J, 7, 0)), 0)=0,
   IF(IFERROR(IFERROR(VLOOKUP(L1587, 'CND List'!$A:$C, 3, 0), VLOOKUP(L1587&amp;"", 'CND List'!$A:$C, 3, 0)), 0)=0,
    IF(A1587="KBB", "-", ""),
    IFERROR(VLOOKUP(L1587, 'CND List'!$A:$C, 3, 0), VLOOKUP(L1587&amp;"", 'CND List'!$A:$C, 3, 0))
   ),
   IFERROR(VLOOKUP(L1587, List!D:J, 7, 0), VLOOKUP(L1587&amp;"", List!D:J, 7, 0))
  )
 )
)</f>
        <v>Standard Shipment</v>
      </c>
      <c r="C1587" s="66" t="str">
        <f t="shared" si="25"/>
        <v>Standard Shipment</v>
      </c>
      <c r="D1587" s="67" t="str">
        <f ca="1">IF(C1587="Local Scrap","Closed",IFERROR(IF(A1587="kgb","Closed",IF(MID(C1587,5,1)="Q","Closed",LOOKUP(TODAY()-W1587, {0,31,91,181,366}, {"0-30天","31-90天","91-180天","181-365天","365天以上"}))), LOOKUP(TODAY()-Z1587, {0,31,91,181,366}, {"0-30天","31-90天","91-180天","181-365天","365天以上"})))</f>
        <v>Closed</v>
      </c>
      <c r="E1587" s="67" t="str" cm="1">
        <f t="array" ref="E1587">IF(A1587&lt;&gt;"kbb", "", IF(IFERROR(VALUE(V1587), 0)=MAX(INDEX(($A$2:$A$4929="kbb")*($L$2:$L$4929=L1587)*IFERROR(VALUE($V$2:$V$4929), 0), 0)), "最新", "歷史重複"))</f>
        <v/>
      </c>
      <c r="F1587" t="s">
        <v>7227</v>
      </c>
      <c r="G1587" t="s">
        <v>29</v>
      </c>
      <c r="H1587" t="s">
        <v>30</v>
      </c>
      <c r="I1587" t="s">
        <v>6154</v>
      </c>
      <c r="J1587" t="s">
        <v>7228</v>
      </c>
      <c r="K1587" t="s">
        <v>7229</v>
      </c>
      <c r="L1587" t="s">
        <v>7307</v>
      </c>
      <c r="M1587" t="s">
        <v>1746</v>
      </c>
      <c r="N1587" t="s">
        <v>1747</v>
      </c>
      <c r="O1587" t="s">
        <v>37</v>
      </c>
      <c r="P1587" t="s">
        <v>7308</v>
      </c>
      <c r="Q1587" t="s">
        <v>38</v>
      </c>
      <c r="R1587" t="s">
        <v>743</v>
      </c>
      <c r="S1587" t="s">
        <v>7233</v>
      </c>
      <c r="T1587" t="s">
        <v>7309</v>
      </c>
      <c r="U1587" t="s">
        <v>7235</v>
      </c>
      <c r="V1587" t="s">
        <v>7235</v>
      </c>
      <c r="W1587" t="s">
        <v>37</v>
      </c>
      <c r="X1587" t="s">
        <v>37</v>
      </c>
      <c r="Y1587" t="s">
        <v>37</v>
      </c>
      <c r="Z1587" t="s">
        <v>7310</v>
      </c>
      <c r="AA1587" t="s">
        <v>44</v>
      </c>
      <c r="AB1587" t="s">
        <v>44</v>
      </c>
      <c r="AC1587" t="s">
        <v>45</v>
      </c>
      <c r="AD1587" t="s">
        <v>1532</v>
      </c>
      <c r="AE1587" t="s">
        <v>7237</v>
      </c>
      <c r="AF1587" t="s">
        <v>48</v>
      </c>
      <c r="AG1587">
        <v>621802</v>
      </c>
      <c r="AH1587">
        <v>1</v>
      </c>
      <c r="AI1587">
        <v>1</v>
      </c>
    </row>
    <row r="1588" spans="1:35" ht="16.850000000000001" customHeight="1">
      <c r="A1588" s="65" t="str">
        <f>IF(L1588="","",IF(COUNTIF(Wip!K:K,L1588)=0,IF(W1588="","KGB","KBB"),IF(AND(_xlfn.IFNA(VLOOKUP(L1588,Wip!K:M,3,0),"")="Y",Q1588="MTCAPPLYCONF"),"On Hold",IF(W1588="","KGB","KBB"))))</f>
        <v>KGB</v>
      </c>
      <c r="B1588" s="65" t="str">
        <f>IF(A1588="on hold", "on hold",
 IF(A1588="KGB", "Standard Shipment",
  IF(IFERROR(IFERROR(VLOOKUP(L1588, List!D:J, 7, 0), VLOOKUP(L1588&amp;"", List!D:J, 7, 0)), 0)=0,
   IF(IFERROR(IFERROR(VLOOKUP(L1588, 'CND List'!$A:$C, 3, 0), VLOOKUP(L1588&amp;"", 'CND List'!$A:$C, 3, 0)), 0)=0,
    IF(A1588="KBB", "-", ""),
    IFERROR(VLOOKUP(L1588, 'CND List'!$A:$C, 3, 0), VLOOKUP(L1588&amp;"", 'CND List'!$A:$C, 3, 0))
   ),
   IFERROR(VLOOKUP(L1588, List!D:J, 7, 0), VLOOKUP(L1588&amp;"", List!D:J, 7, 0))
  )
 )
)</f>
        <v>Standard Shipment</v>
      </c>
      <c r="C1588" s="66" t="str">
        <f t="shared" si="25"/>
        <v>Standard Shipment</v>
      </c>
      <c r="D1588" s="67" t="str">
        <f ca="1">IF(C1588="Local Scrap","Closed",IFERROR(IF(A1588="kgb","Closed",IF(MID(C1588,5,1)="Q","Closed",LOOKUP(TODAY()-W1588, {0,31,91,181,366}, {"0-30天","31-90天","91-180天","181-365天","365天以上"}))), LOOKUP(TODAY()-Z1588, {0,31,91,181,366}, {"0-30天","31-90天","91-180天","181-365天","365天以上"})))</f>
        <v>Closed</v>
      </c>
      <c r="E1588" s="67" t="str" cm="1">
        <f t="array" ref="E1588">IF(A1588&lt;&gt;"kbb", "", IF(IFERROR(VALUE(V1588), 0)=MAX(INDEX(($A$2:$A$4929="kbb")*($L$2:$L$4929=L1588)*IFERROR(VALUE($V$2:$V$4929), 0), 0)), "最新", "歷史重複"))</f>
        <v/>
      </c>
      <c r="F1588" t="s">
        <v>7227</v>
      </c>
      <c r="G1588" t="s">
        <v>29</v>
      </c>
      <c r="H1588" t="s">
        <v>30</v>
      </c>
      <c r="I1588" t="s">
        <v>6154</v>
      </c>
      <c r="J1588" t="s">
        <v>7228</v>
      </c>
      <c r="K1588" t="s">
        <v>7229</v>
      </c>
      <c r="L1588" t="s">
        <v>7311</v>
      </c>
      <c r="M1588" t="s">
        <v>4205</v>
      </c>
      <c r="N1588" t="s">
        <v>1858</v>
      </c>
      <c r="O1588" t="s">
        <v>37</v>
      </c>
      <c r="P1588" t="s">
        <v>7312</v>
      </c>
      <c r="Q1588" t="s">
        <v>38</v>
      </c>
      <c r="R1588" t="s">
        <v>743</v>
      </c>
      <c r="S1588" t="s">
        <v>7233</v>
      </c>
      <c r="T1588" t="s">
        <v>7313</v>
      </c>
      <c r="U1588" t="s">
        <v>7235</v>
      </c>
      <c r="V1588" t="s">
        <v>7235</v>
      </c>
      <c r="W1588" t="s">
        <v>37</v>
      </c>
      <c r="X1588" t="s">
        <v>37</v>
      </c>
      <c r="Y1588" t="s">
        <v>37</v>
      </c>
      <c r="Z1588" t="s">
        <v>7314</v>
      </c>
      <c r="AA1588" t="s">
        <v>44</v>
      </c>
      <c r="AB1588" t="s">
        <v>44</v>
      </c>
      <c r="AC1588" t="s">
        <v>45</v>
      </c>
      <c r="AD1588" t="s">
        <v>1302</v>
      </c>
      <c r="AE1588" t="s">
        <v>7237</v>
      </c>
      <c r="AF1588" t="s">
        <v>48</v>
      </c>
      <c r="AG1588">
        <v>621802</v>
      </c>
      <c r="AH1588">
        <v>1</v>
      </c>
      <c r="AI1588">
        <v>1</v>
      </c>
    </row>
    <row r="1589" spans="1:35" ht="16.850000000000001" customHeight="1">
      <c r="A1589" s="65" t="str">
        <f>IF(L1589="","",IF(COUNTIF(Wip!K:K,L1589)=0,IF(W1589="","KGB","KBB"),IF(AND(_xlfn.IFNA(VLOOKUP(L1589,Wip!K:M,3,0),"")="Y",Q1589="MTCAPPLYCONF"),"On Hold",IF(W1589="","KGB","KBB"))))</f>
        <v>KBB</v>
      </c>
      <c r="B1589" s="65">
        <f>IF(A1589="on hold", "on hold",
 IF(A1589="KGB", "Standard Shipment",
  IF(IFERROR(IFERROR(VLOOKUP(L1589, List!D:J, 7, 0), VLOOKUP(L1589&amp;"", List!D:J, 7, 0)), 0)=0,
   IF(IFERROR(IFERROR(VLOOKUP(L1589, 'CND List'!$A:$C, 3, 0), VLOOKUP(L1589&amp;"", 'CND List'!$A:$C, 3, 0)), 0)=0,
    IF(A1589="KBB", "-", ""),
    IFERROR(VLOOKUP(L1589, 'CND List'!$A:$C, 3, 0), VLOOKUP(L1589&amp;"", 'CND List'!$A:$C, 3, 0))
   ),
   IFERROR(VLOOKUP(L1589, List!D:J, 7, 0), VLOOKUP(L1589&amp;"", List!D:J, 7, 0))
  )
 )
)</f>
        <v>46126</v>
      </c>
      <c r="C1589" s="66" t="str">
        <f t="shared" si="25"/>
        <v>2026Q2</v>
      </c>
      <c r="D1589" s="67" t="str">
        <f ca="1">IF(C1589="Local Scrap","Closed",IFERROR(IF(A1589="kgb","Closed",IF(MID(C1589,5,1)="Q","Closed",LOOKUP(TODAY()-W1589, {0,31,91,181,366}, {"0-30天","31-90天","91-180天","181-365天","365天以上"}))), LOOKUP(TODAY()-Z1589, {0,31,91,181,366}, {"0-30天","31-90天","91-180天","181-365天","365天以上"})))</f>
        <v>Closed</v>
      </c>
      <c r="E1589" s="67" t="str" cm="1">
        <f t="array" ref="E1589">IF(A1589&lt;&gt;"kbb", "", IF(IFERROR(VALUE(V1589), 0)=MAX(INDEX(($A$2:$A$4929="kbb")*($L$2:$L$4929=L1589)*IFERROR(VALUE($V$2:$V$4929), 0), 0)), "最新", "歷史重複"))</f>
        <v>最新</v>
      </c>
      <c r="F1589" t="s">
        <v>7227</v>
      </c>
      <c r="G1589" t="s">
        <v>29</v>
      </c>
      <c r="H1589" t="s">
        <v>30</v>
      </c>
      <c r="I1589" t="s">
        <v>6154</v>
      </c>
      <c r="J1589" t="s">
        <v>7228</v>
      </c>
      <c r="K1589" t="s">
        <v>7229</v>
      </c>
      <c r="L1589" t="s">
        <v>7315</v>
      </c>
      <c r="M1589" t="s">
        <v>1428</v>
      </c>
      <c r="N1589" t="s">
        <v>1411</v>
      </c>
      <c r="O1589" t="s">
        <v>37</v>
      </c>
      <c r="P1589" t="s">
        <v>7315</v>
      </c>
      <c r="Q1589" t="s">
        <v>38</v>
      </c>
      <c r="R1589" t="s">
        <v>53</v>
      </c>
      <c r="S1589" t="s">
        <v>7263</v>
      </c>
      <c r="T1589" t="s">
        <v>37</v>
      </c>
      <c r="U1589" t="s">
        <v>37</v>
      </c>
      <c r="V1589" t="s">
        <v>7316</v>
      </c>
      <c r="W1589" t="s">
        <v>113</v>
      </c>
      <c r="X1589" t="s">
        <v>114</v>
      </c>
      <c r="Y1589" t="s">
        <v>7317</v>
      </c>
      <c r="Z1589" t="s">
        <v>7318</v>
      </c>
      <c r="AA1589" t="s">
        <v>44</v>
      </c>
      <c r="AB1589" t="s">
        <v>44</v>
      </c>
      <c r="AC1589" t="s">
        <v>117</v>
      </c>
      <c r="AD1589" t="s">
        <v>1257</v>
      </c>
      <c r="AE1589" t="s">
        <v>37</v>
      </c>
      <c r="AF1589" t="s">
        <v>37</v>
      </c>
      <c r="AG1589" t="s">
        <v>37</v>
      </c>
      <c r="AH1589" t="s">
        <v>37</v>
      </c>
      <c r="AI1589" t="s">
        <v>37</v>
      </c>
    </row>
    <row r="1590" spans="1:35" ht="16.850000000000001" customHeight="1">
      <c r="A1590" s="65" t="str">
        <f>IF(L1590="","",IF(COUNTIF(Wip!K:K,L1590)=0,IF(W1590="","KGB","KBB"),IF(AND(_xlfn.IFNA(VLOOKUP(L1590,Wip!K:M,3,0),"")="Y",Q1590="MTCAPPLYCONF"),"On Hold",IF(W1590="","KGB","KBB"))))</f>
        <v>KGB</v>
      </c>
      <c r="B1590" s="65" t="str">
        <f>IF(A1590="on hold", "on hold",
 IF(A1590="KGB", "Standard Shipment",
  IF(IFERROR(IFERROR(VLOOKUP(L1590, List!D:J, 7, 0), VLOOKUP(L1590&amp;"", List!D:J, 7, 0)), 0)=0,
   IF(IFERROR(IFERROR(VLOOKUP(L1590, 'CND List'!$A:$C, 3, 0), VLOOKUP(L1590&amp;"", 'CND List'!$A:$C, 3, 0)), 0)=0,
    IF(A1590="KBB", "-", ""),
    IFERROR(VLOOKUP(L1590, 'CND List'!$A:$C, 3, 0), VLOOKUP(L1590&amp;"", 'CND List'!$A:$C, 3, 0))
   ),
   IFERROR(VLOOKUP(L1590, List!D:J, 7, 0), VLOOKUP(L1590&amp;"", List!D:J, 7, 0))
  )
 )
)</f>
        <v>Standard Shipment</v>
      </c>
      <c r="C1590" s="66" t="str">
        <f t="shared" si="25"/>
        <v>Standard Shipment</v>
      </c>
      <c r="D1590" s="67" t="str">
        <f ca="1">IF(C1590="Local Scrap","Closed",IFERROR(IF(A1590="kgb","Closed",IF(MID(C1590,5,1)="Q","Closed",LOOKUP(TODAY()-W1590, {0,31,91,181,366}, {"0-30天","31-90天","91-180天","181-365天","365天以上"}))), LOOKUP(TODAY()-Z1590, {0,31,91,181,366}, {"0-30天","31-90天","91-180天","181-365天","365天以上"})))</f>
        <v>Closed</v>
      </c>
      <c r="E1590" s="67" t="str" cm="1">
        <f t="array" ref="E1590">IF(A1590&lt;&gt;"kbb", "", IF(IFERROR(VALUE(V1590), 0)=MAX(INDEX(($A$2:$A$4929="kbb")*($L$2:$L$4929=L1590)*IFERROR(VALUE($V$2:$V$4929), 0), 0)), "最新", "歷史重複"))</f>
        <v/>
      </c>
      <c r="F1590" t="s">
        <v>7227</v>
      </c>
      <c r="G1590" t="s">
        <v>29</v>
      </c>
      <c r="H1590" t="s">
        <v>30</v>
      </c>
      <c r="I1590" t="s">
        <v>6154</v>
      </c>
      <c r="J1590" t="s">
        <v>7228</v>
      </c>
      <c r="K1590" t="s">
        <v>7229</v>
      </c>
      <c r="L1590" t="s">
        <v>7319</v>
      </c>
      <c r="M1590" t="s">
        <v>1746</v>
      </c>
      <c r="N1590" t="s">
        <v>1747</v>
      </c>
      <c r="O1590" t="s">
        <v>37</v>
      </c>
      <c r="P1590" t="s">
        <v>7320</v>
      </c>
      <c r="Q1590" t="s">
        <v>38</v>
      </c>
      <c r="R1590" t="s">
        <v>743</v>
      </c>
      <c r="S1590" t="s">
        <v>7263</v>
      </c>
      <c r="T1590" t="s">
        <v>7321</v>
      </c>
      <c r="U1590" t="s">
        <v>7290</v>
      </c>
      <c r="V1590" t="s">
        <v>7290</v>
      </c>
      <c r="W1590" t="s">
        <v>37</v>
      </c>
      <c r="X1590" t="s">
        <v>37</v>
      </c>
      <c r="Y1590" t="s">
        <v>37</v>
      </c>
      <c r="Z1590" t="s">
        <v>7322</v>
      </c>
      <c r="AA1590" t="s">
        <v>44</v>
      </c>
      <c r="AB1590" t="s">
        <v>44</v>
      </c>
      <c r="AC1590" t="s">
        <v>45</v>
      </c>
      <c r="AD1590" t="s">
        <v>1532</v>
      </c>
      <c r="AE1590" t="s">
        <v>7323</v>
      </c>
      <c r="AF1590" t="s">
        <v>48</v>
      </c>
      <c r="AG1590">
        <v>621802</v>
      </c>
      <c r="AH1590">
        <v>1</v>
      </c>
      <c r="AI1590">
        <v>1</v>
      </c>
    </row>
    <row r="1591" spans="1:35" ht="16.850000000000001" customHeight="1">
      <c r="A1591" s="65" t="str">
        <f>IF(L1591="","",IF(COUNTIF(Wip!K:K,L1591)=0,IF(W1591="","KGB","KBB"),IF(AND(_xlfn.IFNA(VLOOKUP(L1591,Wip!K:M,3,0),"")="Y",Q1591="MTCAPPLYCONF"),"On Hold",IF(W1591="","KGB","KBB"))))</f>
        <v>KGB</v>
      </c>
      <c r="B1591" s="65" t="str">
        <f>IF(A1591="on hold", "on hold",
 IF(A1591="KGB", "Standard Shipment",
  IF(IFERROR(IFERROR(VLOOKUP(L1591, List!D:J, 7, 0), VLOOKUP(L1591&amp;"", List!D:J, 7, 0)), 0)=0,
   IF(IFERROR(IFERROR(VLOOKUP(L1591, 'CND List'!$A:$C, 3, 0), VLOOKUP(L1591&amp;"", 'CND List'!$A:$C, 3, 0)), 0)=0,
    IF(A1591="KBB", "-", ""),
    IFERROR(VLOOKUP(L1591, 'CND List'!$A:$C, 3, 0), VLOOKUP(L1591&amp;"", 'CND List'!$A:$C, 3, 0))
   ),
   IFERROR(VLOOKUP(L1591, List!D:J, 7, 0), VLOOKUP(L1591&amp;"", List!D:J, 7, 0))
  )
 )
)</f>
        <v>Standard Shipment</v>
      </c>
      <c r="C1591" s="66" t="str">
        <f t="shared" si="25"/>
        <v>Standard Shipment</v>
      </c>
      <c r="D1591" s="67" t="str">
        <f ca="1">IF(C1591="Local Scrap","Closed",IFERROR(IF(A1591="kgb","Closed",IF(MID(C1591,5,1)="Q","Closed",LOOKUP(TODAY()-W1591, {0,31,91,181,366}, {"0-30天","31-90天","91-180天","181-365天","365天以上"}))), LOOKUP(TODAY()-Z1591, {0,31,91,181,366}, {"0-30天","31-90天","91-180天","181-365天","365天以上"})))</f>
        <v>Closed</v>
      </c>
      <c r="E1591" s="67" t="str" cm="1">
        <f t="array" ref="E1591">IF(A1591&lt;&gt;"kbb", "", IF(IFERROR(VALUE(V1591), 0)=MAX(INDEX(($A$2:$A$4929="kbb")*($L$2:$L$4929=L1591)*IFERROR(VALUE($V$2:$V$4929), 0), 0)), "最新", "歷史重複"))</f>
        <v/>
      </c>
      <c r="F1591" t="s">
        <v>7227</v>
      </c>
      <c r="G1591" t="s">
        <v>29</v>
      </c>
      <c r="H1591" t="s">
        <v>30</v>
      </c>
      <c r="I1591" t="s">
        <v>6154</v>
      </c>
      <c r="J1591" t="s">
        <v>7228</v>
      </c>
      <c r="K1591" t="s">
        <v>7229</v>
      </c>
      <c r="L1591" t="s">
        <v>7324</v>
      </c>
      <c r="M1591" t="s">
        <v>4205</v>
      </c>
      <c r="N1591" t="s">
        <v>1858</v>
      </c>
      <c r="O1591" t="s">
        <v>37</v>
      </c>
      <c r="P1591" t="s">
        <v>7325</v>
      </c>
      <c r="Q1591" t="s">
        <v>38</v>
      </c>
      <c r="R1591" t="s">
        <v>743</v>
      </c>
      <c r="S1591" t="s">
        <v>7263</v>
      </c>
      <c r="T1591" t="s">
        <v>7326</v>
      </c>
      <c r="U1591" t="s">
        <v>7290</v>
      </c>
      <c r="V1591" t="s">
        <v>7290</v>
      </c>
      <c r="W1591" t="s">
        <v>37</v>
      </c>
      <c r="X1591" t="s">
        <v>37</v>
      </c>
      <c r="Y1591" t="s">
        <v>37</v>
      </c>
      <c r="Z1591" t="s">
        <v>7327</v>
      </c>
      <c r="AA1591" t="s">
        <v>44</v>
      </c>
      <c r="AB1591" t="s">
        <v>44</v>
      </c>
      <c r="AC1591" t="s">
        <v>45</v>
      </c>
      <c r="AD1591" t="s">
        <v>1302</v>
      </c>
      <c r="AE1591" t="s">
        <v>7286</v>
      </c>
      <c r="AF1591" t="s">
        <v>48</v>
      </c>
      <c r="AG1591">
        <v>621802</v>
      </c>
      <c r="AH1591">
        <v>1</v>
      </c>
      <c r="AI1591">
        <v>1</v>
      </c>
    </row>
    <row r="1592" spans="1:35" ht="16.850000000000001" customHeight="1">
      <c r="A1592" s="65" t="str">
        <f>IF(L1592="","",IF(COUNTIF(Wip!K:K,L1592)=0,IF(W1592="","KGB","KBB"),IF(AND(_xlfn.IFNA(VLOOKUP(L1592,Wip!K:M,3,0),"")="Y",Q1592="MTCAPPLYCONF"),"On Hold",IF(W1592="","KGB","KBB"))))</f>
        <v>KBB</v>
      </c>
      <c r="B1592" s="65" t="str">
        <f>IF(A1592="on hold", "on hold",
 IF(A1592="KGB", "Standard Shipment",
  IF(IFERROR(IFERROR(VLOOKUP(L1592, List!D:J, 7, 0), VLOOKUP(L1592&amp;"", List!D:J, 7, 0)), 0)=0,
   IF(IFERROR(IFERROR(VLOOKUP(L1592, 'CND List'!$A:$C, 3, 0), VLOOKUP(L1592&amp;"", 'CND List'!$A:$C, 3, 0)), 0)=0,
    IF(A1592="KBB", "-", ""),
    IFERROR(VLOOKUP(L1592, 'CND List'!$A:$C, 3, 0), VLOOKUP(L1592&amp;"", 'CND List'!$A:$C, 3, 0))
   ),
   IFERROR(VLOOKUP(L1592, List!D:J, 7, 0), VLOOKUP(L1592&amp;"", List!D:J, 7, 0))
  )
 )
)</f>
        <v>-</v>
      </c>
      <c r="C1592" s="66" t="str">
        <f t="shared" si="25"/>
        <v>wait for return customer</v>
      </c>
      <c r="D1592" s="67" t="str">
        <f ca="1">IF(C1592="Local Scrap","Closed",IFERROR(IF(A1592="kgb","Closed",IF(MID(C1592,5,1)="Q","Closed",LOOKUP(TODAY()-W1592, {0,31,91,181,366}, {"0-30天","31-90天","91-180天","181-365天","365天以上"}))), LOOKUP(TODAY()-Z1592, {0,31,91,181,366}, {"0-30天","31-90天","91-180天","181-365天","365天以上"})))</f>
        <v>365天以上</v>
      </c>
      <c r="E1592" s="67" t="str" cm="1">
        <f t="array" ref="E1592">IF(A1592&lt;&gt;"kbb", "", IF(IFERROR(VALUE(V1592), 0)=MAX(INDEX(($A$2:$A$4929="kbb")*($L$2:$L$4929=L1592)*IFERROR(VALUE($V$2:$V$4929), 0), 0)), "最新", "歷史重複"))</f>
        <v>最新</v>
      </c>
      <c r="F1592" t="s">
        <v>7227</v>
      </c>
      <c r="G1592" t="s">
        <v>29</v>
      </c>
      <c r="H1592" t="s">
        <v>30</v>
      </c>
      <c r="I1592" t="s">
        <v>6154</v>
      </c>
      <c r="J1592" t="s">
        <v>7228</v>
      </c>
      <c r="K1592" t="s">
        <v>7229</v>
      </c>
      <c r="L1592" t="s">
        <v>7328</v>
      </c>
      <c r="M1592" t="s">
        <v>1746</v>
      </c>
      <c r="N1592" t="s">
        <v>1747</v>
      </c>
      <c r="O1592" t="s">
        <v>37</v>
      </c>
      <c r="P1592" t="s">
        <v>7328</v>
      </c>
      <c r="Q1592" t="s">
        <v>38</v>
      </c>
      <c r="R1592" t="s">
        <v>39</v>
      </c>
      <c r="S1592" t="s">
        <v>7263</v>
      </c>
      <c r="T1592" t="s">
        <v>37</v>
      </c>
      <c r="U1592" t="s">
        <v>37</v>
      </c>
      <c r="V1592" t="s">
        <v>7329</v>
      </c>
      <c r="W1592" t="s">
        <v>517</v>
      </c>
      <c r="X1592" t="s">
        <v>114</v>
      </c>
      <c r="Y1592" t="s">
        <v>518</v>
      </c>
      <c r="Z1592" t="s">
        <v>7330</v>
      </c>
      <c r="AA1592" t="s">
        <v>44</v>
      </c>
      <c r="AB1592" t="s">
        <v>44</v>
      </c>
      <c r="AC1592" t="s">
        <v>117</v>
      </c>
      <c r="AD1592" t="s">
        <v>1532</v>
      </c>
      <c r="AE1592" t="s">
        <v>37</v>
      </c>
      <c r="AF1592" t="s">
        <v>37</v>
      </c>
      <c r="AG1592" t="s">
        <v>37</v>
      </c>
      <c r="AH1592" t="s">
        <v>37</v>
      </c>
      <c r="AI1592" t="s">
        <v>37</v>
      </c>
    </row>
    <row r="1593" spans="1:35" ht="16.850000000000001" customHeight="1">
      <c r="A1593" s="65" t="str">
        <f>IF(L1593="","",IF(COUNTIF(Wip!K:K,L1593)=0,IF(W1593="","KGB","KBB"),IF(AND(_xlfn.IFNA(VLOOKUP(L1593,Wip!K:M,3,0),"")="Y",Q1593="MTCAPPLYCONF"),"On Hold",IF(W1593="","KGB","KBB"))))</f>
        <v>KGB</v>
      </c>
      <c r="B1593" s="65" t="str">
        <f>IF(A1593="on hold", "on hold",
 IF(A1593="KGB", "Standard Shipment",
  IF(IFERROR(IFERROR(VLOOKUP(L1593, List!D:J, 7, 0), VLOOKUP(L1593&amp;"", List!D:J, 7, 0)), 0)=0,
   IF(IFERROR(IFERROR(VLOOKUP(L1593, 'CND List'!$A:$C, 3, 0), VLOOKUP(L1593&amp;"", 'CND List'!$A:$C, 3, 0)), 0)=0,
    IF(A1593="KBB", "-", ""),
    IFERROR(VLOOKUP(L1593, 'CND List'!$A:$C, 3, 0), VLOOKUP(L1593&amp;"", 'CND List'!$A:$C, 3, 0))
   ),
   IFERROR(VLOOKUP(L1593, List!D:J, 7, 0), VLOOKUP(L1593&amp;"", List!D:J, 7, 0))
  )
 )
)</f>
        <v>Standard Shipment</v>
      </c>
      <c r="C1593" s="66" t="str">
        <f t="shared" si="25"/>
        <v>Standard Shipment</v>
      </c>
      <c r="D1593" s="67" t="str">
        <f ca="1">IF(C1593="Local Scrap","Closed",IFERROR(IF(A1593="kgb","Closed",IF(MID(C1593,5,1)="Q","Closed",LOOKUP(TODAY()-W1593, {0,31,91,181,366}, {"0-30天","31-90天","91-180天","181-365天","365天以上"}))), LOOKUP(TODAY()-Z1593, {0,31,91,181,366}, {"0-30天","31-90天","91-180天","181-365天","365天以上"})))</f>
        <v>Closed</v>
      </c>
      <c r="E1593" s="67" t="str" cm="1">
        <f t="array" ref="E1593">IF(A1593&lt;&gt;"kbb", "", IF(IFERROR(VALUE(V1593), 0)=MAX(INDEX(($A$2:$A$4929="kbb")*($L$2:$L$4929=L1593)*IFERROR(VALUE($V$2:$V$4929), 0), 0)), "最新", "歷史重複"))</f>
        <v/>
      </c>
      <c r="F1593" t="s">
        <v>7227</v>
      </c>
      <c r="G1593" t="s">
        <v>29</v>
      </c>
      <c r="H1593" t="s">
        <v>30</v>
      </c>
      <c r="I1593" t="s">
        <v>6154</v>
      </c>
      <c r="J1593" t="s">
        <v>7228</v>
      </c>
      <c r="K1593" t="s">
        <v>7229</v>
      </c>
      <c r="L1593" t="s">
        <v>7331</v>
      </c>
      <c r="M1593" t="s">
        <v>1746</v>
      </c>
      <c r="N1593" t="s">
        <v>1747</v>
      </c>
      <c r="O1593" t="s">
        <v>37</v>
      </c>
      <c r="P1593" t="s">
        <v>7332</v>
      </c>
      <c r="Q1593" t="s">
        <v>38</v>
      </c>
      <c r="R1593" t="s">
        <v>743</v>
      </c>
      <c r="S1593" t="s">
        <v>7300</v>
      </c>
      <c r="T1593" t="s">
        <v>7333</v>
      </c>
      <c r="U1593" t="s">
        <v>7296</v>
      </c>
      <c r="V1593" t="s">
        <v>7296</v>
      </c>
      <c r="W1593" t="s">
        <v>37</v>
      </c>
      <c r="X1593" t="s">
        <v>37</v>
      </c>
      <c r="Y1593" t="s">
        <v>37</v>
      </c>
      <c r="Z1593" t="s">
        <v>7334</v>
      </c>
      <c r="AA1593" t="s">
        <v>44</v>
      </c>
      <c r="AB1593" t="s">
        <v>44</v>
      </c>
      <c r="AC1593" t="s">
        <v>45</v>
      </c>
      <c r="AD1593" t="s">
        <v>1532</v>
      </c>
      <c r="AE1593" t="s">
        <v>7286</v>
      </c>
      <c r="AF1593" t="s">
        <v>48</v>
      </c>
      <c r="AG1593">
        <v>621802</v>
      </c>
      <c r="AH1593">
        <v>1</v>
      </c>
      <c r="AI1593">
        <v>1</v>
      </c>
    </row>
    <row r="1594" spans="1:35" ht="16.850000000000001" customHeight="1">
      <c r="A1594" s="65" t="str">
        <f>IF(L1594="","",IF(COUNTIF(Wip!K:K,L1594)=0,IF(W1594="","KGB","KBB"),IF(AND(_xlfn.IFNA(VLOOKUP(L1594,Wip!K:M,3,0),"")="Y",Q1594="MTCAPPLYCONF"),"On Hold",IF(W1594="","KGB","KBB"))))</f>
        <v>KGB</v>
      </c>
      <c r="B1594" s="65" t="str">
        <f>IF(A1594="on hold", "on hold",
 IF(A1594="KGB", "Standard Shipment",
  IF(IFERROR(IFERROR(VLOOKUP(L1594, List!D:J, 7, 0), VLOOKUP(L1594&amp;"", List!D:J, 7, 0)), 0)=0,
   IF(IFERROR(IFERROR(VLOOKUP(L1594, 'CND List'!$A:$C, 3, 0), VLOOKUP(L1594&amp;"", 'CND List'!$A:$C, 3, 0)), 0)=0,
    IF(A1594="KBB", "-", ""),
    IFERROR(VLOOKUP(L1594, 'CND List'!$A:$C, 3, 0), VLOOKUP(L1594&amp;"", 'CND List'!$A:$C, 3, 0))
   ),
   IFERROR(VLOOKUP(L1594, List!D:J, 7, 0), VLOOKUP(L1594&amp;"", List!D:J, 7, 0))
  )
 )
)</f>
        <v>Standard Shipment</v>
      </c>
      <c r="C1594" s="66" t="str">
        <f t="shared" si="25"/>
        <v>Standard Shipment</v>
      </c>
      <c r="D1594" s="67" t="str">
        <f ca="1">IF(C1594="Local Scrap","Closed",IFERROR(IF(A1594="kgb","Closed",IF(MID(C1594,5,1)="Q","Closed",LOOKUP(TODAY()-W1594, {0,31,91,181,366}, {"0-30天","31-90天","91-180天","181-365天","365天以上"}))), LOOKUP(TODAY()-Z1594, {0,31,91,181,366}, {"0-30天","31-90天","91-180天","181-365天","365天以上"})))</f>
        <v>Closed</v>
      </c>
      <c r="E1594" s="67" t="str" cm="1">
        <f t="array" ref="E1594">IF(A1594&lt;&gt;"kbb", "", IF(IFERROR(VALUE(V1594), 0)=MAX(INDEX(($A$2:$A$4929="kbb")*($L$2:$L$4929=L1594)*IFERROR(VALUE($V$2:$V$4929), 0), 0)), "最新", "歷史重複"))</f>
        <v/>
      </c>
      <c r="F1594" t="s">
        <v>7227</v>
      </c>
      <c r="G1594" t="s">
        <v>29</v>
      </c>
      <c r="H1594" t="s">
        <v>30</v>
      </c>
      <c r="I1594" t="s">
        <v>6154</v>
      </c>
      <c r="J1594" t="s">
        <v>7228</v>
      </c>
      <c r="K1594" t="s">
        <v>7229</v>
      </c>
      <c r="L1594" t="s">
        <v>7335</v>
      </c>
      <c r="M1594" t="s">
        <v>1746</v>
      </c>
      <c r="N1594" t="s">
        <v>1747</v>
      </c>
      <c r="O1594" t="s">
        <v>37</v>
      </c>
      <c r="P1594" t="s">
        <v>7336</v>
      </c>
      <c r="Q1594" t="s">
        <v>38</v>
      </c>
      <c r="R1594" t="s">
        <v>743</v>
      </c>
      <c r="S1594" t="s">
        <v>7300</v>
      </c>
      <c r="T1594" t="s">
        <v>7337</v>
      </c>
      <c r="U1594" t="s">
        <v>7235</v>
      </c>
      <c r="V1594" t="s">
        <v>7235</v>
      </c>
      <c r="W1594" t="s">
        <v>37</v>
      </c>
      <c r="X1594" t="s">
        <v>37</v>
      </c>
      <c r="Y1594" t="s">
        <v>37</v>
      </c>
      <c r="Z1594" t="s">
        <v>7338</v>
      </c>
      <c r="AA1594" t="s">
        <v>44</v>
      </c>
      <c r="AB1594" t="s">
        <v>44</v>
      </c>
      <c r="AC1594" t="s">
        <v>45</v>
      </c>
      <c r="AD1594" t="s">
        <v>1532</v>
      </c>
      <c r="AE1594" t="s">
        <v>7286</v>
      </c>
      <c r="AF1594" t="s">
        <v>48</v>
      </c>
      <c r="AG1594">
        <v>621802</v>
      </c>
      <c r="AH1594">
        <v>1</v>
      </c>
      <c r="AI1594">
        <v>1</v>
      </c>
    </row>
    <row r="1595" spans="1:35" ht="16.850000000000001" customHeight="1">
      <c r="A1595" s="65" t="str">
        <f>IF(L1595="","",IF(COUNTIF(Wip!K:K,L1595)=0,IF(W1595="","KGB","KBB"),IF(AND(_xlfn.IFNA(VLOOKUP(L1595,Wip!K:M,3,0),"")="Y",Q1595="MTCAPPLYCONF"),"On Hold",IF(W1595="","KGB","KBB"))))</f>
        <v>KGB</v>
      </c>
      <c r="B1595" s="65" t="str">
        <f>IF(A1595="on hold", "on hold",
 IF(A1595="KGB", "Standard Shipment",
  IF(IFERROR(IFERROR(VLOOKUP(L1595, List!D:J, 7, 0), VLOOKUP(L1595&amp;"", List!D:J, 7, 0)), 0)=0,
   IF(IFERROR(IFERROR(VLOOKUP(L1595, 'CND List'!$A:$C, 3, 0), VLOOKUP(L1595&amp;"", 'CND List'!$A:$C, 3, 0)), 0)=0,
    IF(A1595="KBB", "-", ""),
    IFERROR(VLOOKUP(L1595, 'CND List'!$A:$C, 3, 0), VLOOKUP(L1595&amp;"", 'CND List'!$A:$C, 3, 0))
   ),
   IFERROR(VLOOKUP(L1595, List!D:J, 7, 0), VLOOKUP(L1595&amp;"", List!D:J, 7, 0))
  )
 )
)</f>
        <v>Standard Shipment</v>
      </c>
      <c r="C1595" s="66" t="str">
        <f t="shared" ref="C1595:C1658" si="26">IF(A1595="on hold", "on hold", IF(B1595="on hold", "wait for return customer", IF(B1595="CND Sceond Pass", "Standard Shipment", IF(AND(A1595="kgb", OR(B1595="-", B1595="", B1595="#N/A")), "Standard Shipment", IF(AND(A1595="kbb", OR(B1595="-", B1595="", B1595="#N/A")), "wait for return customer", IF(OR(B1595="Local Scrap", B1595="SBF to be notified", B1595="VRAM is pending RTV", B1595="BU未結案"), B1595, IF(OR(B1595="scrap結案", B1595="良品結案", LEFT(B1595,2)="sc", LEFT(B1595,2)="良品"), "CND結案", IF(ISNUMBER(B1595), YEAR(B1595) &amp; "Q" &amp; INT((MONTH(B1595)+2)/3), IF(ISERROR(DATEVALUE(TEXT(B1595,"yyyy/mm/dd"))), IF(ISNA(B1595), "#N/A", B1595), YEAR(DATEVALUE(TEXT(B1595,"yyyy/mm/dd"))) &amp; "Q" &amp; INT((MONTH(DATEVALUE(TEXT(B1595,"yyyy/mm/dd")))+2)/3))))))))))</f>
        <v>Standard Shipment</v>
      </c>
      <c r="D1595" s="67" t="str">
        <f ca="1">IF(C1595="Local Scrap","Closed",IFERROR(IF(A1595="kgb","Closed",IF(MID(C1595,5,1)="Q","Closed",LOOKUP(TODAY()-W1595, {0,31,91,181,366}, {"0-30天","31-90天","91-180天","181-365天","365天以上"}))), LOOKUP(TODAY()-Z1595, {0,31,91,181,366}, {"0-30天","31-90天","91-180天","181-365天","365天以上"})))</f>
        <v>Closed</v>
      </c>
      <c r="E1595" s="67" t="str" cm="1">
        <f t="array" ref="E1595">IF(A1595&lt;&gt;"kbb", "", IF(IFERROR(VALUE(V1595), 0)=MAX(INDEX(($A$2:$A$4929="kbb")*($L$2:$L$4929=L1595)*IFERROR(VALUE($V$2:$V$4929), 0), 0)), "最新", "歷史重複"))</f>
        <v/>
      </c>
      <c r="F1595" t="s">
        <v>7227</v>
      </c>
      <c r="G1595" t="s">
        <v>29</v>
      </c>
      <c r="H1595" t="s">
        <v>30</v>
      </c>
      <c r="I1595" t="s">
        <v>6154</v>
      </c>
      <c r="J1595" t="s">
        <v>7228</v>
      </c>
      <c r="K1595" t="s">
        <v>7229</v>
      </c>
      <c r="L1595" t="s">
        <v>7339</v>
      </c>
      <c r="M1595" t="s">
        <v>4205</v>
      </c>
      <c r="N1595" t="s">
        <v>1858</v>
      </c>
      <c r="O1595" t="s">
        <v>37</v>
      </c>
      <c r="P1595" t="s">
        <v>7340</v>
      </c>
      <c r="Q1595" t="s">
        <v>38</v>
      </c>
      <c r="R1595" t="s">
        <v>53</v>
      </c>
      <c r="S1595" t="s">
        <v>7300</v>
      </c>
      <c r="T1595" t="s">
        <v>7341</v>
      </c>
      <c r="U1595" t="s">
        <v>7342</v>
      </c>
      <c r="V1595" t="s">
        <v>7342</v>
      </c>
      <c r="W1595" t="s">
        <v>37</v>
      </c>
      <c r="X1595" t="s">
        <v>37</v>
      </c>
      <c r="Y1595" t="s">
        <v>37</v>
      </c>
      <c r="Z1595" t="s">
        <v>7343</v>
      </c>
      <c r="AA1595" t="s">
        <v>44</v>
      </c>
      <c r="AB1595" t="s">
        <v>44</v>
      </c>
      <c r="AC1595" t="s">
        <v>45</v>
      </c>
      <c r="AD1595" t="s">
        <v>1302</v>
      </c>
      <c r="AE1595" t="s">
        <v>7267</v>
      </c>
      <c r="AF1595" t="s">
        <v>48</v>
      </c>
      <c r="AG1595">
        <v>621922</v>
      </c>
      <c r="AH1595">
        <v>1</v>
      </c>
      <c r="AI1595">
        <v>1</v>
      </c>
    </row>
    <row r="1596" spans="1:35" ht="16.850000000000001" customHeight="1">
      <c r="A1596" s="65" t="str">
        <f>IF(L1596="","",IF(COUNTIF(Wip!K:K,L1596)=0,IF(W1596="","KGB","KBB"),IF(AND(_xlfn.IFNA(VLOOKUP(L1596,Wip!K:M,3,0),"")="Y",Q1596="MTCAPPLYCONF"),"On Hold",IF(W1596="","KGB","KBB"))))</f>
        <v>KGB</v>
      </c>
      <c r="B1596" s="65" t="str">
        <f>IF(A1596="on hold", "on hold",
 IF(A1596="KGB", "Standard Shipment",
  IF(IFERROR(IFERROR(VLOOKUP(L1596, List!D:J, 7, 0), VLOOKUP(L1596&amp;"", List!D:J, 7, 0)), 0)=0,
   IF(IFERROR(IFERROR(VLOOKUP(L1596, 'CND List'!$A:$C, 3, 0), VLOOKUP(L1596&amp;"", 'CND List'!$A:$C, 3, 0)), 0)=0,
    IF(A1596="KBB", "-", ""),
    IFERROR(VLOOKUP(L1596, 'CND List'!$A:$C, 3, 0), VLOOKUP(L1596&amp;"", 'CND List'!$A:$C, 3, 0))
   ),
   IFERROR(VLOOKUP(L1596, List!D:J, 7, 0), VLOOKUP(L1596&amp;"", List!D:J, 7, 0))
  )
 )
)</f>
        <v>Standard Shipment</v>
      </c>
      <c r="C1596" s="66" t="str">
        <f t="shared" si="26"/>
        <v>Standard Shipment</v>
      </c>
      <c r="D1596" s="67" t="str">
        <f ca="1">IF(C1596="Local Scrap","Closed",IFERROR(IF(A1596="kgb","Closed",IF(MID(C1596,5,1)="Q","Closed",LOOKUP(TODAY()-W1596, {0,31,91,181,366}, {"0-30天","31-90天","91-180天","181-365天","365天以上"}))), LOOKUP(TODAY()-Z1596, {0,31,91,181,366}, {"0-30天","31-90天","91-180天","181-365天","365天以上"})))</f>
        <v>Closed</v>
      </c>
      <c r="E1596" s="67" t="str" cm="1">
        <f t="array" ref="E1596">IF(A1596&lt;&gt;"kbb", "", IF(IFERROR(VALUE(V1596), 0)=MAX(INDEX(($A$2:$A$4929="kbb")*($L$2:$L$4929=L1596)*IFERROR(VALUE($V$2:$V$4929), 0), 0)), "最新", "歷史重複"))</f>
        <v/>
      </c>
      <c r="F1596" t="s">
        <v>7227</v>
      </c>
      <c r="G1596" t="s">
        <v>29</v>
      </c>
      <c r="H1596" t="s">
        <v>30</v>
      </c>
      <c r="I1596" t="s">
        <v>6154</v>
      </c>
      <c r="J1596" t="s">
        <v>7228</v>
      </c>
      <c r="K1596" t="s">
        <v>7229</v>
      </c>
      <c r="L1596" t="s">
        <v>7344</v>
      </c>
      <c r="M1596" t="s">
        <v>1376</v>
      </c>
      <c r="N1596" t="s">
        <v>1283</v>
      </c>
      <c r="O1596" t="s">
        <v>37</v>
      </c>
      <c r="P1596" t="s">
        <v>7345</v>
      </c>
      <c r="Q1596" t="s">
        <v>38</v>
      </c>
      <c r="R1596" t="s">
        <v>743</v>
      </c>
      <c r="S1596" t="s">
        <v>7233</v>
      </c>
      <c r="T1596" t="s">
        <v>7346</v>
      </c>
      <c r="U1596" t="s">
        <v>7235</v>
      </c>
      <c r="V1596" t="s">
        <v>7235</v>
      </c>
      <c r="W1596" t="s">
        <v>37</v>
      </c>
      <c r="X1596" t="s">
        <v>37</v>
      </c>
      <c r="Y1596" t="s">
        <v>37</v>
      </c>
      <c r="Z1596" t="s">
        <v>7347</v>
      </c>
      <c r="AA1596" t="s">
        <v>44</v>
      </c>
      <c r="AB1596" t="s">
        <v>44</v>
      </c>
      <c r="AC1596" t="s">
        <v>45</v>
      </c>
      <c r="AD1596" t="s">
        <v>1288</v>
      </c>
      <c r="AE1596" t="s">
        <v>7237</v>
      </c>
      <c r="AF1596" t="s">
        <v>48</v>
      </c>
      <c r="AG1596">
        <v>621802</v>
      </c>
      <c r="AH1596">
        <v>1</v>
      </c>
      <c r="AI1596">
        <v>1</v>
      </c>
    </row>
    <row r="1597" spans="1:35" ht="16.850000000000001" customHeight="1">
      <c r="A1597" s="65" t="str">
        <f>IF(L1597="","",IF(COUNTIF(Wip!K:K,L1597)=0,IF(W1597="","KGB","KBB"),IF(AND(_xlfn.IFNA(VLOOKUP(L1597,Wip!K:M,3,0),"")="Y",Q1597="MTCAPPLYCONF"),"On Hold",IF(W1597="","KGB","KBB"))))</f>
        <v>KGB</v>
      </c>
      <c r="B1597" s="65" t="str">
        <f>IF(A1597="on hold", "on hold",
 IF(A1597="KGB", "Standard Shipment",
  IF(IFERROR(IFERROR(VLOOKUP(L1597, List!D:J, 7, 0), VLOOKUP(L1597&amp;"", List!D:J, 7, 0)), 0)=0,
   IF(IFERROR(IFERROR(VLOOKUP(L1597, 'CND List'!$A:$C, 3, 0), VLOOKUP(L1597&amp;"", 'CND List'!$A:$C, 3, 0)), 0)=0,
    IF(A1597="KBB", "-", ""),
    IFERROR(VLOOKUP(L1597, 'CND List'!$A:$C, 3, 0), VLOOKUP(L1597&amp;"", 'CND List'!$A:$C, 3, 0))
   ),
   IFERROR(VLOOKUP(L1597, List!D:J, 7, 0), VLOOKUP(L1597&amp;"", List!D:J, 7, 0))
  )
 )
)</f>
        <v>Standard Shipment</v>
      </c>
      <c r="C1597" s="66" t="str">
        <f t="shared" si="26"/>
        <v>Standard Shipment</v>
      </c>
      <c r="D1597" s="67" t="str">
        <f ca="1">IF(C1597="Local Scrap","Closed",IFERROR(IF(A1597="kgb","Closed",IF(MID(C1597,5,1)="Q","Closed",LOOKUP(TODAY()-W1597, {0,31,91,181,366}, {"0-30天","31-90天","91-180天","181-365天","365天以上"}))), LOOKUP(TODAY()-Z1597, {0,31,91,181,366}, {"0-30天","31-90天","91-180天","181-365天","365天以上"})))</f>
        <v>Closed</v>
      </c>
      <c r="E1597" s="67" t="str" cm="1">
        <f t="array" ref="E1597">IF(A1597&lt;&gt;"kbb", "", IF(IFERROR(VALUE(V1597), 0)=MAX(INDEX(($A$2:$A$4929="kbb")*($L$2:$L$4929=L1597)*IFERROR(VALUE($V$2:$V$4929), 0), 0)), "最新", "歷史重複"))</f>
        <v/>
      </c>
      <c r="F1597" t="s">
        <v>7227</v>
      </c>
      <c r="G1597" t="s">
        <v>29</v>
      </c>
      <c r="H1597" t="s">
        <v>30</v>
      </c>
      <c r="I1597" t="s">
        <v>6154</v>
      </c>
      <c r="J1597" t="s">
        <v>7228</v>
      </c>
      <c r="K1597" t="s">
        <v>7229</v>
      </c>
      <c r="L1597" t="s">
        <v>7348</v>
      </c>
      <c r="M1597" t="s">
        <v>3149</v>
      </c>
      <c r="N1597" t="s">
        <v>1321</v>
      </c>
      <c r="O1597" t="s">
        <v>37</v>
      </c>
      <c r="P1597" t="s">
        <v>7349</v>
      </c>
      <c r="Q1597" t="s">
        <v>38</v>
      </c>
      <c r="R1597" t="s">
        <v>743</v>
      </c>
      <c r="S1597" t="s">
        <v>7233</v>
      </c>
      <c r="T1597" t="s">
        <v>7350</v>
      </c>
      <c r="U1597" t="s">
        <v>7235</v>
      </c>
      <c r="V1597" t="s">
        <v>7235</v>
      </c>
      <c r="W1597" t="s">
        <v>37</v>
      </c>
      <c r="X1597" t="s">
        <v>37</v>
      </c>
      <c r="Y1597" t="s">
        <v>37</v>
      </c>
      <c r="Z1597" t="s">
        <v>7351</v>
      </c>
      <c r="AA1597" t="s">
        <v>44</v>
      </c>
      <c r="AB1597" t="s">
        <v>44</v>
      </c>
      <c r="AC1597" t="s">
        <v>45</v>
      </c>
      <c r="AD1597" t="s">
        <v>1288</v>
      </c>
      <c r="AE1597" t="s">
        <v>7237</v>
      </c>
      <c r="AF1597" t="s">
        <v>48</v>
      </c>
      <c r="AG1597">
        <v>621802</v>
      </c>
      <c r="AH1597">
        <v>1</v>
      </c>
      <c r="AI1597">
        <v>1</v>
      </c>
    </row>
    <row r="1598" spans="1:35" ht="16.850000000000001" customHeight="1">
      <c r="A1598" s="65" t="str">
        <f>IF(L1598="","",IF(COUNTIF(Wip!K:K,L1598)=0,IF(W1598="","KGB","KBB"),IF(AND(_xlfn.IFNA(VLOOKUP(L1598,Wip!K:M,3,0),"")="Y",Q1598="MTCAPPLYCONF"),"On Hold",IF(W1598="","KGB","KBB"))))</f>
        <v>KGB</v>
      </c>
      <c r="B1598" s="65" t="str">
        <f>IF(A1598="on hold", "on hold",
 IF(A1598="KGB", "Standard Shipment",
  IF(IFERROR(IFERROR(VLOOKUP(L1598, List!D:J, 7, 0), VLOOKUP(L1598&amp;"", List!D:J, 7, 0)), 0)=0,
   IF(IFERROR(IFERROR(VLOOKUP(L1598, 'CND List'!$A:$C, 3, 0), VLOOKUP(L1598&amp;"", 'CND List'!$A:$C, 3, 0)), 0)=0,
    IF(A1598="KBB", "-", ""),
    IFERROR(VLOOKUP(L1598, 'CND List'!$A:$C, 3, 0), VLOOKUP(L1598&amp;"", 'CND List'!$A:$C, 3, 0))
   ),
   IFERROR(VLOOKUP(L1598, List!D:J, 7, 0), VLOOKUP(L1598&amp;"", List!D:J, 7, 0))
  )
 )
)</f>
        <v>Standard Shipment</v>
      </c>
      <c r="C1598" s="66" t="str">
        <f t="shared" si="26"/>
        <v>Standard Shipment</v>
      </c>
      <c r="D1598" s="67" t="str">
        <f ca="1">IF(C1598="Local Scrap","Closed",IFERROR(IF(A1598="kgb","Closed",IF(MID(C1598,5,1)="Q","Closed",LOOKUP(TODAY()-W1598, {0,31,91,181,366}, {"0-30天","31-90天","91-180天","181-365天","365天以上"}))), LOOKUP(TODAY()-Z1598, {0,31,91,181,366}, {"0-30天","31-90天","91-180天","181-365天","365天以上"})))</f>
        <v>Closed</v>
      </c>
      <c r="E1598" s="67" t="str" cm="1">
        <f t="array" ref="E1598">IF(A1598&lt;&gt;"kbb", "", IF(IFERROR(VALUE(V1598), 0)=MAX(INDEX(($A$2:$A$4929="kbb")*($L$2:$L$4929=L1598)*IFERROR(VALUE($V$2:$V$4929), 0), 0)), "最新", "歷史重複"))</f>
        <v/>
      </c>
      <c r="F1598" t="s">
        <v>7227</v>
      </c>
      <c r="G1598" t="s">
        <v>29</v>
      </c>
      <c r="H1598" t="s">
        <v>30</v>
      </c>
      <c r="I1598" t="s">
        <v>6154</v>
      </c>
      <c r="J1598" t="s">
        <v>7228</v>
      </c>
      <c r="K1598" t="s">
        <v>7229</v>
      </c>
      <c r="L1598" t="s">
        <v>7352</v>
      </c>
      <c r="M1598" t="s">
        <v>1259</v>
      </c>
      <c r="N1598" t="s">
        <v>1260</v>
      </c>
      <c r="O1598" t="s">
        <v>37</v>
      </c>
      <c r="P1598" t="s">
        <v>7353</v>
      </c>
      <c r="Q1598" t="s">
        <v>38</v>
      </c>
      <c r="R1598" t="s">
        <v>743</v>
      </c>
      <c r="S1598" t="s">
        <v>7354</v>
      </c>
      <c r="T1598" t="s">
        <v>7355</v>
      </c>
      <c r="U1598" t="s">
        <v>7356</v>
      </c>
      <c r="V1598" t="s">
        <v>7356</v>
      </c>
      <c r="W1598" t="s">
        <v>37</v>
      </c>
      <c r="X1598" t="s">
        <v>37</v>
      </c>
      <c r="Y1598" t="s">
        <v>37</v>
      </c>
      <c r="Z1598" t="s">
        <v>7357</v>
      </c>
      <c r="AA1598" t="s">
        <v>44</v>
      </c>
      <c r="AB1598" t="s">
        <v>44</v>
      </c>
      <c r="AC1598" t="s">
        <v>45</v>
      </c>
      <c r="AD1598" t="s">
        <v>1257</v>
      </c>
      <c r="AE1598" t="s">
        <v>7142</v>
      </c>
      <c r="AF1598" t="s">
        <v>48</v>
      </c>
      <c r="AG1598">
        <v>621748</v>
      </c>
      <c r="AH1598">
        <v>1</v>
      </c>
      <c r="AI1598">
        <v>1</v>
      </c>
    </row>
    <row r="1599" spans="1:35" ht="16.850000000000001" customHeight="1">
      <c r="A1599" s="65" t="str">
        <f>IF(L1599="","",IF(COUNTIF(Wip!K:K,L1599)=0,IF(W1599="","KGB","KBB"),IF(AND(_xlfn.IFNA(VLOOKUP(L1599,Wip!K:M,3,0),"")="Y",Q1599="MTCAPPLYCONF"),"On Hold",IF(W1599="","KGB","KBB"))))</f>
        <v>KGB</v>
      </c>
      <c r="B1599" s="65" t="str">
        <f>IF(A1599="on hold", "on hold",
 IF(A1599="KGB", "Standard Shipment",
  IF(IFERROR(IFERROR(VLOOKUP(L1599, List!D:J, 7, 0), VLOOKUP(L1599&amp;"", List!D:J, 7, 0)), 0)=0,
   IF(IFERROR(IFERROR(VLOOKUP(L1599, 'CND List'!$A:$C, 3, 0), VLOOKUP(L1599&amp;"", 'CND List'!$A:$C, 3, 0)), 0)=0,
    IF(A1599="KBB", "-", ""),
    IFERROR(VLOOKUP(L1599, 'CND List'!$A:$C, 3, 0), VLOOKUP(L1599&amp;"", 'CND List'!$A:$C, 3, 0))
   ),
   IFERROR(VLOOKUP(L1599, List!D:J, 7, 0), VLOOKUP(L1599&amp;"", List!D:J, 7, 0))
  )
 )
)</f>
        <v>Standard Shipment</v>
      </c>
      <c r="C1599" s="66" t="str">
        <f t="shared" si="26"/>
        <v>Standard Shipment</v>
      </c>
      <c r="D1599" s="67" t="str">
        <f ca="1">IF(C1599="Local Scrap","Closed",IFERROR(IF(A1599="kgb","Closed",IF(MID(C1599,5,1)="Q","Closed",LOOKUP(TODAY()-W1599, {0,31,91,181,366}, {"0-30天","31-90天","91-180天","181-365天","365天以上"}))), LOOKUP(TODAY()-Z1599, {0,31,91,181,366}, {"0-30天","31-90天","91-180天","181-365天","365天以上"})))</f>
        <v>Closed</v>
      </c>
      <c r="E1599" s="67" t="str" cm="1">
        <f t="array" ref="E1599">IF(A1599&lt;&gt;"kbb", "", IF(IFERROR(VALUE(V1599), 0)=MAX(INDEX(($A$2:$A$4929="kbb")*($L$2:$L$4929=L1599)*IFERROR(VALUE($V$2:$V$4929), 0), 0)), "最新", "歷史重複"))</f>
        <v/>
      </c>
      <c r="F1599" t="s">
        <v>7227</v>
      </c>
      <c r="G1599" t="s">
        <v>29</v>
      </c>
      <c r="H1599" t="s">
        <v>30</v>
      </c>
      <c r="I1599" t="s">
        <v>6154</v>
      </c>
      <c r="J1599" t="s">
        <v>7228</v>
      </c>
      <c r="K1599" t="s">
        <v>7229</v>
      </c>
      <c r="L1599" t="s">
        <v>7358</v>
      </c>
      <c r="M1599" t="s">
        <v>1248</v>
      </c>
      <c r="N1599" t="s">
        <v>1249</v>
      </c>
      <c r="O1599" t="s">
        <v>37</v>
      </c>
      <c r="P1599" t="s">
        <v>7359</v>
      </c>
      <c r="Q1599" t="s">
        <v>38</v>
      </c>
      <c r="R1599" t="s">
        <v>743</v>
      </c>
      <c r="S1599" t="s">
        <v>7247</v>
      </c>
      <c r="T1599" t="s">
        <v>7360</v>
      </c>
      <c r="U1599" t="s">
        <v>7249</v>
      </c>
      <c r="V1599" t="s">
        <v>7249</v>
      </c>
      <c r="W1599" t="s">
        <v>37</v>
      </c>
      <c r="X1599" t="s">
        <v>37</v>
      </c>
      <c r="Y1599" t="s">
        <v>37</v>
      </c>
      <c r="Z1599" t="s">
        <v>7361</v>
      </c>
      <c r="AA1599" t="s">
        <v>44</v>
      </c>
      <c r="AB1599" t="s">
        <v>44</v>
      </c>
      <c r="AC1599" t="s">
        <v>45</v>
      </c>
      <c r="AD1599" t="s">
        <v>1257</v>
      </c>
      <c r="AE1599" t="s">
        <v>7251</v>
      </c>
      <c r="AF1599" t="s">
        <v>48</v>
      </c>
      <c r="AG1599">
        <v>621702</v>
      </c>
      <c r="AH1599">
        <v>1</v>
      </c>
      <c r="AI1599">
        <v>1</v>
      </c>
    </row>
    <row r="1600" spans="1:35" ht="16.850000000000001" customHeight="1">
      <c r="A1600" s="65" t="str">
        <f>IF(L1600="","",IF(COUNTIF(Wip!K:K,L1600)=0,IF(W1600="","KGB","KBB"),IF(AND(_xlfn.IFNA(VLOOKUP(L1600,Wip!K:M,3,0),"")="Y",Q1600="MTCAPPLYCONF"),"On Hold",IF(W1600="","KGB","KBB"))))</f>
        <v>KGB</v>
      </c>
      <c r="B1600" s="65" t="str">
        <f>IF(A1600="on hold", "on hold",
 IF(A1600="KGB", "Standard Shipment",
  IF(IFERROR(IFERROR(VLOOKUP(L1600, List!D:J, 7, 0), VLOOKUP(L1600&amp;"", List!D:J, 7, 0)), 0)=0,
   IF(IFERROR(IFERROR(VLOOKUP(L1600, 'CND List'!$A:$C, 3, 0), VLOOKUP(L1600&amp;"", 'CND List'!$A:$C, 3, 0)), 0)=0,
    IF(A1600="KBB", "-", ""),
    IFERROR(VLOOKUP(L1600, 'CND List'!$A:$C, 3, 0), VLOOKUP(L1600&amp;"", 'CND List'!$A:$C, 3, 0))
   ),
   IFERROR(VLOOKUP(L1600, List!D:J, 7, 0), VLOOKUP(L1600&amp;"", List!D:J, 7, 0))
  )
 )
)</f>
        <v>Standard Shipment</v>
      </c>
      <c r="C1600" s="66" t="str">
        <f t="shared" si="26"/>
        <v>Standard Shipment</v>
      </c>
      <c r="D1600" s="67" t="str">
        <f ca="1">IF(C1600="Local Scrap","Closed",IFERROR(IF(A1600="kgb","Closed",IF(MID(C1600,5,1)="Q","Closed",LOOKUP(TODAY()-W1600, {0,31,91,181,366}, {"0-30天","31-90天","91-180天","181-365天","365天以上"}))), LOOKUP(TODAY()-Z1600, {0,31,91,181,366}, {"0-30天","31-90天","91-180天","181-365天","365天以上"})))</f>
        <v>Closed</v>
      </c>
      <c r="E1600" s="67" t="str" cm="1">
        <f t="array" ref="E1600">IF(A1600&lt;&gt;"kbb", "", IF(IFERROR(VALUE(V1600), 0)=MAX(INDEX(($A$2:$A$4929="kbb")*($L$2:$L$4929=L1600)*IFERROR(VALUE($V$2:$V$4929), 0), 0)), "最新", "歷史重複"))</f>
        <v/>
      </c>
      <c r="F1600" t="s">
        <v>7227</v>
      </c>
      <c r="G1600" t="s">
        <v>29</v>
      </c>
      <c r="H1600" t="s">
        <v>30</v>
      </c>
      <c r="I1600" t="s">
        <v>6154</v>
      </c>
      <c r="J1600" t="s">
        <v>7228</v>
      </c>
      <c r="K1600" t="s">
        <v>7229</v>
      </c>
      <c r="L1600" t="s">
        <v>7362</v>
      </c>
      <c r="M1600" t="s">
        <v>4205</v>
      </c>
      <c r="N1600" t="s">
        <v>1858</v>
      </c>
      <c r="O1600" t="s">
        <v>37</v>
      </c>
      <c r="P1600" t="s">
        <v>7363</v>
      </c>
      <c r="Q1600" t="s">
        <v>38</v>
      </c>
      <c r="R1600" t="s">
        <v>743</v>
      </c>
      <c r="S1600" t="s">
        <v>7354</v>
      </c>
      <c r="T1600" t="s">
        <v>7364</v>
      </c>
      <c r="U1600" t="s">
        <v>7290</v>
      </c>
      <c r="V1600" t="s">
        <v>7235</v>
      </c>
      <c r="W1600" t="s">
        <v>37</v>
      </c>
      <c r="X1600" t="s">
        <v>37</v>
      </c>
      <c r="Y1600" t="s">
        <v>37</v>
      </c>
      <c r="Z1600" t="s">
        <v>7365</v>
      </c>
      <c r="AA1600" t="s">
        <v>44</v>
      </c>
      <c r="AB1600" t="s">
        <v>44</v>
      </c>
      <c r="AC1600" t="s">
        <v>45</v>
      </c>
      <c r="AD1600" t="s">
        <v>1302</v>
      </c>
      <c r="AE1600" t="s">
        <v>7237</v>
      </c>
      <c r="AF1600" t="s">
        <v>48</v>
      </c>
      <c r="AG1600">
        <v>621802</v>
      </c>
      <c r="AH1600">
        <v>1</v>
      </c>
      <c r="AI1600">
        <v>1</v>
      </c>
    </row>
    <row r="1601" spans="1:35" ht="16.850000000000001" customHeight="1">
      <c r="A1601" s="65" t="str">
        <f>IF(L1601="","",IF(COUNTIF(Wip!K:K,L1601)=0,IF(W1601="","KGB","KBB"),IF(AND(_xlfn.IFNA(VLOOKUP(L1601,Wip!K:M,3,0),"")="Y",Q1601="MTCAPPLYCONF"),"On Hold",IF(W1601="","KGB","KBB"))))</f>
        <v>KGB</v>
      </c>
      <c r="B1601" s="65" t="str">
        <f>IF(A1601="on hold", "on hold",
 IF(A1601="KGB", "Standard Shipment",
  IF(IFERROR(IFERROR(VLOOKUP(L1601, List!D:J, 7, 0), VLOOKUP(L1601&amp;"", List!D:J, 7, 0)), 0)=0,
   IF(IFERROR(IFERROR(VLOOKUP(L1601, 'CND List'!$A:$C, 3, 0), VLOOKUP(L1601&amp;"", 'CND List'!$A:$C, 3, 0)), 0)=0,
    IF(A1601="KBB", "-", ""),
    IFERROR(VLOOKUP(L1601, 'CND List'!$A:$C, 3, 0), VLOOKUP(L1601&amp;"", 'CND List'!$A:$C, 3, 0))
   ),
   IFERROR(VLOOKUP(L1601, List!D:J, 7, 0), VLOOKUP(L1601&amp;"", List!D:J, 7, 0))
  )
 )
)</f>
        <v>Standard Shipment</v>
      </c>
      <c r="C1601" s="66" t="str">
        <f t="shared" si="26"/>
        <v>Standard Shipment</v>
      </c>
      <c r="D1601" s="67" t="str">
        <f ca="1">IF(C1601="Local Scrap","Closed",IFERROR(IF(A1601="kgb","Closed",IF(MID(C1601,5,1)="Q","Closed",LOOKUP(TODAY()-W1601, {0,31,91,181,366}, {"0-30天","31-90天","91-180天","181-365天","365天以上"}))), LOOKUP(TODAY()-Z1601, {0,31,91,181,366}, {"0-30天","31-90天","91-180天","181-365天","365天以上"})))</f>
        <v>Closed</v>
      </c>
      <c r="E1601" s="67" t="str" cm="1">
        <f t="array" ref="E1601">IF(A1601&lt;&gt;"kbb", "", IF(IFERROR(VALUE(V1601), 0)=MAX(INDEX(($A$2:$A$4929="kbb")*($L$2:$L$4929=L1601)*IFERROR(VALUE($V$2:$V$4929), 0), 0)), "最新", "歷史重複"))</f>
        <v/>
      </c>
      <c r="F1601" t="s">
        <v>7227</v>
      </c>
      <c r="G1601" t="s">
        <v>29</v>
      </c>
      <c r="H1601" t="s">
        <v>30</v>
      </c>
      <c r="I1601" t="s">
        <v>6154</v>
      </c>
      <c r="J1601" t="s">
        <v>7228</v>
      </c>
      <c r="K1601" t="s">
        <v>7229</v>
      </c>
      <c r="L1601" t="s">
        <v>7366</v>
      </c>
      <c r="M1601" t="s">
        <v>4205</v>
      </c>
      <c r="N1601" t="s">
        <v>1858</v>
      </c>
      <c r="O1601" t="s">
        <v>37</v>
      </c>
      <c r="P1601" t="s">
        <v>7367</v>
      </c>
      <c r="Q1601" t="s">
        <v>38</v>
      </c>
      <c r="R1601" t="s">
        <v>743</v>
      </c>
      <c r="S1601" t="s">
        <v>7354</v>
      </c>
      <c r="T1601" t="s">
        <v>7368</v>
      </c>
      <c r="U1601" t="s">
        <v>7290</v>
      </c>
      <c r="V1601" t="s">
        <v>7290</v>
      </c>
      <c r="W1601" t="s">
        <v>37</v>
      </c>
      <c r="X1601" t="s">
        <v>37</v>
      </c>
      <c r="Y1601" t="s">
        <v>37</v>
      </c>
      <c r="Z1601" t="s">
        <v>7369</v>
      </c>
      <c r="AA1601" t="s">
        <v>44</v>
      </c>
      <c r="AB1601" t="s">
        <v>44</v>
      </c>
      <c r="AC1601" t="s">
        <v>45</v>
      </c>
      <c r="AD1601" t="s">
        <v>1302</v>
      </c>
      <c r="AE1601" t="s">
        <v>7237</v>
      </c>
      <c r="AF1601" t="s">
        <v>48</v>
      </c>
      <c r="AG1601">
        <v>621802</v>
      </c>
      <c r="AH1601">
        <v>1</v>
      </c>
      <c r="AI1601">
        <v>1</v>
      </c>
    </row>
    <row r="1602" spans="1:35" ht="16.850000000000001" customHeight="1">
      <c r="A1602" s="65" t="str">
        <f>IF(L1602="","",IF(COUNTIF(Wip!K:K,L1602)=0,IF(W1602="","KGB","KBB"),IF(AND(_xlfn.IFNA(VLOOKUP(L1602,Wip!K:M,3,0),"")="Y",Q1602="MTCAPPLYCONF"),"On Hold",IF(W1602="","KGB","KBB"))))</f>
        <v>KGB</v>
      </c>
      <c r="B1602" s="65" t="str">
        <f>IF(A1602="on hold", "on hold",
 IF(A1602="KGB", "Standard Shipment",
  IF(IFERROR(IFERROR(VLOOKUP(L1602, List!D:J, 7, 0), VLOOKUP(L1602&amp;"", List!D:J, 7, 0)), 0)=0,
   IF(IFERROR(IFERROR(VLOOKUP(L1602, 'CND List'!$A:$C, 3, 0), VLOOKUP(L1602&amp;"", 'CND List'!$A:$C, 3, 0)), 0)=0,
    IF(A1602="KBB", "-", ""),
    IFERROR(VLOOKUP(L1602, 'CND List'!$A:$C, 3, 0), VLOOKUP(L1602&amp;"", 'CND List'!$A:$C, 3, 0))
   ),
   IFERROR(VLOOKUP(L1602, List!D:J, 7, 0), VLOOKUP(L1602&amp;"", List!D:J, 7, 0))
  )
 )
)</f>
        <v>Standard Shipment</v>
      </c>
      <c r="C1602" s="66" t="str">
        <f t="shared" si="26"/>
        <v>Standard Shipment</v>
      </c>
      <c r="D1602" s="67" t="str">
        <f ca="1">IF(C1602="Local Scrap","Closed",IFERROR(IF(A1602="kgb","Closed",IF(MID(C1602,5,1)="Q","Closed",LOOKUP(TODAY()-W1602, {0,31,91,181,366}, {"0-30天","31-90天","91-180天","181-365天","365天以上"}))), LOOKUP(TODAY()-Z1602, {0,31,91,181,366}, {"0-30天","31-90天","91-180天","181-365天","365天以上"})))</f>
        <v>Closed</v>
      </c>
      <c r="E1602" s="67" t="str" cm="1">
        <f t="array" ref="E1602">IF(A1602&lt;&gt;"kbb", "", IF(IFERROR(VALUE(V1602), 0)=MAX(INDEX(($A$2:$A$4929="kbb")*($L$2:$L$4929=L1602)*IFERROR(VALUE($V$2:$V$4929), 0), 0)), "最新", "歷史重複"))</f>
        <v/>
      </c>
      <c r="F1602" t="s">
        <v>7227</v>
      </c>
      <c r="G1602" t="s">
        <v>29</v>
      </c>
      <c r="H1602" t="s">
        <v>30</v>
      </c>
      <c r="I1602" t="s">
        <v>6154</v>
      </c>
      <c r="J1602" t="s">
        <v>7228</v>
      </c>
      <c r="K1602" t="s">
        <v>7229</v>
      </c>
      <c r="L1602" t="s">
        <v>7370</v>
      </c>
      <c r="M1602" t="s">
        <v>1746</v>
      </c>
      <c r="N1602" t="s">
        <v>1747</v>
      </c>
      <c r="O1602" t="s">
        <v>37</v>
      </c>
      <c r="P1602" t="s">
        <v>7371</v>
      </c>
      <c r="Q1602" t="s">
        <v>38</v>
      </c>
      <c r="R1602" t="s">
        <v>743</v>
      </c>
      <c r="S1602" t="s">
        <v>7300</v>
      </c>
      <c r="T1602" t="s">
        <v>7372</v>
      </c>
      <c r="U1602" t="s">
        <v>7277</v>
      </c>
      <c r="V1602" t="s">
        <v>7277</v>
      </c>
      <c r="W1602" t="s">
        <v>37</v>
      </c>
      <c r="X1602" t="s">
        <v>37</v>
      </c>
      <c r="Y1602" t="s">
        <v>37</v>
      </c>
      <c r="Z1602" t="s">
        <v>7373</v>
      </c>
      <c r="AA1602" t="s">
        <v>44</v>
      </c>
      <c r="AB1602" t="s">
        <v>44</v>
      </c>
      <c r="AC1602" t="s">
        <v>45</v>
      </c>
      <c r="AD1602" t="s">
        <v>1532</v>
      </c>
      <c r="AE1602" t="s">
        <v>7279</v>
      </c>
      <c r="AF1602" t="s">
        <v>48</v>
      </c>
      <c r="AG1602">
        <v>621702</v>
      </c>
      <c r="AH1602">
        <v>1</v>
      </c>
      <c r="AI1602">
        <v>1</v>
      </c>
    </row>
    <row r="1603" spans="1:35" ht="16.850000000000001" customHeight="1">
      <c r="A1603" s="65" t="str">
        <f>IF(L1603="","",IF(COUNTIF(Wip!K:K,L1603)=0,IF(W1603="","KGB","KBB"),IF(AND(_xlfn.IFNA(VLOOKUP(L1603,Wip!K:M,3,0),"")="Y",Q1603="MTCAPPLYCONF"),"On Hold",IF(W1603="","KGB","KBB"))))</f>
        <v>KGB</v>
      </c>
      <c r="B1603" s="65" t="str">
        <f>IF(A1603="on hold", "on hold",
 IF(A1603="KGB", "Standard Shipment",
  IF(IFERROR(IFERROR(VLOOKUP(L1603, List!D:J, 7, 0), VLOOKUP(L1603&amp;"", List!D:J, 7, 0)), 0)=0,
   IF(IFERROR(IFERROR(VLOOKUP(L1603, 'CND List'!$A:$C, 3, 0), VLOOKUP(L1603&amp;"", 'CND List'!$A:$C, 3, 0)), 0)=0,
    IF(A1603="KBB", "-", ""),
    IFERROR(VLOOKUP(L1603, 'CND List'!$A:$C, 3, 0), VLOOKUP(L1603&amp;"", 'CND List'!$A:$C, 3, 0))
   ),
   IFERROR(VLOOKUP(L1603, List!D:J, 7, 0), VLOOKUP(L1603&amp;"", List!D:J, 7, 0))
  )
 )
)</f>
        <v>Standard Shipment</v>
      </c>
      <c r="C1603" s="66" t="str">
        <f t="shared" si="26"/>
        <v>Standard Shipment</v>
      </c>
      <c r="D1603" s="67" t="str">
        <f ca="1">IF(C1603="Local Scrap","Closed",IFERROR(IF(A1603="kgb","Closed",IF(MID(C1603,5,1)="Q","Closed",LOOKUP(TODAY()-W1603, {0,31,91,181,366}, {"0-30天","31-90天","91-180天","181-365天","365天以上"}))), LOOKUP(TODAY()-Z1603, {0,31,91,181,366}, {"0-30天","31-90天","91-180天","181-365天","365天以上"})))</f>
        <v>Closed</v>
      </c>
      <c r="E1603" s="67" t="str" cm="1">
        <f t="array" ref="E1603">IF(A1603&lt;&gt;"kbb", "", IF(IFERROR(VALUE(V1603), 0)=MAX(INDEX(($A$2:$A$4929="kbb")*($L$2:$L$4929=L1603)*IFERROR(VALUE($V$2:$V$4929), 0), 0)), "最新", "歷史重複"))</f>
        <v/>
      </c>
      <c r="F1603" t="s">
        <v>7227</v>
      </c>
      <c r="G1603" t="s">
        <v>29</v>
      </c>
      <c r="H1603" t="s">
        <v>30</v>
      </c>
      <c r="I1603" t="s">
        <v>6154</v>
      </c>
      <c r="J1603" t="s">
        <v>7228</v>
      </c>
      <c r="K1603" t="s">
        <v>7229</v>
      </c>
      <c r="L1603" t="s">
        <v>7374</v>
      </c>
      <c r="M1603" t="s">
        <v>1746</v>
      </c>
      <c r="N1603" t="s">
        <v>1747</v>
      </c>
      <c r="O1603" t="s">
        <v>37</v>
      </c>
      <c r="P1603" t="s">
        <v>7375</v>
      </c>
      <c r="Q1603" t="s">
        <v>38</v>
      </c>
      <c r="R1603" t="s">
        <v>743</v>
      </c>
      <c r="S1603" t="s">
        <v>7300</v>
      </c>
      <c r="T1603" t="s">
        <v>7376</v>
      </c>
      <c r="U1603" t="s">
        <v>7277</v>
      </c>
      <c r="V1603" t="s">
        <v>7277</v>
      </c>
      <c r="W1603" t="s">
        <v>37</v>
      </c>
      <c r="X1603" t="s">
        <v>37</v>
      </c>
      <c r="Y1603" t="s">
        <v>37</v>
      </c>
      <c r="Z1603" t="s">
        <v>7377</v>
      </c>
      <c r="AA1603" t="s">
        <v>44</v>
      </c>
      <c r="AB1603" t="s">
        <v>44</v>
      </c>
      <c r="AC1603" t="s">
        <v>45</v>
      </c>
      <c r="AD1603" t="s">
        <v>1532</v>
      </c>
      <c r="AE1603" t="s">
        <v>7279</v>
      </c>
      <c r="AF1603" t="s">
        <v>48</v>
      </c>
      <c r="AG1603">
        <v>621702</v>
      </c>
      <c r="AH1603">
        <v>1</v>
      </c>
      <c r="AI1603">
        <v>1</v>
      </c>
    </row>
    <row r="1604" spans="1:35" ht="16.850000000000001" customHeight="1">
      <c r="A1604" s="65" t="str">
        <f>IF(L1604="","",IF(COUNTIF(Wip!K:K,L1604)=0,IF(W1604="","KGB","KBB"),IF(AND(_xlfn.IFNA(VLOOKUP(L1604,Wip!K:M,3,0),"")="Y",Q1604="MTCAPPLYCONF"),"On Hold",IF(W1604="","KGB","KBB"))))</f>
        <v>KGB</v>
      </c>
      <c r="B1604" s="65" t="str">
        <f>IF(A1604="on hold", "on hold",
 IF(A1604="KGB", "Standard Shipment",
  IF(IFERROR(IFERROR(VLOOKUP(L1604, List!D:J, 7, 0), VLOOKUP(L1604&amp;"", List!D:J, 7, 0)), 0)=0,
   IF(IFERROR(IFERROR(VLOOKUP(L1604, 'CND List'!$A:$C, 3, 0), VLOOKUP(L1604&amp;"", 'CND List'!$A:$C, 3, 0)), 0)=0,
    IF(A1604="KBB", "-", ""),
    IFERROR(VLOOKUP(L1604, 'CND List'!$A:$C, 3, 0), VLOOKUP(L1604&amp;"", 'CND List'!$A:$C, 3, 0))
   ),
   IFERROR(VLOOKUP(L1604, List!D:J, 7, 0), VLOOKUP(L1604&amp;"", List!D:J, 7, 0))
  )
 )
)</f>
        <v>Standard Shipment</v>
      </c>
      <c r="C1604" s="66" t="str">
        <f t="shared" si="26"/>
        <v>Standard Shipment</v>
      </c>
      <c r="D1604" s="67" t="str">
        <f ca="1">IF(C1604="Local Scrap","Closed",IFERROR(IF(A1604="kgb","Closed",IF(MID(C1604,5,1)="Q","Closed",LOOKUP(TODAY()-W1604, {0,31,91,181,366}, {"0-30天","31-90天","91-180天","181-365天","365天以上"}))), LOOKUP(TODAY()-Z1604, {0,31,91,181,366}, {"0-30天","31-90天","91-180天","181-365天","365天以上"})))</f>
        <v>Closed</v>
      </c>
      <c r="E1604" s="67" t="str" cm="1">
        <f t="array" ref="E1604">IF(A1604&lt;&gt;"kbb", "", IF(IFERROR(VALUE(V1604), 0)=MAX(INDEX(($A$2:$A$4929="kbb")*($L$2:$L$4929=L1604)*IFERROR(VALUE($V$2:$V$4929), 0), 0)), "最新", "歷史重複"))</f>
        <v/>
      </c>
      <c r="F1604" t="s">
        <v>7227</v>
      </c>
      <c r="G1604" t="s">
        <v>29</v>
      </c>
      <c r="H1604" t="s">
        <v>30</v>
      </c>
      <c r="I1604" t="s">
        <v>6154</v>
      </c>
      <c r="J1604" t="s">
        <v>7228</v>
      </c>
      <c r="K1604" t="s">
        <v>7229</v>
      </c>
      <c r="L1604" t="s">
        <v>7378</v>
      </c>
      <c r="M1604" t="s">
        <v>4205</v>
      </c>
      <c r="N1604" t="s">
        <v>1858</v>
      </c>
      <c r="O1604" t="s">
        <v>37</v>
      </c>
      <c r="P1604" t="s">
        <v>7379</v>
      </c>
      <c r="Q1604" t="s">
        <v>38</v>
      </c>
      <c r="R1604" t="s">
        <v>743</v>
      </c>
      <c r="S1604" t="s">
        <v>7300</v>
      </c>
      <c r="T1604" t="s">
        <v>7380</v>
      </c>
      <c r="U1604" t="s">
        <v>7235</v>
      </c>
      <c r="V1604" t="s">
        <v>7235</v>
      </c>
      <c r="W1604" t="s">
        <v>37</v>
      </c>
      <c r="X1604" t="s">
        <v>37</v>
      </c>
      <c r="Y1604" t="s">
        <v>37</v>
      </c>
      <c r="Z1604" t="s">
        <v>7381</v>
      </c>
      <c r="AA1604" t="s">
        <v>44</v>
      </c>
      <c r="AB1604" t="s">
        <v>44</v>
      </c>
      <c r="AC1604" t="s">
        <v>45</v>
      </c>
      <c r="AD1604" t="s">
        <v>1302</v>
      </c>
      <c r="AE1604" t="s">
        <v>7286</v>
      </c>
      <c r="AF1604" t="s">
        <v>48</v>
      </c>
      <c r="AG1604">
        <v>621802</v>
      </c>
      <c r="AH1604">
        <v>1</v>
      </c>
      <c r="AI1604">
        <v>1</v>
      </c>
    </row>
    <row r="1605" spans="1:35" ht="16.850000000000001" customHeight="1">
      <c r="A1605" s="65" t="str">
        <f>IF(L1605="","",IF(COUNTIF(Wip!K:K,L1605)=0,IF(W1605="","KGB","KBB"),IF(AND(_xlfn.IFNA(VLOOKUP(L1605,Wip!K:M,3,0),"")="Y",Q1605="MTCAPPLYCONF"),"On Hold",IF(W1605="","KGB","KBB"))))</f>
        <v>KGB</v>
      </c>
      <c r="B1605" s="65" t="str">
        <f>IF(A1605="on hold", "on hold",
 IF(A1605="KGB", "Standard Shipment",
  IF(IFERROR(IFERROR(VLOOKUP(L1605, List!D:J, 7, 0), VLOOKUP(L1605&amp;"", List!D:J, 7, 0)), 0)=0,
   IF(IFERROR(IFERROR(VLOOKUP(L1605, 'CND List'!$A:$C, 3, 0), VLOOKUP(L1605&amp;"", 'CND List'!$A:$C, 3, 0)), 0)=0,
    IF(A1605="KBB", "-", ""),
    IFERROR(VLOOKUP(L1605, 'CND List'!$A:$C, 3, 0), VLOOKUP(L1605&amp;"", 'CND List'!$A:$C, 3, 0))
   ),
   IFERROR(VLOOKUP(L1605, List!D:J, 7, 0), VLOOKUP(L1605&amp;"", List!D:J, 7, 0))
  )
 )
)</f>
        <v>Standard Shipment</v>
      </c>
      <c r="C1605" s="66" t="str">
        <f t="shared" si="26"/>
        <v>Standard Shipment</v>
      </c>
      <c r="D1605" s="67" t="str">
        <f ca="1">IF(C1605="Local Scrap","Closed",IFERROR(IF(A1605="kgb","Closed",IF(MID(C1605,5,1)="Q","Closed",LOOKUP(TODAY()-W1605, {0,31,91,181,366}, {"0-30天","31-90天","91-180天","181-365天","365天以上"}))), LOOKUP(TODAY()-Z1605, {0,31,91,181,366}, {"0-30天","31-90天","91-180天","181-365天","365天以上"})))</f>
        <v>Closed</v>
      </c>
      <c r="E1605" s="67" t="str" cm="1">
        <f t="array" ref="E1605">IF(A1605&lt;&gt;"kbb", "", IF(IFERROR(VALUE(V1605), 0)=MAX(INDEX(($A$2:$A$4929="kbb")*($L$2:$L$4929=L1605)*IFERROR(VALUE($V$2:$V$4929), 0), 0)), "最新", "歷史重複"))</f>
        <v/>
      </c>
      <c r="F1605" t="s">
        <v>7227</v>
      </c>
      <c r="G1605" t="s">
        <v>29</v>
      </c>
      <c r="H1605" t="s">
        <v>30</v>
      </c>
      <c r="I1605" t="s">
        <v>6154</v>
      </c>
      <c r="J1605" t="s">
        <v>7228</v>
      </c>
      <c r="K1605" t="s">
        <v>7229</v>
      </c>
      <c r="L1605" t="s">
        <v>7382</v>
      </c>
      <c r="M1605" t="s">
        <v>1746</v>
      </c>
      <c r="N1605" t="s">
        <v>1747</v>
      </c>
      <c r="O1605" t="s">
        <v>37</v>
      </c>
      <c r="P1605" t="s">
        <v>7383</v>
      </c>
      <c r="Q1605" t="s">
        <v>38</v>
      </c>
      <c r="R1605" t="s">
        <v>743</v>
      </c>
      <c r="S1605" t="s">
        <v>7233</v>
      </c>
      <c r="T1605" t="s">
        <v>7384</v>
      </c>
      <c r="U1605" t="s">
        <v>7249</v>
      </c>
      <c r="V1605" t="s">
        <v>7249</v>
      </c>
      <c r="W1605" t="s">
        <v>37</v>
      </c>
      <c r="X1605" t="s">
        <v>37</v>
      </c>
      <c r="Y1605" t="s">
        <v>37</v>
      </c>
      <c r="Z1605" t="s">
        <v>7385</v>
      </c>
      <c r="AA1605" t="s">
        <v>44</v>
      </c>
      <c r="AB1605" t="s">
        <v>44</v>
      </c>
      <c r="AC1605" t="s">
        <v>45</v>
      </c>
      <c r="AD1605" t="s">
        <v>1532</v>
      </c>
      <c r="AE1605" t="s">
        <v>7251</v>
      </c>
      <c r="AF1605" t="s">
        <v>48</v>
      </c>
      <c r="AG1605">
        <v>621702</v>
      </c>
      <c r="AH1605">
        <v>1</v>
      </c>
      <c r="AI1605">
        <v>1</v>
      </c>
    </row>
    <row r="1606" spans="1:35" ht="16.850000000000001" customHeight="1">
      <c r="A1606" s="65" t="str">
        <f>IF(L1606="","",IF(COUNTIF(Wip!K:K,L1606)=0,IF(W1606="","KGB","KBB"),IF(AND(_xlfn.IFNA(VLOOKUP(L1606,Wip!K:M,3,0),"")="Y",Q1606="MTCAPPLYCONF"),"On Hold",IF(W1606="","KGB","KBB"))))</f>
        <v>KGB</v>
      </c>
      <c r="B1606" s="65" t="str">
        <f>IF(A1606="on hold", "on hold",
 IF(A1606="KGB", "Standard Shipment",
  IF(IFERROR(IFERROR(VLOOKUP(L1606, List!D:J, 7, 0), VLOOKUP(L1606&amp;"", List!D:J, 7, 0)), 0)=0,
   IF(IFERROR(IFERROR(VLOOKUP(L1606, 'CND List'!$A:$C, 3, 0), VLOOKUP(L1606&amp;"", 'CND List'!$A:$C, 3, 0)), 0)=0,
    IF(A1606="KBB", "-", ""),
    IFERROR(VLOOKUP(L1606, 'CND List'!$A:$C, 3, 0), VLOOKUP(L1606&amp;"", 'CND List'!$A:$C, 3, 0))
   ),
   IFERROR(VLOOKUP(L1606, List!D:J, 7, 0), VLOOKUP(L1606&amp;"", List!D:J, 7, 0))
  )
 )
)</f>
        <v>Standard Shipment</v>
      </c>
      <c r="C1606" s="66" t="str">
        <f t="shared" si="26"/>
        <v>Standard Shipment</v>
      </c>
      <c r="D1606" s="67" t="str">
        <f ca="1">IF(C1606="Local Scrap","Closed",IFERROR(IF(A1606="kgb","Closed",IF(MID(C1606,5,1)="Q","Closed",LOOKUP(TODAY()-W1606, {0,31,91,181,366}, {"0-30天","31-90天","91-180天","181-365天","365天以上"}))), LOOKUP(TODAY()-Z1606, {0,31,91,181,366}, {"0-30天","31-90天","91-180天","181-365天","365天以上"})))</f>
        <v>Closed</v>
      </c>
      <c r="E1606" s="67" t="str" cm="1">
        <f t="array" ref="E1606">IF(A1606&lt;&gt;"kbb", "", IF(IFERROR(VALUE(V1606), 0)=MAX(INDEX(($A$2:$A$4929="kbb")*($L$2:$L$4929=L1606)*IFERROR(VALUE($V$2:$V$4929), 0), 0)), "最新", "歷史重複"))</f>
        <v/>
      </c>
      <c r="F1606" t="s">
        <v>7227</v>
      </c>
      <c r="G1606" t="s">
        <v>29</v>
      </c>
      <c r="H1606" t="s">
        <v>30</v>
      </c>
      <c r="I1606" t="s">
        <v>6154</v>
      </c>
      <c r="J1606" t="s">
        <v>7228</v>
      </c>
      <c r="K1606" t="s">
        <v>7229</v>
      </c>
      <c r="L1606" t="s">
        <v>7386</v>
      </c>
      <c r="M1606" t="s">
        <v>1746</v>
      </c>
      <c r="N1606" t="s">
        <v>1747</v>
      </c>
      <c r="O1606" t="s">
        <v>37</v>
      </c>
      <c r="P1606" t="s">
        <v>7387</v>
      </c>
      <c r="Q1606" t="s">
        <v>38</v>
      </c>
      <c r="R1606" t="s">
        <v>743</v>
      </c>
      <c r="S1606" t="s">
        <v>7233</v>
      </c>
      <c r="T1606" t="s">
        <v>7388</v>
      </c>
      <c r="U1606" t="s">
        <v>7249</v>
      </c>
      <c r="V1606" t="s">
        <v>7249</v>
      </c>
      <c r="W1606" t="s">
        <v>37</v>
      </c>
      <c r="X1606" t="s">
        <v>37</v>
      </c>
      <c r="Y1606" t="s">
        <v>37</v>
      </c>
      <c r="Z1606" t="s">
        <v>7389</v>
      </c>
      <c r="AA1606" t="s">
        <v>44</v>
      </c>
      <c r="AB1606" t="s">
        <v>44</v>
      </c>
      <c r="AC1606" t="s">
        <v>45</v>
      </c>
      <c r="AD1606" t="s">
        <v>1532</v>
      </c>
      <c r="AE1606" t="s">
        <v>7251</v>
      </c>
      <c r="AF1606" t="s">
        <v>48</v>
      </c>
      <c r="AG1606">
        <v>621702</v>
      </c>
      <c r="AH1606">
        <v>1</v>
      </c>
      <c r="AI1606">
        <v>1</v>
      </c>
    </row>
    <row r="1607" spans="1:35" ht="16.850000000000001" customHeight="1">
      <c r="A1607" s="65" t="str">
        <f>IF(L1607="","",IF(COUNTIF(Wip!K:K,L1607)=0,IF(W1607="","KGB","KBB"),IF(AND(_xlfn.IFNA(VLOOKUP(L1607,Wip!K:M,3,0),"")="Y",Q1607="MTCAPPLYCONF"),"On Hold",IF(W1607="","KGB","KBB"))))</f>
        <v>KGB</v>
      </c>
      <c r="B1607" s="65" t="str">
        <f>IF(A1607="on hold", "on hold",
 IF(A1607="KGB", "Standard Shipment",
  IF(IFERROR(IFERROR(VLOOKUP(L1607, List!D:J, 7, 0), VLOOKUP(L1607&amp;"", List!D:J, 7, 0)), 0)=0,
   IF(IFERROR(IFERROR(VLOOKUP(L1607, 'CND List'!$A:$C, 3, 0), VLOOKUP(L1607&amp;"", 'CND List'!$A:$C, 3, 0)), 0)=0,
    IF(A1607="KBB", "-", ""),
    IFERROR(VLOOKUP(L1607, 'CND List'!$A:$C, 3, 0), VLOOKUP(L1607&amp;"", 'CND List'!$A:$C, 3, 0))
   ),
   IFERROR(VLOOKUP(L1607, List!D:J, 7, 0), VLOOKUP(L1607&amp;"", List!D:J, 7, 0))
  )
 )
)</f>
        <v>Standard Shipment</v>
      </c>
      <c r="C1607" s="66" t="str">
        <f t="shared" si="26"/>
        <v>Standard Shipment</v>
      </c>
      <c r="D1607" s="67" t="str">
        <f ca="1">IF(C1607="Local Scrap","Closed",IFERROR(IF(A1607="kgb","Closed",IF(MID(C1607,5,1)="Q","Closed",LOOKUP(TODAY()-W1607, {0,31,91,181,366}, {"0-30天","31-90天","91-180天","181-365天","365天以上"}))), LOOKUP(TODAY()-Z1607, {0,31,91,181,366}, {"0-30天","31-90天","91-180天","181-365天","365天以上"})))</f>
        <v>Closed</v>
      </c>
      <c r="E1607" s="67" t="str" cm="1">
        <f t="array" ref="E1607">IF(A1607&lt;&gt;"kbb", "", IF(IFERROR(VALUE(V1607), 0)=MAX(INDEX(($A$2:$A$4929="kbb")*($L$2:$L$4929=L1607)*IFERROR(VALUE($V$2:$V$4929), 0), 0)), "最新", "歷史重複"))</f>
        <v/>
      </c>
      <c r="F1607" t="s">
        <v>7227</v>
      </c>
      <c r="G1607" t="s">
        <v>29</v>
      </c>
      <c r="H1607" t="s">
        <v>30</v>
      </c>
      <c r="I1607" t="s">
        <v>6154</v>
      </c>
      <c r="J1607" t="s">
        <v>7228</v>
      </c>
      <c r="K1607" t="s">
        <v>7229</v>
      </c>
      <c r="L1607" t="s">
        <v>7390</v>
      </c>
      <c r="M1607" t="s">
        <v>4205</v>
      </c>
      <c r="N1607" t="s">
        <v>1858</v>
      </c>
      <c r="O1607" t="s">
        <v>37</v>
      </c>
      <c r="P1607" t="s">
        <v>7391</v>
      </c>
      <c r="Q1607" t="s">
        <v>38</v>
      </c>
      <c r="R1607" t="s">
        <v>743</v>
      </c>
      <c r="S1607" t="s">
        <v>7233</v>
      </c>
      <c r="T1607" t="s">
        <v>7392</v>
      </c>
      <c r="U1607" t="s">
        <v>7235</v>
      </c>
      <c r="V1607" t="s">
        <v>7235</v>
      </c>
      <c r="W1607" t="s">
        <v>37</v>
      </c>
      <c r="X1607" t="s">
        <v>37</v>
      </c>
      <c r="Y1607" t="s">
        <v>37</v>
      </c>
      <c r="Z1607" t="s">
        <v>7393</v>
      </c>
      <c r="AA1607" t="s">
        <v>44</v>
      </c>
      <c r="AB1607" t="s">
        <v>44</v>
      </c>
      <c r="AC1607" t="s">
        <v>45</v>
      </c>
      <c r="AD1607" t="s">
        <v>1302</v>
      </c>
      <c r="AE1607" t="s">
        <v>7286</v>
      </c>
      <c r="AF1607" t="s">
        <v>48</v>
      </c>
      <c r="AG1607">
        <v>621802</v>
      </c>
      <c r="AH1607">
        <v>1</v>
      </c>
      <c r="AI1607">
        <v>1</v>
      </c>
    </row>
    <row r="1608" spans="1:35" ht="16.850000000000001" customHeight="1">
      <c r="A1608" s="65" t="str">
        <f>IF(L1608="","",IF(COUNTIF(Wip!K:K,L1608)=0,IF(W1608="","KGB","KBB"),IF(AND(_xlfn.IFNA(VLOOKUP(L1608,Wip!K:M,3,0),"")="Y",Q1608="MTCAPPLYCONF"),"On Hold",IF(W1608="","KGB","KBB"))))</f>
        <v>KGB</v>
      </c>
      <c r="B1608" s="65" t="str">
        <f>IF(A1608="on hold", "on hold",
 IF(A1608="KGB", "Standard Shipment",
  IF(IFERROR(IFERROR(VLOOKUP(L1608, List!D:J, 7, 0), VLOOKUP(L1608&amp;"", List!D:J, 7, 0)), 0)=0,
   IF(IFERROR(IFERROR(VLOOKUP(L1608, 'CND List'!$A:$C, 3, 0), VLOOKUP(L1608&amp;"", 'CND List'!$A:$C, 3, 0)), 0)=0,
    IF(A1608="KBB", "-", ""),
    IFERROR(VLOOKUP(L1608, 'CND List'!$A:$C, 3, 0), VLOOKUP(L1608&amp;"", 'CND List'!$A:$C, 3, 0))
   ),
   IFERROR(VLOOKUP(L1608, List!D:J, 7, 0), VLOOKUP(L1608&amp;"", List!D:J, 7, 0))
  )
 )
)</f>
        <v>Standard Shipment</v>
      </c>
      <c r="C1608" s="66" t="str">
        <f t="shared" si="26"/>
        <v>Standard Shipment</v>
      </c>
      <c r="D1608" s="67" t="str">
        <f ca="1">IF(C1608="Local Scrap","Closed",IFERROR(IF(A1608="kgb","Closed",IF(MID(C1608,5,1)="Q","Closed",LOOKUP(TODAY()-W1608, {0,31,91,181,366}, {"0-30天","31-90天","91-180天","181-365天","365天以上"}))), LOOKUP(TODAY()-Z1608, {0,31,91,181,366}, {"0-30天","31-90天","91-180天","181-365天","365天以上"})))</f>
        <v>Closed</v>
      </c>
      <c r="E1608" s="67" t="str" cm="1">
        <f t="array" ref="E1608">IF(A1608&lt;&gt;"kbb", "", IF(IFERROR(VALUE(V1608), 0)=MAX(INDEX(($A$2:$A$4929="kbb")*($L$2:$L$4929=L1608)*IFERROR(VALUE($V$2:$V$4929), 0), 0)), "最新", "歷史重複"))</f>
        <v/>
      </c>
      <c r="F1608" t="s">
        <v>7227</v>
      </c>
      <c r="G1608" t="s">
        <v>29</v>
      </c>
      <c r="H1608" t="s">
        <v>30</v>
      </c>
      <c r="I1608" t="s">
        <v>6154</v>
      </c>
      <c r="J1608" t="s">
        <v>7228</v>
      </c>
      <c r="K1608" t="s">
        <v>7229</v>
      </c>
      <c r="L1608" t="s">
        <v>7394</v>
      </c>
      <c r="M1608" t="s">
        <v>1259</v>
      </c>
      <c r="N1608" t="s">
        <v>1260</v>
      </c>
      <c r="O1608" t="s">
        <v>37</v>
      </c>
      <c r="P1608" t="s">
        <v>7395</v>
      </c>
      <c r="Q1608" t="s">
        <v>38</v>
      </c>
      <c r="R1608" t="s">
        <v>743</v>
      </c>
      <c r="S1608" t="s">
        <v>7396</v>
      </c>
      <c r="T1608" t="s">
        <v>7397</v>
      </c>
      <c r="U1608" t="s">
        <v>7290</v>
      </c>
      <c r="V1608" t="s">
        <v>7290</v>
      </c>
      <c r="W1608" t="s">
        <v>37</v>
      </c>
      <c r="X1608" t="s">
        <v>37</v>
      </c>
      <c r="Y1608" t="s">
        <v>37</v>
      </c>
      <c r="Z1608" t="s">
        <v>7398</v>
      </c>
      <c r="AA1608" t="s">
        <v>44</v>
      </c>
      <c r="AB1608" t="s">
        <v>44</v>
      </c>
      <c r="AC1608" t="s">
        <v>45</v>
      </c>
      <c r="AD1608" t="s">
        <v>1257</v>
      </c>
      <c r="AE1608" t="s">
        <v>7323</v>
      </c>
      <c r="AF1608" t="s">
        <v>48</v>
      </c>
      <c r="AG1608">
        <v>621802</v>
      </c>
      <c r="AH1608">
        <v>1</v>
      </c>
      <c r="AI1608">
        <v>1</v>
      </c>
    </row>
    <row r="1609" spans="1:35" ht="16.850000000000001" customHeight="1">
      <c r="A1609" s="65" t="str">
        <f>IF(L1609="","",IF(COUNTIF(Wip!K:K,L1609)=0,IF(W1609="","KGB","KBB"),IF(AND(_xlfn.IFNA(VLOOKUP(L1609,Wip!K:M,3,0),"")="Y",Q1609="MTCAPPLYCONF"),"On Hold",IF(W1609="","KGB","KBB"))))</f>
        <v>KGB</v>
      </c>
      <c r="B1609" s="65" t="str">
        <f>IF(A1609="on hold", "on hold",
 IF(A1609="KGB", "Standard Shipment",
  IF(IFERROR(IFERROR(VLOOKUP(L1609, List!D:J, 7, 0), VLOOKUP(L1609&amp;"", List!D:J, 7, 0)), 0)=0,
   IF(IFERROR(IFERROR(VLOOKUP(L1609, 'CND List'!$A:$C, 3, 0), VLOOKUP(L1609&amp;"", 'CND List'!$A:$C, 3, 0)), 0)=0,
    IF(A1609="KBB", "-", ""),
    IFERROR(VLOOKUP(L1609, 'CND List'!$A:$C, 3, 0), VLOOKUP(L1609&amp;"", 'CND List'!$A:$C, 3, 0))
   ),
   IFERROR(VLOOKUP(L1609, List!D:J, 7, 0), VLOOKUP(L1609&amp;"", List!D:J, 7, 0))
  )
 )
)</f>
        <v>Standard Shipment</v>
      </c>
      <c r="C1609" s="66" t="str">
        <f t="shared" si="26"/>
        <v>Standard Shipment</v>
      </c>
      <c r="D1609" s="67" t="str">
        <f ca="1">IF(C1609="Local Scrap","Closed",IFERROR(IF(A1609="kgb","Closed",IF(MID(C1609,5,1)="Q","Closed",LOOKUP(TODAY()-W1609, {0,31,91,181,366}, {"0-30天","31-90天","91-180天","181-365天","365天以上"}))), LOOKUP(TODAY()-Z1609, {0,31,91,181,366}, {"0-30天","31-90天","91-180天","181-365天","365天以上"})))</f>
        <v>Closed</v>
      </c>
      <c r="E1609" s="67" t="str" cm="1">
        <f t="array" ref="E1609">IF(A1609&lt;&gt;"kbb", "", IF(IFERROR(VALUE(V1609), 0)=MAX(INDEX(($A$2:$A$4929="kbb")*($L$2:$L$4929=L1609)*IFERROR(VALUE($V$2:$V$4929), 0), 0)), "最新", "歷史重複"))</f>
        <v/>
      </c>
      <c r="F1609" t="s">
        <v>7227</v>
      </c>
      <c r="G1609" t="s">
        <v>29</v>
      </c>
      <c r="H1609" t="s">
        <v>30</v>
      </c>
      <c r="I1609" t="s">
        <v>6154</v>
      </c>
      <c r="J1609" t="s">
        <v>7228</v>
      </c>
      <c r="K1609" t="s">
        <v>7229</v>
      </c>
      <c r="L1609" t="s">
        <v>7399</v>
      </c>
      <c r="M1609" t="s">
        <v>1376</v>
      </c>
      <c r="N1609" t="s">
        <v>1283</v>
      </c>
      <c r="O1609" t="s">
        <v>37</v>
      </c>
      <c r="P1609" t="s">
        <v>7400</v>
      </c>
      <c r="Q1609" t="s">
        <v>38</v>
      </c>
      <c r="R1609" t="s">
        <v>743</v>
      </c>
      <c r="S1609" t="s">
        <v>7247</v>
      </c>
      <c r="T1609" t="s">
        <v>7401</v>
      </c>
      <c r="U1609" t="s">
        <v>7290</v>
      </c>
      <c r="V1609" t="s">
        <v>7290</v>
      </c>
      <c r="W1609" t="s">
        <v>37</v>
      </c>
      <c r="X1609" t="s">
        <v>37</v>
      </c>
      <c r="Y1609" t="s">
        <v>37</v>
      </c>
      <c r="Z1609" t="s">
        <v>7402</v>
      </c>
      <c r="AA1609" t="s">
        <v>44</v>
      </c>
      <c r="AB1609" t="s">
        <v>44</v>
      </c>
      <c r="AC1609" t="s">
        <v>45</v>
      </c>
      <c r="AD1609" t="s">
        <v>1288</v>
      </c>
      <c r="AE1609" t="s">
        <v>7286</v>
      </c>
      <c r="AF1609" t="s">
        <v>48</v>
      </c>
      <c r="AG1609">
        <v>621802</v>
      </c>
      <c r="AH1609">
        <v>1</v>
      </c>
      <c r="AI1609">
        <v>1</v>
      </c>
    </row>
    <row r="1610" spans="1:35" ht="16.850000000000001" customHeight="1">
      <c r="A1610" s="65" t="str">
        <f>IF(L1610="","",IF(COUNTIF(Wip!K:K,L1610)=0,IF(W1610="","KGB","KBB"),IF(AND(_xlfn.IFNA(VLOOKUP(L1610,Wip!K:M,3,0),"")="Y",Q1610="MTCAPPLYCONF"),"On Hold",IF(W1610="","KGB","KBB"))))</f>
        <v>KGB</v>
      </c>
      <c r="B1610" s="65" t="str">
        <f>IF(A1610="on hold", "on hold",
 IF(A1610="KGB", "Standard Shipment",
  IF(IFERROR(IFERROR(VLOOKUP(L1610, List!D:J, 7, 0), VLOOKUP(L1610&amp;"", List!D:J, 7, 0)), 0)=0,
   IF(IFERROR(IFERROR(VLOOKUP(L1610, 'CND List'!$A:$C, 3, 0), VLOOKUP(L1610&amp;"", 'CND List'!$A:$C, 3, 0)), 0)=0,
    IF(A1610="KBB", "-", ""),
    IFERROR(VLOOKUP(L1610, 'CND List'!$A:$C, 3, 0), VLOOKUP(L1610&amp;"", 'CND List'!$A:$C, 3, 0))
   ),
   IFERROR(VLOOKUP(L1610, List!D:J, 7, 0), VLOOKUP(L1610&amp;"", List!D:J, 7, 0))
  )
 )
)</f>
        <v>Standard Shipment</v>
      </c>
      <c r="C1610" s="66" t="str">
        <f t="shared" si="26"/>
        <v>Standard Shipment</v>
      </c>
      <c r="D1610" s="67" t="str">
        <f ca="1">IF(C1610="Local Scrap","Closed",IFERROR(IF(A1610="kgb","Closed",IF(MID(C1610,5,1)="Q","Closed",LOOKUP(TODAY()-W1610, {0,31,91,181,366}, {"0-30天","31-90天","91-180天","181-365天","365天以上"}))), LOOKUP(TODAY()-Z1610, {0,31,91,181,366}, {"0-30天","31-90天","91-180天","181-365天","365天以上"})))</f>
        <v>Closed</v>
      </c>
      <c r="E1610" s="67" t="str" cm="1">
        <f t="array" ref="E1610">IF(A1610&lt;&gt;"kbb", "", IF(IFERROR(VALUE(V1610), 0)=MAX(INDEX(($A$2:$A$4929="kbb")*($L$2:$L$4929=L1610)*IFERROR(VALUE($V$2:$V$4929), 0), 0)), "最新", "歷史重複"))</f>
        <v/>
      </c>
      <c r="F1610" t="s">
        <v>7227</v>
      </c>
      <c r="G1610" t="s">
        <v>29</v>
      </c>
      <c r="H1610" t="s">
        <v>30</v>
      </c>
      <c r="I1610" t="s">
        <v>6154</v>
      </c>
      <c r="J1610" t="s">
        <v>7228</v>
      </c>
      <c r="K1610" t="s">
        <v>7229</v>
      </c>
      <c r="L1610" t="s">
        <v>7403</v>
      </c>
      <c r="M1610" t="s">
        <v>1376</v>
      </c>
      <c r="N1610" t="s">
        <v>1283</v>
      </c>
      <c r="O1610" t="s">
        <v>37</v>
      </c>
      <c r="P1610" t="s">
        <v>7404</v>
      </c>
      <c r="Q1610" t="s">
        <v>38</v>
      </c>
      <c r="R1610" t="s">
        <v>743</v>
      </c>
      <c r="S1610" t="s">
        <v>7275</v>
      </c>
      <c r="T1610" t="s">
        <v>7405</v>
      </c>
      <c r="U1610" t="s">
        <v>7235</v>
      </c>
      <c r="V1610" t="s">
        <v>7235</v>
      </c>
      <c r="W1610" t="s">
        <v>37</v>
      </c>
      <c r="X1610" t="s">
        <v>37</v>
      </c>
      <c r="Y1610" t="s">
        <v>37</v>
      </c>
      <c r="Z1610" t="s">
        <v>7406</v>
      </c>
      <c r="AA1610" t="s">
        <v>44</v>
      </c>
      <c r="AB1610" t="s">
        <v>44</v>
      </c>
      <c r="AC1610" t="s">
        <v>45</v>
      </c>
      <c r="AD1610" t="s">
        <v>1288</v>
      </c>
      <c r="AE1610" t="s">
        <v>7286</v>
      </c>
      <c r="AF1610" t="s">
        <v>48</v>
      </c>
      <c r="AG1610">
        <v>621802</v>
      </c>
      <c r="AH1610">
        <v>1</v>
      </c>
      <c r="AI1610">
        <v>1</v>
      </c>
    </row>
    <row r="1611" spans="1:35" ht="16.850000000000001" customHeight="1">
      <c r="A1611" s="65" t="str">
        <f>IF(L1611="","",IF(COUNTIF(Wip!K:K,L1611)=0,IF(W1611="","KGB","KBB"),IF(AND(_xlfn.IFNA(VLOOKUP(L1611,Wip!K:M,3,0),"")="Y",Q1611="MTCAPPLYCONF"),"On Hold",IF(W1611="","KGB","KBB"))))</f>
        <v>KGB</v>
      </c>
      <c r="B1611" s="65" t="str">
        <f>IF(A1611="on hold", "on hold",
 IF(A1611="KGB", "Standard Shipment",
  IF(IFERROR(IFERROR(VLOOKUP(L1611, List!D:J, 7, 0), VLOOKUP(L1611&amp;"", List!D:J, 7, 0)), 0)=0,
   IF(IFERROR(IFERROR(VLOOKUP(L1611, 'CND List'!$A:$C, 3, 0), VLOOKUP(L1611&amp;"", 'CND List'!$A:$C, 3, 0)), 0)=0,
    IF(A1611="KBB", "-", ""),
    IFERROR(VLOOKUP(L1611, 'CND List'!$A:$C, 3, 0), VLOOKUP(L1611&amp;"", 'CND List'!$A:$C, 3, 0))
   ),
   IFERROR(VLOOKUP(L1611, List!D:J, 7, 0), VLOOKUP(L1611&amp;"", List!D:J, 7, 0))
  )
 )
)</f>
        <v>Standard Shipment</v>
      </c>
      <c r="C1611" s="66" t="str">
        <f t="shared" si="26"/>
        <v>Standard Shipment</v>
      </c>
      <c r="D1611" s="67" t="str">
        <f ca="1">IF(C1611="Local Scrap","Closed",IFERROR(IF(A1611="kgb","Closed",IF(MID(C1611,5,1)="Q","Closed",LOOKUP(TODAY()-W1611, {0,31,91,181,366}, {"0-30天","31-90天","91-180天","181-365天","365天以上"}))), LOOKUP(TODAY()-Z1611, {0,31,91,181,366}, {"0-30天","31-90天","91-180天","181-365天","365天以上"})))</f>
        <v>Closed</v>
      </c>
      <c r="E1611" s="67" t="str" cm="1">
        <f t="array" ref="E1611">IF(A1611&lt;&gt;"kbb", "", IF(IFERROR(VALUE(V1611), 0)=MAX(INDEX(($A$2:$A$4929="kbb")*($L$2:$L$4929=L1611)*IFERROR(VALUE($V$2:$V$4929), 0), 0)), "最新", "歷史重複"))</f>
        <v/>
      </c>
      <c r="F1611" t="s">
        <v>7227</v>
      </c>
      <c r="G1611" t="s">
        <v>29</v>
      </c>
      <c r="H1611" t="s">
        <v>30</v>
      </c>
      <c r="I1611" t="s">
        <v>6154</v>
      </c>
      <c r="J1611" t="s">
        <v>7228</v>
      </c>
      <c r="K1611" t="s">
        <v>7229</v>
      </c>
      <c r="L1611" t="s">
        <v>7407</v>
      </c>
      <c r="M1611" t="s">
        <v>1248</v>
      </c>
      <c r="N1611" t="s">
        <v>1249</v>
      </c>
      <c r="O1611" t="s">
        <v>37</v>
      </c>
      <c r="P1611" t="s">
        <v>7408</v>
      </c>
      <c r="Q1611" t="s">
        <v>38</v>
      </c>
      <c r="R1611" t="s">
        <v>743</v>
      </c>
      <c r="S1611" t="s">
        <v>7300</v>
      </c>
      <c r="T1611" t="s">
        <v>7409</v>
      </c>
      <c r="U1611" t="s">
        <v>7277</v>
      </c>
      <c r="V1611" t="s">
        <v>7277</v>
      </c>
      <c r="W1611" t="s">
        <v>37</v>
      </c>
      <c r="X1611" t="s">
        <v>37</v>
      </c>
      <c r="Y1611" t="s">
        <v>37</v>
      </c>
      <c r="Z1611" t="s">
        <v>7410</v>
      </c>
      <c r="AA1611" t="s">
        <v>44</v>
      </c>
      <c r="AB1611" t="s">
        <v>44</v>
      </c>
      <c r="AC1611" t="s">
        <v>45</v>
      </c>
      <c r="AD1611" t="s">
        <v>1257</v>
      </c>
      <c r="AE1611" t="s">
        <v>7279</v>
      </c>
      <c r="AF1611" t="s">
        <v>48</v>
      </c>
      <c r="AG1611">
        <v>621702</v>
      </c>
      <c r="AH1611">
        <v>1</v>
      </c>
      <c r="AI1611">
        <v>1</v>
      </c>
    </row>
    <row r="1612" spans="1:35" ht="16.850000000000001" customHeight="1">
      <c r="A1612" s="65" t="str">
        <f>IF(L1612="","",IF(COUNTIF(Wip!K:K,L1612)=0,IF(W1612="","KGB","KBB"),IF(AND(_xlfn.IFNA(VLOOKUP(L1612,Wip!K:M,3,0),"")="Y",Q1612="MTCAPPLYCONF"),"On Hold",IF(W1612="","KGB","KBB"))))</f>
        <v>KGB</v>
      </c>
      <c r="B1612" s="65" t="str">
        <f>IF(A1612="on hold", "on hold",
 IF(A1612="KGB", "Standard Shipment",
  IF(IFERROR(IFERROR(VLOOKUP(L1612, List!D:J, 7, 0), VLOOKUP(L1612&amp;"", List!D:J, 7, 0)), 0)=0,
   IF(IFERROR(IFERROR(VLOOKUP(L1612, 'CND List'!$A:$C, 3, 0), VLOOKUP(L1612&amp;"", 'CND List'!$A:$C, 3, 0)), 0)=0,
    IF(A1612="KBB", "-", ""),
    IFERROR(VLOOKUP(L1612, 'CND List'!$A:$C, 3, 0), VLOOKUP(L1612&amp;"", 'CND List'!$A:$C, 3, 0))
   ),
   IFERROR(VLOOKUP(L1612, List!D:J, 7, 0), VLOOKUP(L1612&amp;"", List!D:J, 7, 0))
  )
 )
)</f>
        <v>Standard Shipment</v>
      </c>
      <c r="C1612" s="66" t="str">
        <f t="shared" si="26"/>
        <v>Standard Shipment</v>
      </c>
      <c r="D1612" s="67" t="str">
        <f ca="1">IF(C1612="Local Scrap","Closed",IFERROR(IF(A1612="kgb","Closed",IF(MID(C1612,5,1)="Q","Closed",LOOKUP(TODAY()-W1612, {0,31,91,181,366}, {"0-30天","31-90天","91-180天","181-365天","365天以上"}))), LOOKUP(TODAY()-Z1612, {0,31,91,181,366}, {"0-30天","31-90天","91-180天","181-365天","365天以上"})))</f>
        <v>Closed</v>
      </c>
      <c r="E1612" s="67" t="str" cm="1">
        <f t="array" ref="E1612">IF(A1612&lt;&gt;"kbb", "", IF(IFERROR(VALUE(V1612), 0)=MAX(INDEX(($A$2:$A$4929="kbb")*($L$2:$L$4929=L1612)*IFERROR(VALUE($V$2:$V$4929), 0), 0)), "最新", "歷史重複"))</f>
        <v/>
      </c>
      <c r="F1612" t="s">
        <v>7227</v>
      </c>
      <c r="G1612" t="s">
        <v>29</v>
      </c>
      <c r="H1612" t="s">
        <v>30</v>
      </c>
      <c r="I1612" t="s">
        <v>6154</v>
      </c>
      <c r="J1612" t="s">
        <v>7228</v>
      </c>
      <c r="K1612" t="s">
        <v>7229</v>
      </c>
      <c r="L1612" t="s">
        <v>7411</v>
      </c>
      <c r="M1612" t="s">
        <v>1746</v>
      </c>
      <c r="N1612" t="s">
        <v>1747</v>
      </c>
      <c r="O1612" t="s">
        <v>37</v>
      </c>
      <c r="P1612" t="s">
        <v>7412</v>
      </c>
      <c r="Q1612" t="s">
        <v>38</v>
      </c>
      <c r="R1612" t="s">
        <v>743</v>
      </c>
      <c r="S1612" t="s">
        <v>7300</v>
      </c>
      <c r="T1612" t="s">
        <v>7413</v>
      </c>
      <c r="U1612" t="s">
        <v>7414</v>
      </c>
      <c r="V1612" t="s">
        <v>7414</v>
      </c>
      <c r="W1612" t="s">
        <v>37</v>
      </c>
      <c r="X1612" t="s">
        <v>37</v>
      </c>
      <c r="Y1612" t="s">
        <v>37</v>
      </c>
      <c r="Z1612" t="s">
        <v>7415</v>
      </c>
      <c r="AA1612" t="s">
        <v>44</v>
      </c>
      <c r="AB1612" t="s">
        <v>44</v>
      </c>
      <c r="AC1612" t="s">
        <v>45</v>
      </c>
      <c r="AD1612" t="s">
        <v>1532</v>
      </c>
      <c r="AE1612" t="s">
        <v>7416</v>
      </c>
      <c r="AF1612" t="s">
        <v>48</v>
      </c>
      <c r="AG1612">
        <v>621845</v>
      </c>
      <c r="AH1612">
        <v>1</v>
      </c>
      <c r="AI1612">
        <v>1</v>
      </c>
    </row>
    <row r="1613" spans="1:35" ht="16.850000000000001" customHeight="1">
      <c r="A1613" s="65" t="str">
        <f>IF(L1613="","",IF(COUNTIF(Wip!K:K,L1613)=0,IF(W1613="","KGB","KBB"),IF(AND(_xlfn.IFNA(VLOOKUP(L1613,Wip!K:M,3,0),"")="Y",Q1613="MTCAPPLYCONF"),"On Hold",IF(W1613="","KGB","KBB"))))</f>
        <v>KGB</v>
      </c>
      <c r="B1613" s="65" t="str">
        <f>IF(A1613="on hold", "on hold",
 IF(A1613="KGB", "Standard Shipment",
  IF(IFERROR(IFERROR(VLOOKUP(L1613, List!D:J, 7, 0), VLOOKUP(L1613&amp;"", List!D:J, 7, 0)), 0)=0,
   IF(IFERROR(IFERROR(VLOOKUP(L1613, 'CND List'!$A:$C, 3, 0), VLOOKUP(L1613&amp;"", 'CND List'!$A:$C, 3, 0)), 0)=0,
    IF(A1613="KBB", "-", ""),
    IFERROR(VLOOKUP(L1613, 'CND List'!$A:$C, 3, 0), VLOOKUP(L1613&amp;"", 'CND List'!$A:$C, 3, 0))
   ),
   IFERROR(VLOOKUP(L1613, List!D:J, 7, 0), VLOOKUP(L1613&amp;"", List!D:J, 7, 0))
  )
 )
)</f>
        <v>Standard Shipment</v>
      </c>
      <c r="C1613" s="66" t="str">
        <f t="shared" si="26"/>
        <v>Standard Shipment</v>
      </c>
      <c r="D1613" s="67" t="str">
        <f ca="1">IF(C1613="Local Scrap","Closed",IFERROR(IF(A1613="kgb","Closed",IF(MID(C1613,5,1)="Q","Closed",LOOKUP(TODAY()-W1613, {0,31,91,181,366}, {"0-30天","31-90天","91-180天","181-365天","365天以上"}))), LOOKUP(TODAY()-Z1613, {0,31,91,181,366}, {"0-30天","31-90天","91-180天","181-365天","365天以上"})))</f>
        <v>Closed</v>
      </c>
      <c r="E1613" s="67" t="str" cm="1">
        <f t="array" ref="E1613">IF(A1613&lt;&gt;"kbb", "", IF(IFERROR(VALUE(V1613), 0)=MAX(INDEX(($A$2:$A$4929="kbb")*($L$2:$L$4929=L1613)*IFERROR(VALUE($V$2:$V$4929), 0), 0)), "最新", "歷史重複"))</f>
        <v/>
      </c>
      <c r="F1613" t="s">
        <v>7227</v>
      </c>
      <c r="G1613" t="s">
        <v>29</v>
      </c>
      <c r="H1613" t="s">
        <v>30</v>
      </c>
      <c r="I1613" t="s">
        <v>6154</v>
      </c>
      <c r="J1613" t="s">
        <v>7228</v>
      </c>
      <c r="K1613" t="s">
        <v>7229</v>
      </c>
      <c r="L1613" t="s">
        <v>7417</v>
      </c>
      <c r="M1613" t="s">
        <v>4170</v>
      </c>
      <c r="N1613" t="s">
        <v>4171</v>
      </c>
      <c r="O1613" t="s">
        <v>37</v>
      </c>
      <c r="P1613" t="s">
        <v>7418</v>
      </c>
      <c r="Q1613" t="s">
        <v>38</v>
      </c>
      <c r="R1613" t="s">
        <v>743</v>
      </c>
      <c r="S1613" t="s">
        <v>7300</v>
      </c>
      <c r="T1613" t="s">
        <v>7419</v>
      </c>
      <c r="U1613" t="s">
        <v>7296</v>
      </c>
      <c r="V1613" t="s">
        <v>7296</v>
      </c>
      <c r="W1613" t="s">
        <v>37</v>
      </c>
      <c r="X1613" t="s">
        <v>37</v>
      </c>
      <c r="Y1613" t="s">
        <v>37</v>
      </c>
      <c r="Z1613" t="s">
        <v>7420</v>
      </c>
      <c r="AA1613" t="s">
        <v>44</v>
      </c>
      <c r="AB1613" t="s">
        <v>44</v>
      </c>
      <c r="AC1613" t="s">
        <v>45</v>
      </c>
      <c r="AD1613" t="s">
        <v>1302</v>
      </c>
      <c r="AE1613" t="s">
        <v>7286</v>
      </c>
      <c r="AF1613" t="s">
        <v>48</v>
      </c>
      <c r="AG1613">
        <v>621802</v>
      </c>
      <c r="AH1613">
        <v>1</v>
      </c>
      <c r="AI1613">
        <v>1</v>
      </c>
    </row>
    <row r="1614" spans="1:35" ht="16.850000000000001" customHeight="1">
      <c r="A1614" s="65" t="str">
        <f>IF(L1614="","",IF(COUNTIF(Wip!K:K,L1614)=0,IF(W1614="","KGB","KBB"),IF(AND(_xlfn.IFNA(VLOOKUP(L1614,Wip!K:M,3,0),"")="Y",Q1614="MTCAPPLYCONF"),"On Hold",IF(W1614="","KGB","KBB"))))</f>
        <v>KGB</v>
      </c>
      <c r="B1614" s="65" t="str">
        <f>IF(A1614="on hold", "on hold",
 IF(A1614="KGB", "Standard Shipment",
  IF(IFERROR(IFERROR(VLOOKUP(L1614, List!D:J, 7, 0), VLOOKUP(L1614&amp;"", List!D:J, 7, 0)), 0)=0,
   IF(IFERROR(IFERROR(VLOOKUP(L1614, 'CND List'!$A:$C, 3, 0), VLOOKUP(L1614&amp;"", 'CND List'!$A:$C, 3, 0)), 0)=0,
    IF(A1614="KBB", "-", ""),
    IFERROR(VLOOKUP(L1614, 'CND List'!$A:$C, 3, 0), VLOOKUP(L1614&amp;"", 'CND List'!$A:$C, 3, 0))
   ),
   IFERROR(VLOOKUP(L1614, List!D:J, 7, 0), VLOOKUP(L1614&amp;"", List!D:J, 7, 0))
  )
 )
)</f>
        <v>Standard Shipment</v>
      </c>
      <c r="C1614" s="66" t="str">
        <f t="shared" si="26"/>
        <v>Standard Shipment</v>
      </c>
      <c r="D1614" s="67" t="str">
        <f ca="1">IF(C1614="Local Scrap","Closed",IFERROR(IF(A1614="kgb","Closed",IF(MID(C1614,5,1)="Q","Closed",LOOKUP(TODAY()-W1614, {0,31,91,181,366}, {"0-30天","31-90天","91-180天","181-365天","365天以上"}))), LOOKUP(TODAY()-Z1614, {0,31,91,181,366}, {"0-30天","31-90天","91-180天","181-365天","365天以上"})))</f>
        <v>Closed</v>
      </c>
      <c r="E1614" s="67" t="str" cm="1">
        <f t="array" ref="E1614">IF(A1614&lt;&gt;"kbb", "", IF(IFERROR(VALUE(V1614), 0)=MAX(INDEX(($A$2:$A$4929="kbb")*($L$2:$L$4929=L1614)*IFERROR(VALUE($V$2:$V$4929), 0), 0)), "最新", "歷史重複"))</f>
        <v/>
      </c>
      <c r="F1614" t="s">
        <v>7227</v>
      </c>
      <c r="G1614" t="s">
        <v>29</v>
      </c>
      <c r="H1614" t="s">
        <v>30</v>
      </c>
      <c r="I1614" t="s">
        <v>6154</v>
      </c>
      <c r="J1614" t="s">
        <v>7228</v>
      </c>
      <c r="K1614" t="s">
        <v>7229</v>
      </c>
      <c r="L1614" t="s">
        <v>7421</v>
      </c>
      <c r="M1614" t="s">
        <v>1746</v>
      </c>
      <c r="N1614" t="s">
        <v>1747</v>
      </c>
      <c r="O1614" t="s">
        <v>37</v>
      </c>
      <c r="P1614" t="s">
        <v>7422</v>
      </c>
      <c r="Q1614" t="s">
        <v>38</v>
      </c>
      <c r="R1614" t="s">
        <v>743</v>
      </c>
      <c r="S1614" t="s">
        <v>7300</v>
      </c>
      <c r="T1614" t="s">
        <v>7423</v>
      </c>
      <c r="U1614" t="s">
        <v>7235</v>
      </c>
      <c r="V1614" t="s">
        <v>7296</v>
      </c>
      <c r="W1614" t="s">
        <v>37</v>
      </c>
      <c r="X1614" t="s">
        <v>37</v>
      </c>
      <c r="Y1614" t="s">
        <v>37</v>
      </c>
      <c r="Z1614" t="s">
        <v>7424</v>
      </c>
      <c r="AA1614" t="s">
        <v>44</v>
      </c>
      <c r="AB1614" t="s">
        <v>44</v>
      </c>
      <c r="AC1614" t="s">
        <v>45</v>
      </c>
      <c r="AD1614" t="s">
        <v>1532</v>
      </c>
      <c r="AE1614" t="s">
        <v>7286</v>
      </c>
      <c r="AF1614" t="s">
        <v>48</v>
      </c>
      <c r="AG1614">
        <v>621802</v>
      </c>
      <c r="AH1614">
        <v>1</v>
      </c>
      <c r="AI1614">
        <v>1</v>
      </c>
    </row>
    <row r="1615" spans="1:35" ht="16.850000000000001" customHeight="1">
      <c r="A1615" s="65" t="str">
        <f>IF(L1615="","",IF(COUNTIF(Wip!K:K,L1615)=0,IF(W1615="","KGB","KBB"),IF(AND(_xlfn.IFNA(VLOOKUP(L1615,Wip!K:M,3,0),"")="Y",Q1615="MTCAPPLYCONF"),"On Hold",IF(W1615="","KGB","KBB"))))</f>
        <v>KGB</v>
      </c>
      <c r="B1615" s="65" t="str">
        <f>IF(A1615="on hold", "on hold",
 IF(A1615="KGB", "Standard Shipment",
  IF(IFERROR(IFERROR(VLOOKUP(L1615, List!D:J, 7, 0), VLOOKUP(L1615&amp;"", List!D:J, 7, 0)), 0)=0,
   IF(IFERROR(IFERROR(VLOOKUP(L1615, 'CND List'!$A:$C, 3, 0), VLOOKUP(L1615&amp;"", 'CND List'!$A:$C, 3, 0)), 0)=0,
    IF(A1615="KBB", "-", ""),
    IFERROR(VLOOKUP(L1615, 'CND List'!$A:$C, 3, 0), VLOOKUP(L1615&amp;"", 'CND List'!$A:$C, 3, 0))
   ),
   IFERROR(VLOOKUP(L1615, List!D:J, 7, 0), VLOOKUP(L1615&amp;"", List!D:J, 7, 0))
  )
 )
)</f>
        <v>Standard Shipment</v>
      </c>
      <c r="C1615" s="66" t="str">
        <f t="shared" si="26"/>
        <v>Standard Shipment</v>
      </c>
      <c r="D1615" s="67" t="str">
        <f ca="1">IF(C1615="Local Scrap","Closed",IFERROR(IF(A1615="kgb","Closed",IF(MID(C1615,5,1)="Q","Closed",LOOKUP(TODAY()-W1615, {0,31,91,181,366}, {"0-30天","31-90天","91-180天","181-365天","365天以上"}))), LOOKUP(TODAY()-Z1615, {0,31,91,181,366}, {"0-30天","31-90天","91-180天","181-365天","365天以上"})))</f>
        <v>Closed</v>
      </c>
      <c r="E1615" s="67" t="str" cm="1">
        <f t="array" ref="E1615">IF(A1615&lt;&gt;"kbb", "", IF(IFERROR(VALUE(V1615), 0)=MAX(INDEX(($A$2:$A$4929="kbb")*($L$2:$L$4929=L1615)*IFERROR(VALUE($V$2:$V$4929), 0), 0)), "最新", "歷史重複"))</f>
        <v/>
      </c>
      <c r="F1615" t="s">
        <v>7227</v>
      </c>
      <c r="G1615" t="s">
        <v>29</v>
      </c>
      <c r="H1615" t="s">
        <v>30</v>
      </c>
      <c r="I1615" t="s">
        <v>6154</v>
      </c>
      <c r="J1615" t="s">
        <v>7228</v>
      </c>
      <c r="K1615" t="s">
        <v>7229</v>
      </c>
      <c r="L1615" t="s">
        <v>7425</v>
      </c>
      <c r="M1615" t="s">
        <v>4205</v>
      </c>
      <c r="N1615" t="s">
        <v>1858</v>
      </c>
      <c r="O1615" t="s">
        <v>37</v>
      </c>
      <c r="P1615" t="s">
        <v>7426</v>
      </c>
      <c r="Q1615" t="s">
        <v>38</v>
      </c>
      <c r="R1615" t="s">
        <v>743</v>
      </c>
      <c r="S1615" t="s">
        <v>7233</v>
      </c>
      <c r="T1615" t="s">
        <v>7427</v>
      </c>
      <c r="U1615" t="s">
        <v>7235</v>
      </c>
      <c r="V1615" t="s">
        <v>7235</v>
      </c>
      <c r="W1615" t="s">
        <v>37</v>
      </c>
      <c r="X1615" t="s">
        <v>37</v>
      </c>
      <c r="Y1615" t="s">
        <v>37</v>
      </c>
      <c r="Z1615" t="s">
        <v>7428</v>
      </c>
      <c r="AA1615" t="s">
        <v>44</v>
      </c>
      <c r="AB1615" t="s">
        <v>44</v>
      </c>
      <c r="AC1615" t="s">
        <v>45</v>
      </c>
      <c r="AD1615" t="s">
        <v>1302</v>
      </c>
      <c r="AE1615" t="s">
        <v>7237</v>
      </c>
      <c r="AF1615" t="s">
        <v>48</v>
      </c>
      <c r="AG1615">
        <v>621802</v>
      </c>
      <c r="AH1615">
        <v>1</v>
      </c>
      <c r="AI1615">
        <v>1</v>
      </c>
    </row>
    <row r="1616" spans="1:35" ht="16.850000000000001" customHeight="1">
      <c r="A1616" s="65" t="str">
        <f>IF(L1616="","",IF(COUNTIF(Wip!K:K,L1616)=0,IF(W1616="","KGB","KBB"),IF(AND(_xlfn.IFNA(VLOOKUP(L1616,Wip!K:M,3,0),"")="Y",Q1616="MTCAPPLYCONF"),"On Hold",IF(W1616="","KGB","KBB"))))</f>
        <v>KGB</v>
      </c>
      <c r="B1616" s="65" t="str">
        <f>IF(A1616="on hold", "on hold",
 IF(A1616="KGB", "Standard Shipment",
  IF(IFERROR(IFERROR(VLOOKUP(L1616, List!D:J, 7, 0), VLOOKUP(L1616&amp;"", List!D:J, 7, 0)), 0)=0,
   IF(IFERROR(IFERROR(VLOOKUP(L1616, 'CND List'!$A:$C, 3, 0), VLOOKUP(L1616&amp;"", 'CND List'!$A:$C, 3, 0)), 0)=0,
    IF(A1616="KBB", "-", ""),
    IFERROR(VLOOKUP(L1616, 'CND List'!$A:$C, 3, 0), VLOOKUP(L1616&amp;"", 'CND List'!$A:$C, 3, 0))
   ),
   IFERROR(VLOOKUP(L1616, List!D:J, 7, 0), VLOOKUP(L1616&amp;"", List!D:J, 7, 0))
  )
 )
)</f>
        <v>Standard Shipment</v>
      </c>
      <c r="C1616" s="66" t="str">
        <f t="shared" si="26"/>
        <v>Standard Shipment</v>
      </c>
      <c r="D1616" s="67" t="str">
        <f ca="1">IF(C1616="Local Scrap","Closed",IFERROR(IF(A1616="kgb","Closed",IF(MID(C1616,5,1)="Q","Closed",LOOKUP(TODAY()-W1616, {0,31,91,181,366}, {"0-30天","31-90天","91-180天","181-365天","365天以上"}))), LOOKUP(TODAY()-Z1616, {0,31,91,181,366}, {"0-30天","31-90天","91-180天","181-365天","365天以上"})))</f>
        <v>Closed</v>
      </c>
      <c r="E1616" s="67" t="str" cm="1">
        <f t="array" ref="E1616">IF(A1616&lt;&gt;"kbb", "", IF(IFERROR(VALUE(V1616), 0)=MAX(INDEX(($A$2:$A$4929="kbb")*($L$2:$L$4929=L1616)*IFERROR(VALUE($V$2:$V$4929), 0), 0)), "最新", "歷史重複"))</f>
        <v/>
      </c>
      <c r="F1616" t="s">
        <v>7227</v>
      </c>
      <c r="G1616" t="s">
        <v>29</v>
      </c>
      <c r="H1616" t="s">
        <v>30</v>
      </c>
      <c r="I1616" t="s">
        <v>6154</v>
      </c>
      <c r="J1616" t="s">
        <v>7228</v>
      </c>
      <c r="K1616" t="s">
        <v>7229</v>
      </c>
      <c r="L1616" t="s">
        <v>7429</v>
      </c>
      <c r="M1616" t="s">
        <v>4205</v>
      </c>
      <c r="N1616" t="s">
        <v>1858</v>
      </c>
      <c r="O1616" t="s">
        <v>37</v>
      </c>
      <c r="P1616" t="s">
        <v>7430</v>
      </c>
      <c r="Q1616" t="s">
        <v>38</v>
      </c>
      <c r="R1616" t="s">
        <v>743</v>
      </c>
      <c r="S1616" t="s">
        <v>7354</v>
      </c>
      <c r="T1616" t="s">
        <v>7431</v>
      </c>
      <c r="U1616" t="s">
        <v>7235</v>
      </c>
      <c r="V1616" t="s">
        <v>7235</v>
      </c>
      <c r="W1616" t="s">
        <v>37</v>
      </c>
      <c r="X1616" t="s">
        <v>37</v>
      </c>
      <c r="Y1616" t="s">
        <v>37</v>
      </c>
      <c r="Z1616" t="s">
        <v>7432</v>
      </c>
      <c r="AA1616" t="s">
        <v>44</v>
      </c>
      <c r="AB1616" t="s">
        <v>44</v>
      </c>
      <c r="AC1616" t="s">
        <v>45</v>
      </c>
      <c r="AD1616" t="s">
        <v>1302</v>
      </c>
      <c r="AE1616" t="s">
        <v>7237</v>
      </c>
      <c r="AF1616" t="s">
        <v>48</v>
      </c>
      <c r="AG1616">
        <v>621802</v>
      </c>
      <c r="AH1616">
        <v>1</v>
      </c>
      <c r="AI1616">
        <v>1</v>
      </c>
    </row>
    <row r="1617" spans="1:35" ht="16.850000000000001" customHeight="1">
      <c r="A1617" s="65" t="str">
        <f>IF(L1617="","",IF(COUNTIF(Wip!K:K,L1617)=0,IF(W1617="","KGB","KBB"),IF(AND(_xlfn.IFNA(VLOOKUP(L1617,Wip!K:M,3,0),"")="Y",Q1617="MTCAPPLYCONF"),"On Hold",IF(W1617="","KGB","KBB"))))</f>
        <v>KGB</v>
      </c>
      <c r="B1617" s="65" t="str">
        <f>IF(A1617="on hold", "on hold",
 IF(A1617="KGB", "Standard Shipment",
  IF(IFERROR(IFERROR(VLOOKUP(L1617, List!D:J, 7, 0), VLOOKUP(L1617&amp;"", List!D:J, 7, 0)), 0)=0,
   IF(IFERROR(IFERROR(VLOOKUP(L1617, 'CND List'!$A:$C, 3, 0), VLOOKUP(L1617&amp;"", 'CND List'!$A:$C, 3, 0)), 0)=0,
    IF(A1617="KBB", "-", ""),
    IFERROR(VLOOKUP(L1617, 'CND List'!$A:$C, 3, 0), VLOOKUP(L1617&amp;"", 'CND List'!$A:$C, 3, 0))
   ),
   IFERROR(VLOOKUP(L1617, List!D:J, 7, 0), VLOOKUP(L1617&amp;"", List!D:J, 7, 0))
  )
 )
)</f>
        <v>Standard Shipment</v>
      </c>
      <c r="C1617" s="66" t="str">
        <f t="shared" si="26"/>
        <v>Standard Shipment</v>
      </c>
      <c r="D1617" s="67" t="str">
        <f ca="1">IF(C1617="Local Scrap","Closed",IFERROR(IF(A1617="kgb","Closed",IF(MID(C1617,5,1)="Q","Closed",LOOKUP(TODAY()-W1617, {0,31,91,181,366}, {"0-30天","31-90天","91-180天","181-365天","365天以上"}))), LOOKUP(TODAY()-Z1617, {0,31,91,181,366}, {"0-30天","31-90天","91-180天","181-365天","365天以上"})))</f>
        <v>Closed</v>
      </c>
      <c r="E1617" s="67" t="str" cm="1">
        <f t="array" ref="E1617">IF(A1617&lt;&gt;"kbb", "", IF(IFERROR(VALUE(V1617), 0)=MAX(INDEX(($A$2:$A$4929="kbb")*($L$2:$L$4929=L1617)*IFERROR(VALUE($V$2:$V$4929), 0), 0)), "最新", "歷史重複"))</f>
        <v/>
      </c>
      <c r="F1617" t="s">
        <v>7227</v>
      </c>
      <c r="G1617" t="s">
        <v>29</v>
      </c>
      <c r="H1617" t="s">
        <v>30</v>
      </c>
      <c r="I1617" t="s">
        <v>6154</v>
      </c>
      <c r="J1617" t="s">
        <v>7228</v>
      </c>
      <c r="K1617" t="s">
        <v>7229</v>
      </c>
      <c r="L1617" t="s">
        <v>7433</v>
      </c>
      <c r="M1617" t="s">
        <v>1259</v>
      </c>
      <c r="N1617" t="s">
        <v>1260</v>
      </c>
      <c r="O1617" t="s">
        <v>37</v>
      </c>
      <c r="P1617" t="s">
        <v>7434</v>
      </c>
      <c r="Q1617" t="s">
        <v>38</v>
      </c>
      <c r="R1617" t="s">
        <v>743</v>
      </c>
      <c r="S1617" t="s">
        <v>7354</v>
      </c>
      <c r="T1617" t="s">
        <v>7435</v>
      </c>
      <c r="U1617" t="s">
        <v>7356</v>
      </c>
      <c r="V1617" t="s">
        <v>7356</v>
      </c>
      <c r="W1617" t="s">
        <v>37</v>
      </c>
      <c r="X1617" t="s">
        <v>37</v>
      </c>
      <c r="Y1617" t="s">
        <v>37</v>
      </c>
      <c r="Z1617" t="s">
        <v>7436</v>
      </c>
      <c r="AA1617" t="s">
        <v>44</v>
      </c>
      <c r="AB1617" t="s">
        <v>44</v>
      </c>
      <c r="AC1617" t="s">
        <v>45</v>
      </c>
      <c r="AD1617" t="s">
        <v>1257</v>
      </c>
      <c r="AE1617" t="s">
        <v>7142</v>
      </c>
      <c r="AF1617" t="s">
        <v>48</v>
      </c>
      <c r="AG1617">
        <v>621748</v>
      </c>
      <c r="AH1617">
        <v>1</v>
      </c>
      <c r="AI1617">
        <v>1</v>
      </c>
    </row>
    <row r="1618" spans="1:35" ht="16.850000000000001" customHeight="1">
      <c r="A1618" s="65" t="str">
        <f>IF(L1618="","",IF(COUNTIF(Wip!K:K,L1618)=0,IF(W1618="","KGB","KBB"),IF(AND(_xlfn.IFNA(VLOOKUP(L1618,Wip!K:M,3,0),"")="Y",Q1618="MTCAPPLYCONF"),"On Hold",IF(W1618="","KGB","KBB"))))</f>
        <v>KGB</v>
      </c>
      <c r="B1618" s="65" t="str">
        <f>IF(A1618="on hold", "on hold",
 IF(A1618="KGB", "Standard Shipment",
  IF(IFERROR(IFERROR(VLOOKUP(L1618, List!D:J, 7, 0), VLOOKUP(L1618&amp;"", List!D:J, 7, 0)), 0)=0,
   IF(IFERROR(IFERROR(VLOOKUP(L1618, 'CND List'!$A:$C, 3, 0), VLOOKUP(L1618&amp;"", 'CND List'!$A:$C, 3, 0)), 0)=0,
    IF(A1618="KBB", "-", ""),
    IFERROR(VLOOKUP(L1618, 'CND List'!$A:$C, 3, 0), VLOOKUP(L1618&amp;"", 'CND List'!$A:$C, 3, 0))
   ),
   IFERROR(VLOOKUP(L1618, List!D:J, 7, 0), VLOOKUP(L1618&amp;"", List!D:J, 7, 0))
  )
 )
)</f>
        <v>Standard Shipment</v>
      </c>
      <c r="C1618" s="66" t="str">
        <f t="shared" si="26"/>
        <v>Standard Shipment</v>
      </c>
      <c r="D1618" s="67" t="str">
        <f ca="1">IF(C1618="Local Scrap","Closed",IFERROR(IF(A1618="kgb","Closed",IF(MID(C1618,5,1)="Q","Closed",LOOKUP(TODAY()-W1618, {0,31,91,181,366}, {"0-30天","31-90天","91-180天","181-365天","365天以上"}))), LOOKUP(TODAY()-Z1618, {0,31,91,181,366}, {"0-30天","31-90天","91-180天","181-365天","365天以上"})))</f>
        <v>Closed</v>
      </c>
      <c r="E1618" s="67" t="str" cm="1">
        <f t="array" ref="E1618">IF(A1618&lt;&gt;"kbb", "", IF(IFERROR(VALUE(V1618), 0)=MAX(INDEX(($A$2:$A$4929="kbb")*($L$2:$L$4929=L1618)*IFERROR(VALUE($V$2:$V$4929), 0), 0)), "最新", "歷史重複"))</f>
        <v/>
      </c>
      <c r="F1618" t="s">
        <v>7227</v>
      </c>
      <c r="G1618" t="s">
        <v>29</v>
      </c>
      <c r="H1618" t="s">
        <v>30</v>
      </c>
      <c r="I1618" t="s">
        <v>6154</v>
      </c>
      <c r="J1618" t="s">
        <v>7228</v>
      </c>
      <c r="K1618" t="s">
        <v>7229</v>
      </c>
      <c r="L1618" t="s">
        <v>7437</v>
      </c>
      <c r="M1618" t="s">
        <v>4205</v>
      </c>
      <c r="N1618" t="s">
        <v>1858</v>
      </c>
      <c r="O1618" t="s">
        <v>37</v>
      </c>
      <c r="P1618" t="s">
        <v>7438</v>
      </c>
      <c r="Q1618" t="s">
        <v>38</v>
      </c>
      <c r="R1618" t="s">
        <v>743</v>
      </c>
      <c r="S1618" t="s">
        <v>7439</v>
      </c>
      <c r="T1618" t="s">
        <v>7440</v>
      </c>
      <c r="U1618" t="s">
        <v>7249</v>
      </c>
      <c r="V1618" t="s">
        <v>7249</v>
      </c>
      <c r="W1618" t="s">
        <v>37</v>
      </c>
      <c r="X1618" t="s">
        <v>37</v>
      </c>
      <c r="Y1618" t="s">
        <v>37</v>
      </c>
      <c r="Z1618" t="s">
        <v>7441</v>
      </c>
      <c r="AA1618" t="s">
        <v>44</v>
      </c>
      <c r="AB1618" t="s">
        <v>44</v>
      </c>
      <c r="AC1618" t="s">
        <v>45</v>
      </c>
      <c r="AD1618" t="s">
        <v>1302</v>
      </c>
      <c r="AE1618" t="s">
        <v>7251</v>
      </c>
      <c r="AF1618" t="s">
        <v>48</v>
      </c>
      <c r="AG1618">
        <v>621702</v>
      </c>
      <c r="AH1618">
        <v>1</v>
      </c>
      <c r="AI1618">
        <v>1</v>
      </c>
    </row>
    <row r="1619" spans="1:35" ht="16.850000000000001" customHeight="1">
      <c r="A1619" s="65" t="str">
        <f>IF(L1619="","",IF(COUNTIF(Wip!K:K,L1619)=0,IF(W1619="","KGB","KBB"),IF(AND(_xlfn.IFNA(VLOOKUP(L1619,Wip!K:M,3,0),"")="Y",Q1619="MTCAPPLYCONF"),"On Hold",IF(W1619="","KGB","KBB"))))</f>
        <v>KGB</v>
      </c>
      <c r="B1619" s="65" t="str">
        <f>IF(A1619="on hold", "on hold",
 IF(A1619="KGB", "Standard Shipment",
  IF(IFERROR(IFERROR(VLOOKUP(L1619, List!D:J, 7, 0), VLOOKUP(L1619&amp;"", List!D:J, 7, 0)), 0)=0,
   IF(IFERROR(IFERROR(VLOOKUP(L1619, 'CND List'!$A:$C, 3, 0), VLOOKUP(L1619&amp;"", 'CND List'!$A:$C, 3, 0)), 0)=0,
    IF(A1619="KBB", "-", ""),
    IFERROR(VLOOKUP(L1619, 'CND List'!$A:$C, 3, 0), VLOOKUP(L1619&amp;"", 'CND List'!$A:$C, 3, 0))
   ),
   IFERROR(VLOOKUP(L1619, List!D:J, 7, 0), VLOOKUP(L1619&amp;"", List!D:J, 7, 0))
  )
 )
)</f>
        <v>Standard Shipment</v>
      </c>
      <c r="C1619" s="66" t="str">
        <f t="shared" si="26"/>
        <v>Standard Shipment</v>
      </c>
      <c r="D1619" s="67" t="str">
        <f ca="1">IF(C1619="Local Scrap","Closed",IFERROR(IF(A1619="kgb","Closed",IF(MID(C1619,5,1)="Q","Closed",LOOKUP(TODAY()-W1619, {0,31,91,181,366}, {"0-30天","31-90天","91-180天","181-365天","365天以上"}))), LOOKUP(TODAY()-Z1619, {0,31,91,181,366}, {"0-30天","31-90天","91-180天","181-365天","365天以上"})))</f>
        <v>Closed</v>
      </c>
      <c r="E1619" s="67" t="str" cm="1">
        <f t="array" ref="E1619">IF(A1619&lt;&gt;"kbb", "", IF(IFERROR(VALUE(V1619), 0)=MAX(INDEX(($A$2:$A$4929="kbb")*($L$2:$L$4929=L1619)*IFERROR(VALUE($V$2:$V$4929), 0), 0)), "最新", "歷史重複"))</f>
        <v/>
      </c>
      <c r="F1619" t="s">
        <v>7227</v>
      </c>
      <c r="G1619" t="s">
        <v>29</v>
      </c>
      <c r="H1619" t="s">
        <v>30</v>
      </c>
      <c r="I1619" t="s">
        <v>6154</v>
      </c>
      <c r="J1619" t="s">
        <v>7228</v>
      </c>
      <c r="K1619" t="s">
        <v>7229</v>
      </c>
      <c r="L1619" t="s">
        <v>7442</v>
      </c>
      <c r="M1619" t="s">
        <v>4205</v>
      </c>
      <c r="N1619" t="s">
        <v>1858</v>
      </c>
      <c r="O1619" t="s">
        <v>37</v>
      </c>
      <c r="P1619" t="s">
        <v>7443</v>
      </c>
      <c r="Q1619" t="s">
        <v>38</v>
      </c>
      <c r="R1619" t="s">
        <v>743</v>
      </c>
      <c r="S1619" t="s">
        <v>7439</v>
      </c>
      <c r="T1619" t="s">
        <v>7444</v>
      </c>
      <c r="U1619" t="s">
        <v>7249</v>
      </c>
      <c r="V1619" t="s">
        <v>7249</v>
      </c>
      <c r="W1619" t="s">
        <v>37</v>
      </c>
      <c r="X1619" t="s">
        <v>37</v>
      </c>
      <c r="Y1619" t="s">
        <v>37</v>
      </c>
      <c r="Z1619" t="s">
        <v>7445</v>
      </c>
      <c r="AA1619" t="s">
        <v>44</v>
      </c>
      <c r="AB1619" t="s">
        <v>44</v>
      </c>
      <c r="AC1619" t="s">
        <v>45</v>
      </c>
      <c r="AD1619" t="s">
        <v>1302</v>
      </c>
      <c r="AE1619" t="s">
        <v>7251</v>
      </c>
      <c r="AF1619" t="s">
        <v>48</v>
      </c>
      <c r="AG1619">
        <v>621702</v>
      </c>
      <c r="AH1619">
        <v>1</v>
      </c>
      <c r="AI1619">
        <v>1</v>
      </c>
    </row>
    <row r="1620" spans="1:35" ht="16.850000000000001" customHeight="1">
      <c r="A1620" s="65" t="str">
        <f>IF(L1620="","",IF(COUNTIF(Wip!K:K,L1620)=0,IF(W1620="","KGB","KBB"),IF(AND(_xlfn.IFNA(VLOOKUP(L1620,Wip!K:M,3,0),"")="Y",Q1620="MTCAPPLYCONF"),"On Hold",IF(W1620="","KGB","KBB"))))</f>
        <v>KGB</v>
      </c>
      <c r="B1620" s="65" t="str">
        <f>IF(A1620="on hold", "on hold",
 IF(A1620="KGB", "Standard Shipment",
  IF(IFERROR(IFERROR(VLOOKUP(L1620, List!D:J, 7, 0), VLOOKUP(L1620&amp;"", List!D:J, 7, 0)), 0)=0,
   IF(IFERROR(IFERROR(VLOOKUP(L1620, 'CND List'!$A:$C, 3, 0), VLOOKUP(L1620&amp;"", 'CND List'!$A:$C, 3, 0)), 0)=0,
    IF(A1620="KBB", "-", ""),
    IFERROR(VLOOKUP(L1620, 'CND List'!$A:$C, 3, 0), VLOOKUP(L1620&amp;"", 'CND List'!$A:$C, 3, 0))
   ),
   IFERROR(VLOOKUP(L1620, List!D:J, 7, 0), VLOOKUP(L1620&amp;"", List!D:J, 7, 0))
  )
 )
)</f>
        <v>Standard Shipment</v>
      </c>
      <c r="C1620" s="66" t="str">
        <f t="shared" si="26"/>
        <v>Standard Shipment</v>
      </c>
      <c r="D1620" s="67" t="str">
        <f ca="1">IF(C1620="Local Scrap","Closed",IFERROR(IF(A1620="kgb","Closed",IF(MID(C1620,5,1)="Q","Closed",LOOKUP(TODAY()-W1620, {0,31,91,181,366}, {"0-30天","31-90天","91-180天","181-365天","365天以上"}))), LOOKUP(TODAY()-Z1620, {0,31,91,181,366}, {"0-30天","31-90天","91-180天","181-365天","365天以上"})))</f>
        <v>Closed</v>
      </c>
      <c r="E1620" s="67" t="str" cm="1">
        <f t="array" ref="E1620">IF(A1620&lt;&gt;"kbb", "", IF(IFERROR(VALUE(V1620), 0)=MAX(INDEX(($A$2:$A$4929="kbb")*($L$2:$L$4929=L1620)*IFERROR(VALUE($V$2:$V$4929), 0), 0)), "最新", "歷史重複"))</f>
        <v/>
      </c>
      <c r="F1620" t="s">
        <v>7227</v>
      </c>
      <c r="G1620" t="s">
        <v>29</v>
      </c>
      <c r="H1620" t="s">
        <v>30</v>
      </c>
      <c r="I1620" t="s">
        <v>6154</v>
      </c>
      <c r="J1620" t="s">
        <v>7228</v>
      </c>
      <c r="K1620" t="s">
        <v>7229</v>
      </c>
      <c r="L1620" t="s">
        <v>7446</v>
      </c>
      <c r="M1620" t="s">
        <v>1259</v>
      </c>
      <c r="N1620" t="s">
        <v>1260</v>
      </c>
      <c r="O1620" t="s">
        <v>37</v>
      </c>
      <c r="P1620" t="s">
        <v>7447</v>
      </c>
      <c r="Q1620" t="s">
        <v>38</v>
      </c>
      <c r="R1620" t="s">
        <v>743</v>
      </c>
      <c r="S1620" t="s">
        <v>7240</v>
      </c>
      <c r="T1620" t="s">
        <v>7448</v>
      </c>
      <c r="U1620" t="s">
        <v>7356</v>
      </c>
      <c r="V1620" t="s">
        <v>7356</v>
      </c>
      <c r="W1620" t="s">
        <v>37</v>
      </c>
      <c r="X1620" t="s">
        <v>37</v>
      </c>
      <c r="Y1620" t="s">
        <v>37</v>
      </c>
      <c r="Z1620" t="s">
        <v>7449</v>
      </c>
      <c r="AA1620" t="s">
        <v>44</v>
      </c>
      <c r="AB1620" t="s">
        <v>44</v>
      </c>
      <c r="AC1620" t="s">
        <v>45</v>
      </c>
      <c r="AD1620" t="s">
        <v>1257</v>
      </c>
      <c r="AE1620" t="s">
        <v>7142</v>
      </c>
      <c r="AF1620" t="s">
        <v>48</v>
      </c>
      <c r="AG1620">
        <v>621748</v>
      </c>
      <c r="AH1620">
        <v>1</v>
      </c>
      <c r="AI1620">
        <v>1</v>
      </c>
    </row>
    <row r="1621" spans="1:35" ht="16.850000000000001" customHeight="1">
      <c r="A1621" s="65" t="str">
        <f>IF(L1621="","",IF(COUNTIF(Wip!K:K,L1621)=0,IF(W1621="","KGB","KBB"),IF(AND(_xlfn.IFNA(VLOOKUP(L1621,Wip!K:M,3,0),"")="Y",Q1621="MTCAPPLYCONF"),"On Hold",IF(W1621="","KGB","KBB"))))</f>
        <v>KGB</v>
      </c>
      <c r="B1621" s="65" t="str">
        <f>IF(A1621="on hold", "on hold",
 IF(A1621="KGB", "Standard Shipment",
  IF(IFERROR(IFERROR(VLOOKUP(L1621, List!D:J, 7, 0), VLOOKUP(L1621&amp;"", List!D:J, 7, 0)), 0)=0,
   IF(IFERROR(IFERROR(VLOOKUP(L1621, 'CND List'!$A:$C, 3, 0), VLOOKUP(L1621&amp;"", 'CND List'!$A:$C, 3, 0)), 0)=0,
    IF(A1621="KBB", "-", ""),
    IFERROR(VLOOKUP(L1621, 'CND List'!$A:$C, 3, 0), VLOOKUP(L1621&amp;"", 'CND List'!$A:$C, 3, 0))
   ),
   IFERROR(VLOOKUP(L1621, List!D:J, 7, 0), VLOOKUP(L1621&amp;"", List!D:J, 7, 0))
  )
 )
)</f>
        <v>Standard Shipment</v>
      </c>
      <c r="C1621" s="66" t="str">
        <f t="shared" si="26"/>
        <v>Standard Shipment</v>
      </c>
      <c r="D1621" s="67" t="str">
        <f ca="1">IF(C1621="Local Scrap","Closed",IFERROR(IF(A1621="kgb","Closed",IF(MID(C1621,5,1)="Q","Closed",LOOKUP(TODAY()-W1621, {0,31,91,181,366}, {"0-30天","31-90天","91-180天","181-365天","365天以上"}))), LOOKUP(TODAY()-Z1621, {0,31,91,181,366}, {"0-30天","31-90天","91-180天","181-365天","365天以上"})))</f>
        <v>Closed</v>
      </c>
      <c r="E1621" s="67" t="str" cm="1">
        <f t="array" ref="E1621">IF(A1621&lt;&gt;"kbb", "", IF(IFERROR(VALUE(V1621), 0)=MAX(INDEX(($A$2:$A$4929="kbb")*($L$2:$L$4929=L1621)*IFERROR(VALUE($V$2:$V$4929), 0), 0)), "最新", "歷史重複"))</f>
        <v/>
      </c>
      <c r="F1621" t="s">
        <v>7227</v>
      </c>
      <c r="G1621" t="s">
        <v>29</v>
      </c>
      <c r="H1621" t="s">
        <v>30</v>
      </c>
      <c r="I1621" t="s">
        <v>6154</v>
      </c>
      <c r="J1621" t="s">
        <v>7228</v>
      </c>
      <c r="K1621" t="s">
        <v>7229</v>
      </c>
      <c r="L1621" t="s">
        <v>7450</v>
      </c>
      <c r="M1621" t="s">
        <v>7281</v>
      </c>
      <c r="N1621" t="s">
        <v>7282</v>
      </c>
      <c r="O1621" t="s">
        <v>37</v>
      </c>
      <c r="P1621" t="s">
        <v>7451</v>
      </c>
      <c r="Q1621" t="s">
        <v>38</v>
      </c>
      <c r="R1621" t="s">
        <v>743</v>
      </c>
      <c r="S1621" t="s">
        <v>7300</v>
      </c>
      <c r="T1621" t="s">
        <v>7452</v>
      </c>
      <c r="U1621" t="s">
        <v>7296</v>
      </c>
      <c r="V1621" t="s">
        <v>7296</v>
      </c>
      <c r="W1621" t="s">
        <v>37</v>
      </c>
      <c r="X1621" t="s">
        <v>37</v>
      </c>
      <c r="Y1621" t="s">
        <v>37</v>
      </c>
      <c r="Z1621" t="s">
        <v>7453</v>
      </c>
      <c r="AA1621" t="s">
        <v>44</v>
      </c>
      <c r="AB1621" t="s">
        <v>44</v>
      </c>
      <c r="AC1621" t="s">
        <v>45</v>
      </c>
      <c r="AD1621" t="s">
        <v>1302</v>
      </c>
      <c r="AE1621" t="s">
        <v>7286</v>
      </c>
      <c r="AF1621" t="s">
        <v>48</v>
      </c>
      <c r="AG1621">
        <v>621802</v>
      </c>
      <c r="AH1621">
        <v>1</v>
      </c>
      <c r="AI1621">
        <v>1</v>
      </c>
    </row>
    <row r="1622" spans="1:35" ht="16.850000000000001" customHeight="1">
      <c r="A1622" s="65" t="str">
        <f>IF(L1622="","",IF(COUNTIF(Wip!K:K,L1622)=0,IF(W1622="","KGB","KBB"),IF(AND(_xlfn.IFNA(VLOOKUP(L1622,Wip!K:M,3,0),"")="Y",Q1622="MTCAPPLYCONF"),"On Hold",IF(W1622="","KGB","KBB"))))</f>
        <v>KGB</v>
      </c>
      <c r="B1622" s="65" t="str">
        <f>IF(A1622="on hold", "on hold",
 IF(A1622="KGB", "Standard Shipment",
  IF(IFERROR(IFERROR(VLOOKUP(L1622, List!D:J, 7, 0), VLOOKUP(L1622&amp;"", List!D:J, 7, 0)), 0)=0,
   IF(IFERROR(IFERROR(VLOOKUP(L1622, 'CND List'!$A:$C, 3, 0), VLOOKUP(L1622&amp;"", 'CND List'!$A:$C, 3, 0)), 0)=0,
    IF(A1622="KBB", "-", ""),
    IFERROR(VLOOKUP(L1622, 'CND List'!$A:$C, 3, 0), VLOOKUP(L1622&amp;"", 'CND List'!$A:$C, 3, 0))
   ),
   IFERROR(VLOOKUP(L1622, List!D:J, 7, 0), VLOOKUP(L1622&amp;"", List!D:J, 7, 0))
  )
 )
)</f>
        <v>Standard Shipment</v>
      </c>
      <c r="C1622" s="66" t="str">
        <f t="shared" si="26"/>
        <v>Standard Shipment</v>
      </c>
      <c r="D1622" s="67" t="str">
        <f ca="1">IF(C1622="Local Scrap","Closed",IFERROR(IF(A1622="kgb","Closed",IF(MID(C1622,5,1)="Q","Closed",LOOKUP(TODAY()-W1622, {0,31,91,181,366}, {"0-30天","31-90天","91-180天","181-365天","365天以上"}))), LOOKUP(TODAY()-Z1622, {0,31,91,181,366}, {"0-30天","31-90天","91-180天","181-365天","365天以上"})))</f>
        <v>Closed</v>
      </c>
      <c r="E1622" s="67" t="str" cm="1">
        <f t="array" ref="E1622">IF(A1622&lt;&gt;"kbb", "", IF(IFERROR(VALUE(V1622), 0)=MAX(INDEX(($A$2:$A$4929="kbb")*($L$2:$L$4929=L1622)*IFERROR(VALUE($V$2:$V$4929), 0), 0)), "最新", "歷史重複"))</f>
        <v/>
      </c>
      <c r="F1622" t="s">
        <v>7227</v>
      </c>
      <c r="G1622" t="s">
        <v>29</v>
      </c>
      <c r="H1622" t="s">
        <v>30</v>
      </c>
      <c r="I1622" t="s">
        <v>6154</v>
      </c>
      <c r="J1622" t="s">
        <v>7228</v>
      </c>
      <c r="K1622" t="s">
        <v>7229</v>
      </c>
      <c r="L1622" t="s">
        <v>7454</v>
      </c>
      <c r="M1622" t="s">
        <v>1259</v>
      </c>
      <c r="N1622" t="s">
        <v>1260</v>
      </c>
      <c r="O1622" t="s">
        <v>37</v>
      </c>
      <c r="P1622" t="s">
        <v>7455</v>
      </c>
      <c r="Q1622" t="s">
        <v>38</v>
      </c>
      <c r="R1622" t="s">
        <v>743</v>
      </c>
      <c r="S1622" t="s">
        <v>7247</v>
      </c>
      <c r="T1622" t="s">
        <v>7456</v>
      </c>
      <c r="U1622" t="s">
        <v>7356</v>
      </c>
      <c r="V1622" t="s">
        <v>7356</v>
      </c>
      <c r="W1622" t="s">
        <v>37</v>
      </c>
      <c r="X1622" t="s">
        <v>37</v>
      </c>
      <c r="Y1622" t="s">
        <v>37</v>
      </c>
      <c r="Z1622" t="s">
        <v>7457</v>
      </c>
      <c r="AA1622" t="s">
        <v>44</v>
      </c>
      <c r="AB1622" t="s">
        <v>44</v>
      </c>
      <c r="AC1622" t="s">
        <v>45</v>
      </c>
      <c r="AD1622" t="s">
        <v>1257</v>
      </c>
      <c r="AE1622" t="s">
        <v>7142</v>
      </c>
      <c r="AF1622" t="s">
        <v>48</v>
      </c>
      <c r="AG1622">
        <v>621748</v>
      </c>
      <c r="AH1622">
        <v>1</v>
      </c>
      <c r="AI1622">
        <v>1</v>
      </c>
    </row>
    <row r="1623" spans="1:35" ht="16.850000000000001" customHeight="1">
      <c r="A1623" s="65" t="str">
        <f>IF(L1623="","",IF(COUNTIF(Wip!K:K,L1623)=0,IF(W1623="","KGB","KBB"),IF(AND(_xlfn.IFNA(VLOOKUP(L1623,Wip!K:M,3,0),"")="Y",Q1623="MTCAPPLYCONF"),"On Hold",IF(W1623="","KGB","KBB"))))</f>
        <v>KGB</v>
      </c>
      <c r="B1623" s="65" t="str">
        <f>IF(A1623="on hold", "on hold",
 IF(A1623="KGB", "Standard Shipment",
  IF(IFERROR(IFERROR(VLOOKUP(L1623, List!D:J, 7, 0), VLOOKUP(L1623&amp;"", List!D:J, 7, 0)), 0)=0,
   IF(IFERROR(IFERROR(VLOOKUP(L1623, 'CND List'!$A:$C, 3, 0), VLOOKUP(L1623&amp;"", 'CND List'!$A:$C, 3, 0)), 0)=0,
    IF(A1623="KBB", "-", ""),
    IFERROR(VLOOKUP(L1623, 'CND List'!$A:$C, 3, 0), VLOOKUP(L1623&amp;"", 'CND List'!$A:$C, 3, 0))
   ),
   IFERROR(VLOOKUP(L1623, List!D:J, 7, 0), VLOOKUP(L1623&amp;"", List!D:J, 7, 0))
  )
 )
)</f>
        <v>Standard Shipment</v>
      </c>
      <c r="C1623" s="66" t="str">
        <f t="shared" si="26"/>
        <v>Standard Shipment</v>
      </c>
      <c r="D1623" s="67" t="str">
        <f ca="1">IF(C1623="Local Scrap","Closed",IFERROR(IF(A1623="kgb","Closed",IF(MID(C1623,5,1)="Q","Closed",LOOKUP(TODAY()-W1623, {0,31,91,181,366}, {"0-30天","31-90天","91-180天","181-365天","365天以上"}))), LOOKUP(TODAY()-Z1623, {0,31,91,181,366}, {"0-30天","31-90天","91-180天","181-365天","365天以上"})))</f>
        <v>Closed</v>
      </c>
      <c r="E1623" s="67" t="str" cm="1">
        <f t="array" ref="E1623">IF(A1623&lt;&gt;"kbb", "", IF(IFERROR(VALUE(V1623), 0)=MAX(INDEX(($A$2:$A$4929="kbb")*($L$2:$L$4929=L1623)*IFERROR(VALUE($V$2:$V$4929), 0), 0)), "最新", "歷史重複"))</f>
        <v/>
      </c>
      <c r="F1623" t="s">
        <v>7227</v>
      </c>
      <c r="G1623" t="s">
        <v>29</v>
      </c>
      <c r="H1623" t="s">
        <v>30</v>
      </c>
      <c r="I1623" t="s">
        <v>6154</v>
      </c>
      <c r="J1623" t="s">
        <v>7228</v>
      </c>
      <c r="K1623" t="s">
        <v>7229</v>
      </c>
      <c r="L1623" t="s">
        <v>7458</v>
      </c>
      <c r="M1623" t="s">
        <v>4205</v>
      </c>
      <c r="N1623" t="s">
        <v>1858</v>
      </c>
      <c r="O1623" t="s">
        <v>37</v>
      </c>
      <c r="P1623" t="s">
        <v>7459</v>
      </c>
      <c r="Q1623" t="s">
        <v>38</v>
      </c>
      <c r="R1623" t="s">
        <v>743</v>
      </c>
      <c r="S1623" t="s">
        <v>7275</v>
      </c>
      <c r="T1623" t="s">
        <v>7460</v>
      </c>
      <c r="U1623" t="s">
        <v>7277</v>
      </c>
      <c r="V1623" t="s">
        <v>7277</v>
      </c>
      <c r="W1623" t="s">
        <v>37</v>
      </c>
      <c r="X1623" t="s">
        <v>37</v>
      </c>
      <c r="Y1623" t="s">
        <v>37</v>
      </c>
      <c r="Z1623" t="s">
        <v>7461</v>
      </c>
      <c r="AA1623" t="s">
        <v>44</v>
      </c>
      <c r="AB1623" t="s">
        <v>44</v>
      </c>
      <c r="AC1623" t="s">
        <v>45</v>
      </c>
      <c r="AD1623" t="s">
        <v>1302</v>
      </c>
      <c r="AE1623" t="s">
        <v>7251</v>
      </c>
      <c r="AF1623" t="s">
        <v>48</v>
      </c>
      <c r="AG1623">
        <v>621702</v>
      </c>
      <c r="AH1623">
        <v>1</v>
      </c>
      <c r="AI1623">
        <v>1</v>
      </c>
    </row>
    <row r="1624" spans="1:35" ht="16.850000000000001" customHeight="1">
      <c r="A1624" s="65" t="str">
        <f>IF(L1624="","",IF(COUNTIF(Wip!K:K,L1624)=0,IF(W1624="","KGB","KBB"),IF(AND(_xlfn.IFNA(VLOOKUP(L1624,Wip!K:M,3,0),"")="Y",Q1624="MTCAPPLYCONF"),"On Hold",IF(W1624="","KGB","KBB"))))</f>
        <v>KGB</v>
      </c>
      <c r="B1624" s="65" t="str">
        <f>IF(A1624="on hold", "on hold",
 IF(A1624="KGB", "Standard Shipment",
  IF(IFERROR(IFERROR(VLOOKUP(L1624, List!D:J, 7, 0), VLOOKUP(L1624&amp;"", List!D:J, 7, 0)), 0)=0,
   IF(IFERROR(IFERROR(VLOOKUP(L1624, 'CND List'!$A:$C, 3, 0), VLOOKUP(L1624&amp;"", 'CND List'!$A:$C, 3, 0)), 0)=0,
    IF(A1624="KBB", "-", ""),
    IFERROR(VLOOKUP(L1624, 'CND List'!$A:$C, 3, 0), VLOOKUP(L1624&amp;"", 'CND List'!$A:$C, 3, 0))
   ),
   IFERROR(VLOOKUP(L1624, List!D:J, 7, 0), VLOOKUP(L1624&amp;"", List!D:J, 7, 0))
  )
 )
)</f>
        <v>Standard Shipment</v>
      </c>
      <c r="C1624" s="66" t="str">
        <f t="shared" si="26"/>
        <v>Standard Shipment</v>
      </c>
      <c r="D1624" s="67" t="str">
        <f ca="1">IF(C1624="Local Scrap","Closed",IFERROR(IF(A1624="kgb","Closed",IF(MID(C1624,5,1)="Q","Closed",LOOKUP(TODAY()-W1624, {0,31,91,181,366}, {"0-30天","31-90天","91-180天","181-365天","365天以上"}))), LOOKUP(TODAY()-Z1624, {0,31,91,181,366}, {"0-30天","31-90天","91-180天","181-365天","365天以上"})))</f>
        <v>Closed</v>
      </c>
      <c r="E1624" s="67" t="str" cm="1">
        <f t="array" ref="E1624">IF(A1624&lt;&gt;"kbb", "", IF(IFERROR(VALUE(V1624), 0)=MAX(INDEX(($A$2:$A$4929="kbb")*($L$2:$L$4929=L1624)*IFERROR(VALUE($V$2:$V$4929), 0), 0)), "最新", "歷史重複"))</f>
        <v/>
      </c>
      <c r="F1624" t="s">
        <v>7227</v>
      </c>
      <c r="G1624" t="s">
        <v>29</v>
      </c>
      <c r="H1624" t="s">
        <v>30</v>
      </c>
      <c r="I1624" t="s">
        <v>6154</v>
      </c>
      <c r="J1624" t="s">
        <v>7228</v>
      </c>
      <c r="K1624" t="s">
        <v>7229</v>
      </c>
      <c r="L1624" t="s">
        <v>7462</v>
      </c>
      <c r="M1624" t="s">
        <v>1746</v>
      </c>
      <c r="N1624" t="s">
        <v>1747</v>
      </c>
      <c r="O1624" t="s">
        <v>37</v>
      </c>
      <c r="P1624" t="s">
        <v>7463</v>
      </c>
      <c r="Q1624" t="s">
        <v>38</v>
      </c>
      <c r="R1624" t="s">
        <v>743</v>
      </c>
      <c r="S1624" t="s">
        <v>7300</v>
      </c>
      <c r="T1624" t="s">
        <v>7464</v>
      </c>
      <c r="U1624" t="s">
        <v>7296</v>
      </c>
      <c r="V1624" t="s">
        <v>7296</v>
      </c>
      <c r="W1624" t="s">
        <v>37</v>
      </c>
      <c r="X1624" t="s">
        <v>37</v>
      </c>
      <c r="Y1624" t="s">
        <v>37</v>
      </c>
      <c r="Z1624" t="s">
        <v>7465</v>
      </c>
      <c r="AA1624" t="s">
        <v>44</v>
      </c>
      <c r="AB1624" t="s">
        <v>44</v>
      </c>
      <c r="AC1624" t="s">
        <v>45</v>
      </c>
      <c r="AD1624" t="s">
        <v>1532</v>
      </c>
      <c r="AE1624" t="s">
        <v>7286</v>
      </c>
      <c r="AF1624" t="s">
        <v>48</v>
      </c>
      <c r="AG1624">
        <v>621802</v>
      </c>
      <c r="AH1624">
        <v>1</v>
      </c>
      <c r="AI1624">
        <v>1</v>
      </c>
    </row>
    <row r="1625" spans="1:35" ht="16.850000000000001" customHeight="1">
      <c r="A1625" s="65" t="str">
        <f>IF(L1625="","",IF(COUNTIF(Wip!K:K,L1625)=0,IF(W1625="","KGB","KBB"),IF(AND(_xlfn.IFNA(VLOOKUP(L1625,Wip!K:M,3,0),"")="Y",Q1625="MTCAPPLYCONF"),"On Hold",IF(W1625="","KGB","KBB"))))</f>
        <v>KGB</v>
      </c>
      <c r="B1625" s="65" t="str">
        <f>IF(A1625="on hold", "on hold",
 IF(A1625="KGB", "Standard Shipment",
  IF(IFERROR(IFERROR(VLOOKUP(L1625, List!D:J, 7, 0), VLOOKUP(L1625&amp;"", List!D:J, 7, 0)), 0)=0,
   IF(IFERROR(IFERROR(VLOOKUP(L1625, 'CND List'!$A:$C, 3, 0), VLOOKUP(L1625&amp;"", 'CND List'!$A:$C, 3, 0)), 0)=0,
    IF(A1625="KBB", "-", ""),
    IFERROR(VLOOKUP(L1625, 'CND List'!$A:$C, 3, 0), VLOOKUP(L1625&amp;"", 'CND List'!$A:$C, 3, 0))
   ),
   IFERROR(VLOOKUP(L1625, List!D:J, 7, 0), VLOOKUP(L1625&amp;"", List!D:J, 7, 0))
  )
 )
)</f>
        <v>Standard Shipment</v>
      </c>
      <c r="C1625" s="66" t="str">
        <f t="shared" si="26"/>
        <v>Standard Shipment</v>
      </c>
      <c r="D1625" s="67" t="str">
        <f ca="1">IF(C1625="Local Scrap","Closed",IFERROR(IF(A1625="kgb","Closed",IF(MID(C1625,5,1)="Q","Closed",LOOKUP(TODAY()-W1625, {0,31,91,181,366}, {"0-30天","31-90天","91-180天","181-365天","365天以上"}))), LOOKUP(TODAY()-Z1625, {0,31,91,181,366}, {"0-30天","31-90天","91-180天","181-365天","365天以上"})))</f>
        <v>Closed</v>
      </c>
      <c r="E1625" s="67" t="str" cm="1">
        <f t="array" ref="E1625">IF(A1625&lt;&gt;"kbb", "", IF(IFERROR(VALUE(V1625), 0)=MAX(INDEX(($A$2:$A$4929="kbb")*($L$2:$L$4929=L1625)*IFERROR(VALUE($V$2:$V$4929), 0), 0)), "最新", "歷史重複"))</f>
        <v/>
      </c>
      <c r="F1625" t="s">
        <v>7227</v>
      </c>
      <c r="G1625" t="s">
        <v>29</v>
      </c>
      <c r="H1625" t="s">
        <v>30</v>
      </c>
      <c r="I1625" t="s">
        <v>6154</v>
      </c>
      <c r="J1625" t="s">
        <v>7228</v>
      </c>
      <c r="K1625" t="s">
        <v>7229</v>
      </c>
      <c r="L1625" t="s">
        <v>7466</v>
      </c>
      <c r="M1625" t="s">
        <v>4164</v>
      </c>
      <c r="N1625" t="s">
        <v>4165</v>
      </c>
      <c r="O1625" t="s">
        <v>37</v>
      </c>
      <c r="P1625" t="s">
        <v>7467</v>
      </c>
      <c r="Q1625" t="s">
        <v>38</v>
      </c>
      <c r="R1625" t="s">
        <v>743</v>
      </c>
      <c r="S1625" t="s">
        <v>7354</v>
      </c>
      <c r="T1625" t="s">
        <v>7468</v>
      </c>
      <c r="U1625" t="s">
        <v>7235</v>
      </c>
      <c r="V1625" t="s">
        <v>7235</v>
      </c>
      <c r="W1625" t="s">
        <v>37</v>
      </c>
      <c r="X1625" t="s">
        <v>37</v>
      </c>
      <c r="Y1625" t="s">
        <v>37</v>
      </c>
      <c r="Z1625" t="s">
        <v>7469</v>
      </c>
      <c r="AA1625" t="s">
        <v>44</v>
      </c>
      <c r="AB1625" t="s">
        <v>44</v>
      </c>
      <c r="AC1625" t="s">
        <v>45</v>
      </c>
      <c r="AD1625" t="s">
        <v>1532</v>
      </c>
      <c r="AE1625" t="s">
        <v>7237</v>
      </c>
      <c r="AF1625" t="s">
        <v>48</v>
      </c>
      <c r="AG1625">
        <v>621802</v>
      </c>
      <c r="AH1625">
        <v>1</v>
      </c>
      <c r="AI1625">
        <v>1</v>
      </c>
    </row>
    <row r="1626" spans="1:35" ht="16.850000000000001" customHeight="1">
      <c r="A1626" s="65" t="str">
        <f>IF(L1626="","",IF(COUNTIF(Wip!K:K,L1626)=0,IF(W1626="","KGB","KBB"),IF(AND(_xlfn.IFNA(VLOOKUP(L1626,Wip!K:M,3,0),"")="Y",Q1626="MTCAPPLYCONF"),"On Hold",IF(W1626="","KGB","KBB"))))</f>
        <v>KGB</v>
      </c>
      <c r="B1626" s="65" t="str">
        <f>IF(A1626="on hold", "on hold",
 IF(A1626="KGB", "Standard Shipment",
  IF(IFERROR(IFERROR(VLOOKUP(L1626, List!D:J, 7, 0), VLOOKUP(L1626&amp;"", List!D:J, 7, 0)), 0)=0,
   IF(IFERROR(IFERROR(VLOOKUP(L1626, 'CND List'!$A:$C, 3, 0), VLOOKUP(L1626&amp;"", 'CND List'!$A:$C, 3, 0)), 0)=0,
    IF(A1626="KBB", "-", ""),
    IFERROR(VLOOKUP(L1626, 'CND List'!$A:$C, 3, 0), VLOOKUP(L1626&amp;"", 'CND List'!$A:$C, 3, 0))
   ),
   IFERROR(VLOOKUP(L1626, List!D:J, 7, 0), VLOOKUP(L1626&amp;"", List!D:J, 7, 0))
  )
 )
)</f>
        <v>Standard Shipment</v>
      </c>
      <c r="C1626" s="66" t="str">
        <f t="shared" si="26"/>
        <v>Standard Shipment</v>
      </c>
      <c r="D1626" s="67" t="str">
        <f ca="1">IF(C1626="Local Scrap","Closed",IFERROR(IF(A1626="kgb","Closed",IF(MID(C1626,5,1)="Q","Closed",LOOKUP(TODAY()-W1626, {0,31,91,181,366}, {"0-30天","31-90天","91-180天","181-365天","365天以上"}))), LOOKUP(TODAY()-Z1626, {0,31,91,181,366}, {"0-30天","31-90天","91-180天","181-365天","365天以上"})))</f>
        <v>Closed</v>
      </c>
      <c r="E1626" s="67" t="str" cm="1">
        <f t="array" ref="E1626">IF(A1626&lt;&gt;"kbb", "", IF(IFERROR(VALUE(V1626), 0)=MAX(INDEX(($A$2:$A$4929="kbb")*($L$2:$L$4929=L1626)*IFERROR(VALUE($V$2:$V$4929), 0), 0)), "最新", "歷史重複"))</f>
        <v/>
      </c>
      <c r="F1626" t="s">
        <v>7227</v>
      </c>
      <c r="G1626" t="s">
        <v>29</v>
      </c>
      <c r="H1626" t="s">
        <v>30</v>
      </c>
      <c r="I1626" t="s">
        <v>6154</v>
      </c>
      <c r="J1626" t="s">
        <v>7228</v>
      </c>
      <c r="K1626" t="s">
        <v>7229</v>
      </c>
      <c r="L1626" t="s">
        <v>7470</v>
      </c>
      <c r="M1626" t="s">
        <v>7281</v>
      </c>
      <c r="N1626" t="s">
        <v>7282</v>
      </c>
      <c r="O1626" t="s">
        <v>37</v>
      </c>
      <c r="P1626" t="s">
        <v>7471</v>
      </c>
      <c r="Q1626" t="s">
        <v>38</v>
      </c>
      <c r="R1626" t="s">
        <v>743</v>
      </c>
      <c r="S1626" t="s">
        <v>7275</v>
      </c>
      <c r="T1626" t="s">
        <v>7472</v>
      </c>
      <c r="U1626" t="s">
        <v>7235</v>
      </c>
      <c r="V1626" t="s">
        <v>7235</v>
      </c>
      <c r="W1626" t="s">
        <v>37</v>
      </c>
      <c r="X1626" t="s">
        <v>37</v>
      </c>
      <c r="Y1626" t="s">
        <v>37</v>
      </c>
      <c r="Z1626" t="s">
        <v>7473</v>
      </c>
      <c r="AA1626" t="s">
        <v>44</v>
      </c>
      <c r="AB1626" t="s">
        <v>44</v>
      </c>
      <c r="AC1626" t="s">
        <v>45</v>
      </c>
      <c r="AD1626" t="s">
        <v>1302</v>
      </c>
      <c r="AE1626" t="s">
        <v>7286</v>
      </c>
      <c r="AF1626" t="s">
        <v>48</v>
      </c>
      <c r="AG1626">
        <v>621802</v>
      </c>
      <c r="AH1626">
        <v>1</v>
      </c>
      <c r="AI1626">
        <v>1</v>
      </c>
    </row>
    <row r="1627" spans="1:35" ht="16.850000000000001" customHeight="1">
      <c r="A1627" s="65" t="str">
        <f>IF(L1627="","",IF(COUNTIF(Wip!K:K,L1627)=0,IF(W1627="","KGB","KBB"),IF(AND(_xlfn.IFNA(VLOOKUP(L1627,Wip!K:M,3,0),"")="Y",Q1627="MTCAPPLYCONF"),"On Hold",IF(W1627="","KGB","KBB"))))</f>
        <v>KGB</v>
      </c>
      <c r="B1627" s="65" t="str">
        <f>IF(A1627="on hold", "on hold",
 IF(A1627="KGB", "Standard Shipment",
  IF(IFERROR(IFERROR(VLOOKUP(L1627, List!D:J, 7, 0), VLOOKUP(L1627&amp;"", List!D:J, 7, 0)), 0)=0,
   IF(IFERROR(IFERROR(VLOOKUP(L1627, 'CND List'!$A:$C, 3, 0), VLOOKUP(L1627&amp;"", 'CND List'!$A:$C, 3, 0)), 0)=0,
    IF(A1627="KBB", "-", ""),
    IFERROR(VLOOKUP(L1627, 'CND List'!$A:$C, 3, 0), VLOOKUP(L1627&amp;"", 'CND List'!$A:$C, 3, 0))
   ),
   IFERROR(VLOOKUP(L1627, List!D:J, 7, 0), VLOOKUP(L1627&amp;"", List!D:J, 7, 0))
  )
 )
)</f>
        <v>Standard Shipment</v>
      </c>
      <c r="C1627" s="66" t="str">
        <f t="shared" si="26"/>
        <v>Standard Shipment</v>
      </c>
      <c r="D1627" s="67" t="str">
        <f ca="1">IF(C1627="Local Scrap","Closed",IFERROR(IF(A1627="kgb","Closed",IF(MID(C1627,5,1)="Q","Closed",LOOKUP(TODAY()-W1627, {0,31,91,181,366}, {"0-30天","31-90天","91-180天","181-365天","365天以上"}))), LOOKUP(TODAY()-Z1627, {0,31,91,181,366}, {"0-30天","31-90天","91-180天","181-365天","365天以上"})))</f>
        <v>Closed</v>
      </c>
      <c r="E1627" s="67" t="str" cm="1">
        <f t="array" ref="E1627">IF(A1627&lt;&gt;"kbb", "", IF(IFERROR(VALUE(V1627), 0)=MAX(INDEX(($A$2:$A$4929="kbb")*($L$2:$L$4929=L1627)*IFERROR(VALUE($V$2:$V$4929), 0), 0)), "最新", "歷史重複"))</f>
        <v/>
      </c>
      <c r="F1627" t="s">
        <v>7227</v>
      </c>
      <c r="G1627" t="s">
        <v>29</v>
      </c>
      <c r="H1627" t="s">
        <v>30</v>
      </c>
      <c r="I1627" t="s">
        <v>6154</v>
      </c>
      <c r="J1627" t="s">
        <v>7228</v>
      </c>
      <c r="K1627" t="s">
        <v>7229</v>
      </c>
      <c r="L1627" t="s">
        <v>7474</v>
      </c>
      <c r="M1627" t="s">
        <v>4205</v>
      </c>
      <c r="N1627" t="s">
        <v>1858</v>
      </c>
      <c r="O1627" t="s">
        <v>37</v>
      </c>
      <c r="P1627" t="s">
        <v>7475</v>
      </c>
      <c r="Q1627" t="s">
        <v>38</v>
      </c>
      <c r="R1627" t="s">
        <v>743</v>
      </c>
      <c r="S1627" t="s">
        <v>7233</v>
      </c>
      <c r="T1627" t="s">
        <v>7476</v>
      </c>
      <c r="U1627" t="s">
        <v>7235</v>
      </c>
      <c r="V1627" t="s">
        <v>7235</v>
      </c>
      <c r="W1627" t="s">
        <v>37</v>
      </c>
      <c r="X1627" t="s">
        <v>37</v>
      </c>
      <c r="Y1627" t="s">
        <v>37</v>
      </c>
      <c r="Z1627" t="s">
        <v>7477</v>
      </c>
      <c r="AA1627" t="s">
        <v>44</v>
      </c>
      <c r="AB1627" t="s">
        <v>44</v>
      </c>
      <c r="AC1627" t="s">
        <v>45</v>
      </c>
      <c r="AD1627" t="s">
        <v>1302</v>
      </c>
      <c r="AE1627" t="s">
        <v>7237</v>
      </c>
      <c r="AF1627" t="s">
        <v>48</v>
      </c>
      <c r="AG1627">
        <v>621802</v>
      </c>
      <c r="AH1627">
        <v>1</v>
      </c>
      <c r="AI1627">
        <v>1</v>
      </c>
    </row>
    <row r="1628" spans="1:35" ht="16.850000000000001" customHeight="1">
      <c r="A1628" s="65" t="str">
        <f>IF(L1628="","",IF(COUNTIF(Wip!K:K,L1628)=0,IF(W1628="","KGB","KBB"),IF(AND(_xlfn.IFNA(VLOOKUP(L1628,Wip!K:M,3,0),"")="Y",Q1628="MTCAPPLYCONF"),"On Hold",IF(W1628="","KGB","KBB"))))</f>
        <v>KGB</v>
      </c>
      <c r="B1628" s="65" t="str">
        <f>IF(A1628="on hold", "on hold",
 IF(A1628="KGB", "Standard Shipment",
  IF(IFERROR(IFERROR(VLOOKUP(L1628, List!D:J, 7, 0), VLOOKUP(L1628&amp;"", List!D:J, 7, 0)), 0)=0,
   IF(IFERROR(IFERROR(VLOOKUP(L1628, 'CND List'!$A:$C, 3, 0), VLOOKUP(L1628&amp;"", 'CND List'!$A:$C, 3, 0)), 0)=0,
    IF(A1628="KBB", "-", ""),
    IFERROR(VLOOKUP(L1628, 'CND List'!$A:$C, 3, 0), VLOOKUP(L1628&amp;"", 'CND List'!$A:$C, 3, 0))
   ),
   IFERROR(VLOOKUP(L1628, List!D:J, 7, 0), VLOOKUP(L1628&amp;"", List!D:J, 7, 0))
  )
 )
)</f>
        <v>Standard Shipment</v>
      </c>
      <c r="C1628" s="66" t="str">
        <f t="shared" si="26"/>
        <v>Standard Shipment</v>
      </c>
      <c r="D1628" s="67" t="str">
        <f ca="1">IF(C1628="Local Scrap","Closed",IFERROR(IF(A1628="kgb","Closed",IF(MID(C1628,5,1)="Q","Closed",LOOKUP(TODAY()-W1628, {0,31,91,181,366}, {"0-30天","31-90天","91-180天","181-365天","365天以上"}))), LOOKUP(TODAY()-Z1628, {0,31,91,181,366}, {"0-30天","31-90天","91-180天","181-365天","365天以上"})))</f>
        <v>Closed</v>
      </c>
      <c r="E1628" s="67" t="str" cm="1">
        <f t="array" ref="E1628">IF(A1628&lt;&gt;"kbb", "", IF(IFERROR(VALUE(V1628), 0)=MAX(INDEX(($A$2:$A$4929="kbb")*($L$2:$L$4929=L1628)*IFERROR(VALUE($V$2:$V$4929), 0), 0)), "最新", "歷史重複"))</f>
        <v/>
      </c>
      <c r="F1628" t="s">
        <v>7227</v>
      </c>
      <c r="G1628" t="s">
        <v>29</v>
      </c>
      <c r="H1628" t="s">
        <v>30</v>
      </c>
      <c r="I1628" t="s">
        <v>6154</v>
      </c>
      <c r="J1628" t="s">
        <v>7228</v>
      </c>
      <c r="K1628" t="s">
        <v>7229</v>
      </c>
      <c r="L1628" t="s">
        <v>7478</v>
      </c>
      <c r="M1628" t="s">
        <v>4205</v>
      </c>
      <c r="N1628" t="s">
        <v>1858</v>
      </c>
      <c r="O1628" t="s">
        <v>37</v>
      </c>
      <c r="P1628" t="s">
        <v>7479</v>
      </c>
      <c r="Q1628" t="s">
        <v>38</v>
      </c>
      <c r="R1628" t="s">
        <v>743</v>
      </c>
      <c r="S1628" t="s">
        <v>7247</v>
      </c>
      <c r="T1628" t="s">
        <v>7480</v>
      </c>
      <c r="U1628" t="s">
        <v>7249</v>
      </c>
      <c r="V1628" t="s">
        <v>7249</v>
      </c>
      <c r="W1628" t="s">
        <v>37</v>
      </c>
      <c r="X1628" t="s">
        <v>37</v>
      </c>
      <c r="Y1628" t="s">
        <v>37</v>
      </c>
      <c r="Z1628" t="s">
        <v>7481</v>
      </c>
      <c r="AA1628" t="s">
        <v>44</v>
      </c>
      <c r="AB1628" t="s">
        <v>44</v>
      </c>
      <c r="AC1628" t="s">
        <v>45</v>
      </c>
      <c r="AD1628" t="s">
        <v>1302</v>
      </c>
      <c r="AE1628" t="s">
        <v>7251</v>
      </c>
      <c r="AF1628" t="s">
        <v>48</v>
      </c>
      <c r="AG1628">
        <v>621702</v>
      </c>
      <c r="AH1628">
        <v>1</v>
      </c>
      <c r="AI1628">
        <v>1</v>
      </c>
    </row>
    <row r="1629" spans="1:35" ht="16.850000000000001" customHeight="1">
      <c r="A1629" s="65" t="str">
        <f>IF(L1629="","",IF(COUNTIF(Wip!K:K,L1629)=0,IF(W1629="","KGB","KBB"),IF(AND(_xlfn.IFNA(VLOOKUP(L1629,Wip!K:M,3,0),"")="Y",Q1629="MTCAPPLYCONF"),"On Hold",IF(W1629="","KGB","KBB"))))</f>
        <v>KGB</v>
      </c>
      <c r="B1629" s="65" t="str">
        <f>IF(A1629="on hold", "on hold",
 IF(A1629="KGB", "Standard Shipment",
  IF(IFERROR(IFERROR(VLOOKUP(L1629, List!D:J, 7, 0), VLOOKUP(L1629&amp;"", List!D:J, 7, 0)), 0)=0,
   IF(IFERROR(IFERROR(VLOOKUP(L1629, 'CND List'!$A:$C, 3, 0), VLOOKUP(L1629&amp;"", 'CND List'!$A:$C, 3, 0)), 0)=0,
    IF(A1629="KBB", "-", ""),
    IFERROR(VLOOKUP(L1629, 'CND List'!$A:$C, 3, 0), VLOOKUP(L1629&amp;"", 'CND List'!$A:$C, 3, 0))
   ),
   IFERROR(VLOOKUP(L1629, List!D:J, 7, 0), VLOOKUP(L1629&amp;"", List!D:J, 7, 0))
  )
 )
)</f>
        <v>Standard Shipment</v>
      </c>
      <c r="C1629" s="66" t="str">
        <f t="shared" si="26"/>
        <v>Standard Shipment</v>
      </c>
      <c r="D1629" s="67" t="str">
        <f ca="1">IF(C1629="Local Scrap","Closed",IFERROR(IF(A1629="kgb","Closed",IF(MID(C1629,5,1)="Q","Closed",LOOKUP(TODAY()-W1629, {0,31,91,181,366}, {"0-30天","31-90天","91-180天","181-365天","365天以上"}))), LOOKUP(TODAY()-Z1629, {0,31,91,181,366}, {"0-30天","31-90天","91-180天","181-365天","365天以上"})))</f>
        <v>Closed</v>
      </c>
      <c r="E1629" s="67" t="str" cm="1">
        <f t="array" ref="E1629">IF(A1629&lt;&gt;"kbb", "", IF(IFERROR(VALUE(V1629), 0)=MAX(INDEX(($A$2:$A$4929="kbb")*($L$2:$L$4929=L1629)*IFERROR(VALUE($V$2:$V$4929), 0), 0)), "最新", "歷史重複"))</f>
        <v/>
      </c>
      <c r="F1629" t="s">
        <v>7227</v>
      </c>
      <c r="G1629" t="s">
        <v>29</v>
      </c>
      <c r="H1629" t="s">
        <v>30</v>
      </c>
      <c r="I1629" t="s">
        <v>6154</v>
      </c>
      <c r="J1629" t="s">
        <v>7228</v>
      </c>
      <c r="K1629" t="s">
        <v>7229</v>
      </c>
      <c r="L1629" t="s">
        <v>7482</v>
      </c>
      <c r="M1629" t="s">
        <v>1248</v>
      </c>
      <c r="N1629" t="s">
        <v>1249</v>
      </c>
      <c r="O1629" t="s">
        <v>37</v>
      </c>
      <c r="P1629" t="s">
        <v>7483</v>
      </c>
      <c r="Q1629" t="s">
        <v>38</v>
      </c>
      <c r="R1629" t="s">
        <v>53</v>
      </c>
      <c r="S1629" t="s">
        <v>7300</v>
      </c>
      <c r="T1629" t="s">
        <v>7484</v>
      </c>
      <c r="U1629" t="s">
        <v>7485</v>
      </c>
      <c r="V1629" t="s">
        <v>7485</v>
      </c>
      <c r="W1629" t="s">
        <v>37</v>
      </c>
      <c r="X1629" t="s">
        <v>37</v>
      </c>
      <c r="Y1629" t="s">
        <v>37</v>
      </c>
      <c r="Z1629" t="s">
        <v>7486</v>
      </c>
      <c r="AA1629" t="s">
        <v>44</v>
      </c>
      <c r="AB1629" t="s">
        <v>44</v>
      </c>
      <c r="AC1629" t="s">
        <v>45</v>
      </c>
      <c r="AD1629" t="s">
        <v>1257</v>
      </c>
      <c r="AE1629" t="s">
        <v>7487</v>
      </c>
      <c r="AF1629" t="s">
        <v>48</v>
      </c>
      <c r="AG1629">
        <v>621995</v>
      </c>
      <c r="AH1629">
        <v>1</v>
      </c>
      <c r="AI1629">
        <v>1</v>
      </c>
    </row>
    <row r="1630" spans="1:35" ht="16.850000000000001" customHeight="1">
      <c r="A1630" s="65" t="str">
        <f>IF(L1630="","",IF(COUNTIF(Wip!K:K,L1630)=0,IF(W1630="","KGB","KBB"),IF(AND(_xlfn.IFNA(VLOOKUP(L1630,Wip!K:M,3,0),"")="Y",Q1630="MTCAPPLYCONF"),"On Hold",IF(W1630="","KGB","KBB"))))</f>
        <v>KGB</v>
      </c>
      <c r="B1630" s="65" t="str">
        <f>IF(A1630="on hold", "on hold",
 IF(A1630="KGB", "Standard Shipment",
  IF(IFERROR(IFERROR(VLOOKUP(L1630, List!D:J, 7, 0), VLOOKUP(L1630&amp;"", List!D:J, 7, 0)), 0)=0,
   IF(IFERROR(IFERROR(VLOOKUP(L1630, 'CND List'!$A:$C, 3, 0), VLOOKUP(L1630&amp;"", 'CND List'!$A:$C, 3, 0)), 0)=0,
    IF(A1630="KBB", "-", ""),
    IFERROR(VLOOKUP(L1630, 'CND List'!$A:$C, 3, 0), VLOOKUP(L1630&amp;"", 'CND List'!$A:$C, 3, 0))
   ),
   IFERROR(VLOOKUP(L1630, List!D:J, 7, 0), VLOOKUP(L1630&amp;"", List!D:J, 7, 0))
  )
 )
)</f>
        <v>Standard Shipment</v>
      </c>
      <c r="C1630" s="66" t="str">
        <f t="shared" si="26"/>
        <v>Standard Shipment</v>
      </c>
      <c r="D1630" s="67" t="str">
        <f ca="1">IF(C1630="Local Scrap","Closed",IFERROR(IF(A1630="kgb","Closed",IF(MID(C1630,5,1)="Q","Closed",LOOKUP(TODAY()-W1630, {0,31,91,181,366}, {"0-30天","31-90天","91-180天","181-365天","365天以上"}))), LOOKUP(TODAY()-Z1630, {0,31,91,181,366}, {"0-30天","31-90天","91-180天","181-365天","365天以上"})))</f>
        <v>Closed</v>
      </c>
      <c r="E1630" s="67" t="str" cm="1">
        <f t="array" ref="E1630">IF(A1630&lt;&gt;"kbb", "", IF(IFERROR(VALUE(V1630), 0)=MAX(INDEX(($A$2:$A$4929="kbb")*($L$2:$L$4929=L1630)*IFERROR(VALUE($V$2:$V$4929), 0), 0)), "最新", "歷史重複"))</f>
        <v/>
      </c>
      <c r="F1630" t="s">
        <v>7227</v>
      </c>
      <c r="G1630" t="s">
        <v>29</v>
      </c>
      <c r="H1630" t="s">
        <v>30</v>
      </c>
      <c r="I1630" t="s">
        <v>6154</v>
      </c>
      <c r="J1630" t="s">
        <v>7228</v>
      </c>
      <c r="K1630" t="s">
        <v>7229</v>
      </c>
      <c r="L1630" t="s">
        <v>7488</v>
      </c>
      <c r="M1630" t="s">
        <v>1746</v>
      </c>
      <c r="N1630" t="s">
        <v>1747</v>
      </c>
      <c r="O1630" t="s">
        <v>37</v>
      </c>
      <c r="P1630" t="s">
        <v>7489</v>
      </c>
      <c r="Q1630" t="s">
        <v>38</v>
      </c>
      <c r="R1630" t="s">
        <v>743</v>
      </c>
      <c r="S1630" t="s">
        <v>7233</v>
      </c>
      <c r="T1630" t="s">
        <v>7490</v>
      </c>
      <c r="U1630" t="s">
        <v>7235</v>
      </c>
      <c r="V1630" t="s">
        <v>7235</v>
      </c>
      <c r="W1630" t="s">
        <v>37</v>
      </c>
      <c r="X1630" t="s">
        <v>37</v>
      </c>
      <c r="Y1630" t="s">
        <v>37</v>
      </c>
      <c r="Z1630" t="s">
        <v>7491</v>
      </c>
      <c r="AA1630" t="s">
        <v>44</v>
      </c>
      <c r="AB1630" t="s">
        <v>44</v>
      </c>
      <c r="AC1630" t="s">
        <v>45</v>
      </c>
      <c r="AD1630" t="s">
        <v>1532</v>
      </c>
      <c r="AE1630" t="s">
        <v>7237</v>
      </c>
      <c r="AF1630" t="s">
        <v>48</v>
      </c>
      <c r="AG1630">
        <v>621802</v>
      </c>
      <c r="AH1630">
        <v>1</v>
      </c>
      <c r="AI1630">
        <v>1</v>
      </c>
    </row>
    <row r="1631" spans="1:35" ht="16.850000000000001" customHeight="1">
      <c r="A1631" s="65" t="str">
        <f>IF(L1631="","",IF(COUNTIF(Wip!K:K,L1631)=0,IF(W1631="","KGB","KBB"),IF(AND(_xlfn.IFNA(VLOOKUP(L1631,Wip!K:M,3,0),"")="Y",Q1631="MTCAPPLYCONF"),"On Hold",IF(W1631="","KGB","KBB"))))</f>
        <v>KGB</v>
      </c>
      <c r="B1631" s="65" t="str">
        <f>IF(A1631="on hold", "on hold",
 IF(A1631="KGB", "Standard Shipment",
  IF(IFERROR(IFERROR(VLOOKUP(L1631, List!D:J, 7, 0), VLOOKUP(L1631&amp;"", List!D:J, 7, 0)), 0)=0,
   IF(IFERROR(IFERROR(VLOOKUP(L1631, 'CND List'!$A:$C, 3, 0), VLOOKUP(L1631&amp;"", 'CND List'!$A:$C, 3, 0)), 0)=0,
    IF(A1631="KBB", "-", ""),
    IFERROR(VLOOKUP(L1631, 'CND List'!$A:$C, 3, 0), VLOOKUP(L1631&amp;"", 'CND List'!$A:$C, 3, 0))
   ),
   IFERROR(VLOOKUP(L1631, List!D:J, 7, 0), VLOOKUP(L1631&amp;"", List!D:J, 7, 0))
  )
 )
)</f>
        <v>Standard Shipment</v>
      </c>
      <c r="C1631" s="66" t="str">
        <f t="shared" si="26"/>
        <v>Standard Shipment</v>
      </c>
      <c r="D1631" s="67" t="str">
        <f ca="1">IF(C1631="Local Scrap","Closed",IFERROR(IF(A1631="kgb","Closed",IF(MID(C1631,5,1)="Q","Closed",LOOKUP(TODAY()-W1631, {0,31,91,181,366}, {"0-30天","31-90天","91-180天","181-365天","365天以上"}))), LOOKUP(TODAY()-Z1631, {0,31,91,181,366}, {"0-30天","31-90天","91-180天","181-365天","365天以上"})))</f>
        <v>Closed</v>
      </c>
      <c r="E1631" s="67" t="str" cm="1">
        <f t="array" ref="E1631">IF(A1631&lt;&gt;"kbb", "", IF(IFERROR(VALUE(V1631), 0)=MAX(INDEX(($A$2:$A$4929="kbb")*($L$2:$L$4929=L1631)*IFERROR(VALUE($V$2:$V$4929), 0), 0)), "最新", "歷史重複"))</f>
        <v/>
      </c>
      <c r="F1631" t="s">
        <v>7227</v>
      </c>
      <c r="G1631" t="s">
        <v>29</v>
      </c>
      <c r="H1631" t="s">
        <v>30</v>
      </c>
      <c r="I1631" t="s">
        <v>6154</v>
      </c>
      <c r="J1631" t="s">
        <v>7228</v>
      </c>
      <c r="K1631" t="s">
        <v>7229</v>
      </c>
      <c r="L1631" t="s">
        <v>7492</v>
      </c>
      <c r="M1631" t="s">
        <v>1746</v>
      </c>
      <c r="N1631" t="s">
        <v>1747</v>
      </c>
      <c r="O1631" t="s">
        <v>37</v>
      </c>
      <c r="P1631" t="s">
        <v>7493</v>
      </c>
      <c r="Q1631" t="s">
        <v>38</v>
      </c>
      <c r="R1631" t="s">
        <v>743</v>
      </c>
      <c r="S1631" t="s">
        <v>7233</v>
      </c>
      <c r="T1631" t="s">
        <v>7494</v>
      </c>
      <c r="U1631" t="s">
        <v>7235</v>
      </c>
      <c r="V1631" t="s">
        <v>7235</v>
      </c>
      <c r="W1631" t="s">
        <v>37</v>
      </c>
      <c r="X1631" t="s">
        <v>37</v>
      </c>
      <c r="Y1631" t="s">
        <v>37</v>
      </c>
      <c r="Z1631" t="s">
        <v>7495</v>
      </c>
      <c r="AA1631" t="s">
        <v>44</v>
      </c>
      <c r="AB1631" t="s">
        <v>44</v>
      </c>
      <c r="AC1631" t="s">
        <v>45</v>
      </c>
      <c r="AD1631" t="s">
        <v>1532</v>
      </c>
      <c r="AE1631" t="s">
        <v>7237</v>
      </c>
      <c r="AF1631" t="s">
        <v>48</v>
      </c>
      <c r="AG1631">
        <v>621802</v>
      </c>
      <c r="AH1631">
        <v>1</v>
      </c>
      <c r="AI1631">
        <v>1</v>
      </c>
    </row>
    <row r="1632" spans="1:35" ht="16.850000000000001" customHeight="1">
      <c r="A1632" s="65" t="str">
        <f>IF(L1632="","",IF(COUNTIF(Wip!K:K,L1632)=0,IF(W1632="","KGB","KBB"),IF(AND(_xlfn.IFNA(VLOOKUP(L1632,Wip!K:M,3,0),"")="Y",Q1632="MTCAPPLYCONF"),"On Hold",IF(W1632="","KGB","KBB"))))</f>
        <v>KGB</v>
      </c>
      <c r="B1632" s="65" t="str">
        <f>IF(A1632="on hold", "on hold",
 IF(A1632="KGB", "Standard Shipment",
  IF(IFERROR(IFERROR(VLOOKUP(L1632, List!D:J, 7, 0), VLOOKUP(L1632&amp;"", List!D:J, 7, 0)), 0)=0,
   IF(IFERROR(IFERROR(VLOOKUP(L1632, 'CND List'!$A:$C, 3, 0), VLOOKUP(L1632&amp;"", 'CND List'!$A:$C, 3, 0)), 0)=0,
    IF(A1632="KBB", "-", ""),
    IFERROR(VLOOKUP(L1632, 'CND List'!$A:$C, 3, 0), VLOOKUP(L1632&amp;"", 'CND List'!$A:$C, 3, 0))
   ),
   IFERROR(VLOOKUP(L1632, List!D:J, 7, 0), VLOOKUP(L1632&amp;"", List!D:J, 7, 0))
  )
 )
)</f>
        <v>Standard Shipment</v>
      </c>
      <c r="C1632" s="66" t="str">
        <f t="shared" si="26"/>
        <v>Standard Shipment</v>
      </c>
      <c r="D1632" s="67" t="str">
        <f ca="1">IF(C1632="Local Scrap","Closed",IFERROR(IF(A1632="kgb","Closed",IF(MID(C1632,5,1)="Q","Closed",LOOKUP(TODAY()-W1632, {0,31,91,181,366}, {"0-30天","31-90天","91-180天","181-365天","365天以上"}))), LOOKUP(TODAY()-Z1632, {0,31,91,181,366}, {"0-30天","31-90天","91-180天","181-365天","365天以上"})))</f>
        <v>Closed</v>
      </c>
      <c r="E1632" s="67" t="str" cm="1">
        <f t="array" ref="E1632">IF(A1632&lt;&gt;"kbb", "", IF(IFERROR(VALUE(V1632), 0)=MAX(INDEX(($A$2:$A$4929="kbb")*($L$2:$L$4929=L1632)*IFERROR(VALUE($V$2:$V$4929), 0), 0)), "最新", "歷史重複"))</f>
        <v/>
      </c>
      <c r="F1632" t="s">
        <v>7227</v>
      </c>
      <c r="G1632" t="s">
        <v>29</v>
      </c>
      <c r="H1632" t="s">
        <v>30</v>
      </c>
      <c r="I1632" t="s">
        <v>6154</v>
      </c>
      <c r="J1632" t="s">
        <v>7228</v>
      </c>
      <c r="K1632" t="s">
        <v>7229</v>
      </c>
      <c r="L1632" t="s">
        <v>7496</v>
      </c>
      <c r="M1632" t="s">
        <v>1248</v>
      </c>
      <c r="N1632" t="s">
        <v>1249</v>
      </c>
      <c r="O1632" t="s">
        <v>37</v>
      </c>
      <c r="P1632" t="s">
        <v>7497</v>
      </c>
      <c r="Q1632" t="s">
        <v>38</v>
      </c>
      <c r="R1632" t="s">
        <v>743</v>
      </c>
      <c r="S1632" t="s">
        <v>7247</v>
      </c>
      <c r="T1632" t="s">
        <v>7498</v>
      </c>
      <c r="U1632" t="s">
        <v>7249</v>
      </c>
      <c r="V1632" t="s">
        <v>7249</v>
      </c>
      <c r="W1632" t="s">
        <v>37</v>
      </c>
      <c r="X1632" t="s">
        <v>37</v>
      </c>
      <c r="Y1632" t="s">
        <v>37</v>
      </c>
      <c r="Z1632" t="s">
        <v>7499</v>
      </c>
      <c r="AA1632" t="s">
        <v>44</v>
      </c>
      <c r="AB1632" t="s">
        <v>44</v>
      </c>
      <c r="AC1632" t="s">
        <v>45</v>
      </c>
      <c r="AD1632" t="s">
        <v>1257</v>
      </c>
      <c r="AE1632" t="s">
        <v>7251</v>
      </c>
      <c r="AF1632" t="s">
        <v>48</v>
      </c>
      <c r="AG1632">
        <v>621702</v>
      </c>
      <c r="AH1632">
        <v>1</v>
      </c>
      <c r="AI1632">
        <v>1</v>
      </c>
    </row>
    <row r="1633" spans="1:35" ht="16.850000000000001" customHeight="1">
      <c r="A1633" s="65" t="str">
        <f>IF(L1633="","",IF(COUNTIF(Wip!K:K,L1633)=0,IF(W1633="","KGB","KBB"),IF(AND(_xlfn.IFNA(VLOOKUP(L1633,Wip!K:M,3,0),"")="Y",Q1633="MTCAPPLYCONF"),"On Hold",IF(W1633="","KGB","KBB"))))</f>
        <v>KGB</v>
      </c>
      <c r="B1633" s="65" t="str">
        <f>IF(A1633="on hold", "on hold",
 IF(A1633="KGB", "Standard Shipment",
  IF(IFERROR(IFERROR(VLOOKUP(L1633, List!D:J, 7, 0), VLOOKUP(L1633&amp;"", List!D:J, 7, 0)), 0)=0,
   IF(IFERROR(IFERROR(VLOOKUP(L1633, 'CND List'!$A:$C, 3, 0), VLOOKUP(L1633&amp;"", 'CND List'!$A:$C, 3, 0)), 0)=0,
    IF(A1633="KBB", "-", ""),
    IFERROR(VLOOKUP(L1633, 'CND List'!$A:$C, 3, 0), VLOOKUP(L1633&amp;"", 'CND List'!$A:$C, 3, 0))
   ),
   IFERROR(VLOOKUP(L1633, List!D:J, 7, 0), VLOOKUP(L1633&amp;"", List!D:J, 7, 0))
  )
 )
)</f>
        <v>Standard Shipment</v>
      </c>
      <c r="C1633" s="66" t="str">
        <f t="shared" si="26"/>
        <v>Standard Shipment</v>
      </c>
      <c r="D1633" s="67" t="str">
        <f ca="1">IF(C1633="Local Scrap","Closed",IFERROR(IF(A1633="kgb","Closed",IF(MID(C1633,5,1)="Q","Closed",LOOKUP(TODAY()-W1633, {0,31,91,181,366}, {"0-30天","31-90天","91-180天","181-365天","365天以上"}))), LOOKUP(TODAY()-Z1633, {0,31,91,181,366}, {"0-30天","31-90天","91-180天","181-365天","365天以上"})))</f>
        <v>Closed</v>
      </c>
      <c r="E1633" s="67" t="str" cm="1">
        <f t="array" ref="E1633">IF(A1633&lt;&gt;"kbb", "", IF(IFERROR(VALUE(V1633), 0)=MAX(INDEX(($A$2:$A$4929="kbb")*($L$2:$L$4929=L1633)*IFERROR(VALUE($V$2:$V$4929), 0), 0)), "最新", "歷史重複"))</f>
        <v/>
      </c>
      <c r="F1633" t="s">
        <v>7227</v>
      </c>
      <c r="G1633" t="s">
        <v>29</v>
      </c>
      <c r="H1633" t="s">
        <v>30</v>
      </c>
      <c r="I1633" t="s">
        <v>6154</v>
      </c>
      <c r="J1633" t="s">
        <v>7228</v>
      </c>
      <c r="K1633" t="s">
        <v>7229</v>
      </c>
      <c r="L1633" t="s">
        <v>7500</v>
      </c>
      <c r="M1633" t="s">
        <v>3149</v>
      </c>
      <c r="N1633" t="s">
        <v>1321</v>
      </c>
      <c r="O1633" t="s">
        <v>37</v>
      </c>
      <c r="P1633" t="s">
        <v>7501</v>
      </c>
      <c r="Q1633" t="s">
        <v>38</v>
      </c>
      <c r="R1633" t="s">
        <v>743</v>
      </c>
      <c r="S1633" t="s">
        <v>7247</v>
      </c>
      <c r="T1633" t="s">
        <v>7502</v>
      </c>
      <c r="U1633" t="s">
        <v>7290</v>
      </c>
      <c r="V1633" t="s">
        <v>7290</v>
      </c>
      <c r="W1633" t="s">
        <v>37</v>
      </c>
      <c r="X1633" t="s">
        <v>37</v>
      </c>
      <c r="Y1633" t="s">
        <v>37</v>
      </c>
      <c r="Z1633" t="s">
        <v>7503</v>
      </c>
      <c r="AA1633" t="s">
        <v>44</v>
      </c>
      <c r="AB1633" t="s">
        <v>44</v>
      </c>
      <c r="AC1633" t="s">
        <v>45</v>
      </c>
      <c r="AD1633" t="s">
        <v>1288</v>
      </c>
      <c r="AE1633" t="s">
        <v>7286</v>
      </c>
      <c r="AF1633" t="s">
        <v>48</v>
      </c>
      <c r="AG1633">
        <v>621802</v>
      </c>
      <c r="AH1633">
        <v>1</v>
      </c>
      <c r="AI1633">
        <v>1</v>
      </c>
    </row>
    <row r="1634" spans="1:35" ht="16.850000000000001" customHeight="1">
      <c r="A1634" s="65" t="str">
        <f>IF(L1634="","",IF(COUNTIF(Wip!K:K,L1634)=0,IF(W1634="","KGB","KBB"),IF(AND(_xlfn.IFNA(VLOOKUP(L1634,Wip!K:M,3,0),"")="Y",Q1634="MTCAPPLYCONF"),"On Hold",IF(W1634="","KGB","KBB"))))</f>
        <v>KGB</v>
      </c>
      <c r="B1634" s="65" t="str">
        <f>IF(A1634="on hold", "on hold",
 IF(A1634="KGB", "Standard Shipment",
  IF(IFERROR(IFERROR(VLOOKUP(L1634, List!D:J, 7, 0), VLOOKUP(L1634&amp;"", List!D:J, 7, 0)), 0)=0,
   IF(IFERROR(IFERROR(VLOOKUP(L1634, 'CND List'!$A:$C, 3, 0), VLOOKUP(L1634&amp;"", 'CND List'!$A:$C, 3, 0)), 0)=0,
    IF(A1634="KBB", "-", ""),
    IFERROR(VLOOKUP(L1634, 'CND List'!$A:$C, 3, 0), VLOOKUP(L1634&amp;"", 'CND List'!$A:$C, 3, 0))
   ),
   IFERROR(VLOOKUP(L1634, List!D:J, 7, 0), VLOOKUP(L1634&amp;"", List!D:J, 7, 0))
  )
 )
)</f>
        <v>Standard Shipment</v>
      </c>
      <c r="C1634" s="66" t="str">
        <f t="shared" si="26"/>
        <v>Standard Shipment</v>
      </c>
      <c r="D1634" s="67" t="str">
        <f ca="1">IF(C1634="Local Scrap","Closed",IFERROR(IF(A1634="kgb","Closed",IF(MID(C1634,5,1)="Q","Closed",LOOKUP(TODAY()-W1634, {0,31,91,181,366}, {"0-30天","31-90天","91-180天","181-365天","365天以上"}))), LOOKUP(TODAY()-Z1634, {0,31,91,181,366}, {"0-30天","31-90天","91-180天","181-365天","365天以上"})))</f>
        <v>Closed</v>
      </c>
      <c r="E1634" s="67" t="str" cm="1">
        <f t="array" ref="E1634">IF(A1634&lt;&gt;"kbb", "", IF(IFERROR(VALUE(V1634), 0)=MAX(INDEX(($A$2:$A$4929="kbb")*($L$2:$L$4929=L1634)*IFERROR(VALUE($V$2:$V$4929), 0), 0)), "最新", "歷史重複"))</f>
        <v/>
      </c>
      <c r="F1634" t="s">
        <v>7227</v>
      </c>
      <c r="G1634" t="s">
        <v>29</v>
      </c>
      <c r="H1634" t="s">
        <v>30</v>
      </c>
      <c r="I1634" t="s">
        <v>6154</v>
      </c>
      <c r="J1634" t="s">
        <v>7228</v>
      </c>
      <c r="K1634" t="s">
        <v>7229</v>
      </c>
      <c r="L1634" t="s">
        <v>7504</v>
      </c>
      <c r="M1634" t="s">
        <v>1746</v>
      </c>
      <c r="N1634" t="s">
        <v>1747</v>
      </c>
      <c r="O1634" t="s">
        <v>37</v>
      </c>
      <c r="P1634" t="s">
        <v>7505</v>
      </c>
      <c r="Q1634" t="s">
        <v>38</v>
      </c>
      <c r="R1634" t="s">
        <v>743</v>
      </c>
      <c r="S1634" t="s">
        <v>7275</v>
      </c>
      <c r="T1634" t="s">
        <v>7506</v>
      </c>
      <c r="U1634" t="s">
        <v>7235</v>
      </c>
      <c r="V1634" t="s">
        <v>7235</v>
      </c>
      <c r="W1634" t="s">
        <v>37</v>
      </c>
      <c r="X1634" t="s">
        <v>37</v>
      </c>
      <c r="Y1634" t="s">
        <v>37</v>
      </c>
      <c r="Z1634" t="s">
        <v>7507</v>
      </c>
      <c r="AA1634" t="s">
        <v>44</v>
      </c>
      <c r="AB1634" t="s">
        <v>44</v>
      </c>
      <c r="AC1634" t="s">
        <v>45</v>
      </c>
      <c r="AD1634" t="s">
        <v>1532</v>
      </c>
      <c r="AE1634" t="s">
        <v>7286</v>
      </c>
      <c r="AF1634" t="s">
        <v>48</v>
      </c>
      <c r="AG1634">
        <v>621802</v>
      </c>
      <c r="AH1634">
        <v>1</v>
      </c>
      <c r="AI1634">
        <v>1</v>
      </c>
    </row>
    <row r="1635" spans="1:35" ht="16.850000000000001" customHeight="1">
      <c r="A1635" s="65" t="str">
        <f>IF(L1635="","",IF(COUNTIF(Wip!K:K,L1635)=0,IF(W1635="","KGB","KBB"),IF(AND(_xlfn.IFNA(VLOOKUP(L1635,Wip!K:M,3,0),"")="Y",Q1635="MTCAPPLYCONF"),"On Hold",IF(W1635="","KGB","KBB"))))</f>
        <v>KGB</v>
      </c>
      <c r="B1635" s="65" t="str">
        <f>IF(A1635="on hold", "on hold",
 IF(A1635="KGB", "Standard Shipment",
  IF(IFERROR(IFERROR(VLOOKUP(L1635, List!D:J, 7, 0), VLOOKUP(L1635&amp;"", List!D:J, 7, 0)), 0)=0,
   IF(IFERROR(IFERROR(VLOOKUP(L1635, 'CND List'!$A:$C, 3, 0), VLOOKUP(L1635&amp;"", 'CND List'!$A:$C, 3, 0)), 0)=0,
    IF(A1635="KBB", "-", ""),
    IFERROR(VLOOKUP(L1635, 'CND List'!$A:$C, 3, 0), VLOOKUP(L1635&amp;"", 'CND List'!$A:$C, 3, 0))
   ),
   IFERROR(VLOOKUP(L1635, List!D:J, 7, 0), VLOOKUP(L1635&amp;"", List!D:J, 7, 0))
  )
 )
)</f>
        <v>Standard Shipment</v>
      </c>
      <c r="C1635" s="66" t="str">
        <f t="shared" si="26"/>
        <v>Standard Shipment</v>
      </c>
      <c r="D1635" s="67" t="str">
        <f ca="1">IF(C1635="Local Scrap","Closed",IFERROR(IF(A1635="kgb","Closed",IF(MID(C1635,5,1)="Q","Closed",LOOKUP(TODAY()-W1635, {0,31,91,181,366}, {"0-30天","31-90天","91-180天","181-365天","365天以上"}))), LOOKUP(TODAY()-Z1635, {0,31,91,181,366}, {"0-30天","31-90天","91-180天","181-365天","365天以上"})))</f>
        <v>Closed</v>
      </c>
      <c r="E1635" s="67" t="str" cm="1">
        <f t="array" ref="E1635">IF(A1635&lt;&gt;"kbb", "", IF(IFERROR(VALUE(V1635), 0)=MAX(INDEX(($A$2:$A$4929="kbb")*($L$2:$L$4929=L1635)*IFERROR(VALUE($V$2:$V$4929), 0), 0)), "最新", "歷史重複"))</f>
        <v/>
      </c>
      <c r="F1635" t="s">
        <v>7227</v>
      </c>
      <c r="G1635" t="s">
        <v>29</v>
      </c>
      <c r="H1635" t="s">
        <v>30</v>
      </c>
      <c r="I1635" t="s">
        <v>6154</v>
      </c>
      <c r="J1635" t="s">
        <v>7228</v>
      </c>
      <c r="K1635" t="s">
        <v>7229</v>
      </c>
      <c r="L1635" t="s">
        <v>7508</v>
      </c>
      <c r="M1635" t="s">
        <v>7281</v>
      </c>
      <c r="N1635" t="s">
        <v>7282</v>
      </c>
      <c r="O1635" t="s">
        <v>37</v>
      </c>
      <c r="P1635" t="s">
        <v>7509</v>
      </c>
      <c r="Q1635" t="s">
        <v>38</v>
      </c>
      <c r="R1635" t="s">
        <v>743</v>
      </c>
      <c r="S1635" t="s">
        <v>7294</v>
      </c>
      <c r="T1635" t="s">
        <v>7510</v>
      </c>
      <c r="U1635" t="s">
        <v>7296</v>
      </c>
      <c r="V1635" t="s">
        <v>7296</v>
      </c>
      <c r="W1635" t="s">
        <v>37</v>
      </c>
      <c r="X1635" t="s">
        <v>37</v>
      </c>
      <c r="Y1635" t="s">
        <v>37</v>
      </c>
      <c r="Z1635" t="s">
        <v>7511</v>
      </c>
      <c r="AA1635" t="s">
        <v>44</v>
      </c>
      <c r="AB1635" t="s">
        <v>44</v>
      </c>
      <c r="AC1635" t="s">
        <v>45</v>
      </c>
      <c r="AD1635" t="s">
        <v>1302</v>
      </c>
      <c r="AE1635" t="s">
        <v>7286</v>
      </c>
      <c r="AF1635" t="s">
        <v>48</v>
      </c>
      <c r="AG1635">
        <v>621802</v>
      </c>
      <c r="AH1635">
        <v>1</v>
      </c>
      <c r="AI1635">
        <v>1</v>
      </c>
    </row>
    <row r="1636" spans="1:35" ht="16.850000000000001" customHeight="1">
      <c r="A1636" s="65" t="str">
        <f>IF(L1636="","",IF(COUNTIF(Wip!K:K,L1636)=0,IF(W1636="","KGB","KBB"),IF(AND(_xlfn.IFNA(VLOOKUP(L1636,Wip!K:M,3,0),"")="Y",Q1636="MTCAPPLYCONF"),"On Hold",IF(W1636="","KGB","KBB"))))</f>
        <v>KGB</v>
      </c>
      <c r="B1636" s="65" t="str">
        <f>IF(A1636="on hold", "on hold",
 IF(A1636="KGB", "Standard Shipment",
  IF(IFERROR(IFERROR(VLOOKUP(L1636, List!D:J, 7, 0), VLOOKUP(L1636&amp;"", List!D:J, 7, 0)), 0)=0,
   IF(IFERROR(IFERROR(VLOOKUP(L1636, 'CND List'!$A:$C, 3, 0), VLOOKUP(L1636&amp;"", 'CND List'!$A:$C, 3, 0)), 0)=0,
    IF(A1636="KBB", "-", ""),
    IFERROR(VLOOKUP(L1636, 'CND List'!$A:$C, 3, 0), VLOOKUP(L1636&amp;"", 'CND List'!$A:$C, 3, 0))
   ),
   IFERROR(VLOOKUP(L1636, List!D:J, 7, 0), VLOOKUP(L1636&amp;"", List!D:J, 7, 0))
  )
 )
)</f>
        <v>Standard Shipment</v>
      </c>
      <c r="C1636" s="66" t="str">
        <f t="shared" si="26"/>
        <v>Standard Shipment</v>
      </c>
      <c r="D1636" s="67" t="str">
        <f ca="1">IF(C1636="Local Scrap","Closed",IFERROR(IF(A1636="kgb","Closed",IF(MID(C1636,5,1)="Q","Closed",LOOKUP(TODAY()-W1636, {0,31,91,181,366}, {"0-30天","31-90天","91-180天","181-365天","365天以上"}))), LOOKUP(TODAY()-Z1636, {0,31,91,181,366}, {"0-30天","31-90天","91-180天","181-365天","365天以上"})))</f>
        <v>Closed</v>
      </c>
      <c r="E1636" s="67" t="str" cm="1">
        <f t="array" ref="E1636">IF(A1636&lt;&gt;"kbb", "", IF(IFERROR(VALUE(V1636), 0)=MAX(INDEX(($A$2:$A$4929="kbb")*($L$2:$L$4929=L1636)*IFERROR(VALUE($V$2:$V$4929), 0), 0)), "最新", "歷史重複"))</f>
        <v/>
      </c>
      <c r="F1636" t="s">
        <v>7227</v>
      </c>
      <c r="G1636" t="s">
        <v>29</v>
      </c>
      <c r="H1636" t="s">
        <v>30</v>
      </c>
      <c r="I1636" t="s">
        <v>6154</v>
      </c>
      <c r="J1636" t="s">
        <v>7228</v>
      </c>
      <c r="K1636" t="s">
        <v>7229</v>
      </c>
      <c r="L1636" t="s">
        <v>7512</v>
      </c>
      <c r="M1636" t="s">
        <v>1746</v>
      </c>
      <c r="N1636" t="s">
        <v>1747</v>
      </c>
      <c r="O1636" t="s">
        <v>37</v>
      </c>
      <c r="P1636" t="s">
        <v>7513</v>
      </c>
      <c r="Q1636" t="s">
        <v>38</v>
      </c>
      <c r="R1636" t="s">
        <v>743</v>
      </c>
      <c r="S1636" t="s">
        <v>7300</v>
      </c>
      <c r="T1636" t="s">
        <v>7514</v>
      </c>
      <c r="U1636" t="s">
        <v>7296</v>
      </c>
      <c r="V1636" t="s">
        <v>7296</v>
      </c>
      <c r="W1636" t="s">
        <v>37</v>
      </c>
      <c r="X1636" t="s">
        <v>37</v>
      </c>
      <c r="Y1636" t="s">
        <v>37</v>
      </c>
      <c r="Z1636" t="s">
        <v>7515</v>
      </c>
      <c r="AA1636" t="s">
        <v>44</v>
      </c>
      <c r="AB1636" t="s">
        <v>44</v>
      </c>
      <c r="AC1636" t="s">
        <v>45</v>
      </c>
      <c r="AD1636" t="s">
        <v>1532</v>
      </c>
      <c r="AE1636" t="s">
        <v>7286</v>
      </c>
      <c r="AF1636" t="s">
        <v>48</v>
      </c>
      <c r="AG1636">
        <v>621802</v>
      </c>
      <c r="AH1636">
        <v>1</v>
      </c>
      <c r="AI1636">
        <v>1</v>
      </c>
    </row>
    <row r="1637" spans="1:35" ht="16.850000000000001" customHeight="1">
      <c r="A1637" s="65" t="str">
        <f>IF(L1637="","",IF(COUNTIF(Wip!K:K,L1637)=0,IF(W1637="","KGB","KBB"),IF(AND(_xlfn.IFNA(VLOOKUP(L1637,Wip!K:M,3,0),"")="Y",Q1637="MTCAPPLYCONF"),"On Hold",IF(W1637="","KGB","KBB"))))</f>
        <v>KGB</v>
      </c>
      <c r="B1637" s="65" t="str">
        <f>IF(A1637="on hold", "on hold",
 IF(A1637="KGB", "Standard Shipment",
  IF(IFERROR(IFERROR(VLOOKUP(L1637, List!D:J, 7, 0), VLOOKUP(L1637&amp;"", List!D:J, 7, 0)), 0)=0,
   IF(IFERROR(IFERROR(VLOOKUP(L1637, 'CND List'!$A:$C, 3, 0), VLOOKUP(L1637&amp;"", 'CND List'!$A:$C, 3, 0)), 0)=0,
    IF(A1637="KBB", "-", ""),
    IFERROR(VLOOKUP(L1637, 'CND List'!$A:$C, 3, 0), VLOOKUP(L1637&amp;"", 'CND List'!$A:$C, 3, 0))
   ),
   IFERROR(VLOOKUP(L1637, List!D:J, 7, 0), VLOOKUP(L1637&amp;"", List!D:J, 7, 0))
  )
 )
)</f>
        <v>Standard Shipment</v>
      </c>
      <c r="C1637" s="66" t="str">
        <f t="shared" si="26"/>
        <v>Standard Shipment</v>
      </c>
      <c r="D1637" s="67" t="str">
        <f ca="1">IF(C1637="Local Scrap","Closed",IFERROR(IF(A1637="kgb","Closed",IF(MID(C1637,5,1)="Q","Closed",LOOKUP(TODAY()-W1637, {0,31,91,181,366}, {"0-30天","31-90天","91-180天","181-365天","365天以上"}))), LOOKUP(TODAY()-Z1637, {0,31,91,181,366}, {"0-30天","31-90天","91-180天","181-365天","365天以上"})))</f>
        <v>Closed</v>
      </c>
      <c r="E1637" s="67" t="str" cm="1">
        <f t="array" ref="E1637">IF(A1637&lt;&gt;"kbb", "", IF(IFERROR(VALUE(V1637), 0)=MAX(INDEX(($A$2:$A$4929="kbb")*($L$2:$L$4929=L1637)*IFERROR(VALUE($V$2:$V$4929), 0), 0)), "最新", "歷史重複"))</f>
        <v/>
      </c>
      <c r="F1637" t="s">
        <v>7227</v>
      </c>
      <c r="G1637" t="s">
        <v>29</v>
      </c>
      <c r="H1637" t="s">
        <v>30</v>
      </c>
      <c r="I1637" t="s">
        <v>6154</v>
      </c>
      <c r="J1637" t="s">
        <v>7228</v>
      </c>
      <c r="K1637" t="s">
        <v>7229</v>
      </c>
      <c r="L1637" t="s">
        <v>7516</v>
      </c>
      <c r="M1637" t="s">
        <v>4205</v>
      </c>
      <c r="N1637" t="s">
        <v>1858</v>
      </c>
      <c r="O1637" t="s">
        <v>37</v>
      </c>
      <c r="P1637" t="s">
        <v>7517</v>
      </c>
      <c r="Q1637" t="s">
        <v>38</v>
      </c>
      <c r="R1637" t="s">
        <v>743</v>
      </c>
      <c r="S1637" t="s">
        <v>7300</v>
      </c>
      <c r="T1637" t="s">
        <v>7518</v>
      </c>
      <c r="U1637" t="s">
        <v>7235</v>
      </c>
      <c r="V1637" t="s">
        <v>7235</v>
      </c>
      <c r="W1637" t="s">
        <v>37</v>
      </c>
      <c r="X1637" t="s">
        <v>37</v>
      </c>
      <c r="Y1637" t="s">
        <v>37</v>
      </c>
      <c r="Z1637" t="s">
        <v>7519</v>
      </c>
      <c r="AA1637" t="s">
        <v>44</v>
      </c>
      <c r="AB1637" t="s">
        <v>44</v>
      </c>
      <c r="AC1637" t="s">
        <v>45</v>
      </c>
      <c r="AD1637" t="s">
        <v>1302</v>
      </c>
      <c r="AE1637" t="s">
        <v>7286</v>
      </c>
      <c r="AF1637" t="s">
        <v>48</v>
      </c>
      <c r="AG1637">
        <v>621802</v>
      </c>
      <c r="AH1637">
        <v>1</v>
      </c>
      <c r="AI1637">
        <v>1</v>
      </c>
    </row>
    <row r="1638" spans="1:35" ht="16.850000000000001" customHeight="1">
      <c r="A1638" s="65" t="str">
        <f>IF(L1638="","",IF(COUNTIF(Wip!K:K,L1638)=0,IF(W1638="","KGB","KBB"),IF(AND(_xlfn.IFNA(VLOOKUP(L1638,Wip!K:M,3,0),"")="Y",Q1638="MTCAPPLYCONF"),"On Hold",IF(W1638="","KGB","KBB"))))</f>
        <v>KGB</v>
      </c>
      <c r="B1638" s="65" t="str">
        <f>IF(A1638="on hold", "on hold",
 IF(A1638="KGB", "Standard Shipment",
  IF(IFERROR(IFERROR(VLOOKUP(L1638, List!D:J, 7, 0), VLOOKUP(L1638&amp;"", List!D:J, 7, 0)), 0)=0,
   IF(IFERROR(IFERROR(VLOOKUP(L1638, 'CND List'!$A:$C, 3, 0), VLOOKUP(L1638&amp;"", 'CND List'!$A:$C, 3, 0)), 0)=0,
    IF(A1638="KBB", "-", ""),
    IFERROR(VLOOKUP(L1638, 'CND List'!$A:$C, 3, 0), VLOOKUP(L1638&amp;"", 'CND List'!$A:$C, 3, 0))
   ),
   IFERROR(VLOOKUP(L1638, List!D:J, 7, 0), VLOOKUP(L1638&amp;"", List!D:J, 7, 0))
  )
 )
)</f>
        <v>Standard Shipment</v>
      </c>
      <c r="C1638" s="66" t="str">
        <f t="shared" si="26"/>
        <v>Standard Shipment</v>
      </c>
      <c r="D1638" s="67" t="str">
        <f ca="1">IF(C1638="Local Scrap","Closed",IFERROR(IF(A1638="kgb","Closed",IF(MID(C1638,5,1)="Q","Closed",LOOKUP(TODAY()-W1638, {0,31,91,181,366}, {"0-30天","31-90天","91-180天","181-365天","365天以上"}))), LOOKUP(TODAY()-Z1638, {0,31,91,181,366}, {"0-30天","31-90天","91-180天","181-365天","365天以上"})))</f>
        <v>Closed</v>
      </c>
      <c r="E1638" s="67" t="str" cm="1">
        <f t="array" ref="E1638">IF(A1638&lt;&gt;"kbb", "", IF(IFERROR(VALUE(V1638), 0)=MAX(INDEX(($A$2:$A$4929="kbb")*($L$2:$L$4929=L1638)*IFERROR(VALUE($V$2:$V$4929), 0), 0)), "最新", "歷史重複"))</f>
        <v/>
      </c>
      <c r="F1638" t="s">
        <v>7227</v>
      </c>
      <c r="G1638" t="s">
        <v>29</v>
      </c>
      <c r="H1638" t="s">
        <v>30</v>
      </c>
      <c r="I1638" t="s">
        <v>6154</v>
      </c>
      <c r="J1638" t="s">
        <v>7228</v>
      </c>
      <c r="K1638" t="s">
        <v>7229</v>
      </c>
      <c r="L1638" t="s">
        <v>7520</v>
      </c>
      <c r="M1638" t="s">
        <v>1376</v>
      </c>
      <c r="N1638" t="s">
        <v>1283</v>
      </c>
      <c r="O1638" t="s">
        <v>37</v>
      </c>
      <c r="P1638" t="s">
        <v>7521</v>
      </c>
      <c r="Q1638" t="s">
        <v>38</v>
      </c>
      <c r="R1638" t="s">
        <v>743</v>
      </c>
      <c r="S1638" t="s">
        <v>7275</v>
      </c>
      <c r="T1638" t="s">
        <v>7522</v>
      </c>
      <c r="U1638" t="s">
        <v>7235</v>
      </c>
      <c r="V1638" t="s">
        <v>7235</v>
      </c>
      <c r="W1638" t="s">
        <v>37</v>
      </c>
      <c r="X1638" t="s">
        <v>37</v>
      </c>
      <c r="Y1638" t="s">
        <v>37</v>
      </c>
      <c r="Z1638" t="s">
        <v>7523</v>
      </c>
      <c r="AA1638" t="s">
        <v>44</v>
      </c>
      <c r="AB1638" t="s">
        <v>44</v>
      </c>
      <c r="AC1638" t="s">
        <v>45</v>
      </c>
      <c r="AD1638" t="s">
        <v>1288</v>
      </c>
      <c r="AE1638" t="s">
        <v>7237</v>
      </c>
      <c r="AF1638" t="s">
        <v>48</v>
      </c>
      <c r="AG1638">
        <v>621802</v>
      </c>
      <c r="AH1638">
        <v>1</v>
      </c>
      <c r="AI1638">
        <v>1</v>
      </c>
    </row>
    <row r="1639" spans="1:35" ht="16.850000000000001" customHeight="1">
      <c r="A1639" s="65" t="str">
        <f>IF(L1639="","",IF(COUNTIF(Wip!K:K,L1639)=0,IF(W1639="","KGB","KBB"),IF(AND(_xlfn.IFNA(VLOOKUP(L1639,Wip!K:M,3,0),"")="Y",Q1639="MTCAPPLYCONF"),"On Hold",IF(W1639="","KGB","KBB"))))</f>
        <v>KGB</v>
      </c>
      <c r="B1639" s="65" t="str">
        <f>IF(A1639="on hold", "on hold",
 IF(A1639="KGB", "Standard Shipment",
  IF(IFERROR(IFERROR(VLOOKUP(L1639, List!D:J, 7, 0), VLOOKUP(L1639&amp;"", List!D:J, 7, 0)), 0)=0,
   IF(IFERROR(IFERROR(VLOOKUP(L1639, 'CND List'!$A:$C, 3, 0), VLOOKUP(L1639&amp;"", 'CND List'!$A:$C, 3, 0)), 0)=0,
    IF(A1639="KBB", "-", ""),
    IFERROR(VLOOKUP(L1639, 'CND List'!$A:$C, 3, 0), VLOOKUP(L1639&amp;"", 'CND List'!$A:$C, 3, 0))
   ),
   IFERROR(VLOOKUP(L1639, List!D:J, 7, 0), VLOOKUP(L1639&amp;"", List!D:J, 7, 0))
  )
 )
)</f>
        <v>Standard Shipment</v>
      </c>
      <c r="C1639" s="66" t="str">
        <f t="shared" si="26"/>
        <v>Standard Shipment</v>
      </c>
      <c r="D1639" s="67" t="str">
        <f ca="1">IF(C1639="Local Scrap","Closed",IFERROR(IF(A1639="kgb","Closed",IF(MID(C1639,5,1)="Q","Closed",LOOKUP(TODAY()-W1639, {0,31,91,181,366}, {"0-30天","31-90天","91-180天","181-365天","365天以上"}))), LOOKUP(TODAY()-Z1639, {0,31,91,181,366}, {"0-30天","31-90天","91-180天","181-365天","365天以上"})))</f>
        <v>Closed</v>
      </c>
      <c r="E1639" s="67" t="str" cm="1">
        <f t="array" ref="E1639">IF(A1639&lt;&gt;"kbb", "", IF(IFERROR(VALUE(V1639), 0)=MAX(INDEX(($A$2:$A$4929="kbb")*($L$2:$L$4929=L1639)*IFERROR(VALUE($V$2:$V$4929), 0), 0)), "最新", "歷史重複"))</f>
        <v/>
      </c>
      <c r="F1639" t="s">
        <v>7227</v>
      </c>
      <c r="G1639" t="s">
        <v>29</v>
      </c>
      <c r="H1639" t="s">
        <v>30</v>
      </c>
      <c r="I1639" t="s">
        <v>6154</v>
      </c>
      <c r="J1639" t="s">
        <v>7228</v>
      </c>
      <c r="K1639" t="s">
        <v>7229</v>
      </c>
      <c r="L1639" t="s">
        <v>7524</v>
      </c>
      <c r="M1639" t="s">
        <v>1376</v>
      </c>
      <c r="N1639" t="s">
        <v>1283</v>
      </c>
      <c r="O1639" t="s">
        <v>37</v>
      </c>
      <c r="P1639" t="s">
        <v>7525</v>
      </c>
      <c r="Q1639" t="s">
        <v>38</v>
      </c>
      <c r="R1639" t="s">
        <v>743</v>
      </c>
      <c r="S1639" t="s">
        <v>7275</v>
      </c>
      <c r="T1639" t="s">
        <v>7526</v>
      </c>
      <c r="U1639" t="s">
        <v>7235</v>
      </c>
      <c r="V1639" t="s">
        <v>7235</v>
      </c>
      <c r="W1639" t="s">
        <v>37</v>
      </c>
      <c r="X1639" t="s">
        <v>37</v>
      </c>
      <c r="Y1639" t="s">
        <v>37</v>
      </c>
      <c r="Z1639" t="s">
        <v>7527</v>
      </c>
      <c r="AA1639" t="s">
        <v>44</v>
      </c>
      <c r="AB1639" t="s">
        <v>44</v>
      </c>
      <c r="AC1639" t="s">
        <v>45</v>
      </c>
      <c r="AD1639" t="s">
        <v>1288</v>
      </c>
      <c r="AE1639" t="s">
        <v>7286</v>
      </c>
      <c r="AF1639" t="s">
        <v>48</v>
      </c>
      <c r="AG1639">
        <v>621802</v>
      </c>
      <c r="AH1639">
        <v>1</v>
      </c>
      <c r="AI1639">
        <v>1</v>
      </c>
    </row>
    <row r="1640" spans="1:35" ht="16.850000000000001" customHeight="1">
      <c r="A1640" s="65" t="str">
        <f>IF(L1640="","",IF(COUNTIF(Wip!K:K,L1640)=0,IF(W1640="","KGB","KBB"),IF(AND(_xlfn.IFNA(VLOOKUP(L1640,Wip!K:M,3,0),"")="Y",Q1640="MTCAPPLYCONF"),"On Hold",IF(W1640="","KGB","KBB"))))</f>
        <v>KGB</v>
      </c>
      <c r="B1640" s="65" t="str">
        <f>IF(A1640="on hold", "on hold",
 IF(A1640="KGB", "Standard Shipment",
  IF(IFERROR(IFERROR(VLOOKUP(L1640, List!D:J, 7, 0), VLOOKUP(L1640&amp;"", List!D:J, 7, 0)), 0)=0,
   IF(IFERROR(IFERROR(VLOOKUP(L1640, 'CND List'!$A:$C, 3, 0), VLOOKUP(L1640&amp;"", 'CND List'!$A:$C, 3, 0)), 0)=0,
    IF(A1640="KBB", "-", ""),
    IFERROR(VLOOKUP(L1640, 'CND List'!$A:$C, 3, 0), VLOOKUP(L1640&amp;"", 'CND List'!$A:$C, 3, 0))
   ),
   IFERROR(VLOOKUP(L1640, List!D:J, 7, 0), VLOOKUP(L1640&amp;"", List!D:J, 7, 0))
  )
 )
)</f>
        <v>Standard Shipment</v>
      </c>
      <c r="C1640" s="66" t="str">
        <f t="shared" si="26"/>
        <v>Standard Shipment</v>
      </c>
      <c r="D1640" s="67" t="str">
        <f ca="1">IF(C1640="Local Scrap","Closed",IFERROR(IF(A1640="kgb","Closed",IF(MID(C1640,5,1)="Q","Closed",LOOKUP(TODAY()-W1640, {0,31,91,181,366}, {"0-30天","31-90天","91-180天","181-365天","365天以上"}))), LOOKUP(TODAY()-Z1640, {0,31,91,181,366}, {"0-30天","31-90天","91-180天","181-365天","365天以上"})))</f>
        <v>Closed</v>
      </c>
      <c r="E1640" s="67" t="str" cm="1">
        <f t="array" ref="E1640">IF(A1640&lt;&gt;"kbb", "", IF(IFERROR(VALUE(V1640), 0)=MAX(INDEX(($A$2:$A$4929="kbb")*($L$2:$L$4929=L1640)*IFERROR(VALUE($V$2:$V$4929), 0), 0)), "最新", "歷史重複"))</f>
        <v/>
      </c>
      <c r="F1640" t="s">
        <v>7227</v>
      </c>
      <c r="G1640" t="s">
        <v>29</v>
      </c>
      <c r="H1640" t="s">
        <v>30</v>
      </c>
      <c r="I1640" t="s">
        <v>6154</v>
      </c>
      <c r="J1640" t="s">
        <v>7228</v>
      </c>
      <c r="K1640" t="s">
        <v>7229</v>
      </c>
      <c r="L1640" t="s">
        <v>7528</v>
      </c>
      <c r="M1640" t="s">
        <v>4164</v>
      </c>
      <c r="N1640" t="s">
        <v>4165</v>
      </c>
      <c r="O1640" t="s">
        <v>37</v>
      </c>
      <c r="P1640" t="s">
        <v>7529</v>
      </c>
      <c r="Q1640" t="s">
        <v>38</v>
      </c>
      <c r="R1640" t="s">
        <v>743</v>
      </c>
      <c r="S1640" t="s">
        <v>7275</v>
      </c>
      <c r="T1640" t="s">
        <v>7530</v>
      </c>
      <c r="U1640" t="s">
        <v>7235</v>
      </c>
      <c r="V1640" t="s">
        <v>7235</v>
      </c>
      <c r="W1640" t="s">
        <v>37</v>
      </c>
      <c r="X1640" t="s">
        <v>37</v>
      </c>
      <c r="Y1640" t="s">
        <v>37</v>
      </c>
      <c r="Z1640" t="s">
        <v>7531</v>
      </c>
      <c r="AA1640" t="s">
        <v>44</v>
      </c>
      <c r="AB1640" t="s">
        <v>44</v>
      </c>
      <c r="AC1640" t="s">
        <v>45</v>
      </c>
      <c r="AD1640" t="s">
        <v>1532</v>
      </c>
      <c r="AE1640" t="s">
        <v>7286</v>
      </c>
      <c r="AF1640" t="s">
        <v>48</v>
      </c>
      <c r="AG1640">
        <v>621802</v>
      </c>
      <c r="AH1640">
        <v>1</v>
      </c>
      <c r="AI1640">
        <v>1</v>
      </c>
    </row>
    <row r="1641" spans="1:35" ht="16.850000000000001" customHeight="1">
      <c r="A1641" s="65" t="str">
        <f>IF(L1641="","",IF(COUNTIF(Wip!K:K,L1641)=0,IF(W1641="","KGB","KBB"),IF(AND(_xlfn.IFNA(VLOOKUP(L1641,Wip!K:M,3,0),"")="Y",Q1641="MTCAPPLYCONF"),"On Hold",IF(W1641="","KGB","KBB"))))</f>
        <v>KGB</v>
      </c>
      <c r="B1641" s="65" t="str">
        <f>IF(A1641="on hold", "on hold",
 IF(A1641="KGB", "Standard Shipment",
  IF(IFERROR(IFERROR(VLOOKUP(L1641, List!D:J, 7, 0), VLOOKUP(L1641&amp;"", List!D:J, 7, 0)), 0)=0,
   IF(IFERROR(IFERROR(VLOOKUP(L1641, 'CND List'!$A:$C, 3, 0), VLOOKUP(L1641&amp;"", 'CND List'!$A:$C, 3, 0)), 0)=0,
    IF(A1641="KBB", "-", ""),
    IFERROR(VLOOKUP(L1641, 'CND List'!$A:$C, 3, 0), VLOOKUP(L1641&amp;"", 'CND List'!$A:$C, 3, 0))
   ),
   IFERROR(VLOOKUP(L1641, List!D:J, 7, 0), VLOOKUP(L1641&amp;"", List!D:J, 7, 0))
  )
 )
)</f>
        <v>Standard Shipment</v>
      </c>
      <c r="C1641" s="66" t="str">
        <f t="shared" si="26"/>
        <v>Standard Shipment</v>
      </c>
      <c r="D1641" s="67" t="str">
        <f ca="1">IF(C1641="Local Scrap","Closed",IFERROR(IF(A1641="kgb","Closed",IF(MID(C1641,5,1)="Q","Closed",LOOKUP(TODAY()-W1641, {0,31,91,181,366}, {"0-30天","31-90天","91-180天","181-365天","365天以上"}))), LOOKUP(TODAY()-Z1641, {0,31,91,181,366}, {"0-30天","31-90天","91-180天","181-365天","365天以上"})))</f>
        <v>Closed</v>
      </c>
      <c r="E1641" s="67" t="str" cm="1">
        <f t="array" ref="E1641">IF(A1641&lt;&gt;"kbb", "", IF(IFERROR(VALUE(V1641), 0)=MAX(INDEX(($A$2:$A$4929="kbb")*($L$2:$L$4929=L1641)*IFERROR(VALUE($V$2:$V$4929), 0), 0)), "最新", "歷史重複"))</f>
        <v/>
      </c>
      <c r="F1641" t="s">
        <v>7227</v>
      </c>
      <c r="G1641" t="s">
        <v>29</v>
      </c>
      <c r="H1641" t="s">
        <v>30</v>
      </c>
      <c r="I1641" t="s">
        <v>6154</v>
      </c>
      <c r="J1641" t="s">
        <v>7228</v>
      </c>
      <c r="K1641" t="s">
        <v>7229</v>
      </c>
      <c r="L1641" t="s">
        <v>7532</v>
      </c>
      <c r="M1641" t="s">
        <v>4205</v>
      </c>
      <c r="N1641" t="s">
        <v>1858</v>
      </c>
      <c r="O1641" t="s">
        <v>37</v>
      </c>
      <c r="P1641" t="s">
        <v>7533</v>
      </c>
      <c r="Q1641" t="s">
        <v>38</v>
      </c>
      <c r="R1641" t="s">
        <v>743</v>
      </c>
      <c r="S1641" t="s">
        <v>7275</v>
      </c>
      <c r="T1641" t="s">
        <v>7534</v>
      </c>
      <c r="U1641" t="s">
        <v>7277</v>
      </c>
      <c r="V1641" t="s">
        <v>7277</v>
      </c>
      <c r="W1641" t="s">
        <v>37</v>
      </c>
      <c r="X1641" t="s">
        <v>37</v>
      </c>
      <c r="Y1641" t="s">
        <v>37</v>
      </c>
      <c r="Z1641" t="s">
        <v>7535</v>
      </c>
      <c r="AA1641" t="s">
        <v>44</v>
      </c>
      <c r="AB1641" t="s">
        <v>44</v>
      </c>
      <c r="AC1641" t="s">
        <v>45</v>
      </c>
      <c r="AD1641" t="s">
        <v>1302</v>
      </c>
      <c r="AE1641" t="s">
        <v>7279</v>
      </c>
      <c r="AF1641" t="s">
        <v>48</v>
      </c>
      <c r="AG1641">
        <v>621702</v>
      </c>
      <c r="AH1641">
        <v>1</v>
      </c>
      <c r="AI1641">
        <v>1</v>
      </c>
    </row>
    <row r="1642" spans="1:35" ht="16.850000000000001" customHeight="1">
      <c r="A1642" s="65" t="str">
        <f>IF(L1642="","",IF(COUNTIF(Wip!K:K,L1642)=0,IF(W1642="","KGB","KBB"),IF(AND(_xlfn.IFNA(VLOOKUP(L1642,Wip!K:M,3,0),"")="Y",Q1642="MTCAPPLYCONF"),"On Hold",IF(W1642="","KGB","KBB"))))</f>
        <v>KGB</v>
      </c>
      <c r="B1642" s="65" t="str">
        <f>IF(A1642="on hold", "on hold",
 IF(A1642="KGB", "Standard Shipment",
  IF(IFERROR(IFERROR(VLOOKUP(L1642, List!D:J, 7, 0), VLOOKUP(L1642&amp;"", List!D:J, 7, 0)), 0)=0,
   IF(IFERROR(IFERROR(VLOOKUP(L1642, 'CND List'!$A:$C, 3, 0), VLOOKUP(L1642&amp;"", 'CND List'!$A:$C, 3, 0)), 0)=0,
    IF(A1642="KBB", "-", ""),
    IFERROR(VLOOKUP(L1642, 'CND List'!$A:$C, 3, 0), VLOOKUP(L1642&amp;"", 'CND List'!$A:$C, 3, 0))
   ),
   IFERROR(VLOOKUP(L1642, List!D:J, 7, 0), VLOOKUP(L1642&amp;"", List!D:J, 7, 0))
  )
 )
)</f>
        <v>Standard Shipment</v>
      </c>
      <c r="C1642" s="66" t="str">
        <f t="shared" si="26"/>
        <v>Standard Shipment</v>
      </c>
      <c r="D1642" s="67" t="str">
        <f ca="1">IF(C1642="Local Scrap","Closed",IFERROR(IF(A1642="kgb","Closed",IF(MID(C1642,5,1)="Q","Closed",LOOKUP(TODAY()-W1642, {0,31,91,181,366}, {"0-30天","31-90天","91-180天","181-365天","365天以上"}))), LOOKUP(TODAY()-Z1642, {0,31,91,181,366}, {"0-30天","31-90天","91-180天","181-365天","365天以上"})))</f>
        <v>Closed</v>
      </c>
      <c r="E1642" s="67" t="str" cm="1">
        <f t="array" ref="E1642">IF(A1642&lt;&gt;"kbb", "", IF(IFERROR(VALUE(V1642), 0)=MAX(INDEX(($A$2:$A$4929="kbb")*($L$2:$L$4929=L1642)*IFERROR(VALUE($V$2:$V$4929), 0), 0)), "最新", "歷史重複"))</f>
        <v/>
      </c>
      <c r="F1642" t="s">
        <v>7227</v>
      </c>
      <c r="G1642" t="s">
        <v>29</v>
      </c>
      <c r="H1642" t="s">
        <v>30</v>
      </c>
      <c r="I1642" t="s">
        <v>6154</v>
      </c>
      <c r="J1642" t="s">
        <v>7228</v>
      </c>
      <c r="K1642" t="s">
        <v>7229</v>
      </c>
      <c r="L1642" t="s">
        <v>7536</v>
      </c>
      <c r="M1642" t="s">
        <v>4164</v>
      </c>
      <c r="N1642" t="s">
        <v>4165</v>
      </c>
      <c r="O1642" t="s">
        <v>37</v>
      </c>
      <c r="P1642" t="s">
        <v>7537</v>
      </c>
      <c r="Q1642" t="s">
        <v>38</v>
      </c>
      <c r="R1642" t="s">
        <v>743</v>
      </c>
      <c r="S1642" t="s">
        <v>7275</v>
      </c>
      <c r="T1642" t="s">
        <v>7538</v>
      </c>
      <c r="U1642" t="s">
        <v>7235</v>
      </c>
      <c r="V1642" t="s">
        <v>7235</v>
      </c>
      <c r="W1642" t="s">
        <v>37</v>
      </c>
      <c r="X1642" t="s">
        <v>37</v>
      </c>
      <c r="Y1642" t="s">
        <v>37</v>
      </c>
      <c r="Z1642" t="s">
        <v>7539</v>
      </c>
      <c r="AA1642" t="s">
        <v>44</v>
      </c>
      <c r="AB1642" t="s">
        <v>44</v>
      </c>
      <c r="AC1642" t="s">
        <v>45</v>
      </c>
      <c r="AD1642" t="s">
        <v>1532</v>
      </c>
      <c r="AE1642" t="s">
        <v>7286</v>
      </c>
      <c r="AF1642" t="s">
        <v>48</v>
      </c>
      <c r="AG1642">
        <v>621802</v>
      </c>
      <c r="AH1642">
        <v>1</v>
      </c>
      <c r="AI1642">
        <v>1</v>
      </c>
    </row>
    <row r="1643" spans="1:35" ht="16.850000000000001" customHeight="1">
      <c r="A1643" s="65" t="str">
        <f>IF(L1643="","",IF(COUNTIF(Wip!K:K,L1643)=0,IF(W1643="","KGB","KBB"),IF(AND(_xlfn.IFNA(VLOOKUP(L1643,Wip!K:M,3,0),"")="Y",Q1643="MTCAPPLYCONF"),"On Hold",IF(W1643="","KGB","KBB"))))</f>
        <v>KGB</v>
      </c>
      <c r="B1643" s="65" t="str">
        <f>IF(A1643="on hold", "on hold",
 IF(A1643="KGB", "Standard Shipment",
  IF(IFERROR(IFERROR(VLOOKUP(L1643, List!D:J, 7, 0), VLOOKUP(L1643&amp;"", List!D:J, 7, 0)), 0)=0,
   IF(IFERROR(IFERROR(VLOOKUP(L1643, 'CND List'!$A:$C, 3, 0), VLOOKUP(L1643&amp;"", 'CND List'!$A:$C, 3, 0)), 0)=0,
    IF(A1643="KBB", "-", ""),
    IFERROR(VLOOKUP(L1643, 'CND List'!$A:$C, 3, 0), VLOOKUP(L1643&amp;"", 'CND List'!$A:$C, 3, 0))
   ),
   IFERROR(VLOOKUP(L1643, List!D:J, 7, 0), VLOOKUP(L1643&amp;"", List!D:J, 7, 0))
  )
 )
)</f>
        <v>Standard Shipment</v>
      </c>
      <c r="C1643" s="66" t="str">
        <f t="shared" si="26"/>
        <v>Standard Shipment</v>
      </c>
      <c r="D1643" s="67" t="str">
        <f ca="1">IF(C1643="Local Scrap","Closed",IFERROR(IF(A1643="kgb","Closed",IF(MID(C1643,5,1)="Q","Closed",LOOKUP(TODAY()-W1643, {0,31,91,181,366}, {"0-30天","31-90天","91-180天","181-365天","365天以上"}))), LOOKUP(TODAY()-Z1643, {0,31,91,181,366}, {"0-30天","31-90天","91-180天","181-365天","365天以上"})))</f>
        <v>Closed</v>
      </c>
      <c r="E1643" s="67" t="str" cm="1">
        <f t="array" ref="E1643">IF(A1643&lt;&gt;"kbb", "", IF(IFERROR(VALUE(V1643), 0)=MAX(INDEX(($A$2:$A$4929="kbb")*($L$2:$L$4929=L1643)*IFERROR(VALUE($V$2:$V$4929), 0), 0)), "最新", "歷史重複"))</f>
        <v/>
      </c>
      <c r="F1643" t="s">
        <v>7227</v>
      </c>
      <c r="G1643" t="s">
        <v>29</v>
      </c>
      <c r="H1643" t="s">
        <v>30</v>
      </c>
      <c r="I1643" t="s">
        <v>6154</v>
      </c>
      <c r="J1643" t="s">
        <v>7228</v>
      </c>
      <c r="K1643" t="s">
        <v>7229</v>
      </c>
      <c r="L1643" t="s">
        <v>7540</v>
      </c>
      <c r="M1643" t="s">
        <v>4205</v>
      </c>
      <c r="N1643" t="s">
        <v>1858</v>
      </c>
      <c r="O1643" t="s">
        <v>37</v>
      </c>
      <c r="P1643" t="s">
        <v>7541</v>
      </c>
      <c r="Q1643" t="s">
        <v>38</v>
      </c>
      <c r="R1643" t="s">
        <v>743</v>
      </c>
      <c r="S1643" t="s">
        <v>7275</v>
      </c>
      <c r="T1643" t="s">
        <v>7542</v>
      </c>
      <c r="U1643" t="s">
        <v>7277</v>
      </c>
      <c r="V1643" t="s">
        <v>7277</v>
      </c>
      <c r="W1643" t="s">
        <v>37</v>
      </c>
      <c r="X1643" t="s">
        <v>37</v>
      </c>
      <c r="Y1643" t="s">
        <v>37</v>
      </c>
      <c r="Z1643" t="s">
        <v>7543</v>
      </c>
      <c r="AA1643" t="s">
        <v>44</v>
      </c>
      <c r="AB1643" t="s">
        <v>44</v>
      </c>
      <c r="AC1643" t="s">
        <v>45</v>
      </c>
      <c r="AD1643" t="s">
        <v>1302</v>
      </c>
      <c r="AE1643" t="s">
        <v>7251</v>
      </c>
      <c r="AF1643" t="s">
        <v>48</v>
      </c>
      <c r="AG1643">
        <v>621702</v>
      </c>
      <c r="AH1643">
        <v>1</v>
      </c>
      <c r="AI1643">
        <v>1</v>
      </c>
    </row>
    <row r="1644" spans="1:35" ht="16.850000000000001" customHeight="1">
      <c r="A1644" s="65" t="str">
        <f>IF(L1644="","",IF(COUNTIF(Wip!K:K,L1644)=0,IF(W1644="","KGB","KBB"),IF(AND(_xlfn.IFNA(VLOOKUP(L1644,Wip!K:M,3,0),"")="Y",Q1644="MTCAPPLYCONF"),"On Hold",IF(W1644="","KGB","KBB"))))</f>
        <v>KGB</v>
      </c>
      <c r="B1644" s="65" t="str">
        <f>IF(A1644="on hold", "on hold",
 IF(A1644="KGB", "Standard Shipment",
  IF(IFERROR(IFERROR(VLOOKUP(L1644, List!D:J, 7, 0), VLOOKUP(L1644&amp;"", List!D:J, 7, 0)), 0)=0,
   IF(IFERROR(IFERROR(VLOOKUP(L1644, 'CND List'!$A:$C, 3, 0), VLOOKUP(L1644&amp;"", 'CND List'!$A:$C, 3, 0)), 0)=0,
    IF(A1644="KBB", "-", ""),
    IFERROR(VLOOKUP(L1644, 'CND List'!$A:$C, 3, 0), VLOOKUP(L1644&amp;"", 'CND List'!$A:$C, 3, 0))
   ),
   IFERROR(VLOOKUP(L1644, List!D:J, 7, 0), VLOOKUP(L1644&amp;"", List!D:J, 7, 0))
  )
 )
)</f>
        <v>Standard Shipment</v>
      </c>
      <c r="C1644" s="66" t="str">
        <f t="shared" si="26"/>
        <v>Standard Shipment</v>
      </c>
      <c r="D1644" s="67" t="str">
        <f ca="1">IF(C1644="Local Scrap","Closed",IFERROR(IF(A1644="kgb","Closed",IF(MID(C1644,5,1)="Q","Closed",LOOKUP(TODAY()-W1644, {0,31,91,181,366}, {"0-30天","31-90天","91-180天","181-365天","365天以上"}))), LOOKUP(TODAY()-Z1644, {0,31,91,181,366}, {"0-30天","31-90天","91-180天","181-365天","365天以上"})))</f>
        <v>Closed</v>
      </c>
      <c r="E1644" s="67" t="str" cm="1">
        <f t="array" ref="E1644">IF(A1644&lt;&gt;"kbb", "", IF(IFERROR(VALUE(V1644), 0)=MAX(INDEX(($A$2:$A$4929="kbb")*($L$2:$L$4929=L1644)*IFERROR(VALUE($V$2:$V$4929), 0), 0)), "最新", "歷史重複"))</f>
        <v/>
      </c>
      <c r="F1644" t="s">
        <v>7227</v>
      </c>
      <c r="G1644" t="s">
        <v>29</v>
      </c>
      <c r="H1644" t="s">
        <v>30</v>
      </c>
      <c r="I1644" t="s">
        <v>6154</v>
      </c>
      <c r="J1644" t="s">
        <v>7228</v>
      </c>
      <c r="K1644" t="s">
        <v>7229</v>
      </c>
      <c r="L1644" t="s">
        <v>7544</v>
      </c>
      <c r="M1644" t="s">
        <v>1746</v>
      </c>
      <c r="N1644" t="s">
        <v>1747</v>
      </c>
      <c r="O1644" t="s">
        <v>37</v>
      </c>
      <c r="P1644" t="s">
        <v>7545</v>
      </c>
      <c r="Q1644" t="s">
        <v>38</v>
      </c>
      <c r="R1644" t="s">
        <v>743</v>
      </c>
      <c r="S1644" t="s">
        <v>7233</v>
      </c>
      <c r="T1644" t="s">
        <v>7546</v>
      </c>
      <c r="U1644" t="s">
        <v>7235</v>
      </c>
      <c r="V1644" t="s">
        <v>7235</v>
      </c>
      <c r="W1644" t="s">
        <v>37</v>
      </c>
      <c r="X1644" t="s">
        <v>37</v>
      </c>
      <c r="Y1644" t="s">
        <v>37</v>
      </c>
      <c r="Z1644" t="s">
        <v>7547</v>
      </c>
      <c r="AA1644" t="s">
        <v>44</v>
      </c>
      <c r="AB1644" t="s">
        <v>44</v>
      </c>
      <c r="AC1644" t="s">
        <v>45</v>
      </c>
      <c r="AD1644" t="s">
        <v>1532</v>
      </c>
      <c r="AE1644" t="s">
        <v>7237</v>
      </c>
      <c r="AF1644" t="s">
        <v>48</v>
      </c>
      <c r="AG1644">
        <v>621802</v>
      </c>
      <c r="AH1644">
        <v>1</v>
      </c>
      <c r="AI1644">
        <v>1</v>
      </c>
    </row>
    <row r="1645" spans="1:35" ht="16.850000000000001" customHeight="1">
      <c r="A1645" s="65" t="str">
        <f>IF(L1645="","",IF(COUNTIF(Wip!K:K,L1645)=0,IF(W1645="","KGB","KBB"),IF(AND(_xlfn.IFNA(VLOOKUP(L1645,Wip!K:M,3,0),"")="Y",Q1645="MTCAPPLYCONF"),"On Hold",IF(W1645="","KGB","KBB"))))</f>
        <v>KGB</v>
      </c>
      <c r="B1645" s="65" t="str">
        <f>IF(A1645="on hold", "on hold",
 IF(A1645="KGB", "Standard Shipment",
  IF(IFERROR(IFERROR(VLOOKUP(L1645, List!D:J, 7, 0), VLOOKUP(L1645&amp;"", List!D:J, 7, 0)), 0)=0,
   IF(IFERROR(IFERROR(VLOOKUP(L1645, 'CND List'!$A:$C, 3, 0), VLOOKUP(L1645&amp;"", 'CND List'!$A:$C, 3, 0)), 0)=0,
    IF(A1645="KBB", "-", ""),
    IFERROR(VLOOKUP(L1645, 'CND List'!$A:$C, 3, 0), VLOOKUP(L1645&amp;"", 'CND List'!$A:$C, 3, 0))
   ),
   IFERROR(VLOOKUP(L1645, List!D:J, 7, 0), VLOOKUP(L1645&amp;"", List!D:J, 7, 0))
  )
 )
)</f>
        <v>Standard Shipment</v>
      </c>
      <c r="C1645" s="66" t="str">
        <f t="shared" si="26"/>
        <v>Standard Shipment</v>
      </c>
      <c r="D1645" s="67" t="str">
        <f ca="1">IF(C1645="Local Scrap","Closed",IFERROR(IF(A1645="kgb","Closed",IF(MID(C1645,5,1)="Q","Closed",LOOKUP(TODAY()-W1645, {0,31,91,181,366}, {"0-30天","31-90天","91-180天","181-365天","365天以上"}))), LOOKUP(TODAY()-Z1645, {0,31,91,181,366}, {"0-30天","31-90天","91-180天","181-365天","365天以上"})))</f>
        <v>Closed</v>
      </c>
      <c r="E1645" s="67" t="str" cm="1">
        <f t="array" ref="E1645">IF(A1645&lt;&gt;"kbb", "", IF(IFERROR(VALUE(V1645), 0)=MAX(INDEX(($A$2:$A$4929="kbb")*($L$2:$L$4929=L1645)*IFERROR(VALUE($V$2:$V$4929), 0), 0)), "最新", "歷史重複"))</f>
        <v/>
      </c>
      <c r="F1645" t="s">
        <v>7227</v>
      </c>
      <c r="G1645" t="s">
        <v>29</v>
      </c>
      <c r="H1645" t="s">
        <v>30</v>
      </c>
      <c r="I1645" t="s">
        <v>6154</v>
      </c>
      <c r="J1645" t="s">
        <v>7228</v>
      </c>
      <c r="K1645" t="s">
        <v>7229</v>
      </c>
      <c r="L1645" t="s">
        <v>7548</v>
      </c>
      <c r="M1645" t="s">
        <v>1259</v>
      </c>
      <c r="N1645" t="s">
        <v>1260</v>
      </c>
      <c r="O1645" t="s">
        <v>37</v>
      </c>
      <c r="P1645" t="s">
        <v>7549</v>
      </c>
      <c r="Q1645" t="s">
        <v>38</v>
      </c>
      <c r="R1645" t="s">
        <v>743</v>
      </c>
      <c r="S1645" t="s">
        <v>7233</v>
      </c>
      <c r="T1645" t="s">
        <v>7550</v>
      </c>
      <c r="U1645" t="s">
        <v>7356</v>
      </c>
      <c r="V1645" t="s">
        <v>7356</v>
      </c>
      <c r="W1645" t="s">
        <v>37</v>
      </c>
      <c r="X1645" t="s">
        <v>37</v>
      </c>
      <c r="Y1645" t="s">
        <v>37</v>
      </c>
      <c r="Z1645" t="s">
        <v>7551</v>
      </c>
      <c r="AA1645" t="s">
        <v>44</v>
      </c>
      <c r="AB1645" t="s">
        <v>44</v>
      </c>
      <c r="AC1645" t="s">
        <v>45</v>
      </c>
      <c r="AD1645" t="s">
        <v>1257</v>
      </c>
      <c r="AE1645" t="s">
        <v>7142</v>
      </c>
      <c r="AF1645" t="s">
        <v>48</v>
      </c>
      <c r="AG1645">
        <v>621748</v>
      </c>
      <c r="AH1645">
        <v>1</v>
      </c>
      <c r="AI1645">
        <v>1</v>
      </c>
    </row>
    <row r="1646" spans="1:35" ht="16.850000000000001" customHeight="1">
      <c r="A1646" s="65" t="str">
        <f>IF(L1646="","",IF(COUNTIF(Wip!K:K,L1646)=0,IF(W1646="","KGB","KBB"),IF(AND(_xlfn.IFNA(VLOOKUP(L1646,Wip!K:M,3,0),"")="Y",Q1646="MTCAPPLYCONF"),"On Hold",IF(W1646="","KGB","KBB"))))</f>
        <v>KGB</v>
      </c>
      <c r="B1646" s="65" t="str">
        <f>IF(A1646="on hold", "on hold",
 IF(A1646="KGB", "Standard Shipment",
  IF(IFERROR(IFERROR(VLOOKUP(L1646, List!D:J, 7, 0), VLOOKUP(L1646&amp;"", List!D:J, 7, 0)), 0)=0,
   IF(IFERROR(IFERROR(VLOOKUP(L1646, 'CND List'!$A:$C, 3, 0), VLOOKUP(L1646&amp;"", 'CND List'!$A:$C, 3, 0)), 0)=0,
    IF(A1646="KBB", "-", ""),
    IFERROR(VLOOKUP(L1646, 'CND List'!$A:$C, 3, 0), VLOOKUP(L1646&amp;"", 'CND List'!$A:$C, 3, 0))
   ),
   IFERROR(VLOOKUP(L1646, List!D:J, 7, 0), VLOOKUP(L1646&amp;"", List!D:J, 7, 0))
  )
 )
)</f>
        <v>Standard Shipment</v>
      </c>
      <c r="C1646" s="66" t="str">
        <f t="shared" si="26"/>
        <v>Standard Shipment</v>
      </c>
      <c r="D1646" s="67" t="str">
        <f ca="1">IF(C1646="Local Scrap","Closed",IFERROR(IF(A1646="kgb","Closed",IF(MID(C1646,5,1)="Q","Closed",LOOKUP(TODAY()-W1646, {0,31,91,181,366}, {"0-30天","31-90天","91-180天","181-365天","365天以上"}))), LOOKUP(TODAY()-Z1646, {0,31,91,181,366}, {"0-30天","31-90天","91-180天","181-365天","365天以上"})))</f>
        <v>Closed</v>
      </c>
      <c r="E1646" s="67" t="str" cm="1">
        <f t="array" ref="E1646">IF(A1646&lt;&gt;"kbb", "", IF(IFERROR(VALUE(V1646), 0)=MAX(INDEX(($A$2:$A$4929="kbb")*($L$2:$L$4929=L1646)*IFERROR(VALUE($V$2:$V$4929), 0), 0)), "最新", "歷史重複"))</f>
        <v/>
      </c>
      <c r="F1646" t="s">
        <v>7227</v>
      </c>
      <c r="G1646" t="s">
        <v>29</v>
      </c>
      <c r="H1646" t="s">
        <v>30</v>
      </c>
      <c r="I1646" t="s">
        <v>6154</v>
      </c>
      <c r="J1646" t="s">
        <v>7228</v>
      </c>
      <c r="K1646" t="s">
        <v>7229</v>
      </c>
      <c r="L1646" t="s">
        <v>7552</v>
      </c>
      <c r="M1646" t="s">
        <v>1376</v>
      </c>
      <c r="N1646" t="s">
        <v>1283</v>
      </c>
      <c r="O1646" t="s">
        <v>37</v>
      </c>
      <c r="P1646" t="s">
        <v>7553</v>
      </c>
      <c r="Q1646" t="s">
        <v>38</v>
      </c>
      <c r="R1646" t="s">
        <v>743</v>
      </c>
      <c r="S1646" t="s">
        <v>7275</v>
      </c>
      <c r="T1646" t="s">
        <v>7554</v>
      </c>
      <c r="U1646" t="s">
        <v>7235</v>
      </c>
      <c r="V1646" t="s">
        <v>7235</v>
      </c>
      <c r="W1646" t="s">
        <v>37</v>
      </c>
      <c r="X1646" t="s">
        <v>37</v>
      </c>
      <c r="Y1646" t="s">
        <v>37</v>
      </c>
      <c r="Z1646" t="s">
        <v>7555</v>
      </c>
      <c r="AA1646" t="s">
        <v>44</v>
      </c>
      <c r="AB1646" t="s">
        <v>44</v>
      </c>
      <c r="AC1646" t="s">
        <v>45</v>
      </c>
      <c r="AD1646" t="s">
        <v>1288</v>
      </c>
      <c r="AE1646" t="s">
        <v>7286</v>
      </c>
      <c r="AF1646" t="s">
        <v>48</v>
      </c>
      <c r="AG1646">
        <v>621802</v>
      </c>
      <c r="AH1646">
        <v>1</v>
      </c>
      <c r="AI1646">
        <v>1</v>
      </c>
    </row>
    <row r="1647" spans="1:35" ht="16.850000000000001" customHeight="1">
      <c r="A1647" s="65" t="str">
        <f>IF(L1647="","",IF(COUNTIF(Wip!K:K,L1647)=0,IF(W1647="","KGB","KBB"),IF(AND(_xlfn.IFNA(VLOOKUP(L1647,Wip!K:M,3,0),"")="Y",Q1647="MTCAPPLYCONF"),"On Hold",IF(W1647="","KGB","KBB"))))</f>
        <v>KGB</v>
      </c>
      <c r="B1647" s="65" t="str">
        <f>IF(A1647="on hold", "on hold",
 IF(A1647="KGB", "Standard Shipment",
  IF(IFERROR(IFERROR(VLOOKUP(L1647, List!D:J, 7, 0), VLOOKUP(L1647&amp;"", List!D:J, 7, 0)), 0)=0,
   IF(IFERROR(IFERROR(VLOOKUP(L1647, 'CND List'!$A:$C, 3, 0), VLOOKUP(L1647&amp;"", 'CND List'!$A:$C, 3, 0)), 0)=0,
    IF(A1647="KBB", "-", ""),
    IFERROR(VLOOKUP(L1647, 'CND List'!$A:$C, 3, 0), VLOOKUP(L1647&amp;"", 'CND List'!$A:$C, 3, 0))
   ),
   IFERROR(VLOOKUP(L1647, List!D:J, 7, 0), VLOOKUP(L1647&amp;"", List!D:J, 7, 0))
  )
 )
)</f>
        <v>Standard Shipment</v>
      </c>
      <c r="C1647" s="66" t="str">
        <f t="shared" si="26"/>
        <v>Standard Shipment</v>
      </c>
      <c r="D1647" s="67" t="str">
        <f ca="1">IF(C1647="Local Scrap","Closed",IFERROR(IF(A1647="kgb","Closed",IF(MID(C1647,5,1)="Q","Closed",LOOKUP(TODAY()-W1647, {0,31,91,181,366}, {"0-30天","31-90天","91-180天","181-365天","365天以上"}))), LOOKUP(TODAY()-Z1647, {0,31,91,181,366}, {"0-30天","31-90天","91-180天","181-365天","365天以上"})))</f>
        <v>Closed</v>
      </c>
      <c r="E1647" s="67" t="str" cm="1">
        <f t="array" ref="E1647">IF(A1647&lt;&gt;"kbb", "", IF(IFERROR(VALUE(V1647), 0)=MAX(INDEX(($A$2:$A$4929="kbb")*($L$2:$L$4929=L1647)*IFERROR(VALUE($V$2:$V$4929), 0), 0)), "最新", "歷史重複"))</f>
        <v/>
      </c>
      <c r="F1647" t="s">
        <v>7227</v>
      </c>
      <c r="G1647" t="s">
        <v>29</v>
      </c>
      <c r="H1647" t="s">
        <v>30</v>
      </c>
      <c r="I1647" t="s">
        <v>6154</v>
      </c>
      <c r="J1647" t="s">
        <v>7228</v>
      </c>
      <c r="K1647" t="s">
        <v>7229</v>
      </c>
      <c r="L1647" t="s">
        <v>7556</v>
      </c>
      <c r="M1647" t="s">
        <v>1376</v>
      </c>
      <c r="N1647" t="s">
        <v>1283</v>
      </c>
      <c r="O1647" t="s">
        <v>37</v>
      </c>
      <c r="P1647" t="s">
        <v>7557</v>
      </c>
      <c r="Q1647" t="s">
        <v>38</v>
      </c>
      <c r="R1647" t="s">
        <v>743</v>
      </c>
      <c r="S1647" t="s">
        <v>7275</v>
      </c>
      <c r="T1647" t="s">
        <v>7558</v>
      </c>
      <c r="U1647" t="s">
        <v>7235</v>
      </c>
      <c r="V1647" t="s">
        <v>7235</v>
      </c>
      <c r="W1647" t="s">
        <v>37</v>
      </c>
      <c r="X1647" t="s">
        <v>37</v>
      </c>
      <c r="Y1647" t="s">
        <v>37</v>
      </c>
      <c r="Z1647" t="s">
        <v>7559</v>
      </c>
      <c r="AA1647" t="s">
        <v>44</v>
      </c>
      <c r="AB1647" t="s">
        <v>44</v>
      </c>
      <c r="AC1647" t="s">
        <v>45</v>
      </c>
      <c r="AD1647" t="s">
        <v>1288</v>
      </c>
      <c r="AE1647" t="s">
        <v>7286</v>
      </c>
      <c r="AF1647" t="s">
        <v>48</v>
      </c>
      <c r="AG1647">
        <v>621802</v>
      </c>
      <c r="AH1647">
        <v>1</v>
      </c>
      <c r="AI1647">
        <v>1</v>
      </c>
    </row>
    <row r="1648" spans="1:35" ht="16.850000000000001" customHeight="1">
      <c r="A1648" s="65" t="str">
        <f>IF(L1648="","",IF(COUNTIF(Wip!K:K,L1648)=0,IF(W1648="","KGB","KBB"),IF(AND(_xlfn.IFNA(VLOOKUP(L1648,Wip!K:M,3,0),"")="Y",Q1648="MTCAPPLYCONF"),"On Hold",IF(W1648="","KGB","KBB"))))</f>
        <v>KGB</v>
      </c>
      <c r="B1648" s="65" t="str">
        <f>IF(A1648="on hold", "on hold",
 IF(A1648="KGB", "Standard Shipment",
  IF(IFERROR(IFERROR(VLOOKUP(L1648, List!D:J, 7, 0), VLOOKUP(L1648&amp;"", List!D:J, 7, 0)), 0)=0,
   IF(IFERROR(IFERROR(VLOOKUP(L1648, 'CND List'!$A:$C, 3, 0), VLOOKUP(L1648&amp;"", 'CND List'!$A:$C, 3, 0)), 0)=0,
    IF(A1648="KBB", "-", ""),
    IFERROR(VLOOKUP(L1648, 'CND List'!$A:$C, 3, 0), VLOOKUP(L1648&amp;"", 'CND List'!$A:$C, 3, 0))
   ),
   IFERROR(VLOOKUP(L1648, List!D:J, 7, 0), VLOOKUP(L1648&amp;"", List!D:J, 7, 0))
  )
 )
)</f>
        <v>Standard Shipment</v>
      </c>
      <c r="C1648" s="66" t="str">
        <f t="shared" si="26"/>
        <v>Standard Shipment</v>
      </c>
      <c r="D1648" s="67" t="str">
        <f ca="1">IF(C1648="Local Scrap","Closed",IFERROR(IF(A1648="kgb","Closed",IF(MID(C1648,5,1)="Q","Closed",LOOKUP(TODAY()-W1648, {0,31,91,181,366}, {"0-30天","31-90天","91-180天","181-365天","365天以上"}))), LOOKUP(TODAY()-Z1648, {0,31,91,181,366}, {"0-30天","31-90天","91-180天","181-365天","365天以上"})))</f>
        <v>Closed</v>
      </c>
      <c r="E1648" s="67" t="str" cm="1">
        <f t="array" ref="E1648">IF(A1648&lt;&gt;"kbb", "", IF(IFERROR(VALUE(V1648), 0)=MAX(INDEX(($A$2:$A$4929="kbb")*($L$2:$L$4929=L1648)*IFERROR(VALUE($V$2:$V$4929), 0), 0)), "最新", "歷史重複"))</f>
        <v/>
      </c>
      <c r="F1648" t="s">
        <v>7227</v>
      </c>
      <c r="G1648" t="s">
        <v>29</v>
      </c>
      <c r="H1648" t="s">
        <v>30</v>
      </c>
      <c r="I1648" t="s">
        <v>6154</v>
      </c>
      <c r="J1648" t="s">
        <v>7228</v>
      </c>
      <c r="K1648" t="s">
        <v>7229</v>
      </c>
      <c r="L1648" t="s">
        <v>7560</v>
      </c>
      <c r="M1648" t="s">
        <v>1746</v>
      </c>
      <c r="N1648" t="s">
        <v>1747</v>
      </c>
      <c r="O1648" t="s">
        <v>37</v>
      </c>
      <c r="P1648" t="s">
        <v>7561</v>
      </c>
      <c r="Q1648" t="s">
        <v>38</v>
      </c>
      <c r="R1648" t="s">
        <v>743</v>
      </c>
      <c r="S1648" t="s">
        <v>7354</v>
      </c>
      <c r="T1648" t="s">
        <v>7562</v>
      </c>
      <c r="U1648" t="s">
        <v>7235</v>
      </c>
      <c r="V1648" t="s">
        <v>7235</v>
      </c>
      <c r="W1648" t="s">
        <v>37</v>
      </c>
      <c r="X1648" t="s">
        <v>37</v>
      </c>
      <c r="Y1648" t="s">
        <v>37</v>
      </c>
      <c r="Z1648" t="s">
        <v>7563</v>
      </c>
      <c r="AA1648" t="s">
        <v>44</v>
      </c>
      <c r="AB1648" t="s">
        <v>44</v>
      </c>
      <c r="AC1648" t="s">
        <v>45</v>
      </c>
      <c r="AD1648" t="s">
        <v>1532</v>
      </c>
      <c r="AE1648" t="s">
        <v>7237</v>
      </c>
      <c r="AF1648" t="s">
        <v>48</v>
      </c>
      <c r="AG1648">
        <v>621802</v>
      </c>
      <c r="AH1648">
        <v>1</v>
      </c>
      <c r="AI1648">
        <v>1</v>
      </c>
    </row>
    <row r="1649" spans="1:35" ht="16.850000000000001" customHeight="1">
      <c r="A1649" s="65" t="str">
        <f>IF(L1649="","",IF(COUNTIF(Wip!K:K,L1649)=0,IF(W1649="","KGB","KBB"),IF(AND(_xlfn.IFNA(VLOOKUP(L1649,Wip!K:M,3,0),"")="Y",Q1649="MTCAPPLYCONF"),"On Hold",IF(W1649="","KGB","KBB"))))</f>
        <v>KGB</v>
      </c>
      <c r="B1649" s="65" t="str">
        <f>IF(A1649="on hold", "on hold",
 IF(A1649="KGB", "Standard Shipment",
  IF(IFERROR(IFERROR(VLOOKUP(L1649, List!D:J, 7, 0), VLOOKUP(L1649&amp;"", List!D:J, 7, 0)), 0)=0,
   IF(IFERROR(IFERROR(VLOOKUP(L1649, 'CND List'!$A:$C, 3, 0), VLOOKUP(L1649&amp;"", 'CND List'!$A:$C, 3, 0)), 0)=0,
    IF(A1649="KBB", "-", ""),
    IFERROR(VLOOKUP(L1649, 'CND List'!$A:$C, 3, 0), VLOOKUP(L1649&amp;"", 'CND List'!$A:$C, 3, 0))
   ),
   IFERROR(VLOOKUP(L1649, List!D:J, 7, 0), VLOOKUP(L1649&amp;"", List!D:J, 7, 0))
  )
 )
)</f>
        <v>Standard Shipment</v>
      </c>
      <c r="C1649" s="66" t="str">
        <f t="shared" si="26"/>
        <v>Standard Shipment</v>
      </c>
      <c r="D1649" s="67" t="str">
        <f ca="1">IF(C1649="Local Scrap","Closed",IFERROR(IF(A1649="kgb","Closed",IF(MID(C1649,5,1)="Q","Closed",LOOKUP(TODAY()-W1649, {0,31,91,181,366}, {"0-30天","31-90天","91-180天","181-365天","365天以上"}))), LOOKUP(TODAY()-Z1649, {0,31,91,181,366}, {"0-30天","31-90天","91-180天","181-365天","365天以上"})))</f>
        <v>Closed</v>
      </c>
      <c r="E1649" s="67" t="str" cm="1">
        <f t="array" ref="E1649">IF(A1649&lt;&gt;"kbb", "", IF(IFERROR(VALUE(V1649), 0)=MAX(INDEX(($A$2:$A$4929="kbb")*($L$2:$L$4929=L1649)*IFERROR(VALUE($V$2:$V$4929), 0), 0)), "最新", "歷史重複"))</f>
        <v/>
      </c>
      <c r="F1649" t="s">
        <v>7227</v>
      </c>
      <c r="G1649" t="s">
        <v>29</v>
      </c>
      <c r="H1649" t="s">
        <v>30</v>
      </c>
      <c r="I1649" t="s">
        <v>6154</v>
      </c>
      <c r="J1649" t="s">
        <v>7228</v>
      </c>
      <c r="K1649" t="s">
        <v>7229</v>
      </c>
      <c r="L1649" t="s">
        <v>7564</v>
      </c>
      <c r="M1649" t="s">
        <v>1428</v>
      </c>
      <c r="N1649" t="s">
        <v>1411</v>
      </c>
      <c r="O1649" t="s">
        <v>37</v>
      </c>
      <c r="P1649" t="s">
        <v>7565</v>
      </c>
      <c r="Q1649" t="s">
        <v>38</v>
      </c>
      <c r="R1649" t="s">
        <v>743</v>
      </c>
      <c r="S1649" t="s">
        <v>7240</v>
      </c>
      <c r="T1649" t="s">
        <v>7566</v>
      </c>
      <c r="U1649" t="s">
        <v>7249</v>
      </c>
      <c r="V1649" t="s">
        <v>7249</v>
      </c>
      <c r="W1649" t="s">
        <v>37</v>
      </c>
      <c r="X1649" t="s">
        <v>37</v>
      </c>
      <c r="Y1649" t="s">
        <v>37</v>
      </c>
      <c r="Z1649" t="s">
        <v>7567</v>
      </c>
      <c r="AA1649" t="s">
        <v>44</v>
      </c>
      <c r="AB1649" t="s">
        <v>44</v>
      </c>
      <c r="AC1649" t="s">
        <v>45</v>
      </c>
      <c r="AD1649" t="s">
        <v>1257</v>
      </c>
      <c r="AE1649" t="s">
        <v>7251</v>
      </c>
      <c r="AF1649" t="s">
        <v>48</v>
      </c>
      <c r="AG1649">
        <v>621702</v>
      </c>
      <c r="AH1649">
        <v>1</v>
      </c>
      <c r="AI1649">
        <v>1</v>
      </c>
    </row>
    <row r="1650" spans="1:35" ht="16.850000000000001" customHeight="1">
      <c r="A1650" s="65" t="str">
        <f>IF(L1650="","",IF(COUNTIF(Wip!K:K,L1650)=0,IF(W1650="","KGB","KBB"),IF(AND(_xlfn.IFNA(VLOOKUP(L1650,Wip!K:M,3,0),"")="Y",Q1650="MTCAPPLYCONF"),"On Hold",IF(W1650="","KGB","KBB"))))</f>
        <v>KGB</v>
      </c>
      <c r="B1650" s="65" t="str">
        <f>IF(A1650="on hold", "on hold",
 IF(A1650="KGB", "Standard Shipment",
  IF(IFERROR(IFERROR(VLOOKUP(L1650, List!D:J, 7, 0), VLOOKUP(L1650&amp;"", List!D:J, 7, 0)), 0)=0,
   IF(IFERROR(IFERROR(VLOOKUP(L1650, 'CND List'!$A:$C, 3, 0), VLOOKUP(L1650&amp;"", 'CND List'!$A:$C, 3, 0)), 0)=0,
    IF(A1650="KBB", "-", ""),
    IFERROR(VLOOKUP(L1650, 'CND List'!$A:$C, 3, 0), VLOOKUP(L1650&amp;"", 'CND List'!$A:$C, 3, 0))
   ),
   IFERROR(VLOOKUP(L1650, List!D:J, 7, 0), VLOOKUP(L1650&amp;"", List!D:J, 7, 0))
  )
 )
)</f>
        <v>Standard Shipment</v>
      </c>
      <c r="C1650" s="66" t="str">
        <f t="shared" si="26"/>
        <v>Standard Shipment</v>
      </c>
      <c r="D1650" s="67" t="str">
        <f ca="1">IF(C1650="Local Scrap","Closed",IFERROR(IF(A1650="kgb","Closed",IF(MID(C1650,5,1)="Q","Closed",LOOKUP(TODAY()-W1650, {0,31,91,181,366}, {"0-30天","31-90天","91-180天","181-365天","365天以上"}))), LOOKUP(TODAY()-Z1650, {0,31,91,181,366}, {"0-30天","31-90天","91-180天","181-365天","365天以上"})))</f>
        <v>Closed</v>
      </c>
      <c r="E1650" s="67" t="str" cm="1">
        <f t="array" ref="E1650">IF(A1650&lt;&gt;"kbb", "", IF(IFERROR(VALUE(V1650), 0)=MAX(INDEX(($A$2:$A$4929="kbb")*($L$2:$L$4929=L1650)*IFERROR(VALUE($V$2:$V$4929), 0), 0)), "最新", "歷史重複"))</f>
        <v/>
      </c>
      <c r="F1650" t="s">
        <v>7227</v>
      </c>
      <c r="G1650" t="s">
        <v>29</v>
      </c>
      <c r="H1650" t="s">
        <v>30</v>
      </c>
      <c r="I1650" t="s">
        <v>6154</v>
      </c>
      <c r="J1650" t="s">
        <v>7228</v>
      </c>
      <c r="K1650" t="s">
        <v>7229</v>
      </c>
      <c r="L1650" t="s">
        <v>7568</v>
      </c>
      <c r="M1650" t="s">
        <v>4265</v>
      </c>
      <c r="N1650" t="s">
        <v>2055</v>
      </c>
      <c r="O1650" t="s">
        <v>37</v>
      </c>
      <c r="P1650" t="s">
        <v>7569</v>
      </c>
      <c r="Q1650" t="s">
        <v>38</v>
      </c>
      <c r="R1650" t="s">
        <v>743</v>
      </c>
      <c r="S1650" t="s">
        <v>7240</v>
      </c>
      <c r="T1650" t="s">
        <v>7570</v>
      </c>
      <c r="U1650" t="s">
        <v>7290</v>
      </c>
      <c r="V1650" t="s">
        <v>7290</v>
      </c>
      <c r="W1650" t="s">
        <v>37</v>
      </c>
      <c r="X1650" t="s">
        <v>37</v>
      </c>
      <c r="Y1650" t="s">
        <v>37</v>
      </c>
      <c r="Z1650" t="s">
        <v>7571</v>
      </c>
      <c r="AA1650" t="s">
        <v>44</v>
      </c>
      <c r="AB1650" t="s">
        <v>44</v>
      </c>
      <c r="AC1650" t="s">
        <v>45</v>
      </c>
      <c r="AD1650" t="s">
        <v>1288</v>
      </c>
      <c r="AE1650" t="s">
        <v>7286</v>
      </c>
      <c r="AF1650" t="s">
        <v>48</v>
      </c>
      <c r="AG1650">
        <v>621802</v>
      </c>
      <c r="AH1650">
        <v>1</v>
      </c>
      <c r="AI1650">
        <v>1</v>
      </c>
    </row>
    <row r="1651" spans="1:35" ht="16.850000000000001" customHeight="1">
      <c r="A1651" s="65" t="str">
        <f>IF(L1651="","",IF(COUNTIF(Wip!K:K,L1651)=0,IF(W1651="","KGB","KBB"),IF(AND(_xlfn.IFNA(VLOOKUP(L1651,Wip!K:M,3,0),"")="Y",Q1651="MTCAPPLYCONF"),"On Hold",IF(W1651="","KGB","KBB"))))</f>
        <v>KGB</v>
      </c>
      <c r="B1651" s="65" t="str">
        <f>IF(A1651="on hold", "on hold",
 IF(A1651="KGB", "Standard Shipment",
  IF(IFERROR(IFERROR(VLOOKUP(L1651, List!D:J, 7, 0), VLOOKUP(L1651&amp;"", List!D:J, 7, 0)), 0)=0,
   IF(IFERROR(IFERROR(VLOOKUP(L1651, 'CND List'!$A:$C, 3, 0), VLOOKUP(L1651&amp;"", 'CND List'!$A:$C, 3, 0)), 0)=0,
    IF(A1651="KBB", "-", ""),
    IFERROR(VLOOKUP(L1651, 'CND List'!$A:$C, 3, 0), VLOOKUP(L1651&amp;"", 'CND List'!$A:$C, 3, 0))
   ),
   IFERROR(VLOOKUP(L1651, List!D:J, 7, 0), VLOOKUP(L1651&amp;"", List!D:J, 7, 0))
  )
 )
)</f>
        <v>Standard Shipment</v>
      </c>
      <c r="C1651" s="66" t="str">
        <f t="shared" si="26"/>
        <v>Standard Shipment</v>
      </c>
      <c r="D1651" s="67" t="str">
        <f ca="1">IF(C1651="Local Scrap","Closed",IFERROR(IF(A1651="kgb","Closed",IF(MID(C1651,5,1)="Q","Closed",LOOKUP(TODAY()-W1651, {0,31,91,181,366}, {"0-30天","31-90天","91-180天","181-365天","365天以上"}))), LOOKUP(TODAY()-Z1651, {0,31,91,181,366}, {"0-30天","31-90天","91-180天","181-365天","365天以上"})))</f>
        <v>Closed</v>
      </c>
      <c r="E1651" s="67" t="str" cm="1">
        <f t="array" ref="E1651">IF(A1651&lt;&gt;"kbb", "", IF(IFERROR(VALUE(V1651), 0)=MAX(INDEX(($A$2:$A$4929="kbb")*($L$2:$L$4929=L1651)*IFERROR(VALUE($V$2:$V$4929), 0), 0)), "最新", "歷史重複"))</f>
        <v/>
      </c>
      <c r="F1651" t="s">
        <v>7227</v>
      </c>
      <c r="G1651" t="s">
        <v>29</v>
      </c>
      <c r="H1651" t="s">
        <v>30</v>
      </c>
      <c r="I1651" t="s">
        <v>6154</v>
      </c>
      <c r="J1651" t="s">
        <v>7228</v>
      </c>
      <c r="K1651" t="s">
        <v>7229</v>
      </c>
      <c r="L1651" t="s">
        <v>7572</v>
      </c>
      <c r="M1651" t="s">
        <v>4205</v>
      </c>
      <c r="N1651" t="s">
        <v>1858</v>
      </c>
      <c r="O1651" t="s">
        <v>37</v>
      </c>
      <c r="P1651" t="s">
        <v>7573</v>
      </c>
      <c r="Q1651" t="s">
        <v>38</v>
      </c>
      <c r="R1651" t="s">
        <v>743</v>
      </c>
      <c r="S1651" t="s">
        <v>7275</v>
      </c>
      <c r="T1651" t="s">
        <v>7574</v>
      </c>
      <c r="U1651" t="s">
        <v>7277</v>
      </c>
      <c r="V1651" t="s">
        <v>7277</v>
      </c>
      <c r="W1651" t="s">
        <v>37</v>
      </c>
      <c r="X1651" t="s">
        <v>37</v>
      </c>
      <c r="Y1651" t="s">
        <v>37</v>
      </c>
      <c r="Z1651" t="s">
        <v>7575</v>
      </c>
      <c r="AA1651" t="s">
        <v>44</v>
      </c>
      <c r="AB1651" t="s">
        <v>44</v>
      </c>
      <c r="AC1651" t="s">
        <v>45</v>
      </c>
      <c r="AD1651" t="s">
        <v>1302</v>
      </c>
      <c r="AE1651" t="s">
        <v>7251</v>
      </c>
      <c r="AF1651" t="s">
        <v>48</v>
      </c>
      <c r="AG1651">
        <v>621702</v>
      </c>
      <c r="AH1651">
        <v>1</v>
      </c>
      <c r="AI1651">
        <v>1</v>
      </c>
    </row>
    <row r="1652" spans="1:35" ht="16.850000000000001" customHeight="1">
      <c r="A1652" s="65" t="str">
        <f>IF(L1652="","",IF(COUNTIF(Wip!K:K,L1652)=0,IF(W1652="","KGB","KBB"),IF(AND(_xlfn.IFNA(VLOOKUP(L1652,Wip!K:M,3,0),"")="Y",Q1652="MTCAPPLYCONF"),"On Hold",IF(W1652="","KGB","KBB"))))</f>
        <v>KGB</v>
      </c>
      <c r="B1652" s="65" t="str">
        <f>IF(A1652="on hold", "on hold",
 IF(A1652="KGB", "Standard Shipment",
  IF(IFERROR(IFERROR(VLOOKUP(L1652, List!D:J, 7, 0), VLOOKUP(L1652&amp;"", List!D:J, 7, 0)), 0)=0,
   IF(IFERROR(IFERROR(VLOOKUP(L1652, 'CND List'!$A:$C, 3, 0), VLOOKUP(L1652&amp;"", 'CND List'!$A:$C, 3, 0)), 0)=0,
    IF(A1652="KBB", "-", ""),
    IFERROR(VLOOKUP(L1652, 'CND List'!$A:$C, 3, 0), VLOOKUP(L1652&amp;"", 'CND List'!$A:$C, 3, 0))
   ),
   IFERROR(VLOOKUP(L1652, List!D:J, 7, 0), VLOOKUP(L1652&amp;"", List!D:J, 7, 0))
  )
 )
)</f>
        <v>Standard Shipment</v>
      </c>
      <c r="C1652" s="66" t="str">
        <f t="shared" si="26"/>
        <v>Standard Shipment</v>
      </c>
      <c r="D1652" s="67" t="str">
        <f ca="1">IF(C1652="Local Scrap","Closed",IFERROR(IF(A1652="kgb","Closed",IF(MID(C1652,5,1)="Q","Closed",LOOKUP(TODAY()-W1652, {0,31,91,181,366}, {"0-30天","31-90天","91-180天","181-365天","365天以上"}))), LOOKUP(TODAY()-Z1652, {0,31,91,181,366}, {"0-30天","31-90天","91-180天","181-365天","365天以上"})))</f>
        <v>Closed</v>
      </c>
      <c r="E1652" s="67" t="str" cm="1">
        <f t="array" ref="E1652">IF(A1652&lt;&gt;"kbb", "", IF(IFERROR(VALUE(V1652), 0)=MAX(INDEX(($A$2:$A$4929="kbb")*($L$2:$L$4929=L1652)*IFERROR(VALUE($V$2:$V$4929), 0), 0)), "最新", "歷史重複"))</f>
        <v/>
      </c>
      <c r="F1652" t="s">
        <v>7227</v>
      </c>
      <c r="G1652" t="s">
        <v>29</v>
      </c>
      <c r="H1652" t="s">
        <v>30</v>
      </c>
      <c r="I1652" t="s">
        <v>6154</v>
      </c>
      <c r="J1652" t="s">
        <v>7228</v>
      </c>
      <c r="K1652" t="s">
        <v>7229</v>
      </c>
      <c r="L1652" t="s">
        <v>7576</v>
      </c>
      <c r="M1652" t="s">
        <v>4205</v>
      </c>
      <c r="N1652" t="s">
        <v>1858</v>
      </c>
      <c r="O1652" t="s">
        <v>37</v>
      </c>
      <c r="P1652" t="s">
        <v>7577</v>
      </c>
      <c r="Q1652" t="s">
        <v>38</v>
      </c>
      <c r="R1652" t="s">
        <v>743</v>
      </c>
      <c r="S1652" t="s">
        <v>7275</v>
      </c>
      <c r="T1652" t="s">
        <v>7578</v>
      </c>
      <c r="U1652" t="s">
        <v>7235</v>
      </c>
      <c r="V1652" t="s">
        <v>7235</v>
      </c>
      <c r="W1652" t="s">
        <v>37</v>
      </c>
      <c r="X1652" t="s">
        <v>37</v>
      </c>
      <c r="Y1652" t="s">
        <v>37</v>
      </c>
      <c r="Z1652" t="s">
        <v>7579</v>
      </c>
      <c r="AA1652" t="s">
        <v>44</v>
      </c>
      <c r="AB1652" t="s">
        <v>44</v>
      </c>
      <c r="AC1652" t="s">
        <v>45</v>
      </c>
      <c r="AD1652" t="s">
        <v>1302</v>
      </c>
      <c r="AE1652" t="s">
        <v>7286</v>
      </c>
      <c r="AF1652" t="s">
        <v>48</v>
      </c>
      <c r="AG1652">
        <v>621802</v>
      </c>
      <c r="AH1652">
        <v>1</v>
      </c>
      <c r="AI1652">
        <v>1</v>
      </c>
    </row>
    <row r="1653" spans="1:35" ht="16.850000000000001" customHeight="1">
      <c r="A1653" s="65" t="str">
        <f>IF(L1653="","",IF(COUNTIF(Wip!K:K,L1653)=0,IF(W1653="","KGB","KBB"),IF(AND(_xlfn.IFNA(VLOOKUP(L1653,Wip!K:M,3,0),"")="Y",Q1653="MTCAPPLYCONF"),"On Hold",IF(W1653="","KGB","KBB"))))</f>
        <v>KGB</v>
      </c>
      <c r="B1653" s="65" t="str">
        <f>IF(A1653="on hold", "on hold",
 IF(A1653="KGB", "Standard Shipment",
  IF(IFERROR(IFERROR(VLOOKUP(L1653, List!D:J, 7, 0), VLOOKUP(L1653&amp;"", List!D:J, 7, 0)), 0)=0,
   IF(IFERROR(IFERROR(VLOOKUP(L1653, 'CND List'!$A:$C, 3, 0), VLOOKUP(L1653&amp;"", 'CND List'!$A:$C, 3, 0)), 0)=0,
    IF(A1653="KBB", "-", ""),
    IFERROR(VLOOKUP(L1653, 'CND List'!$A:$C, 3, 0), VLOOKUP(L1653&amp;"", 'CND List'!$A:$C, 3, 0))
   ),
   IFERROR(VLOOKUP(L1653, List!D:J, 7, 0), VLOOKUP(L1653&amp;"", List!D:J, 7, 0))
  )
 )
)</f>
        <v>Standard Shipment</v>
      </c>
      <c r="C1653" s="66" t="str">
        <f t="shared" si="26"/>
        <v>Standard Shipment</v>
      </c>
      <c r="D1653" s="67" t="str">
        <f ca="1">IF(C1653="Local Scrap","Closed",IFERROR(IF(A1653="kgb","Closed",IF(MID(C1653,5,1)="Q","Closed",LOOKUP(TODAY()-W1653, {0,31,91,181,366}, {"0-30天","31-90天","91-180天","181-365天","365天以上"}))), LOOKUP(TODAY()-Z1653, {0,31,91,181,366}, {"0-30天","31-90天","91-180天","181-365天","365天以上"})))</f>
        <v>Closed</v>
      </c>
      <c r="E1653" s="67" t="str" cm="1">
        <f t="array" ref="E1653">IF(A1653&lt;&gt;"kbb", "", IF(IFERROR(VALUE(V1653), 0)=MAX(INDEX(($A$2:$A$4929="kbb")*($L$2:$L$4929=L1653)*IFERROR(VALUE($V$2:$V$4929), 0), 0)), "最新", "歷史重複"))</f>
        <v/>
      </c>
      <c r="F1653" t="s">
        <v>7227</v>
      </c>
      <c r="G1653" t="s">
        <v>29</v>
      </c>
      <c r="H1653" t="s">
        <v>30</v>
      </c>
      <c r="I1653" t="s">
        <v>6154</v>
      </c>
      <c r="J1653" t="s">
        <v>7228</v>
      </c>
      <c r="K1653" t="s">
        <v>7229</v>
      </c>
      <c r="L1653" t="s">
        <v>7580</v>
      </c>
      <c r="M1653" t="s">
        <v>1746</v>
      </c>
      <c r="N1653" t="s">
        <v>1747</v>
      </c>
      <c r="O1653" t="s">
        <v>37</v>
      </c>
      <c r="P1653" t="s">
        <v>7581</v>
      </c>
      <c r="Q1653" t="s">
        <v>38</v>
      </c>
      <c r="R1653" t="s">
        <v>743</v>
      </c>
      <c r="S1653" t="s">
        <v>7233</v>
      </c>
      <c r="T1653" t="s">
        <v>7582</v>
      </c>
      <c r="U1653" t="s">
        <v>7235</v>
      </c>
      <c r="V1653" t="s">
        <v>7235</v>
      </c>
      <c r="W1653" t="s">
        <v>37</v>
      </c>
      <c r="X1653" t="s">
        <v>37</v>
      </c>
      <c r="Y1653" t="s">
        <v>37</v>
      </c>
      <c r="Z1653" t="s">
        <v>7583</v>
      </c>
      <c r="AA1653" t="s">
        <v>44</v>
      </c>
      <c r="AB1653" t="s">
        <v>44</v>
      </c>
      <c r="AC1653" t="s">
        <v>45</v>
      </c>
      <c r="AD1653" t="s">
        <v>1532</v>
      </c>
      <c r="AE1653" t="s">
        <v>7286</v>
      </c>
      <c r="AF1653" t="s">
        <v>48</v>
      </c>
      <c r="AG1653">
        <v>621802</v>
      </c>
      <c r="AH1653">
        <v>1</v>
      </c>
      <c r="AI1653">
        <v>1</v>
      </c>
    </row>
    <row r="1654" spans="1:35" ht="16.850000000000001" customHeight="1">
      <c r="A1654" s="65" t="str">
        <f>IF(L1654="","",IF(COUNTIF(Wip!K:K,L1654)=0,IF(W1654="","KGB","KBB"),IF(AND(_xlfn.IFNA(VLOOKUP(L1654,Wip!K:M,3,0),"")="Y",Q1654="MTCAPPLYCONF"),"On Hold",IF(W1654="","KGB","KBB"))))</f>
        <v>KGB</v>
      </c>
      <c r="B1654" s="65" t="str">
        <f>IF(A1654="on hold", "on hold",
 IF(A1654="KGB", "Standard Shipment",
  IF(IFERROR(IFERROR(VLOOKUP(L1654, List!D:J, 7, 0), VLOOKUP(L1654&amp;"", List!D:J, 7, 0)), 0)=0,
   IF(IFERROR(IFERROR(VLOOKUP(L1654, 'CND List'!$A:$C, 3, 0), VLOOKUP(L1654&amp;"", 'CND List'!$A:$C, 3, 0)), 0)=0,
    IF(A1654="KBB", "-", ""),
    IFERROR(VLOOKUP(L1654, 'CND List'!$A:$C, 3, 0), VLOOKUP(L1654&amp;"", 'CND List'!$A:$C, 3, 0))
   ),
   IFERROR(VLOOKUP(L1654, List!D:J, 7, 0), VLOOKUP(L1654&amp;"", List!D:J, 7, 0))
  )
 )
)</f>
        <v>Standard Shipment</v>
      </c>
      <c r="C1654" s="66" t="str">
        <f t="shared" si="26"/>
        <v>Standard Shipment</v>
      </c>
      <c r="D1654" s="67" t="str">
        <f ca="1">IF(C1654="Local Scrap","Closed",IFERROR(IF(A1654="kgb","Closed",IF(MID(C1654,5,1)="Q","Closed",LOOKUP(TODAY()-W1654, {0,31,91,181,366}, {"0-30天","31-90天","91-180天","181-365天","365天以上"}))), LOOKUP(TODAY()-Z1654, {0,31,91,181,366}, {"0-30天","31-90天","91-180天","181-365天","365天以上"})))</f>
        <v>Closed</v>
      </c>
      <c r="E1654" s="67" t="str" cm="1">
        <f t="array" ref="E1654">IF(A1654&lt;&gt;"kbb", "", IF(IFERROR(VALUE(V1654), 0)=MAX(INDEX(($A$2:$A$4929="kbb")*($L$2:$L$4929=L1654)*IFERROR(VALUE($V$2:$V$4929), 0), 0)), "最新", "歷史重複"))</f>
        <v/>
      </c>
      <c r="F1654" t="s">
        <v>7227</v>
      </c>
      <c r="G1654" t="s">
        <v>29</v>
      </c>
      <c r="H1654" t="s">
        <v>30</v>
      </c>
      <c r="I1654" t="s">
        <v>6154</v>
      </c>
      <c r="J1654" t="s">
        <v>7228</v>
      </c>
      <c r="K1654" t="s">
        <v>7229</v>
      </c>
      <c r="L1654" t="s">
        <v>7584</v>
      </c>
      <c r="M1654" t="s">
        <v>1746</v>
      </c>
      <c r="N1654" t="s">
        <v>1747</v>
      </c>
      <c r="O1654" t="s">
        <v>37</v>
      </c>
      <c r="P1654" t="s">
        <v>7585</v>
      </c>
      <c r="Q1654" t="s">
        <v>38</v>
      </c>
      <c r="R1654" t="s">
        <v>743</v>
      </c>
      <c r="S1654" t="s">
        <v>7354</v>
      </c>
      <c r="T1654" t="s">
        <v>7586</v>
      </c>
      <c r="U1654" t="s">
        <v>7235</v>
      </c>
      <c r="V1654" t="s">
        <v>7235</v>
      </c>
      <c r="W1654" t="s">
        <v>37</v>
      </c>
      <c r="X1654" t="s">
        <v>37</v>
      </c>
      <c r="Y1654" t="s">
        <v>37</v>
      </c>
      <c r="Z1654" t="s">
        <v>7587</v>
      </c>
      <c r="AA1654" t="s">
        <v>44</v>
      </c>
      <c r="AB1654" t="s">
        <v>44</v>
      </c>
      <c r="AC1654" t="s">
        <v>45</v>
      </c>
      <c r="AD1654" t="s">
        <v>1532</v>
      </c>
      <c r="AE1654" t="s">
        <v>7237</v>
      </c>
      <c r="AF1654" t="s">
        <v>48</v>
      </c>
      <c r="AG1654">
        <v>621802</v>
      </c>
      <c r="AH1654">
        <v>1</v>
      </c>
      <c r="AI1654">
        <v>1</v>
      </c>
    </row>
    <row r="1655" spans="1:35" ht="16.850000000000001" customHeight="1">
      <c r="A1655" s="65" t="str">
        <f>IF(L1655="","",IF(COUNTIF(Wip!K:K,L1655)=0,IF(W1655="","KGB","KBB"),IF(AND(_xlfn.IFNA(VLOOKUP(L1655,Wip!K:M,3,0),"")="Y",Q1655="MTCAPPLYCONF"),"On Hold",IF(W1655="","KGB","KBB"))))</f>
        <v>KGB</v>
      </c>
      <c r="B1655" s="65" t="str">
        <f>IF(A1655="on hold", "on hold",
 IF(A1655="KGB", "Standard Shipment",
  IF(IFERROR(IFERROR(VLOOKUP(L1655, List!D:J, 7, 0), VLOOKUP(L1655&amp;"", List!D:J, 7, 0)), 0)=0,
   IF(IFERROR(IFERROR(VLOOKUP(L1655, 'CND List'!$A:$C, 3, 0), VLOOKUP(L1655&amp;"", 'CND List'!$A:$C, 3, 0)), 0)=0,
    IF(A1655="KBB", "-", ""),
    IFERROR(VLOOKUP(L1655, 'CND List'!$A:$C, 3, 0), VLOOKUP(L1655&amp;"", 'CND List'!$A:$C, 3, 0))
   ),
   IFERROR(VLOOKUP(L1655, List!D:J, 7, 0), VLOOKUP(L1655&amp;"", List!D:J, 7, 0))
  )
 )
)</f>
        <v>Standard Shipment</v>
      </c>
      <c r="C1655" s="66" t="str">
        <f t="shared" si="26"/>
        <v>Standard Shipment</v>
      </c>
      <c r="D1655" s="67" t="str">
        <f ca="1">IF(C1655="Local Scrap","Closed",IFERROR(IF(A1655="kgb","Closed",IF(MID(C1655,5,1)="Q","Closed",LOOKUP(TODAY()-W1655, {0,31,91,181,366}, {"0-30天","31-90天","91-180天","181-365天","365天以上"}))), LOOKUP(TODAY()-Z1655, {0,31,91,181,366}, {"0-30天","31-90天","91-180天","181-365天","365天以上"})))</f>
        <v>Closed</v>
      </c>
      <c r="E1655" s="67" t="str" cm="1">
        <f t="array" ref="E1655">IF(A1655&lt;&gt;"kbb", "", IF(IFERROR(VALUE(V1655), 0)=MAX(INDEX(($A$2:$A$4929="kbb")*($L$2:$L$4929=L1655)*IFERROR(VALUE($V$2:$V$4929), 0), 0)), "最新", "歷史重複"))</f>
        <v/>
      </c>
      <c r="F1655" t="s">
        <v>7227</v>
      </c>
      <c r="G1655" t="s">
        <v>29</v>
      </c>
      <c r="H1655" t="s">
        <v>30</v>
      </c>
      <c r="I1655" t="s">
        <v>6154</v>
      </c>
      <c r="J1655" t="s">
        <v>7228</v>
      </c>
      <c r="K1655" t="s">
        <v>7229</v>
      </c>
      <c r="L1655" t="s">
        <v>7588</v>
      </c>
      <c r="M1655" t="s">
        <v>4265</v>
      </c>
      <c r="N1655" t="s">
        <v>2055</v>
      </c>
      <c r="O1655" t="s">
        <v>37</v>
      </c>
      <c r="P1655" t="s">
        <v>7589</v>
      </c>
      <c r="Q1655" t="s">
        <v>38</v>
      </c>
      <c r="R1655" t="s">
        <v>743</v>
      </c>
      <c r="S1655" t="s">
        <v>7263</v>
      </c>
      <c r="T1655" t="s">
        <v>7590</v>
      </c>
      <c r="U1655" t="s">
        <v>7290</v>
      </c>
      <c r="V1655" t="s">
        <v>7290</v>
      </c>
      <c r="W1655" t="s">
        <v>37</v>
      </c>
      <c r="X1655" t="s">
        <v>37</v>
      </c>
      <c r="Y1655" t="s">
        <v>37</v>
      </c>
      <c r="Z1655" t="s">
        <v>7591</v>
      </c>
      <c r="AA1655" t="s">
        <v>44</v>
      </c>
      <c r="AB1655" t="s">
        <v>44</v>
      </c>
      <c r="AC1655" t="s">
        <v>45</v>
      </c>
      <c r="AD1655" t="s">
        <v>1288</v>
      </c>
      <c r="AE1655" t="s">
        <v>7323</v>
      </c>
      <c r="AF1655" t="s">
        <v>48</v>
      </c>
      <c r="AG1655">
        <v>621802</v>
      </c>
      <c r="AH1655">
        <v>1</v>
      </c>
      <c r="AI1655">
        <v>1</v>
      </c>
    </row>
    <row r="1656" spans="1:35" ht="16.850000000000001" customHeight="1">
      <c r="A1656" s="65" t="str">
        <f>IF(L1656="","",IF(COUNTIF(Wip!K:K,L1656)=0,IF(W1656="","KGB","KBB"),IF(AND(_xlfn.IFNA(VLOOKUP(L1656,Wip!K:M,3,0),"")="Y",Q1656="MTCAPPLYCONF"),"On Hold",IF(W1656="","KGB","KBB"))))</f>
        <v>KGB</v>
      </c>
      <c r="B1656" s="65" t="str">
        <f>IF(A1656="on hold", "on hold",
 IF(A1656="KGB", "Standard Shipment",
  IF(IFERROR(IFERROR(VLOOKUP(L1656, List!D:J, 7, 0), VLOOKUP(L1656&amp;"", List!D:J, 7, 0)), 0)=0,
   IF(IFERROR(IFERROR(VLOOKUP(L1656, 'CND List'!$A:$C, 3, 0), VLOOKUP(L1656&amp;"", 'CND List'!$A:$C, 3, 0)), 0)=0,
    IF(A1656="KBB", "-", ""),
    IFERROR(VLOOKUP(L1656, 'CND List'!$A:$C, 3, 0), VLOOKUP(L1656&amp;"", 'CND List'!$A:$C, 3, 0))
   ),
   IFERROR(VLOOKUP(L1656, List!D:J, 7, 0), VLOOKUP(L1656&amp;"", List!D:J, 7, 0))
  )
 )
)</f>
        <v>Standard Shipment</v>
      </c>
      <c r="C1656" s="66" t="str">
        <f t="shared" si="26"/>
        <v>Standard Shipment</v>
      </c>
      <c r="D1656" s="67" t="str">
        <f ca="1">IF(C1656="Local Scrap","Closed",IFERROR(IF(A1656="kgb","Closed",IF(MID(C1656,5,1)="Q","Closed",LOOKUP(TODAY()-W1656, {0,31,91,181,366}, {"0-30天","31-90天","91-180天","181-365天","365天以上"}))), LOOKUP(TODAY()-Z1656, {0,31,91,181,366}, {"0-30天","31-90天","91-180天","181-365天","365天以上"})))</f>
        <v>Closed</v>
      </c>
      <c r="E1656" s="67" t="str" cm="1">
        <f t="array" ref="E1656">IF(A1656&lt;&gt;"kbb", "", IF(IFERROR(VALUE(V1656), 0)=MAX(INDEX(($A$2:$A$4929="kbb")*($L$2:$L$4929=L1656)*IFERROR(VALUE($V$2:$V$4929), 0), 0)), "最新", "歷史重複"))</f>
        <v/>
      </c>
      <c r="F1656" t="s">
        <v>7227</v>
      </c>
      <c r="G1656" t="s">
        <v>29</v>
      </c>
      <c r="H1656" t="s">
        <v>30</v>
      </c>
      <c r="I1656" t="s">
        <v>6154</v>
      </c>
      <c r="J1656" t="s">
        <v>7228</v>
      </c>
      <c r="K1656" t="s">
        <v>7229</v>
      </c>
      <c r="L1656" t="s">
        <v>7592</v>
      </c>
      <c r="M1656" t="s">
        <v>1746</v>
      </c>
      <c r="N1656" t="s">
        <v>1747</v>
      </c>
      <c r="O1656" t="s">
        <v>37</v>
      </c>
      <c r="P1656" t="s">
        <v>7593</v>
      </c>
      <c r="Q1656" t="s">
        <v>38</v>
      </c>
      <c r="R1656" t="s">
        <v>743</v>
      </c>
      <c r="S1656" t="s">
        <v>7263</v>
      </c>
      <c r="T1656" t="s">
        <v>7594</v>
      </c>
      <c r="U1656" t="s">
        <v>7290</v>
      </c>
      <c r="V1656" t="s">
        <v>7290</v>
      </c>
      <c r="W1656" t="s">
        <v>37</v>
      </c>
      <c r="X1656" t="s">
        <v>37</v>
      </c>
      <c r="Y1656" t="s">
        <v>37</v>
      </c>
      <c r="Z1656" t="s">
        <v>7595</v>
      </c>
      <c r="AA1656" t="s">
        <v>44</v>
      </c>
      <c r="AB1656" t="s">
        <v>44</v>
      </c>
      <c r="AC1656" t="s">
        <v>45</v>
      </c>
      <c r="AD1656" t="s">
        <v>1532</v>
      </c>
      <c r="AE1656" t="s">
        <v>7323</v>
      </c>
      <c r="AF1656" t="s">
        <v>48</v>
      </c>
      <c r="AG1656">
        <v>621802</v>
      </c>
      <c r="AH1656">
        <v>1</v>
      </c>
      <c r="AI1656">
        <v>1</v>
      </c>
    </row>
    <row r="1657" spans="1:35" ht="16.850000000000001" customHeight="1">
      <c r="A1657" s="65" t="str">
        <f>IF(L1657="","",IF(COUNTIF(Wip!K:K,L1657)=0,IF(W1657="","KGB","KBB"),IF(AND(_xlfn.IFNA(VLOOKUP(L1657,Wip!K:M,3,0),"")="Y",Q1657="MTCAPPLYCONF"),"On Hold",IF(W1657="","KGB","KBB"))))</f>
        <v>KGB</v>
      </c>
      <c r="B1657" s="65" t="str">
        <f>IF(A1657="on hold", "on hold",
 IF(A1657="KGB", "Standard Shipment",
  IF(IFERROR(IFERROR(VLOOKUP(L1657, List!D:J, 7, 0), VLOOKUP(L1657&amp;"", List!D:J, 7, 0)), 0)=0,
   IF(IFERROR(IFERROR(VLOOKUP(L1657, 'CND List'!$A:$C, 3, 0), VLOOKUP(L1657&amp;"", 'CND List'!$A:$C, 3, 0)), 0)=0,
    IF(A1657="KBB", "-", ""),
    IFERROR(VLOOKUP(L1657, 'CND List'!$A:$C, 3, 0), VLOOKUP(L1657&amp;"", 'CND List'!$A:$C, 3, 0))
   ),
   IFERROR(VLOOKUP(L1657, List!D:J, 7, 0), VLOOKUP(L1657&amp;"", List!D:J, 7, 0))
  )
 )
)</f>
        <v>Standard Shipment</v>
      </c>
      <c r="C1657" s="66" t="str">
        <f t="shared" si="26"/>
        <v>Standard Shipment</v>
      </c>
      <c r="D1657" s="67" t="str">
        <f ca="1">IF(C1657="Local Scrap","Closed",IFERROR(IF(A1657="kgb","Closed",IF(MID(C1657,5,1)="Q","Closed",LOOKUP(TODAY()-W1657, {0,31,91,181,366}, {"0-30天","31-90天","91-180天","181-365天","365天以上"}))), LOOKUP(TODAY()-Z1657, {0,31,91,181,366}, {"0-30天","31-90天","91-180天","181-365天","365天以上"})))</f>
        <v>Closed</v>
      </c>
      <c r="E1657" s="67" t="str" cm="1">
        <f t="array" ref="E1657">IF(A1657&lt;&gt;"kbb", "", IF(IFERROR(VALUE(V1657), 0)=MAX(INDEX(($A$2:$A$4929="kbb")*($L$2:$L$4929=L1657)*IFERROR(VALUE($V$2:$V$4929), 0), 0)), "最新", "歷史重複"))</f>
        <v/>
      </c>
      <c r="F1657" t="s">
        <v>7227</v>
      </c>
      <c r="G1657" t="s">
        <v>29</v>
      </c>
      <c r="H1657" t="s">
        <v>30</v>
      </c>
      <c r="I1657" t="s">
        <v>6154</v>
      </c>
      <c r="J1657" t="s">
        <v>7228</v>
      </c>
      <c r="K1657" t="s">
        <v>7229</v>
      </c>
      <c r="L1657" t="s">
        <v>7596</v>
      </c>
      <c r="M1657" t="s">
        <v>7231</v>
      </c>
      <c r="N1657" t="s">
        <v>1747</v>
      </c>
      <c r="O1657" t="s">
        <v>37</v>
      </c>
      <c r="P1657" t="s">
        <v>7597</v>
      </c>
      <c r="Q1657" t="s">
        <v>38</v>
      </c>
      <c r="R1657" t="s">
        <v>743</v>
      </c>
      <c r="S1657" t="s">
        <v>7263</v>
      </c>
      <c r="T1657" t="s">
        <v>7598</v>
      </c>
      <c r="U1657" t="s">
        <v>7290</v>
      </c>
      <c r="V1657" t="s">
        <v>7290</v>
      </c>
      <c r="W1657" t="s">
        <v>37</v>
      </c>
      <c r="X1657" t="s">
        <v>37</v>
      </c>
      <c r="Y1657" t="s">
        <v>37</v>
      </c>
      <c r="Z1657" t="s">
        <v>7599</v>
      </c>
      <c r="AA1657" t="s">
        <v>44</v>
      </c>
      <c r="AB1657" t="s">
        <v>44</v>
      </c>
      <c r="AC1657" t="s">
        <v>45</v>
      </c>
      <c r="AD1657" t="s">
        <v>1532</v>
      </c>
      <c r="AE1657" t="s">
        <v>7286</v>
      </c>
      <c r="AF1657" t="s">
        <v>48</v>
      </c>
      <c r="AG1657">
        <v>621802</v>
      </c>
      <c r="AH1657">
        <v>1</v>
      </c>
      <c r="AI1657">
        <v>1</v>
      </c>
    </row>
    <row r="1658" spans="1:35" ht="16.850000000000001" customHeight="1">
      <c r="A1658" s="65" t="str">
        <f>IF(L1658="","",IF(COUNTIF(Wip!K:K,L1658)=0,IF(W1658="","KGB","KBB"),IF(AND(_xlfn.IFNA(VLOOKUP(L1658,Wip!K:M,3,0),"")="Y",Q1658="MTCAPPLYCONF"),"On Hold",IF(W1658="","KGB","KBB"))))</f>
        <v>KBB</v>
      </c>
      <c r="B1658" s="65">
        <f>IF(A1658="on hold", "on hold",
 IF(A1658="KGB", "Standard Shipment",
  IF(IFERROR(IFERROR(VLOOKUP(L1658, List!D:J, 7, 0), VLOOKUP(L1658&amp;"", List!D:J, 7, 0)), 0)=0,
   IF(IFERROR(IFERROR(VLOOKUP(L1658, 'CND List'!$A:$C, 3, 0), VLOOKUP(L1658&amp;"", 'CND List'!$A:$C, 3, 0)), 0)=0,
    IF(A1658="KBB", "-", ""),
    IFERROR(VLOOKUP(L1658, 'CND List'!$A:$C, 3, 0), VLOOKUP(L1658&amp;"", 'CND List'!$A:$C, 3, 0))
   ),
   IFERROR(VLOOKUP(L1658, List!D:J, 7, 0), VLOOKUP(L1658&amp;"", List!D:J, 7, 0))
  )
 )
)</f>
        <v>46297</v>
      </c>
      <c r="C1658" s="66" t="str">
        <f t="shared" si="26"/>
        <v>2026Q4</v>
      </c>
      <c r="D1658" s="67" t="str">
        <f ca="1">IF(C1658="Local Scrap","Closed",IFERROR(IF(A1658="kgb","Closed",IF(MID(C1658,5,1)="Q","Closed",LOOKUP(TODAY()-W1658, {0,31,91,181,366}, {"0-30天","31-90天","91-180天","181-365天","365天以上"}))), LOOKUP(TODAY()-Z1658, {0,31,91,181,366}, {"0-30天","31-90天","91-180天","181-365天","365天以上"})))</f>
        <v>Closed</v>
      </c>
      <c r="E1658" s="67" t="str" cm="1">
        <f t="array" ref="E1658">IF(A1658&lt;&gt;"kbb", "", IF(IFERROR(VALUE(V1658), 0)=MAX(INDEX(($A$2:$A$4929="kbb")*($L$2:$L$4929=L1658)*IFERROR(VALUE($V$2:$V$4929), 0), 0)), "最新", "歷史重複"))</f>
        <v>最新</v>
      </c>
      <c r="F1658" t="s">
        <v>7227</v>
      </c>
      <c r="G1658" t="s">
        <v>29</v>
      </c>
      <c r="H1658" t="s">
        <v>30</v>
      </c>
      <c r="I1658" t="s">
        <v>6154</v>
      </c>
      <c r="J1658" t="s">
        <v>7228</v>
      </c>
      <c r="K1658" t="s">
        <v>7229</v>
      </c>
      <c r="L1658" t="s">
        <v>7600</v>
      </c>
      <c r="M1658" t="s">
        <v>4265</v>
      </c>
      <c r="N1658" t="s">
        <v>2055</v>
      </c>
      <c r="O1658" t="s">
        <v>37</v>
      </c>
      <c r="P1658" t="s">
        <v>7600</v>
      </c>
      <c r="Q1658" t="s">
        <v>38</v>
      </c>
      <c r="R1658" t="s">
        <v>53</v>
      </c>
      <c r="S1658" t="s">
        <v>7263</v>
      </c>
      <c r="T1658" t="s">
        <v>37</v>
      </c>
      <c r="U1658" t="s">
        <v>37</v>
      </c>
      <c r="V1658" t="s">
        <v>7601</v>
      </c>
      <c r="W1658" t="s">
        <v>3802</v>
      </c>
      <c r="X1658" t="s">
        <v>114</v>
      </c>
      <c r="Y1658" t="s">
        <v>3803</v>
      </c>
      <c r="Z1658" t="s">
        <v>7602</v>
      </c>
      <c r="AA1658" t="s">
        <v>44</v>
      </c>
      <c r="AB1658" t="s">
        <v>44</v>
      </c>
      <c r="AC1658" t="s">
        <v>117</v>
      </c>
      <c r="AD1658" t="s">
        <v>1288</v>
      </c>
      <c r="AE1658" t="s">
        <v>37</v>
      </c>
      <c r="AF1658" t="s">
        <v>37</v>
      </c>
      <c r="AG1658" t="s">
        <v>37</v>
      </c>
      <c r="AH1658" t="s">
        <v>37</v>
      </c>
      <c r="AI1658" t="s">
        <v>37</v>
      </c>
    </row>
    <row r="1659" spans="1:35" ht="16.850000000000001" customHeight="1">
      <c r="A1659" s="65" t="str">
        <f>IF(L1659="","",IF(COUNTIF(Wip!K:K,L1659)=0,IF(W1659="","KGB","KBB"),IF(AND(_xlfn.IFNA(VLOOKUP(L1659,Wip!K:M,3,0),"")="Y",Q1659="MTCAPPLYCONF"),"On Hold",IF(W1659="","KGB","KBB"))))</f>
        <v>KGB</v>
      </c>
      <c r="B1659" s="65" t="str">
        <f>IF(A1659="on hold", "on hold",
 IF(A1659="KGB", "Standard Shipment",
  IF(IFERROR(IFERROR(VLOOKUP(L1659, List!D:J, 7, 0), VLOOKUP(L1659&amp;"", List!D:J, 7, 0)), 0)=0,
   IF(IFERROR(IFERROR(VLOOKUP(L1659, 'CND List'!$A:$C, 3, 0), VLOOKUP(L1659&amp;"", 'CND List'!$A:$C, 3, 0)), 0)=0,
    IF(A1659="KBB", "-", ""),
    IFERROR(VLOOKUP(L1659, 'CND List'!$A:$C, 3, 0), VLOOKUP(L1659&amp;"", 'CND List'!$A:$C, 3, 0))
   ),
   IFERROR(VLOOKUP(L1659, List!D:J, 7, 0), VLOOKUP(L1659&amp;"", List!D:J, 7, 0))
  )
 )
)</f>
        <v>Standard Shipment</v>
      </c>
      <c r="C1659" s="66" t="str">
        <f t="shared" ref="C1659:C1722" si="27">IF(A1659="on hold", "on hold", IF(B1659="on hold", "wait for return customer", IF(B1659="CND Sceond Pass", "Standard Shipment", IF(AND(A1659="kgb", OR(B1659="-", B1659="", B1659="#N/A")), "Standard Shipment", IF(AND(A1659="kbb", OR(B1659="-", B1659="", B1659="#N/A")), "wait for return customer", IF(OR(B1659="Local Scrap", B1659="SBF to be notified", B1659="VRAM is pending RTV", B1659="BU未結案"), B1659, IF(OR(B1659="scrap結案", B1659="良品結案", LEFT(B1659,2)="sc", LEFT(B1659,2)="良品"), "CND結案", IF(ISNUMBER(B1659), YEAR(B1659) &amp; "Q" &amp; INT((MONTH(B1659)+2)/3), IF(ISERROR(DATEVALUE(TEXT(B1659,"yyyy/mm/dd"))), IF(ISNA(B1659), "#N/A", B1659), YEAR(DATEVALUE(TEXT(B1659,"yyyy/mm/dd"))) &amp; "Q" &amp; INT((MONTH(DATEVALUE(TEXT(B1659,"yyyy/mm/dd")))+2)/3))))))))))</f>
        <v>Standard Shipment</v>
      </c>
      <c r="D1659" s="67" t="str">
        <f ca="1">IF(C1659="Local Scrap","Closed",IFERROR(IF(A1659="kgb","Closed",IF(MID(C1659,5,1)="Q","Closed",LOOKUP(TODAY()-W1659, {0,31,91,181,366}, {"0-30天","31-90天","91-180天","181-365天","365天以上"}))), LOOKUP(TODAY()-Z1659, {0,31,91,181,366}, {"0-30天","31-90天","91-180天","181-365天","365天以上"})))</f>
        <v>Closed</v>
      </c>
      <c r="E1659" s="67" t="str" cm="1">
        <f t="array" ref="E1659">IF(A1659&lt;&gt;"kbb", "", IF(IFERROR(VALUE(V1659), 0)=MAX(INDEX(($A$2:$A$4929="kbb")*($L$2:$L$4929=L1659)*IFERROR(VALUE($V$2:$V$4929), 0), 0)), "最新", "歷史重複"))</f>
        <v/>
      </c>
      <c r="F1659" t="s">
        <v>7227</v>
      </c>
      <c r="G1659" t="s">
        <v>29</v>
      </c>
      <c r="H1659" t="s">
        <v>30</v>
      </c>
      <c r="I1659" t="s">
        <v>6154</v>
      </c>
      <c r="J1659" t="s">
        <v>7228</v>
      </c>
      <c r="K1659" t="s">
        <v>7229</v>
      </c>
      <c r="L1659" t="s">
        <v>7603</v>
      </c>
      <c r="M1659" t="s">
        <v>4265</v>
      </c>
      <c r="N1659" t="s">
        <v>2055</v>
      </c>
      <c r="O1659" t="s">
        <v>37</v>
      </c>
      <c r="P1659" t="s">
        <v>7604</v>
      </c>
      <c r="Q1659" t="s">
        <v>38</v>
      </c>
      <c r="R1659" t="s">
        <v>53</v>
      </c>
      <c r="S1659" t="s">
        <v>7263</v>
      </c>
      <c r="T1659" t="s">
        <v>7605</v>
      </c>
      <c r="U1659" t="s">
        <v>7265</v>
      </c>
      <c r="V1659" t="s">
        <v>7265</v>
      </c>
      <c r="W1659" t="s">
        <v>37</v>
      </c>
      <c r="X1659" t="s">
        <v>37</v>
      </c>
      <c r="Y1659" t="s">
        <v>37</v>
      </c>
      <c r="Z1659" t="s">
        <v>7606</v>
      </c>
      <c r="AA1659" t="s">
        <v>44</v>
      </c>
      <c r="AB1659" t="s">
        <v>44</v>
      </c>
      <c r="AC1659" t="s">
        <v>45</v>
      </c>
      <c r="AD1659" t="s">
        <v>1288</v>
      </c>
      <c r="AE1659" t="s">
        <v>7607</v>
      </c>
      <c r="AF1659" t="s">
        <v>48</v>
      </c>
      <c r="AG1659">
        <v>621922</v>
      </c>
      <c r="AH1659">
        <v>1</v>
      </c>
      <c r="AI1659">
        <v>1</v>
      </c>
    </row>
    <row r="1660" spans="1:35" ht="16.850000000000001" customHeight="1">
      <c r="A1660" s="65" t="str">
        <f>IF(L1660="","",IF(COUNTIF(Wip!K:K,L1660)=0,IF(W1660="","KGB","KBB"),IF(AND(_xlfn.IFNA(VLOOKUP(L1660,Wip!K:M,3,0),"")="Y",Q1660="MTCAPPLYCONF"),"On Hold",IF(W1660="","KGB","KBB"))))</f>
        <v>KGB</v>
      </c>
      <c r="B1660" s="65" t="str">
        <f>IF(A1660="on hold", "on hold",
 IF(A1660="KGB", "Standard Shipment",
  IF(IFERROR(IFERROR(VLOOKUP(L1660, List!D:J, 7, 0), VLOOKUP(L1660&amp;"", List!D:J, 7, 0)), 0)=0,
   IF(IFERROR(IFERROR(VLOOKUP(L1660, 'CND List'!$A:$C, 3, 0), VLOOKUP(L1660&amp;"", 'CND List'!$A:$C, 3, 0)), 0)=0,
    IF(A1660="KBB", "-", ""),
    IFERROR(VLOOKUP(L1660, 'CND List'!$A:$C, 3, 0), VLOOKUP(L1660&amp;"", 'CND List'!$A:$C, 3, 0))
   ),
   IFERROR(VLOOKUP(L1660, List!D:J, 7, 0), VLOOKUP(L1660&amp;"", List!D:J, 7, 0))
  )
 )
)</f>
        <v>Standard Shipment</v>
      </c>
      <c r="C1660" s="66" t="str">
        <f t="shared" si="27"/>
        <v>Standard Shipment</v>
      </c>
      <c r="D1660" s="67" t="str">
        <f ca="1">IF(C1660="Local Scrap","Closed",IFERROR(IF(A1660="kgb","Closed",IF(MID(C1660,5,1)="Q","Closed",LOOKUP(TODAY()-W1660, {0,31,91,181,366}, {"0-30天","31-90天","91-180天","181-365天","365天以上"}))), LOOKUP(TODAY()-Z1660, {0,31,91,181,366}, {"0-30天","31-90天","91-180天","181-365天","365天以上"})))</f>
        <v>Closed</v>
      </c>
      <c r="E1660" s="67" t="str" cm="1">
        <f t="array" ref="E1660">IF(A1660&lt;&gt;"kbb", "", IF(IFERROR(VALUE(V1660), 0)=MAX(INDEX(($A$2:$A$4929="kbb")*($L$2:$L$4929=L1660)*IFERROR(VALUE($V$2:$V$4929), 0), 0)), "最新", "歷史重複"))</f>
        <v/>
      </c>
      <c r="F1660" t="s">
        <v>7227</v>
      </c>
      <c r="G1660" t="s">
        <v>29</v>
      </c>
      <c r="H1660" t="s">
        <v>30</v>
      </c>
      <c r="I1660" t="s">
        <v>6154</v>
      </c>
      <c r="J1660" t="s">
        <v>7228</v>
      </c>
      <c r="K1660" t="s">
        <v>7229</v>
      </c>
      <c r="L1660" t="s">
        <v>7608</v>
      </c>
      <c r="M1660" t="s">
        <v>1259</v>
      </c>
      <c r="N1660" t="s">
        <v>1260</v>
      </c>
      <c r="O1660" t="s">
        <v>37</v>
      </c>
      <c r="P1660" t="s">
        <v>7609</v>
      </c>
      <c r="Q1660" t="s">
        <v>38</v>
      </c>
      <c r="R1660" t="s">
        <v>743</v>
      </c>
      <c r="S1660" t="s">
        <v>7396</v>
      </c>
      <c r="T1660" t="s">
        <v>7610</v>
      </c>
      <c r="U1660" t="s">
        <v>7356</v>
      </c>
      <c r="V1660" t="s">
        <v>7356</v>
      </c>
      <c r="W1660" t="s">
        <v>37</v>
      </c>
      <c r="X1660" t="s">
        <v>37</v>
      </c>
      <c r="Y1660" t="s">
        <v>37</v>
      </c>
      <c r="Z1660" t="s">
        <v>7611</v>
      </c>
      <c r="AA1660" t="s">
        <v>44</v>
      </c>
      <c r="AB1660" t="s">
        <v>44</v>
      </c>
      <c r="AC1660" t="s">
        <v>45</v>
      </c>
      <c r="AD1660" t="s">
        <v>1257</v>
      </c>
      <c r="AE1660" t="s">
        <v>7612</v>
      </c>
      <c r="AF1660" t="s">
        <v>48</v>
      </c>
      <c r="AG1660">
        <v>621748</v>
      </c>
      <c r="AH1660">
        <v>1</v>
      </c>
      <c r="AI1660">
        <v>1</v>
      </c>
    </row>
    <row r="1661" spans="1:35" ht="16.850000000000001" customHeight="1">
      <c r="A1661" s="65" t="str">
        <f>IF(L1661="","",IF(COUNTIF(Wip!K:K,L1661)=0,IF(W1661="","KGB","KBB"),IF(AND(_xlfn.IFNA(VLOOKUP(L1661,Wip!K:M,3,0),"")="Y",Q1661="MTCAPPLYCONF"),"On Hold",IF(W1661="","KGB","KBB"))))</f>
        <v>KGB</v>
      </c>
      <c r="B1661" s="65" t="str">
        <f>IF(A1661="on hold", "on hold",
 IF(A1661="KGB", "Standard Shipment",
  IF(IFERROR(IFERROR(VLOOKUP(L1661, List!D:J, 7, 0), VLOOKUP(L1661&amp;"", List!D:J, 7, 0)), 0)=0,
   IF(IFERROR(IFERROR(VLOOKUP(L1661, 'CND List'!$A:$C, 3, 0), VLOOKUP(L1661&amp;"", 'CND List'!$A:$C, 3, 0)), 0)=0,
    IF(A1661="KBB", "-", ""),
    IFERROR(VLOOKUP(L1661, 'CND List'!$A:$C, 3, 0), VLOOKUP(L1661&amp;"", 'CND List'!$A:$C, 3, 0))
   ),
   IFERROR(VLOOKUP(L1661, List!D:J, 7, 0), VLOOKUP(L1661&amp;"", List!D:J, 7, 0))
  )
 )
)</f>
        <v>Standard Shipment</v>
      </c>
      <c r="C1661" s="66" t="str">
        <f t="shared" si="27"/>
        <v>Standard Shipment</v>
      </c>
      <c r="D1661" s="67" t="str">
        <f ca="1">IF(C1661="Local Scrap","Closed",IFERROR(IF(A1661="kgb","Closed",IF(MID(C1661,5,1)="Q","Closed",LOOKUP(TODAY()-W1661, {0,31,91,181,366}, {"0-30天","31-90天","91-180天","181-365天","365天以上"}))), LOOKUP(TODAY()-Z1661, {0,31,91,181,366}, {"0-30天","31-90天","91-180天","181-365天","365天以上"})))</f>
        <v>Closed</v>
      </c>
      <c r="E1661" s="67" t="str" cm="1">
        <f t="array" ref="E1661">IF(A1661&lt;&gt;"kbb", "", IF(IFERROR(VALUE(V1661), 0)=MAX(INDEX(($A$2:$A$4929="kbb")*($L$2:$L$4929=L1661)*IFERROR(VALUE($V$2:$V$4929), 0), 0)), "最新", "歷史重複"))</f>
        <v/>
      </c>
      <c r="F1661" t="s">
        <v>7227</v>
      </c>
      <c r="G1661" t="s">
        <v>29</v>
      </c>
      <c r="H1661" t="s">
        <v>30</v>
      </c>
      <c r="I1661" t="s">
        <v>6154</v>
      </c>
      <c r="J1661" t="s">
        <v>7228</v>
      </c>
      <c r="K1661" t="s">
        <v>7229</v>
      </c>
      <c r="L1661" t="s">
        <v>7613</v>
      </c>
      <c r="M1661" t="s">
        <v>4164</v>
      </c>
      <c r="N1661" t="s">
        <v>4165</v>
      </c>
      <c r="O1661" t="s">
        <v>37</v>
      </c>
      <c r="P1661" t="s">
        <v>7614</v>
      </c>
      <c r="Q1661" t="s">
        <v>38</v>
      </c>
      <c r="R1661" t="s">
        <v>743</v>
      </c>
      <c r="S1661" t="s">
        <v>7275</v>
      </c>
      <c r="T1661" t="s">
        <v>7615</v>
      </c>
      <c r="U1661" t="s">
        <v>7235</v>
      </c>
      <c r="V1661" t="s">
        <v>7235</v>
      </c>
      <c r="W1661" t="s">
        <v>37</v>
      </c>
      <c r="X1661" t="s">
        <v>37</v>
      </c>
      <c r="Y1661" t="s">
        <v>37</v>
      </c>
      <c r="Z1661" t="s">
        <v>7616</v>
      </c>
      <c r="AA1661" t="s">
        <v>44</v>
      </c>
      <c r="AB1661" t="s">
        <v>44</v>
      </c>
      <c r="AC1661" t="s">
        <v>45</v>
      </c>
      <c r="AD1661" t="s">
        <v>1532</v>
      </c>
      <c r="AE1661" t="s">
        <v>7286</v>
      </c>
      <c r="AF1661" t="s">
        <v>48</v>
      </c>
      <c r="AG1661">
        <v>621802</v>
      </c>
      <c r="AH1661">
        <v>1</v>
      </c>
      <c r="AI1661">
        <v>1</v>
      </c>
    </row>
    <row r="1662" spans="1:35" ht="16.850000000000001" customHeight="1">
      <c r="A1662" s="65" t="str">
        <f>IF(L1662="","",IF(COUNTIF(Wip!K:K,L1662)=0,IF(W1662="","KGB","KBB"),IF(AND(_xlfn.IFNA(VLOOKUP(L1662,Wip!K:M,3,0),"")="Y",Q1662="MTCAPPLYCONF"),"On Hold",IF(W1662="","KGB","KBB"))))</f>
        <v>KGB</v>
      </c>
      <c r="B1662" s="65" t="str">
        <f>IF(A1662="on hold", "on hold",
 IF(A1662="KGB", "Standard Shipment",
  IF(IFERROR(IFERROR(VLOOKUP(L1662, List!D:J, 7, 0), VLOOKUP(L1662&amp;"", List!D:J, 7, 0)), 0)=0,
   IF(IFERROR(IFERROR(VLOOKUP(L1662, 'CND List'!$A:$C, 3, 0), VLOOKUP(L1662&amp;"", 'CND List'!$A:$C, 3, 0)), 0)=0,
    IF(A1662="KBB", "-", ""),
    IFERROR(VLOOKUP(L1662, 'CND List'!$A:$C, 3, 0), VLOOKUP(L1662&amp;"", 'CND List'!$A:$C, 3, 0))
   ),
   IFERROR(VLOOKUP(L1662, List!D:J, 7, 0), VLOOKUP(L1662&amp;"", List!D:J, 7, 0))
  )
 )
)</f>
        <v>Standard Shipment</v>
      </c>
      <c r="C1662" s="66" t="str">
        <f t="shared" si="27"/>
        <v>Standard Shipment</v>
      </c>
      <c r="D1662" s="67" t="str">
        <f ca="1">IF(C1662="Local Scrap","Closed",IFERROR(IF(A1662="kgb","Closed",IF(MID(C1662,5,1)="Q","Closed",LOOKUP(TODAY()-W1662, {0,31,91,181,366}, {"0-30天","31-90天","91-180天","181-365天","365天以上"}))), LOOKUP(TODAY()-Z1662, {0,31,91,181,366}, {"0-30天","31-90天","91-180天","181-365天","365天以上"})))</f>
        <v>Closed</v>
      </c>
      <c r="E1662" s="67" t="str" cm="1">
        <f t="array" ref="E1662">IF(A1662&lt;&gt;"kbb", "", IF(IFERROR(VALUE(V1662), 0)=MAX(INDEX(($A$2:$A$4929="kbb")*($L$2:$L$4929=L1662)*IFERROR(VALUE($V$2:$V$4929), 0), 0)), "最新", "歷史重複"))</f>
        <v/>
      </c>
      <c r="F1662" t="s">
        <v>7227</v>
      </c>
      <c r="G1662" t="s">
        <v>29</v>
      </c>
      <c r="H1662" t="s">
        <v>30</v>
      </c>
      <c r="I1662" t="s">
        <v>6154</v>
      </c>
      <c r="J1662" t="s">
        <v>7228</v>
      </c>
      <c r="K1662" t="s">
        <v>7229</v>
      </c>
      <c r="L1662" t="s">
        <v>7617</v>
      </c>
      <c r="M1662" t="s">
        <v>1746</v>
      </c>
      <c r="N1662" t="s">
        <v>1747</v>
      </c>
      <c r="O1662" t="s">
        <v>37</v>
      </c>
      <c r="P1662" t="s">
        <v>7618</v>
      </c>
      <c r="Q1662" t="s">
        <v>38</v>
      </c>
      <c r="R1662" t="s">
        <v>743</v>
      </c>
      <c r="S1662" t="s">
        <v>7233</v>
      </c>
      <c r="T1662" t="s">
        <v>7619</v>
      </c>
      <c r="U1662" t="s">
        <v>7235</v>
      </c>
      <c r="V1662" t="s">
        <v>7235</v>
      </c>
      <c r="W1662" t="s">
        <v>37</v>
      </c>
      <c r="X1662" t="s">
        <v>37</v>
      </c>
      <c r="Y1662" t="s">
        <v>37</v>
      </c>
      <c r="Z1662" t="s">
        <v>7620</v>
      </c>
      <c r="AA1662" t="s">
        <v>44</v>
      </c>
      <c r="AB1662" t="s">
        <v>44</v>
      </c>
      <c r="AC1662" t="s">
        <v>45</v>
      </c>
      <c r="AD1662" t="s">
        <v>1532</v>
      </c>
      <c r="AE1662" t="s">
        <v>7237</v>
      </c>
      <c r="AF1662" t="s">
        <v>48</v>
      </c>
      <c r="AG1662">
        <v>621802</v>
      </c>
      <c r="AH1662">
        <v>1</v>
      </c>
      <c r="AI1662">
        <v>1</v>
      </c>
    </row>
    <row r="1663" spans="1:35" ht="16.850000000000001" customHeight="1">
      <c r="A1663" s="65" t="str">
        <f>IF(L1663="","",IF(COUNTIF(Wip!K:K,L1663)=0,IF(W1663="","KGB","KBB"),IF(AND(_xlfn.IFNA(VLOOKUP(L1663,Wip!K:M,3,0),"")="Y",Q1663="MTCAPPLYCONF"),"On Hold",IF(W1663="","KGB","KBB"))))</f>
        <v>KGB</v>
      </c>
      <c r="B1663" s="65" t="str">
        <f>IF(A1663="on hold", "on hold",
 IF(A1663="KGB", "Standard Shipment",
  IF(IFERROR(IFERROR(VLOOKUP(L1663, List!D:J, 7, 0), VLOOKUP(L1663&amp;"", List!D:J, 7, 0)), 0)=0,
   IF(IFERROR(IFERROR(VLOOKUP(L1663, 'CND List'!$A:$C, 3, 0), VLOOKUP(L1663&amp;"", 'CND List'!$A:$C, 3, 0)), 0)=0,
    IF(A1663="KBB", "-", ""),
    IFERROR(VLOOKUP(L1663, 'CND List'!$A:$C, 3, 0), VLOOKUP(L1663&amp;"", 'CND List'!$A:$C, 3, 0))
   ),
   IFERROR(VLOOKUP(L1663, List!D:J, 7, 0), VLOOKUP(L1663&amp;"", List!D:J, 7, 0))
  )
 )
)</f>
        <v>Standard Shipment</v>
      </c>
      <c r="C1663" s="66" t="str">
        <f t="shared" si="27"/>
        <v>Standard Shipment</v>
      </c>
      <c r="D1663" s="67" t="str">
        <f ca="1">IF(C1663="Local Scrap","Closed",IFERROR(IF(A1663="kgb","Closed",IF(MID(C1663,5,1)="Q","Closed",LOOKUP(TODAY()-W1663, {0,31,91,181,366}, {"0-30天","31-90天","91-180天","181-365天","365天以上"}))), LOOKUP(TODAY()-Z1663, {0,31,91,181,366}, {"0-30天","31-90天","91-180天","181-365天","365天以上"})))</f>
        <v>Closed</v>
      </c>
      <c r="E1663" s="67" t="str" cm="1">
        <f t="array" ref="E1663">IF(A1663&lt;&gt;"kbb", "", IF(IFERROR(VALUE(V1663), 0)=MAX(INDEX(($A$2:$A$4929="kbb")*($L$2:$L$4929=L1663)*IFERROR(VALUE($V$2:$V$4929), 0), 0)), "最新", "歷史重複"))</f>
        <v/>
      </c>
      <c r="F1663" t="s">
        <v>7227</v>
      </c>
      <c r="G1663" t="s">
        <v>29</v>
      </c>
      <c r="H1663" t="s">
        <v>30</v>
      </c>
      <c r="I1663" t="s">
        <v>6154</v>
      </c>
      <c r="J1663" t="s">
        <v>7228</v>
      </c>
      <c r="K1663" t="s">
        <v>7229</v>
      </c>
      <c r="L1663" t="s">
        <v>7621</v>
      </c>
      <c r="M1663" t="s">
        <v>1746</v>
      </c>
      <c r="N1663" t="s">
        <v>1747</v>
      </c>
      <c r="O1663" t="s">
        <v>37</v>
      </c>
      <c r="P1663" t="s">
        <v>7622</v>
      </c>
      <c r="Q1663" t="s">
        <v>38</v>
      </c>
      <c r="R1663" t="s">
        <v>743</v>
      </c>
      <c r="S1663" t="s">
        <v>7233</v>
      </c>
      <c r="T1663" t="s">
        <v>7623</v>
      </c>
      <c r="U1663" t="s">
        <v>7235</v>
      </c>
      <c r="V1663" t="s">
        <v>7235</v>
      </c>
      <c r="W1663" t="s">
        <v>37</v>
      </c>
      <c r="X1663" t="s">
        <v>37</v>
      </c>
      <c r="Y1663" t="s">
        <v>37</v>
      </c>
      <c r="Z1663" t="s">
        <v>7624</v>
      </c>
      <c r="AA1663" t="s">
        <v>44</v>
      </c>
      <c r="AB1663" t="s">
        <v>44</v>
      </c>
      <c r="AC1663" t="s">
        <v>45</v>
      </c>
      <c r="AD1663" t="s">
        <v>1532</v>
      </c>
      <c r="AE1663" t="s">
        <v>7237</v>
      </c>
      <c r="AF1663" t="s">
        <v>48</v>
      </c>
      <c r="AG1663">
        <v>621802</v>
      </c>
      <c r="AH1663">
        <v>1</v>
      </c>
      <c r="AI1663">
        <v>1</v>
      </c>
    </row>
    <row r="1664" spans="1:35" ht="16.850000000000001" customHeight="1">
      <c r="A1664" s="65" t="str">
        <f>IF(L1664="","",IF(COUNTIF(Wip!K:K,L1664)=0,IF(W1664="","KGB","KBB"),IF(AND(_xlfn.IFNA(VLOOKUP(L1664,Wip!K:M,3,0),"")="Y",Q1664="MTCAPPLYCONF"),"On Hold",IF(W1664="","KGB","KBB"))))</f>
        <v>KGB</v>
      </c>
      <c r="B1664" s="65" t="str">
        <f>IF(A1664="on hold", "on hold",
 IF(A1664="KGB", "Standard Shipment",
  IF(IFERROR(IFERROR(VLOOKUP(L1664, List!D:J, 7, 0), VLOOKUP(L1664&amp;"", List!D:J, 7, 0)), 0)=0,
   IF(IFERROR(IFERROR(VLOOKUP(L1664, 'CND List'!$A:$C, 3, 0), VLOOKUP(L1664&amp;"", 'CND List'!$A:$C, 3, 0)), 0)=0,
    IF(A1664="KBB", "-", ""),
    IFERROR(VLOOKUP(L1664, 'CND List'!$A:$C, 3, 0), VLOOKUP(L1664&amp;"", 'CND List'!$A:$C, 3, 0))
   ),
   IFERROR(VLOOKUP(L1664, List!D:J, 7, 0), VLOOKUP(L1664&amp;"", List!D:J, 7, 0))
  )
 )
)</f>
        <v>Standard Shipment</v>
      </c>
      <c r="C1664" s="66" t="str">
        <f t="shared" si="27"/>
        <v>Standard Shipment</v>
      </c>
      <c r="D1664" s="67" t="str">
        <f ca="1">IF(C1664="Local Scrap","Closed",IFERROR(IF(A1664="kgb","Closed",IF(MID(C1664,5,1)="Q","Closed",LOOKUP(TODAY()-W1664, {0,31,91,181,366}, {"0-30天","31-90天","91-180天","181-365天","365天以上"}))), LOOKUP(TODAY()-Z1664, {0,31,91,181,366}, {"0-30天","31-90天","91-180天","181-365天","365天以上"})))</f>
        <v>Closed</v>
      </c>
      <c r="E1664" s="67" t="str" cm="1">
        <f t="array" ref="E1664">IF(A1664&lt;&gt;"kbb", "", IF(IFERROR(VALUE(V1664), 0)=MAX(INDEX(($A$2:$A$4929="kbb")*($L$2:$L$4929=L1664)*IFERROR(VALUE($V$2:$V$4929), 0), 0)), "最新", "歷史重複"))</f>
        <v/>
      </c>
      <c r="F1664" t="s">
        <v>7227</v>
      </c>
      <c r="G1664" t="s">
        <v>29</v>
      </c>
      <c r="H1664" t="s">
        <v>30</v>
      </c>
      <c r="I1664" t="s">
        <v>6154</v>
      </c>
      <c r="J1664" t="s">
        <v>7228</v>
      </c>
      <c r="K1664" t="s">
        <v>7229</v>
      </c>
      <c r="L1664" t="s">
        <v>7625</v>
      </c>
      <c r="M1664" t="s">
        <v>1259</v>
      </c>
      <c r="N1664" t="s">
        <v>1260</v>
      </c>
      <c r="O1664" t="s">
        <v>37</v>
      </c>
      <c r="P1664" t="s">
        <v>7626</v>
      </c>
      <c r="Q1664" t="s">
        <v>38</v>
      </c>
      <c r="R1664" t="s">
        <v>743</v>
      </c>
      <c r="S1664" t="s">
        <v>7233</v>
      </c>
      <c r="T1664" t="s">
        <v>7627</v>
      </c>
      <c r="U1664" t="s">
        <v>7356</v>
      </c>
      <c r="V1664" t="s">
        <v>7356</v>
      </c>
      <c r="W1664" t="s">
        <v>37</v>
      </c>
      <c r="X1664" t="s">
        <v>37</v>
      </c>
      <c r="Y1664" t="s">
        <v>37</v>
      </c>
      <c r="Z1664" t="s">
        <v>7628</v>
      </c>
      <c r="AA1664" t="s">
        <v>44</v>
      </c>
      <c r="AB1664" t="s">
        <v>44</v>
      </c>
      <c r="AC1664" t="s">
        <v>45</v>
      </c>
      <c r="AD1664" t="s">
        <v>1257</v>
      </c>
      <c r="AE1664" t="s">
        <v>7142</v>
      </c>
      <c r="AF1664" t="s">
        <v>48</v>
      </c>
      <c r="AG1664">
        <v>621748</v>
      </c>
      <c r="AH1664">
        <v>1</v>
      </c>
      <c r="AI1664">
        <v>1</v>
      </c>
    </row>
    <row r="1665" spans="1:35" ht="16.850000000000001" customHeight="1">
      <c r="A1665" s="65" t="str">
        <f>IF(L1665="","",IF(COUNTIF(Wip!K:K,L1665)=0,IF(W1665="","KGB","KBB"),IF(AND(_xlfn.IFNA(VLOOKUP(L1665,Wip!K:M,3,0),"")="Y",Q1665="MTCAPPLYCONF"),"On Hold",IF(W1665="","KGB","KBB"))))</f>
        <v>KGB</v>
      </c>
      <c r="B1665" s="65" t="str">
        <f>IF(A1665="on hold", "on hold",
 IF(A1665="KGB", "Standard Shipment",
  IF(IFERROR(IFERROR(VLOOKUP(L1665, List!D:J, 7, 0), VLOOKUP(L1665&amp;"", List!D:J, 7, 0)), 0)=0,
   IF(IFERROR(IFERROR(VLOOKUP(L1665, 'CND List'!$A:$C, 3, 0), VLOOKUP(L1665&amp;"", 'CND List'!$A:$C, 3, 0)), 0)=0,
    IF(A1665="KBB", "-", ""),
    IFERROR(VLOOKUP(L1665, 'CND List'!$A:$C, 3, 0), VLOOKUP(L1665&amp;"", 'CND List'!$A:$C, 3, 0))
   ),
   IFERROR(VLOOKUP(L1665, List!D:J, 7, 0), VLOOKUP(L1665&amp;"", List!D:J, 7, 0))
  )
 )
)</f>
        <v>Standard Shipment</v>
      </c>
      <c r="C1665" s="66" t="str">
        <f t="shared" si="27"/>
        <v>Standard Shipment</v>
      </c>
      <c r="D1665" s="67" t="str">
        <f ca="1">IF(C1665="Local Scrap","Closed",IFERROR(IF(A1665="kgb","Closed",IF(MID(C1665,5,1)="Q","Closed",LOOKUP(TODAY()-W1665, {0,31,91,181,366}, {"0-30天","31-90天","91-180天","181-365天","365天以上"}))), LOOKUP(TODAY()-Z1665, {0,31,91,181,366}, {"0-30天","31-90天","91-180天","181-365天","365天以上"})))</f>
        <v>Closed</v>
      </c>
      <c r="E1665" s="67" t="str" cm="1">
        <f t="array" ref="E1665">IF(A1665&lt;&gt;"kbb", "", IF(IFERROR(VALUE(V1665), 0)=MAX(INDEX(($A$2:$A$4929="kbb")*($L$2:$L$4929=L1665)*IFERROR(VALUE($V$2:$V$4929), 0), 0)), "最新", "歷史重複"))</f>
        <v/>
      </c>
      <c r="F1665" t="s">
        <v>7227</v>
      </c>
      <c r="G1665" t="s">
        <v>29</v>
      </c>
      <c r="H1665" t="s">
        <v>30</v>
      </c>
      <c r="I1665" t="s">
        <v>6154</v>
      </c>
      <c r="J1665" t="s">
        <v>7228</v>
      </c>
      <c r="K1665" t="s">
        <v>7229</v>
      </c>
      <c r="L1665" t="s">
        <v>7629</v>
      </c>
      <c r="M1665" t="s">
        <v>1746</v>
      </c>
      <c r="N1665" t="s">
        <v>1747</v>
      </c>
      <c r="O1665" t="s">
        <v>37</v>
      </c>
      <c r="P1665" t="s">
        <v>7630</v>
      </c>
      <c r="Q1665" t="s">
        <v>38</v>
      </c>
      <c r="R1665" t="s">
        <v>743</v>
      </c>
      <c r="S1665" t="s">
        <v>7233</v>
      </c>
      <c r="T1665" t="s">
        <v>7631</v>
      </c>
      <c r="U1665" t="s">
        <v>7235</v>
      </c>
      <c r="V1665" t="s">
        <v>7235</v>
      </c>
      <c r="W1665" t="s">
        <v>37</v>
      </c>
      <c r="X1665" t="s">
        <v>37</v>
      </c>
      <c r="Y1665" t="s">
        <v>37</v>
      </c>
      <c r="Z1665" t="s">
        <v>7632</v>
      </c>
      <c r="AA1665" t="s">
        <v>44</v>
      </c>
      <c r="AB1665" t="s">
        <v>44</v>
      </c>
      <c r="AC1665" t="s">
        <v>45</v>
      </c>
      <c r="AD1665" t="s">
        <v>1532</v>
      </c>
      <c r="AE1665" t="s">
        <v>7237</v>
      </c>
      <c r="AF1665" t="s">
        <v>48</v>
      </c>
      <c r="AG1665">
        <v>621802</v>
      </c>
      <c r="AH1665">
        <v>1</v>
      </c>
      <c r="AI1665">
        <v>1</v>
      </c>
    </row>
    <row r="1666" spans="1:35" ht="16.850000000000001" customHeight="1">
      <c r="A1666" s="65" t="str">
        <f>IF(L1666="","",IF(COUNTIF(Wip!K:K,L1666)=0,IF(W1666="","KGB","KBB"),IF(AND(_xlfn.IFNA(VLOOKUP(L1666,Wip!K:M,3,0),"")="Y",Q1666="MTCAPPLYCONF"),"On Hold",IF(W1666="","KGB","KBB"))))</f>
        <v>KGB</v>
      </c>
      <c r="B1666" s="65" t="str">
        <f>IF(A1666="on hold", "on hold",
 IF(A1666="KGB", "Standard Shipment",
  IF(IFERROR(IFERROR(VLOOKUP(L1666, List!D:J, 7, 0), VLOOKUP(L1666&amp;"", List!D:J, 7, 0)), 0)=0,
   IF(IFERROR(IFERROR(VLOOKUP(L1666, 'CND List'!$A:$C, 3, 0), VLOOKUP(L1666&amp;"", 'CND List'!$A:$C, 3, 0)), 0)=0,
    IF(A1666="KBB", "-", ""),
    IFERROR(VLOOKUP(L1666, 'CND List'!$A:$C, 3, 0), VLOOKUP(L1666&amp;"", 'CND List'!$A:$C, 3, 0))
   ),
   IFERROR(VLOOKUP(L1666, List!D:J, 7, 0), VLOOKUP(L1666&amp;"", List!D:J, 7, 0))
  )
 )
)</f>
        <v>Standard Shipment</v>
      </c>
      <c r="C1666" s="66" t="str">
        <f t="shared" si="27"/>
        <v>Standard Shipment</v>
      </c>
      <c r="D1666" s="67" t="str">
        <f ca="1">IF(C1666="Local Scrap","Closed",IFERROR(IF(A1666="kgb","Closed",IF(MID(C1666,5,1)="Q","Closed",LOOKUP(TODAY()-W1666, {0,31,91,181,366}, {"0-30天","31-90天","91-180天","181-365天","365天以上"}))), LOOKUP(TODAY()-Z1666, {0,31,91,181,366}, {"0-30天","31-90天","91-180天","181-365天","365天以上"})))</f>
        <v>Closed</v>
      </c>
      <c r="E1666" s="67" t="str" cm="1">
        <f t="array" ref="E1666">IF(A1666&lt;&gt;"kbb", "", IF(IFERROR(VALUE(V1666), 0)=MAX(INDEX(($A$2:$A$4929="kbb")*($L$2:$L$4929=L1666)*IFERROR(VALUE($V$2:$V$4929), 0), 0)), "最新", "歷史重複"))</f>
        <v/>
      </c>
      <c r="F1666" t="s">
        <v>7227</v>
      </c>
      <c r="G1666" t="s">
        <v>29</v>
      </c>
      <c r="H1666" t="s">
        <v>30</v>
      </c>
      <c r="I1666" t="s">
        <v>6154</v>
      </c>
      <c r="J1666" t="s">
        <v>7228</v>
      </c>
      <c r="K1666" t="s">
        <v>7229</v>
      </c>
      <c r="L1666" t="s">
        <v>7633</v>
      </c>
      <c r="M1666" t="s">
        <v>4265</v>
      </c>
      <c r="N1666" t="s">
        <v>2055</v>
      </c>
      <c r="O1666" t="s">
        <v>37</v>
      </c>
      <c r="P1666" t="s">
        <v>7634</v>
      </c>
      <c r="Q1666" t="s">
        <v>38</v>
      </c>
      <c r="R1666" t="s">
        <v>53</v>
      </c>
      <c r="S1666" t="s">
        <v>7233</v>
      </c>
      <c r="T1666" t="s">
        <v>7635</v>
      </c>
      <c r="U1666" t="s">
        <v>7636</v>
      </c>
      <c r="V1666" t="s">
        <v>7636</v>
      </c>
      <c r="W1666" t="s">
        <v>37</v>
      </c>
      <c r="X1666" t="s">
        <v>37</v>
      </c>
      <c r="Y1666" t="s">
        <v>37</v>
      </c>
      <c r="Z1666" t="s">
        <v>7637</v>
      </c>
      <c r="AA1666" t="s">
        <v>44</v>
      </c>
      <c r="AB1666" t="s">
        <v>44</v>
      </c>
      <c r="AC1666" t="s">
        <v>45</v>
      </c>
      <c r="AD1666" t="s">
        <v>1288</v>
      </c>
      <c r="AE1666" t="s">
        <v>7244</v>
      </c>
      <c r="AF1666" t="s">
        <v>48</v>
      </c>
      <c r="AG1666">
        <v>622065</v>
      </c>
      <c r="AH1666">
        <v>1</v>
      </c>
      <c r="AI1666">
        <v>1</v>
      </c>
    </row>
    <row r="1667" spans="1:35" ht="16.850000000000001" customHeight="1">
      <c r="A1667" s="65" t="str">
        <f>IF(L1667="","",IF(COUNTIF(Wip!K:K,L1667)=0,IF(W1667="","KGB","KBB"),IF(AND(_xlfn.IFNA(VLOOKUP(L1667,Wip!K:M,3,0),"")="Y",Q1667="MTCAPPLYCONF"),"On Hold",IF(W1667="","KGB","KBB"))))</f>
        <v>KGB</v>
      </c>
      <c r="B1667" s="65" t="str">
        <f>IF(A1667="on hold", "on hold",
 IF(A1667="KGB", "Standard Shipment",
  IF(IFERROR(IFERROR(VLOOKUP(L1667, List!D:J, 7, 0), VLOOKUP(L1667&amp;"", List!D:J, 7, 0)), 0)=0,
   IF(IFERROR(IFERROR(VLOOKUP(L1667, 'CND List'!$A:$C, 3, 0), VLOOKUP(L1667&amp;"", 'CND List'!$A:$C, 3, 0)), 0)=0,
    IF(A1667="KBB", "-", ""),
    IFERROR(VLOOKUP(L1667, 'CND List'!$A:$C, 3, 0), VLOOKUP(L1667&amp;"", 'CND List'!$A:$C, 3, 0))
   ),
   IFERROR(VLOOKUP(L1667, List!D:J, 7, 0), VLOOKUP(L1667&amp;"", List!D:J, 7, 0))
  )
 )
)</f>
        <v>Standard Shipment</v>
      </c>
      <c r="C1667" s="66" t="str">
        <f t="shared" si="27"/>
        <v>Standard Shipment</v>
      </c>
      <c r="D1667" s="67" t="str">
        <f ca="1">IF(C1667="Local Scrap","Closed",IFERROR(IF(A1667="kgb","Closed",IF(MID(C1667,5,1)="Q","Closed",LOOKUP(TODAY()-W1667, {0,31,91,181,366}, {"0-30天","31-90天","91-180天","181-365天","365天以上"}))), LOOKUP(TODAY()-Z1667, {0,31,91,181,366}, {"0-30天","31-90天","91-180天","181-365天","365天以上"})))</f>
        <v>Closed</v>
      </c>
      <c r="E1667" s="67" t="str" cm="1">
        <f t="array" ref="E1667">IF(A1667&lt;&gt;"kbb", "", IF(IFERROR(VALUE(V1667), 0)=MAX(INDEX(($A$2:$A$4929="kbb")*($L$2:$L$4929=L1667)*IFERROR(VALUE($V$2:$V$4929), 0), 0)), "最新", "歷史重複"))</f>
        <v/>
      </c>
      <c r="F1667" t="s">
        <v>7227</v>
      </c>
      <c r="G1667" t="s">
        <v>29</v>
      </c>
      <c r="H1667" t="s">
        <v>30</v>
      </c>
      <c r="I1667" t="s">
        <v>6154</v>
      </c>
      <c r="J1667" t="s">
        <v>7228</v>
      </c>
      <c r="K1667" t="s">
        <v>7229</v>
      </c>
      <c r="L1667" t="s">
        <v>7638</v>
      </c>
      <c r="M1667" t="s">
        <v>4265</v>
      </c>
      <c r="N1667" t="s">
        <v>2055</v>
      </c>
      <c r="O1667" t="s">
        <v>37</v>
      </c>
      <c r="P1667" t="s">
        <v>7639</v>
      </c>
      <c r="Q1667" t="s">
        <v>38</v>
      </c>
      <c r="R1667" t="s">
        <v>53</v>
      </c>
      <c r="S1667" t="s">
        <v>7233</v>
      </c>
      <c r="T1667" t="s">
        <v>7640</v>
      </c>
      <c r="U1667" t="s">
        <v>7242</v>
      </c>
      <c r="V1667" t="s">
        <v>7242</v>
      </c>
      <c r="W1667" t="s">
        <v>37</v>
      </c>
      <c r="X1667" t="s">
        <v>37</v>
      </c>
      <c r="Y1667" t="s">
        <v>37</v>
      </c>
      <c r="Z1667" t="s">
        <v>7641</v>
      </c>
      <c r="AA1667" t="s">
        <v>44</v>
      </c>
      <c r="AB1667" t="s">
        <v>44</v>
      </c>
      <c r="AC1667" t="s">
        <v>45</v>
      </c>
      <c r="AD1667" t="s">
        <v>1288</v>
      </c>
      <c r="AE1667" t="s">
        <v>7642</v>
      </c>
      <c r="AF1667" t="s">
        <v>48</v>
      </c>
      <c r="AG1667">
        <v>622065</v>
      </c>
      <c r="AH1667">
        <v>1</v>
      </c>
      <c r="AI1667">
        <v>1</v>
      </c>
    </row>
    <row r="1668" spans="1:35" ht="16.850000000000001" customHeight="1">
      <c r="A1668" s="65" t="str">
        <f>IF(L1668="","",IF(COUNTIF(Wip!K:K,L1668)=0,IF(W1668="","KGB","KBB"),IF(AND(_xlfn.IFNA(VLOOKUP(L1668,Wip!K:M,3,0),"")="Y",Q1668="MTCAPPLYCONF"),"On Hold",IF(W1668="","KGB","KBB"))))</f>
        <v>KGB</v>
      </c>
      <c r="B1668" s="65" t="str">
        <f>IF(A1668="on hold", "on hold",
 IF(A1668="KGB", "Standard Shipment",
  IF(IFERROR(IFERROR(VLOOKUP(L1668, List!D:J, 7, 0), VLOOKUP(L1668&amp;"", List!D:J, 7, 0)), 0)=0,
   IF(IFERROR(IFERROR(VLOOKUP(L1668, 'CND List'!$A:$C, 3, 0), VLOOKUP(L1668&amp;"", 'CND List'!$A:$C, 3, 0)), 0)=0,
    IF(A1668="KBB", "-", ""),
    IFERROR(VLOOKUP(L1668, 'CND List'!$A:$C, 3, 0), VLOOKUP(L1668&amp;"", 'CND List'!$A:$C, 3, 0))
   ),
   IFERROR(VLOOKUP(L1668, List!D:J, 7, 0), VLOOKUP(L1668&amp;"", List!D:J, 7, 0))
  )
 )
)</f>
        <v>Standard Shipment</v>
      </c>
      <c r="C1668" s="66" t="str">
        <f t="shared" si="27"/>
        <v>Standard Shipment</v>
      </c>
      <c r="D1668" s="67" t="str">
        <f ca="1">IF(C1668="Local Scrap","Closed",IFERROR(IF(A1668="kgb","Closed",IF(MID(C1668,5,1)="Q","Closed",LOOKUP(TODAY()-W1668, {0,31,91,181,366}, {"0-30天","31-90天","91-180天","181-365天","365天以上"}))), LOOKUP(TODAY()-Z1668, {0,31,91,181,366}, {"0-30天","31-90天","91-180天","181-365天","365天以上"})))</f>
        <v>Closed</v>
      </c>
      <c r="E1668" s="67" t="str" cm="1">
        <f t="array" ref="E1668">IF(A1668&lt;&gt;"kbb", "", IF(IFERROR(VALUE(V1668), 0)=MAX(INDEX(($A$2:$A$4929="kbb")*($L$2:$L$4929=L1668)*IFERROR(VALUE($V$2:$V$4929), 0), 0)), "最新", "歷史重複"))</f>
        <v/>
      </c>
      <c r="F1668" t="s">
        <v>7227</v>
      </c>
      <c r="G1668" t="s">
        <v>29</v>
      </c>
      <c r="H1668" t="s">
        <v>30</v>
      </c>
      <c r="I1668" t="s">
        <v>6154</v>
      </c>
      <c r="J1668" t="s">
        <v>7228</v>
      </c>
      <c r="K1668" t="s">
        <v>7229</v>
      </c>
      <c r="L1668" t="s">
        <v>7643</v>
      </c>
      <c r="M1668" t="s">
        <v>1259</v>
      </c>
      <c r="N1668" t="s">
        <v>1260</v>
      </c>
      <c r="O1668" t="s">
        <v>37</v>
      </c>
      <c r="P1668" t="s">
        <v>7644</v>
      </c>
      <c r="Q1668" t="s">
        <v>38</v>
      </c>
      <c r="R1668" t="s">
        <v>743</v>
      </c>
      <c r="S1668" t="s">
        <v>7396</v>
      </c>
      <c r="T1668" t="s">
        <v>7645</v>
      </c>
      <c r="U1668" t="s">
        <v>7356</v>
      </c>
      <c r="V1668" t="s">
        <v>7356</v>
      </c>
      <c r="W1668" t="s">
        <v>37</v>
      </c>
      <c r="X1668" t="s">
        <v>37</v>
      </c>
      <c r="Y1668" t="s">
        <v>37</v>
      </c>
      <c r="Z1668" t="s">
        <v>7646</v>
      </c>
      <c r="AA1668" t="s">
        <v>44</v>
      </c>
      <c r="AB1668" t="s">
        <v>44</v>
      </c>
      <c r="AC1668" t="s">
        <v>45</v>
      </c>
      <c r="AD1668" t="s">
        <v>1257</v>
      </c>
      <c r="AE1668" t="s">
        <v>7612</v>
      </c>
      <c r="AF1668" t="s">
        <v>48</v>
      </c>
      <c r="AG1668">
        <v>621748</v>
      </c>
      <c r="AH1668">
        <v>1</v>
      </c>
      <c r="AI1668">
        <v>1</v>
      </c>
    </row>
    <row r="1669" spans="1:35" ht="16.850000000000001" customHeight="1">
      <c r="A1669" s="65" t="str">
        <f>IF(L1669="","",IF(COUNTIF(Wip!K:K,L1669)=0,IF(W1669="","KGB","KBB"),IF(AND(_xlfn.IFNA(VLOOKUP(L1669,Wip!K:M,3,0),"")="Y",Q1669="MTCAPPLYCONF"),"On Hold",IF(W1669="","KGB","KBB"))))</f>
        <v>KGB</v>
      </c>
      <c r="B1669" s="65" t="str">
        <f>IF(A1669="on hold", "on hold",
 IF(A1669="KGB", "Standard Shipment",
  IF(IFERROR(IFERROR(VLOOKUP(L1669, List!D:J, 7, 0), VLOOKUP(L1669&amp;"", List!D:J, 7, 0)), 0)=0,
   IF(IFERROR(IFERROR(VLOOKUP(L1669, 'CND List'!$A:$C, 3, 0), VLOOKUP(L1669&amp;"", 'CND List'!$A:$C, 3, 0)), 0)=0,
    IF(A1669="KBB", "-", ""),
    IFERROR(VLOOKUP(L1669, 'CND List'!$A:$C, 3, 0), VLOOKUP(L1669&amp;"", 'CND List'!$A:$C, 3, 0))
   ),
   IFERROR(VLOOKUP(L1669, List!D:J, 7, 0), VLOOKUP(L1669&amp;"", List!D:J, 7, 0))
  )
 )
)</f>
        <v>Standard Shipment</v>
      </c>
      <c r="C1669" s="66" t="str">
        <f t="shared" si="27"/>
        <v>Standard Shipment</v>
      </c>
      <c r="D1669" s="67" t="str">
        <f ca="1">IF(C1669="Local Scrap","Closed",IFERROR(IF(A1669="kgb","Closed",IF(MID(C1669,5,1)="Q","Closed",LOOKUP(TODAY()-W1669, {0,31,91,181,366}, {"0-30天","31-90天","91-180天","181-365天","365天以上"}))), LOOKUP(TODAY()-Z1669, {0,31,91,181,366}, {"0-30天","31-90天","91-180天","181-365天","365天以上"})))</f>
        <v>Closed</v>
      </c>
      <c r="E1669" s="67" t="str" cm="1">
        <f t="array" ref="E1669">IF(A1669&lt;&gt;"kbb", "", IF(IFERROR(VALUE(V1669), 0)=MAX(INDEX(($A$2:$A$4929="kbb")*($L$2:$L$4929=L1669)*IFERROR(VALUE($V$2:$V$4929), 0), 0)), "最新", "歷史重複"))</f>
        <v/>
      </c>
      <c r="F1669" t="s">
        <v>7227</v>
      </c>
      <c r="G1669" t="s">
        <v>29</v>
      </c>
      <c r="H1669" t="s">
        <v>30</v>
      </c>
      <c r="I1669" t="s">
        <v>6154</v>
      </c>
      <c r="J1669" t="s">
        <v>7228</v>
      </c>
      <c r="K1669" t="s">
        <v>7229</v>
      </c>
      <c r="L1669" t="s">
        <v>7647</v>
      </c>
      <c r="M1669" t="s">
        <v>4205</v>
      </c>
      <c r="N1669" t="s">
        <v>1858</v>
      </c>
      <c r="O1669" t="s">
        <v>37</v>
      </c>
      <c r="P1669" t="s">
        <v>7648</v>
      </c>
      <c r="Q1669" t="s">
        <v>38</v>
      </c>
      <c r="R1669" t="s">
        <v>743</v>
      </c>
      <c r="S1669" t="s">
        <v>7354</v>
      </c>
      <c r="T1669" t="s">
        <v>7649</v>
      </c>
      <c r="U1669" t="s">
        <v>7235</v>
      </c>
      <c r="V1669" t="s">
        <v>7235</v>
      </c>
      <c r="W1669" t="s">
        <v>37</v>
      </c>
      <c r="X1669" t="s">
        <v>37</v>
      </c>
      <c r="Y1669" t="s">
        <v>37</v>
      </c>
      <c r="Z1669" t="s">
        <v>7650</v>
      </c>
      <c r="AA1669" t="s">
        <v>44</v>
      </c>
      <c r="AB1669" t="s">
        <v>44</v>
      </c>
      <c r="AC1669" t="s">
        <v>45</v>
      </c>
      <c r="AD1669" t="s">
        <v>1302</v>
      </c>
      <c r="AE1669" t="s">
        <v>7237</v>
      </c>
      <c r="AF1669" t="s">
        <v>48</v>
      </c>
      <c r="AG1669">
        <v>621802</v>
      </c>
      <c r="AH1669">
        <v>1</v>
      </c>
      <c r="AI1669">
        <v>1</v>
      </c>
    </row>
    <row r="1670" spans="1:35" ht="16.850000000000001" customHeight="1">
      <c r="A1670" s="65" t="str">
        <f>IF(L1670="","",IF(COUNTIF(Wip!K:K,L1670)=0,IF(W1670="","KGB","KBB"),IF(AND(_xlfn.IFNA(VLOOKUP(L1670,Wip!K:M,3,0),"")="Y",Q1670="MTCAPPLYCONF"),"On Hold",IF(W1670="","KGB","KBB"))))</f>
        <v>KGB</v>
      </c>
      <c r="B1670" s="65" t="str">
        <f>IF(A1670="on hold", "on hold",
 IF(A1670="KGB", "Standard Shipment",
  IF(IFERROR(IFERROR(VLOOKUP(L1670, List!D:J, 7, 0), VLOOKUP(L1670&amp;"", List!D:J, 7, 0)), 0)=0,
   IF(IFERROR(IFERROR(VLOOKUP(L1670, 'CND List'!$A:$C, 3, 0), VLOOKUP(L1670&amp;"", 'CND List'!$A:$C, 3, 0)), 0)=0,
    IF(A1670="KBB", "-", ""),
    IFERROR(VLOOKUP(L1670, 'CND List'!$A:$C, 3, 0), VLOOKUP(L1670&amp;"", 'CND List'!$A:$C, 3, 0))
   ),
   IFERROR(VLOOKUP(L1670, List!D:J, 7, 0), VLOOKUP(L1670&amp;"", List!D:J, 7, 0))
  )
 )
)</f>
        <v>Standard Shipment</v>
      </c>
      <c r="C1670" s="66" t="str">
        <f t="shared" si="27"/>
        <v>Standard Shipment</v>
      </c>
      <c r="D1670" s="67" t="str">
        <f ca="1">IF(C1670="Local Scrap","Closed",IFERROR(IF(A1670="kgb","Closed",IF(MID(C1670,5,1)="Q","Closed",LOOKUP(TODAY()-W1670, {0,31,91,181,366}, {"0-30天","31-90天","91-180天","181-365天","365天以上"}))), LOOKUP(TODAY()-Z1670, {0,31,91,181,366}, {"0-30天","31-90天","91-180天","181-365天","365天以上"})))</f>
        <v>Closed</v>
      </c>
      <c r="E1670" s="67" t="str" cm="1">
        <f t="array" ref="E1670">IF(A1670&lt;&gt;"kbb", "", IF(IFERROR(VALUE(V1670), 0)=MAX(INDEX(($A$2:$A$4929="kbb")*($L$2:$L$4929=L1670)*IFERROR(VALUE($V$2:$V$4929), 0), 0)), "最新", "歷史重複"))</f>
        <v/>
      </c>
      <c r="F1670" t="s">
        <v>7651</v>
      </c>
      <c r="G1670" t="s">
        <v>29</v>
      </c>
      <c r="H1670" t="s">
        <v>30</v>
      </c>
      <c r="I1670" t="s">
        <v>6154</v>
      </c>
      <c r="J1670" t="s">
        <v>7652</v>
      </c>
      <c r="K1670" t="s">
        <v>7653</v>
      </c>
      <c r="L1670" t="s">
        <v>7654</v>
      </c>
      <c r="M1670" t="s">
        <v>4164</v>
      </c>
      <c r="N1670" t="s">
        <v>4165</v>
      </c>
      <c r="O1670" t="s">
        <v>37</v>
      </c>
      <c r="P1670" t="s">
        <v>7655</v>
      </c>
      <c r="Q1670" t="s">
        <v>38</v>
      </c>
      <c r="R1670" t="s">
        <v>743</v>
      </c>
      <c r="S1670" t="s">
        <v>7656</v>
      </c>
      <c r="T1670" t="s">
        <v>7657</v>
      </c>
      <c r="U1670" t="s">
        <v>7249</v>
      </c>
      <c r="V1670" t="s">
        <v>7249</v>
      </c>
      <c r="W1670" t="s">
        <v>37</v>
      </c>
      <c r="X1670" t="s">
        <v>37</v>
      </c>
      <c r="Y1670" t="s">
        <v>37</v>
      </c>
      <c r="Z1670" t="s">
        <v>7658</v>
      </c>
      <c r="AA1670" t="s">
        <v>44</v>
      </c>
      <c r="AB1670" t="s">
        <v>44</v>
      </c>
      <c r="AC1670" t="s">
        <v>45</v>
      </c>
      <c r="AD1670" t="s">
        <v>1532</v>
      </c>
      <c r="AE1670" t="s">
        <v>7659</v>
      </c>
      <c r="AF1670" t="s">
        <v>48</v>
      </c>
      <c r="AG1670">
        <v>621702</v>
      </c>
      <c r="AH1670">
        <v>1</v>
      </c>
      <c r="AI1670">
        <v>1</v>
      </c>
    </row>
    <row r="1671" spans="1:35" ht="16.850000000000001" customHeight="1">
      <c r="A1671" s="65" t="str">
        <f>IF(L1671="","",IF(COUNTIF(Wip!K:K,L1671)=0,IF(W1671="","KGB","KBB"),IF(AND(_xlfn.IFNA(VLOOKUP(L1671,Wip!K:M,3,0),"")="Y",Q1671="MTCAPPLYCONF"),"On Hold",IF(W1671="","KGB","KBB"))))</f>
        <v>KGB</v>
      </c>
      <c r="B1671" s="65" t="str">
        <f>IF(A1671="on hold", "on hold",
 IF(A1671="KGB", "Standard Shipment",
  IF(IFERROR(IFERROR(VLOOKUP(L1671, List!D:J, 7, 0), VLOOKUP(L1671&amp;"", List!D:J, 7, 0)), 0)=0,
   IF(IFERROR(IFERROR(VLOOKUP(L1671, 'CND List'!$A:$C, 3, 0), VLOOKUP(L1671&amp;"", 'CND List'!$A:$C, 3, 0)), 0)=0,
    IF(A1671="KBB", "-", ""),
    IFERROR(VLOOKUP(L1671, 'CND List'!$A:$C, 3, 0), VLOOKUP(L1671&amp;"", 'CND List'!$A:$C, 3, 0))
   ),
   IFERROR(VLOOKUP(L1671, List!D:J, 7, 0), VLOOKUP(L1671&amp;"", List!D:J, 7, 0))
  )
 )
)</f>
        <v>Standard Shipment</v>
      </c>
      <c r="C1671" s="66" t="str">
        <f t="shared" si="27"/>
        <v>Standard Shipment</v>
      </c>
      <c r="D1671" s="67" t="str">
        <f ca="1">IF(C1671="Local Scrap","Closed",IFERROR(IF(A1671="kgb","Closed",IF(MID(C1671,5,1)="Q","Closed",LOOKUP(TODAY()-W1671, {0,31,91,181,366}, {"0-30天","31-90天","91-180天","181-365天","365天以上"}))), LOOKUP(TODAY()-Z1671, {0,31,91,181,366}, {"0-30天","31-90天","91-180天","181-365天","365天以上"})))</f>
        <v>Closed</v>
      </c>
      <c r="E1671" s="67" t="str" cm="1">
        <f t="array" ref="E1671">IF(A1671&lt;&gt;"kbb", "", IF(IFERROR(VALUE(V1671), 0)=MAX(INDEX(($A$2:$A$4929="kbb")*($L$2:$L$4929=L1671)*IFERROR(VALUE($V$2:$V$4929), 0), 0)), "最新", "歷史重複"))</f>
        <v/>
      </c>
      <c r="F1671" t="s">
        <v>7651</v>
      </c>
      <c r="G1671" t="s">
        <v>29</v>
      </c>
      <c r="H1671" t="s">
        <v>30</v>
      </c>
      <c r="I1671" t="s">
        <v>6154</v>
      </c>
      <c r="J1671" t="s">
        <v>7652</v>
      </c>
      <c r="K1671" t="s">
        <v>7653</v>
      </c>
      <c r="L1671" t="s">
        <v>7660</v>
      </c>
      <c r="M1671" t="s">
        <v>4688</v>
      </c>
      <c r="N1671" t="s">
        <v>4689</v>
      </c>
      <c r="O1671" t="s">
        <v>37</v>
      </c>
      <c r="P1671" t="s">
        <v>7661</v>
      </c>
      <c r="Q1671" t="s">
        <v>38</v>
      </c>
      <c r="R1671" t="s">
        <v>743</v>
      </c>
      <c r="S1671" t="s">
        <v>7662</v>
      </c>
      <c r="T1671" t="s">
        <v>7663</v>
      </c>
      <c r="U1671" t="s">
        <v>7290</v>
      </c>
      <c r="V1671" t="s">
        <v>7290</v>
      </c>
      <c r="W1671" t="s">
        <v>37</v>
      </c>
      <c r="X1671" t="s">
        <v>37</v>
      </c>
      <c r="Y1671" t="s">
        <v>37</v>
      </c>
      <c r="Z1671" t="s">
        <v>7664</v>
      </c>
      <c r="AA1671" t="s">
        <v>44</v>
      </c>
      <c r="AB1671" t="s">
        <v>44</v>
      </c>
      <c r="AC1671" t="s">
        <v>45</v>
      </c>
      <c r="AD1671" t="s">
        <v>1847</v>
      </c>
      <c r="AE1671" t="s">
        <v>7286</v>
      </c>
      <c r="AF1671" t="s">
        <v>48</v>
      </c>
      <c r="AG1671">
        <v>621802</v>
      </c>
      <c r="AH1671">
        <v>1</v>
      </c>
      <c r="AI1671">
        <v>1</v>
      </c>
    </row>
    <row r="1672" spans="1:35" ht="16.850000000000001" customHeight="1">
      <c r="A1672" s="65" t="str">
        <f>IF(L1672="","",IF(COUNTIF(Wip!K:K,L1672)=0,IF(W1672="","KGB","KBB"),IF(AND(_xlfn.IFNA(VLOOKUP(L1672,Wip!K:M,3,0),"")="Y",Q1672="MTCAPPLYCONF"),"On Hold",IF(W1672="","KGB","KBB"))))</f>
        <v>KGB</v>
      </c>
      <c r="B1672" s="65" t="str">
        <f>IF(A1672="on hold", "on hold",
 IF(A1672="KGB", "Standard Shipment",
  IF(IFERROR(IFERROR(VLOOKUP(L1672, List!D:J, 7, 0), VLOOKUP(L1672&amp;"", List!D:J, 7, 0)), 0)=0,
   IF(IFERROR(IFERROR(VLOOKUP(L1672, 'CND List'!$A:$C, 3, 0), VLOOKUP(L1672&amp;"", 'CND List'!$A:$C, 3, 0)), 0)=0,
    IF(A1672="KBB", "-", ""),
    IFERROR(VLOOKUP(L1672, 'CND List'!$A:$C, 3, 0), VLOOKUP(L1672&amp;"", 'CND List'!$A:$C, 3, 0))
   ),
   IFERROR(VLOOKUP(L1672, List!D:J, 7, 0), VLOOKUP(L1672&amp;"", List!D:J, 7, 0))
  )
 )
)</f>
        <v>Standard Shipment</v>
      </c>
      <c r="C1672" s="66" t="str">
        <f t="shared" si="27"/>
        <v>Standard Shipment</v>
      </c>
      <c r="D1672" s="67" t="str">
        <f ca="1">IF(C1672="Local Scrap","Closed",IFERROR(IF(A1672="kgb","Closed",IF(MID(C1672,5,1)="Q","Closed",LOOKUP(TODAY()-W1672, {0,31,91,181,366}, {"0-30天","31-90天","91-180天","181-365天","365天以上"}))), LOOKUP(TODAY()-Z1672, {0,31,91,181,366}, {"0-30天","31-90天","91-180天","181-365天","365天以上"})))</f>
        <v>Closed</v>
      </c>
      <c r="E1672" s="67" t="str" cm="1">
        <f t="array" ref="E1672">IF(A1672&lt;&gt;"kbb", "", IF(IFERROR(VALUE(V1672), 0)=MAX(INDEX(($A$2:$A$4929="kbb")*($L$2:$L$4929=L1672)*IFERROR(VALUE($V$2:$V$4929), 0), 0)), "最新", "歷史重複"))</f>
        <v/>
      </c>
      <c r="F1672" t="s">
        <v>7651</v>
      </c>
      <c r="G1672" t="s">
        <v>29</v>
      </c>
      <c r="H1672" t="s">
        <v>30</v>
      </c>
      <c r="I1672" t="s">
        <v>6154</v>
      </c>
      <c r="J1672" t="s">
        <v>7652</v>
      </c>
      <c r="K1672" t="s">
        <v>7653</v>
      </c>
      <c r="L1672" t="s">
        <v>7665</v>
      </c>
      <c r="M1672" t="s">
        <v>4164</v>
      </c>
      <c r="N1672" t="s">
        <v>4165</v>
      </c>
      <c r="O1672" t="s">
        <v>37</v>
      </c>
      <c r="P1672" t="s">
        <v>7666</v>
      </c>
      <c r="Q1672" t="s">
        <v>38</v>
      </c>
      <c r="R1672" t="s">
        <v>743</v>
      </c>
      <c r="S1672" t="s">
        <v>7662</v>
      </c>
      <c r="T1672" t="s">
        <v>7667</v>
      </c>
      <c r="U1672" t="s">
        <v>7249</v>
      </c>
      <c r="V1672" t="s">
        <v>7249</v>
      </c>
      <c r="W1672" t="s">
        <v>37</v>
      </c>
      <c r="X1672" t="s">
        <v>37</v>
      </c>
      <c r="Y1672" t="s">
        <v>37</v>
      </c>
      <c r="Z1672" t="s">
        <v>7668</v>
      </c>
      <c r="AA1672" t="s">
        <v>44</v>
      </c>
      <c r="AB1672" t="s">
        <v>44</v>
      </c>
      <c r="AC1672" t="s">
        <v>45</v>
      </c>
      <c r="AD1672" t="s">
        <v>1532</v>
      </c>
      <c r="AE1672" t="s">
        <v>7659</v>
      </c>
      <c r="AF1672" t="s">
        <v>48</v>
      </c>
      <c r="AG1672">
        <v>621702</v>
      </c>
      <c r="AH1672">
        <v>1</v>
      </c>
      <c r="AI1672">
        <v>1</v>
      </c>
    </row>
    <row r="1673" spans="1:35" ht="16.850000000000001" customHeight="1">
      <c r="A1673" s="65" t="str">
        <f>IF(L1673="","",IF(COUNTIF(Wip!K:K,L1673)=0,IF(W1673="","KGB","KBB"),IF(AND(_xlfn.IFNA(VLOOKUP(L1673,Wip!K:M,3,0),"")="Y",Q1673="MTCAPPLYCONF"),"On Hold",IF(W1673="","KGB","KBB"))))</f>
        <v>KGB</v>
      </c>
      <c r="B1673" s="65" t="str">
        <f>IF(A1673="on hold", "on hold",
 IF(A1673="KGB", "Standard Shipment",
  IF(IFERROR(IFERROR(VLOOKUP(L1673, List!D:J, 7, 0), VLOOKUP(L1673&amp;"", List!D:J, 7, 0)), 0)=0,
   IF(IFERROR(IFERROR(VLOOKUP(L1673, 'CND List'!$A:$C, 3, 0), VLOOKUP(L1673&amp;"", 'CND List'!$A:$C, 3, 0)), 0)=0,
    IF(A1673="KBB", "-", ""),
    IFERROR(VLOOKUP(L1673, 'CND List'!$A:$C, 3, 0), VLOOKUP(L1673&amp;"", 'CND List'!$A:$C, 3, 0))
   ),
   IFERROR(VLOOKUP(L1673, List!D:J, 7, 0), VLOOKUP(L1673&amp;"", List!D:J, 7, 0))
  )
 )
)</f>
        <v>Standard Shipment</v>
      </c>
      <c r="C1673" s="66" t="str">
        <f t="shared" si="27"/>
        <v>Standard Shipment</v>
      </c>
      <c r="D1673" s="67" t="str">
        <f ca="1">IF(C1673="Local Scrap","Closed",IFERROR(IF(A1673="kgb","Closed",IF(MID(C1673,5,1)="Q","Closed",LOOKUP(TODAY()-W1673, {0,31,91,181,366}, {"0-30天","31-90天","91-180天","181-365天","365天以上"}))), LOOKUP(TODAY()-Z1673, {0,31,91,181,366}, {"0-30天","31-90天","91-180天","181-365天","365天以上"})))</f>
        <v>Closed</v>
      </c>
      <c r="E1673" s="67" t="str" cm="1">
        <f t="array" ref="E1673">IF(A1673&lt;&gt;"kbb", "", IF(IFERROR(VALUE(V1673), 0)=MAX(INDEX(($A$2:$A$4929="kbb")*($L$2:$L$4929=L1673)*IFERROR(VALUE($V$2:$V$4929), 0), 0)), "最新", "歷史重複"))</f>
        <v/>
      </c>
      <c r="F1673" t="s">
        <v>7651</v>
      </c>
      <c r="G1673" t="s">
        <v>29</v>
      </c>
      <c r="H1673" t="s">
        <v>30</v>
      </c>
      <c r="I1673" t="s">
        <v>6154</v>
      </c>
      <c r="J1673" t="s">
        <v>7652</v>
      </c>
      <c r="K1673" t="s">
        <v>7653</v>
      </c>
      <c r="L1673" t="s">
        <v>7669</v>
      </c>
      <c r="M1673" t="s">
        <v>4205</v>
      </c>
      <c r="N1673" t="s">
        <v>1858</v>
      </c>
      <c r="O1673" t="s">
        <v>37</v>
      </c>
      <c r="P1673" t="s">
        <v>7670</v>
      </c>
      <c r="Q1673" t="s">
        <v>38</v>
      </c>
      <c r="R1673" t="s">
        <v>743</v>
      </c>
      <c r="S1673" t="s">
        <v>7671</v>
      </c>
      <c r="T1673" t="s">
        <v>7672</v>
      </c>
      <c r="U1673" t="s">
        <v>7356</v>
      </c>
      <c r="V1673" t="s">
        <v>7356</v>
      </c>
      <c r="W1673" t="s">
        <v>37</v>
      </c>
      <c r="X1673" t="s">
        <v>37</v>
      </c>
      <c r="Y1673" t="s">
        <v>37</v>
      </c>
      <c r="Z1673" t="s">
        <v>7673</v>
      </c>
      <c r="AA1673" t="s">
        <v>44</v>
      </c>
      <c r="AB1673" t="s">
        <v>44</v>
      </c>
      <c r="AC1673" t="s">
        <v>45</v>
      </c>
      <c r="AD1673" t="s">
        <v>1302</v>
      </c>
      <c r="AE1673" t="s">
        <v>7142</v>
      </c>
      <c r="AF1673" t="s">
        <v>48</v>
      </c>
      <c r="AG1673">
        <v>621748</v>
      </c>
      <c r="AH1673">
        <v>1</v>
      </c>
      <c r="AI1673">
        <v>1</v>
      </c>
    </row>
    <row r="1674" spans="1:35" ht="16.850000000000001" customHeight="1">
      <c r="A1674" s="65" t="str">
        <f>IF(L1674="","",IF(COUNTIF(Wip!K:K,L1674)=0,IF(W1674="","KGB","KBB"),IF(AND(_xlfn.IFNA(VLOOKUP(L1674,Wip!K:M,3,0),"")="Y",Q1674="MTCAPPLYCONF"),"On Hold",IF(W1674="","KGB","KBB"))))</f>
        <v>KGB</v>
      </c>
      <c r="B1674" s="65" t="str">
        <f>IF(A1674="on hold", "on hold",
 IF(A1674="KGB", "Standard Shipment",
  IF(IFERROR(IFERROR(VLOOKUP(L1674, List!D:J, 7, 0), VLOOKUP(L1674&amp;"", List!D:J, 7, 0)), 0)=0,
   IF(IFERROR(IFERROR(VLOOKUP(L1674, 'CND List'!$A:$C, 3, 0), VLOOKUP(L1674&amp;"", 'CND List'!$A:$C, 3, 0)), 0)=0,
    IF(A1674="KBB", "-", ""),
    IFERROR(VLOOKUP(L1674, 'CND List'!$A:$C, 3, 0), VLOOKUP(L1674&amp;"", 'CND List'!$A:$C, 3, 0))
   ),
   IFERROR(VLOOKUP(L1674, List!D:J, 7, 0), VLOOKUP(L1674&amp;"", List!D:J, 7, 0))
  )
 )
)</f>
        <v>Standard Shipment</v>
      </c>
      <c r="C1674" s="66" t="str">
        <f t="shared" si="27"/>
        <v>Standard Shipment</v>
      </c>
      <c r="D1674" s="67" t="str">
        <f ca="1">IF(C1674="Local Scrap","Closed",IFERROR(IF(A1674="kgb","Closed",IF(MID(C1674,5,1)="Q","Closed",LOOKUP(TODAY()-W1674, {0,31,91,181,366}, {"0-30天","31-90天","91-180天","181-365天","365天以上"}))), LOOKUP(TODAY()-Z1674, {0,31,91,181,366}, {"0-30天","31-90天","91-180天","181-365天","365天以上"})))</f>
        <v>Closed</v>
      </c>
      <c r="E1674" s="67" t="str" cm="1">
        <f t="array" ref="E1674">IF(A1674&lt;&gt;"kbb", "", IF(IFERROR(VALUE(V1674), 0)=MAX(INDEX(($A$2:$A$4929="kbb")*($L$2:$L$4929=L1674)*IFERROR(VALUE($V$2:$V$4929), 0), 0)), "最新", "歷史重複"))</f>
        <v/>
      </c>
      <c r="F1674" t="s">
        <v>7651</v>
      </c>
      <c r="G1674" t="s">
        <v>29</v>
      </c>
      <c r="H1674" t="s">
        <v>30</v>
      </c>
      <c r="I1674" t="s">
        <v>6154</v>
      </c>
      <c r="J1674" t="s">
        <v>7652</v>
      </c>
      <c r="K1674" t="s">
        <v>7653</v>
      </c>
      <c r="L1674" t="s">
        <v>7674</v>
      </c>
      <c r="M1674" t="s">
        <v>4164</v>
      </c>
      <c r="N1674" t="s">
        <v>4165</v>
      </c>
      <c r="O1674" t="s">
        <v>37</v>
      </c>
      <c r="P1674" t="s">
        <v>7675</v>
      </c>
      <c r="Q1674" t="s">
        <v>38</v>
      </c>
      <c r="R1674" t="s">
        <v>743</v>
      </c>
      <c r="S1674" t="s">
        <v>7676</v>
      </c>
      <c r="T1674" t="s">
        <v>7677</v>
      </c>
      <c r="U1674" t="s">
        <v>7249</v>
      </c>
      <c r="V1674" t="s">
        <v>7249</v>
      </c>
      <c r="W1674" t="s">
        <v>37</v>
      </c>
      <c r="X1674" t="s">
        <v>37</v>
      </c>
      <c r="Y1674" t="s">
        <v>37</v>
      </c>
      <c r="Z1674" t="s">
        <v>7678</v>
      </c>
      <c r="AA1674" t="s">
        <v>44</v>
      </c>
      <c r="AB1674" t="s">
        <v>44</v>
      </c>
      <c r="AC1674" t="s">
        <v>45</v>
      </c>
      <c r="AD1674" t="s">
        <v>1532</v>
      </c>
      <c r="AE1674" t="s">
        <v>7659</v>
      </c>
      <c r="AF1674" t="s">
        <v>48</v>
      </c>
      <c r="AG1674">
        <v>621702</v>
      </c>
      <c r="AH1674">
        <v>1</v>
      </c>
      <c r="AI1674">
        <v>1</v>
      </c>
    </row>
    <row r="1675" spans="1:35" ht="16.850000000000001" customHeight="1">
      <c r="A1675" s="65" t="str">
        <f>IF(L1675="","",IF(COUNTIF(Wip!K:K,L1675)=0,IF(W1675="","KGB","KBB"),IF(AND(_xlfn.IFNA(VLOOKUP(L1675,Wip!K:M,3,0),"")="Y",Q1675="MTCAPPLYCONF"),"On Hold",IF(W1675="","KGB","KBB"))))</f>
        <v>KGB</v>
      </c>
      <c r="B1675" s="65" t="str">
        <f>IF(A1675="on hold", "on hold",
 IF(A1675="KGB", "Standard Shipment",
  IF(IFERROR(IFERROR(VLOOKUP(L1675, List!D:J, 7, 0), VLOOKUP(L1675&amp;"", List!D:J, 7, 0)), 0)=0,
   IF(IFERROR(IFERROR(VLOOKUP(L1675, 'CND List'!$A:$C, 3, 0), VLOOKUP(L1675&amp;"", 'CND List'!$A:$C, 3, 0)), 0)=0,
    IF(A1675="KBB", "-", ""),
    IFERROR(VLOOKUP(L1675, 'CND List'!$A:$C, 3, 0), VLOOKUP(L1675&amp;"", 'CND List'!$A:$C, 3, 0))
   ),
   IFERROR(VLOOKUP(L1675, List!D:J, 7, 0), VLOOKUP(L1675&amp;"", List!D:J, 7, 0))
  )
 )
)</f>
        <v>Standard Shipment</v>
      </c>
      <c r="C1675" s="66" t="str">
        <f t="shared" si="27"/>
        <v>Standard Shipment</v>
      </c>
      <c r="D1675" s="67" t="str">
        <f ca="1">IF(C1675="Local Scrap","Closed",IFERROR(IF(A1675="kgb","Closed",IF(MID(C1675,5,1)="Q","Closed",LOOKUP(TODAY()-W1675, {0,31,91,181,366}, {"0-30天","31-90天","91-180天","181-365天","365天以上"}))), LOOKUP(TODAY()-Z1675, {0,31,91,181,366}, {"0-30天","31-90天","91-180天","181-365天","365天以上"})))</f>
        <v>Closed</v>
      </c>
      <c r="E1675" s="67" t="str" cm="1">
        <f t="array" ref="E1675">IF(A1675&lt;&gt;"kbb", "", IF(IFERROR(VALUE(V1675), 0)=MAX(INDEX(($A$2:$A$4929="kbb")*($L$2:$L$4929=L1675)*IFERROR(VALUE($V$2:$V$4929), 0), 0)), "最新", "歷史重複"))</f>
        <v/>
      </c>
      <c r="F1675" t="s">
        <v>7651</v>
      </c>
      <c r="G1675" t="s">
        <v>29</v>
      </c>
      <c r="H1675" t="s">
        <v>30</v>
      </c>
      <c r="I1675" t="s">
        <v>6154</v>
      </c>
      <c r="J1675" t="s">
        <v>7652</v>
      </c>
      <c r="K1675" t="s">
        <v>7653</v>
      </c>
      <c r="L1675" t="s">
        <v>7679</v>
      </c>
      <c r="M1675" t="s">
        <v>4508</v>
      </c>
      <c r="N1675" t="s">
        <v>1296</v>
      </c>
      <c r="O1675" t="s">
        <v>37</v>
      </c>
      <c r="P1675" t="s">
        <v>7680</v>
      </c>
      <c r="Q1675" t="s">
        <v>38</v>
      </c>
      <c r="R1675" t="s">
        <v>743</v>
      </c>
      <c r="S1675" t="s">
        <v>7681</v>
      </c>
      <c r="T1675" t="s">
        <v>7682</v>
      </c>
      <c r="U1675" t="s">
        <v>7290</v>
      </c>
      <c r="V1675" t="s">
        <v>7290</v>
      </c>
      <c r="W1675" t="s">
        <v>37</v>
      </c>
      <c r="X1675" t="s">
        <v>37</v>
      </c>
      <c r="Y1675" t="s">
        <v>37</v>
      </c>
      <c r="Z1675" t="s">
        <v>7683</v>
      </c>
      <c r="AA1675" t="s">
        <v>44</v>
      </c>
      <c r="AB1675" t="s">
        <v>44</v>
      </c>
      <c r="AC1675" t="s">
        <v>45</v>
      </c>
      <c r="AD1675" t="s">
        <v>1302</v>
      </c>
      <c r="AE1675" t="s">
        <v>7323</v>
      </c>
      <c r="AF1675" t="s">
        <v>48</v>
      </c>
      <c r="AG1675">
        <v>621802</v>
      </c>
      <c r="AH1675">
        <v>1</v>
      </c>
      <c r="AI1675">
        <v>1</v>
      </c>
    </row>
    <row r="1676" spans="1:35" ht="16.850000000000001" customHeight="1">
      <c r="A1676" s="65" t="str">
        <f>IF(L1676="","",IF(COUNTIF(Wip!K:K,L1676)=0,IF(W1676="","KGB","KBB"),IF(AND(_xlfn.IFNA(VLOOKUP(L1676,Wip!K:M,3,0),"")="Y",Q1676="MTCAPPLYCONF"),"On Hold",IF(W1676="","KGB","KBB"))))</f>
        <v>KGB</v>
      </c>
      <c r="B1676" s="65" t="str">
        <f>IF(A1676="on hold", "on hold",
 IF(A1676="KGB", "Standard Shipment",
  IF(IFERROR(IFERROR(VLOOKUP(L1676, List!D:J, 7, 0), VLOOKUP(L1676&amp;"", List!D:J, 7, 0)), 0)=0,
   IF(IFERROR(IFERROR(VLOOKUP(L1676, 'CND List'!$A:$C, 3, 0), VLOOKUP(L1676&amp;"", 'CND List'!$A:$C, 3, 0)), 0)=0,
    IF(A1676="KBB", "-", ""),
    IFERROR(VLOOKUP(L1676, 'CND List'!$A:$C, 3, 0), VLOOKUP(L1676&amp;"", 'CND List'!$A:$C, 3, 0))
   ),
   IFERROR(VLOOKUP(L1676, List!D:J, 7, 0), VLOOKUP(L1676&amp;"", List!D:J, 7, 0))
  )
 )
)</f>
        <v>Standard Shipment</v>
      </c>
      <c r="C1676" s="66" t="str">
        <f t="shared" si="27"/>
        <v>Standard Shipment</v>
      </c>
      <c r="D1676" s="67" t="str">
        <f ca="1">IF(C1676="Local Scrap","Closed",IFERROR(IF(A1676="kgb","Closed",IF(MID(C1676,5,1)="Q","Closed",LOOKUP(TODAY()-W1676, {0,31,91,181,366}, {"0-30天","31-90天","91-180天","181-365天","365天以上"}))), LOOKUP(TODAY()-Z1676, {0,31,91,181,366}, {"0-30天","31-90天","91-180天","181-365天","365天以上"})))</f>
        <v>Closed</v>
      </c>
      <c r="E1676" s="67" t="str" cm="1">
        <f t="array" ref="E1676">IF(A1676&lt;&gt;"kbb", "", IF(IFERROR(VALUE(V1676), 0)=MAX(INDEX(($A$2:$A$4929="kbb")*($L$2:$L$4929=L1676)*IFERROR(VALUE($V$2:$V$4929), 0), 0)), "最新", "歷史重複"))</f>
        <v/>
      </c>
      <c r="F1676" t="s">
        <v>7651</v>
      </c>
      <c r="G1676" t="s">
        <v>29</v>
      </c>
      <c r="H1676" t="s">
        <v>30</v>
      </c>
      <c r="I1676" t="s">
        <v>6154</v>
      </c>
      <c r="J1676" t="s">
        <v>7652</v>
      </c>
      <c r="K1676" t="s">
        <v>7653</v>
      </c>
      <c r="L1676" t="s">
        <v>7684</v>
      </c>
      <c r="M1676" t="s">
        <v>4205</v>
      </c>
      <c r="N1676" t="s">
        <v>1858</v>
      </c>
      <c r="O1676" t="s">
        <v>37</v>
      </c>
      <c r="P1676" t="s">
        <v>7685</v>
      </c>
      <c r="Q1676" t="s">
        <v>38</v>
      </c>
      <c r="R1676" t="s">
        <v>743</v>
      </c>
      <c r="S1676" t="s">
        <v>7662</v>
      </c>
      <c r="T1676" t="s">
        <v>7686</v>
      </c>
      <c r="U1676" t="s">
        <v>7356</v>
      </c>
      <c r="V1676" t="s">
        <v>7356</v>
      </c>
      <c r="W1676" t="s">
        <v>37</v>
      </c>
      <c r="X1676" t="s">
        <v>37</v>
      </c>
      <c r="Y1676" t="s">
        <v>37</v>
      </c>
      <c r="Z1676" t="s">
        <v>7687</v>
      </c>
      <c r="AA1676" t="s">
        <v>44</v>
      </c>
      <c r="AB1676" t="s">
        <v>44</v>
      </c>
      <c r="AC1676" t="s">
        <v>45</v>
      </c>
      <c r="AD1676" t="s">
        <v>1302</v>
      </c>
      <c r="AE1676" t="s">
        <v>7142</v>
      </c>
      <c r="AF1676" t="s">
        <v>48</v>
      </c>
      <c r="AG1676">
        <v>621748</v>
      </c>
      <c r="AH1676">
        <v>1</v>
      </c>
      <c r="AI1676">
        <v>1</v>
      </c>
    </row>
    <row r="1677" spans="1:35" ht="16.850000000000001" customHeight="1">
      <c r="A1677" s="65" t="str">
        <f>IF(L1677="","",IF(COUNTIF(Wip!K:K,L1677)=0,IF(W1677="","KGB","KBB"),IF(AND(_xlfn.IFNA(VLOOKUP(L1677,Wip!K:M,3,0),"")="Y",Q1677="MTCAPPLYCONF"),"On Hold",IF(W1677="","KGB","KBB"))))</f>
        <v>KBB</v>
      </c>
      <c r="B1677" s="65">
        <f>IF(A1677="on hold", "on hold",
 IF(A1677="KGB", "Standard Shipment",
  IF(IFERROR(IFERROR(VLOOKUP(L1677, List!D:J, 7, 0), VLOOKUP(L1677&amp;"", List!D:J, 7, 0)), 0)=0,
   IF(IFERROR(IFERROR(VLOOKUP(L1677, 'CND List'!$A:$C, 3, 0), VLOOKUP(L1677&amp;"", 'CND List'!$A:$C, 3, 0)), 0)=0,
    IF(A1677="KBB", "-", ""),
    IFERROR(VLOOKUP(L1677, 'CND List'!$A:$C, 3, 0), VLOOKUP(L1677&amp;"", 'CND List'!$A:$C, 3, 0))
   ),
   IFERROR(VLOOKUP(L1677, List!D:J, 7, 0), VLOOKUP(L1677&amp;"", List!D:J, 7, 0))
  )
 )
)</f>
        <v>46126</v>
      </c>
      <c r="C1677" s="66" t="str">
        <f t="shared" si="27"/>
        <v>2026Q2</v>
      </c>
      <c r="D1677" s="67" t="str">
        <f ca="1">IF(C1677="Local Scrap","Closed",IFERROR(IF(A1677="kgb","Closed",IF(MID(C1677,5,1)="Q","Closed",LOOKUP(TODAY()-W1677, {0,31,91,181,366}, {"0-30天","31-90天","91-180天","181-365天","365天以上"}))), LOOKUP(TODAY()-Z1677, {0,31,91,181,366}, {"0-30天","31-90天","91-180天","181-365天","365天以上"})))</f>
        <v>Closed</v>
      </c>
      <c r="E1677" s="67" t="str" cm="1">
        <f t="array" ref="E1677">IF(A1677&lt;&gt;"kbb", "", IF(IFERROR(VALUE(V1677), 0)=MAX(INDEX(($A$2:$A$4929="kbb")*($L$2:$L$4929=L1677)*IFERROR(VALUE($V$2:$V$4929), 0), 0)), "最新", "歷史重複"))</f>
        <v>最新</v>
      </c>
      <c r="F1677" t="s">
        <v>7651</v>
      </c>
      <c r="G1677" t="s">
        <v>29</v>
      </c>
      <c r="H1677" t="s">
        <v>30</v>
      </c>
      <c r="I1677" t="s">
        <v>6154</v>
      </c>
      <c r="J1677" t="s">
        <v>7652</v>
      </c>
      <c r="K1677" t="s">
        <v>7653</v>
      </c>
      <c r="L1677" t="s">
        <v>7688</v>
      </c>
      <c r="M1677" t="s">
        <v>4170</v>
      </c>
      <c r="N1677" t="s">
        <v>4171</v>
      </c>
      <c r="O1677" t="s">
        <v>37</v>
      </c>
      <c r="P1677" t="s">
        <v>7688</v>
      </c>
      <c r="Q1677" t="s">
        <v>38</v>
      </c>
      <c r="R1677" t="s">
        <v>53</v>
      </c>
      <c r="S1677" t="s">
        <v>7662</v>
      </c>
      <c r="T1677" t="s">
        <v>37</v>
      </c>
      <c r="U1677" t="s">
        <v>37</v>
      </c>
      <c r="V1677" t="s">
        <v>7689</v>
      </c>
      <c r="W1677" t="s">
        <v>1157</v>
      </c>
      <c r="X1677" t="s">
        <v>114</v>
      </c>
      <c r="Y1677" t="s">
        <v>1158</v>
      </c>
      <c r="Z1677" t="s">
        <v>7690</v>
      </c>
      <c r="AA1677" t="s">
        <v>44</v>
      </c>
      <c r="AB1677" t="s">
        <v>44</v>
      </c>
      <c r="AC1677" t="s">
        <v>117</v>
      </c>
      <c r="AD1677" t="s">
        <v>1302</v>
      </c>
      <c r="AE1677" t="s">
        <v>37</v>
      </c>
      <c r="AF1677" t="s">
        <v>37</v>
      </c>
      <c r="AG1677" t="s">
        <v>37</v>
      </c>
      <c r="AH1677" t="s">
        <v>37</v>
      </c>
      <c r="AI1677" t="s">
        <v>37</v>
      </c>
    </row>
    <row r="1678" spans="1:35" ht="16.850000000000001" customHeight="1">
      <c r="A1678" s="65" t="str">
        <f>IF(L1678="","",IF(COUNTIF(Wip!K:K,L1678)=0,IF(W1678="","KGB","KBB"),IF(AND(_xlfn.IFNA(VLOOKUP(L1678,Wip!K:M,3,0),"")="Y",Q1678="MTCAPPLYCONF"),"On Hold",IF(W1678="","KGB","KBB"))))</f>
        <v>KGB</v>
      </c>
      <c r="B1678" s="65" t="str">
        <f>IF(A1678="on hold", "on hold",
 IF(A1678="KGB", "Standard Shipment",
  IF(IFERROR(IFERROR(VLOOKUP(L1678, List!D:J, 7, 0), VLOOKUP(L1678&amp;"", List!D:J, 7, 0)), 0)=0,
   IF(IFERROR(IFERROR(VLOOKUP(L1678, 'CND List'!$A:$C, 3, 0), VLOOKUP(L1678&amp;"", 'CND List'!$A:$C, 3, 0)), 0)=0,
    IF(A1678="KBB", "-", ""),
    IFERROR(VLOOKUP(L1678, 'CND List'!$A:$C, 3, 0), VLOOKUP(L1678&amp;"", 'CND List'!$A:$C, 3, 0))
   ),
   IFERROR(VLOOKUP(L1678, List!D:J, 7, 0), VLOOKUP(L1678&amp;"", List!D:J, 7, 0))
  )
 )
)</f>
        <v>Standard Shipment</v>
      </c>
      <c r="C1678" s="66" t="str">
        <f t="shared" si="27"/>
        <v>Standard Shipment</v>
      </c>
      <c r="D1678" s="67" t="str">
        <f ca="1">IF(C1678="Local Scrap","Closed",IFERROR(IF(A1678="kgb","Closed",IF(MID(C1678,5,1)="Q","Closed",LOOKUP(TODAY()-W1678, {0,31,91,181,366}, {"0-30天","31-90天","91-180天","181-365天","365天以上"}))), LOOKUP(TODAY()-Z1678, {0,31,91,181,366}, {"0-30天","31-90天","91-180天","181-365天","365天以上"})))</f>
        <v>Closed</v>
      </c>
      <c r="E1678" s="67" t="str" cm="1">
        <f t="array" ref="E1678">IF(A1678&lt;&gt;"kbb", "", IF(IFERROR(VALUE(V1678), 0)=MAX(INDEX(($A$2:$A$4929="kbb")*($L$2:$L$4929=L1678)*IFERROR(VALUE($V$2:$V$4929), 0), 0)), "最新", "歷史重複"))</f>
        <v/>
      </c>
      <c r="F1678" t="s">
        <v>7651</v>
      </c>
      <c r="G1678" t="s">
        <v>29</v>
      </c>
      <c r="H1678" t="s">
        <v>30</v>
      </c>
      <c r="I1678" t="s">
        <v>6154</v>
      </c>
      <c r="J1678" t="s">
        <v>7652</v>
      </c>
      <c r="K1678" t="s">
        <v>7653</v>
      </c>
      <c r="L1678" t="s">
        <v>7691</v>
      </c>
      <c r="M1678" t="s">
        <v>1428</v>
      </c>
      <c r="N1678" t="s">
        <v>1411</v>
      </c>
      <c r="O1678" t="s">
        <v>37</v>
      </c>
      <c r="P1678" t="s">
        <v>7692</v>
      </c>
      <c r="Q1678" t="s">
        <v>38</v>
      </c>
      <c r="R1678" t="s">
        <v>743</v>
      </c>
      <c r="S1678" t="s">
        <v>7662</v>
      </c>
      <c r="T1678" t="s">
        <v>7693</v>
      </c>
      <c r="U1678" t="s">
        <v>7356</v>
      </c>
      <c r="V1678" t="s">
        <v>7356</v>
      </c>
      <c r="W1678" t="s">
        <v>37</v>
      </c>
      <c r="X1678" t="s">
        <v>37</v>
      </c>
      <c r="Y1678" t="s">
        <v>37</v>
      </c>
      <c r="Z1678" t="s">
        <v>7694</v>
      </c>
      <c r="AA1678" t="s">
        <v>44</v>
      </c>
      <c r="AB1678" t="s">
        <v>44</v>
      </c>
      <c r="AC1678" t="s">
        <v>45</v>
      </c>
      <c r="AD1678" t="s">
        <v>1257</v>
      </c>
      <c r="AE1678" t="s">
        <v>7612</v>
      </c>
      <c r="AF1678" t="s">
        <v>48</v>
      </c>
      <c r="AG1678">
        <v>621748</v>
      </c>
      <c r="AH1678">
        <v>1</v>
      </c>
      <c r="AI1678">
        <v>1</v>
      </c>
    </row>
    <row r="1679" spans="1:35" ht="16.850000000000001" customHeight="1">
      <c r="A1679" s="65" t="str">
        <f>IF(L1679="","",IF(COUNTIF(Wip!K:K,L1679)=0,IF(W1679="","KGB","KBB"),IF(AND(_xlfn.IFNA(VLOOKUP(L1679,Wip!K:M,3,0),"")="Y",Q1679="MTCAPPLYCONF"),"On Hold",IF(W1679="","KGB","KBB"))))</f>
        <v>KGB</v>
      </c>
      <c r="B1679" s="65" t="str">
        <f>IF(A1679="on hold", "on hold",
 IF(A1679="KGB", "Standard Shipment",
  IF(IFERROR(IFERROR(VLOOKUP(L1679, List!D:J, 7, 0), VLOOKUP(L1679&amp;"", List!D:J, 7, 0)), 0)=0,
   IF(IFERROR(IFERROR(VLOOKUP(L1679, 'CND List'!$A:$C, 3, 0), VLOOKUP(L1679&amp;"", 'CND List'!$A:$C, 3, 0)), 0)=0,
    IF(A1679="KBB", "-", ""),
    IFERROR(VLOOKUP(L1679, 'CND List'!$A:$C, 3, 0), VLOOKUP(L1679&amp;"", 'CND List'!$A:$C, 3, 0))
   ),
   IFERROR(VLOOKUP(L1679, List!D:J, 7, 0), VLOOKUP(L1679&amp;"", List!D:J, 7, 0))
  )
 )
)</f>
        <v>Standard Shipment</v>
      </c>
      <c r="C1679" s="66" t="str">
        <f t="shared" si="27"/>
        <v>Standard Shipment</v>
      </c>
      <c r="D1679" s="67" t="str">
        <f ca="1">IF(C1679="Local Scrap","Closed",IFERROR(IF(A1679="kgb","Closed",IF(MID(C1679,5,1)="Q","Closed",LOOKUP(TODAY()-W1679, {0,31,91,181,366}, {"0-30天","31-90天","91-180天","181-365天","365天以上"}))), LOOKUP(TODAY()-Z1679, {0,31,91,181,366}, {"0-30天","31-90天","91-180天","181-365天","365天以上"})))</f>
        <v>Closed</v>
      </c>
      <c r="E1679" s="67" t="str" cm="1">
        <f t="array" ref="E1679">IF(A1679&lt;&gt;"kbb", "", IF(IFERROR(VALUE(V1679), 0)=MAX(INDEX(($A$2:$A$4929="kbb")*($L$2:$L$4929=L1679)*IFERROR(VALUE($V$2:$V$4929), 0), 0)), "最新", "歷史重複"))</f>
        <v/>
      </c>
      <c r="F1679" t="s">
        <v>7651</v>
      </c>
      <c r="G1679" t="s">
        <v>29</v>
      </c>
      <c r="H1679" t="s">
        <v>30</v>
      </c>
      <c r="I1679" t="s">
        <v>6154</v>
      </c>
      <c r="J1679" t="s">
        <v>7652</v>
      </c>
      <c r="K1679" t="s">
        <v>7653</v>
      </c>
      <c r="L1679" t="s">
        <v>7695</v>
      </c>
      <c r="M1679" t="s">
        <v>1390</v>
      </c>
      <c r="N1679" t="s">
        <v>1391</v>
      </c>
      <c r="O1679" t="s">
        <v>37</v>
      </c>
      <c r="P1679" t="s">
        <v>7696</v>
      </c>
      <c r="Q1679" t="s">
        <v>38</v>
      </c>
      <c r="R1679" t="s">
        <v>53</v>
      </c>
      <c r="S1679" t="s">
        <v>7676</v>
      </c>
      <c r="T1679" t="s">
        <v>7697</v>
      </c>
      <c r="U1679" t="s">
        <v>7265</v>
      </c>
      <c r="V1679" t="s">
        <v>7265</v>
      </c>
      <c r="W1679" t="s">
        <v>37</v>
      </c>
      <c r="X1679" t="s">
        <v>37</v>
      </c>
      <c r="Y1679" t="s">
        <v>37</v>
      </c>
      <c r="Z1679" t="s">
        <v>7698</v>
      </c>
      <c r="AA1679" t="s">
        <v>44</v>
      </c>
      <c r="AB1679" t="s">
        <v>44</v>
      </c>
      <c r="AC1679" t="s">
        <v>45</v>
      </c>
      <c r="AD1679" t="s">
        <v>1302</v>
      </c>
      <c r="AE1679" t="s">
        <v>7267</v>
      </c>
      <c r="AF1679" t="s">
        <v>48</v>
      </c>
      <c r="AG1679">
        <v>621922</v>
      </c>
      <c r="AH1679">
        <v>1</v>
      </c>
      <c r="AI1679">
        <v>1</v>
      </c>
    </row>
    <row r="1680" spans="1:35" ht="16.850000000000001" customHeight="1">
      <c r="A1680" s="65" t="str">
        <f>IF(L1680="","",IF(COUNTIF(Wip!K:K,L1680)=0,IF(W1680="","KGB","KBB"),IF(AND(_xlfn.IFNA(VLOOKUP(L1680,Wip!K:M,3,0),"")="Y",Q1680="MTCAPPLYCONF"),"On Hold",IF(W1680="","KGB","KBB"))))</f>
        <v>KGB</v>
      </c>
      <c r="B1680" s="65" t="str">
        <f>IF(A1680="on hold", "on hold",
 IF(A1680="KGB", "Standard Shipment",
  IF(IFERROR(IFERROR(VLOOKUP(L1680, List!D:J, 7, 0), VLOOKUP(L1680&amp;"", List!D:J, 7, 0)), 0)=0,
   IF(IFERROR(IFERROR(VLOOKUP(L1680, 'CND List'!$A:$C, 3, 0), VLOOKUP(L1680&amp;"", 'CND List'!$A:$C, 3, 0)), 0)=0,
    IF(A1680="KBB", "-", ""),
    IFERROR(VLOOKUP(L1680, 'CND List'!$A:$C, 3, 0), VLOOKUP(L1680&amp;"", 'CND List'!$A:$C, 3, 0))
   ),
   IFERROR(VLOOKUP(L1680, List!D:J, 7, 0), VLOOKUP(L1680&amp;"", List!D:J, 7, 0))
  )
 )
)</f>
        <v>Standard Shipment</v>
      </c>
      <c r="C1680" s="66" t="str">
        <f t="shared" si="27"/>
        <v>Standard Shipment</v>
      </c>
      <c r="D1680" s="67" t="str">
        <f ca="1">IF(C1680="Local Scrap","Closed",IFERROR(IF(A1680="kgb","Closed",IF(MID(C1680,5,1)="Q","Closed",LOOKUP(TODAY()-W1680, {0,31,91,181,366}, {"0-30天","31-90天","91-180天","181-365天","365天以上"}))), LOOKUP(TODAY()-Z1680, {0,31,91,181,366}, {"0-30天","31-90天","91-180天","181-365天","365天以上"})))</f>
        <v>Closed</v>
      </c>
      <c r="E1680" s="67" t="str" cm="1">
        <f t="array" ref="E1680">IF(A1680&lt;&gt;"kbb", "", IF(IFERROR(VALUE(V1680), 0)=MAX(INDEX(($A$2:$A$4929="kbb")*($L$2:$L$4929=L1680)*IFERROR(VALUE($V$2:$V$4929), 0), 0)), "最新", "歷史重複"))</f>
        <v/>
      </c>
      <c r="F1680" t="s">
        <v>7651</v>
      </c>
      <c r="G1680" t="s">
        <v>29</v>
      </c>
      <c r="H1680" t="s">
        <v>30</v>
      </c>
      <c r="I1680" t="s">
        <v>6154</v>
      </c>
      <c r="J1680" t="s">
        <v>7652</v>
      </c>
      <c r="K1680" t="s">
        <v>7653</v>
      </c>
      <c r="L1680" t="s">
        <v>7699</v>
      </c>
      <c r="M1680" t="s">
        <v>2278</v>
      </c>
      <c r="N1680" t="s">
        <v>1843</v>
      </c>
      <c r="O1680" t="s">
        <v>37</v>
      </c>
      <c r="P1680" t="s">
        <v>7700</v>
      </c>
      <c r="Q1680" t="s">
        <v>38</v>
      </c>
      <c r="R1680" t="s">
        <v>53</v>
      </c>
      <c r="S1680" t="s">
        <v>7676</v>
      </c>
      <c r="T1680" t="s">
        <v>7701</v>
      </c>
      <c r="U1680" t="s">
        <v>7265</v>
      </c>
      <c r="V1680" t="s">
        <v>7265</v>
      </c>
      <c r="W1680" t="s">
        <v>37</v>
      </c>
      <c r="X1680" t="s">
        <v>37</v>
      </c>
      <c r="Y1680" t="s">
        <v>37</v>
      </c>
      <c r="Z1680" t="s">
        <v>7702</v>
      </c>
      <c r="AA1680" t="s">
        <v>44</v>
      </c>
      <c r="AB1680" t="s">
        <v>44</v>
      </c>
      <c r="AC1680" t="s">
        <v>45</v>
      </c>
      <c r="AD1680" t="s">
        <v>1847</v>
      </c>
      <c r="AE1680" t="s">
        <v>7267</v>
      </c>
      <c r="AF1680" t="s">
        <v>48</v>
      </c>
      <c r="AG1680">
        <v>621922</v>
      </c>
      <c r="AH1680">
        <v>1</v>
      </c>
      <c r="AI1680">
        <v>1</v>
      </c>
    </row>
    <row r="1681" spans="1:35" ht="16.850000000000001" customHeight="1">
      <c r="A1681" s="65" t="str">
        <f>IF(L1681="","",IF(COUNTIF(Wip!K:K,L1681)=0,IF(W1681="","KGB","KBB"),IF(AND(_xlfn.IFNA(VLOOKUP(L1681,Wip!K:M,3,0),"")="Y",Q1681="MTCAPPLYCONF"),"On Hold",IF(W1681="","KGB","KBB"))))</f>
        <v>KGB</v>
      </c>
      <c r="B1681" s="65" t="str">
        <f>IF(A1681="on hold", "on hold",
 IF(A1681="KGB", "Standard Shipment",
  IF(IFERROR(IFERROR(VLOOKUP(L1681, List!D:J, 7, 0), VLOOKUP(L1681&amp;"", List!D:J, 7, 0)), 0)=0,
   IF(IFERROR(IFERROR(VLOOKUP(L1681, 'CND List'!$A:$C, 3, 0), VLOOKUP(L1681&amp;"", 'CND List'!$A:$C, 3, 0)), 0)=0,
    IF(A1681="KBB", "-", ""),
    IFERROR(VLOOKUP(L1681, 'CND List'!$A:$C, 3, 0), VLOOKUP(L1681&amp;"", 'CND List'!$A:$C, 3, 0))
   ),
   IFERROR(VLOOKUP(L1681, List!D:J, 7, 0), VLOOKUP(L1681&amp;"", List!D:J, 7, 0))
  )
 )
)</f>
        <v>Standard Shipment</v>
      </c>
      <c r="C1681" s="66" t="str">
        <f t="shared" si="27"/>
        <v>Standard Shipment</v>
      </c>
      <c r="D1681" s="67" t="str">
        <f ca="1">IF(C1681="Local Scrap","Closed",IFERROR(IF(A1681="kgb","Closed",IF(MID(C1681,5,1)="Q","Closed",LOOKUP(TODAY()-W1681, {0,31,91,181,366}, {"0-30天","31-90天","91-180天","181-365天","365天以上"}))), LOOKUP(TODAY()-Z1681, {0,31,91,181,366}, {"0-30天","31-90天","91-180天","181-365天","365天以上"})))</f>
        <v>Closed</v>
      </c>
      <c r="E1681" s="67" t="str" cm="1">
        <f t="array" ref="E1681">IF(A1681&lt;&gt;"kbb", "", IF(IFERROR(VALUE(V1681), 0)=MAX(INDEX(($A$2:$A$4929="kbb")*($L$2:$L$4929=L1681)*IFERROR(VALUE($V$2:$V$4929), 0), 0)), "最新", "歷史重複"))</f>
        <v/>
      </c>
      <c r="F1681" t="s">
        <v>7651</v>
      </c>
      <c r="G1681" t="s">
        <v>29</v>
      </c>
      <c r="H1681" t="s">
        <v>30</v>
      </c>
      <c r="I1681" t="s">
        <v>6154</v>
      </c>
      <c r="J1681" t="s">
        <v>7652</v>
      </c>
      <c r="K1681" t="s">
        <v>7653</v>
      </c>
      <c r="L1681" t="s">
        <v>7703</v>
      </c>
      <c r="M1681" t="s">
        <v>1259</v>
      </c>
      <c r="N1681" t="s">
        <v>1260</v>
      </c>
      <c r="O1681" t="s">
        <v>37</v>
      </c>
      <c r="P1681" t="s">
        <v>7704</v>
      </c>
      <c r="Q1681" t="s">
        <v>38</v>
      </c>
      <c r="R1681" t="s">
        <v>743</v>
      </c>
      <c r="S1681" t="s">
        <v>7676</v>
      </c>
      <c r="T1681" t="s">
        <v>7705</v>
      </c>
      <c r="U1681" t="s">
        <v>7356</v>
      </c>
      <c r="V1681" t="s">
        <v>7356</v>
      </c>
      <c r="W1681" t="s">
        <v>37</v>
      </c>
      <c r="X1681" t="s">
        <v>37</v>
      </c>
      <c r="Y1681" t="s">
        <v>37</v>
      </c>
      <c r="Z1681" t="s">
        <v>7706</v>
      </c>
      <c r="AA1681" t="s">
        <v>44</v>
      </c>
      <c r="AB1681" t="s">
        <v>44</v>
      </c>
      <c r="AC1681" t="s">
        <v>45</v>
      </c>
      <c r="AD1681" t="s">
        <v>1257</v>
      </c>
      <c r="AE1681" t="s">
        <v>7612</v>
      </c>
      <c r="AF1681" t="s">
        <v>48</v>
      </c>
      <c r="AG1681">
        <v>621748</v>
      </c>
      <c r="AH1681">
        <v>1</v>
      </c>
      <c r="AI1681">
        <v>1</v>
      </c>
    </row>
    <row r="1682" spans="1:35" ht="16.850000000000001" customHeight="1">
      <c r="A1682" s="65" t="str">
        <f>IF(L1682="","",IF(COUNTIF(Wip!K:K,L1682)=0,IF(W1682="","KGB","KBB"),IF(AND(_xlfn.IFNA(VLOOKUP(L1682,Wip!K:M,3,0),"")="Y",Q1682="MTCAPPLYCONF"),"On Hold",IF(W1682="","KGB","KBB"))))</f>
        <v>KGB</v>
      </c>
      <c r="B1682" s="65" t="str">
        <f>IF(A1682="on hold", "on hold",
 IF(A1682="KGB", "Standard Shipment",
  IF(IFERROR(IFERROR(VLOOKUP(L1682, List!D:J, 7, 0), VLOOKUP(L1682&amp;"", List!D:J, 7, 0)), 0)=0,
   IF(IFERROR(IFERROR(VLOOKUP(L1682, 'CND List'!$A:$C, 3, 0), VLOOKUP(L1682&amp;"", 'CND List'!$A:$C, 3, 0)), 0)=0,
    IF(A1682="KBB", "-", ""),
    IFERROR(VLOOKUP(L1682, 'CND List'!$A:$C, 3, 0), VLOOKUP(L1682&amp;"", 'CND List'!$A:$C, 3, 0))
   ),
   IFERROR(VLOOKUP(L1682, List!D:J, 7, 0), VLOOKUP(L1682&amp;"", List!D:J, 7, 0))
  )
 )
)</f>
        <v>Standard Shipment</v>
      </c>
      <c r="C1682" s="66" t="str">
        <f t="shared" si="27"/>
        <v>Standard Shipment</v>
      </c>
      <c r="D1682" s="67" t="str">
        <f ca="1">IF(C1682="Local Scrap","Closed",IFERROR(IF(A1682="kgb","Closed",IF(MID(C1682,5,1)="Q","Closed",LOOKUP(TODAY()-W1682, {0,31,91,181,366}, {"0-30天","31-90天","91-180天","181-365天","365天以上"}))), LOOKUP(TODAY()-Z1682, {0,31,91,181,366}, {"0-30天","31-90天","91-180天","181-365天","365天以上"})))</f>
        <v>Closed</v>
      </c>
      <c r="E1682" s="67" t="str" cm="1">
        <f t="array" ref="E1682">IF(A1682&lt;&gt;"kbb", "", IF(IFERROR(VALUE(V1682), 0)=MAX(INDEX(($A$2:$A$4929="kbb")*($L$2:$L$4929=L1682)*IFERROR(VALUE($V$2:$V$4929), 0), 0)), "最新", "歷史重複"))</f>
        <v/>
      </c>
      <c r="F1682" t="s">
        <v>7651</v>
      </c>
      <c r="G1682" t="s">
        <v>29</v>
      </c>
      <c r="H1682" t="s">
        <v>30</v>
      </c>
      <c r="I1682" t="s">
        <v>6154</v>
      </c>
      <c r="J1682" t="s">
        <v>7652</v>
      </c>
      <c r="K1682" t="s">
        <v>7653</v>
      </c>
      <c r="L1682" t="s">
        <v>7707</v>
      </c>
      <c r="M1682" t="s">
        <v>4164</v>
      </c>
      <c r="N1682" t="s">
        <v>4165</v>
      </c>
      <c r="O1682" t="s">
        <v>37</v>
      </c>
      <c r="P1682" t="s">
        <v>7708</v>
      </c>
      <c r="Q1682" t="s">
        <v>38</v>
      </c>
      <c r="R1682" t="s">
        <v>743</v>
      </c>
      <c r="S1682" t="s">
        <v>7709</v>
      </c>
      <c r="T1682" t="s">
        <v>7710</v>
      </c>
      <c r="U1682" t="s">
        <v>7249</v>
      </c>
      <c r="V1682" t="s">
        <v>7249</v>
      </c>
      <c r="W1682" t="s">
        <v>37</v>
      </c>
      <c r="X1682" t="s">
        <v>37</v>
      </c>
      <c r="Y1682" t="s">
        <v>37</v>
      </c>
      <c r="Z1682" t="s">
        <v>7711</v>
      </c>
      <c r="AA1682" t="s">
        <v>44</v>
      </c>
      <c r="AB1682" t="s">
        <v>44</v>
      </c>
      <c r="AC1682" t="s">
        <v>45</v>
      </c>
      <c r="AD1682" t="s">
        <v>1532</v>
      </c>
      <c r="AE1682" t="s">
        <v>7251</v>
      </c>
      <c r="AF1682" t="s">
        <v>48</v>
      </c>
      <c r="AG1682">
        <v>621702</v>
      </c>
      <c r="AH1682">
        <v>1</v>
      </c>
      <c r="AI1682">
        <v>1</v>
      </c>
    </row>
    <row r="1683" spans="1:35" ht="16.850000000000001" customHeight="1">
      <c r="A1683" s="65" t="str">
        <f>IF(L1683="","",IF(COUNTIF(Wip!K:K,L1683)=0,IF(W1683="","KGB","KBB"),IF(AND(_xlfn.IFNA(VLOOKUP(L1683,Wip!K:M,3,0),"")="Y",Q1683="MTCAPPLYCONF"),"On Hold",IF(W1683="","KGB","KBB"))))</f>
        <v>KGB</v>
      </c>
      <c r="B1683" s="65" t="str">
        <f>IF(A1683="on hold", "on hold",
 IF(A1683="KGB", "Standard Shipment",
  IF(IFERROR(IFERROR(VLOOKUP(L1683, List!D:J, 7, 0), VLOOKUP(L1683&amp;"", List!D:J, 7, 0)), 0)=0,
   IF(IFERROR(IFERROR(VLOOKUP(L1683, 'CND List'!$A:$C, 3, 0), VLOOKUP(L1683&amp;"", 'CND List'!$A:$C, 3, 0)), 0)=0,
    IF(A1683="KBB", "-", ""),
    IFERROR(VLOOKUP(L1683, 'CND List'!$A:$C, 3, 0), VLOOKUP(L1683&amp;"", 'CND List'!$A:$C, 3, 0))
   ),
   IFERROR(VLOOKUP(L1683, List!D:J, 7, 0), VLOOKUP(L1683&amp;"", List!D:J, 7, 0))
  )
 )
)</f>
        <v>Standard Shipment</v>
      </c>
      <c r="C1683" s="66" t="str">
        <f t="shared" si="27"/>
        <v>Standard Shipment</v>
      </c>
      <c r="D1683" s="67" t="str">
        <f ca="1">IF(C1683="Local Scrap","Closed",IFERROR(IF(A1683="kgb","Closed",IF(MID(C1683,5,1)="Q","Closed",LOOKUP(TODAY()-W1683, {0,31,91,181,366}, {"0-30天","31-90天","91-180天","181-365天","365天以上"}))), LOOKUP(TODAY()-Z1683, {0,31,91,181,366}, {"0-30天","31-90天","91-180天","181-365天","365天以上"})))</f>
        <v>Closed</v>
      </c>
      <c r="E1683" s="67" t="str" cm="1">
        <f t="array" ref="E1683">IF(A1683&lt;&gt;"kbb", "", IF(IFERROR(VALUE(V1683), 0)=MAX(INDEX(($A$2:$A$4929="kbb")*($L$2:$L$4929=L1683)*IFERROR(VALUE($V$2:$V$4929), 0), 0)), "最新", "歷史重複"))</f>
        <v/>
      </c>
      <c r="F1683" t="s">
        <v>7651</v>
      </c>
      <c r="G1683" t="s">
        <v>29</v>
      </c>
      <c r="H1683" t="s">
        <v>30</v>
      </c>
      <c r="I1683" t="s">
        <v>6154</v>
      </c>
      <c r="J1683" t="s">
        <v>7652</v>
      </c>
      <c r="K1683" t="s">
        <v>7653</v>
      </c>
      <c r="L1683" t="s">
        <v>7712</v>
      </c>
      <c r="M1683" t="s">
        <v>7281</v>
      </c>
      <c r="N1683" t="s">
        <v>7282</v>
      </c>
      <c r="O1683" t="s">
        <v>37</v>
      </c>
      <c r="P1683" t="s">
        <v>7713</v>
      </c>
      <c r="Q1683" t="s">
        <v>38</v>
      </c>
      <c r="R1683" t="s">
        <v>743</v>
      </c>
      <c r="S1683" t="s">
        <v>7709</v>
      </c>
      <c r="T1683" t="s">
        <v>7714</v>
      </c>
      <c r="U1683" t="s">
        <v>7356</v>
      </c>
      <c r="V1683" t="s">
        <v>7356</v>
      </c>
      <c r="W1683" t="s">
        <v>37</v>
      </c>
      <c r="X1683" t="s">
        <v>37</v>
      </c>
      <c r="Y1683" t="s">
        <v>37</v>
      </c>
      <c r="Z1683" t="s">
        <v>7715</v>
      </c>
      <c r="AA1683" t="s">
        <v>44</v>
      </c>
      <c r="AB1683" t="s">
        <v>44</v>
      </c>
      <c r="AC1683" t="s">
        <v>45</v>
      </c>
      <c r="AD1683" t="s">
        <v>1302</v>
      </c>
      <c r="AE1683" t="s">
        <v>7142</v>
      </c>
      <c r="AF1683" t="s">
        <v>48</v>
      </c>
      <c r="AG1683">
        <v>621748</v>
      </c>
      <c r="AH1683">
        <v>1</v>
      </c>
      <c r="AI1683">
        <v>1</v>
      </c>
    </row>
    <row r="1684" spans="1:35" ht="16.850000000000001" customHeight="1">
      <c r="A1684" s="65" t="str">
        <f>IF(L1684="","",IF(COUNTIF(Wip!K:K,L1684)=0,IF(W1684="","KGB","KBB"),IF(AND(_xlfn.IFNA(VLOOKUP(L1684,Wip!K:M,3,0),"")="Y",Q1684="MTCAPPLYCONF"),"On Hold",IF(W1684="","KGB","KBB"))))</f>
        <v>KGB</v>
      </c>
      <c r="B1684" s="65" t="str">
        <f>IF(A1684="on hold", "on hold",
 IF(A1684="KGB", "Standard Shipment",
  IF(IFERROR(IFERROR(VLOOKUP(L1684, List!D:J, 7, 0), VLOOKUP(L1684&amp;"", List!D:J, 7, 0)), 0)=0,
   IF(IFERROR(IFERROR(VLOOKUP(L1684, 'CND List'!$A:$C, 3, 0), VLOOKUP(L1684&amp;"", 'CND List'!$A:$C, 3, 0)), 0)=0,
    IF(A1684="KBB", "-", ""),
    IFERROR(VLOOKUP(L1684, 'CND List'!$A:$C, 3, 0), VLOOKUP(L1684&amp;"", 'CND List'!$A:$C, 3, 0))
   ),
   IFERROR(VLOOKUP(L1684, List!D:J, 7, 0), VLOOKUP(L1684&amp;"", List!D:J, 7, 0))
  )
 )
)</f>
        <v>Standard Shipment</v>
      </c>
      <c r="C1684" s="66" t="str">
        <f t="shared" si="27"/>
        <v>Standard Shipment</v>
      </c>
      <c r="D1684" s="67" t="str">
        <f ca="1">IF(C1684="Local Scrap","Closed",IFERROR(IF(A1684="kgb","Closed",IF(MID(C1684,5,1)="Q","Closed",LOOKUP(TODAY()-W1684, {0,31,91,181,366}, {"0-30天","31-90天","91-180天","181-365天","365天以上"}))), LOOKUP(TODAY()-Z1684, {0,31,91,181,366}, {"0-30天","31-90天","91-180天","181-365天","365天以上"})))</f>
        <v>Closed</v>
      </c>
      <c r="E1684" s="67" t="str" cm="1">
        <f t="array" ref="E1684">IF(A1684&lt;&gt;"kbb", "", IF(IFERROR(VALUE(V1684), 0)=MAX(INDEX(($A$2:$A$4929="kbb")*($L$2:$L$4929=L1684)*IFERROR(VALUE($V$2:$V$4929), 0), 0)), "最新", "歷史重複"))</f>
        <v/>
      </c>
      <c r="F1684" t="s">
        <v>7651</v>
      </c>
      <c r="G1684" t="s">
        <v>29</v>
      </c>
      <c r="H1684" t="s">
        <v>30</v>
      </c>
      <c r="I1684" t="s">
        <v>6154</v>
      </c>
      <c r="J1684" t="s">
        <v>7652</v>
      </c>
      <c r="K1684" t="s">
        <v>7653</v>
      </c>
      <c r="L1684" t="s">
        <v>7716</v>
      </c>
      <c r="M1684" t="s">
        <v>7281</v>
      </c>
      <c r="N1684" t="s">
        <v>7282</v>
      </c>
      <c r="O1684" t="s">
        <v>37</v>
      </c>
      <c r="P1684" t="s">
        <v>7717</v>
      </c>
      <c r="Q1684" t="s">
        <v>38</v>
      </c>
      <c r="R1684" t="s">
        <v>743</v>
      </c>
      <c r="S1684" t="s">
        <v>7709</v>
      </c>
      <c r="T1684" t="s">
        <v>7718</v>
      </c>
      <c r="U1684" t="s">
        <v>7290</v>
      </c>
      <c r="V1684" t="s">
        <v>7290</v>
      </c>
      <c r="W1684" t="s">
        <v>37</v>
      </c>
      <c r="X1684" t="s">
        <v>37</v>
      </c>
      <c r="Y1684" t="s">
        <v>37</v>
      </c>
      <c r="Z1684" t="s">
        <v>7719</v>
      </c>
      <c r="AA1684" t="s">
        <v>44</v>
      </c>
      <c r="AB1684" t="s">
        <v>44</v>
      </c>
      <c r="AC1684" t="s">
        <v>45</v>
      </c>
      <c r="AD1684" t="s">
        <v>1302</v>
      </c>
      <c r="AE1684" t="s">
        <v>7286</v>
      </c>
      <c r="AF1684" t="s">
        <v>48</v>
      </c>
      <c r="AG1684">
        <v>621802</v>
      </c>
      <c r="AH1684">
        <v>1</v>
      </c>
      <c r="AI1684">
        <v>1</v>
      </c>
    </row>
    <row r="1685" spans="1:35" ht="16.850000000000001" customHeight="1">
      <c r="A1685" s="65" t="str">
        <f>IF(L1685="","",IF(COUNTIF(Wip!K:K,L1685)=0,IF(W1685="","KGB","KBB"),IF(AND(_xlfn.IFNA(VLOOKUP(L1685,Wip!K:M,3,0),"")="Y",Q1685="MTCAPPLYCONF"),"On Hold",IF(W1685="","KGB","KBB"))))</f>
        <v>KGB</v>
      </c>
      <c r="B1685" s="65" t="str">
        <f>IF(A1685="on hold", "on hold",
 IF(A1685="KGB", "Standard Shipment",
  IF(IFERROR(IFERROR(VLOOKUP(L1685, List!D:J, 7, 0), VLOOKUP(L1685&amp;"", List!D:J, 7, 0)), 0)=0,
   IF(IFERROR(IFERROR(VLOOKUP(L1685, 'CND List'!$A:$C, 3, 0), VLOOKUP(L1685&amp;"", 'CND List'!$A:$C, 3, 0)), 0)=0,
    IF(A1685="KBB", "-", ""),
    IFERROR(VLOOKUP(L1685, 'CND List'!$A:$C, 3, 0), VLOOKUP(L1685&amp;"", 'CND List'!$A:$C, 3, 0))
   ),
   IFERROR(VLOOKUP(L1685, List!D:J, 7, 0), VLOOKUP(L1685&amp;"", List!D:J, 7, 0))
  )
 )
)</f>
        <v>Standard Shipment</v>
      </c>
      <c r="C1685" s="66" t="str">
        <f t="shared" si="27"/>
        <v>Standard Shipment</v>
      </c>
      <c r="D1685" s="67" t="str">
        <f ca="1">IF(C1685="Local Scrap","Closed",IFERROR(IF(A1685="kgb","Closed",IF(MID(C1685,5,1)="Q","Closed",LOOKUP(TODAY()-W1685, {0,31,91,181,366}, {"0-30天","31-90天","91-180天","181-365天","365天以上"}))), LOOKUP(TODAY()-Z1685, {0,31,91,181,366}, {"0-30天","31-90天","91-180天","181-365天","365天以上"})))</f>
        <v>Closed</v>
      </c>
      <c r="E1685" s="67" t="str" cm="1">
        <f t="array" ref="E1685">IF(A1685&lt;&gt;"kbb", "", IF(IFERROR(VALUE(V1685), 0)=MAX(INDEX(($A$2:$A$4929="kbb")*($L$2:$L$4929=L1685)*IFERROR(VALUE($V$2:$V$4929), 0), 0)), "最新", "歷史重複"))</f>
        <v/>
      </c>
      <c r="F1685" t="s">
        <v>7651</v>
      </c>
      <c r="G1685" t="s">
        <v>29</v>
      </c>
      <c r="H1685" t="s">
        <v>30</v>
      </c>
      <c r="I1685" t="s">
        <v>6154</v>
      </c>
      <c r="J1685" t="s">
        <v>7652</v>
      </c>
      <c r="K1685" t="s">
        <v>7653</v>
      </c>
      <c r="L1685" t="s">
        <v>7720</v>
      </c>
      <c r="M1685" t="s">
        <v>7281</v>
      </c>
      <c r="N1685" t="s">
        <v>7282</v>
      </c>
      <c r="O1685" t="s">
        <v>37</v>
      </c>
      <c r="P1685" t="s">
        <v>7721</v>
      </c>
      <c r="Q1685" t="s">
        <v>38</v>
      </c>
      <c r="R1685" t="s">
        <v>743</v>
      </c>
      <c r="S1685" t="s">
        <v>7681</v>
      </c>
      <c r="T1685" t="s">
        <v>7722</v>
      </c>
      <c r="U1685" t="s">
        <v>7290</v>
      </c>
      <c r="V1685" t="s">
        <v>7290</v>
      </c>
      <c r="W1685" t="s">
        <v>37</v>
      </c>
      <c r="X1685" t="s">
        <v>37</v>
      </c>
      <c r="Y1685" t="s">
        <v>37</v>
      </c>
      <c r="Z1685" t="s">
        <v>7723</v>
      </c>
      <c r="AA1685" t="s">
        <v>44</v>
      </c>
      <c r="AB1685" t="s">
        <v>44</v>
      </c>
      <c r="AC1685" t="s">
        <v>45</v>
      </c>
      <c r="AD1685" t="s">
        <v>1302</v>
      </c>
      <c r="AE1685" t="s">
        <v>7286</v>
      </c>
      <c r="AF1685" t="s">
        <v>48</v>
      </c>
      <c r="AG1685">
        <v>621802</v>
      </c>
      <c r="AH1685">
        <v>1</v>
      </c>
      <c r="AI1685">
        <v>1</v>
      </c>
    </row>
    <row r="1686" spans="1:35" ht="16.850000000000001" customHeight="1">
      <c r="A1686" s="65" t="str">
        <f>IF(L1686="","",IF(COUNTIF(Wip!K:K,L1686)=0,IF(W1686="","KGB","KBB"),IF(AND(_xlfn.IFNA(VLOOKUP(L1686,Wip!K:M,3,0),"")="Y",Q1686="MTCAPPLYCONF"),"On Hold",IF(W1686="","KGB","KBB"))))</f>
        <v>KGB</v>
      </c>
      <c r="B1686" s="65" t="str">
        <f>IF(A1686="on hold", "on hold",
 IF(A1686="KGB", "Standard Shipment",
  IF(IFERROR(IFERROR(VLOOKUP(L1686, List!D:J, 7, 0), VLOOKUP(L1686&amp;"", List!D:J, 7, 0)), 0)=0,
   IF(IFERROR(IFERROR(VLOOKUP(L1686, 'CND List'!$A:$C, 3, 0), VLOOKUP(L1686&amp;"", 'CND List'!$A:$C, 3, 0)), 0)=0,
    IF(A1686="KBB", "-", ""),
    IFERROR(VLOOKUP(L1686, 'CND List'!$A:$C, 3, 0), VLOOKUP(L1686&amp;"", 'CND List'!$A:$C, 3, 0))
   ),
   IFERROR(VLOOKUP(L1686, List!D:J, 7, 0), VLOOKUP(L1686&amp;"", List!D:J, 7, 0))
  )
 )
)</f>
        <v>Standard Shipment</v>
      </c>
      <c r="C1686" s="66" t="str">
        <f t="shared" si="27"/>
        <v>Standard Shipment</v>
      </c>
      <c r="D1686" s="67" t="str">
        <f ca="1">IF(C1686="Local Scrap","Closed",IFERROR(IF(A1686="kgb","Closed",IF(MID(C1686,5,1)="Q","Closed",LOOKUP(TODAY()-W1686, {0,31,91,181,366}, {"0-30天","31-90天","91-180天","181-365天","365天以上"}))), LOOKUP(TODAY()-Z1686, {0,31,91,181,366}, {"0-30天","31-90天","91-180天","181-365天","365天以上"})))</f>
        <v>Closed</v>
      </c>
      <c r="E1686" s="67" t="str" cm="1">
        <f t="array" ref="E1686">IF(A1686&lt;&gt;"kbb", "", IF(IFERROR(VALUE(V1686), 0)=MAX(INDEX(($A$2:$A$4929="kbb")*($L$2:$L$4929=L1686)*IFERROR(VALUE($V$2:$V$4929), 0), 0)), "最新", "歷史重複"))</f>
        <v/>
      </c>
      <c r="F1686" t="s">
        <v>7651</v>
      </c>
      <c r="G1686" t="s">
        <v>29</v>
      </c>
      <c r="H1686" t="s">
        <v>30</v>
      </c>
      <c r="I1686" t="s">
        <v>6154</v>
      </c>
      <c r="J1686" t="s">
        <v>7652</v>
      </c>
      <c r="K1686" t="s">
        <v>7653</v>
      </c>
      <c r="L1686" t="s">
        <v>7724</v>
      </c>
      <c r="M1686" t="s">
        <v>4205</v>
      </c>
      <c r="N1686" t="s">
        <v>1858</v>
      </c>
      <c r="O1686" t="s">
        <v>37</v>
      </c>
      <c r="P1686" t="s">
        <v>7725</v>
      </c>
      <c r="Q1686" t="s">
        <v>38</v>
      </c>
      <c r="R1686" t="s">
        <v>743</v>
      </c>
      <c r="S1686" t="s">
        <v>7709</v>
      </c>
      <c r="T1686" t="s">
        <v>7726</v>
      </c>
      <c r="U1686" t="s">
        <v>7356</v>
      </c>
      <c r="V1686" t="s">
        <v>7356</v>
      </c>
      <c r="W1686" t="s">
        <v>37</v>
      </c>
      <c r="X1686" t="s">
        <v>37</v>
      </c>
      <c r="Y1686" t="s">
        <v>37</v>
      </c>
      <c r="Z1686" t="s">
        <v>7727</v>
      </c>
      <c r="AA1686" t="s">
        <v>44</v>
      </c>
      <c r="AB1686" t="s">
        <v>44</v>
      </c>
      <c r="AC1686" t="s">
        <v>45</v>
      </c>
      <c r="AD1686" t="s">
        <v>1302</v>
      </c>
      <c r="AE1686" t="s">
        <v>7142</v>
      </c>
      <c r="AF1686" t="s">
        <v>48</v>
      </c>
      <c r="AG1686">
        <v>621748</v>
      </c>
      <c r="AH1686">
        <v>1</v>
      </c>
      <c r="AI1686">
        <v>1</v>
      </c>
    </row>
    <row r="1687" spans="1:35" ht="16.850000000000001" customHeight="1">
      <c r="A1687" s="65" t="str">
        <f>IF(L1687="","",IF(COUNTIF(Wip!K:K,L1687)=0,IF(W1687="","KGB","KBB"),IF(AND(_xlfn.IFNA(VLOOKUP(L1687,Wip!K:M,3,0),"")="Y",Q1687="MTCAPPLYCONF"),"On Hold",IF(W1687="","KGB","KBB"))))</f>
        <v>KGB</v>
      </c>
      <c r="B1687" s="65" t="str">
        <f>IF(A1687="on hold", "on hold",
 IF(A1687="KGB", "Standard Shipment",
  IF(IFERROR(IFERROR(VLOOKUP(L1687, List!D:J, 7, 0), VLOOKUP(L1687&amp;"", List!D:J, 7, 0)), 0)=0,
   IF(IFERROR(IFERROR(VLOOKUP(L1687, 'CND List'!$A:$C, 3, 0), VLOOKUP(L1687&amp;"", 'CND List'!$A:$C, 3, 0)), 0)=0,
    IF(A1687="KBB", "-", ""),
    IFERROR(VLOOKUP(L1687, 'CND List'!$A:$C, 3, 0), VLOOKUP(L1687&amp;"", 'CND List'!$A:$C, 3, 0))
   ),
   IFERROR(VLOOKUP(L1687, List!D:J, 7, 0), VLOOKUP(L1687&amp;"", List!D:J, 7, 0))
  )
 )
)</f>
        <v>Standard Shipment</v>
      </c>
      <c r="C1687" s="66" t="str">
        <f t="shared" si="27"/>
        <v>Standard Shipment</v>
      </c>
      <c r="D1687" s="67" t="str">
        <f ca="1">IF(C1687="Local Scrap","Closed",IFERROR(IF(A1687="kgb","Closed",IF(MID(C1687,5,1)="Q","Closed",LOOKUP(TODAY()-W1687, {0,31,91,181,366}, {"0-30天","31-90天","91-180天","181-365天","365天以上"}))), LOOKUP(TODAY()-Z1687, {0,31,91,181,366}, {"0-30天","31-90天","91-180天","181-365天","365天以上"})))</f>
        <v>Closed</v>
      </c>
      <c r="E1687" s="67" t="str" cm="1">
        <f t="array" ref="E1687">IF(A1687&lt;&gt;"kbb", "", IF(IFERROR(VALUE(V1687), 0)=MAX(INDEX(($A$2:$A$4929="kbb")*($L$2:$L$4929=L1687)*IFERROR(VALUE($V$2:$V$4929), 0), 0)), "最新", "歷史重複"))</f>
        <v/>
      </c>
      <c r="F1687" t="s">
        <v>7651</v>
      </c>
      <c r="G1687" t="s">
        <v>29</v>
      </c>
      <c r="H1687" t="s">
        <v>30</v>
      </c>
      <c r="I1687" t="s">
        <v>6154</v>
      </c>
      <c r="J1687" t="s">
        <v>7652</v>
      </c>
      <c r="K1687" t="s">
        <v>7653</v>
      </c>
      <c r="L1687" t="s">
        <v>7728</v>
      </c>
      <c r="M1687" t="s">
        <v>4164</v>
      </c>
      <c r="N1687" t="s">
        <v>4165</v>
      </c>
      <c r="O1687" t="s">
        <v>37</v>
      </c>
      <c r="P1687" t="s">
        <v>7729</v>
      </c>
      <c r="Q1687" t="s">
        <v>38</v>
      </c>
      <c r="R1687" t="s">
        <v>743</v>
      </c>
      <c r="S1687" t="s">
        <v>7730</v>
      </c>
      <c r="T1687" t="s">
        <v>7731</v>
      </c>
      <c r="U1687" t="s">
        <v>7249</v>
      </c>
      <c r="V1687" t="s">
        <v>7249</v>
      </c>
      <c r="W1687" t="s">
        <v>37</v>
      </c>
      <c r="X1687" t="s">
        <v>37</v>
      </c>
      <c r="Y1687" t="s">
        <v>37</v>
      </c>
      <c r="Z1687" t="s">
        <v>7732</v>
      </c>
      <c r="AA1687" t="s">
        <v>44</v>
      </c>
      <c r="AB1687" t="s">
        <v>44</v>
      </c>
      <c r="AC1687" t="s">
        <v>45</v>
      </c>
      <c r="AD1687" t="s">
        <v>1532</v>
      </c>
      <c r="AE1687" t="s">
        <v>7251</v>
      </c>
      <c r="AF1687" t="s">
        <v>48</v>
      </c>
      <c r="AG1687">
        <v>621702</v>
      </c>
      <c r="AH1687">
        <v>1</v>
      </c>
      <c r="AI1687">
        <v>1</v>
      </c>
    </row>
    <row r="1688" spans="1:35" ht="16.850000000000001" customHeight="1">
      <c r="A1688" s="65" t="str">
        <f>IF(L1688="","",IF(COUNTIF(Wip!K:K,L1688)=0,IF(W1688="","KGB","KBB"),IF(AND(_xlfn.IFNA(VLOOKUP(L1688,Wip!K:M,3,0),"")="Y",Q1688="MTCAPPLYCONF"),"On Hold",IF(W1688="","KGB","KBB"))))</f>
        <v>KGB</v>
      </c>
      <c r="B1688" s="65" t="str">
        <f>IF(A1688="on hold", "on hold",
 IF(A1688="KGB", "Standard Shipment",
  IF(IFERROR(IFERROR(VLOOKUP(L1688, List!D:J, 7, 0), VLOOKUP(L1688&amp;"", List!D:J, 7, 0)), 0)=0,
   IF(IFERROR(IFERROR(VLOOKUP(L1688, 'CND List'!$A:$C, 3, 0), VLOOKUP(L1688&amp;"", 'CND List'!$A:$C, 3, 0)), 0)=0,
    IF(A1688="KBB", "-", ""),
    IFERROR(VLOOKUP(L1688, 'CND List'!$A:$C, 3, 0), VLOOKUP(L1688&amp;"", 'CND List'!$A:$C, 3, 0))
   ),
   IFERROR(VLOOKUP(L1688, List!D:J, 7, 0), VLOOKUP(L1688&amp;"", List!D:J, 7, 0))
  )
 )
)</f>
        <v>Standard Shipment</v>
      </c>
      <c r="C1688" s="66" t="str">
        <f t="shared" si="27"/>
        <v>Standard Shipment</v>
      </c>
      <c r="D1688" s="67" t="str">
        <f ca="1">IF(C1688="Local Scrap","Closed",IFERROR(IF(A1688="kgb","Closed",IF(MID(C1688,5,1)="Q","Closed",LOOKUP(TODAY()-W1688, {0,31,91,181,366}, {"0-30天","31-90天","91-180天","181-365天","365天以上"}))), LOOKUP(TODAY()-Z1688, {0,31,91,181,366}, {"0-30天","31-90天","91-180天","181-365天","365天以上"})))</f>
        <v>Closed</v>
      </c>
      <c r="E1688" s="67" t="str" cm="1">
        <f t="array" ref="E1688">IF(A1688&lt;&gt;"kbb", "", IF(IFERROR(VALUE(V1688), 0)=MAX(INDEX(($A$2:$A$4929="kbb")*($L$2:$L$4929=L1688)*IFERROR(VALUE($V$2:$V$4929), 0), 0)), "最新", "歷史重複"))</f>
        <v/>
      </c>
      <c r="F1688" t="s">
        <v>7651</v>
      </c>
      <c r="G1688" t="s">
        <v>29</v>
      </c>
      <c r="H1688" t="s">
        <v>30</v>
      </c>
      <c r="I1688" t="s">
        <v>6154</v>
      </c>
      <c r="J1688" t="s">
        <v>7652</v>
      </c>
      <c r="K1688" t="s">
        <v>7653</v>
      </c>
      <c r="L1688" t="s">
        <v>7733</v>
      </c>
      <c r="M1688" t="s">
        <v>4205</v>
      </c>
      <c r="N1688" t="s">
        <v>1858</v>
      </c>
      <c r="O1688" t="s">
        <v>37</v>
      </c>
      <c r="P1688" t="s">
        <v>7734</v>
      </c>
      <c r="Q1688" t="s">
        <v>38</v>
      </c>
      <c r="R1688" t="s">
        <v>743</v>
      </c>
      <c r="S1688" t="s">
        <v>7709</v>
      </c>
      <c r="T1688" t="s">
        <v>7735</v>
      </c>
      <c r="U1688" t="s">
        <v>7356</v>
      </c>
      <c r="V1688" t="s">
        <v>7356</v>
      </c>
      <c r="W1688" t="s">
        <v>37</v>
      </c>
      <c r="X1688" t="s">
        <v>37</v>
      </c>
      <c r="Y1688" t="s">
        <v>37</v>
      </c>
      <c r="Z1688" t="s">
        <v>7736</v>
      </c>
      <c r="AA1688" t="s">
        <v>44</v>
      </c>
      <c r="AB1688" t="s">
        <v>44</v>
      </c>
      <c r="AC1688" t="s">
        <v>45</v>
      </c>
      <c r="AD1688" t="s">
        <v>1302</v>
      </c>
      <c r="AE1688" t="s">
        <v>7142</v>
      </c>
      <c r="AF1688" t="s">
        <v>48</v>
      </c>
      <c r="AG1688">
        <v>621748</v>
      </c>
      <c r="AH1688">
        <v>1</v>
      </c>
      <c r="AI1688">
        <v>1</v>
      </c>
    </row>
    <row r="1689" spans="1:35" ht="16.850000000000001" customHeight="1">
      <c r="A1689" s="65" t="str">
        <f>IF(L1689="","",IF(COUNTIF(Wip!K:K,L1689)=0,IF(W1689="","KGB","KBB"),IF(AND(_xlfn.IFNA(VLOOKUP(L1689,Wip!K:M,3,0),"")="Y",Q1689="MTCAPPLYCONF"),"On Hold",IF(W1689="","KGB","KBB"))))</f>
        <v>KGB</v>
      </c>
      <c r="B1689" s="65" t="str">
        <f>IF(A1689="on hold", "on hold",
 IF(A1689="KGB", "Standard Shipment",
  IF(IFERROR(IFERROR(VLOOKUP(L1689, List!D:J, 7, 0), VLOOKUP(L1689&amp;"", List!D:J, 7, 0)), 0)=0,
   IF(IFERROR(IFERROR(VLOOKUP(L1689, 'CND List'!$A:$C, 3, 0), VLOOKUP(L1689&amp;"", 'CND List'!$A:$C, 3, 0)), 0)=0,
    IF(A1689="KBB", "-", ""),
    IFERROR(VLOOKUP(L1689, 'CND List'!$A:$C, 3, 0), VLOOKUP(L1689&amp;"", 'CND List'!$A:$C, 3, 0))
   ),
   IFERROR(VLOOKUP(L1689, List!D:J, 7, 0), VLOOKUP(L1689&amp;"", List!D:J, 7, 0))
  )
 )
)</f>
        <v>Standard Shipment</v>
      </c>
      <c r="C1689" s="66" t="str">
        <f t="shared" si="27"/>
        <v>Standard Shipment</v>
      </c>
      <c r="D1689" s="67" t="str">
        <f ca="1">IF(C1689="Local Scrap","Closed",IFERROR(IF(A1689="kgb","Closed",IF(MID(C1689,5,1)="Q","Closed",LOOKUP(TODAY()-W1689, {0,31,91,181,366}, {"0-30天","31-90天","91-180天","181-365天","365天以上"}))), LOOKUP(TODAY()-Z1689, {0,31,91,181,366}, {"0-30天","31-90天","91-180天","181-365天","365天以上"})))</f>
        <v>Closed</v>
      </c>
      <c r="E1689" s="67" t="str" cm="1">
        <f t="array" ref="E1689">IF(A1689&lt;&gt;"kbb", "", IF(IFERROR(VALUE(V1689), 0)=MAX(INDEX(($A$2:$A$4929="kbb")*($L$2:$L$4929=L1689)*IFERROR(VALUE($V$2:$V$4929), 0), 0)), "最新", "歷史重複"))</f>
        <v/>
      </c>
      <c r="F1689" t="s">
        <v>7651</v>
      </c>
      <c r="G1689" t="s">
        <v>29</v>
      </c>
      <c r="H1689" t="s">
        <v>30</v>
      </c>
      <c r="I1689" t="s">
        <v>6154</v>
      </c>
      <c r="J1689" t="s">
        <v>7652</v>
      </c>
      <c r="K1689" t="s">
        <v>7653</v>
      </c>
      <c r="L1689" t="s">
        <v>7737</v>
      </c>
      <c r="M1689" t="s">
        <v>7231</v>
      </c>
      <c r="N1689" t="s">
        <v>1747</v>
      </c>
      <c r="O1689" t="s">
        <v>37</v>
      </c>
      <c r="P1689" t="s">
        <v>7738</v>
      </c>
      <c r="Q1689" t="s">
        <v>38</v>
      </c>
      <c r="R1689" t="s">
        <v>743</v>
      </c>
      <c r="S1689" t="s">
        <v>7709</v>
      </c>
      <c r="T1689" t="s">
        <v>7739</v>
      </c>
      <c r="U1689" t="s">
        <v>7290</v>
      </c>
      <c r="V1689" t="s">
        <v>7290</v>
      </c>
      <c r="W1689" t="s">
        <v>37</v>
      </c>
      <c r="X1689" t="s">
        <v>37</v>
      </c>
      <c r="Y1689" t="s">
        <v>37</v>
      </c>
      <c r="Z1689" t="s">
        <v>7740</v>
      </c>
      <c r="AA1689" t="s">
        <v>44</v>
      </c>
      <c r="AB1689" t="s">
        <v>44</v>
      </c>
      <c r="AC1689" t="s">
        <v>45</v>
      </c>
      <c r="AD1689" t="s">
        <v>1532</v>
      </c>
      <c r="AE1689" t="s">
        <v>7286</v>
      </c>
      <c r="AF1689" t="s">
        <v>48</v>
      </c>
      <c r="AG1689">
        <v>621802</v>
      </c>
      <c r="AH1689">
        <v>1</v>
      </c>
      <c r="AI1689">
        <v>1</v>
      </c>
    </row>
    <row r="1690" spans="1:35" ht="16.850000000000001" customHeight="1">
      <c r="A1690" s="65" t="str">
        <f>IF(L1690="","",IF(COUNTIF(Wip!K:K,L1690)=0,IF(W1690="","KGB","KBB"),IF(AND(_xlfn.IFNA(VLOOKUP(L1690,Wip!K:M,3,0),"")="Y",Q1690="MTCAPPLYCONF"),"On Hold",IF(W1690="","KGB","KBB"))))</f>
        <v>KGB</v>
      </c>
      <c r="B1690" s="65" t="str">
        <f>IF(A1690="on hold", "on hold",
 IF(A1690="KGB", "Standard Shipment",
  IF(IFERROR(IFERROR(VLOOKUP(L1690, List!D:J, 7, 0), VLOOKUP(L1690&amp;"", List!D:J, 7, 0)), 0)=0,
   IF(IFERROR(IFERROR(VLOOKUP(L1690, 'CND List'!$A:$C, 3, 0), VLOOKUP(L1690&amp;"", 'CND List'!$A:$C, 3, 0)), 0)=0,
    IF(A1690="KBB", "-", ""),
    IFERROR(VLOOKUP(L1690, 'CND List'!$A:$C, 3, 0), VLOOKUP(L1690&amp;"", 'CND List'!$A:$C, 3, 0))
   ),
   IFERROR(VLOOKUP(L1690, List!D:J, 7, 0), VLOOKUP(L1690&amp;"", List!D:J, 7, 0))
  )
 )
)</f>
        <v>Standard Shipment</v>
      </c>
      <c r="C1690" s="66" t="str">
        <f t="shared" si="27"/>
        <v>Standard Shipment</v>
      </c>
      <c r="D1690" s="67" t="str">
        <f ca="1">IF(C1690="Local Scrap","Closed",IFERROR(IF(A1690="kgb","Closed",IF(MID(C1690,5,1)="Q","Closed",LOOKUP(TODAY()-W1690, {0,31,91,181,366}, {"0-30天","31-90天","91-180天","181-365天","365天以上"}))), LOOKUP(TODAY()-Z1690, {0,31,91,181,366}, {"0-30天","31-90天","91-180天","181-365天","365天以上"})))</f>
        <v>Closed</v>
      </c>
      <c r="E1690" s="67" t="str" cm="1">
        <f t="array" ref="E1690">IF(A1690&lt;&gt;"kbb", "", IF(IFERROR(VALUE(V1690), 0)=MAX(INDEX(($A$2:$A$4929="kbb")*($L$2:$L$4929=L1690)*IFERROR(VALUE($V$2:$V$4929), 0), 0)), "最新", "歷史重複"))</f>
        <v/>
      </c>
      <c r="F1690" t="s">
        <v>7651</v>
      </c>
      <c r="G1690" t="s">
        <v>29</v>
      </c>
      <c r="H1690" t="s">
        <v>30</v>
      </c>
      <c r="I1690" t="s">
        <v>6154</v>
      </c>
      <c r="J1690" t="s">
        <v>7652</v>
      </c>
      <c r="K1690" t="s">
        <v>7653</v>
      </c>
      <c r="L1690" t="s">
        <v>7741</v>
      </c>
      <c r="M1690" t="s">
        <v>1390</v>
      </c>
      <c r="N1690" t="s">
        <v>1391</v>
      </c>
      <c r="O1690" t="s">
        <v>37</v>
      </c>
      <c r="P1690" t="s">
        <v>7742</v>
      </c>
      <c r="Q1690" t="s">
        <v>38</v>
      </c>
      <c r="R1690" t="s">
        <v>743</v>
      </c>
      <c r="S1690" t="s">
        <v>7681</v>
      </c>
      <c r="T1690" t="s">
        <v>7743</v>
      </c>
      <c r="U1690" t="s">
        <v>7356</v>
      </c>
      <c r="V1690" t="s">
        <v>7356</v>
      </c>
      <c r="W1690" t="s">
        <v>37</v>
      </c>
      <c r="X1690" t="s">
        <v>37</v>
      </c>
      <c r="Y1690" t="s">
        <v>37</v>
      </c>
      <c r="Z1690" t="s">
        <v>7744</v>
      </c>
      <c r="AA1690" t="s">
        <v>44</v>
      </c>
      <c r="AB1690" t="s">
        <v>44</v>
      </c>
      <c r="AC1690" t="s">
        <v>45</v>
      </c>
      <c r="AD1690" t="s">
        <v>1302</v>
      </c>
      <c r="AE1690" t="s">
        <v>7142</v>
      </c>
      <c r="AF1690" t="s">
        <v>48</v>
      </c>
      <c r="AG1690">
        <v>621748</v>
      </c>
      <c r="AH1690">
        <v>1</v>
      </c>
      <c r="AI1690">
        <v>1</v>
      </c>
    </row>
    <row r="1691" spans="1:35" ht="16.850000000000001" customHeight="1">
      <c r="A1691" s="65" t="str">
        <f>IF(L1691="","",IF(COUNTIF(Wip!K:K,L1691)=0,IF(W1691="","KGB","KBB"),IF(AND(_xlfn.IFNA(VLOOKUP(L1691,Wip!K:M,3,0),"")="Y",Q1691="MTCAPPLYCONF"),"On Hold",IF(W1691="","KGB","KBB"))))</f>
        <v>KGB</v>
      </c>
      <c r="B1691" s="65" t="str">
        <f>IF(A1691="on hold", "on hold",
 IF(A1691="KGB", "Standard Shipment",
  IF(IFERROR(IFERROR(VLOOKUP(L1691, List!D:J, 7, 0), VLOOKUP(L1691&amp;"", List!D:J, 7, 0)), 0)=0,
   IF(IFERROR(IFERROR(VLOOKUP(L1691, 'CND List'!$A:$C, 3, 0), VLOOKUP(L1691&amp;"", 'CND List'!$A:$C, 3, 0)), 0)=0,
    IF(A1691="KBB", "-", ""),
    IFERROR(VLOOKUP(L1691, 'CND List'!$A:$C, 3, 0), VLOOKUP(L1691&amp;"", 'CND List'!$A:$C, 3, 0))
   ),
   IFERROR(VLOOKUP(L1691, List!D:J, 7, 0), VLOOKUP(L1691&amp;"", List!D:J, 7, 0))
  )
 )
)</f>
        <v>Standard Shipment</v>
      </c>
      <c r="C1691" s="66" t="str">
        <f t="shared" si="27"/>
        <v>Standard Shipment</v>
      </c>
      <c r="D1691" s="67" t="str">
        <f ca="1">IF(C1691="Local Scrap","Closed",IFERROR(IF(A1691="kgb","Closed",IF(MID(C1691,5,1)="Q","Closed",LOOKUP(TODAY()-W1691, {0,31,91,181,366}, {"0-30天","31-90天","91-180天","181-365天","365天以上"}))), LOOKUP(TODAY()-Z1691, {0,31,91,181,366}, {"0-30天","31-90天","91-180天","181-365天","365天以上"})))</f>
        <v>Closed</v>
      </c>
      <c r="E1691" s="67" t="str" cm="1">
        <f t="array" ref="E1691">IF(A1691&lt;&gt;"kbb", "", IF(IFERROR(VALUE(V1691), 0)=MAX(INDEX(($A$2:$A$4929="kbb")*($L$2:$L$4929=L1691)*IFERROR(VALUE($V$2:$V$4929), 0), 0)), "最新", "歷史重複"))</f>
        <v/>
      </c>
      <c r="F1691" t="s">
        <v>7651</v>
      </c>
      <c r="G1691" t="s">
        <v>29</v>
      </c>
      <c r="H1691" t="s">
        <v>30</v>
      </c>
      <c r="I1691" t="s">
        <v>6154</v>
      </c>
      <c r="J1691" t="s">
        <v>7652</v>
      </c>
      <c r="K1691" t="s">
        <v>7653</v>
      </c>
      <c r="L1691" t="s">
        <v>7745</v>
      </c>
      <c r="M1691" t="s">
        <v>7281</v>
      </c>
      <c r="N1691" t="s">
        <v>7282</v>
      </c>
      <c r="O1691" t="s">
        <v>37</v>
      </c>
      <c r="P1691" t="s">
        <v>7746</v>
      </c>
      <c r="Q1691" t="s">
        <v>38</v>
      </c>
      <c r="R1691" t="s">
        <v>743</v>
      </c>
      <c r="S1691" t="s">
        <v>7709</v>
      </c>
      <c r="T1691" t="s">
        <v>7747</v>
      </c>
      <c r="U1691" t="s">
        <v>7356</v>
      </c>
      <c r="V1691" t="s">
        <v>7356</v>
      </c>
      <c r="W1691" t="s">
        <v>37</v>
      </c>
      <c r="X1691" t="s">
        <v>37</v>
      </c>
      <c r="Y1691" t="s">
        <v>37</v>
      </c>
      <c r="Z1691" t="s">
        <v>7748</v>
      </c>
      <c r="AA1691" t="s">
        <v>44</v>
      </c>
      <c r="AB1691" t="s">
        <v>44</v>
      </c>
      <c r="AC1691" t="s">
        <v>45</v>
      </c>
      <c r="AD1691" t="s">
        <v>1302</v>
      </c>
      <c r="AE1691" t="s">
        <v>7142</v>
      </c>
      <c r="AF1691" t="s">
        <v>48</v>
      </c>
      <c r="AG1691">
        <v>621748</v>
      </c>
      <c r="AH1691">
        <v>1</v>
      </c>
      <c r="AI1691">
        <v>1</v>
      </c>
    </row>
    <row r="1692" spans="1:35" ht="16.850000000000001" customHeight="1">
      <c r="A1692" s="65" t="str">
        <f>IF(L1692="","",IF(COUNTIF(Wip!K:K,L1692)=0,IF(W1692="","KGB","KBB"),IF(AND(_xlfn.IFNA(VLOOKUP(L1692,Wip!K:M,3,0),"")="Y",Q1692="MTCAPPLYCONF"),"On Hold",IF(W1692="","KGB","KBB"))))</f>
        <v>KGB</v>
      </c>
      <c r="B1692" s="65" t="str">
        <f>IF(A1692="on hold", "on hold",
 IF(A1692="KGB", "Standard Shipment",
  IF(IFERROR(IFERROR(VLOOKUP(L1692, List!D:J, 7, 0), VLOOKUP(L1692&amp;"", List!D:J, 7, 0)), 0)=0,
   IF(IFERROR(IFERROR(VLOOKUP(L1692, 'CND List'!$A:$C, 3, 0), VLOOKUP(L1692&amp;"", 'CND List'!$A:$C, 3, 0)), 0)=0,
    IF(A1692="KBB", "-", ""),
    IFERROR(VLOOKUP(L1692, 'CND List'!$A:$C, 3, 0), VLOOKUP(L1692&amp;"", 'CND List'!$A:$C, 3, 0))
   ),
   IFERROR(VLOOKUP(L1692, List!D:J, 7, 0), VLOOKUP(L1692&amp;"", List!D:J, 7, 0))
  )
 )
)</f>
        <v>Standard Shipment</v>
      </c>
      <c r="C1692" s="66" t="str">
        <f t="shared" si="27"/>
        <v>Standard Shipment</v>
      </c>
      <c r="D1692" s="67" t="str">
        <f ca="1">IF(C1692="Local Scrap","Closed",IFERROR(IF(A1692="kgb","Closed",IF(MID(C1692,5,1)="Q","Closed",LOOKUP(TODAY()-W1692, {0,31,91,181,366}, {"0-30天","31-90天","91-180天","181-365天","365天以上"}))), LOOKUP(TODAY()-Z1692, {0,31,91,181,366}, {"0-30天","31-90天","91-180天","181-365天","365天以上"})))</f>
        <v>Closed</v>
      </c>
      <c r="E1692" s="67" t="str" cm="1">
        <f t="array" ref="E1692">IF(A1692&lt;&gt;"kbb", "", IF(IFERROR(VALUE(V1692), 0)=MAX(INDEX(($A$2:$A$4929="kbb")*($L$2:$L$4929=L1692)*IFERROR(VALUE($V$2:$V$4929), 0), 0)), "最新", "歷史重複"))</f>
        <v/>
      </c>
      <c r="F1692" t="s">
        <v>7651</v>
      </c>
      <c r="G1692" t="s">
        <v>29</v>
      </c>
      <c r="H1692" t="s">
        <v>30</v>
      </c>
      <c r="I1692" t="s">
        <v>6154</v>
      </c>
      <c r="J1692" t="s">
        <v>7652</v>
      </c>
      <c r="K1692" t="s">
        <v>7653</v>
      </c>
      <c r="L1692" t="s">
        <v>7749</v>
      </c>
      <c r="M1692" t="s">
        <v>4205</v>
      </c>
      <c r="N1692" t="s">
        <v>1858</v>
      </c>
      <c r="O1692" t="s">
        <v>37</v>
      </c>
      <c r="P1692" t="s">
        <v>7750</v>
      </c>
      <c r="Q1692" t="s">
        <v>38</v>
      </c>
      <c r="R1692" t="s">
        <v>743</v>
      </c>
      <c r="S1692" t="s">
        <v>7681</v>
      </c>
      <c r="T1692" t="s">
        <v>7751</v>
      </c>
      <c r="U1692" t="s">
        <v>7356</v>
      </c>
      <c r="V1692" t="s">
        <v>7356</v>
      </c>
      <c r="W1692" t="s">
        <v>37</v>
      </c>
      <c r="X1692" t="s">
        <v>37</v>
      </c>
      <c r="Y1692" t="s">
        <v>37</v>
      </c>
      <c r="Z1692" t="s">
        <v>7752</v>
      </c>
      <c r="AA1692" t="s">
        <v>44</v>
      </c>
      <c r="AB1692" t="s">
        <v>44</v>
      </c>
      <c r="AC1692" t="s">
        <v>45</v>
      </c>
      <c r="AD1692" t="s">
        <v>1302</v>
      </c>
      <c r="AE1692" t="s">
        <v>7142</v>
      </c>
      <c r="AF1692" t="s">
        <v>48</v>
      </c>
      <c r="AG1692">
        <v>621748</v>
      </c>
      <c r="AH1692">
        <v>1</v>
      </c>
      <c r="AI1692">
        <v>1</v>
      </c>
    </row>
    <row r="1693" spans="1:35" ht="16.850000000000001" customHeight="1">
      <c r="A1693" s="65" t="str">
        <f>IF(L1693="","",IF(COUNTIF(Wip!K:K,L1693)=0,IF(W1693="","KGB","KBB"),IF(AND(_xlfn.IFNA(VLOOKUP(L1693,Wip!K:M,3,0),"")="Y",Q1693="MTCAPPLYCONF"),"On Hold",IF(W1693="","KGB","KBB"))))</f>
        <v>KBB</v>
      </c>
      <c r="B1693" s="65">
        <f>IF(A1693="on hold", "on hold",
 IF(A1693="KGB", "Standard Shipment",
  IF(IFERROR(IFERROR(VLOOKUP(L1693, List!D:J, 7, 0), VLOOKUP(L1693&amp;"", List!D:J, 7, 0)), 0)=0,
   IF(IFERROR(IFERROR(VLOOKUP(L1693, 'CND List'!$A:$C, 3, 0), VLOOKUP(L1693&amp;"", 'CND List'!$A:$C, 3, 0)), 0)=0,
    IF(A1693="KBB", "-", ""),
    IFERROR(VLOOKUP(L1693, 'CND List'!$A:$C, 3, 0), VLOOKUP(L1693&amp;"", 'CND List'!$A:$C, 3, 0))
   ),
   IFERROR(VLOOKUP(L1693, List!D:J, 7, 0), VLOOKUP(L1693&amp;"", List!D:J, 7, 0))
  )
 )
)</f>
        <v>46126</v>
      </c>
      <c r="C1693" s="66" t="str">
        <f t="shared" si="27"/>
        <v>2026Q2</v>
      </c>
      <c r="D1693" s="67" t="str">
        <f ca="1">IF(C1693="Local Scrap","Closed",IFERROR(IF(A1693="kgb","Closed",IF(MID(C1693,5,1)="Q","Closed",LOOKUP(TODAY()-W1693, {0,31,91,181,366}, {"0-30天","31-90天","91-180天","181-365天","365天以上"}))), LOOKUP(TODAY()-Z1693, {0,31,91,181,366}, {"0-30天","31-90天","91-180天","181-365天","365天以上"})))</f>
        <v>Closed</v>
      </c>
      <c r="E1693" s="67" t="str" cm="1">
        <f t="array" ref="E1693">IF(A1693&lt;&gt;"kbb", "", IF(IFERROR(VALUE(V1693), 0)=MAX(INDEX(($A$2:$A$4929="kbb")*($L$2:$L$4929=L1693)*IFERROR(VALUE($V$2:$V$4929), 0), 0)), "最新", "歷史重複"))</f>
        <v>最新</v>
      </c>
      <c r="F1693" t="s">
        <v>7651</v>
      </c>
      <c r="G1693" t="s">
        <v>29</v>
      </c>
      <c r="H1693" t="s">
        <v>30</v>
      </c>
      <c r="I1693" t="s">
        <v>6154</v>
      </c>
      <c r="J1693" t="s">
        <v>7652</v>
      </c>
      <c r="K1693" t="s">
        <v>7653</v>
      </c>
      <c r="L1693" t="s">
        <v>7753</v>
      </c>
      <c r="M1693" t="s">
        <v>1670</v>
      </c>
      <c r="N1693" t="s">
        <v>1671</v>
      </c>
      <c r="O1693" t="s">
        <v>37</v>
      </c>
      <c r="P1693" t="s">
        <v>7753</v>
      </c>
      <c r="Q1693" t="s">
        <v>38</v>
      </c>
      <c r="R1693" t="s">
        <v>53</v>
      </c>
      <c r="S1693" t="s">
        <v>7754</v>
      </c>
      <c r="T1693" t="s">
        <v>37</v>
      </c>
      <c r="U1693" t="s">
        <v>37</v>
      </c>
      <c r="V1693" t="s">
        <v>7755</v>
      </c>
      <c r="W1693" t="s">
        <v>692</v>
      </c>
      <c r="X1693" t="s">
        <v>114</v>
      </c>
      <c r="Y1693" t="s">
        <v>7271</v>
      </c>
      <c r="Z1693" t="s">
        <v>7756</v>
      </c>
      <c r="AA1693" t="s">
        <v>44</v>
      </c>
      <c r="AB1693" t="s">
        <v>44</v>
      </c>
      <c r="AC1693" t="s">
        <v>117</v>
      </c>
      <c r="AD1693" t="s">
        <v>1539</v>
      </c>
      <c r="AE1693" t="s">
        <v>37</v>
      </c>
      <c r="AF1693" t="s">
        <v>37</v>
      </c>
      <c r="AG1693" t="s">
        <v>37</v>
      </c>
      <c r="AH1693" t="s">
        <v>37</v>
      </c>
      <c r="AI1693" t="s">
        <v>37</v>
      </c>
    </row>
    <row r="1694" spans="1:35" ht="16.850000000000001" customHeight="1">
      <c r="A1694" s="65" t="str">
        <f>IF(L1694="","",IF(COUNTIF(Wip!K:K,L1694)=0,IF(W1694="","KGB","KBB"),IF(AND(_xlfn.IFNA(VLOOKUP(L1694,Wip!K:M,3,0),"")="Y",Q1694="MTCAPPLYCONF"),"On Hold",IF(W1694="","KGB","KBB"))))</f>
        <v>KGB</v>
      </c>
      <c r="B1694" s="65" t="str">
        <f>IF(A1694="on hold", "on hold",
 IF(A1694="KGB", "Standard Shipment",
  IF(IFERROR(IFERROR(VLOOKUP(L1694, List!D:J, 7, 0), VLOOKUP(L1694&amp;"", List!D:J, 7, 0)), 0)=0,
   IF(IFERROR(IFERROR(VLOOKUP(L1694, 'CND List'!$A:$C, 3, 0), VLOOKUP(L1694&amp;"", 'CND List'!$A:$C, 3, 0)), 0)=0,
    IF(A1694="KBB", "-", ""),
    IFERROR(VLOOKUP(L1694, 'CND List'!$A:$C, 3, 0), VLOOKUP(L1694&amp;"", 'CND List'!$A:$C, 3, 0))
   ),
   IFERROR(VLOOKUP(L1694, List!D:J, 7, 0), VLOOKUP(L1694&amp;"", List!D:J, 7, 0))
  )
 )
)</f>
        <v>Standard Shipment</v>
      </c>
      <c r="C1694" s="66" t="str">
        <f t="shared" si="27"/>
        <v>Standard Shipment</v>
      </c>
      <c r="D1694" s="67" t="str">
        <f ca="1">IF(C1694="Local Scrap","Closed",IFERROR(IF(A1694="kgb","Closed",IF(MID(C1694,5,1)="Q","Closed",LOOKUP(TODAY()-W1694, {0,31,91,181,366}, {"0-30天","31-90天","91-180天","181-365天","365天以上"}))), LOOKUP(TODAY()-Z1694, {0,31,91,181,366}, {"0-30天","31-90天","91-180天","181-365天","365天以上"})))</f>
        <v>Closed</v>
      </c>
      <c r="E1694" s="67" t="str" cm="1">
        <f t="array" ref="E1694">IF(A1694&lt;&gt;"kbb", "", IF(IFERROR(VALUE(V1694), 0)=MAX(INDEX(($A$2:$A$4929="kbb")*($L$2:$L$4929=L1694)*IFERROR(VALUE($V$2:$V$4929), 0), 0)), "最新", "歷史重複"))</f>
        <v/>
      </c>
      <c r="F1694" t="s">
        <v>7651</v>
      </c>
      <c r="G1694" t="s">
        <v>29</v>
      </c>
      <c r="H1694" t="s">
        <v>30</v>
      </c>
      <c r="I1694" t="s">
        <v>6154</v>
      </c>
      <c r="J1694" t="s">
        <v>7652</v>
      </c>
      <c r="K1694" t="s">
        <v>7653</v>
      </c>
      <c r="L1694" t="s">
        <v>7757</v>
      </c>
      <c r="M1694" t="s">
        <v>1390</v>
      </c>
      <c r="N1694" t="s">
        <v>1391</v>
      </c>
      <c r="O1694" t="s">
        <v>37</v>
      </c>
      <c r="P1694" t="s">
        <v>7758</v>
      </c>
      <c r="Q1694" t="s">
        <v>38</v>
      </c>
      <c r="R1694" t="s">
        <v>743</v>
      </c>
      <c r="S1694" t="s">
        <v>7759</v>
      </c>
      <c r="T1694" t="s">
        <v>7760</v>
      </c>
      <c r="U1694" t="s">
        <v>7356</v>
      </c>
      <c r="V1694" t="s">
        <v>7356</v>
      </c>
      <c r="W1694" t="s">
        <v>37</v>
      </c>
      <c r="X1694" t="s">
        <v>37</v>
      </c>
      <c r="Y1694" t="s">
        <v>37</v>
      </c>
      <c r="Z1694" t="s">
        <v>7761</v>
      </c>
      <c r="AA1694" t="s">
        <v>44</v>
      </c>
      <c r="AB1694" t="s">
        <v>44</v>
      </c>
      <c r="AC1694" t="s">
        <v>45</v>
      </c>
      <c r="AD1694" t="s">
        <v>1302</v>
      </c>
      <c r="AE1694" t="s">
        <v>7142</v>
      </c>
      <c r="AF1694" t="s">
        <v>48</v>
      </c>
      <c r="AG1694">
        <v>621748</v>
      </c>
      <c r="AH1694">
        <v>1</v>
      </c>
      <c r="AI1694">
        <v>1</v>
      </c>
    </row>
    <row r="1695" spans="1:35" ht="16.850000000000001" customHeight="1">
      <c r="A1695" s="65" t="str">
        <f>IF(L1695="","",IF(COUNTIF(Wip!K:K,L1695)=0,IF(W1695="","KGB","KBB"),IF(AND(_xlfn.IFNA(VLOOKUP(L1695,Wip!K:M,3,0),"")="Y",Q1695="MTCAPPLYCONF"),"On Hold",IF(W1695="","KGB","KBB"))))</f>
        <v>KGB</v>
      </c>
      <c r="B1695" s="65" t="str">
        <f>IF(A1695="on hold", "on hold",
 IF(A1695="KGB", "Standard Shipment",
  IF(IFERROR(IFERROR(VLOOKUP(L1695, List!D:J, 7, 0), VLOOKUP(L1695&amp;"", List!D:J, 7, 0)), 0)=0,
   IF(IFERROR(IFERROR(VLOOKUP(L1695, 'CND List'!$A:$C, 3, 0), VLOOKUP(L1695&amp;"", 'CND List'!$A:$C, 3, 0)), 0)=0,
    IF(A1695="KBB", "-", ""),
    IFERROR(VLOOKUP(L1695, 'CND List'!$A:$C, 3, 0), VLOOKUP(L1695&amp;"", 'CND List'!$A:$C, 3, 0))
   ),
   IFERROR(VLOOKUP(L1695, List!D:J, 7, 0), VLOOKUP(L1695&amp;"", List!D:J, 7, 0))
  )
 )
)</f>
        <v>Standard Shipment</v>
      </c>
      <c r="C1695" s="66" t="str">
        <f t="shared" si="27"/>
        <v>Standard Shipment</v>
      </c>
      <c r="D1695" s="67" t="str">
        <f ca="1">IF(C1695="Local Scrap","Closed",IFERROR(IF(A1695="kgb","Closed",IF(MID(C1695,5,1)="Q","Closed",LOOKUP(TODAY()-W1695, {0,31,91,181,366}, {"0-30天","31-90天","91-180天","181-365天","365天以上"}))), LOOKUP(TODAY()-Z1695, {0,31,91,181,366}, {"0-30天","31-90天","91-180天","181-365天","365天以上"})))</f>
        <v>Closed</v>
      </c>
      <c r="E1695" s="67" t="str" cm="1">
        <f t="array" ref="E1695">IF(A1695&lt;&gt;"kbb", "", IF(IFERROR(VALUE(V1695), 0)=MAX(INDEX(($A$2:$A$4929="kbb")*($L$2:$L$4929=L1695)*IFERROR(VALUE($V$2:$V$4929), 0), 0)), "最新", "歷史重複"))</f>
        <v/>
      </c>
      <c r="F1695" t="s">
        <v>7651</v>
      </c>
      <c r="G1695" t="s">
        <v>29</v>
      </c>
      <c r="H1695" t="s">
        <v>30</v>
      </c>
      <c r="I1695" t="s">
        <v>6154</v>
      </c>
      <c r="J1695" t="s">
        <v>7652</v>
      </c>
      <c r="K1695" t="s">
        <v>7653</v>
      </c>
      <c r="L1695" t="s">
        <v>7762</v>
      </c>
      <c r="M1695" t="s">
        <v>4170</v>
      </c>
      <c r="N1695" t="s">
        <v>4171</v>
      </c>
      <c r="O1695" t="s">
        <v>37</v>
      </c>
      <c r="P1695" t="s">
        <v>7763</v>
      </c>
      <c r="Q1695" t="s">
        <v>38</v>
      </c>
      <c r="R1695" t="s">
        <v>743</v>
      </c>
      <c r="S1695" t="s">
        <v>7662</v>
      </c>
      <c r="T1695" t="s">
        <v>7764</v>
      </c>
      <c r="U1695" t="s">
        <v>7356</v>
      </c>
      <c r="V1695" t="s">
        <v>7356</v>
      </c>
      <c r="W1695" t="s">
        <v>37</v>
      </c>
      <c r="X1695" t="s">
        <v>37</v>
      </c>
      <c r="Y1695" t="s">
        <v>37</v>
      </c>
      <c r="Z1695" t="s">
        <v>7765</v>
      </c>
      <c r="AA1695" t="s">
        <v>44</v>
      </c>
      <c r="AB1695" t="s">
        <v>44</v>
      </c>
      <c r="AC1695" t="s">
        <v>45</v>
      </c>
      <c r="AD1695" t="s">
        <v>1302</v>
      </c>
      <c r="AE1695" t="s">
        <v>7612</v>
      </c>
      <c r="AF1695" t="s">
        <v>48</v>
      </c>
      <c r="AG1695">
        <v>621748</v>
      </c>
      <c r="AH1695">
        <v>1</v>
      </c>
      <c r="AI1695">
        <v>1</v>
      </c>
    </row>
    <row r="1696" spans="1:35" ht="16.850000000000001" customHeight="1">
      <c r="A1696" s="65" t="str">
        <f>IF(L1696="","",IF(COUNTIF(Wip!K:K,L1696)=0,IF(W1696="","KGB","KBB"),IF(AND(_xlfn.IFNA(VLOOKUP(L1696,Wip!K:M,3,0),"")="Y",Q1696="MTCAPPLYCONF"),"On Hold",IF(W1696="","KGB","KBB"))))</f>
        <v>KGB</v>
      </c>
      <c r="B1696" s="65" t="str">
        <f>IF(A1696="on hold", "on hold",
 IF(A1696="KGB", "Standard Shipment",
  IF(IFERROR(IFERROR(VLOOKUP(L1696, List!D:J, 7, 0), VLOOKUP(L1696&amp;"", List!D:J, 7, 0)), 0)=0,
   IF(IFERROR(IFERROR(VLOOKUP(L1696, 'CND List'!$A:$C, 3, 0), VLOOKUP(L1696&amp;"", 'CND List'!$A:$C, 3, 0)), 0)=0,
    IF(A1696="KBB", "-", ""),
    IFERROR(VLOOKUP(L1696, 'CND List'!$A:$C, 3, 0), VLOOKUP(L1696&amp;"", 'CND List'!$A:$C, 3, 0))
   ),
   IFERROR(VLOOKUP(L1696, List!D:J, 7, 0), VLOOKUP(L1696&amp;"", List!D:J, 7, 0))
  )
 )
)</f>
        <v>Standard Shipment</v>
      </c>
      <c r="C1696" s="66" t="str">
        <f t="shared" si="27"/>
        <v>Standard Shipment</v>
      </c>
      <c r="D1696" s="67" t="str">
        <f ca="1">IF(C1696="Local Scrap","Closed",IFERROR(IF(A1696="kgb","Closed",IF(MID(C1696,5,1)="Q","Closed",LOOKUP(TODAY()-W1696, {0,31,91,181,366}, {"0-30天","31-90天","91-180天","181-365天","365天以上"}))), LOOKUP(TODAY()-Z1696, {0,31,91,181,366}, {"0-30天","31-90天","91-180天","181-365天","365天以上"})))</f>
        <v>Closed</v>
      </c>
      <c r="E1696" s="67" t="str" cm="1">
        <f t="array" ref="E1696">IF(A1696&lt;&gt;"kbb", "", IF(IFERROR(VALUE(V1696), 0)=MAX(INDEX(($A$2:$A$4929="kbb")*($L$2:$L$4929=L1696)*IFERROR(VALUE($V$2:$V$4929), 0), 0)), "最新", "歷史重複"))</f>
        <v/>
      </c>
      <c r="F1696" t="s">
        <v>7651</v>
      </c>
      <c r="G1696" t="s">
        <v>29</v>
      </c>
      <c r="H1696" t="s">
        <v>30</v>
      </c>
      <c r="I1696" t="s">
        <v>6154</v>
      </c>
      <c r="J1696" t="s">
        <v>7652</v>
      </c>
      <c r="K1696" t="s">
        <v>7653</v>
      </c>
      <c r="L1696" t="s">
        <v>7766</v>
      </c>
      <c r="M1696" t="s">
        <v>4164</v>
      </c>
      <c r="N1696" t="s">
        <v>4165</v>
      </c>
      <c r="O1696" t="s">
        <v>37</v>
      </c>
      <c r="P1696" t="s">
        <v>7767</v>
      </c>
      <c r="Q1696" t="s">
        <v>38</v>
      </c>
      <c r="R1696" t="s">
        <v>743</v>
      </c>
      <c r="S1696" t="s">
        <v>7681</v>
      </c>
      <c r="T1696" t="s">
        <v>7768</v>
      </c>
      <c r="U1696" t="s">
        <v>7249</v>
      </c>
      <c r="V1696" t="s">
        <v>7249</v>
      </c>
      <c r="W1696" t="s">
        <v>37</v>
      </c>
      <c r="X1696" t="s">
        <v>37</v>
      </c>
      <c r="Y1696" t="s">
        <v>37</v>
      </c>
      <c r="Z1696" t="s">
        <v>7769</v>
      </c>
      <c r="AA1696" t="s">
        <v>44</v>
      </c>
      <c r="AB1696" t="s">
        <v>44</v>
      </c>
      <c r="AC1696" t="s">
        <v>45</v>
      </c>
      <c r="AD1696" t="s">
        <v>1532</v>
      </c>
      <c r="AE1696" t="s">
        <v>7659</v>
      </c>
      <c r="AF1696" t="s">
        <v>48</v>
      </c>
      <c r="AG1696">
        <v>621702</v>
      </c>
      <c r="AH1696">
        <v>1</v>
      </c>
      <c r="AI1696">
        <v>1</v>
      </c>
    </row>
    <row r="1697" spans="1:35" ht="16.850000000000001" customHeight="1">
      <c r="A1697" s="65" t="str">
        <f>IF(L1697="","",IF(COUNTIF(Wip!K:K,L1697)=0,IF(W1697="","KGB","KBB"),IF(AND(_xlfn.IFNA(VLOOKUP(L1697,Wip!K:M,3,0),"")="Y",Q1697="MTCAPPLYCONF"),"On Hold",IF(W1697="","KGB","KBB"))))</f>
        <v>KGB</v>
      </c>
      <c r="B1697" s="65" t="str">
        <f>IF(A1697="on hold", "on hold",
 IF(A1697="KGB", "Standard Shipment",
  IF(IFERROR(IFERROR(VLOOKUP(L1697, List!D:J, 7, 0), VLOOKUP(L1697&amp;"", List!D:J, 7, 0)), 0)=0,
   IF(IFERROR(IFERROR(VLOOKUP(L1697, 'CND List'!$A:$C, 3, 0), VLOOKUP(L1697&amp;"", 'CND List'!$A:$C, 3, 0)), 0)=0,
    IF(A1697="KBB", "-", ""),
    IFERROR(VLOOKUP(L1697, 'CND List'!$A:$C, 3, 0), VLOOKUP(L1697&amp;"", 'CND List'!$A:$C, 3, 0))
   ),
   IFERROR(VLOOKUP(L1697, List!D:J, 7, 0), VLOOKUP(L1697&amp;"", List!D:J, 7, 0))
  )
 )
)</f>
        <v>Standard Shipment</v>
      </c>
      <c r="C1697" s="66" t="str">
        <f t="shared" si="27"/>
        <v>Standard Shipment</v>
      </c>
      <c r="D1697" s="67" t="str">
        <f ca="1">IF(C1697="Local Scrap","Closed",IFERROR(IF(A1697="kgb","Closed",IF(MID(C1697,5,1)="Q","Closed",LOOKUP(TODAY()-W1697, {0,31,91,181,366}, {"0-30天","31-90天","91-180天","181-365天","365天以上"}))), LOOKUP(TODAY()-Z1697, {0,31,91,181,366}, {"0-30天","31-90天","91-180天","181-365天","365天以上"})))</f>
        <v>Closed</v>
      </c>
      <c r="E1697" s="67" t="str" cm="1">
        <f t="array" ref="E1697">IF(A1697&lt;&gt;"kbb", "", IF(IFERROR(VALUE(V1697), 0)=MAX(INDEX(($A$2:$A$4929="kbb")*($L$2:$L$4929=L1697)*IFERROR(VALUE($V$2:$V$4929), 0), 0)), "最新", "歷史重複"))</f>
        <v/>
      </c>
      <c r="F1697" t="s">
        <v>7651</v>
      </c>
      <c r="G1697" t="s">
        <v>29</v>
      </c>
      <c r="H1697" t="s">
        <v>30</v>
      </c>
      <c r="I1697" t="s">
        <v>6154</v>
      </c>
      <c r="J1697" t="s">
        <v>7652</v>
      </c>
      <c r="K1697" t="s">
        <v>7653</v>
      </c>
      <c r="L1697" t="s">
        <v>7770</v>
      </c>
      <c r="M1697" t="s">
        <v>4205</v>
      </c>
      <c r="N1697" t="s">
        <v>1858</v>
      </c>
      <c r="O1697" t="s">
        <v>37</v>
      </c>
      <c r="P1697" t="s">
        <v>7771</v>
      </c>
      <c r="Q1697" t="s">
        <v>38</v>
      </c>
      <c r="R1697" t="s">
        <v>743</v>
      </c>
      <c r="S1697" t="s">
        <v>7676</v>
      </c>
      <c r="T1697" t="s">
        <v>7772</v>
      </c>
      <c r="U1697" t="s">
        <v>7356</v>
      </c>
      <c r="V1697" t="s">
        <v>7356</v>
      </c>
      <c r="W1697" t="s">
        <v>37</v>
      </c>
      <c r="X1697" t="s">
        <v>37</v>
      </c>
      <c r="Y1697" t="s">
        <v>37</v>
      </c>
      <c r="Z1697" t="s">
        <v>7773</v>
      </c>
      <c r="AA1697" t="s">
        <v>44</v>
      </c>
      <c r="AB1697" t="s">
        <v>44</v>
      </c>
      <c r="AC1697" t="s">
        <v>45</v>
      </c>
      <c r="AD1697" t="s">
        <v>1302</v>
      </c>
      <c r="AE1697" t="s">
        <v>7612</v>
      </c>
      <c r="AF1697" t="s">
        <v>48</v>
      </c>
      <c r="AG1697">
        <v>621748</v>
      </c>
      <c r="AH1697">
        <v>1</v>
      </c>
      <c r="AI1697">
        <v>1</v>
      </c>
    </row>
    <row r="1698" spans="1:35" ht="16.850000000000001" customHeight="1">
      <c r="A1698" s="65" t="str">
        <f>IF(L1698="","",IF(COUNTIF(Wip!K:K,L1698)=0,IF(W1698="","KGB","KBB"),IF(AND(_xlfn.IFNA(VLOOKUP(L1698,Wip!K:M,3,0),"")="Y",Q1698="MTCAPPLYCONF"),"On Hold",IF(W1698="","KGB","KBB"))))</f>
        <v>KGB</v>
      </c>
      <c r="B1698" s="65" t="str">
        <f>IF(A1698="on hold", "on hold",
 IF(A1698="KGB", "Standard Shipment",
  IF(IFERROR(IFERROR(VLOOKUP(L1698, List!D:J, 7, 0), VLOOKUP(L1698&amp;"", List!D:J, 7, 0)), 0)=0,
   IF(IFERROR(IFERROR(VLOOKUP(L1698, 'CND List'!$A:$C, 3, 0), VLOOKUP(L1698&amp;"", 'CND List'!$A:$C, 3, 0)), 0)=0,
    IF(A1698="KBB", "-", ""),
    IFERROR(VLOOKUP(L1698, 'CND List'!$A:$C, 3, 0), VLOOKUP(L1698&amp;"", 'CND List'!$A:$C, 3, 0))
   ),
   IFERROR(VLOOKUP(L1698, List!D:J, 7, 0), VLOOKUP(L1698&amp;"", List!D:J, 7, 0))
  )
 )
)</f>
        <v>Standard Shipment</v>
      </c>
      <c r="C1698" s="66" t="str">
        <f t="shared" si="27"/>
        <v>Standard Shipment</v>
      </c>
      <c r="D1698" s="67" t="str">
        <f ca="1">IF(C1698="Local Scrap","Closed",IFERROR(IF(A1698="kgb","Closed",IF(MID(C1698,5,1)="Q","Closed",LOOKUP(TODAY()-W1698, {0,31,91,181,366}, {"0-30天","31-90天","91-180天","181-365天","365天以上"}))), LOOKUP(TODAY()-Z1698, {0,31,91,181,366}, {"0-30天","31-90天","91-180天","181-365天","365天以上"})))</f>
        <v>Closed</v>
      </c>
      <c r="E1698" s="67" t="str" cm="1">
        <f t="array" ref="E1698">IF(A1698&lt;&gt;"kbb", "", IF(IFERROR(VALUE(V1698), 0)=MAX(INDEX(($A$2:$A$4929="kbb")*($L$2:$L$4929=L1698)*IFERROR(VALUE($V$2:$V$4929), 0), 0)), "最新", "歷史重複"))</f>
        <v/>
      </c>
      <c r="F1698" t="s">
        <v>7651</v>
      </c>
      <c r="G1698" t="s">
        <v>29</v>
      </c>
      <c r="H1698" t="s">
        <v>30</v>
      </c>
      <c r="I1698" t="s">
        <v>6154</v>
      </c>
      <c r="J1698" t="s">
        <v>7652</v>
      </c>
      <c r="K1698" t="s">
        <v>7653</v>
      </c>
      <c r="L1698" t="s">
        <v>7774</v>
      </c>
      <c r="M1698" t="s">
        <v>7281</v>
      </c>
      <c r="N1698" t="s">
        <v>7282</v>
      </c>
      <c r="O1698" t="s">
        <v>37</v>
      </c>
      <c r="P1698" t="s">
        <v>7775</v>
      </c>
      <c r="Q1698" t="s">
        <v>38</v>
      </c>
      <c r="R1698" t="s">
        <v>743</v>
      </c>
      <c r="S1698" t="s">
        <v>7676</v>
      </c>
      <c r="T1698" t="s">
        <v>7776</v>
      </c>
      <c r="U1698" t="s">
        <v>7356</v>
      </c>
      <c r="V1698" t="s">
        <v>7356</v>
      </c>
      <c r="W1698" t="s">
        <v>37</v>
      </c>
      <c r="X1698" t="s">
        <v>37</v>
      </c>
      <c r="Y1698" t="s">
        <v>37</v>
      </c>
      <c r="Z1698" t="s">
        <v>7777</v>
      </c>
      <c r="AA1698" t="s">
        <v>44</v>
      </c>
      <c r="AB1698" t="s">
        <v>44</v>
      </c>
      <c r="AC1698" t="s">
        <v>45</v>
      </c>
      <c r="AD1698" t="s">
        <v>1302</v>
      </c>
      <c r="AE1698" t="s">
        <v>7612</v>
      </c>
      <c r="AF1698" t="s">
        <v>48</v>
      </c>
      <c r="AG1698">
        <v>621748</v>
      </c>
      <c r="AH1698">
        <v>1</v>
      </c>
      <c r="AI1698">
        <v>1</v>
      </c>
    </row>
    <row r="1699" spans="1:35" ht="16.850000000000001" customHeight="1">
      <c r="A1699" s="65" t="str">
        <f>IF(L1699="","",IF(COUNTIF(Wip!K:K,L1699)=0,IF(W1699="","KGB","KBB"),IF(AND(_xlfn.IFNA(VLOOKUP(L1699,Wip!K:M,3,0),"")="Y",Q1699="MTCAPPLYCONF"),"On Hold",IF(W1699="","KGB","KBB"))))</f>
        <v>KGB</v>
      </c>
      <c r="B1699" s="65" t="str">
        <f>IF(A1699="on hold", "on hold",
 IF(A1699="KGB", "Standard Shipment",
  IF(IFERROR(IFERROR(VLOOKUP(L1699, List!D:J, 7, 0), VLOOKUP(L1699&amp;"", List!D:J, 7, 0)), 0)=0,
   IF(IFERROR(IFERROR(VLOOKUP(L1699, 'CND List'!$A:$C, 3, 0), VLOOKUP(L1699&amp;"", 'CND List'!$A:$C, 3, 0)), 0)=0,
    IF(A1699="KBB", "-", ""),
    IFERROR(VLOOKUP(L1699, 'CND List'!$A:$C, 3, 0), VLOOKUP(L1699&amp;"", 'CND List'!$A:$C, 3, 0))
   ),
   IFERROR(VLOOKUP(L1699, List!D:J, 7, 0), VLOOKUP(L1699&amp;"", List!D:J, 7, 0))
  )
 )
)</f>
        <v>Standard Shipment</v>
      </c>
      <c r="C1699" s="66" t="str">
        <f t="shared" si="27"/>
        <v>Standard Shipment</v>
      </c>
      <c r="D1699" s="67" t="str">
        <f ca="1">IF(C1699="Local Scrap","Closed",IFERROR(IF(A1699="kgb","Closed",IF(MID(C1699,5,1)="Q","Closed",LOOKUP(TODAY()-W1699, {0,31,91,181,366}, {"0-30天","31-90天","91-180天","181-365天","365天以上"}))), LOOKUP(TODAY()-Z1699, {0,31,91,181,366}, {"0-30天","31-90天","91-180天","181-365天","365天以上"})))</f>
        <v>Closed</v>
      </c>
      <c r="E1699" s="67" t="str" cm="1">
        <f t="array" ref="E1699">IF(A1699&lt;&gt;"kbb", "", IF(IFERROR(VALUE(V1699), 0)=MAX(INDEX(($A$2:$A$4929="kbb")*($L$2:$L$4929=L1699)*IFERROR(VALUE($V$2:$V$4929), 0), 0)), "最新", "歷史重複"))</f>
        <v/>
      </c>
      <c r="F1699" t="s">
        <v>7651</v>
      </c>
      <c r="G1699" t="s">
        <v>29</v>
      </c>
      <c r="H1699" t="s">
        <v>30</v>
      </c>
      <c r="I1699" t="s">
        <v>6154</v>
      </c>
      <c r="J1699" t="s">
        <v>7652</v>
      </c>
      <c r="K1699" t="s">
        <v>7653</v>
      </c>
      <c r="L1699" t="s">
        <v>7778</v>
      </c>
      <c r="M1699" t="s">
        <v>1390</v>
      </c>
      <c r="N1699" t="s">
        <v>1391</v>
      </c>
      <c r="O1699" t="s">
        <v>37</v>
      </c>
      <c r="P1699" t="s">
        <v>7779</v>
      </c>
      <c r="Q1699" t="s">
        <v>38</v>
      </c>
      <c r="R1699" t="s">
        <v>743</v>
      </c>
      <c r="S1699" t="s">
        <v>7662</v>
      </c>
      <c r="T1699" t="s">
        <v>7780</v>
      </c>
      <c r="U1699" t="s">
        <v>7356</v>
      </c>
      <c r="V1699" t="s">
        <v>7356</v>
      </c>
      <c r="W1699" t="s">
        <v>37</v>
      </c>
      <c r="X1699" t="s">
        <v>37</v>
      </c>
      <c r="Y1699" t="s">
        <v>37</v>
      </c>
      <c r="Z1699" t="s">
        <v>7781</v>
      </c>
      <c r="AA1699" t="s">
        <v>44</v>
      </c>
      <c r="AB1699" t="s">
        <v>44</v>
      </c>
      <c r="AC1699" t="s">
        <v>45</v>
      </c>
      <c r="AD1699" t="s">
        <v>1302</v>
      </c>
      <c r="AE1699" t="s">
        <v>7142</v>
      </c>
      <c r="AF1699" t="s">
        <v>48</v>
      </c>
      <c r="AG1699">
        <v>621748</v>
      </c>
      <c r="AH1699">
        <v>1</v>
      </c>
      <c r="AI1699">
        <v>1</v>
      </c>
    </row>
    <row r="1700" spans="1:35" ht="16.850000000000001" customHeight="1">
      <c r="A1700" s="65" t="str">
        <f>IF(L1700="","",IF(COUNTIF(Wip!K:K,L1700)=0,IF(W1700="","KGB","KBB"),IF(AND(_xlfn.IFNA(VLOOKUP(L1700,Wip!K:M,3,0),"")="Y",Q1700="MTCAPPLYCONF"),"On Hold",IF(W1700="","KGB","KBB"))))</f>
        <v>KGB</v>
      </c>
      <c r="B1700" s="65" t="str">
        <f>IF(A1700="on hold", "on hold",
 IF(A1700="KGB", "Standard Shipment",
  IF(IFERROR(IFERROR(VLOOKUP(L1700, List!D:J, 7, 0), VLOOKUP(L1700&amp;"", List!D:J, 7, 0)), 0)=0,
   IF(IFERROR(IFERROR(VLOOKUP(L1700, 'CND List'!$A:$C, 3, 0), VLOOKUP(L1700&amp;"", 'CND List'!$A:$C, 3, 0)), 0)=0,
    IF(A1700="KBB", "-", ""),
    IFERROR(VLOOKUP(L1700, 'CND List'!$A:$C, 3, 0), VLOOKUP(L1700&amp;"", 'CND List'!$A:$C, 3, 0))
   ),
   IFERROR(VLOOKUP(L1700, List!D:J, 7, 0), VLOOKUP(L1700&amp;"", List!D:J, 7, 0))
  )
 )
)</f>
        <v>Standard Shipment</v>
      </c>
      <c r="C1700" s="66" t="str">
        <f t="shared" si="27"/>
        <v>Standard Shipment</v>
      </c>
      <c r="D1700" s="67" t="str">
        <f ca="1">IF(C1700="Local Scrap","Closed",IFERROR(IF(A1700="kgb","Closed",IF(MID(C1700,5,1)="Q","Closed",LOOKUP(TODAY()-W1700, {0,31,91,181,366}, {"0-30天","31-90天","91-180天","181-365天","365天以上"}))), LOOKUP(TODAY()-Z1700, {0,31,91,181,366}, {"0-30天","31-90天","91-180天","181-365天","365天以上"})))</f>
        <v>Closed</v>
      </c>
      <c r="E1700" s="67" t="str" cm="1">
        <f t="array" ref="E1700">IF(A1700&lt;&gt;"kbb", "", IF(IFERROR(VALUE(V1700), 0)=MAX(INDEX(($A$2:$A$4929="kbb")*($L$2:$L$4929=L1700)*IFERROR(VALUE($V$2:$V$4929), 0), 0)), "最新", "歷史重複"))</f>
        <v/>
      </c>
      <c r="F1700" t="s">
        <v>7651</v>
      </c>
      <c r="G1700" t="s">
        <v>29</v>
      </c>
      <c r="H1700" t="s">
        <v>30</v>
      </c>
      <c r="I1700" t="s">
        <v>6154</v>
      </c>
      <c r="J1700" t="s">
        <v>7652</v>
      </c>
      <c r="K1700" t="s">
        <v>7653</v>
      </c>
      <c r="L1700" t="s">
        <v>7782</v>
      </c>
      <c r="M1700" t="s">
        <v>4170</v>
      </c>
      <c r="N1700" t="s">
        <v>4171</v>
      </c>
      <c r="O1700" t="s">
        <v>37</v>
      </c>
      <c r="P1700" t="s">
        <v>7783</v>
      </c>
      <c r="Q1700" t="s">
        <v>38</v>
      </c>
      <c r="R1700" t="s">
        <v>743</v>
      </c>
      <c r="S1700" t="s">
        <v>7662</v>
      </c>
      <c r="T1700" t="s">
        <v>7784</v>
      </c>
      <c r="U1700" t="s">
        <v>7356</v>
      </c>
      <c r="V1700" t="s">
        <v>7356</v>
      </c>
      <c r="W1700" t="s">
        <v>37</v>
      </c>
      <c r="X1700" t="s">
        <v>37</v>
      </c>
      <c r="Y1700" t="s">
        <v>37</v>
      </c>
      <c r="Z1700" t="s">
        <v>7785</v>
      </c>
      <c r="AA1700" t="s">
        <v>44</v>
      </c>
      <c r="AB1700" t="s">
        <v>44</v>
      </c>
      <c r="AC1700" t="s">
        <v>45</v>
      </c>
      <c r="AD1700" t="s">
        <v>1302</v>
      </c>
      <c r="AE1700" t="s">
        <v>7142</v>
      </c>
      <c r="AF1700" t="s">
        <v>48</v>
      </c>
      <c r="AG1700">
        <v>621748</v>
      </c>
      <c r="AH1700">
        <v>1</v>
      </c>
      <c r="AI1700">
        <v>1</v>
      </c>
    </row>
    <row r="1701" spans="1:35" ht="16.850000000000001" customHeight="1">
      <c r="A1701" s="65" t="str">
        <f>IF(L1701="","",IF(COUNTIF(Wip!K:K,L1701)=0,IF(W1701="","KGB","KBB"),IF(AND(_xlfn.IFNA(VLOOKUP(L1701,Wip!K:M,3,0),"")="Y",Q1701="MTCAPPLYCONF"),"On Hold",IF(W1701="","KGB","KBB"))))</f>
        <v>KGB</v>
      </c>
      <c r="B1701" s="65" t="str">
        <f>IF(A1701="on hold", "on hold",
 IF(A1701="KGB", "Standard Shipment",
  IF(IFERROR(IFERROR(VLOOKUP(L1701, List!D:J, 7, 0), VLOOKUP(L1701&amp;"", List!D:J, 7, 0)), 0)=0,
   IF(IFERROR(IFERROR(VLOOKUP(L1701, 'CND List'!$A:$C, 3, 0), VLOOKUP(L1701&amp;"", 'CND List'!$A:$C, 3, 0)), 0)=0,
    IF(A1701="KBB", "-", ""),
    IFERROR(VLOOKUP(L1701, 'CND List'!$A:$C, 3, 0), VLOOKUP(L1701&amp;"", 'CND List'!$A:$C, 3, 0))
   ),
   IFERROR(VLOOKUP(L1701, List!D:J, 7, 0), VLOOKUP(L1701&amp;"", List!D:J, 7, 0))
  )
 )
)</f>
        <v>Standard Shipment</v>
      </c>
      <c r="C1701" s="66" t="str">
        <f t="shared" si="27"/>
        <v>Standard Shipment</v>
      </c>
      <c r="D1701" s="67" t="str">
        <f ca="1">IF(C1701="Local Scrap","Closed",IFERROR(IF(A1701="kgb","Closed",IF(MID(C1701,5,1)="Q","Closed",LOOKUP(TODAY()-W1701, {0,31,91,181,366}, {"0-30天","31-90天","91-180天","181-365天","365天以上"}))), LOOKUP(TODAY()-Z1701, {0,31,91,181,366}, {"0-30天","31-90天","91-180天","181-365天","365天以上"})))</f>
        <v>Closed</v>
      </c>
      <c r="E1701" s="67" t="str" cm="1">
        <f t="array" ref="E1701">IF(A1701&lt;&gt;"kbb", "", IF(IFERROR(VALUE(V1701), 0)=MAX(INDEX(($A$2:$A$4929="kbb")*($L$2:$L$4929=L1701)*IFERROR(VALUE($V$2:$V$4929), 0), 0)), "最新", "歷史重複"))</f>
        <v/>
      </c>
      <c r="F1701" t="s">
        <v>7651</v>
      </c>
      <c r="G1701" t="s">
        <v>29</v>
      </c>
      <c r="H1701" t="s">
        <v>30</v>
      </c>
      <c r="I1701" t="s">
        <v>6154</v>
      </c>
      <c r="J1701" t="s">
        <v>7652</v>
      </c>
      <c r="K1701" t="s">
        <v>7653</v>
      </c>
      <c r="L1701" t="s">
        <v>7786</v>
      </c>
      <c r="M1701" t="s">
        <v>4205</v>
      </c>
      <c r="N1701" t="s">
        <v>1858</v>
      </c>
      <c r="O1701" t="s">
        <v>37</v>
      </c>
      <c r="P1701" t="s">
        <v>7787</v>
      </c>
      <c r="Q1701" t="s">
        <v>38</v>
      </c>
      <c r="R1701" t="s">
        <v>743</v>
      </c>
      <c r="S1701" t="s">
        <v>7671</v>
      </c>
      <c r="T1701" t="s">
        <v>7788</v>
      </c>
      <c r="U1701" t="s">
        <v>7356</v>
      </c>
      <c r="V1701" t="s">
        <v>7356</v>
      </c>
      <c r="W1701" t="s">
        <v>37</v>
      </c>
      <c r="X1701" t="s">
        <v>37</v>
      </c>
      <c r="Y1701" t="s">
        <v>37</v>
      </c>
      <c r="Z1701" t="s">
        <v>7789</v>
      </c>
      <c r="AA1701" t="s">
        <v>44</v>
      </c>
      <c r="AB1701" t="s">
        <v>44</v>
      </c>
      <c r="AC1701" t="s">
        <v>45</v>
      </c>
      <c r="AD1701" t="s">
        <v>1302</v>
      </c>
      <c r="AE1701" t="s">
        <v>7142</v>
      </c>
      <c r="AF1701" t="s">
        <v>48</v>
      </c>
      <c r="AG1701">
        <v>621748</v>
      </c>
      <c r="AH1701">
        <v>1</v>
      </c>
      <c r="AI1701">
        <v>1</v>
      </c>
    </row>
    <row r="1702" spans="1:35" ht="16.850000000000001" customHeight="1">
      <c r="A1702" s="65" t="str">
        <f>IF(L1702="","",IF(COUNTIF(Wip!K:K,L1702)=0,IF(W1702="","KGB","KBB"),IF(AND(_xlfn.IFNA(VLOOKUP(L1702,Wip!K:M,3,0),"")="Y",Q1702="MTCAPPLYCONF"),"On Hold",IF(W1702="","KGB","KBB"))))</f>
        <v>KGB</v>
      </c>
      <c r="B1702" s="65" t="str">
        <f>IF(A1702="on hold", "on hold",
 IF(A1702="KGB", "Standard Shipment",
  IF(IFERROR(IFERROR(VLOOKUP(L1702, List!D:J, 7, 0), VLOOKUP(L1702&amp;"", List!D:J, 7, 0)), 0)=0,
   IF(IFERROR(IFERROR(VLOOKUP(L1702, 'CND List'!$A:$C, 3, 0), VLOOKUP(L1702&amp;"", 'CND List'!$A:$C, 3, 0)), 0)=0,
    IF(A1702="KBB", "-", ""),
    IFERROR(VLOOKUP(L1702, 'CND List'!$A:$C, 3, 0), VLOOKUP(L1702&amp;"", 'CND List'!$A:$C, 3, 0))
   ),
   IFERROR(VLOOKUP(L1702, List!D:J, 7, 0), VLOOKUP(L1702&amp;"", List!D:J, 7, 0))
  )
 )
)</f>
        <v>Standard Shipment</v>
      </c>
      <c r="C1702" s="66" t="str">
        <f t="shared" si="27"/>
        <v>Standard Shipment</v>
      </c>
      <c r="D1702" s="67" t="str">
        <f ca="1">IF(C1702="Local Scrap","Closed",IFERROR(IF(A1702="kgb","Closed",IF(MID(C1702,5,1)="Q","Closed",LOOKUP(TODAY()-W1702, {0,31,91,181,366}, {"0-30天","31-90天","91-180天","181-365天","365天以上"}))), LOOKUP(TODAY()-Z1702, {0,31,91,181,366}, {"0-30天","31-90天","91-180天","181-365天","365天以上"})))</f>
        <v>Closed</v>
      </c>
      <c r="E1702" s="67" t="str" cm="1">
        <f t="array" ref="E1702">IF(A1702&lt;&gt;"kbb", "", IF(IFERROR(VALUE(V1702), 0)=MAX(INDEX(($A$2:$A$4929="kbb")*($L$2:$L$4929=L1702)*IFERROR(VALUE($V$2:$V$4929), 0), 0)), "最新", "歷史重複"))</f>
        <v/>
      </c>
      <c r="F1702" t="s">
        <v>7651</v>
      </c>
      <c r="G1702" t="s">
        <v>29</v>
      </c>
      <c r="H1702" t="s">
        <v>30</v>
      </c>
      <c r="I1702" t="s">
        <v>6154</v>
      </c>
      <c r="J1702" t="s">
        <v>7652</v>
      </c>
      <c r="K1702" t="s">
        <v>7653</v>
      </c>
      <c r="L1702" t="s">
        <v>7790</v>
      </c>
      <c r="M1702" t="s">
        <v>7281</v>
      </c>
      <c r="N1702" t="s">
        <v>7282</v>
      </c>
      <c r="O1702" t="s">
        <v>37</v>
      </c>
      <c r="P1702" t="s">
        <v>7791</v>
      </c>
      <c r="Q1702" t="s">
        <v>38</v>
      </c>
      <c r="R1702" t="s">
        <v>743</v>
      </c>
      <c r="S1702" t="s">
        <v>7681</v>
      </c>
      <c r="T1702" t="s">
        <v>7792</v>
      </c>
      <c r="U1702" t="s">
        <v>7290</v>
      </c>
      <c r="V1702" t="s">
        <v>7290</v>
      </c>
      <c r="W1702" t="s">
        <v>37</v>
      </c>
      <c r="X1702" t="s">
        <v>37</v>
      </c>
      <c r="Y1702" t="s">
        <v>37</v>
      </c>
      <c r="Z1702" t="s">
        <v>7793</v>
      </c>
      <c r="AA1702" t="s">
        <v>44</v>
      </c>
      <c r="AB1702" t="s">
        <v>44</v>
      </c>
      <c r="AC1702" t="s">
        <v>45</v>
      </c>
      <c r="AD1702" t="s">
        <v>1302</v>
      </c>
      <c r="AE1702" t="s">
        <v>7286</v>
      </c>
      <c r="AF1702" t="s">
        <v>48</v>
      </c>
      <c r="AG1702">
        <v>621802</v>
      </c>
      <c r="AH1702">
        <v>1</v>
      </c>
      <c r="AI1702">
        <v>1</v>
      </c>
    </row>
    <row r="1703" spans="1:35" ht="16.850000000000001" customHeight="1">
      <c r="A1703" s="65" t="str">
        <f>IF(L1703="","",IF(COUNTIF(Wip!K:K,L1703)=0,IF(W1703="","KGB","KBB"),IF(AND(_xlfn.IFNA(VLOOKUP(L1703,Wip!K:M,3,0),"")="Y",Q1703="MTCAPPLYCONF"),"On Hold",IF(W1703="","KGB","KBB"))))</f>
        <v>KGB</v>
      </c>
      <c r="B1703" s="65" t="str">
        <f>IF(A1703="on hold", "on hold",
 IF(A1703="KGB", "Standard Shipment",
  IF(IFERROR(IFERROR(VLOOKUP(L1703, List!D:J, 7, 0), VLOOKUP(L1703&amp;"", List!D:J, 7, 0)), 0)=0,
   IF(IFERROR(IFERROR(VLOOKUP(L1703, 'CND List'!$A:$C, 3, 0), VLOOKUP(L1703&amp;"", 'CND List'!$A:$C, 3, 0)), 0)=0,
    IF(A1703="KBB", "-", ""),
    IFERROR(VLOOKUP(L1703, 'CND List'!$A:$C, 3, 0), VLOOKUP(L1703&amp;"", 'CND List'!$A:$C, 3, 0))
   ),
   IFERROR(VLOOKUP(L1703, List!D:J, 7, 0), VLOOKUP(L1703&amp;"", List!D:J, 7, 0))
  )
 )
)</f>
        <v>Standard Shipment</v>
      </c>
      <c r="C1703" s="66" t="str">
        <f t="shared" si="27"/>
        <v>Standard Shipment</v>
      </c>
      <c r="D1703" s="67" t="str">
        <f ca="1">IF(C1703="Local Scrap","Closed",IFERROR(IF(A1703="kgb","Closed",IF(MID(C1703,5,1)="Q","Closed",LOOKUP(TODAY()-W1703, {0,31,91,181,366}, {"0-30天","31-90天","91-180天","181-365天","365天以上"}))), LOOKUP(TODAY()-Z1703, {0,31,91,181,366}, {"0-30天","31-90天","91-180天","181-365天","365天以上"})))</f>
        <v>Closed</v>
      </c>
      <c r="E1703" s="67" t="str" cm="1">
        <f t="array" ref="E1703">IF(A1703&lt;&gt;"kbb", "", IF(IFERROR(VALUE(V1703), 0)=MAX(INDEX(($A$2:$A$4929="kbb")*($L$2:$L$4929=L1703)*IFERROR(VALUE($V$2:$V$4929), 0), 0)), "最新", "歷史重複"))</f>
        <v/>
      </c>
      <c r="F1703" t="s">
        <v>7651</v>
      </c>
      <c r="G1703" t="s">
        <v>29</v>
      </c>
      <c r="H1703" t="s">
        <v>30</v>
      </c>
      <c r="I1703" t="s">
        <v>6154</v>
      </c>
      <c r="J1703" t="s">
        <v>7652</v>
      </c>
      <c r="K1703" t="s">
        <v>7653</v>
      </c>
      <c r="L1703" t="s">
        <v>7794</v>
      </c>
      <c r="M1703" t="s">
        <v>1746</v>
      </c>
      <c r="N1703" t="s">
        <v>1747</v>
      </c>
      <c r="O1703" t="s">
        <v>37</v>
      </c>
      <c r="P1703" t="s">
        <v>7795</v>
      </c>
      <c r="Q1703" t="s">
        <v>38</v>
      </c>
      <c r="R1703" t="s">
        <v>743</v>
      </c>
      <c r="S1703" t="s">
        <v>7796</v>
      </c>
      <c r="T1703" t="s">
        <v>7797</v>
      </c>
      <c r="U1703" t="s">
        <v>7290</v>
      </c>
      <c r="V1703" t="s">
        <v>7290</v>
      </c>
      <c r="W1703" t="s">
        <v>37</v>
      </c>
      <c r="X1703" t="s">
        <v>37</v>
      </c>
      <c r="Y1703" t="s">
        <v>37</v>
      </c>
      <c r="Z1703" t="s">
        <v>7798</v>
      </c>
      <c r="AA1703" t="s">
        <v>44</v>
      </c>
      <c r="AB1703" t="s">
        <v>44</v>
      </c>
      <c r="AC1703" t="s">
        <v>45</v>
      </c>
      <c r="AD1703" t="s">
        <v>1532</v>
      </c>
      <c r="AE1703" t="s">
        <v>7286</v>
      </c>
      <c r="AF1703" t="s">
        <v>48</v>
      </c>
      <c r="AG1703">
        <v>621802</v>
      </c>
      <c r="AH1703">
        <v>1</v>
      </c>
      <c r="AI1703">
        <v>1</v>
      </c>
    </row>
    <row r="1704" spans="1:35" ht="16.850000000000001" customHeight="1">
      <c r="A1704" s="65" t="str">
        <f>IF(L1704="","",IF(COUNTIF(Wip!K:K,L1704)=0,IF(W1704="","KGB","KBB"),IF(AND(_xlfn.IFNA(VLOOKUP(L1704,Wip!K:M,3,0),"")="Y",Q1704="MTCAPPLYCONF"),"On Hold",IF(W1704="","KGB","KBB"))))</f>
        <v>KGB</v>
      </c>
      <c r="B1704" s="65" t="str">
        <f>IF(A1704="on hold", "on hold",
 IF(A1704="KGB", "Standard Shipment",
  IF(IFERROR(IFERROR(VLOOKUP(L1704, List!D:J, 7, 0), VLOOKUP(L1704&amp;"", List!D:J, 7, 0)), 0)=0,
   IF(IFERROR(IFERROR(VLOOKUP(L1704, 'CND List'!$A:$C, 3, 0), VLOOKUP(L1704&amp;"", 'CND List'!$A:$C, 3, 0)), 0)=0,
    IF(A1704="KBB", "-", ""),
    IFERROR(VLOOKUP(L1704, 'CND List'!$A:$C, 3, 0), VLOOKUP(L1704&amp;"", 'CND List'!$A:$C, 3, 0))
   ),
   IFERROR(VLOOKUP(L1704, List!D:J, 7, 0), VLOOKUP(L1704&amp;"", List!D:J, 7, 0))
  )
 )
)</f>
        <v>Standard Shipment</v>
      </c>
      <c r="C1704" s="66" t="str">
        <f t="shared" si="27"/>
        <v>Standard Shipment</v>
      </c>
      <c r="D1704" s="67" t="str">
        <f ca="1">IF(C1704="Local Scrap","Closed",IFERROR(IF(A1704="kgb","Closed",IF(MID(C1704,5,1)="Q","Closed",LOOKUP(TODAY()-W1704, {0,31,91,181,366}, {"0-30天","31-90天","91-180天","181-365天","365天以上"}))), LOOKUP(TODAY()-Z1704, {0,31,91,181,366}, {"0-30天","31-90天","91-180天","181-365天","365天以上"})))</f>
        <v>Closed</v>
      </c>
      <c r="E1704" s="67" t="str" cm="1">
        <f t="array" ref="E1704">IF(A1704&lt;&gt;"kbb", "", IF(IFERROR(VALUE(V1704), 0)=MAX(INDEX(($A$2:$A$4929="kbb")*($L$2:$L$4929=L1704)*IFERROR(VALUE($V$2:$V$4929), 0), 0)), "最新", "歷史重複"))</f>
        <v/>
      </c>
      <c r="F1704" t="s">
        <v>7651</v>
      </c>
      <c r="G1704" t="s">
        <v>29</v>
      </c>
      <c r="H1704" t="s">
        <v>30</v>
      </c>
      <c r="I1704" t="s">
        <v>6154</v>
      </c>
      <c r="J1704" t="s">
        <v>7652</v>
      </c>
      <c r="K1704" t="s">
        <v>7653</v>
      </c>
      <c r="L1704" t="s">
        <v>7799</v>
      </c>
      <c r="M1704" t="s">
        <v>4688</v>
      </c>
      <c r="N1704" t="s">
        <v>4689</v>
      </c>
      <c r="O1704" t="s">
        <v>37</v>
      </c>
      <c r="P1704" t="s">
        <v>7800</v>
      </c>
      <c r="Q1704" t="s">
        <v>38</v>
      </c>
      <c r="R1704" t="s">
        <v>743</v>
      </c>
      <c r="S1704" t="s">
        <v>7796</v>
      </c>
      <c r="T1704" t="s">
        <v>7801</v>
      </c>
      <c r="U1704" t="s">
        <v>7290</v>
      </c>
      <c r="V1704" t="s">
        <v>7290</v>
      </c>
      <c r="W1704" t="s">
        <v>37</v>
      </c>
      <c r="X1704" t="s">
        <v>37</v>
      </c>
      <c r="Y1704" t="s">
        <v>37</v>
      </c>
      <c r="Z1704" t="s">
        <v>7802</v>
      </c>
      <c r="AA1704" t="s">
        <v>44</v>
      </c>
      <c r="AB1704" t="s">
        <v>44</v>
      </c>
      <c r="AC1704" t="s">
        <v>45</v>
      </c>
      <c r="AD1704" t="s">
        <v>1847</v>
      </c>
      <c r="AE1704" t="s">
        <v>7286</v>
      </c>
      <c r="AF1704" t="s">
        <v>48</v>
      </c>
      <c r="AG1704">
        <v>621802</v>
      </c>
      <c r="AH1704">
        <v>1</v>
      </c>
      <c r="AI1704">
        <v>1</v>
      </c>
    </row>
    <row r="1705" spans="1:35" ht="16.850000000000001" customHeight="1">
      <c r="A1705" s="65" t="str">
        <f>IF(L1705="","",IF(COUNTIF(Wip!K:K,L1705)=0,IF(W1705="","KGB","KBB"),IF(AND(_xlfn.IFNA(VLOOKUP(L1705,Wip!K:M,3,0),"")="Y",Q1705="MTCAPPLYCONF"),"On Hold",IF(W1705="","KGB","KBB"))))</f>
        <v>KGB</v>
      </c>
      <c r="B1705" s="65" t="str">
        <f>IF(A1705="on hold", "on hold",
 IF(A1705="KGB", "Standard Shipment",
  IF(IFERROR(IFERROR(VLOOKUP(L1705, List!D:J, 7, 0), VLOOKUP(L1705&amp;"", List!D:J, 7, 0)), 0)=0,
   IF(IFERROR(IFERROR(VLOOKUP(L1705, 'CND List'!$A:$C, 3, 0), VLOOKUP(L1705&amp;"", 'CND List'!$A:$C, 3, 0)), 0)=0,
    IF(A1705="KBB", "-", ""),
    IFERROR(VLOOKUP(L1705, 'CND List'!$A:$C, 3, 0), VLOOKUP(L1705&amp;"", 'CND List'!$A:$C, 3, 0))
   ),
   IFERROR(VLOOKUP(L1705, List!D:J, 7, 0), VLOOKUP(L1705&amp;"", List!D:J, 7, 0))
  )
 )
)</f>
        <v>Standard Shipment</v>
      </c>
      <c r="C1705" s="66" t="str">
        <f t="shared" si="27"/>
        <v>Standard Shipment</v>
      </c>
      <c r="D1705" s="67" t="str">
        <f ca="1">IF(C1705="Local Scrap","Closed",IFERROR(IF(A1705="kgb","Closed",IF(MID(C1705,5,1)="Q","Closed",LOOKUP(TODAY()-W1705, {0,31,91,181,366}, {"0-30天","31-90天","91-180天","181-365天","365天以上"}))), LOOKUP(TODAY()-Z1705, {0,31,91,181,366}, {"0-30天","31-90天","91-180天","181-365天","365天以上"})))</f>
        <v>Closed</v>
      </c>
      <c r="E1705" s="67" t="str" cm="1">
        <f t="array" ref="E1705">IF(A1705&lt;&gt;"kbb", "", IF(IFERROR(VALUE(V1705), 0)=MAX(INDEX(($A$2:$A$4929="kbb")*($L$2:$L$4929=L1705)*IFERROR(VALUE($V$2:$V$4929), 0), 0)), "最新", "歷史重複"))</f>
        <v/>
      </c>
      <c r="F1705" t="s">
        <v>7651</v>
      </c>
      <c r="G1705" t="s">
        <v>29</v>
      </c>
      <c r="H1705" t="s">
        <v>30</v>
      </c>
      <c r="I1705" t="s">
        <v>6154</v>
      </c>
      <c r="J1705" t="s">
        <v>7652</v>
      </c>
      <c r="K1705" t="s">
        <v>7653</v>
      </c>
      <c r="L1705" t="s">
        <v>7803</v>
      </c>
      <c r="M1705" t="s">
        <v>1390</v>
      </c>
      <c r="N1705" t="s">
        <v>1391</v>
      </c>
      <c r="O1705" t="s">
        <v>37</v>
      </c>
      <c r="P1705" t="s">
        <v>7804</v>
      </c>
      <c r="Q1705" t="s">
        <v>38</v>
      </c>
      <c r="R1705" t="s">
        <v>743</v>
      </c>
      <c r="S1705" t="s">
        <v>7671</v>
      </c>
      <c r="T1705" t="s">
        <v>7805</v>
      </c>
      <c r="U1705" t="s">
        <v>7356</v>
      </c>
      <c r="V1705" t="s">
        <v>7356</v>
      </c>
      <c r="W1705" t="s">
        <v>37</v>
      </c>
      <c r="X1705" t="s">
        <v>37</v>
      </c>
      <c r="Y1705" t="s">
        <v>37</v>
      </c>
      <c r="Z1705" t="s">
        <v>7806</v>
      </c>
      <c r="AA1705" t="s">
        <v>44</v>
      </c>
      <c r="AB1705" t="s">
        <v>44</v>
      </c>
      <c r="AC1705" t="s">
        <v>45</v>
      </c>
      <c r="AD1705" t="s">
        <v>1302</v>
      </c>
      <c r="AE1705" t="s">
        <v>7142</v>
      </c>
      <c r="AF1705" t="s">
        <v>48</v>
      </c>
      <c r="AG1705">
        <v>621748</v>
      </c>
      <c r="AH1705">
        <v>1</v>
      </c>
      <c r="AI1705">
        <v>1</v>
      </c>
    </row>
    <row r="1706" spans="1:35" ht="16.850000000000001" customHeight="1">
      <c r="A1706" s="65" t="str">
        <f>IF(L1706="","",IF(COUNTIF(Wip!K:K,L1706)=0,IF(W1706="","KGB","KBB"),IF(AND(_xlfn.IFNA(VLOOKUP(L1706,Wip!K:M,3,0),"")="Y",Q1706="MTCAPPLYCONF"),"On Hold",IF(W1706="","KGB","KBB"))))</f>
        <v>KGB</v>
      </c>
      <c r="B1706" s="65" t="str">
        <f>IF(A1706="on hold", "on hold",
 IF(A1706="KGB", "Standard Shipment",
  IF(IFERROR(IFERROR(VLOOKUP(L1706, List!D:J, 7, 0), VLOOKUP(L1706&amp;"", List!D:J, 7, 0)), 0)=0,
   IF(IFERROR(IFERROR(VLOOKUP(L1706, 'CND List'!$A:$C, 3, 0), VLOOKUP(L1706&amp;"", 'CND List'!$A:$C, 3, 0)), 0)=0,
    IF(A1706="KBB", "-", ""),
    IFERROR(VLOOKUP(L1706, 'CND List'!$A:$C, 3, 0), VLOOKUP(L1706&amp;"", 'CND List'!$A:$C, 3, 0))
   ),
   IFERROR(VLOOKUP(L1706, List!D:J, 7, 0), VLOOKUP(L1706&amp;"", List!D:J, 7, 0))
  )
 )
)</f>
        <v>Standard Shipment</v>
      </c>
      <c r="C1706" s="66" t="str">
        <f t="shared" si="27"/>
        <v>Standard Shipment</v>
      </c>
      <c r="D1706" s="67" t="str">
        <f ca="1">IF(C1706="Local Scrap","Closed",IFERROR(IF(A1706="kgb","Closed",IF(MID(C1706,5,1)="Q","Closed",LOOKUP(TODAY()-W1706, {0,31,91,181,366}, {"0-30天","31-90天","91-180天","181-365天","365天以上"}))), LOOKUP(TODAY()-Z1706, {0,31,91,181,366}, {"0-30天","31-90天","91-180天","181-365天","365天以上"})))</f>
        <v>Closed</v>
      </c>
      <c r="E1706" s="67" t="str" cm="1">
        <f t="array" ref="E1706">IF(A1706&lt;&gt;"kbb", "", IF(IFERROR(VALUE(V1706), 0)=MAX(INDEX(($A$2:$A$4929="kbb")*($L$2:$L$4929=L1706)*IFERROR(VALUE($V$2:$V$4929), 0), 0)), "最新", "歷史重複"))</f>
        <v/>
      </c>
      <c r="F1706" t="s">
        <v>7651</v>
      </c>
      <c r="G1706" t="s">
        <v>29</v>
      </c>
      <c r="H1706" t="s">
        <v>30</v>
      </c>
      <c r="I1706" t="s">
        <v>6154</v>
      </c>
      <c r="J1706" t="s">
        <v>7652</v>
      </c>
      <c r="K1706" t="s">
        <v>7653</v>
      </c>
      <c r="L1706" t="s">
        <v>7807</v>
      </c>
      <c r="M1706" t="s">
        <v>1390</v>
      </c>
      <c r="N1706" t="s">
        <v>1391</v>
      </c>
      <c r="O1706" t="s">
        <v>37</v>
      </c>
      <c r="P1706" t="s">
        <v>7808</v>
      </c>
      <c r="Q1706" t="s">
        <v>38</v>
      </c>
      <c r="R1706" t="s">
        <v>743</v>
      </c>
      <c r="S1706" t="s">
        <v>7759</v>
      </c>
      <c r="T1706" t="s">
        <v>7809</v>
      </c>
      <c r="U1706" t="s">
        <v>7356</v>
      </c>
      <c r="V1706" t="s">
        <v>7356</v>
      </c>
      <c r="W1706" t="s">
        <v>37</v>
      </c>
      <c r="X1706" t="s">
        <v>37</v>
      </c>
      <c r="Y1706" t="s">
        <v>37</v>
      </c>
      <c r="Z1706" t="s">
        <v>7810</v>
      </c>
      <c r="AA1706" t="s">
        <v>44</v>
      </c>
      <c r="AB1706" t="s">
        <v>44</v>
      </c>
      <c r="AC1706" t="s">
        <v>45</v>
      </c>
      <c r="AD1706" t="s">
        <v>1302</v>
      </c>
      <c r="AE1706" t="s">
        <v>7142</v>
      </c>
      <c r="AF1706" t="s">
        <v>48</v>
      </c>
      <c r="AG1706">
        <v>621748</v>
      </c>
      <c r="AH1706">
        <v>1</v>
      </c>
      <c r="AI1706">
        <v>1</v>
      </c>
    </row>
    <row r="1707" spans="1:35" ht="16.850000000000001" customHeight="1">
      <c r="A1707" s="65" t="str">
        <f>IF(L1707="","",IF(COUNTIF(Wip!K:K,L1707)=0,IF(W1707="","KGB","KBB"),IF(AND(_xlfn.IFNA(VLOOKUP(L1707,Wip!K:M,3,0),"")="Y",Q1707="MTCAPPLYCONF"),"On Hold",IF(W1707="","KGB","KBB"))))</f>
        <v>KGB</v>
      </c>
      <c r="B1707" s="65" t="str">
        <f>IF(A1707="on hold", "on hold",
 IF(A1707="KGB", "Standard Shipment",
  IF(IFERROR(IFERROR(VLOOKUP(L1707, List!D:J, 7, 0), VLOOKUP(L1707&amp;"", List!D:J, 7, 0)), 0)=0,
   IF(IFERROR(IFERROR(VLOOKUP(L1707, 'CND List'!$A:$C, 3, 0), VLOOKUP(L1707&amp;"", 'CND List'!$A:$C, 3, 0)), 0)=0,
    IF(A1707="KBB", "-", ""),
    IFERROR(VLOOKUP(L1707, 'CND List'!$A:$C, 3, 0), VLOOKUP(L1707&amp;"", 'CND List'!$A:$C, 3, 0))
   ),
   IFERROR(VLOOKUP(L1707, List!D:J, 7, 0), VLOOKUP(L1707&amp;"", List!D:J, 7, 0))
  )
 )
)</f>
        <v>Standard Shipment</v>
      </c>
      <c r="C1707" s="66" t="str">
        <f t="shared" si="27"/>
        <v>Standard Shipment</v>
      </c>
      <c r="D1707" s="67" t="str">
        <f ca="1">IF(C1707="Local Scrap","Closed",IFERROR(IF(A1707="kgb","Closed",IF(MID(C1707,5,1)="Q","Closed",LOOKUP(TODAY()-W1707, {0,31,91,181,366}, {"0-30天","31-90天","91-180天","181-365天","365天以上"}))), LOOKUP(TODAY()-Z1707, {0,31,91,181,366}, {"0-30天","31-90天","91-180天","181-365天","365天以上"})))</f>
        <v>Closed</v>
      </c>
      <c r="E1707" s="67" t="str" cm="1">
        <f t="array" ref="E1707">IF(A1707&lt;&gt;"kbb", "", IF(IFERROR(VALUE(V1707), 0)=MAX(INDEX(($A$2:$A$4929="kbb")*($L$2:$L$4929=L1707)*IFERROR(VALUE($V$2:$V$4929), 0), 0)), "最新", "歷史重複"))</f>
        <v/>
      </c>
      <c r="F1707" t="s">
        <v>7651</v>
      </c>
      <c r="G1707" t="s">
        <v>29</v>
      </c>
      <c r="H1707" t="s">
        <v>30</v>
      </c>
      <c r="I1707" t="s">
        <v>6154</v>
      </c>
      <c r="J1707" t="s">
        <v>7652</v>
      </c>
      <c r="K1707" t="s">
        <v>7653</v>
      </c>
      <c r="L1707" t="s">
        <v>7811</v>
      </c>
      <c r="M1707" t="s">
        <v>4164</v>
      </c>
      <c r="N1707" t="s">
        <v>4165</v>
      </c>
      <c r="O1707" t="s">
        <v>37</v>
      </c>
      <c r="P1707" t="s">
        <v>7812</v>
      </c>
      <c r="Q1707" t="s">
        <v>38</v>
      </c>
      <c r="R1707" t="s">
        <v>743</v>
      </c>
      <c r="S1707" t="s">
        <v>7759</v>
      </c>
      <c r="T1707" t="s">
        <v>7813</v>
      </c>
      <c r="U1707" t="s">
        <v>7249</v>
      </c>
      <c r="V1707" t="s">
        <v>7249</v>
      </c>
      <c r="W1707" t="s">
        <v>37</v>
      </c>
      <c r="X1707" t="s">
        <v>37</v>
      </c>
      <c r="Y1707" t="s">
        <v>37</v>
      </c>
      <c r="Z1707" t="s">
        <v>7814</v>
      </c>
      <c r="AA1707" t="s">
        <v>44</v>
      </c>
      <c r="AB1707" t="s">
        <v>44</v>
      </c>
      <c r="AC1707" t="s">
        <v>45</v>
      </c>
      <c r="AD1707" t="s">
        <v>1532</v>
      </c>
      <c r="AE1707" t="s">
        <v>7659</v>
      </c>
      <c r="AF1707" t="s">
        <v>48</v>
      </c>
      <c r="AG1707">
        <v>621702</v>
      </c>
      <c r="AH1707">
        <v>1</v>
      </c>
      <c r="AI1707">
        <v>1</v>
      </c>
    </row>
    <row r="1708" spans="1:35" ht="16.850000000000001" customHeight="1">
      <c r="A1708" s="65" t="str">
        <f>IF(L1708="","",IF(COUNTIF(Wip!K:K,L1708)=0,IF(W1708="","KGB","KBB"),IF(AND(_xlfn.IFNA(VLOOKUP(L1708,Wip!K:M,3,0),"")="Y",Q1708="MTCAPPLYCONF"),"On Hold",IF(W1708="","KGB","KBB"))))</f>
        <v>KBB</v>
      </c>
      <c r="B1708" s="65">
        <f>IF(A1708="on hold", "on hold",
 IF(A1708="KGB", "Standard Shipment",
  IF(IFERROR(IFERROR(VLOOKUP(L1708, List!D:J, 7, 0), VLOOKUP(L1708&amp;"", List!D:J, 7, 0)), 0)=0,
   IF(IFERROR(IFERROR(VLOOKUP(L1708, 'CND List'!$A:$C, 3, 0), VLOOKUP(L1708&amp;"", 'CND List'!$A:$C, 3, 0)), 0)=0,
    IF(A1708="KBB", "-", ""),
    IFERROR(VLOOKUP(L1708, 'CND List'!$A:$C, 3, 0), VLOOKUP(L1708&amp;"", 'CND List'!$A:$C, 3, 0))
   ),
   IFERROR(VLOOKUP(L1708, List!D:J, 7, 0), VLOOKUP(L1708&amp;"", List!D:J, 7, 0))
  )
 )
)</f>
        <v>46126</v>
      </c>
      <c r="C1708" s="66" t="str">
        <f t="shared" si="27"/>
        <v>2026Q2</v>
      </c>
      <c r="D1708" s="67" t="str">
        <f ca="1">IF(C1708="Local Scrap","Closed",IFERROR(IF(A1708="kgb","Closed",IF(MID(C1708,5,1)="Q","Closed",LOOKUP(TODAY()-W1708, {0,31,91,181,366}, {"0-30天","31-90天","91-180天","181-365天","365天以上"}))), LOOKUP(TODAY()-Z1708, {0,31,91,181,366}, {"0-30天","31-90天","91-180天","181-365天","365天以上"})))</f>
        <v>Closed</v>
      </c>
      <c r="E1708" s="67" t="str" cm="1">
        <f t="array" ref="E1708">IF(A1708&lt;&gt;"kbb", "", IF(IFERROR(VALUE(V1708), 0)=MAX(INDEX(($A$2:$A$4929="kbb")*($L$2:$L$4929=L1708)*IFERROR(VALUE($V$2:$V$4929), 0), 0)), "最新", "歷史重複"))</f>
        <v>最新</v>
      </c>
      <c r="F1708" t="s">
        <v>7651</v>
      </c>
      <c r="G1708" t="s">
        <v>29</v>
      </c>
      <c r="H1708" t="s">
        <v>30</v>
      </c>
      <c r="I1708" t="s">
        <v>6154</v>
      </c>
      <c r="J1708" t="s">
        <v>7652</v>
      </c>
      <c r="K1708" t="s">
        <v>7653</v>
      </c>
      <c r="L1708" t="s">
        <v>7815</v>
      </c>
      <c r="M1708" t="s">
        <v>3149</v>
      </c>
      <c r="N1708" t="s">
        <v>1321</v>
      </c>
      <c r="O1708" t="s">
        <v>37</v>
      </c>
      <c r="P1708" t="s">
        <v>7815</v>
      </c>
      <c r="Q1708" t="s">
        <v>38</v>
      </c>
      <c r="R1708" t="s">
        <v>53</v>
      </c>
      <c r="S1708" t="s">
        <v>7676</v>
      </c>
      <c r="T1708" t="s">
        <v>37</v>
      </c>
      <c r="U1708" t="s">
        <v>37</v>
      </c>
      <c r="V1708" t="s">
        <v>7816</v>
      </c>
      <c r="W1708" t="s">
        <v>1157</v>
      </c>
      <c r="X1708" t="s">
        <v>114</v>
      </c>
      <c r="Y1708" t="s">
        <v>1158</v>
      </c>
      <c r="Z1708" t="s">
        <v>7817</v>
      </c>
      <c r="AA1708" t="s">
        <v>44</v>
      </c>
      <c r="AB1708" t="s">
        <v>44</v>
      </c>
      <c r="AC1708" t="s">
        <v>117</v>
      </c>
      <c r="AD1708" t="s">
        <v>1288</v>
      </c>
      <c r="AE1708" t="s">
        <v>37</v>
      </c>
      <c r="AF1708" t="s">
        <v>37</v>
      </c>
      <c r="AG1708" t="s">
        <v>37</v>
      </c>
      <c r="AH1708" t="s">
        <v>37</v>
      </c>
      <c r="AI1708" t="s">
        <v>37</v>
      </c>
    </row>
    <row r="1709" spans="1:35" ht="16.850000000000001" customHeight="1">
      <c r="A1709" s="65" t="str">
        <f>IF(L1709="","",IF(COUNTIF(Wip!K:K,L1709)=0,IF(W1709="","KGB","KBB"),IF(AND(_xlfn.IFNA(VLOOKUP(L1709,Wip!K:M,3,0),"")="Y",Q1709="MTCAPPLYCONF"),"On Hold",IF(W1709="","KGB","KBB"))))</f>
        <v>KGB</v>
      </c>
      <c r="B1709" s="65" t="str">
        <f>IF(A1709="on hold", "on hold",
 IF(A1709="KGB", "Standard Shipment",
  IF(IFERROR(IFERROR(VLOOKUP(L1709, List!D:J, 7, 0), VLOOKUP(L1709&amp;"", List!D:J, 7, 0)), 0)=0,
   IF(IFERROR(IFERROR(VLOOKUP(L1709, 'CND List'!$A:$C, 3, 0), VLOOKUP(L1709&amp;"", 'CND List'!$A:$C, 3, 0)), 0)=0,
    IF(A1709="KBB", "-", ""),
    IFERROR(VLOOKUP(L1709, 'CND List'!$A:$C, 3, 0), VLOOKUP(L1709&amp;"", 'CND List'!$A:$C, 3, 0))
   ),
   IFERROR(VLOOKUP(L1709, List!D:J, 7, 0), VLOOKUP(L1709&amp;"", List!D:J, 7, 0))
  )
 )
)</f>
        <v>Standard Shipment</v>
      </c>
      <c r="C1709" s="66" t="str">
        <f t="shared" si="27"/>
        <v>Standard Shipment</v>
      </c>
      <c r="D1709" s="67" t="str">
        <f ca="1">IF(C1709="Local Scrap","Closed",IFERROR(IF(A1709="kgb","Closed",IF(MID(C1709,5,1)="Q","Closed",LOOKUP(TODAY()-W1709, {0,31,91,181,366}, {"0-30天","31-90天","91-180天","181-365天","365天以上"}))), LOOKUP(TODAY()-Z1709, {0,31,91,181,366}, {"0-30天","31-90天","91-180天","181-365天","365天以上"})))</f>
        <v>Closed</v>
      </c>
      <c r="E1709" s="67" t="str" cm="1">
        <f t="array" ref="E1709">IF(A1709&lt;&gt;"kbb", "", IF(IFERROR(VALUE(V1709), 0)=MAX(INDEX(($A$2:$A$4929="kbb")*($L$2:$L$4929=L1709)*IFERROR(VALUE($V$2:$V$4929), 0), 0)), "最新", "歷史重複"))</f>
        <v/>
      </c>
      <c r="F1709" t="s">
        <v>7651</v>
      </c>
      <c r="G1709" t="s">
        <v>29</v>
      </c>
      <c r="H1709" t="s">
        <v>30</v>
      </c>
      <c r="I1709" t="s">
        <v>6154</v>
      </c>
      <c r="J1709" t="s">
        <v>7652</v>
      </c>
      <c r="K1709" t="s">
        <v>7653</v>
      </c>
      <c r="L1709" t="s">
        <v>7818</v>
      </c>
      <c r="M1709" t="s">
        <v>2359</v>
      </c>
      <c r="N1709" t="s">
        <v>2360</v>
      </c>
      <c r="O1709" t="s">
        <v>37</v>
      </c>
      <c r="P1709" t="s">
        <v>7819</v>
      </c>
      <c r="Q1709" t="s">
        <v>38</v>
      </c>
      <c r="R1709" t="s">
        <v>743</v>
      </c>
      <c r="S1709" t="s">
        <v>7662</v>
      </c>
      <c r="T1709" t="s">
        <v>7820</v>
      </c>
      <c r="U1709" t="s">
        <v>7290</v>
      </c>
      <c r="V1709" t="s">
        <v>7290</v>
      </c>
      <c r="W1709" t="s">
        <v>37</v>
      </c>
      <c r="X1709" t="s">
        <v>37</v>
      </c>
      <c r="Y1709" t="s">
        <v>37</v>
      </c>
      <c r="Z1709" t="s">
        <v>7821</v>
      </c>
      <c r="AA1709" t="s">
        <v>44</v>
      </c>
      <c r="AB1709" t="s">
        <v>44</v>
      </c>
      <c r="AC1709" t="s">
        <v>45</v>
      </c>
      <c r="AD1709" t="s">
        <v>1532</v>
      </c>
      <c r="AE1709" t="s">
        <v>7286</v>
      </c>
      <c r="AF1709" t="s">
        <v>48</v>
      </c>
      <c r="AG1709">
        <v>621802</v>
      </c>
      <c r="AH1709">
        <v>1</v>
      </c>
      <c r="AI1709">
        <v>1</v>
      </c>
    </row>
    <row r="1710" spans="1:35" ht="16.850000000000001" customHeight="1">
      <c r="A1710" s="65" t="str">
        <f>IF(L1710="","",IF(COUNTIF(Wip!K:K,L1710)=0,IF(W1710="","KGB","KBB"),IF(AND(_xlfn.IFNA(VLOOKUP(L1710,Wip!K:M,3,0),"")="Y",Q1710="MTCAPPLYCONF"),"On Hold",IF(W1710="","KGB","KBB"))))</f>
        <v>KGB</v>
      </c>
      <c r="B1710" s="65" t="str">
        <f>IF(A1710="on hold", "on hold",
 IF(A1710="KGB", "Standard Shipment",
  IF(IFERROR(IFERROR(VLOOKUP(L1710, List!D:J, 7, 0), VLOOKUP(L1710&amp;"", List!D:J, 7, 0)), 0)=0,
   IF(IFERROR(IFERROR(VLOOKUP(L1710, 'CND List'!$A:$C, 3, 0), VLOOKUP(L1710&amp;"", 'CND List'!$A:$C, 3, 0)), 0)=0,
    IF(A1710="KBB", "-", ""),
    IFERROR(VLOOKUP(L1710, 'CND List'!$A:$C, 3, 0), VLOOKUP(L1710&amp;"", 'CND List'!$A:$C, 3, 0))
   ),
   IFERROR(VLOOKUP(L1710, List!D:J, 7, 0), VLOOKUP(L1710&amp;"", List!D:J, 7, 0))
  )
 )
)</f>
        <v>Standard Shipment</v>
      </c>
      <c r="C1710" s="66" t="str">
        <f t="shared" si="27"/>
        <v>Standard Shipment</v>
      </c>
      <c r="D1710" s="67" t="str">
        <f ca="1">IF(C1710="Local Scrap","Closed",IFERROR(IF(A1710="kgb","Closed",IF(MID(C1710,5,1)="Q","Closed",LOOKUP(TODAY()-W1710, {0,31,91,181,366}, {"0-30天","31-90天","91-180天","181-365天","365天以上"}))), LOOKUP(TODAY()-Z1710, {0,31,91,181,366}, {"0-30天","31-90天","91-180天","181-365天","365天以上"})))</f>
        <v>Closed</v>
      </c>
      <c r="E1710" s="67" t="str" cm="1">
        <f t="array" ref="E1710">IF(A1710&lt;&gt;"kbb", "", IF(IFERROR(VALUE(V1710), 0)=MAX(INDEX(($A$2:$A$4929="kbb")*($L$2:$L$4929=L1710)*IFERROR(VALUE($V$2:$V$4929), 0), 0)), "最新", "歷史重複"))</f>
        <v/>
      </c>
      <c r="F1710" t="s">
        <v>7651</v>
      </c>
      <c r="G1710" t="s">
        <v>29</v>
      </c>
      <c r="H1710" t="s">
        <v>30</v>
      </c>
      <c r="I1710" t="s">
        <v>6154</v>
      </c>
      <c r="J1710" t="s">
        <v>7652</v>
      </c>
      <c r="K1710" t="s">
        <v>7653</v>
      </c>
      <c r="L1710" t="s">
        <v>7822</v>
      </c>
      <c r="M1710" t="s">
        <v>4205</v>
      </c>
      <c r="N1710" t="s">
        <v>1858</v>
      </c>
      <c r="O1710" t="s">
        <v>37</v>
      </c>
      <c r="P1710" t="s">
        <v>7823</v>
      </c>
      <c r="Q1710" t="s">
        <v>38</v>
      </c>
      <c r="R1710" t="s">
        <v>743</v>
      </c>
      <c r="S1710" t="s">
        <v>7676</v>
      </c>
      <c r="T1710" t="s">
        <v>7824</v>
      </c>
      <c r="U1710" t="s">
        <v>7356</v>
      </c>
      <c r="V1710" t="s">
        <v>7356</v>
      </c>
      <c r="W1710" t="s">
        <v>37</v>
      </c>
      <c r="X1710" t="s">
        <v>37</v>
      </c>
      <c r="Y1710" t="s">
        <v>37</v>
      </c>
      <c r="Z1710" t="s">
        <v>7825</v>
      </c>
      <c r="AA1710" t="s">
        <v>44</v>
      </c>
      <c r="AB1710" t="s">
        <v>44</v>
      </c>
      <c r="AC1710" t="s">
        <v>45</v>
      </c>
      <c r="AD1710" t="s">
        <v>1302</v>
      </c>
      <c r="AE1710" t="s">
        <v>7612</v>
      </c>
      <c r="AF1710" t="s">
        <v>48</v>
      </c>
      <c r="AG1710">
        <v>621748</v>
      </c>
      <c r="AH1710">
        <v>1</v>
      </c>
      <c r="AI1710">
        <v>1</v>
      </c>
    </row>
    <row r="1711" spans="1:35" ht="16.850000000000001" customHeight="1">
      <c r="A1711" s="65" t="str">
        <f>IF(L1711="","",IF(COUNTIF(Wip!K:K,L1711)=0,IF(W1711="","KGB","KBB"),IF(AND(_xlfn.IFNA(VLOOKUP(L1711,Wip!K:M,3,0),"")="Y",Q1711="MTCAPPLYCONF"),"On Hold",IF(W1711="","KGB","KBB"))))</f>
        <v>KGB</v>
      </c>
      <c r="B1711" s="65" t="str">
        <f>IF(A1711="on hold", "on hold",
 IF(A1711="KGB", "Standard Shipment",
  IF(IFERROR(IFERROR(VLOOKUP(L1711, List!D:J, 7, 0), VLOOKUP(L1711&amp;"", List!D:J, 7, 0)), 0)=0,
   IF(IFERROR(IFERROR(VLOOKUP(L1711, 'CND List'!$A:$C, 3, 0), VLOOKUP(L1711&amp;"", 'CND List'!$A:$C, 3, 0)), 0)=0,
    IF(A1711="KBB", "-", ""),
    IFERROR(VLOOKUP(L1711, 'CND List'!$A:$C, 3, 0), VLOOKUP(L1711&amp;"", 'CND List'!$A:$C, 3, 0))
   ),
   IFERROR(VLOOKUP(L1711, List!D:J, 7, 0), VLOOKUP(L1711&amp;"", List!D:J, 7, 0))
  )
 )
)</f>
        <v>Standard Shipment</v>
      </c>
      <c r="C1711" s="66" t="str">
        <f t="shared" si="27"/>
        <v>Standard Shipment</v>
      </c>
      <c r="D1711" s="67" t="str">
        <f ca="1">IF(C1711="Local Scrap","Closed",IFERROR(IF(A1711="kgb","Closed",IF(MID(C1711,5,1)="Q","Closed",LOOKUP(TODAY()-W1711, {0,31,91,181,366}, {"0-30天","31-90天","91-180天","181-365天","365天以上"}))), LOOKUP(TODAY()-Z1711, {0,31,91,181,366}, {"0-30天","31-90天","91-180天","181-365天","365天以上"})))</f>
        <v>Closed</v>
      </c>
      <c r="E1711" s="67" t="str" cm="1">
        <f t="array" ref="E1711">IF(A1711&lt;&gt;"kbb", "", IF(IFERROR(VALUE(V1711), 0)=MAX(INDEX(($A$2:$A$4929="kbb")*($L$2:$L$4929=L1711)*IFERROR(VALUE($V$2:$V$4929), 0), 0)), "最新", "歷史重複"))</f>
        <v/>
      </c>
      <c r="F1711" t="s">
        <v>7651</v>
      </c>
      <c r="G1711" t="s">
        <v>29</v>
      </c>
      <c r="H1711" t="s">
        <v>30</v>
      </c>
      <c r="I1711" t="s">
        <v>6154</v>
      </c>
      <c r="J1711" t="s">
        <v>7652</v>
      </c>
      <c r="K1711" t="s">
        <v>7653</v>
      </c>
      <c r="L1711" t="s">
        <v>7826</v>
      </c>
      <c r="M1711" t="s">
        <v>7281</v>
      </c>
      <c r="N1711" t="s">
        <v>7282</v>
      </c>
      <c r="O1711" t="s">
        <v>37</v>
      </c>
      <c r="P1711" t="s">
        <v>7827</v>
      </c>
      <c r="Q1711" t="s">
        <v>38</v>
      </c>
      <c r="R1711" t="s">
        <v>743</v>
      </c>
      <c r="S1711" t="s">
        <v>7676</v>
      </c>
      <c r="T1711" t="s">
        <v>7828</v>
      </c>
      <c r="U1711" t="s">
        <v>7290</v>
      </c>
      <c r="V1711" t="s">
        <v>7290</v>
      </c>
      <c r="W1711" t="s">
        <v>37</v>
      </c>
      <c r="X1711" t="s">
        <v>37</v>
      </c>
      <c r="Y1711" t="s">
        <v>37</v>
      </c>
      <c r="Z1711" t="s">
        <v>7829</v>
      </c>
      <c r="AA1711" t="s">
        <v>44</v>
      </c>
      <c r="AB1711" t="s">
        <v>44</v>
      </c>
      <c r="AC1711" t="s">
        <v>45</v>
      </c>
      <c r="AD1711" t="s">
        <v>1302</v>
      </c>
      <c r="AE1711" t="s">
        <v>7286</v>
      </c>
      <c r="AF1711" t="s">
        <v>48</v>
      </c>
      <c r="AG1711">
        <v>621802</v>
      </c>
      <c r="AH1711">
        <v>1</v>
      </c>
      <c r="AI1711">
        <v>1</v>
      </c>
    </row>
    <row r="1712" spans="1:35" ht="16.850000000000001" customHeight="1">
      <c r="A1712" s="65" t="str">
        <f>IF(L1712="","",IF(COUNTIF(Wip!K:K,L1712)=0,IF(W1712="","KGB","KBB"),IF(AND(_xlfn.IFNA(VLOOKUP(L1712,Wip!K:M,3,0),"")="Y",Q1712="MTCAPPLYCONF"),"On Hold",IF(W1712="","KGB","KBB"))))</f>
        <v>KBB</v>
      </c>
      <c r="B1712" s="65">
        <f>IF(A1712="on hold", "on hold",
 IF(A1712="KGB", "Standard Shipment",
  IF(IFERROR(IFERROR(VLOOKUP(L1712, List!D:J, 7, 0), VLOOKUP(L1712&amp;"", List!D:J, 7, 0)), 0)=0,
   IF(IFERROR(IFERROR(VLOOKUP(L1712, 'CND List'!$A:$C, 3, 0), VLOOKUP(L1712&amp;"", 'CND List'!$A:$C, 3, 0)), 0)=0,
    IF(A1712="KBB", "-", ""),
    IFERROR(VLOOKUP(L1712, 'CND List'!$A:$C, 3, 0), VLOOKUP(L1712&amp;"", 'CND List'!$A:$C, 3, 0))
   ),
   IFERROR(VLOOKUP(L1712, List!D:J, 7, 0), VLOOKUP(L1712&amp;"", List!D:J, 7, 0))
  )
 )
)</f>
        <v>46281</v>
      </c>
      <c r="C1712" s="66" t="str">
        <f t="shared" si="27"/>
        <v>2026Q3</v>
      </c>
      <c r="D1712" s="67" t="str">
        <f ca="1">IF(C1712="Local Scrap","Closed",IFERROR(IF(A1712="kgb","Closed",IF(MID(C1712,5,1)="Q","Closed",LOOKUP(TODAY()-W1712, {0,31,91,181,366}, {"0-30天","31-90天","91-180天","181-365天","365天以上"}))), LOOKUP(TODAY()-Z1712, {0,31,91,181,366}, {"0-30天","31-90天","91-180天","181-365天","365天以上"})))</f>
        <v>Closed</v>
      </c>
      <c r="E1712" s="67" t="str" cm="1">
        <f t="array" ref="E1712">IF(A1712&lt;&gt;"kbb", "", IF(IFERROR(VALUE(V1712), 0)=MAX(INDEX(($A$2:$A$4929="kbb")*($L$2:$L$4929=L1712)*IFERROR(VALUE($V$2:$V$4929), 0), 0)), "最新", "歷史重複"))</f>
        <v>最新</v>
      </c>
      <c r="F1712" t="s">
        <v>7651</v>
      </c>
      <c r="G1712" t="s">
        <v>29</v>
      </c>
      <c r="H1712" t="s">
        <v>30</v>
      </c>
      <c r="I1712" t="s">
        <v>6154</v>
      </c>
      <c r="J1712" t="s">
        <v>7652</v>
      </c>
      <c r="K1712" t="s">
        <v>7653</v>
      </c>
      <c r="L1712" t="s">
        <v>7830</v>
      </c>
      <c r="M1712" t="s">
        <v>1575</v>
      </c>
      <c r="N1712" t="s">
        <v>1576</v>
      </c>
      <c r="O1712" t="s">
        <v>37</v>
      </c>
      <c r="P1712" t="s">
        <v>7830</v>
      </c>
      <c r="Q1712" t="s">
        <v>38</v>
      </c>
      <c r="R1712" t="s">
        <v>1881</v>
      </c>
      <c r="S1712" t="s">
        <v>7676</v>
      </c>
      <c r="T1712" t="s">
        <v>37</v>
      </c>
      <c r="U1712" t="s">
        <v>37</v>
      </c>
      <c r="V1712" t="s">
        <v>7831</v>
      </c>
      <c r="W1712" t="s">
        <v>1252</v>
      </c>
      <c r="X1712" t="s">
        <v>114</v>
      </c>
      <c r="Y1712" t="s">
        <v>7832</v>
      </c>
      <c r="Z1712" t="s">
        <v>7833</v>
      </c>
      <c r="AA1712" t="s">
        <v>44</v>
      </c>
      <c r="AB1712" t="s">
        <v>44</v>
      </c>
      <c r="AC1712" t="s">
        <v>1256</v>
      </c>
      <c r="AD1712" t="s">
        <v>1532</v>
      </c>
      <c r="AE1712" t="s">
        <v>37</v>
      </c>
      <c r="AF1712" t="s">
        <v>37</v>
      </c>
      <c r="AG1712" t="s">
        <v>37</v>
      </c>
      <c r="AH1712" t="s">
        <v>37</v>
      </c>
      <c r="AI1712" t="s">
        <v>37</v>
      </c>
    </row>
    <row r="1713" spans="1:35" ht="16.850000000000001" customHeight="1">
      <c r="A1713" s="65" t="str">
        <f>IF(L1713="","",IF(COUNTIF(Wip!K:K,L1713)=0,IF(W1713="","KGB","KBB"),IF(AND(_xlfn.IFNA(VLOOKUP(L1713,Wip!K:M,3,0),"")="Y",Q1713="MTCAPPLYCONF"),"On Hold",IF(W1713="","KGB","KBB"))))</f>
        <v>KGB</v>
      </c>
      <c r="B1713" s="65" t="str">
        <f>IF(A1713="on hold", "on hold",
 IF(A1713="KGB", "Standard Shipment",
  IF(IFERROR(IFERROR(VLOOKUP(L1713, List!D:J, 7, 0), VLOOKUP(L1713&amp;"", List!D:J, 7, 0)), 0)=0,
   IF(IFERROR(IFERROR(VLOOKUP(L1713, 'CND List'!$A:$C, 3, 0), VLOOKUP(L1713&amp;"", 'CND List'!$A:$C, 3, 0)), 0)=0,
    IF(A1713="KBB", "-", ""),
    IFERROR(VLOOKUP(L1713, 'CND List'!$A:$C, 3, 0), VLOOKUP(L1713&amp;"", 'CND List'!$A:$C, 3, 0))
   ),
   IFERROR(VLOOKUP(L1713, List!D:J, 7, 0), VLOOKUP(L1713&amp;"", List!D:J, 7, 0))
  )
 )
)</f>
        <v>Standard Shipment</v>
      </c>
      <c r="C1713" s="66" t="str">
        <f t="shared" si="27"/>
        <v>Standard Shipment</v>
      </c>
      <c r="D1713" s="67" t="str">
        <f ca="1">IF(C1713="Local Scrap","Closed",IFERROR(IF(A1713="kgb","Closed",IF(MID(C1713,5,1)="Q","Closed",LOOKUP(TODAY()-W1713, {0,31,91,181,366}, {"0-30天","31-90天","91-180天","181-365天","365天以上"}))), LOOKUP(TODAY()-Z1713, {0,31,91,181,366}, {"0-30天","31-90天","91-180天","181-365天","365天以上"})))</f>
        <v>Closed</v>
      </c>
      <c r="E1713" s="67" t="str" cm="1">
        <f t="array" ref="E1713">IF(A1713&lt;&gt;"kbb", "", IF(IFERROR(VALUE(V1713), 0)=MAX(INDEX(($A$2:$A$4929="kbb")*($L$2:$L$4929=L1713)*IFERROR(VALUE($V$2:$V$4929), 0), 0)), "最新", "歷史重複"))</f>
        <v/>
      </c>
      <c r="F1713" t="s">
        <v>7651</v>
      </c>
      <c r="G1713" t="s">
        <v>29</v>
      </c>
      <c r="H1713" t="s">
        <v>30</v>
      </c>
      <c r="I1713" t="s">
        <v>6154</v>
      </c>
      <c r="J1713" t="s">
        <v>7652</v>
      </c>
      <c r="K1713" t="s">
        <v>7653</v>
      </c>
      <c r="L1713" t="s">
        <v>7834</v>
      </c>
      <c r="M1713" t="s">
        <v>1390</v>
      </c>
      <c r="N1713" t="s">
        <v>1391</v>
      </c>
      <c r="O1713" t="s">
        <v>37</v>
      </c>
      <c r="P1713" t="s">
        <v>7835</v>
      </c>
      <c r="Q1713" t="s">
        <v>38</v>
      </c>
      <c r="R1713" t="s">
        <v>743</v>
      </c>
      <c r="S1713" t="s">
        <v>7676</v>
      </c>
      <c r="T1713" t="s">
        <v>7836</v>
      </c>
      <c r="U1713" t="s">
        <v>7356</v>
      </c>
      <c r="V1713" t="s">
        <v>7356</v>
      </c>
      <c r="W1713" t="s">
        <v>37</v>
      </c>
      <c r="X1713" t="s">
        <v>37</v>
      </c>
      <c r="Y1713" t="s">
        <v>37</v>
      </c>
      <c r="Z1713" t="s">
        <v>7837</v>
      </c>
      <c r="AA1713" t="s">
        <v>44</v>
      </c>
      <c r="AB1713" t="s">
        <v>44</v>
      </c>
      <c r="AC1713" t="s">
        <v>45</v>
      </c>
      <c r="AD1713" t="s">
        <v>1302</v>
      </c>
      <c r="AE1713" t="s">
        <v>7612</v>
      </c>
      <c r="AF1713" t="s">
        <v>48</v>
      </c>
      <c r="AG1713">
        <v>621748</v>
      </c>
      <c r="AH1713">
        <v>1</v>
      </c>
      <c r="AI1713">
        <v>1</v>
      </c>
    </row>
    <row r="1714" spans="1:35" ht="16.850000000000001" customHeight="1">
      <c r="A1714" s="65" t="str">
        <f>IF(L1714="","",IF(COUNTIF(Wip!K:K,L1714)=0,IF(W1714="","KGB","KBB"),IF(AND(_xlfn.IFNA(VLOOKUP(L1714,Wip!K:M,3,0),"")="Y",Q1714="MTCAPPLYCONF"),"On Hold",IF(W1714="","KGB","KBB"))))</f>
        <v>KGB</v>
      </c>
      <c r="B1714" s="65" t="str">
        <f>IF(A1714="on hold", "on hold",
 IF(A1714="KGB", "Standard Shipment",
  IF(IFERROR(IFERROR(VLOOKUP(L1714, List!D:J, 7, 0), VLOOKUP(L1714&amp;"", List!D:J, 7, 0)), 0)=0,
   IF(IFERROR(IFERROR(VLOOKUP(L1714, 'CND List'!$A:$C, 3, 0), VLOOKUP(L1714&amp;"", 'CND List'!$A:$C, 3, 0)), 0)=0,
    IF(A1714="KBB", "-", ""),
    IFERROR(VLOOKUP(L1714, 'CND List'!$A:$C, 3, 0), VLOOKUP(L1714&amp;"", 'CND List'!$A:$C, 3, 0))
   ),
   IFERROR(VLOOKUP(L1714, List!D:J, 7, 0), VLOOKUP(L1714&amp;"", List!D:J, 7, 0))
  )
 )
)</f>
        <v>Standard Shipment</v>
      </c>
      <c r="C1714" s="66" t="str">
        <f t="shared" si="27"/>
        <v>Standard Shipment</v>
      </c>
      <c r="D1714" s="67" t="str">
        <f ca="1">IF(C1714="Local Scrap","Closed",IFERROR(IF(A1714="kgb","Closed",IF(MID(C1714,5,1)="Q","Closed",LOOKUP(TODAY()-W1714, {0,31,91,181,366}, {"0-30天","31-90天","91-180天","181-365天","365天以上"}))), LOOKUP(TODAY()-Z1714, {0,31,91,181,366}, {"0-30天","31-90天","91-180天","181-365天","365天以上"})))</f>
        <v>Closed</v>
      </c>
      <c r="E1714" s="67" t="str" cm="1">
        <f t="array" ref="E1714">IF(A1714&lt;&gt;"kbb", "", IF(IFERROR(VALUE(V1714), 0)=MAX(INDEX(($A$2:$A$4929="kbb")*($L$2:$L$4929=L1714)*IFERROR(VALUE($V$2:$V$4929), 0), 0)), "最新", "歷史重複"))</f>
        <v/>
      </c>
      <c r="F1714" t="s">
        <v>7651</v>
      </c>
      <c r="G1714" t="s">
        <v>29</v>
      </c>
      <c r="H1714" t="s">
        <v>30</v>
      </c>
      <c r="I1714" t="s">
        <v>6154</v>
      </c>
      <c r="J1714" t="s">
        <v>7652</v>
      </c>
      <c r="K1714" t="s">
        <v>7653</v>
      </c>
      <c r="L1714" t="s">
        <v>7838</v>
      </c>
      <c r="M1714" t="s">
        <v>7281</v>
      </c>
      <c r="N1714" t="s">
        <v>7282</v>
      </c>
      <c r="O1714" t="s">
        <v>37</v>
      </c>
      <c r="P1714" t="s">
        <v>7839</v>
      </c>
      <c r="Q1714" t="s">
        <v>38</v>
      </c>
      <c r="R1714" t="s">
        <v>743</v>
      </c>
      <c r="S1714" t="s">
        <v>7709</v>
      </c>
      <c r="T1714" t="s">
        <v>7840</v>
      </c>
      <c r="U1714" t="s">
        <v>7356</v>
      </c>
      <c r="V1714" t="s">
        <v>7356</v>
      </c>
      <c r="W1714" t="s">
        <v>37</v>
      </c>
      <c r="X1714" t="s">
        <v>37</v>
      </c>
      <c r="Y1714" t="s">
        <v>37</v>
      </c>
      <c r="Z1714" t="s">
        <v>7841</v>
      </c>
      <c r="AA1714" t="s">
        <v>44</v>
      </c>
      <c r="AB1714" t="s">
        <v>44</v>
      </c>
      <c r="AC1714" t="s">
        <v>45</v>
      </c>
      <c r="AD1714" t="s">
        <v>1302</v>
      </c>
      <c r="AE1714" t="s">
        <v>7142</v>
      </c>
      <c r="AF1714" t="s">
        <v>48</v>
      </c>
      <c r="AG1714">
        <v>621748</v>
      </c>
      <c r="AH1714">
        <v>1</v>
      </c>
      <c r="AI1714">
        <v>1</v>
      </c>
    </row>
    <row r="1715" spans="1:35" ht="16.850000000000001" customHeight="1">
      <c r="A1715" s="65" t="str">
        <f>IF(L1715="","",IF(COUNTIF(Wip!K:K,L1715)=0,IF(W1715="","KGB","KBB"),IF(AND(_xlfn.IFNA(VLOOKUP(L1715,Wip!K:M,3,0),"")="Y",Q1715="MTCAPPLYCONF"),"On Hold",IF(W1715="","KGB","KBB"))))</f>
        <v>KGB</v>
      </c>
      <c r="B1715" s="65" t="str">
        <f>IF(A1715="on hold", "on hold",
 IF(A1715="KGB", "Standard Shipment",
  IF(IFERROR(IFERROR(VLOOKUP(L1715, List!D:J, 7, 0), VLOOKUP(L1715&amp;"", List!D:J, 7, 0)), 0)=0,
   IF(IFERROR(IFERROR(VLOOKUP(L1715, 'CND List'!$A:$C, 3, 0), VLOOKUP(L1715&amp;"", 'CND List'!$A:$C, 3, 0)), 0)=0,
    IF(A1715="KBB", "-", ""),
    IFERROR(VLOOKUP(L1715, 'CND List'!$A:$C, 3, 0), VLOOKUP(L1715&amp;"", 'CND List'!$A:$C, 3, 0))
   ),
   IFERROR(VLOOKUP(L1715, List!D:J, 7, 0), VLOOKUP(L1715&amp;"", List!D:J, 7, 0))
  )
 )
)</f>
        <v>Standard Shipment</v>
      </c>
      <c r="C1715" s="66" t="str">
        <f t="shared" si="27"/>
        <v>Standard Shipment</v>
      </c>
      <c r="D1715" s="67" t="str">
        <f ca="1">IF(C1715="Local Scrap","Closed",IFERROR(IF(A1715="kgb","Closed",IF(MID(C1715,5,1)="Q","Closed",LOOKUP(TODAY()-W1715, {0,31,91,181,366}, {"0-30天","31-90天","91-180天","181-365天","365天以上"}))), LOOKUP(TODAY()-Z1715, {0,31,91,181,366}, {"0-30天","31-90天","91-180天","181-365天","365天以上"})))</f>
        <v>Closed</v>
      </c>
      <c r="E1715" s="67" t="str" cm="1">
        <f t="array" ref="E1715">IF(A1715&lt;&gt;"kbb", "", IF(IFERROR(VALUE(V1715), 0)=MAX(INDEX(($A$2:$A$4929="kbb")*($L$2:$L$4929=L1715)*IFERROR(VALUE($V$2:$V$4929), 0), 0)), "最新", "歷史重複"))</f>
        <v/>
      </c>
      <c r="F1715" t="s">
        <v>7651</v>
      </c>
      <c r="G1715" t="s">
        <v>29</v>
      </c>
      <c r="H1715" t="s">
        <v>30</v>
      </c>
      <c r="I1715" t="s">
        <v>6154</v>
      </c>
      <c r="J1715" t="s">
        <v>7652</v>
      </c>
      <c r="K1715" t="s">
        <v>7653</v>
      </c>
      <c r="L1715" t="s">
        <v>7842</v>
      </c>
      <c r="M1715" t="s">
        <v>4164</v>
      </c>
      <c r="N1715" t="s">
        <v>4165</v>
      </c>
      <c r="O1715" t="s">
        <v>37</v>
      </c>
      <c r="P1715" t="s">
        <v>7843</v>
      </c>
      <c r="Q1715" t="s">
        <v>38</v>
      </c>
      <c r="R1715" t="s">
        <v>743</v>
      </c>
      <c r="S1715" t="s">
        <v>7709</v>
      </c>
      <c r="T1715" t="s">
        <v>7844</v>
      </c>
      <c r="U1715" t="s">
        <v>7249</v>
      </c>
      <c r="V1715" t="s">
        <v>7249</v>
      </c>
      <c r="W1715" t="s">
        <v>37</v>
      </c>
      <c r="X1715" t="s">
        <v>37</v>
      </c>
      <c r="Y1715" t="s">
        <v>37</v>
      </c>
      <c r="Z1715" t="s">
        <v>7845</v>
      </c>
      <c r="AA1715" t="s">
        <v>44</v>
      </c>
      <c r="AB1715" t="s">
        <v>44</v>
      </c>
      <c r="AC1715" t="s">
        <v>45</v>
      </c>
      <c r="AD1715" t="s">
        <v>1532</v>
      </c>
      <c r="AE1715" t="s">
        <v>7251</v>
      </c>
      <c r="AF1715" t="s">
        <v>48</v>
      </c>
      <c r="AG1715">
        <v>621702</v>
      </c>
      <c r="AH1715">
        <v>1</v>
      </c>
      <c r="AI1715">
        <v>1</v>
      </c>
    </row>
    <row r="1716" spans="1:35" ht="16.850000000000001" customHeight="1">
      <c r="A1716" s="65" t="str">
        <f>IF(L1716="","",IF(COUNTIF(Wip!K:K,L1716)=0,IF(W1716="","KGB","KBB"),IF(AND(_xlfn.IFNA(VLOOKUP(L1716,Wip!K:M,3,0),"")="Y",Q1716="MTCAPPLYCONF"),"On Hold",IF(W1716="","KGB","KBB"))))</f>
        <v>KBB</v>
      </c>
      <c r="B1716" s="65">
        <f>IF(A1716="on hold", "on hold",
 IF(A1716="KGB", "Standard Shipment",
  IF(IFERROR(IFERROR(VLOOKUP(L1716, List!D:J, 7, 0), VLOOKUP(L1716&amp;"", List!D:J, 7, 0)), 0)=0,
   IF(IFERROR(IFERROR(VLOOKUP(L1716, 'CND List'!$A:$C, 3, 0), VLOOKUP(L1716&amp;"", 'CND List'!$A:$C, 3, 0)), 0)=0,
    IF(A1716="KBB", "-", ""),
    IFERROR(VLOOKUP(L1716, 'CND List'!$A:$C, 3, 0), VLOOKUP(L1716&amp;"", 'CND List'!$A:$C, 3, 0))
   ),
   IFERROR(VLOOKUP(L1716, List!D:J, 7, 0), VLOOKUP(L1716&amp;"", List!D:J, 7, 0))
  )
 )
)</f>
        <v>46126</v>
      </c>
      <c r="C1716" s="66" t="str">
        <f t="shared" si="27"/>
        <v>2026Q2</v>
      </c>
      <c r="D1716" s="67" t="str">
        <f ca="1">IF(C1716="Local Scrap","Closed",IFERROR(IF(A1716="kgb","Closed",IF(MID(C1716,5,1)="Q","Closed",LOOKUP(TODAY()-W1716, {0,31,91,181,366}, {"0-30天","31-90天","91-180天","181-365天","365天以上"}))), LOOKUP(TODAY()-Z1716, {0,31,91,181,366}, {"0-30天","31-90天","91-180天","181-365天","365天以上"})))</f>
        <v>Closed</v>
      </c>
      <c r="E1716" s="67" t="str" cm="1">
        <f t="array" ref="E1716">IF(A1716&lt;&gt;"kbb", "", IF(IFERROR(VALUE(V1716), 0)=MAX(INDEX(($A$2:$A$4929="kbb")*($L$2:$L$4929=L1716)*IFERROR(VALUE($V$2:$V$4929), 0), 0)), "最新", "歷史重複"))</f>
        <v>最新</v>
      </c>
      <c r="F1716" t="s">
        <v>7651</v>
      </c>
      <c r="G1716" t="s">
        <v>29</v>
      </c>
      <c r="H1716" t="s">
        <v>30</v>
      </c>
      <c r="I1716" t="s">
        <v>6154</v>
      </c>
      <c r="J1716" t="s">
        <v>7652</v>
      </c>
      <c r="K1716" t="s">
        <v>7653</v>
      </c>
      <c r="L1716" t="s">
        <v>7846</v>
      </c>
      <c r="M1716" t="s">
        <v>4205</v>
      </c>
      <c r="N1716" t="s">
        <v>1858</v>
      </c>
      <c r="O1716" t="s">
        <v>37</v>
      </c>
      <c r="P1716" t="s">
        <v>7846</v>
      </c>
      <c r="Q1716" t="s">
        <v>38</v>
      </c>
      <c r="R1716" t="s">
        <v>53</v>
      </c>
      <c r="S1716" t="s">
        <v>7676</v>
      </c>
      <c r="T1716" t="s">
        <v>37</v>
      </c>
      <c r="U1716" t="s">
        <v>37</v>
      </c>
      <c r="V1716" t="s">
        <v>7847</v>
      </c>
      <c r="W1716" t="s">
        <v>113</v>
      </c>
      <c r="X1716" t="s">
        <v>114</v>
      </c>
      <c r="Y1716" t="s">
        <v>7168</v>
      </c>
      <c r="Z1716" t="s">
        <v>7848</v>
      </c>
      <c r="AA1716" t="s">
        <v>44</v>
      </c>
      <c r="AB1716" t="s">
        <v>44</v>
      </c>
      <c r="AC1716" t="s">
        <v>117</v>
      </c>
      <c r="AD1716" t="s">
        <v>1302</v>
      </c>
      <c r="AE1716" t="s">
        <v>37</v>
      </c>
      <c r="AF1716" t="s">
        <v>37</v>
      </c>
      <c r="AG1716" t="s">
        <v>37</v>
      </c>
      <c r="AH1716" t="s">
        <v>37</v>
      </c>
      <c r="AI1716" t="s">
        <v>37</v>
      </c>
    </row>
    <row r="1717" spans="1:35" ht="16.850000000000001" customHeight="1">
      <c r="A1717" s="65" t="str">
        <f>IF(L1717="","",IF(COUNTIF(Wip!K:K,L1717)=0,IF(W1717="","KGB","KBB"),IF(AND(_xlfn.IFNA(VLOOKUP(L1717,Wip!K:M,3,0),"")="Y",Q1717="MTCAPPLYCONF"),"On Hold",IF(W1717="","KGB","KBB"))))</f>
        <v>KGB</v>
      </c>
      <c r="B1717" s="65" t="str">
        <f>IF(A1717="on hold", "on hold",
 IF(A1717="KGB", "Standard Shipment",
  IF(IFERROR(IFERROR(VLOOKUP(L1717, List!D:J, 7, 0), VLOOKUP(L1717&amp;"", List!D:J, 7, 0)), 0)=0,
   IF(IFERROR(IFERROR(VLOOKUP(L1717, 'CND List'!$A:$C, 3, 0), VLOOKUP(L1717&amp;"", 'CND List'!$A:$C, 3, 0)), 0)=0,
    IF(A1717="KBB", "-", ""),
    IFERROR(VLOOKUP(L1717, 'CND List'!$A:$C, 3, 0), VLOOKUP(L1717&amp;"", 'CND List'!$A:$C, 3, 0))
   ),
   IFERROR(VLOOKUP(L1717, List!D:J, 7, 0), VLOOKUP(L1717&amp;"", List!D:J, 7, 0))
  )
 )
)</f>
        <v>Standard Shipment</v>
      </c>
      <c r="C1717" s="66" t="str">
        <f t="shared" si="27"/>
        <v>Standard Shipment</v>
      </c>
      <c r="D1717" s="67" t="str">
        <f ca="1">IF(C1717="Local Scrap","Closed",IFERROR(IF(A1717="kgb","Closed",IF(MID(C1717,5,1)="Q","Closed",LOOKUP(TODAY()-W1717, {0,31,91,181,366}, {"0-30天","31-90天","91-180天","181-365天","365天以上"}))), LOOKUP(TODAY()-Z1717, {0,31,91,181,366}, {"0-30天","31-90天","91-180天","181-365天","365天以上"})))</f>
        <v>Closed</v>
      </c>
      <c r="E1717" s="67" t="str" cm="1">
        <f t="array" ref="E1717">IF(A1717&lt;&gt;"kbb", "", IF(IFERROR(VALUE(V1717), 0)=MAX(INDEX(($A$2:$A$4929="kbb")*($L$2:$L$4929=L1717)*IFERROR(VALUE($V$2:$V$4929), 0), 0)), "最新", "歷史重複"))</f>
        <v/>
      </c>
      <c r="F1717" t="s">
        <v>7849</v>
      </c>
      <c r="G1717" t="s">
        <v>29</v>
      </c>
      <c r="H1717" t="s">
        <v>30</v>
      </c>
      <c r="I1717" t="s">
        <v>6154</v>
      </c>
      <c r="J1717" t="s">
        <v>7850</v>
      </c>
      <c r="K1717" t="s">
        <v>7851</v>
      </c>
      <c r="L1717" t="s">
        <v>7852</v>
      </c>
      <c r="M1717" t="s">
        <v>4164</v>
      </c>
      <c r="N1717" t="s">
        <v>4165</v>
      </c>
      <c r="O1717" t="s">
        <v>37</v>
      </c>
      <c r="P1717" t="s">
        <v>7853</v>
      </c>
      <c r="Q1717" t="s">
        <v>38</v>
      </c>
      <c r="R1717" t="s">
        <v>743</v>
      </c>
      <c r="S1717" t="s">
        <v>7854</v>
      </c>
      <c r="T1717" t="s">
        <v>7855</v>
      </c>
      <c r="U1717" t="s">
        <v>7249</v>
      </c>
      <c r="V1717" t="s">
        <v>7249</v>
      </c>
      <c r="W1717" t="s">
        <v>37</v>
      </c>
      <c r="X1717" t="s">
        <v>37</v>
      </c>
      <c r="Y1717" t="s">
        <v>37</v>
      </c>
      <c r="Z1717" t="s">
        <v>7856</v>
      </c>
      <c r="AA1717" t="s">
        <v>44</v>
      </c>
      <c r="AB1717" t="s">
        <v>44</v>
      </c>
      <c r="AC1717" t="s">
        <v>45</v>
      </c>
      <c r="AD1717" t="s">
        <v>1532</v>
      </c>
      <c r="AE1717" t="s">
        <v>7659</v>
      </c>
      <c r="AF1717" t="s">
        <v>48</v>
      </c>
      <c r="AG1717">
        <v>621702</v>
      </c>
      <c r="AH1717">
        <v>1</v>
      </c>
      <c r="AI1717">
        <v>1</v>
      </c>
    </row>
    <row r="1718" spans="1:35" ht="16.850000000000001" customHeight="1">
      <c r="A1718" s="65" t="str">
        <f>IF(L1718="","",IF(COUNTIF(Wip!K:K,L1718)=0,IF(W1718="","KGB","KBB"),IF(AND(_xlfn.IFNA(VLOOKUP(L1718,Wip!K:M,3,0),"")="Y",Q1718="MTCAPPLYCONF"),"On Hold",IF(W1718="","KGB","KBB"))))</f>
        <v>KBB</v>
      </c>
      <c r="B1718" s="65">
        <f>IF(A1718="on hold", "on hold",
 IF(A1718="KGB", "Standard Shipment",
  IF(IFERROR(IFERROR(VLOOKUP(L1718, List!D:J, 7, 0), VLOOKUP(L1718&amp;"", List!D:J, 7, 0)), 0)=0,
   IF(IFERROR(IFERROR(VLOOKUP(L1718, 'CND List'!$A:$C, 3, 0), VLOOKUP(L1718&amp;"", 'CND List'!$A:$C, 3, 0)), 0)=0,
    IF(A1718="KBB", "-", ""),
    IFERROR(VLOOKUP(L1718, 'CND List'!$A:$C, 3, 0), VLOOKUP(L1718&amp;"", 'CND List'!$A:$C, 3, 0))
   ),
   IFERROR(VLOOKUP(L1718, List!D:J, 7, 0), VLOOKUP(L1718&amp;"", List!D:J, 7, 0))
  )
 )
)</f>
        <v>46126</v>
      </c>
      <c r="C1718" s="66" t="str">
        <f t="shared" si="27"/>
        <v>2026Q2</v>
      </c>
      <c r="D1718" s="67" t="str">
        <f ca="1">IF(C1718="Local Scrap","Closed",IFERROR(IF(A1718="kgb","Closed",IF(MID(C1718,5,1)="Q","Closed",LOOKUP(TODAY()-W1718, {0,31,91,181,366}, {"0-30天","31-90天","91-180天","181-365天","365天以上"}))), LOOKUP(TODAY()-Z1718, {0,31,91,181,366}, {"0-30天","31-90天","91-180天","181-365天","365天以上"})))</f>
        <v>Closed</v>
      </c>
      <c r="E1718" s="67" t="str" cm="1">
        <f t="array" ref="E1718">IF(A1718&lt;&gt;"kbb", "", IF(IFERROR(VALUE(V1718), 0)=MAX(INDEX(($A$2:$A$4929="kbb")*($L$2:$L$4929=L1718)*IFERROR(VALUE($V$2:$V$4929), 0), 0)), "最新", "歷史重複"))</f>
        <v>最新</v>
      </c>
      <c r="F1718" t="s">
        <v>7857</v>
      </c>
      <c r="G1718" t="s">
        <v>29</v>
      </c>
      <c r="H1718" t="s">
        <v>30</v>
      </c>
      <c r="I1718" t="s">
        <v>6154</v>
      </c>
      <c r="J1718" t="s">
        <v>7858</v>
      </c>
      <c r="K1718" t="s">
        <v>7859</v>
      </c>
      <c r="L1718" t="s">
        <v>7860</v>
      </c>
      <c r="M1718" t="s">
        <v>4164</v>
      </c>
      <c r="N1718" t="s">
        <v>4165</v>
      </c>
      <c r="O1718" t="s">
        <v>7861</v>
      </c>
      <c r="P1718" t="s">
        <v>7860</v>
      </c>
      <c r="Q1718" t="s">
        <v>38</v>
      </c>
      <c r="R1718" t="s">
        <v>53</v>
      </c>
      <c r="S1718" t="s">
        <v>7862</v>
      </c>
      <c r="T1718" t="s">
        <v>37</v>
      </c>
      <c r="U1718" t="s">
        <v>37</v>
      </c>
      <c r="V1718" t="s">
        <v>7863</v>
      </c>
      <c r="W1718" t="s">
        <v>113</v>
      </c>
      <c r="X1718" t="s">
        <v>114</v>
      </c>
      <c r="Y1718" t="s">
        <v>7864</v>
      </c>
      <c r="Z1718" t="s">
        <v>7865</v>
      </c>
      <c r="AA1718" t="s">
        <v>44</v>
      </c>
      <c r="AB1718" t="s">
        <v>44</v>
      </c>
      <c r="AC1718" t="s">
        <v>117</v>
      </c>
      <c r="AD1718" t="s">
        <v>1532</v>
      </c>
      <c r="AE1718" t="s">
        <v>37</v>
      </c>
      <c r="AF1718" t="s">
        <v>37</v>
      </c>
      <c r="AG1718" t="s">
        <v>37</v>
      </c>
      <c r="AH1718" t="s">
        <v>37</v>
      </c>
      <c r="AI1718" t="s">
        <v>37</v>
      </c>
    </row>
    <row r="1719" spans="1:35" ht="16.850000000000001" customHeight="1">
      <c r="A1719" s="65" t="str">
        <f>IF(L1719="","",IF(COUNTIF(Wip!K:K,L1719)=0,IF(W1719="","KGB","KBB"),IF(AND(_xlfn.IFNA(VLOOKUP(L1719,Wip!K:M,3,0),"")="Y",Q1719="MTCAPPLYCONF"),"On Hold",IF(W1719="","KGB","KBB"))))</f>
        <v>KGB</v>
      </c>
      <c r="B1719" s="65" t="str">
        <f>IF(A1719="on hold", "on hold",
 IF(A1719="KGB", "Standard Shipment",
  IF(IFERROR(IFERROR(VLOOKUP(L1719, List!D:J, 7, 0), VLOOKUP(L1719&amp;"", List!D:J, 7, 0)), 0)=0,
   IF(IFERROR(IFERROR(VLOOKUP(L1719, 'CND List'!$A:$C, 3, 0), VLOOKUP(L1719&amp;"", 'CND List'!$A:$C, 3, 0)), 0)=0,
    IF(A1719="KBB", "-", ""),
    IFERROR(VLOOKUP(L1719, 'CND List'!$A:$C, 3, 0), VLOOKUP(L1719&amp;"", 'CND List'!$A:$C, 3, 0))
   ),
   IFERROR(VLOOKUP(L1719, List!D:J, 7, 0), VLOOKUP(L1719&amp;"", List!D:J, 7, 0))
  )
 )
)</f>
        <v>Standard Shipment</v>
      </c>
      <c r="C1719" s="66" t="str">
        <f t="shared" si="27"/>
        <v>Standard Shipment</v>
      </c>
      <c r="D1719" s="67" t="str">
        <f ca="1">IF(C1719="Local Scrap","Closed",IFERROR(IF(A1719="kgb","Closed",IF(MID(C1719,5,1)="Q","Closed",LOOKUP(TODAY()-W1719, {0,31,91,181,366}, {"0-30天","31-90天","91-180天","181-365天","365天以上"}))), LOOKUP(TODAY()-Z1719, {0,31,91,181,366}, {"0-30天","31-90天","91-180天","181-365天","365天以上"})))</f>
        <v>Closed</v>
      </c>
      <c r="E1719" s="67" t="str" cm="1">
        <f t="array" ref="E1719">IF(A1719&lt;&gt;"kbb", "", IF(IFERROR(VALUE(V1719), 0)=MAX(INDEX(($A$2:$A$4929="kbb")*($L$2:$L$4929=L1719)*IFERROR(VALUE($V$2:$V$4929), 0), 0)), "最新", "歷史重複"))</f>
        <v/>
      </c>
      <c r="F1719" t="s">
        <v>7857</v>
      </c>
      <c r="G1719" t="s">
        <v>29</v>
      </c>
      <c r="H1719" t="s">
        <v>30</v>
      </c>
      <c r="I1719" t="s">
        <v>6154</v>
      </c>
      <c r="J1719" t="s">
        <v>7858</v>
      </c>
      <c r="K1719" t="s">
        <v>7859</v>
      </c>
      <c r="L1719" t="s">
        <v>7866</v>
      </c>
      <c r="M1719" t="s">
        <v>4508</v>
      </c>
      <c r="N1719" t="s">
        <v>1296</v>
      </c>
      <c r="O1719" t="s">
        <v>3419</v>
      </c>
      <c r="P1719" t="s">
        <v>7867</v>
      </c>
      <c r="Q1719" t="s">
        <v>38</v>
      </c>
      <c r="R1719" t="s">
        <v>743</v>
      </c>
      <c r="S1719" t="s">
        <v>7868</v>
      </c>
      <c r="T1719" t="s">
        <v>7869</v>
      </c>
      <c r="U1719" t="s">
        <v>7290</v>
      </c>
      <c r="V1719" t="s">
        <v>7290</v>
      </c>
      <c r="W1719" t="s">
        <v>37</v>
      </c>
      <c r="X1719" t="s">
        <v>37</v>
      </c>
      <c r="Y1719" t="s">
        <v>37</v>
      </c>
      <c r="Z1719" t="s">
        <v>7870</v>
      </c>
      <c r="AA1719" t="s">
        <v>44</v>
      </c>
      <c r="AB1719" t="s">
        <v>44</v>
      </c>
      <c r="AC1719" t="s">
        <v>45</v>
      </c>
      <c r="AD1719" t="s">
        <v>1302</v>
      </c>
      <c r="AE1719" t="s">
        <v>7323</v>
      </c>
      <c r="AF1719" t="s">
        <v>48</v>
      </c>
      <c r="AG1719">
        <v>621802</v>
      </c>
      <c r="AH1719">
        <v>1</v>
      </c>
      <c r="AI1719">
        <v>1</v>
      </c>
    </row>
    <row r="1720" spans="1:35" ht="16.850000000000001" customHeight="1">
      <c r="A1720" s="65" t="str">
        <f>IF(L1720="","",IF(COUNTIF(Wip!K:K,L1720)=0,IF(W1720="","KGB","KBB"),IF(AND(_xlfn.IFNA(VLOOKUP(L1720,Wip!K:M,3,0),"")="Y",Q1720="MTCAPPLYCONF"),"On Hold",IF(W1720="","KGB","KBB"))))</f>
        <v>KGB</v>
      </c>
      <c r="B1720" s="65" t="str">
        <f>IF(A1720="on hold", "on hold",
 IF(A1720="KGB", "Standard Shipment",
  IF(IFERROR(IFERROR(VLOOKUP(L1720, List!D:J, 7, 0), VLOOKUP(L1720&amp;"", List!D:J, 7, 0)), 0)=0,
   IF(IFERROR(IFERROR(VLOOKUP(L1720, 'CND List'!$A:$C, 3, 0), VLOOKUP(L1720&amp;"", 'CND List'!$A:$C, 3, 0)), 0)=0,
    IF(A1720="KBB", "-", ""),
    IFERROR(VLOOKUP(L1720, 'CND List'!$A:$C, 3, 0), VLOOKUP(L1720&amp;"", 'CND List'!$A:$C, 3, 0))
   ),
   IFERROR(VLOOKUP(L1720, List!D:J, 7, 0), VLOOKUP(L1720&amp;"", List!D:J, 7, 0))
  )
 )
)</f>
        <v>Standard Shipment</v>
      </c>
      <c r="C1720" s="66" t="str">
        <f t="shared" si="27"/>
        <v>Standard Shipment</v>
      </c>
      <c r="D1720" s="67" t="str">
        <f ca="1">IF(C1720="Local Scrap","Closed",IFERROR(IF(A1720="kgb","Closed",IF(MID(C1720,5,1)="Q","Closed",LOOKUP(TODAY()-W1720, {0,31,91,181,366}, {"0-30天","31-90天","91-180天","181-365天","365天以上"}))), LOOKUP(TODAY()-Z1720, {0,31,91,181,366}, {"0-30天","31-90天","91-180天","181-365天","365天以上"})))</f>
        <v>Closed</v>
      </c>
      <c r="E1720" s="67" t="str" cm="1">
        <f t="array" ref="E1720">IF(A1720&lt;&gt;"kbb", "", IF(IFERROR(VALUE(V1720), 0)=MAX(INDEX(($A$2:$A$4929="kbb")*($L$2:$L$4929=L1720)*IFERROR(VALUE($V$2:$V$4929), 0), 0)), "最新", "歷史重複"))</f>
        <v/>
      </c>
      <c r="F1720" t="s">
        <v>7857</v>
      </c>
      <c r="G1720" t="s">
        <v>29</v>
      </c>
      <c r="H1720" t="s">
        <v>30</v>
      </c>
      <c r="I1720" t="s">
        <v>6154</v>
      </c>
      <c r="J1720" t="s">
        <v>7858</v>
      </c>
      <c r="K1720" t="s">
        <v>7859</v>
      </c>
      <c r="L1720" t="s">
        <v>7871</v>
      </c>
      <c r="M1720" t="s">
        <v>1575</v>
      </c>
      <c r="N1720" t="s">
        <v>1576</v>
      </c>
      <c r="O1720" t="s">
        <v>37</v>
      </c>
      <c r="P1720" t="s">
        <v>7872</v>
      </c>
      <c r="Q1720" t="s">
        <v>38</v>
      </c>
      <c r="R1720" t="s">
        <v>53</v>
      </c>
      <c r="S1720" t="s">
        <v>7873</v>
      </c>
      <c r="T1720" t="s">
        <v>7874</v>
      </c>
      <c r="U1720" t="s">
        <v>7485</v>
      </c>
      <c r="V1720" t="s">
        <v>7485</v>
      </c>
      <c r="W1720" t="s">
        <v>37</v>
      </c>
      <c r="X1720" t="s">
        <v>37</v>
      </c>
      <c r="Y1720" t="s">
        <v>37</v>
      </c>
      <c r="Z1720" t="s">
        <v>7875</v>
      </c>
      <c r="AA1720" t="s">
        <v>44</v>
      </c>
      <c r="AB1720" t="s">
        <v>44</v>
      </c>
      <c r="AC1720" t="s">
        <v>45</v>
      </c>
      <c r="AD1720" t="s">
        <v>1532</v>
      </c>
      <c r="AE1720" t="s">
        <v>7487</v>
      </c>
      <c r="AF1720" t="s">
        <v>48</v>
      </c>
      <c r="AG1720">
        <v>621995</v>
      </c>
      <c r="AH1720">
        <v>1</v>
      </c>
      <c r="AI1720">
        <v>1</v>
      </c>
    </row>
    <row r="1721" spans="1:35" ht="16.850000000000001" customHeight="1">
      <c r="A1721" s="65" t="str">
        <f>IF(L1721="","",IF(COUNTIF(Wip!K:K,L1721)=0,IF(W1721="","KGB","KBB"),IF(AND(_xlfn.IFNA(VLOOKUP(L1721,Wip!K:M,3,0),"")="Y",Q1721="MTCAPPLYCONF"),"On Hold",IF(W1721="","KGB","KBB"))))</f>
        <v>KGB</v>
      </c>
      <c r="B1721" s="65" t="str">
        <f>IF(A1721="on hold", "on hold",
 IF(A1721="KGB", "Standard Shipment",
  IF(IFERROR(IFERROR(VLOOKUP(L1721, List!D:J, 7, 0), VLOOKUP(L1721&amp;"", List!D:J, 7, 0)), 0)=0,
   IF(IFERROR(IFERROR(VLOOKUP(L1721, 'CND List'!$A:$C, 3, 0), VLOOKUP(L1721&amp;"", 'CND List'!$A:$C, 3, 0)), 0)=0,
    IF(A1721="KBB", "-", ""),
    IFERROR(VLOOKUP(L1721, 'CND List'!$A:$C, 3, 0), VLOOKUP(L1721&amp;"", 'CND List'!$A:$C, 3, 0))
   ),
   IFERROR(VLOOKUP(L1721, List!D:J, 7, 0), VLOOKUP(L1721&amp;"", List!D:J, 7, 0))
  )
 )
)</f>
        <v>Standard Shipment</v>
      </c>
      <c r="C1721" s="66" t="str">
        <f t="shared" si="27"/>
        <v>Standard Shipment</v>
      </c>
      <c r="D1721" s="67" t="str">
        <f ca="1">IF(C1721="Local Scrap","Closed",IFERROR(IF(A1721="kgb","Closed",IF(MID(C1721,5,1)="Q","Closed",LOOKUP(TODAY()-W1721, {0,31,91,181,366}, {"0-30天","31-90天","91-180天","181-365天","365天以上"}))), LOOKUP(TODAY()-Z1721, {0,31,91,181,366}, {"0-30天","31-90天","91-180天","181-365天","365天以上"})))</f>
        <v>Closed</v>
      </c>
      <c r="E1721" s="67" t="str" cm="1">
        <f t="array" ref="E1721">IF(A1721&lt;&gt;"kbb", "", IF(IFERROR(VALUE(V1721), 0)=MAX(INDEX(($A$2:$A$4929="kbb")*($L$2:$L$4929=L1721)*IFERROR(VALUE($V$2:$V$4929), 0), 0)), "最新", "歷史重複"))</f>
        <v/>
      </c>
      <c r="F1721" t="s">
        <v>7857</v>
      </c>
      <c r="G1721" t="s">
        <v>29</v>
      </c>
      <c r="H1721" t="s">
        <v>30</v>
      </c>
      <c r="I1721" t="s">
        <v>6154</v>
      </c>
      <c r="J1721" t="s">
        <v>7858</v>
      </c>
      <c r="K1721" t="s">
        <v>7859</v>
      </c>
      <c r="L1721" t="s">
        <v>7876</v>
      </c>
      <c r="M1721" t="s">
        <v>1527</v>
      </c>
      <c r="N1721" t="s">
        <v>1528</v>
      </c>
      <c r="O1721" t="s">
        <v>37</v>
      </c>
      <c r="P1721" t="s">
        <v>7877</v>
      </c>
      <c r="Q1721" t="s">
        <v>38</v>
      </c>
      <c r="R1721" t="s">
        <v>743</v>
      </c>
      <c r="S1721" t="s">
        <v>7862</v>
      </c>
      <c r="T1721" t="s">
        <v>7878</v>
      </c>
      <c r="U1721" t="s">
        <v>7265</v>
      </c>
      <c r="V1721" t="s">
        <v>7265</v>
      </c>
      <c r="W1721" t="s">
        <v>37</v>
      </c>
      <c r="X1721" t="s">
        <v>37</v>
      </c>
      <c r="Y1721" t="s">
        <v>37</v>
      </c>
      <c r="Z1721" t="s">
        <v>7879</v>
      </c>
      <c r="AA1721" t="s">
        <v>44</v>
      </c>
      <c r="AB1721" t="s">
        <v>44</v>
      </c>
      <c r="AC1721" t="s">
        <v>45</v>
      </c>
      <c r="AD1721" t="s">
        <v>1532</v>
      </c>
      <c r="AE1721" t="s">
        <v>7607</v>
      </c>
      <c r="AF1721" t="s">
        <v>48</v>
      </c>
      <c r="AG1721">
        <v>621922</v>
      </c>
      <c r="AH1721">
        <v>1</v>
      </c>
      <c r="AI1721">
        <v>1</v>
      </c>
    </row>
    <row r="1722" spans="1:35" ht="16.850000000000001" customHeight="1">
      <c r="A1722" s="65" t="str">
        <f>IF(L1722="","",IF(COUNTIF(Wip!K:K,L1722)=0,IF(W1722="","KGB","KBB"),IF(AND(_xlfn.IFNA(VLOOKUP(L1722,Wip!K:M,3,0),"")="Y",Q1722="MTCAPPLYCONF"),"On Hold",IF(W1722="","KGB","KBB"))))</f>
        <v>KGB</v>
      </c>
      <c r="B1722" s="65" t="str">
        <f>IF(A1722="on hold", "on hold",
 IF(A1722="KGB", "Standard Shipment",
  IF(IFERROR(IFERROR(VLOOKUP(L1722, List!D:J, 7, 0), VLOOKUP(L1722&amp;"", List!D:J, 7, 0)), 0)=0,
   IF(IFERROR(IFERROR(VLOOKUP(L1722, 'CND List'!$A:$C, 3, 0), VLOOKUP(L1722&amp;"", 'CND List'!$A:$C, 3, 0)), 0)=0,
    IF(A1722="KBB", "-", ""),
    IFERROR(VLOOKUP(L1722, 'CND List'!$A:$C, 3, 0), VLOOKUP(L1722&amp;"", 'CND List'!$A:$C, 3, 0))
   ),
   IFERROR(VLOOKUP(L1722, List!D:J, 7, 0), VLOOKUP(L1722&amp;"", List!D:J, 7, 0))
  )
 )
)</f>
        <v>Standard Shipment</v>
      </c>
      <c r="C1722" s="66" t="str">
        <f t="shared" si="27"/>
        <v>Standard Shipment</v>
      </c>
      <c r="D1722" s="67" t="str">
        <f ca="1">IF(C1722="Local Scrap","Closed",IFERROR(IF(A1722="kgb","Closed",IF(MID(C1722,5,1)="Q","Closed",LOOKUP(TODAY()-W1722, {0,31,91,181,366}, {"0-30天","31-90天","91-180天","181-365天","365天以上"}))), LOOKUP(TODAY()-Z1722, {0,31,91,181,366}, {"0-30天","31-90天","91-180天","181-365天","365天以上"})))</f>
        <v>Closed</v>
      </c>
      <c r="E1722" s="67" t="str" cm="1">
        <f t="array" ref="E1722">IF(A1722&lt;&gt;"kbb", "", IF(IFERROR(VALUE(V1722), 0)=MAX(INDEX(($A$2:$A$4929="kbb")*($L$2:$L$4929=L1722)*IFERROR(VALUE($V$2:$V$4929), 0), 0)), "最新", "歷史重複"))</f>
        <v/>
      </c>
      <c r="F1722" t="s">
        <v>7857</v>
      </c>
      <c r="G1722" t="s">
        <v>29</v>
      </c>
      <c r="H1722" t="s">
        <v>30</v>
      </c>
      <c r="I1722" t="s">
        <v>6154</v>
      </c>
      <c r="J1722" t="s">
        <v>7858</v>
      </c>
      <c r="K1722" t="s">
        <v>7859</v>
      </c>
      <c r="L1722" t="s">
        <v>7880</v>
      </c>
      <c r="M1722" t="s">
        <v>3149</v>
      </c>
      <c r="N1722" t="s">
        <v>1321</v>
      </c>
      <c r="O1722" t="s">
        <v>3440</v>
      </c>
      <c r="P1722" t="s">
        <v>7881</v>
      </c>
      <c r="Q1722" t="s">
        <v>38</v>
      </c>
      <c r="R1722" t="s">
        <v>53</v>
      </c>
      <c r="S1722" t="s">
        <v>7862</v>
      </c>
      <c r="T1722" t="s">
        <v>7882</v>
      </c>
      <c r="U1722" t="s">
        <v>7265</v>
      </c>
      <c r="V1722" t="s">
        <v>7265</v>
      </c>
      <c r="W1722" t="s">
        <v>37</v>
      </c>
      <c r="X1722" t="s">
        <v>37</v>
      </c>
      <c r="Y1722" t="s">
        <v>37</v>
      </c>
      <c r="Z1722" t="s">
        <v>7883</v>
      </c>
      <c r="AA1722" t="s">
        <v>44</v>
      </c>
      <c r="AB1722" t="s">
        <v>44</v>
      </c>
      <c r="AC1722" t="s">
        <v>45</v>
      </c>
      <c r="AD1722" t="s">
        <v>1288</v>
      </c>
      <c r="AE1722" t="s">
        <v>7607</v>
      </c>
      <c r="AF1722" t="s">
        <v>48</v>
      </c>
      <c r="AG1722">
        <v>621922</v>
      </c>
      <c r="AH1722">
        <v>1</v>
      </c>
      <c r="AI1722">
        <v>1</v>
      </c>
    </row>
    <row r="1723" spans="1:35" ht="16.850000000000001" customHeight="1">
      <c r="A1723" s="65" t="str">
        <f>IF(L1723="","",IF(COUNTIF(Wip!K:K,L1723)=0,IF(W1723="","KGB","KBB"),IF(AND(_xlfn.IFNA(VLOOKUP(L1723,Wip!K:M,3,0),"")="Y",Q1723="MTCAPPLYCONF"),"On Hold",IF(W1723="","KGB","KBB"))))</f>
        <v>KGB</v>
      </c>
      <c r="B1723" s="65" t="str">
        <f>IF(A1723="on hold", "on hold",
 IF(A1723="KGB", "Standard Shipment",
  IF(IFERROR(IFERROR(VLOOKUP(L1723, List!D:J, 7, 0), VLOOKUP(L1723&amp;"", List!D:J, 7, 0)), 0)=0,
   IF(IFERROR(IFERROR(VLOOKUP(L1723, 'CND List'!$A:$C, 3, 0), VLOOKUP(L1723&amp;"", 'CND List'!$A:$C, 3, 0)), 0)=0,
    IF(A1723="KBB", "-", ""),
    IFERROR(VLOOKUP(L1723, 'CND List'!$A:$C, 3, 0), VLOOKUP(L1723&amp;"", 'CND List'!$A:$C, 3, 0))
   ),
   IFERROR(VLOOKUP(L1723, List!D:J, 7, 0), VLOOKUP(L1723&amp;"", List!D:J, 7, 0))
  )
 )
)</f>
        <v>Standard Shipment</v>
      </c>
      <c r="C1723" s="66" t="str">
        <f t="shared" ref="C1723:C1786" si="28">IF(A1723="on hold", "on hold", IF(B1723="on hold", "wait for return customer", IF(B1723="CND Sceond Pass", "Standard Shipment", IF(AND(A1723="kgb", OR(B1723="-", B1723="", B1723="#N/A")), "Standard Shipment", IF(AND(A1723="kbb", OR(B1723="-", B1723="", B1723="#N/A")), "wait for return customer", IF(OR(B1723="Local Scrap", B1723="SBF to be notified", B1723="VRAM is pending RTV", B1723="BU未結案"), B1723, IF(OR(B1723="scrap結案", B1723="良品結案", LEFT(B1723,2)="sc", LEFT(B1723,2)="良品"), "CND結案", IF(ISNUMBER(B1723), YEAR(B1723) &amp; "Q" &amp; INT((MONTH(B1723)+2)/3), IF(ISERROR(DATEVALUE(TEXT(B1723,"yyyy/mm/dd"))), IF(ISNA(B1723), "#N/A", B1723), YEAR(DATEVALUE(TEXT(B1723,"yyyy/mm/dd"))) &amp; "Q" &amp; INT((MONTH(DATEVALUE(TEXT(B1723,"yyyy/mm/dd")))+2)/3))))))))))</f>
        <v>Standard Shipment</v>
      </c>
      <c r="D1723" s="67" t="str">
        <f ca="1">IF(C1723="Local Scrap","Closed",IFERROR(IF(A1723="kgb","Closed",IF(MID(C1723,5,1)="Q","Closed",LOOKUP(TODAY()-W1723, {0,31,91,181,366}, {"0-30天","31-90天","91-180天","181-365天","365天以上"}))), LOOKUP(TODAY()-Z1723, {0,31,91,181,366}, {"0-30天","31-90天","91-180天","181-365天","365天以上"})))</f>
        <v>Closed</v>
      </c>
      <c r="E1723" s="67" t="str" cm="1">
        <f t="array" ref="E1723">IF(A1723&lt;&gt;"kbb", "", IF(IFERROR(VALUE(V1723), 0)=MAX(INDEX(($A$2:$A$4929="kbb")*($L$2:$L$4929=L1723)*IFERROR(VALUE($V$2:$V$4929), 0), 0)), "最新", "歷史重複"))</f>
        <v/>
      </c>
      <c r="F1723" t="s">
        <v>7857</v>
      </c>
      <c r="G1723" t="s">
        <v>29</v>
      </c>
      <c r="H1723" t="s">
        <v>30</v>
      </c>
      <c r="I1723" t="s">
        <v>6154</v>
      </c>
      <c r="J1723" t="s">
        <v>7858</v>
      </c>
      <c r="K1723" t="s">
        <v>7859</v>
      </c>
      <c r="L1723" t="s">
        <v>7884</v>
      </c>
      <c r="M1723" t="s">
        <v>1390</v>
      </c>
      <c r="N1723" t="s">
        <v>1391</v>
      </c>
      <c r="O1723" t="s">
        <v>37</v>
      </c>
      <c r="P1723" t="s">
        <v>7885</v>
      </c>
      <c r="Q1723" t="s">
        <v>38</v>
      </c>
      <c r="R1723" t="s">
        <v>743</v>
      </c>
      <c r="S1723" t="s">
        <v>7862</v>
      </c>
      <c r="T1723" t="s">
        <v>7886</v>
      </c>
      <c r="U1723" t="s">
        <v>7414</v>
      </c>
      <c r="V1723" t="s">
        <v>7414</v>
      </c>
      <c r="W1723" t="s">
        <v>37</v>
      </c>
      <c r="X1723" t="s">
        <v>37</v>
      </c>
      <c r="Y1723" t="s">
        <v>37</v>
      </c>
      <c r="Z1723" t="s">
        <v>7887</v>
      </c>
      <c r="AA1723" t="s">
        <v>44</v>
      </c>
      <c r="AB1723" t="s">
        <v>44</v>
      </c>
      <c r="AC1723" t="s">
        <v>45</v>
      </c>
      <c r="AD1723" t="s">
        <v>1302</v>
      </c>
      <c r="AE1723" t="s">
        <v>7416</v>
      </c>
      <c r="AF1723" t="s">
        <v>48</v>
      </c>
      <c r="AG1723">
        <v>621845</v>
      </c>
      <c r="AH1723">
        <v>1</v>
      </c>
      <c r="AI1723">
        <v>1</v>
      </c>
    </row>
    <row r="1724" spans="1:35" ht="16.850000000000001" customHeight="1">
      <c r="A1724" s="65" t="str">
        <f>IF(L1724="","",IF(COUNTIF(Wip!K:K,L1724)=0,IF(W1724="","KGB","KBB"),IF(AND(_xlfn.IFNA(VLOOKUP(L1724,Wip!K:M,3,0),"")="Y",Q1724="MTCAPPLYCONF"),"On Hold",IF(W1724="","KGB","KBB"))))</f>
        <v>KGB</v>
      </c>
      <c r="B1724" s="65" t="str">
        <f>IF(A1724="on hold", "on hold",
 IF(A1724="KGB", "Standard Shipment",
  IF(IFERROR(IFERROR(VLOOKUP(L1724, List!D:J, 7, 0), VLOOKUP(L1724&amp;"", List!D:J, 7, 0)), 0)=0,
   IF(IFERROR(IFERROR(VLOOKUP(L1724, 'CND List'!$A:$C, 3, 0), VLOOKUP(L1724&amp;"", 'CND List'!$A:$C, 3, 0)), 0)=0,
    IF(A1724="KBB", "-", ""),
    IFERROR(VLOOKUP(L1724, 'CND List'!$A:$C, 3, 0), VLOOKUP(L1724&amp;"", 'CND List'!$A:$C, 3, 0))
   ),
   IFERROR(VLOOKUP(L1724, List!D:J, 7, 0), VLOOKUP(L1724&amp;"", List!D:J, 7, 0))
  )
 )
)</f>
        <v>Standard Shipment</v>
      </c>
      <c r="C1724" s="66" t="str">
        <f t="shared" si="28"/>
        <v>Standard Shipment</v>
      </c>
      <c r="D1724" s="67" t="str">
        <f ca="1">IF(C1724="Local Scrap","Closed",IFERROR(IF(A1724="kgb","Closed",IF(MID(C1724,5,1)="Q","Closed",LOOKUP(TODAY()-W1724, {0,31,91,181,366}, {"0-30天","31-90天","91-180天","181-365天","365天以上"}))), LOOKUP(TODAY()-Z1724, {0,31,91,181,366}, {"0-30天","31-90天","91-180天","181-365天","365天以上"})))</f>
        <v>Closed</v>
      </c>
      <c r="E1724" s="67" t="str" cm="1">
        <f t="array" ref="E1724">IF(A1724&lt;&gt;"kbb", "", IF(IFERROR(VALUE(V1724), 0)=MAX(INDEX(($A$2:$A$4929="kbb")*($L$2:$L$4929=L1724)*IFERROR(VALUE($V$2:$V$4929), 0), 0)), "最新", "歷史重複"))</f>
        <v/>
      </c>
      <c r="F1724" t="s">
        <v>7857</v>
      </c>
      <c r="G1724" t="s">
        <v>29</v>
      </c>
      <c r="H1724" t="s">
        <v>30</v>
      </c>
      <c r="I1724" t="s">
        <v>6154</v>
      </c>
      <c r="J1724" t="s">
        <v>7858</v>
      </c>
      <c r="K1724" t="s">
        <v>7859</v>
      </c>
      <c r="L1724" t="s">
        <v>7888</v>
      </c>
      <c r="M1724" t="s">
        <v>4164</v>
      </c>
      <c r="N1724" t="s">
        <v>4165</v>
      </c>
      <c r="O1724" t="s">
        <v>7861</v>
      </c>
      <c r="P1724" t="s">
        <v>7889</v>
      </c>
      <c r="Q1724" t="s">
        <v>38</v>
      </c>
      <c r="R1724" t="s">
        <v>743</v>
      </c>
      <c r="S1724" t="s">
        <v>7862</v>
      </c>
      <c r="T1724" t="s">
        <v>7890</v>
      </c>
      <c r="U1724" t="s">
        <v>7265</v>
      </c>
      <c r="V1724" t="s">
        <v>7265</v>
      </c>
      <c r="W1724" t="s">
        <v>37</v>
      </c>
      <c r="X1724" t="s">
        <v>37</v>
      </c>
      <c r="Y1724" t="s">
        <v>37</v>
      </c>
      <c r="Z1724" t="s">
        <v>7891</v>
      </c>
      <c r="AA1724" t="s">
        <v>44</v>
      </c>
      <c r="AB1724" t="s">
        <v>44</v>
      </c>
      <c r="AC1724" t="s">
        <v>45</v>
      </c>
      <c r="AD1724" t="s">
        <v>1532</v>
      </c>
      <c r="AE1724" t="s">
        <v>7607</v>
      </c>
      <c r="AF1724" t="s">
        <v>48</v>
      </c>
      <c r="AG1724">
        <v>621922</v>
      </c>
      <c r="AH1724">
        <v>1</v>
      </c>
      <c r="AI1724">
        <v>1</v>
      </c>
    </row>
    <row r="1725" spans="1:35" ht="16.850000000000001" customHeight="1">
      <c r="A1725" s="65" t="str">
        <f>IF(L1725="","",IF(COUNTIF(Wip!K:K,L1725)=0,IF(W1725="","KGB","KBB"),IF(AND(_xlfn.IFNA(VLOOKUP(L1725,Wip!K:M,3,0),"")="Y",Q1725="MTCAPPLYCONF"),"On Hold",IF(W1725="","KGB","KBB"))))</f>
        <v>KGB</v>
      </c>
      <c r="B1725" s="65" t="str">
        <f>IF(A1725="on hold", "on hold",
 IF(A1725="KGB", "Standard Shipment",
  IF(IFERROR(IFERROR(VLOOKUP(L1725, List!D:J, 7, 0), VLOOKUP(L1725&amp;"", List!D:J, 7, 0)), 0)=0,
   IF(IFERROR(IFERROR(VLOOKUP(L1725, 'CND List'!$A:$C, 3, 0), VLOOKUP(L1725&amp;"", 'CND List'!$A:$C, 3, 0)), 0)=0,
    IF(A1725="KBB", "-", ""),
    IFERROR(VLOOKUP(L1725, 'CND List'!$A:$C, 3, 0), VLOOKUP(L1725&amp;"", 'CND List'!$A:$C, 3, 0))
   ),
   IFERROR(VLOOKUP(L1725, List!D:J, 7, 0), VLOOKUP(L1725&amp;"", List!D:J, 7, 0))
  )
 )
)</f>
        <v>Standard Shipment</v>
      </c>
      <c r="C1725" s="66" t="str">
        <f t="shared" si="28"/>
        <v>Standard Shipment</v>
      </c>
      <c r="D1725" s="67" t="str">
        <f ca="1">IF(C1725="Local Scrap","Closed",IFERROR(IF(A1725="kgb","Closed",IF(MID(C1725,5,1)="Q","Closed",LOOKUP(TODAY()-W1725, {0,31,91,181,366}, {"0-30天","31-90天","91-180天","181-365天","365天以上"}))), LOOKUP(TODAY()-Z1725, {0,31,91,181,366}, {"0-30天","31-90天","91-180天","181-365天","365天以上"})))</f>
        <v>Closed</v>
      </c>
      <c r="E1725" s="67" t="str" cm="1">
        <f t="array" ref="E1725">IF(A1725&lt;&gt;"kbb", "", IF(IFERROR(VALUE(V1725), 0)=MAX(INDEX(($A$2:$A$4929="kbb")*($L$2:$L$4929=L1725)*IFERROR(VALUE($V$2:$V$4929), 0), 0)), "最新", "歷史重複"))</f>
        <v/>
      </c>
      <c r="F1725" t="s">
        <v>7857</v>
      </c>
      <c r="G1725" t="s">
        <v>29</v>
      </c>
      <c r="H1725" t="s">
        <v>30</v>
      </c>
      <c r="I1725" t="s">
        <v>6154</v>
      </c>
      <c r="J1725" t="s">
        <v>7858</v>
      </c>
      <c r="K1725" t="s">
        <v>7859</v>
      </c>
      <c r="L1725" t="s">
        <v>7892</v>
      </c>
      <c r="M1725" t="s">
        <v>2359</v>
      </c>
      <c r="N1725" t="s">
        <v>2360</v>
      </c>
      <c r="O1725" t="s">
        <v>7893</v>
      </c>
      <c r="P1725" t="s">
        <v>7894</v>
      </c>
      <c r="Q1725" t="s">
        <v>38</v>
      </c>
      <c r="R1725" t="s">
        <v>743</v>
      </c>
      <c r="S1725" t="s">
        <v>7873</v>
      </c>
      <c r="T1725" t="s">
        <v>7895</v>
      </c>
      <c r="U1725" t="s">
        <v>7265</v>
      </c>
      <c r="V1725" t="s">
        <v>7265</v>
      </c>
      <c r="W1725" t="s">
        <v>37</v>
      </c>
      <c r="X1725" t="s">
        <v>37</v>
      </c>
      <c r="Y1725" t="s">
        <v>37</v>
      </c>
      <c r="Z1725" t="s">
        <v>7896</v>
      </c>
      <c r="AA1725" t="s">
        <v>44</v>
      </c>
      <c r="AB1725" t="s">
        <v>44</v>
      </c>
      <c r="AC1725" t="s">
        <v>45</v>
      </c>
      <c r="AD1725" t="s">
        <v>1532</v>
      </c>
      <c r="AE1725" t="s">
        <v>7607</v>
      </c>
      <c r="AF1725" t="s">
        <v>48</v>
      </c>
      <c r="AG1725">
        <v>621922</v>
      </c>
      <c r="AH1725">
        <v>1</v>
      </c>
      <c r="AI1725">
        <v>1</v>
      </c>
    </row>
    <row r="1726" spans="1:35" ht="16.850000000000001" customHeight="1">
      <c r="A1726" s="65" t="str">
        <f>IF(L1726="","",IF(COUNTIF(Wip!K:K,L1726)=0,IF(W1726="","KGB","KBB"),IF(AND(_xlfn.IFNA(VLOOKUP(L1726,Wip!K:M,3,0),"")="Y",Q1726="MTCAPPLYCONF"),"On Hold",IF(W1726="","KGB","KBB"))))</f>
        <v>KGB</v>
      </c>
      <c r="B1726" s="65" t="str">
        <f>IF(A1726="on hold", "on hold",
 IF(A1726="KGB", "Standard Shipment",
  IF(IFERROR(IFERROR(VLOOKUP(L1726, List!D:J, 7, 0), VLOOKUP(L1726&amp;"", List!D:J, 7, 0)), 0)=0,
   IF(IFERROR(IFERROR(VLOOKUP(L1726, 'CND List'!$A:$C, 3, 0), VLOOKUP(L1726&amp;"", 'CND List'!$A:$C, 3, 0)), 0)=0,
    IF(A1726="KBB", "-", ""),
    IFERROR(VLOOKUP(L1726, 'CND List'!$A:$C, 3, 0), VLOOKUP(L1726&amp;"", 'CND List'!$A:$C, 3, 0))
   ),
   IFERROR(VLOOKUP(L1726, List!D:J, 7, 0), VLOOKUP(L1726&amp;"", List!D:J, 7, 0))
  )
 )
)</f>
        <v>Standard Shipment</v>
      </c>
      <c r="C1726" s="66" t="str">
        <f t="shared" si="28"/>
        <v>Standard Shipment</v>
      </c>
      <c r="D1726" s="67" t="str">
        <f ca="1">IF(C1726="Local Scrap","Closed",IFERROR(IF(A1726="kgb","Closed",IF(MID(C1726,5,1)="Q","Closed",LOOKUP(TODAY()-W1726, {0,31,91,181,366}, {"0-30天","31-90天","91-180天","181-365天","365天以上"}))), LOOKUP(TODAY()-Z1726, {0,31,91,181,366}, {"0-30天","31-90天","91-180天","181-365天","365天以上"})))</f>
        <v>Closed</v>
      </c>
      <c r="E1726" s="67" t="str" cm="1">
        <f t="array" ref="E1726">IF(A1726&lt;&gt;"kbb", "", IF(IFERROR(VALUE(V1726), 0)=MAX(INDEX(($A$2:$A$4929="kbb")*($L$2:$L$4929=L1726)*IFERROR(VALUE($V$2:$V$4929), 0), 0)), "最新", "歷史重複"))</f>
        <v/>
      </c>
      <c r="F1726" t="s">
        <v>7857</v>
      </c>
      <c r="G1726" t="s">
        <v>29</v>
      </c>
      <c r="H1726" t="s">
        <v>30</v>
      </c>
      <c r="I1726" t="s">
        <v>6154</v>
      </c>
      <c r="J1726" t="s">
        <v>7858</v>
      </c>
      <c r="K1726" t="s">
        <v>7859</v>
      </c>
      <c r="L1726" t="s">
        <v>7897</v>
      </c>
      <c r="M1726" t="s">
        <v>4205</v>
      </c>
      <c r="N1726" t="s">
        <v>1858</v>
      </c>
      <c r="O1726" t="s">
        <v>37</v>
      </c>
      <c r="P1726" t="s">
        <v>7898</v>
      </c>
      <c r="Q1726" t="s">
        <v>38</v>
      </c>
      <c r="R1726" t="s">
        <v>743</v>
      </c>
      <c r="S1726" t="s">
        <v>7862</v>
      </c>
      <c r="T1726" t="s">
        <v>7899</v>
      </c>
      <c r="U1726" t="s">
        <v>7414</v>
      </c>
      <c r="V1726" t="s">
        <v>7414</v>
      </c>
      <c r="W1726" t="s">
        <v>37</v>
      </c>
      <c r="X1726" t="s">
        <v>37</v>
      </c>
      <c r="Y1726" t="s">
        <v>37</v>
      </c>
      <c r="Z1726" t="s">
        <v>7900</v>
      </c>
      <c r="AA1726" t="s">
        <v>44</v>
      </c>
      <c r="AB1726" t="s">
        <v>44</v>
      </c>
      <c r="AC1726" t="s">
        <v>45</v>
      </c>
      <c r="AD1726" t="s">
        <v>1302</v>
      </c>
      <c r="AE1726" t="s">
        <v>7416</v>
      </c>
      <c r="AF1726" t="s">
        <v>48</v>
      </c>
      <c r="AG1726">
        <v>621845</v>
      </c>
      <c r="AH1726">
        <v>1</v>
      </c>
      <c r="AI1726">
        <v>1</v>
      </c>
    </row>
    <row r="1727" spans="1:35" ht="16.850000000000001" customHeight="1">
      <c r="A1727" s="65" t="str">
        <f>IF(L1727="","",IF(COUNTIF(Wip!K:K,L1727)=0,IF(W1727="","KGB","KBB"),IF(AND(_xlfn.IFNA(VLOOKUP(L1727,Wip!K:M,3,0),"")="Y",Q1727="MTCAPPLYCONF"),"On Hold",IF(W1727="","KGB","KBB"))))</f>
        <v>KGB</v>
      </c>
      <c r="B1727" s="65" t="str">
        <f>IF(A1727="on hold", "on hold",
 IF(A1727="KGB", "Standard Shipment",
  IF(IFERROR(IFERROR(VLOOKUP(L1727, List!D:J, 7, 0), VLOOKUP(L1727&amp;"", List!D:J, 7, 0)), 0)=0,
   IF(IFERROR(IFERROR(VLOOKUP(L1727, 'CND List'!$A:$C, 3, 0), VLOOKUP(L1727&amp;"", 'CND List'!$A:$C, 3, 0)), 0)=0,
    IF(A1727="KBB", "-", ""),
    IFERROR(VLOOKUP(L1727, 'CND List'!$A:$C, 3, 0), VLOOKUP(L1727&amp;"", 'CND List'!$A:$C, 3, 0))
   ),
   IFERROR(VLOOKUP(L1727, List!D:J, 7, 0), VLOOKUP(L1727&amp;"", List!D:J, 7, 0))
  )
 )
)</f>
        <v>Standard Shipment</v>
      </c>
      <c r="C1727" s="66" t="str">
        <f t="shared" si="28"/>
        <v>Standard Shipment</v>
      </c>
      <c r="D1727" s="67" t="str">
        <f ca="1">IF(C1727="Local Scrap","Closed",IFERROR(IF(A1727="kgb","Closed",IF(MID(C1727,5,1)="Q","Closed",LOOKUP(TODAY()-W1727, {0,31,91,181,366}, {"0-30天","31-90天","91-180天","181-365天","365天以上"}))), LOOKUP(TODAY()-Z1727, {0,31,91,181,366}, {"0-30天","31-90天","91-180天","181-365天","365天以上"})))</f>
        <v>Closed</v>
      </c>
      <c r="E1727" s="67" t="str" cm="1">
        <f t="array" ref="E1727">IF(A1727&lt;&gt;"kbb", "", IF(IFERROR(VALUE(V1727), 0)=MAX(INDEX(($A$2:$A$4929="kbb")*($L$2:$L$4929=L1727)*IFERROR(VALUE($V$2:$V$4929), 0), 0)), "最新", "歷史重複"))</f>
        <v/>
      </c>
      <c r="F1727" t="s">
        <v>7857</v>
      </c>
      <c r="G1727" t="s">
        <v>29</v>
      </c>
      <c r="H1727" t="s">
        <v>30</v>
      </c>
      <c r="I1727" t="s">
        <v>6154</v>
      </c>
      <c r="J1727" t="s">
        <v>7858</v>
      </c>
      <c r="K1727" t="s">
        <v>7859</v>
      </c>
      <c r="L1727" t="s">
        <v>7901</v>
      </c>
      <c r="M1727" t="s">
        <v>4205</v>
      </c>
      <c r="N1727" t="s">
        <v>1858</v>
      </c>
      <c r="O1727" t="s">
        <v>37</v>
      </c>
      <c r="P1727" t="s">
        <v>7902</v>
      </c>
      <c r="Q1727" t="s">
        <v>38</v>
      </c>
      <c r="R1727" t="s">
        <v>743</v>
      </c>
      <c r="S1727" t="s">
        <v>7862</v>
      </c>
      <c r="T1727" t="s">
        <v>7903</v>
      </c>
      <c r="U1727" t="s">
        <v>7414</v>
      </c>
      <c r="V1727" t="s">
        <v>7414</v>
      </c>
      <c r="W1727" t="s">
        <v>37</v>
      </c>
      <c r="X1727" t="s">
        <v>37</v>
      </c>
      <c r="Y1727" t="s">
        <v>37</v>
      </c>
      <c r="Z1727" t="s">
        <v>7904</v>
      </c>
      <c r="AA1727" t="s">
        <v>44</v>
      </c>
      <c r="AB1727" t="s">
        <v>44</v>
      </c>
      <c r="AC1727" t="s">
        <v>45</v>
      </c>
      <c r="AD1727" t="s">
        <v>1302</v>
      </c>
      <c r="AE1727" t="s">
        <v>7416</v>
      </c>
      <c r="AF1727" t="s">
        <v>48</v>
      </c>
      <c r="AG1727">
        <v>621845</v>
      </c>
      <c r="AH1727">
        <v>1</v>
      </c>
      <c r="AI1727">
        <v>1</v>
      </c>
    </row>
    <row r="1728" spans="1:35" ht="16.850000000000001" customHeight="1">
      <c r="A1728" s="65" t="str">
        <f>IF(L1728="","",IF(COUNTIF(Wip!K:K,L1728)=0,IF(W1728="","KGB","KBB"),IF(AND(_xlfn.IFNA(VLOOKUP(L1728,Wip!K:M,3,0),"")="Y",Q1728="MTCAPPLYCONF"),"On Hold",IF(W1728="","KGB","KBB"))))</f>
        <v>KGB</v>
      </c>
      <c r="B1728" s="65" t="str">
        <f>IF(A1728="on hold", "on hold",
 IF(A1728="KGB", "Standard Shipment",
  IF(IFERROR(IFERROR(VLOOKUP(L1728, List!D:J, 7, 0), VLOOKUP(L1728&amp;"", List!D:J, 7, 0)), 0)=0,
   IF(IFERROR(IFERROR(VLOOKUP(L1728, 'CND List'!$A:$C, 3, 0), VLOOKUP(L1728&amp;"", 'CND List'!$A:$C, 3, 0)), 0)=0,
    IF(A1728="KBB", "-", ""),
    IFERROR(VLOOKUP(L1728, 'CND List'!$A:$C, 3, 0), VLOOKUP(L1728&amp;"", 'CND List'!$A:$C, 3, 0))
   ),
   IFERROR(VLOOKUP(L1728, List!D:J, 7, 0), VLOOKUP(L1728&amp;"", List!D:J, 7, 0))
  )
 )
)</f>
        <v>Standard Shipment</v>
      </c>
      <c r="C1728" s="66" t="str">
        <f t="shared" si="28"/>
        <v>Standard Shipment</v>
      </c>
      <c r="D1728" s="67" t="str">
        <f ca="1">IF(C1728="Local Scrap","Closed",IFERROR(IF(A1728="kgb","Closed",IF(MID(C1728,5,1)="Q","Closed",LOOKUP(TODAY()-W1728, {0,31,91,181,366}, {"0-30天","31-90天","91-180天","181-365天","365天以上"}))), LOOKUP(TODAY()-Z1728, {0,31,91,181,366}, {"0-30天","31-90天","91-180天","181-365天","365天以上"})))</f>
        <v>Closed</v>
      </c>
      <c r="E1728" s="67" t="str" cm="1">
        <f t="array" ref="E1728">IF(A1728&lt;&gt;"kbb", "", IF(IFERROR(VALUE(V1728), 0)=MAX(INDEX(($A$2:$A$4929="kbb")*($L$2:$L$4929=L1728)*IFERROR(VALUE($V$2:$V$4929), 0), 0)), "最新", "歷史重複"))</f>
        <v/>
      </c>
      <c r="F1728" t="s">
        <v>7857</v>
      </c>
      <c r="G1728" t="s">
        <v>29</v>
      </c>
      <c r="H1728" t="s">
        <v>30</v>
      </c>
      <c r="I1728" t="s">
        <v>6154</v>
      </c>
      <c r="J1728" t="s">
        <v>7858</v>
      </c>
      <c r="K1728" t="s">
        <v>7859</v>
      </c>
      <c r="L1728" t="s">
        <v>7905</v>
      </c>
      <c r="M1728" t="s">
        <v>2367</v>
      </c>
      <c r="N1728" t="s">
        <v>2087</v>
      </c>
      <c r="O1728" t="s">
        <v>37</v>
      </c>
      <c r="P1728" t="s">
        <v>7906</v>
      </c>
      <c r="Q1728" t="s">
        <v>38</v>
      </c>
      <c r="R1728" t="s">
        <v>743</v>
      </c>
      <c r="S1728" t="s">
        <v>7873</v>
      </c>
      <c r="T1728" t="s">
        <v>7907</v>
      </c>
      <c r="U1728" t="s">
        <v>7265</v>
      </c>
      <c r="V1728" t="s">
        <v>7265</v>
      </c>
      <c r="W1728" t="s">
        <v>37</v>
      </c>
      <c r="X1728" t="s">
        <v>37</v>
      </c>
      <c r="Y1728" t="s">
        <v>37</v>
      </c>
      <c r="Z1728" t="s">
        <v>7908</v>
      </c>
      <c r="AA1728" t="s">
        <v>44</v>
      </c>
      <c r="AB1728" t="s">
        <v>44</v>
      </c>
      <c r="AC1728" t="s">
        <v>45</v>
      </c>
      <c r="AD1728" t="s">
        <v>1847</v>
      </c>
      <c r="AE1728" t="s">
        <v>7607</v>
      </c>
      <c r="AF1728" t="s">
        <v>48</v>
      </c>
      <c r="AG1728">
        <v>621922</v>
      </c>
      <c r="AH1728">
        <v>1</v>
      </c>
      <c r="AI1728">
        <v>1</v>
      </c>
    </row>
    <row r="1729" spans="1:35" ht="16.850000000000001" customHeight="1">
      <c r="A1729" s="65" t="str">
        <f>IF(L1729="","",IF(COUNTIF(Wip!K:K,L1729)=0,IF(W1729="","KGB","KBB"),IF(AND(_xlfn.IFNA(VLOOKUP(L1729,Wip!K:M,3,0),"")="Y",Q1729="MTCAPPLYCONF"),"On Hold",IF(W1729="","KGB","KBB"))))</f>
        <v>KGB</v>
      </c>
      <c r="B1729" s="65" t="str">
        <f>IF(A1729="on hold", "on hold",
 IF(A1729="KGB", "Standard Shipment",
  IF(IFERROR(IFERROR(VLOOKUP(L1729, List!D:J, 7, 0), VLOOKUP(L1729&amp;"", List!D:J, 7, 0)), 0)=0,
   IF(IFERROR(IFERROR(VLOOKUP(L1729, 'CND List'!$A:$C, 3, 0), VLOOKUP(L1729&amp;"", 'CND List'!$A:$C, 3, 0)), 0)=0,
    IF(A1729="KBB", "-", ""),
    IFERROR(VLOOKUP(L1729, 'CND List'!$A:$C, 3, 0), VLOOKUP(L1729&amp;"", 'CND List'!$A:$C, 3, 0))
   ),
   IFERROR(VLOOKUP(L1729, List!D:J, 7, 0), VLOOKUP(L1729&amp;"", List!D:J, 7, 0))
  )
 )
)</f>
        <v>Standard Shipment</v>
      </c>
      <c r="C1729" s="66" t="str">
        <f t="shared" si="28"/>
        <v>Standard Shipment</v>
      </c>
      <c r="D1729" s="67" t="str">
        <f ca="1">IF(C1729="Local Scrap","Closed",IFERROR(IF(A1729="kgb","Closed",IF(MID(C1729,5,1)="Q","Closed",LOOKUP(TODAY()-W1729, {0,31,91,181,366}, {"0-30天","31-90天","91-180天","181-365天","365天以上"}))), LOOKUP(TODAY()-Z1729, {0,31,91,181,366}, {"0-30天","31-90天","91-180天","181-365天","365天以上"})))</f>
        <v>Closed</v>
      </c>
      <c r="E1729" s="67" t="str" cm="1">
        <f t="array" ref="E1729">IF(A1729&lt;&gt;"kbb", "", IF(IFERROR(VALUE(V1729), 0)=MAX(INDEX(($A$2:$A$4929="kbb")*($L$2:$L$4929=L1729)*IFERROR(VALUE($V$2:$V$4929), 0), 0)), "最新", "歷史重複"))</f>
        <v/>
      </c>
      <c r="F1729" t="s">
        <v>7857</v>
      </c>
      <c r="G1729" t="s">
        <v>29</v>
      </c>
      <c r="H1729" t="s">
        <v>30</v>
      </c>
      <c r="I1729" t="s">
        <v>6154</v>
      </c>
      <c r="J1729" t="s">
        <v>7858</v>
      </c>
      <c r="K1729" t="s">
        <v>7859</v>
      </c>
      <c r="L1729" t="s">
        <v>7909</v>
      </c>
      <c r="M1729" t="s">
        <v>2278</v>
      </c>
      <c r="N1729" t="s">
        <v>1843</v>
      </c>
      <c r="O1729" t="s">
        <v>37</v>
      </c>
      <c r="P1729" t="s">
        <v>7910</v>
      </c>
      <c r="Q1729" t="s">
        <v>38</v>
      </c>
      <c r="R1729" t="s">
        <v>743</v>
      </c>
      <c r="S1729" t="s">
        <v>7873</v>
      </c>
      <c r="T1729" t="s">
        <v>7911</v>
      </c>
      <c r="U1729" t="s">
        <v>7265</v>
      </c>
      <c r="V1729" t="s">
        <v>7265</v>
      </c>
      <c r="W1729" t="s">
        <v>37</v>
      </c>
      <c r="X1729" t="s">
        <v>37</v>
      </c>
      <c r="Y1729" t="s">
        <v>37</v>
      </c>
      <c r="Z1729" t="s">
        <v>7912</v>
      </c>
      <c r="AA1729" t="s">
        <v>44</v>
      </c>
      <c r="AB1729" t="s">
        <v>44</v>
      </c>
      <c r="AC1729" t="s">
        <v>45</v>
      </c>
      <c r="AD1729" t="s">
        <v>1847</v>
      </c>
      <c r="AE1729" t="s">
        <v>7607</v>
      </c>
      <c r="AF1729" t="s">
        <v>48</v>
      </c>
      <c r="AG1729">
        <v>621922</v>
      </c>
      <c r="AH1729">
        <v>1</v>
      </c>
      <c r="AI1729">
        <v>1</v>
      </c>
    </row>
    <row r="1730" spans="1:35" ht="16.850000000000001" customHeight="1">
      <c r="A1730" s="65" t="str">
        <f>IF(L1730="","",IF(COUNTIF(Wip!K:K,L1730)=0,IF(W1730="","KGB","KBB"),IF(AND(_xlfn.IFNA(VLOOKUP(L1730,Wip!K:M,3,0),"")="Y",Q1730="MTCAPPLYCONF"),"On Hold",IF(W1730="","KGB","KBB"))))</f>
        <v>KGB</v>
      </c>
      <c r="B1730" s="65" t="str">
        <f>IF(A1730="on hold", "on hold",
 IF(A1730="KGB", "Standard Shipment",
  IF(IFERROR(IFERROR(VLOOKUP(L1730, List!D:J, 7, 0), VLOOKUP(L1730&amp;"", List!D:J, 7, 0)), 0)=0,
   IF(IFERROR(IFERROR(VLOOKUP(L1730, 'CND List'!$A:$C, 3, 0), VLOOKUP(L1730&amp;"", 'CND List'!$A:$C, 3, 0)), 0)=0,
    IF(A1730="KBB", "-", ""),
    IFERROR(VLOOKUP(L1730, 'CND List'!$A:$C, 3, 0), VLOOKUP(L1730&amp;"", 'CND List'!$A:$C, 3, 0))
   ),
   IFERROR(VLOOKUP(L1730, List!D:J, 7, 0), VLOOKUP(L1730&amp;"", List!D:J, 7, 0))
  )
 )
)</f>
        <v>Standard Shipment</v>
      </c>
      <c r="C1730" s="66" t="str">
        <f t="shared" si="28"/>
        <v>Standard Shipment</v>
      </c>
      <c r="D1730" s="67" t="str">
        <f ca="1">IF(C1730="Local Scrap","Closed",IFERROR(IF(A1730="kgb","Closed",IF(MID(C1730,5,1)="Q","Closed",LOOKUP(TODAY()-W1730, {0,31,91,181,366}, {"0-30天","31-90天","91-180天","181-365天","365天以上"}))), LOOKUP(TODAY()-Z1730, {0,31,91,181,366}, {"0-30天","31-90天","91-180天","181-365天","365天以上"})))</f>
        <v>Closed</v>
      </c>
      <c r="E1730" s="67" t="str" cm="1">
        <f t="array" ref="E1730">IF(A1730&lt;&gt;"kbb", "", IF(IFERROR(VALUE(V1730), 0)=MAX(INDEX(($A$2:$A$4929="kbb")*($L$2:$L$4929=L1730)*IFERROR(VALUE($V$2:$V$4929), 0), 0)), "最新", "歷史重複"))</f>
        <v/>
      </c>
      <c r="F1730" t="s">
        <v>7857</v>
      </c>
      <c r="G1730" t="s">
        <v>29</v>
      </c>
      <c r="H1730" t="s">
        <v>30</v>
      </c>
      <c r="I1730" t="s">
        <v>6154</v>
      </c>
      <c r="J1730" t="s">
        <v>7858</v>
      </c>
      <c r="K1730" t="s">
        <v>7859</v>
      </c>
      <c r="L1730" t="s">
        <v>7913</v>
      </c>
      <c r="M1730" t="s">
        <v>2075</v>
      </c>
      <c r="N1730" t="s">
        <v>2007</v>
      </c>
      <c r="O1730" t="s">
        <v>37</v>
      </c>
      <c r="P1730" t="s">
        <v>7914</v>
      </c>
      <c r="Q1730" t="s">
        <v>38</v>
      </c>
      <c r="R1730" t="s">
        <v>53</v>
      </c>
      <c r="S1730" t="s">
        <v>7873</v>
      </c>
      <c r="T1730" t="s">
        <v>7915</v>
      </c>
      <c r="U1730" t="s">
        <v>7265</v>
      </c>
      <c r="V1730" t="s">
        <v>7265</v>
      </c>
      <c r="W1730" t="s">
        <v>37</v>
      </c>
      <c r="X1730" t="s">
        <v>37</v>
      </c>
      <c r="Y1730" t="s">
        <v>37</v>
      </c>
      <c r="Z1730" t="s">
        <v>7916</v>
      </c>
      <c r="AA1730" t="s">
        <v>44</v>
      </c>
      <c r="AB1730" t="s">
        <v>44</v>
      </c>
      <c r="AC1730" t="s">
        <v>45</v>
      </c>
      <c r="AD1730" t="s">
        <v>1847</v>
      </c>
      <c r="AE1730" t="s">
        <v>7267</v>
      </c>
      <c r="AF1730" t="s">
        <v>48</v>
      </c>
      <c r="AG1730">
        <v>621922</v>
      </c>
      <c r="AH1730">
        <v>1</v>
      </c>
      <c r="AI1730">
        <v>1</v>
      </c>
    </row>
    <row r="1731" spans="1:35" ht="16.850000000000001" customHeight="1">
      <c r="A1731" s="65" t="str">
        <f>IF(L1731="","",IF(COUNTIF(Wip!K:K,L1731)=0,IF(W1731="","KGB","KBB"),IF(AND(_xlfn.IFNA(VLOOKUP(L1731,Wip!K:M,3,0),"")="Y",Q1731="MTCAPPLYCONF"),"On Hold",IF(W1731="","KGB","KBB"))))</f>
        <v>KGB</v>
      </c>
      <c r="B1731" s="65" t="str">
        <f>IF(A1731="on hold", "on hold",
 IF(A1731="KGB", "Standard Shipment",
  IF(IFERROR(IFERROR(VLOOKUP(L1731, List!D:J, 7, 0), VLOOKUP(L1731&amp;"", List!D:J, 7, 0)), 0)=0,
   IF(IFERROR(IFERROR(VLOOKUP(L1731, 'CND List'!$A:$C, 3, 0), VLOOKUP(L1731&amp;"", 'CND List'!$A:$C, 3, 0)), 0)=0,
    IF(A1731="KBB", "-", ""),
    IFERROR(VLOOKUP(L1731, 'CND List'!$A:$C, 3, 0), VLOOKUP(L1731&amp;"", 'CND List'!$A:$C, 3, 0))
   ),
   IFERROR(VLOOKUP(L1731, List!D:J, 7, 0), VLOOKUP(L1731&amp;"", List!D:J, 7, 0))
  )
 )
)</f>
        <v>Standard Shipment</v>
      </c>
      <c r="C1731" s="66" t="str">
        <f t="shared" si="28"/>
        <v>Standard Shipment</v>
      </c>
      <c r="D1731" s="67" t="str">
        <f ca="1">IF(C1731="Local Scrap","Closed",IFERROR(IF(A1731="kgb","Closed",IF(MID(C1731,5,1)="Q","Closed",LOOKUP(TODAY()-W1731, {0,31,91,181,366}, {"0-30天","31-90天","91-180天","181-365天","365天以上"}))), LOOKUP(TODAY()-Z1731, {0,31,91,181,366}, {"0-30天","31-90天","91-180天","181-365天","365天以上"})))</f>
        <v>Closed</v>
      </c>
      <c r="E1731" s="67" t="str" cm="1">
        <f t="array" ref="E1731">IF(A1731&lt;&gt;"kbb", "", IF(IFERROR(VALUE(V1731), 0)=MAX(INDEX(($A$2:$A$4929="kbb")*($L$2:$L$4929=L1731)*IFERROR(VALUE($V$2:$V$4929), 0), 0)), "最新", "歷史重複"))</f>
        <v/>
      </c>
      <c r="F1731" t="s">
        <v>7857</v>
      </c>
      <c r="G1731" t="s">
        <v>29</v>
      </c>
      <c r="H1731" t="s">
        <v>30</v>
      </c>
      <c r="I1731" t="s">
        <v>6154</v>
      </c>
      <c r="J1731" t="s">
        <v>7858</v>
      </c>
      <c r="K1731" t="s">
        <v>7859</v>
      </c>
      <c r="L1731" t="s">
        <v>7917</v>
      </c>
      <c r="M1731" t="s">
        <v>2359</v>
      </c>
      <c r="N1731" t="s">
        <v>2360</v>
      </c>
      <c r="O1731" t="s">
        <v>37</v>
      </c>
      <c r="P1731" t="s">
        <v>7918</v>
      </c>
      <c r="Q1731" t="s">
        <v>38</v>
      </c>
      <c r="R1731" t="s">
        <v>743</v>
      </c>
      <c r="S1731" t="s">
        <v>7873</v>
      </c>
      <c r="T1731" t="s">
        <v>7919</v>
      </c>
      <c r="U1731" t="s">
        <v>7265</v>
      </c>
      <c r="V1731" t="s">
        <v>7265</v>
      </c>
      <c r="W1731" t="s">
        <v>37</v>
      </c>
      <c r="X1731" t="s">
        <v>37</v>
      </c>
      <c r="Y1731" t="s">
        <v>37</v>
      </c>
      <c r="Z1731" t="s">
        <v>7920</v>
      </c>
      <c r="AA1731" t="s">
        <v>44</v>
      </c>
      <c r="AB1731" t="s">
        <v>44</v>
      </c>
      <c r="AC1731" t="s">
        <v>45</v>
      </c>
      <c r="AD1731" t="s">
        <v>1532</v>
      </c>
      <c r="AE1731" t="s">
        <v>7607</v>
      </c>
      <c r="AF1731" t="s">
        <v>48</v>
      </c>
      <c r="AG1731">
        <v>621922</v>
      </c>
      <c r="AH1731">
        <v>1</v>
      </c>
      <c r="AI1731">
        <v>1</v>
      </c>
    </row>
    <row r="1732" spans="1:35" ht="16.850000000000001" customHeight="1">
      <c r="A1732" s="65" t="str">
        <f>IF(L1732="","",IF(COUNTIF(Wip!K:K,L1732)=0,IF(W1732="","KGB","KBB"),IF(AND(_xlfn.IFNA(VLOOKUP(L1732,Wip!K:M,3,0),"")="Y",Q1732="MTCAPPLYCONF"),"On Hold",IF(W1732="","KGB","KBB"))))</f>
        <v>KGB</v>
      </c>
      <c r="B1732" s="65" t="str">
        <f>IF(A1732="on hold", "on hold",
 IF(A1732="KGB", "Standard Shipment",
  IF(IFERROR(IFERROR(VLOOKUP(L1732, List!D:J, 7, 0), VLOOKUP(L1732&amp;"", List!D:J, 7, 0)), 0)=0,
   IF(IFERROR(IFERROR(VLOOKUP(L1732, 'CND List'!$A:$C, 3, 0), VLOOKUP(L1732&amp;"", 'CND List'!$A:$C, 3, 0)), 0)=0,
    IF(A1732="KBB", "-", ""),
    IFERROR(VLOOKUP(L1732, 'CND List'!$A:$C, 3, 0), VLOOKUP(L1732&amp;"", 'CND List'!$A:$C, 3, 0))
   ),
   IFERROR(VLOOKUP(L1732, List!D:J, 7, 0), VLOOKUP(L1732&amp;"", List!D:J, 7, 0))
  )
 )
)</f>
        <v>Standard Shipment</v>
      </c>
      <c r="C1732" s="66" t="str">
        <f t="shared" si="28"/>
        <v>Standard Shipment</v>
      </c>
      <c r="D1732" s="67" t="str">
        <f ca="1">IF(C1732="Local Scrap","Closed",IFERROR(IF(A1732="kgb","Closed",IF(MID(C1732,5,1)="Q","Closed",LOOKUP(TODAY()-W1732, {0,31,91,181,366}, {"0-30天","31-90天","91-180天","181-365天","365天以上"}))), LOOKUP(TODAY()-Z1732, {0,31,91,181,366}, {"0-30天","31-90天","91-180天","181-365天","365天以上"})))</f>
        <v>Closed</v>
      </c>
      <c r="E1732" s="67" t="str" cm="1">
        <f t="array" ref="E1732">IF(A1732&lt;&gt;"kbb", "", IF(IFERROR(VALUE(V1732), 0)=MAX(INDEX(($A$2:$A$4929="kbb")*($L$2:$L$4929=L1732)*IFERROR(VALUE($V$2:$V$4929), 0), 0)), "最新", "歷史重複"))</f>
        <v/>
      </c>
      <c r="F1732" t="s">
        <v>7857</v>
      </c>
      <c r="G1732" t="s">
        <v>29</v>
      </c>
      <c r="H1732" t="s">
        <v>30</v>
      </c>
      <c r="I1732" t="s">
        <v>6154</v>
      </c>
      <c r="J1732" t="s">
        <v>7858</v>
      </c>
      <c r="K1732" t="s">
        <v>7859</v>
      </c>
      <c r="L1732" t="s">
        <v>7921</v>
      </c>
      <c r="M1732" t="s">
        <v>2278</v>
      </c>
      <c r="N1732" t="s">
        <v>1843</v>
      </c>
      <c r="O1732" t="s">
        <v>37</v>
      </c>
      <c r="P1732" t="s">
        <v>7922</v>
      </c>
      <c r="Q1732" t="s">
        <v>38</v>
      </c>
      <c r="R1732" t="s">
        <v>743</v>
      </c>
      <c r="S1732" t="s">
        <v>7873</v>
      </c>
      <c r="T1732" t="s">
        <v>7923</v>
      </c>
      <c r="U1732" t="s">
        <v>7265</v>
      </c>
      <c r="V1732" t="s">
        <v>7265</v>
      </c>
      <c r="W1732" t="s">
        <v>37</v>
      </c>
      <c r="X1732" t="s">
        <v>37</v>
      </c>
      <c r="Y1732" t="s">
        <v>37</v>
      </c>
      <c r="Z1732" t="s">
        <v>7924</v>
      </c>
      <c r="AA1732" t="s">
        <v>44</v>
      </c>
      <c r="AB1732" t="s">
        <v>44</v>
      </c>
      <c r="AC1732" t="s">
        <v>45</v>
      </c>
      <c r="AD1732" t="s">
        <v>1847</v>
      </c>
      <c r="AE1732" t="s">
        <v>7607</v>
      </c>
      <c r="AF1732" t="s">
        <v>48</v>
      </c>
      <c r="AG1732">
        <v>621922</v>
      </c>
      <c r="AH1732">
        <v>1</v>
      </c>
      <c r="AI1732">
        <v>1</v>
      </c>
    </row>
    <row r="1733" spans="1:35" ht="16.850000000000001" customHeight="1">
      <c r="A1733" s="65" t="str">
        <f>IF(L1733="","",IF(COUNTIF(Wip!K:K,L1733)=0,IF(W1733="","KGB","KBB"),IF(AND(_xlfn.IFNA(VLOOKUP(L1733,Wip!K:M,3,0),"")="Y",Q1733="MTCAPPLYCONF"),"On Hold",IF(W1733="","KGB","KBB"))))</f>
        <v>KGB</v>
      </c>
      <c r="B1733" s="65" t="str">
        <f>IF(A1733="on hold", "on hold",
 IF(A1733="KGB", "Standard Shipment",
  IF(IFERROR(IFERROR(VLOOKUP(L1733, List!D:J, 7, 0), VLOOKUP(L1733&amp;"", List!D:J, 7, 0)), 0)=0,
   IF(IFERROR(IFERROR(VLOOKUP(L1733, 'CND List'!$A:$C, 3, 0), VLOOKUP(L1733&amp;"", 'CND List'!$A:$C, 3, 0)), 0)=0,
    IF(A1733="KBB", "-", ""),
    IFERROR(VLOOKUP(L1733, 'CND List'!$A:$C, 3, 0), VLOOKUP(L1733&amp;"", 'CND List'!$A:$C, 3, 0))
   ),
   IFERROR(VLOOKUP(L1733, List!D:J, 7, 0), VLOOKUP(L1733&amp;"", List!D:J, 7, 0))
  )
 )
)</f>
        <v>Standard Shipment</v>
      </c>
      <c r="C1733" s="66" t="str">
        <f t="shared" si="28"/>
        <v>Standard Shipment</v>
      </c>
      <c r="D1733" s="67" t="str">
        <f ca="1">IF(C1733="Local Scrap","Closed",IFERROR(IF(A1733="kgb","Closed",IF(MID(C1733,5,1)="Q","Closed",LOOKUP(TODAY()-W1733, {0,31,91,181,366}, {"0-30天","31-90天","91-180天","181-365天","365天以上"}))), LOOKUP(TODAY()-Z1733, {0,31,91,181,366}, {"0-30天","31-90天","91-180天","181-365天","365天以上"})))</f>
        <v>Closed</v>
      </c>
      <c r="E1733" s="67" t="str" cm="1">
        <f t="array" ref="E1733">IF(A1733&lt;&gt;"kbb", "", IF(IFERROR(VALUE(V1733), 0)=MAX(INDEX(($A$2:$A$4929="kbb")*($L$2:$L$4929=L1733)*IFERROR(VALUE($V$2:$V$4929), 0), 0)), "最新", "歷史重複"))</f>
        <v/>
      </c>
      <c r="F1733" t="s">
        <v>7857</v>
      </c>
      <c r="G1733" t="s">
        <v>29</v>
      </c>
      <c r="H1733" t="s">
        <v>30</v>
      </c>
      <c r="I1733" t="s">
        <v>6154</v>
      </c>
      <c r="J1733" t="s">
        <v>7858</v>
      </c>
      <c r="K1733" t="s">
        <v>7859</v>
      </c>
      <c r="L1733" t="s">
        <v>7925</v>
      </c>
      <c r="M1733" t="s">
        <v>2278</v>
      </c>
      <c r="N1733" t="s">
        <v>1843</v>
      </c>
      <c r="O1733" t="s">
        <v>6144</v>
      </c>
      <c r="P1733" t="s">
        <v>7926</v>
      </c>
      <c r="Q1733" t="s">
        <v>38</v>
      </c>
      <c r="R1733" t="s">
        <v>743</v>
      </c>
      <c r="S1733" t="s">
        <v>7873</v>
      </c>
      <c r="T1733" t="s">
        <v>7927</v>
      </c>
      <c r="U1733" t="s">
        <v>7265</v>
      </c>
      <c r="V1733" t="s">
        <v>7265</v>
      </c>
      <c r="W1733" t="s">
        <v>37</v>
      </c>
      <c r="X1733" t="s">
        <v>37</v>
      </c>
      <c r="Y1733" t="s">
        <v>37</v>
      </c>
      <c r="Z1733" t="s">
        <v>7928</v>
      </c>
      <c r="AA1733" t="s">
        <v>44</v>
      </c>
      <c r="AB1733" t="s">
        <v>44</v>
      </c>
      <c r="AC1733" t="s">
        <v>45</v>
      </c>
      <c r="AD1733" t="s">
        <v>1847</v>
      </c>
      <c r="AE1733" t="s">
        <v>7607</v>
      </c>
      <c r="AF1733" t="s">
        <v>48</v>
      </c>
      <c r="AG1733">
        <v>621922</v>
      </c>
      <c r="AH1733">
        <v>1</v>
      </c>
      <c r="AI1733">
        <v>1</v>
      </c>
    </row>
    <row r="1734" spans="1:35" ht="16.850000000000001" customHeight="1">
      <c r="A1734" s="65" t="str">
        <f>IF(L1734="","",IF(COUNTIF(Wip!K:K,L1734)=0,IF(W1734="","KGB","KBB"),IF(AND(_xlfn.IFNA(VLOOKUP(L1734,Wip!K:M,3,0),"")="Y",Q1734="MTCAPPLYCONF"),"On Hold",IF(W1734="","KGB","KBB"))))</f>
        <v>KGB</v>
      </c>
      <c r="B1734" s="65" t="str">
        <f>IF(A1734="on hold", "on hold",
 IF(A1734="KGB", "Standard Shipment",
  IF(IFERROR(IFERROR(VLOOKUP(L1734, List!D:J, 7, 0), VLOOKUP(L1734&amp;"", List!D:J, 7, 0)), 0)=0,
   IF(IFERROR(IFERROR(VLOOKUP(L1734, 'CND List'!$A:$C, 3, 0), VLOOKUP(L1734&amp;"", 'CND List'!$A:$C, 3, 0)), 0)=0,
    IF(A1734="KBB", "-", ""),
    IFERROR(VLOOKUP(L1734, 'CND List'!$A:$C, 3, 0), VLOOKUP(L1734&amp;"", 'CND List'!$A:$C, 3, 0))
   ),
   IFERROR(VLOOKUP(L1734, List!D:J, 7, 0), VLOOKUP(L1734&amp;"", List!D:J, 7, 0))
  )
 )
)</f>
        <v>Standard Shipment</v>
      </c>
      <c r="C1734" s="66" t="str">
        <f t="shared" si="28"/>
        <v>Standard Shipment</v>
      </c>
      <c r="D1734" s="67" t="str">
        <f ca="1">IF(C1734="Local Scrap","Closed",IFERROR(IF(A1734="kgb","Closed",IF(MID(C1734,5,1)="Q","Closed",LOOKUP(TODAY()-W1734, {0,31,91,181,366}, {"0-30天","31-90天","91-180天","181-365天","365天以上"}))), LOOKUP(TODAY()-Z1734, {0,31,91,181,366}, {"0-30天","31-90天","91-180天","181-365天","365天以上"})))</f>
        <v>Closed</v>
      </c>
      <c r="E1734" s="67" t="str" cm="1">
        <f t="array" ref="E1734">IF(A1734&lt;&gt;"kbb", "", IF(IFERROR(VALUE(V1734), 0)=MAX(INDEX(($A$2:$A$4929="kbb")*($L$2:$L$4929=L1734)*IFERROR(VALUE($V$2:$V$4929), 0), 0)), "最新", "歷史重複"))</f>
        <v/>
      </c>
      <c r="F1734" t="s">
        <v>7857</v>
      </c>
      <c r="G1734" t="s">
        <v>29</v>
      </c>
      <c r="H1734" t="s">
        <v>30</v>
      </c>
      <c r="I1734" t="s">
        <v>6154</v>
      </c>
      <c r="J1734" t="s">
        <v>7858</v>
      </c>
      <c r="K1734" t="s">
        <v>7859</v>
      </c>
      <c r="L1734" t="s">
        <v>7929</v>
      </c>
      <c r="M1734" t="s">
        <v>1390</v>
      </c>
      <c r="N1734" t="s">
        <v>1391</v>
      </c>
      <c r="O1734" t="s">
        <v>37</v>
      </c>
      <c r="P1734" t="s">
        <v>7930</v>
      </c>
      <c r="Q1734" t="s">
        <v>38</v>
      </c>
      <c r="R1734" t="s">
        <v>743</v>
      </c>
      <c r="S1734" t="s">
        <v>7862</v>
      </c>
      <c r="T1734" t="s">
        <v>7931</v>
      </c>
      <c r="U1734" t="s">
        <v>7414</v>
      </c>
      <c r="V1734" t="s">
        <v>7414</v>
      </c>
      <c r="W1734" t="s">
        <v>37</v>
      </c>
      <c r="X1734" t="s">
        <v>37</v>
      </c>
      <c r="Y1734" t="s">
        <v>37</v>
      </c>
      <c r="Z1734" t="s">
        <v>7932</v>
      </c>
      <c r="AA1734" t="s">
        <v>44</v>
      </c>
      <c r="AB1734" t="s">
        <v>44</v>
      </c>
      <c r="AC1734" t="s">
        <v>45</v>
      </c>
      <c r="AD1734" t="s">
        <v>1302</v>
      </c>
      <c r="AE1734" t="s">
        <v>7416</v>
      </c>
      <c r="AF1734" t="s">
        <v>48</v>
      </c>
      <c r="AG1734">
        <v>621845</v>
      </c>
      <c r="AH1734">
        <v>1</v>
      </c>
      <c r="AI1734">
        <v>1</v>
      </c>
    </row>
    <row r="1735" spans="1:35" ht="16.850000000000001" customHeight="1">
      <c r="A1735" s="65" t="str">
        <f>IF(L1735="","",IF(COUNTIF(Wip!K:K,L1735)=0,IF(W1735="","KGB","KBB"),IF(AND(_xlfn.IFNA(VLOOKUP(L1735,Wip!K:M,3,0),"")="Y",Q1735="MTCAPPLYCONF"),"On Hold",IF(W1735="","KGB","KBB"))))</f>
        <v>KGB</v>
      </c>
      <c r="B1735" s="65" t="str">
        <f>IF(A1735="on hold", "on hold",
 IF(A1735="KGB", "Standard Shipment",
  IF(IFERROR(IFERROR(VLOOKUP(L1735, List!D:J, 7, 0), VLOOKUP(L1735&amp;"", List!D:J, 7, 0)), 0)=0,
   IF(IFERROR(IFERROR(VLOOKUP(L1735, 'CND List'!$A:$C, 3, 0), VLOOKUP(L1735&amp;"", 'CND List'!$A:$C, 3, 0)), 0)=0,
    IF(A1735="KBB", "-", ""),
    IFERROR(VLOOKUP(L1735, 'CND List'!$A:$C, 3, 0), VLOOKUP(L1735&amp;"", 'CND List'!$A:$C, 3, 0))
   ),
   IFERROR(VLOOKUP(L1735, List!D:J, 7, 0), VLOOKUP(L1735&amp;"", List!D:J, 7, 0))
  )
 )
)</f>
        <v>Standard Shipment</v>
      </c>
      <c r="C1735" s="66" t="str">
        <f t="shared" si="28"/>
        <v>Standard Shipment</v>
      </c>
      <c r="D1735" s="67" t="str">
        <f ca="1">IF(C1735="Local Scrap","Closed",IFERROR(IF(A1735="kgb","Closed",IF(MID(C1735,5,1)="Q","Closed",LOOKUP(TODAY()-W1735, {0,31,91,181,366}, {"0-30天","31-90天","91-180天","181-365天","365天以上"}))), LOOKUP(TODAY()-Z1735, {0,31,91,181,366}, {"0-30天","31-90天","91-180天","181-365天","365天以上"})))</f>
        <v>Closed</v>
      </c>
      <c r="E1735" s="67" t="str" cm="1">
        <f t="array" ref="E1735">IF(A1735&lt;&gt;"kbb", "", IF(IFERROR(VALUE(V1735), 0)=MAX(INDEX(($A$2:$A$4929="kbb")*($L$2:$L$4929=L1735)*IFERROR(VALUE($V$2:$V$4929), 0), 0)), "最新", "歷史重複"))</f>
        <v/>
      </c>
      <c r="F1735" t="s">
        <v>7857</v>
      </c>
      <c r="G1735" t="s">
        <v>29</v>
      </c>
      <c r="H1735" t="s">
        <v>30</v>
      </c>
      <c r="I1735" t="s">
        <v>6154</v>
      </c>
      <c r="J1735" t="s">
        <v>7858</v>
      </c>
      <c r="K1735" t="s">
        <v>7859</v>
      </c>
      <c r="L1735" t="s">
        <v>7933</v>
      </c>
      <c r="M1735" t="s">
        <v>7281</v>
      </c>
      <c r="N1735" t="s">
        <v>7282</v>
      </c>
      <c r="O1735" t="s">
        <v>37</v>
      </c>
      <c r="P1735" t="s">
        <v>7934</v>
      </c>
      <c r="Q1735" t="s">
        <v>38</v>
      </c>
      <c r="R1735" t="s">
        <v>743</v>
      </c>
      <c r="S1735" t="s">
        <v>7862</v>
      </c>
      <c r="T1735" t="s">
        <v>7935</v>
      </c>
      <c r="U1735" t="s">
        <v>7290</v>
      </c>
      <c r="V1735" t="s">
        <v>7290</v>
      </c>
      <c r="W1735" t="s">
        <v>37</v>
      </c>
      <c r="X1735" t="s">
        <v>37</v>
      </c>
      <c r="Y1735" t="s">
        <v>37</v>
      </c>
      <c r="Z1735" t="s">
        <v>7936</v>
      </c>
      <c r="AA1735" t="s">
        <v>44</v>
      </c>
      <c r="AB1735" t="s">
        <v>44</v>
      </c>
      <c r="AC1735" t="s">
        <v>45</v>
      </c>
      <c r="AD1735" t="s">
        <v>1302</v>
      </c>
      <c r="AE1735" t="s">
        <v>7323</v>
      </c>
      <c r="AF1735" t="s">
        <v>48</v>
      </c>
      <c r="AG1735">
        <v>621802</v>
      </c>
      <c r="AH1735">
        <v>1</v>
      </c>
      <c r="AI1735">
        <v>1</v>
      </c>
    </row>
    <row r="1736" spans="1:35" ht="16.850000000000001" customHeight="1">
      <c r="A1736" s="65" t="str">
        <f>IF(L1736="","",IF(COUNTIF(Wip!K:K,L1736)=0,IF(W1736="","KGB","KBB"),IF(AND(_xlfn.IFNA(VLOOKUP(L1736,Wip!K:M,3,0),"")="Y",Q1736="MTCAPPLYCONF"),"On Hold",IF(W1736="","KGB","KBB"))))</f>
        <v>KGB</v>
      </c>
      <c r="B1736" s="65" t="str">
        <f>IF(A1736="on hold", "on hold",
 IF(A1736="KGB", "Standard Shipment",
  IF(IFERROR(IFERROR(VLOOKUP(L1736, List!D:J, 7, 0), VLOOKUP(L1736&amp;"", List!D:J, 7, 0)), 0)=0,
   IF(IFERROR(IFERROR(VLOOKUP(L1736, 'CND List'!$A:$C, 3, 0), VLOOKUP(L1736&amp;"", 'CND List'!$A:$C, 3, 0)), 0)=0,
    IF(A1736="KBB", "-", ""),
    IFERROR(VLOOKUP(L1736, 'CND List'!$A:$C, 3, 0), VLOOKUP(L1736&amp;"", 'CND List'!$A:$C, 3, 0))
   ),
   IFERROR(VLOOKUP(L1736, List!D:J, 7, 0), VLOOKUP(L1736&amp;"", List!D:J, 7, 0))
  )
 )
)</f>
        <v>Standard Shipment</v>
      </c>
      <c r="C1736" s="66" t="str">
        <f t="shared" si="28"/>
        <v>Standard Shipment</v>
      </c>
      <c r="D1736" s="67" t="str">
        <f ca="1">IF(C1736="Local Scrap","Closed",IFERROR(IF(A1736="kgb","Closed",IF(MID(C1736,5,1)="Q","Closed",LOOKUP(TODAY()-W1736, {0,31,91,181,366}, {"0-30天","31-90天","91-180天","181-365天","365天以上"}))), LOOKUP(TODAY()-Z1736, {0,31,91,181,366}, {"0-30天","31-90天","91-180天","181-365天","365天以上"})))</f>
        <v>Closed</v>
      </c>
      <c r="E1736" s="67" t="str" cm="1">
        <f t="array" ref="E1736">IF(A1736&lt;&gt;"kbb", "", IF(IFERROR(VALUE(V1736), 0)=MAX(INDEX(($A$2:$A$4929="kbb")*($L$2:$L$4929=L1736)*IFERROR(VALUE($V$2:$V$4929), 0), 0)), "最新", "歷史重複"))</f>
        <v/>
      </c>
      <c r="F1736" t="s">
        <v>7857</v>
      </c>
      <c r="G1736" t="s">
        <v>29</v>
      </c>
      <c r="H1736" t="s">
        <v>30</v>
      </c>
      <c r="I1736" t="s">
        <v>6154</v>
      </c>
      <c r="J1736" t="s">
        <v>7858</v>
      </c>
      <c r="K1736" t="s">
        <v>7859</v>
      </c>
      <c r="L1736" t="s">
        <v>7937</v>
      </c>
      <c r="M1736" t="s">
        <v>1575</v>
      </c>
      <c r="N1736" t="s">
        <v>1576</v>
      </c>
      <c r="O1736" t="s">
        <v>6131</v>
      </c>
      <c r="P1736" t="s">
        <v>7938</v>
      </c>
      <c r="Q1736" t="s">
        <v>38</v>
      </c>
      <c r="R1736" t="s">
        <v>53</v>
      </c>
      <c r="S1736" t="s">
        <v>7873</v>
      </c>
      <c r="T1736" t="s">
        <v>7939</v>
      </c>
      <c r="U1736" t="s">
        <v>7485</v>
      </c>
      <c r="V1736" t="s">
        <v>7485</v>
      </c>
      <c r="W1736" t="s">
        <v>37</v>
      </c>
      <c r="X1736" t="s">
        <v>37</v>
      </c>
      <c r="Y1736" t="s">
        <v>37</v>
      </c>
      <c r="Z1736" t="s">
        <v>7940</v>
      </c>
      <c r="AA1736" t="s">
        <v>44</v>
      </c>
      <c r="AB1736" t="s">
        <v>44</v>
      </c>
      <c r="AC1736" t="s">
        <v>45</v>
      </c>
      <c r="AD1736" t="s">
        <v>1532</v>
      </c>
      <c r="AE1736" t="s">
        <v>7487</v>
      </c>
      <c r="AF1736" t="s">
        <v>48</v>
      </c>
      <c r="AG1736">
        <v>621995</v>
      </c>
      <c r="AH1736">
        <v>1</v>
      </c>
      <c r="AI1736">
        <v>1</v>
      </c>
    </row>
    <row r="1737" spans="1:35" ht="16.850000000000001" customHeight="1">
      <c r="A1737" s="65" t="str">
        <f>IF(L1737="","",IF(COUNTIF(Wip!K:K,L1737)=0,IF(W1737="","KGB","KBB"),IF(AND(_xlfn.IFNA(VLOOKUP(L1737,Wip!K:M,3,0),"")="Y",Q1737="MTCAPPLYCONF"),"On Hold",IF(W1737="","KGB","KBB"))))</f>
        <v>KGB</v>
      </c>
      <c r="B1737" s="65" t="str">
        <f>IF(A1737="on hold", "on hold",
 IF(A1737="KGB", "Standard Shipment",
  IF(IFERROR(IFERROR(VLOOKUP(L1737, List!D:J, 7, 0), VLOOKUP(L1737&amp;"", List!D:J, 7, 0)), 0)=0,
   IF(IFERROR(IFERROR(VLOOKUP(L1737, 'CND List'!$A:$C, 3, 0), VLOOKUP(L1737&amp;"", 'CND List'!$A:$C, 3, 0)), 0)=0,
    IF(A1737="KBB", "-", ""),
    IFERROR(VLOOKUP(L1737, 'CND List'!$A:$C, 3, 0), VLOOKUP(L1737&amp;"", 'CND List'!$A:$C, 3, 0))
   ),
   IFERROR(VLOOKUP(L1737, List!D:J, 7, 0), VLOOKUP(L1737&amp;"", List!D:J, 7, 0))
  )
 )
)</f>
        <v>Standard Shipment</v>
      </c>
      <c r="C1737" s="66" t="str">
        <f t="shared" si="28"/>
        <v>Standard Shipment</v>
      </c>
      <c r="D1737" s="67" t="str">
        <f ca="1">IF(C1737="Local Scrap","Closed",IFERROR(IF(A1737="kgb","Closed",IF(MID(C1737,5,1)="Q","Closed",LOOKUP(TODAY()-W1737, {0,31,91,181,366}, {"0-30天","31-90天","91-180天","181-365天","365天以上"}))), LOOKUP(TODAY()-Z1737, {0,31,91,181,366}, {"0-30天","31-90天","91-180天","181-365天","365天以上"})))</f>
        <v>Closed</v>
      </c>
      <c r="E1737" s="67" t="str" cm="1">
        <f t="array" ref="E1737">IF(A1737&lt;&gt;"kbb", "", IF(IFERROR(VALUE(V1737), 0)=MAX(INDEX(($A$2:$A$4929="kbb")*($L$2:$L$4929=L1737)*IFERROR(VALUE($V$2:$V$4929), 0), 0)), "最新", "歷史重複"))</f>
        <v/>
      </c>
      <c r="F1737" t="s">
        <v>7857</v>
      </c>
      <c r="G1737" t="s">
        <v>29</v>
      </c>
      <c r="H1737" t="s">
        <v>30</v>
      </c>
      <c r="I1737" t="s">
        <v>6154</v>
      </c>
      <c r="J1737" t="s">
        <v>7858</v>
      </c>
      <c r="K1737" t="s">
        <v>7859</v>
      </c>
      <c r="L1737" t="s">
        <v>7941</v>
      </c>
      <c r="M1737" t="s">
        <v>2359</v>
      </c>
      <c r="N1737" t="s">
        <v>2360</v>
      </c>
      <c r="O1737" t="s">
        <v>7893</v>
      </c>
      <c r="P1737" t="s">
        <v>7942</v>
      </c>
      <c r="Q1737" t="s">
        <v>38</v>
      </c>
      <c r="R1737" t="s">
        <v>743</v>
      </c>
      <c r="S1737" t="s">
        <v>7873</v>
      </c>
      <c r="T1737" t="s">
        <v>7943</v>
      </c>
      <c r="U1737" t="s">
        <v>7265</v>
      </c>
      <c r="V1737" t="s">
        <v>7265</v>
      </c>
      <c r="W1737" t="s">
        <v>37</v>
      </c>
      <c r="X1737" t="s">
        <v>37</v>
      </c>
      <c r="Y1737" t="s">
        <v>37</v>
      </c>
      <c r="Z1737" t="s">
        <v>7944</v>
      </c>
      <c r="AA1737" t="s">
        <v>44</v>
      </c>
      <c r="AB1737" t="s">
        <v>44</v>
      </c>
      <c r="AC1737" t="s">
        <v>45</v>
      </c>
      <c r="AD1737" t="s">
        <v>1532</v>
      </c>
      <c r="AE1737" t="s">
        <v>7607</v>
      </c>
      <c r="AF1737" t="s">
        <v>48</v>
      </c>
      <c r="AG1737">
        <v>621922</v>
      </c>
      <c r="AH1737">
        <v>1</v>
      </c>
      <c r="AI1737">
        <v>1</v>
      </c>
    </row>
    <row r="1738" spans="1:35" ht="16.850000000000001" customHeight="1">
      <c r="A1738" s="65" t="str">
        <f>IF(L1738="","",IF(COUNTIF(Wip!K:K,L1738)=0,IF(W1738="","KGB","KBB"),IF(AND(_xlfn.IFNA(VLOOKUP(L1738,Wip!K:M,3,0),"")="Y",Q1738="MTCAPPLYCONF"),"On Hold",IF(W1738="","KGB","KBB"))))</f>
        <v>KGB</v>
      </c>
      <c r="B1738" s="65" t="str">
        <f>IF(A1738="on hold", "on hold",
 IF(A1738="KGB", "Standard Shipment",
  IF(IFERROR(IFERROR(VLOOKUP(L1738, List!D:J, 7, 0), VLOOKUP(L1738&amp;"", List!D:J, 7, 0)), 0)=0,
   IF(IFERROR(IFERROR(VLOOKUP(L1738, 'CND List'!$A:$C, 3, 0), VLOOKUP(L1738&amp;"", 'CND List'!$A:$C, 3, 0)), 0)=0,
    IF(A1738="KBB", "-", ""),
    IFERROR(VLOOKUP(L1738, 'CND List'!$A:$C, 3, 0), VLOOKUP(L1738&amp;"", 'CND List'!$A:$C, 3, 0))
   ),
   IFERROR(VLOOKUP(L1738, List!D:J, 7, 0), VLOOKUP(L1738&amp;"", List!D:J, 7, 0))
  )
 )
)</f>
        <v>Standard Shipment</v>
      </c>
      <c r="C1738" s="66" t="str">
        <f t="shared" si="28"/>
        <v>Standard Shipment</v>
      </c>
      <c r="D1738" s="67" t="str">
        <f ca="1">IF(C1738="Local Scrap","Closed",IFERROR(IF(A1738="kgb","Closed",IF(MID(C1738,5,1)="Q","Closed",LOOKUP(TODAY()-W1738, {0,31,91,181,366}, {"0-30天","31-90天","91-180天","181-365天","365天以上"}))), LOOKUP(TODAY()-Z1738, {0,31,91,181,366}, {"0-30天","31-90天","91-180天","181-365天","365天以上"})))</f>
        <v>Closed</v>
      </c>
      <c r="E1738" s="67" t="str" cm="1">
        <f t="array" ref="E1738">IF(A1738&lt;&gt;"kbb", "", IF(IFERROR(VALUE(V1738), 0)=MAX(INDEX(($A$2:$A$4929="kbb")*($L$2:$L$4929=L1738)*IFERROR(VALUE($V$2:$V$4929), 0), 0)), "最新", "歷史重複"))</f>
        <v/>
      </c>
      <c r="F1738" t="s">
        <v>7857</v>
      </c>
      <c r="G1738" t="s">
        <v>29</v>
      </c>
      <c r="H1738" t="s">
        <v>30</v>
      </c>
      <c r="I1738" t="s">
        <v>6154</v>
      </c>
      <c r="J1738" t="s">
        <v>7858</v>
      </c>
      <c r="K1738" t="s">
        <v>7859</v>
      </c>
      <c r="L1738" t="s">
        <v>7945</v>
      </c>
      <c r="M1738" t="s">
        <v>2278</v>
      </c>
      <c r="N1738" t="s">
        <v>1843</v>
      </c>
      <c r="O1738" t="s">
        <v>6144</v>
      </c>
      <c r="P1738" t="s">
        <v>7946</v>
      </c>
      <c r="Q1738" t="s">
        <v>38</v>
      </c>
      <c r="R1738" t="s">
        <v>743</v>
      </c>
      <c r="S1738" t="s">
        <v>7873</v>
      </c>
      <c r="T1738" t="s">
        <v>7947</v>
      </c>
      <c r="U1738" t="s">
        <v>7265</v>
      </c>
      <c r="V1738" t="s">
        <v>7265</v>
      </c>
      <c r="W1738" t="s">
        <v>37</v>
      </c>
      <c r="X1738" t="s">
        <v>37</v>
      </c>
      <c r="Y1738" t="s">
        <v>37</v>
      </c>
      <c r="Z1738" t="s">
        <v>7948</v>
      </c>
      <c r="AA1738" t="s">
        <v>44</v>
      </c>
      <c r="AB1738" t="s">
        <v>44</v>
      </c>
      <c r="AC1738" t="s">
        <v>45</v>
      </c>
      <c r="AD1738" t="s">
        <v>1847</v>
      </c>
      <c r="AE1738" t="s">
        <v>7607</v>
      </c>
      <c r="AF1738" t="s">
        <v>48</v>
      </c>
      <c r="AG1738">
        <v>621922</v>
      </c>
      <c r="AH1738">
        <v>1</v>
      </c>
      <c r="AI1738">
        <v>1</v>
      </c>
    </row>
    <row r="1739" spans="1:35" ht="16.850000000000001" customHeight="1">
      <c r="A1739" s="65" t="str">
        <f>IF(L1739="","",IF(COUNTIF(Wip!K:K,L1739)=0,IF(W1739="","KGB","KBB"),IF(AND(_xlfn.IFNA(VLOOKUP(L1739,Wip!K:M,3,0),"")="Y",Q1739="MTCAPPLYCONF"),"On Hold",IF(W1739="","KGB","KBB"))))</f>
        <v>KGB</v>
      </c>
      <c r="B1739" s="65" t="str">
        <f>IF(A1739="on hold", "on hold",
 IF(A1739="KGB", "Standard Shipment",
  IF(IFERROR(IFERROR(VLOOKUP(L1739, List!D:J, 7, 0), VLOOKUP(L1739&amp;"", List!D:J, 7, 0)), 0)=0,
   IF(IFERROR(IFERROR(VLOOKUP(L1739, 'CND List'!$A:$C, 3, 0), VLOOKUP(L1739&amp;"", 'CND List'!$A:$C, 3, 0)), 0)=0,
    IF(A1739="KBB", "-", ""),
    IFERROR(VLOOKUP(L1739, 'CND List'!$A:$C, 3, 0), VLOOKUP(L1739&amp;"", 'CND List'!$A:$C, 3, 0))
   ),
   IFERROR(VLOOKUP(L1739, List!D:J, 7, 0), VLOOKUP(L1739&amp;"", List!D:J, 7, 0))
  )
 )
)</f>
        <v>Standard Shipment</v>
      </c>
      <c r="C1739" s="66" t="str">
        <f t="shared" si="28"/>
        <v>Standard Shipment</v>
      </c>
      <c r="D1739" s="67" t="str">
        <f ca="1">IF(C1739="Local Scrap","Closed",IFERROR(IF(A1739="kgb","Closed",IF(MID(C1739,5,1)="Q","Closed",LOOKUP(TODAY()-W1739, {0,31,91,181,366}, {"0-30天","31-90天","91-180天","181-365天","365天以上"}))), LOOKUP(TODAY()-Z1739, {0,31,91,181,366}, {"0-30天","31-90天","91-180天","181-365天","365天以上"})))</f>
        <v>Closed</v>
      </c>
      <c r="E1739" s="67" t="str" cm="1">
        <f t="array" ref="E1739">IF(A1739&lt;&gt;"kbb", "", IF(IFERROR(VALUE(V1739), 0)=MAX(INDEX(($A$2:$A$4929="kbb")*($L$2:$L$4929=L1739)*IFERROR(VALUE($V$2:$V$4929), 0), 0)), "最新", "歷史重複"))</f>
        <v/>
      </c>
      <c r="F1739" t="s">
        <v>7857</v>
      </c>
      <c r="G1739" t="s">
        <v>29</v>
      </c>
      <c r="H1739" t="s">
        <v>30</v>
      </c>
      <c r="I1739" t="s">
        <v>6154</v>
      </c>
      <c r="J1739" t="s">
        <v>7858</v>
      </c>
      <c r="K1739" t="s">
        <v>7859</v>
      </c>
      <c r="L1739" t="s">
        <v>7949</v>
      </c>
      <c r="M1739" t="s">
        <v>2936</v>
      </c>
      <c r="N1739" t="s">
        <v>2937</v>
      </c>
      <c r="O1739" t="s">
        <v>37</v>
      </c>
      <c r="P1739" t="s">
        <v>7950</v>
      </c>
      <c r="Q1739" t="s">
        <v>38</v>
      </c>
      <c r="R1739" t="s">
        <v>53</v>
      </c>
      <c r="S1739" t="s">
        <v>7862</v>
      </c>
      <c r="T1739" t="s">
        <v>7951</v>
      </c>
      <c r="U1739" t="s">
        <v>7265</v>
      </c>
      <c r="V1739" t="s">
        <v>7265</v>
      </c>
      <c r="W1739" t="s">
        <v>37</v>
      </c>
      <c r="X1739" t="s">
        <v>37</v>
      </c>
      <c r="Y1739" t="s">
        <v>37</v>
      </c>
      <c r="Z1739" t="s">
        <v>7952</v>
      </c>
      <c r="AA1739" t="s">
        <v>44</v>
      </c>
      <c r="AB1739" t="s">
        <v>44</v>
      </c>
      <c r="AC1739" t="s">
        <v>45</v>
      </c>
      <c r="AD1739" t="s">
        <v>1847</v>
      </c>
      <c r="AE1739" t="s">
        <v>7267</v>
      </c>
      <c r="AF1739" t="s">
        <v>48</v>
      </c>
      <c r="AG1739">
        <v>621922</v>
      </c>
      <c r="AH1739">
        <v>1</v>
      </c>
      <c r="AI1739">
        <v>1</v>
      </c>
    </row>
    <row r="1740" spans="1:35" ht="16.850000000000001" customHeight="1">
      <c r="A1740" s="65" t="str">
        <f>IF(L1740="","",IF(COUNTIF(Wip!K:K,L1740)=0,IF(W1740="","KGB","KBB"),IF(AND(_xlfn.IFNA(VLOOKUP(L1740,Wip!K:M,3,0),"")="Y",Q1740="MTCAPPLYCONF"),"On Hold",IF(W1740="","KGB","KBB"))))</f>
        <v>KGB</v>
      </c>
      <c r="B1740" s="65" t="str">
        <f>IF(A1740="on hold", "on hold",
 IF(A1740="KGB", "Standard Shipment",
  IF(IFERROR(IFERROR(VLOOKUP(L1740, List!D:J, 7, 0), VLOOKUP(L1740&amp;"", List!D:J, 7, 0)), 0)=0,
   IF(IFERROR(IFERROR(VLOOKUP(L1740, 'CND List'!$A:$C, 3, 0), VLOOKUP(L1740&amp;"", 'CND List'!$A:$C, 3, 0)), 0)=0,
    IF(A1740="KBB", "-", ""),
    IFERROR(VLOOKUP(L1740, 'CND List'!$A:$C, 3, 0), VLOOKUP(L1740&amp;"", 'CND List'!$A:$C, 3, 0))
   ),
   IFERROR(VLOOKUP(L1740, List!D:J, 7, 0), VLOOKUP(L1740&amp;"", List!D:J, 7, 0))
  )
 )
)</f>
        <v>Standard Shipment</v>
      </c>
      <c r="C1740" s="66" t="str">
        <f t="shared" si="28"/>
        <v>Standard Shipment</v>
      </c>
      <c r="D1740" s="67" t="str">
        <f ca="1">IF(C1740="Local Scrap","Closed",IFERROR(IF(A1740="kgb","Closed",IF(MID(C1740,5,1)="Q","Closed",LOOKUP(TODAY()-W1740, {0,31,91,181,366}, {"0-30天","31-90天","91-180天","181-365天","365天以上"}))), LOOKUP(TODAY()-Z1740, {0,31,91,181,366}, {"0-30天","31-90天","91-180天","181-365天","365天以上"})))</f>
        <v>Closed</v>
      </c>
      <c r="E1740" s="67" t="str" cm="1">
        <f t="array" ref="E1740">IF(A1740&lt;&gt;"kbb", "", IF(IFERROR(VALUE(V1740), 0)=MAX(INDEX(($A$2:$A$4929="kbb")*($L$2:$L$4929=L1740)*IFERROR(VALUE($V$2:$V$4929), 0), 0)), "最新", "歷史重複"))</f>
        <v/>
      </c>
      <c r="F1740" t="s">
        <v>7857</v>
      </c>
      <c r="G1740" t="s">
        <v>29</v>
      </c>
      <c r="H1740" t="s">
        <v>30</v>
      </c>
      <c r="I1740" t="s">
        <v>6154</v>
      </c>
      <c r="J1740" t="s">
        <v>7858</v>
      </c>
      <c r="K1740" t="s">
        <v>7859</v>
      </c>
      <c r="L1740" t="s">
        <v>7953</v>
      </c>
      <c r="M1740" t="s">
        <v>4164</v>
      </c>
      <c r="N1740" t="s">
        <v>4165</v>
      </c>
      <c r="O1740" t="s">
        <v>37</v>
      </c>
      <c r="P1740" t="s">
        <v>7954</v>
      </c>
      <c r="Q1740" t="s">
        <v>38</v>
      </c>
      <c r="R1740" t="s">
        <v>743</v>
      </c>
      <c r="S1740" t="s">
        <v>7862</v>
      </c>
      <c r="T1740" t="s">
        <v>7955</v>
      </c>
      <c r="U1740" t="s">
        <v>7414</v>
      </c>
      <c r="V1740" t="s">
        <v>7414</v>
      </c>
      <c r="W1740" t="s">
        <v>37</v>
      </c>
      <c r="X1740" t="s">
        <v>37</v>
      </c>
      <c r="Y1740" t="s">
        <v>37</v>
      </c>
      <c r="Z1740" t="s">
        <v>7956</v>
      </c>
      <c r="AA1740" t="s">
        <v>44</v>
      </c>
      <c r="AB1740" t="s">
        <v>44</v>
      </c>
      <c r="AC1740" t="s">
        <v>45</v>
      </c>
      <c r="AD1740" t="s">
        <v>1532</v>
      </c>
      <c r="AE1740" t="s">
        <v>7416</v>
      </c>
      <c r="AF1740" t="s">
        <v>48</v>
      </c>
      <c r="AG1740">
        <v>621845</v>
      </c>
      <c r="AH1740">
        <v>1</v>
      </c>
      <c r="AI1740">
        <v>1</v>
      </c>
    </row>
    <row r="1741" spans="1:35" ht="16.850000000000001" customHeight="1">
      <c r="A1741" s="65" t="str">
        <f>IF(L1741="","",IF(COUNTIF(Wip!K:K,L1741)=0,IF(W1741="","KGB","KBB"),IF(AND(_xlfn.IFNA(VLOOKUP(L1741,Wip!K:M,3,0),"")="Y",Q1741="MTCAPPLYCONF"),"On Hold",IF(W1741="","KGB","KBB"))))</f>
        <v>KGB</v>
      </c>
      <c r="B1741" s="65" t="str">
        <f>IF(A1741="on hold", "on hold",
 IF(A1741="KGB", "Standard Shipment",
  IF(IFERROR(IFERROR(VLOOKUP(L1741, List!D:J, 7, 0), VLOOKUP(L1741&amp;"", List!D:J, 7, 0)), 0)=0,
   IF(IFERROR(IFERROR(VLOOKUP(L1741, 'CND List'!$A:$C, 3, 0), VLOOKUP(L1741&amp;"", 'CND List'!$A:$C, 3, 0)), 0)=0,
    IF(A1741="KBB", "-", ""),
    IFERROR(VLOOKUP(L1741, 'CND List'!$A:$C, 3, 0), VLOOKUP(L1741&amp;"", 'CND List'!$A:$C, 3, 0))
   ),
   IFERROR(VLOOKUP(L1741, List!D:J, 7, 0), VLOOKUP(L1741&amp;"", List!D:J, 7, 0))
  )
 )
)</f>
        <v>Standard Shipment</v>
      </c>
      <c r="C1741" s="66" t="str">
        <f t="shared" si="28"/>
        <v>Standard Shipment</v>
      </c>
      <c r="D1741" s="67" t="str">
        <f ca="1">IF(C1741="Local Scrap","Closed",IFERROR(IF(A1741="kgb","Closed",IF(MID(C1741,5,1)="Q","Closed",LOOKUP(TODAY()-W1741, {0,31,91,181,366}, {"0-30天","31-90天","91-180天","181-365天","365天以上"}))), LOOKUP(TODAY()-Z1741, {0,31,91,181,366}, {"0-30天","31-90天","91-180天","181-365天","365天以上"})))</f>
        <v>Closed</v>
      </c>
      <c r="E1741" s="67" t="str" cm="1">
        <f t="array" ref="E1741">IF(A1741&lt;&gt;"kbb", "", IF(IFERROR(VALUE(V1741), 0)=MAX(INDEX(($A$2:$A$4929="kbb")*($L$2:$L$4929=L1741)*IFERROR(VALUE($V$2:$V$4929), 0), 0)), "最新", "歷史重複"))</f>
        <v/>
      </c>
      <c r="F1741" t="s">
        <v>7857</v>
      </c>
      <c r="G1741" t="s">
        <v>29</v>
      </c>
      <c r="H1741" t="s">
        <v>30</v>
      </c>
      <c r="I1741" t="s">
        <v>6154</v>
      </c>
      <c r="J1741" t="s">
        <v>7858</v>
      </c>
      <c r="K1741" t="s">
        <v>7859</v>
      </c>
      <c r="L1741" t="s">
        <v>7957</v>
      </c>
      <c r="M1741" t="s">
        <v>2278</v>
      </c>
      <c r="N1741" t="s">
        <v>1843</v>
      </c>
      <c r="O1741" t="s">
        <v>37</v>
      </c>
      <c r="P1741" t="s">
        <v>7958</v>
      </c>
      <c r="Q1741" t="s">
        <v>38</v>
      </c>
      <c r="R1741" t="s">
        <v>743</v>
      </c>
      <c r="S1741" t="s">
        <v>7873</v>
      </c>
      <c r="T1741" t="s">
        <v>7959</v>
      </c>
      <c r="U1741" t="s">
        <v>7265</v>
      </c>
      <c r="V1741" t="s">
        <v>7265</v>
      </c>
      <c r="W1741" t="s">
        <v>37</v>
      </c>
      <c r="X1741" t="s">
        <v>37</v>
      </c>
      <c r="Y1741" t="s">
        <v>37</v>
      </c>
      <c r="Z1741" t="s">
        <v>7960</v>
      </c>
      <c r="AA1741" t="s">
        <v>44</v>
      </c>
      <c r="AB1741" t="s">
        <v>44</v>
      </c>
      <c r="AC1741" t="s">
        <v>45</v>
      </c>
      <c r="AD1741" t="s">
        <v>1847</v>
      </c>
      <c r="AE1741" t="s">
        <v>7607</v>
      </c>
      <c r="AF1741" t="s">
        <v>48</v>
      </c>
      <c r="AG1741">
        <v>621922</v>
      </c>
      <c r="AH1741">
        <v>1</v>
      </c>
      <c r="AI1741">
        <v>1</v>
      </c>
    </row>
    <row r="1742" spans="1:35" ht="16.850000000000001" customHeight="1">
      <c r="A1742" s="65" t="str">
        <f>IF(L1742="","",IF(COUNTIF(Wip!K:K,L1742)=0,IF(W1742="","KGB","KBB"),IF(AND(_xlfn.IFNA(VLOOKUP(L1742,Wip!K:M,3,0),"")="Y",Q1742="MTCAPPLYCONF"),"On Hold",IF(W1742="","KGB","KBB"))))</f>
        <v>KGB</v>
      </c>
      <c r="B1742" s="65" t="str">
        <f>IF(A1742="on hold", "on hold",
 IF(A1742="KGB", "Standard Shipment",
  IF(IFERROR(IFERROR(VLOOKUP(L1742, List!D:J, 7, 0), VLOOKUP(L1742&amp;"", List!D:J, 7, 0)), 0)=0,
   IF(IFERROR(IFERROR(VLOOKUP(L1742, 'CND List'!$A:$C, 3, 0), VLOOKUP(L1742&amp;"", 'CND List'!$A:$C, 3, 0)), 0)=0,
    IF(A1742="KBB", "-", ""),
    IFERROR(VLOOKUP(L1742, 'CND List'!$A:$C, 3, 0), VLOOKUP(L1742&amp;"", 'CND List'!$A:$C, 3, 0))
   ),
   IFERROR(VLOOKUP(L1742, List!D:J, 7, 0), VLOOKUP(L1742&amp;"", List!D:J, 7, 0))
  )
 )
)</f>
        <v>Standard Shipment</v>
      </c>
      <c r="C1742" s="66" t="str">
        <f t="shared" si="28"/>
        <v>Standard Shipment</v>
      </c>
      <c r="D1742" s="67" t="str">
        <f ca="1">IF(C1742="Local Scrap","Closed",IFERROR(IF(A1742="kgb","Closed",IF(MID(C1742,5,1)="Q","Closed",LOOKUP(TODAY()-W1742, {0,31,91,181,366}, {"0-30天","31-90天","91-180天","181-365天","365天以上"}))), LOOKUP(TODAY()-Z1742, {0,31,91,181,366}, {"0-30天","31-90天","91-180天","181-365天","365天以上"})))</f>
        <v>Closed</v>
      </c>
      <c r="E1742" s="67" t="str" cm="1">
        <f t="array" ref="E1742">IF(A1742&lt;&gt;"kbb", "", IF(IFERROR(VALUE(V1742), 0)=MAX(INDEX(($A$2:$A$4929="kbb")*($L$2:$L$4929=L1742)*IFERROR(VALUE($V$2:$V$4929), 0), 0)), "最新", "歷史重複"))</f>
        <v/>
      </c>
      <c r="F1742" t="s">
        <v>7857</v>
      </c>
      <c r="G1742" t="s">
        <v>29</v>
      </c>
      <c r="H1742" t="s">
        <v>30</v>
      </c>
      <c r="I1742" t="s">
        <v>6154</v>
      </c>
      <c r="J1742" t="s">
        <v>7858</v>
      </c>
      <c r="K1742" t="s">
        <v>7859</v>
      </c>
      <c r="L1742" t="s">
        <v>7961</v>
      </c>
      <c r="M1742" t="s">
        <v>2278</v>
      </c>
      <c r="N1742" t="s">
        <v>1843</v>
      </c>
      <c r="O1742" t="s">
        <v>6144</v>
      </c>
      <c r="P1742" t="s">
        <v>7962</v>
      </c>
      <c r="Q1742" t="s">
        <v>38</v>
      </c>
      <c r="R1742" t="s">
        <v>743</v>
      </c>
      <c r="S1742" t="s">
        <v>7873</v>
      </c>
      <c r="T1742" t="s">
        <v>7963</v>
      </c>
      <c r="U1742" t="s">
        <v>7265</v>
      </c>
      <c r="V1742" t="s">
        <v>7265</v>
      </c>
      <c r="W1742" t="s">
        <v>37</v>
      </c>
      <c r="X1742" t="s">
        <v>37</v>
      </c>
      <c r="Y1742" t="s">
        <v>37</v>
      </c>
      <c r="Z1742" t="s">
        <v>7964</v>
      </c>
      <c r="AA1742" t="s">
        <v>44</v>
      </c>
      <c r="AB1742" t="s">
        <v>44</v>
      </c>
      <c r="AC1742" t="s">
        <v>45</v>
      </c>
      <c r="AD1742" t="s">
        <v>1847</v>
      </c>
      <c r="AE1742" t="s">
        <v>7607</v>
      </c>
      <c r="AF1742" t="s">
        <v>48</v>
      </c>
      <c r="AG1742">
        <v>621922</v>
      </c>
      <c r="AH1742">
        <v>1</v>
      </c>
      <c r="AI1742">
        <v>1</v>
      </c>
    </row>
    <row r="1743" spans="1:35" ht="16.850000000000001" customHeight="1">
      <c r="A1743" s="65" t="str">
        <f>IF(L1743="","",IF(COUNTIF(Wip!K:K,L1743)=0,IF(W1743="","KGB","KBB"),IF(AND(_xlfn.IFNA(VLOOKUP(L1743,Wip!K:M,3,0),"")="Y",Q1743="MTCAPPLYCONF"),"On Hold",IF(W1743="","KGB","KBB"))))</f>
        <v>KGB</v>
      </c>
      <c r="B1743" s="65" t="str">
        <f>IF(A1743="on hold", "on hold",
 IF(A1743="KGB", "Standard Shipment",
  IF(IFERROR(IFERROR(VLOOKUP(L1743, List!D:J, 7, 0), VLOOKUP(L1743&amp;"", List!D:J, 7, 0)), 0)=0,
   IF(IFERROR(IFERROR(VLOOKUP(L1743, 'CND List'!$A:$C, 3, 0), VLOOKUP(L1743&amp;"", 'CND List'!$A:$C, 3, 0)), 0)=0,
    IF(A1743="KBB", "-", ""),
    IFERROR(VLOOKUP(L1743, 'CND List'!$A:$C, 3, 0), VLOOKUP(L1743&amp;"", 'CND List'!$A:$C, 3, 0))
   ),
   IFERROR(VLOOKUP(L1743, List!D:J, 7, 0), VLOOKUP(L1743&amp;"", List!D:J, 7, 0))
  )
 )
)</f>
        <v>Standard Shipment</v>
      </c>
      <c r="C1743" s="66" t="str">
        <f t="shared" si="28"/>
        <v>Standard Shipment</v>
      </c>
      <c r="D1743" s="67" t="str">
        <f ca="1">IF(C1743="Local Scrap","Closed",IFERROR(IF(A1743="kgb","Closed",IF(MID(C1743,5,1)="Q","Closed",LOOKUP(TODAY()-W1743, {0,31,91,181,366}, {"0-30天","31-90天","91-180天","181-365天","365天以上"}))), LOOKUP(TODAY()-Z1743, {0,31,91,181,366}, {"0-30天","31-90天","91-180天","181-365天","365天以上"})))</f>
        <v>Closed</v>
      </c>
      <c r="E1743" s="67" t="str" cm="1">
        <f t="array" ref="E1743">IF(A1743&lt;&gt;"kbb", "", IF(IFERROR(VALUE(V1743), 0)=MAX(INDEX(($A$2:$A$4929="kbb")*($L$2:$L$4929=L1743)*IFERROR(VALUE($V$2:$V$4929), 0), 0)), "最新", "歷史重複"))</f>
        <v/>
      </c>
      <c r="F1743" t="s">
        <v>7857</v>
      </c>
      <c r="G1743" t="s">
        <v>29</v>
      </c>
      <c r="H1743" t="s">
        <v>30</v>
      </c>
      <c r="I1743" t="s">
        <v>6154</v>
      </c>
      <c r="J1743" t="s">
        <v>7858</v>
      </c>
      <c r="K1743" t="s">
        <v>7859</v>
      </c>
      <c r="L1743" t="s">
        <v>7965</v>
      </c>
      <c r="M1743" t="s">
        <v>2278</v>
      </c>
      <c r="N1743" t="s">
        <v>1843</v>
      </c>
      <c r="O1743" t="s">
        <v>37</v>
      </c>
      <c r="P1743" t="s">
        <v>7966</v>
      </c>
      <c r="Q1743" t="s">
        <v>38</v>
      </c>
      <c r="R1743" t="s">
        <v>743</v>
      </c>
      <c r="S1743" t="s">
        <v>7873</v>
      </c>
      <c r="T1743" t="s">
        <v>7967</v>
      </c>
      <c r="U1743" t="s">
        <v>7265</v>
      </c>
      <c r="V1743" t="s">
        <v>7265</v>
      </c>
      <c r="W1743" t="s">
        <v>37</v>
      </c>
      <c r="X1743" t="s">
        <v>37</v>
      </c>
      <c r="Y1743" t="s">
        <v>37</v>
      </c>
      <c r="Z1743" t="s">
        <v>7968</v>
      </c>
      <c r="AA1743" t="s">
        <v>44</v>
      </c>
      <c r="AB1743" t="s">
        <v>44</v>
      </c>
      <c r="AC1743" t="s">
        <v>45</v>
      </c>
      <c r="AD1743" t="s">
        <v>1847</v>
      </c>
      <c r="AE1743" t="s">
        <v>7607</v>
      </c>
      <c r="AF1743" t="s">
        <v>48</v>
      </c>
      <c r="AG1743">
        <v>621922</v>
      </c>
      <c r="AH1743">
        <v>1</v>
      </c>
      <c r="AI1743">
        <v>1</v>
      </c>
    </row>
    <row r="1744" spans="1:35" ht="16.850000000000001" customHeight="1">
      <c r="A1744" s="65" t="str">
        <f>IF(L1744="","",IF(COUNTIF(Wip!K:K,L1744)=0,IF(W1744="","KGB","KBB"),IF(AND(_xlfn.IFNA(VLOOKUP(L1744,Wip!K:M,3,0),"")="Y",Q1744="MTCAPPLYCONF"),"On Hold",IF(W1744="","KGB","KBB"))))</f>
        <v>KGB</v>
      </c>
      <c r="B1744" s="65" t="str">
        <f>IF(A1744="on hold", "on hold",
 IF(A1744="KGB", "Standard Shipment",
  IF(IFERROR(IFERROR(VLOOKUP(L1744, List!D:J, 7, 0), VLOOKUP(L1744&amp;"", List!D:J, 7, 0)), 0)=0,
   IF(IFERROR(IFERROR(VLOOKUP(L1744, 'CND List'!$A:$C, 3, 0), VLOOKUP(L1744&amp;"", 'CND List'!$A:$C, 3, 0)), 0)=0,
    IF(A1744="KBB", "-", ""),
    IFERROR(VLOOKUP(L1744, 'CND List'!$A:$C, 3, 0), VLOOKUP(L1744&amp;"", 'CND List'!$A:$C, 3, 0))
   ),
   IFERROR(VLOOKUP(L1744, List!D:J, 7, 0), VLOOKUP(L1744&amp;"", List!D:J, 7, 0))
  )
 )
)</f>
        <v>Standard Shipment</v>
      </c>
      <c r="C1744" s="66" t="str">
        <f t="shared" si="28"/>
        <v>Standard Shipment</v>
      </c>
      <c r="D1744" s="67" t="str">
        <f ca="1">IF(C1744="Local Scrap","Closed",IFERROR(IF(A1744="kgb","Closed",IF(MID(C1744,5,1)="Q","Closed",LOOKUP(TODAY()-W1744, {0,31,91,181,366}, {"0-30天","31-90天","91-180天","181-365天","365天以上"}))), LOOKUP(TODAY()-Z1744, {0,31,91,181,366}, {"0-30天","31-90天","91-180天","181-365天","365天以上"})))</f>
        <v>Closed</v>
      </c>
      <c r="E1744" s="67" t="str" cm="1">
        <f t="array" ref="E1744">IF(A1744&lt;&gt;"kbb", "", IF(IFERROR(VALUE(V1744), 0)=MAX(INDEX(($A$2:$A$4929="kbb")*($L$2:$L$4929=L1744)*IFERROR(VALUE($V$2:$V$4929), 0), 0)), "最新", "歷史重複"))</f>
        <v/>
      </c>
      <c r="F1744" t="s">
        <v>7857</v>
      </c>
      <c r="G1744" t="s">
        <v>29</v>
      </c>
      <c r="H1744" t="s">
        <v>30</v>
      </c>
      <c r="I1744" t="s">
        <v>6154</v>
      </c>
      <c r="J1744" t="s">
        <v>7858</v>
      </c>
      <c r="K1744" t="s">
        <v>7859</v>
      </c>
      <c r="L1744" t="s">
        <v>7969</v>
      </c>
      <c r="M1744" t="s">
        <v>2278</v>
      </c>
      <c r="N1744" t="s">
        <v>1843</v>
      </c>
      <c r="O1744" t="s">
        <v>6144</v>
      </c>
      <c r="P1744" t="s">
        <v>7970</v>
      </c>
      <c r="Q1744" t="s">
        <v>38</v>
      </c>
      <c r="R1744" t="s">
        <v>743</v>
      </c>
      <c r="S1744" t="s">
        <v>7873</v>
      </c>
      <c r="T1744" t="s">
        <v>7971</v>
      </c>
      <c r="U1744" t="s">
        <v>7265</v>
      </c>
      <c r="V1744" t="s">
        <v>7265</v>
      </c>
      <c r="W1744" t="s">
        <v>37</v>
      </c>
      <c r="X1744" t="s">
        <v>37</v>
      </c>
      <c r="Y1744" t="s">
        <v>37</v>
      </c>
      <c r="Z1744" t="s">
        <v>7972</v>
      </c>
      <c r="AA1744" t="s">
        <v>44</v>
      </c>
      <c r="AB1744" t="s">
        <v>44</v>
      </c>
      <c r="AC1744" t="s">
        <v>45</v>
      </c>
      <c r="AD1744" t="s">
        <v>1847</v>
      </c>
      <c r="AE1744" t="s">
        <v>7607</v>
      </c>
      <c r="AF1744" t="s">
        <v>48</v>
      </c>
      <c r="AG1744">
        <v>621922</v>
      </c>
      <c r="AH1744">
        <v>1</v>
      </c>
      <c r="AI1744">
        <v>1</v>
      </c>
    </row>
    <row r="1745" spans="1:35" ht="16.850000000000001" customHeight="1">
      <c r="A1745" s="65" t="str">
        <f>IF(L1745="","",IF(COUNTIF(Wip!K:K,L1745)=0,IF(W1745="","KGB","KBB"),IF(AND(_xlfn.IFNA(VLOOKUP(L1745,Wip!K:M,3,0),"")="Y",Q1745="MTCAPPLYCONF"),"On Hold",IF(W1745="","KGB","KBB"))))</f>
        <v>KGB</v>
      </c>
      <c r="B1745" s="65" t="str">
        <f>IF(A1745="on hold", "on hold",
 IF(A1745="KGB", "Standard Shipment",
  IF(IFERROR(IFERROR(VLOOKUP(L1745, List!D:J, 7, 0), VLOOKUP(L1745&amp;"", List!D:J, 7, 0)), 0)=0,
   IF(IFERROR(IFERROR(VLOOKUP(L1745, 'CND List'!$A:$C, 3, 0), VLOOKUP(L1745&amp;"", 'CND List'!$A:$C, 3, 0)), 0)=0,
    IF(A1745="KBB", "-", ""),
    IFERROR(VLOOKUP(L1745, 'CND List'!$A:$C, 3, 0), VLOOKUP(L1745&amp;"", 'CND List'!$A:$C, 3, 0))
   ),
   IFERROR(VLOOKUP(L1745, List!D:J, 7, 0), VLOOKUP(L1745&amp;"", List!D:J, 7, 0))
  )
 )
)</f>
        <v>Standard Shipment</v>
      </c>
      <c r="C1745" s="66" t="str">
        <f t="shared" si="28"/>
        <v>Standard Shipment</v>
      </c>
      <c r="D1745" s="67" t="str">
        <f ca="1">IF(C1745="Local Scrap","Closed",IFERROR(IF(A1745="kgb","Closed",IF(MID(C1745,5,1)="Q","Closed",LOOKUP(TODAY()-W1745, {0,31,91,181,366}, {"0-30天","31-90天","91-180天","181-365天","365天以上"}))), LOOKUP(TODAY()-Z1745, {0,31,91,181,366}, {"0-30天","31-90天","91-180天","181-365天","365天以上"})))</f>
        <v>Closed</v>
      </c>
      <c r="E1745" s="67" t="str" cm="1">
        <f t="array" ref="E1745">IF(A1745&lt;&gt;"kbb", "", IF(IFERROR(VALUE(V1745), 0)=MAX(INDEX(($A$2:$A$4929="kbb")*($L$2:$L$4929=L1745)*IFERROR(VALUE($V$2:$V$4929), 0), 0)), "最新", "歷史重複"))</f>
        <v/>
      </c>
      <c r="F1745" t="s">
        <v>7857</v>
      </c>
      <c r="G1745" t="s">
        <v>29</v>
      </c>
      <c r="H1745" t="s">
        <v>30</v>
      </c>
      <c r="I1745" t="s">
        <v>6154</v>
      </c>
      <c r="J1745" t="s">
        <v>7858</v>
      </c>
      <c r="K1745" t="s">
        <v>7859</v>
      </c>
      <c r="L1745" t="s">
        <v>7973</v>
      </c>
      <c r="M1745" t="s">
        <v>2278</v>
      </c>
      <c r="N1745" t="s">
        <v>1843</v>
      </c>
      <c r="O1745" t="s">
        <v>37</v>
      </c>
      <c r="P1745" t="s">
        <v>7974</v>
      </c>
      <c r="Q1745" t="s">
        <v>38</v>
      </c>
      <c r="R1745" t="s">
        <v>743</v>
      </c>
      <c r="S1745" t="s">
        <v>7873</v>
      </c>
      <c r="T1745" t="s">
        <v>7975</v>
      </c>
      <c r="U1745" t="s">
        <v>7265</v>
      </c>
      <c r="V1745" t="s">
        <v>7265</v>
      </c>
      <c r="W1745" t="s">
        <v>37</v>
      </c>
      <c r="X1745" t="s">
        <v>37</v>
      </c>
      <c r="Y1745" t="s">
        <v>37</v>
      </c>
      <c r="Z1745" t="s">
        <v>7976</v>
      </c>
      <c r="AA1745" t="s">
        <v>44</v>
      </c>
      <c r="AB1745" t="s">
        <v>44</v>
      </c>
      <c r="AC1745" t="s">
        <v>45</v>
      </c>
      <c r="AD1745" t="s">
        <v>1847</v>
      </c>
      <c r="AE1745" t="s">
        <v>7607</v>
      </c>
      <c r="AF1745" t="s">
        <v>48</v>
      </c>
      <c r="AG1745">
        <v>621922</v>
      </c>
      <c r="AH1745">
        <v>1</v>
      </c>
      <c r="AI1745">
        <v>1</v>
      </c>
    </row>
    <row r="1746" spans="1:35" ht="16.850000000000001" customHeight="1">
      <c r="A1746" s="65" t="str">
        <f>IF(L1746="","",IF(COUNTIF(Wip!K:K,L1746)=0,IF(W1746="","KGB","KBB"),IF(AND(_xlfn.IFNA(VLOOKUP(L1746,Wip!K:M,3,0),"")="Y",Q1746="MTCAPPLYCONF"),"On Hold",IF(W1746="","KGB","KBB"))))</f>
        <v>KGB</v>
      </c>
      <c r="B1746" s="65" t="str">
        <f>IF(A1746="on hold", "on hold",
 IF(A1746="KGB", "Standard Shipment",
  IF(IFERROR(IFERROR(VLOOKUP(L1746, List!D:J, 7, 0), VLOOKUP(L1746&amp;"", List!D:J, 7, 0)), 0)=0,
   IF(IFERROR(IFERROR(VLOOKUP(L1746, 'CND List'!$A:$C, 3, 0), VLOOKUP(L1746&amp;"", 'CND List'!$A:$C, 3, 0)), 0)=0,
    IF(A1746="KBB", "-", ""),
    IFERROR(VLOOKUP(L1746, 'CND List'!$A:$C, 3, 0), VLOOKUP(L1746&amp;"", 'CND List'!$A:$C, 3, 0))
   ),
   IFERROR(VLOOKUP(L1746, List!D:J, 7, 0), VLOOKUP(L1746&amp;"", List!D:J, 7, 0))
  )
 )
)</f>
        <v>Standard Shipment</v>
      </c>
      <c r="C1746" s="66" t="str">
        <f t="shared" si="28"/>
        <v>Standard Shipment</v>
      </c>
      <c r="D1746" s="67" t="str">
        <f ca="1">IF(C1746="Local Scrap","Closed",IFERROR(IF(A1746="kgb","Closed",IF(MID(C1746,5,1)="Q","Closed",LOOKUP(TODAY()-W1746, {0,31,91,181,366}, {"0-30天","31-90天","91-180天","181-365天","365天以上"}))), LOOKUP(TODAY()-Z1746, {0,31,91,181,366}, {"0-30天","31-90天","91-180天","181-365天","365天以上"})))</f>
        <v>Closed</v>
      </c>
      <c r="E1746" s="67" t="str" cm="1">
        <f t="array" ref="E1746">IF(A1746&lt;&gt;"kbb", "", IF(IFERROR(VALUE(V1746), 0)=MAX(INDEX(($A$2:$A$4929="kbb")*($L$2:$L$4929=L1746)*IFERROR(VALUE($V$2:$V$4929), 0), 0)), "最新", "歷史重複"))</f>
        <v/>
      </c>
      <c r="F1746" t="s">
        <v>7857</v>
      </c>
      <c r="G1746" t="s">
        <v>29</v>
      </c>
      <c r="H1746" t="s">
        <v>30</v>
      </c>
      <c r="I1746" t="s">
        <v>6154</v>
      </c>
      <c r="J1746" t="s">
        <v>7858</v>
      </c>
      <c r="K1746" t="s">
        <v>7859</v>
      </c>
      <c r="L1746" t="s">
        <v>7977</v>
      </c>
      <c r="M1746" t="s">
        <v>2278</v>
      </c>
      <c r="N1746" t="s">
        <v>1843</v>
      </c>
      <c r="O1746" t="s">
        <v>6144</v>
      </c>
      <c r="P1746" t="s">
        <v>7978</v>
      </c>
      <c r="Q1746" t="s">
        <v>38</v>
      </c>
      <c r="R1746" t="s">
        <v>743</v>
      </c>
      <c r="S1746" t="s">
        <v>7873</v>
      </c>
      <c r="T1746" t="s">
        <v>7979</v>
      </c>
      <c r="U1746" t="s">
        <v>7265</v>
      </c>
      <c r="V1746" t="s">
        <v>7265</v>
      </c>
      <c r="W1746" t="s">
        <v>37</v>
      </c>
      <c r="X1746" t="s">
        <v>37</v>
      </c>
      <c r="Y1746" t="s">
        <v>37</v>
      </c>
      <c r="Z1746" t="s">
        <v>7980</v>
      </c>
      <c r="AA1746" t="s">
        <v>44</v>
      </c>
      <c r="AB1746" t="s">
        <v>44</v>
      </c>
      <c r="AC1746" t="s">
        <v>45</v>
      </c>
      <c r="AD1746" t="s">
        <v>1847</v>
      </c>
      <c r="AE1746" t="s">
        <v>7607</v>
      </c>
      <c r="AF1746" t="s">
        <v>48</v>
      </c>
      <c r="AG1746">
        <v>621922</v>
      </c>
      <c r="AH1746">
        <v>1</v>
      </c>
      <c r="AI1746">
        <v>1</v>
      </c>
    </row>
    <row r="1747" spans="1:35" ht="16.850000000000001" customHeight="1">
      <c r="A1747" s="65" t="str">
        <f>IF(L1747="","",IF(COUNTIF(Wip!K:K,L1747)=0,IF(W1747="","KGB","KBB"),IF(AND(_xlfn.IFNA(VLOOKUP(L1747,Wip!K:M,3,0),"")="Y",Q1747="MTCAPPLYCONF"),"On Hold",IF(W1747="","KGB","KBB"))))</f>
        <v>KGB</v>
      </c>
      <c r="B1747" s="65" t="str">
        <f>IF(A1747="on hold", "on hold",
 IF(A1747="KGB", "Standard Shipment",
  IF(IFERROR(IFERROR(VLOOKUP(L1747, List!D:J, 7, 0), VLOOKUP(L1747&amp;"", List!D:J, 7, 0)), 0)=0,
   IF(IFERROR(IFERROR(VLOOKUP(L1747, 'CND List'!$A:$C, 3, 0), VLOOKUP(L1747&amp;"", 'CND List'!$A:$C, 3, 0)), 0)=0,
    IF(A1747="KBB", "-", ""),
    IFERROR(VLOOKUP(L1747, 'CND List'!$A:$C, 3, 0), VLOOKUP(L1747&amp;"", 'CND List'!$A:$C, 3, 0))
   ),
   IFERROR(VLOOKUP(L1747, List!D:J, 7, 0), VLOOKUP(L1747&amp;"", List!D:J, 7, 0))
  )
 )
)</f>
        <v>Standard Shipment</v>
      </c>
      <c r="C1747" s="66" t="str">
        <f t="shared" si="28"/>
        <v>Standard Shipment</v>
      </c>
      <c r="D1747" s="67" t="str">
        <f ca="1">IF(C1747="Local Scrap","Closed",IFERROR(IF(A1747="kgb","Closed",IF(MID(C1747,5,1)="Q","Closed",LOOKUP(TODAY()-W1747, {0,31,91,181,366}, {"0-30天","31-90天","91-180天","181-365天","365天以上"}))), LOOKUP(TODAY()-Z1747, {0,31,91,181,366}, {"0-30天","31-90天","91-180天","181-365天","365天以上"})))</f>
        <v>Closed</v>
      </c>
      <c r="E1747" s="67" t="str" cm="1">
        <f t="array" ref="E1747">IF(A1747&lt;&gt;"kbb", "", IF(IFERROR(VALUE(V1747), 0)=MAX(INDEX(($A$2:$A$4929="kbb")*($L$2:$L$4929=L1747)*IFERROR(VALUE($V$2:$V$4929), 0), 0)), "最新", "歷史重複"))</f>
        <v/>
      </c>
      <c r="F1747" t="s">
        <v>7857</v>
      </c>
      <c r="G1747" t="s">
        <v>29</v>
      </c>
      <c r="H1747" t="s">
        <v>30</v>
      </c>
      <c r="I1747" t="s">
        <v>6154</v>
      </c>
      <c r="J1747" t="s">
        <v>7858</v>
      </c>
      <c r="K1747" t="s">
        <v>7859</v>
      </c>
      <c r="L1747" t="s">
        <v>7981</v>
      </c>
      <c r="M1747" t="s">
        <v>2278</v>
      </c>
      <c r="N1747" t="s">
        <v>1843</v>
      </c>
      <c r="O1747" t="s">
        <v>37</v>
      </c>
      <c r="P1747" t="s">
        <v>7982</v>
      </c>
      <c r="Q1747" t="s">
        <v>38</v>
      </c>
      <c r="R1747" t="s">
        <v>743</v>
      </c>
      <c r="S1747" t="s">
        <v>7873</v>
      </c>
      <c r="T1747" t="s">
        <v>7983</v>
      </c>
      <c r="U1747" t="s">
        <v>7265</v>
      </c>
      <c r="V1747" t="s">
        <v>7265</v>
      </c>
      <c r="W1747" t="s">
        <v>37</v>
      </c>
      <c r="X1747" t="s">
        <v>37</v>
      </c>
      <c r="Y1747" t="s">
        <v>37</v>
      </c>
      <c r="Z1747" t="s">
        <v>7984</v>
      </c>
      <c r="AA1747" t="s">
        <v>44</v>
      </c>
      <c r="AB1747" t="s">
        <v>44</v>
      </c>
      <c r="AC1747" t="s">
        <v>45</v>
      </c>
      <c r="AD1747" t="s">
        <v>1847</v>
      </c>
      <c r="AE1747" t="s">
        <v>7607</v>
      </c>
      <c r="AF1747" t="s">
        <v>48</v>
      </c>
      <c r="AG1747">
        <v>621922</v>
      </c>
      <c r="AH1747">
        <v>1</v>
      </c>
      <c r="AI1747">
        <v>1</v>
      </c>
    </row>
    <row r="1748" spans="1:35" ht="16.850000000000001" customHeight="1">
      <c r="A1748" s="65" t="str">
        <f>IF(L1748="","",IF(COUNTIF(Wip!K:K,L1748)=0,IF(W1748="","KGB","KBB"),IF(AND(_xlfn.IFNA(VLOOKUP(L1748,Wip!K:M,3,0),"")="Y",Q1748="MTCAPPLYCONF"),"On Hold",IF(W1748="","KGB","KBB"))))</f>
        <v>KGB</v>
      </c>
      <c r="B1748" s="65" t="str">
        <f>IF(A1748="on hold", "on hold",
 IF(A1748="KGB", "Standard Shipment",
  IF(IFERROR(IFERROR(VLOOKUP(L1748, List!D:J, 7, 0), VLOOKUP(L1748&amp;"", List!D:J, 7, 0)), 0)=0,
   IF(IFERROR(IFERROR(VLOOKUP(L1748, 'CND List'!$A:$C, 3, 0), VLOOKUP(L1748&amp;"", 'CND List'!$A:$C, 3, 0)), 0)=0,
    IF(A1748="KBB", "-", ""),
    IFERROR(VLOOKUP(L1748, 'CND List'!$A:$C, 3, 0), VLOOKUP(L1748&amp;"", 'CND List'!$A:$C, 3, 0))
   ),
   IFERROR(VLOOKUP(L1748, List!D:J, 7, 0), VLOOKUP(L1748&amp;"", List!D:J, 7, 0))
  )
 )
)</f>
        <v>Standard Shipment</v>
      </c>
      <c r="C1748" s="66" t="str">
        <f t="shared" si="28"/>
        <v>Standard Shipment</v>
      </c>
      <c r="D1748" s="67" t="str">
        <f ca="1">IF(C1748="Local Scrap","Closed",IFERROR(IF(A1748="kgb","Closed",IF(MID(C1748,5,1)="Q","Closed",LOOKUP(TODAY()-W1748, {0,31,91,181,366}, {"0-30天","31-90天","91-180天","181-365天","365天以上"}))), LOOKUP(TODAY()-Z1748, {0,31,91,181,366}, {"0-30天","31-90天","91-180天","181-365天","365天以上"})))</f>
        <v>Closed</v>
      </c>
      <c r="E1748" s="67" t="str" cm="1">
        <f t="array" ref="E1748">IF(A1748&lt;&gt;"kbb", "", IF(IFERROR(VALUE(V1748), 0)=MAX(INDEX(($A$2:$A$4929="kbb")*($L$2:$L$4929=L1748)*IFERROR(VALUE($V$2:$V$4929), 0), 0)), "最新", "歷史重複"))</f>
        <v/>
      </c>
      <c r="F1748" t="s">
        <v>7857</v>
      </c>
      <c r="G1748" t="s">
        <v>29</v>
      </c>
      <c r="H1748" t="s">
        <v>30</v>
      </c>
      <c r="I1748" t="s">
        <v>6154</v>
      </c>
      <c r="J1748" t="s">
        <v>7858</v>
      </c>
      <c r="K1748" t="s">
        <v>7859</v>
      </c>
      <c r="L1748" t="s">
        <v>7985</v>
      </c>
      <c r="M1748" t="s">
        <v>2278</v>
      </c>
      <c r="N1748" t="s">
        <v>1843</v>
      </c>
      <c r="O1748" t="s">
        <v>37</v>
      </c>
      <c r="P1748" t="s">
        <v>7986</v>
      </c>
      <c r="Q1748" t="s">
        <v>38</v>
      </c>
      <c r="R1748" t="s">
        <v>743</v>
      </c>
      <c r="S1748" t="s">
        <v>7873</v>
      </c>
      <c r="T1748" t="s">
        <v>7987</v>
      </c>
      <c r="U1748" t="s">
        <v>7265</v>
      </c>
      <c r="V1748" t="s">
        <v>7265</v>
      </c>
      <c r="W1748" t="s">
        <v>37</v>
      </c>
      <c r="X1748" t="s">
        <v>37</v>
      </c>
      <c r="Y1748" t="s">
        <v>37</v>
      </c>
      <c r="Z1748" t="s">
        <v>7988</v>
      </c>
      <c r="AA1748" t="s">
        <v>44</v>
      </c>
      <c r="AB1748" t="s">
        <v>44</v>
      </c>
      <c r="AC1748" t="s">
        <v>45</v>
      </c>
      <c r="AD1748" t="s">
        <v>1847</v>
      </c>
      <c r="AE1748" t="s">
        <v>7607</v>
      </c>
      <c r="AF1748" t="s">
        <v>48</v>
      </c>
      <c r="AG1748">
        <v>621922</v>
      </c>
      <c r="AH1748">
        <v>1</v>
      </c>
      <c r="AI1748">
        <v>1</v>
      </c>
    </row>
    <row r="1749" spans="1:35" ht="16.850000000000001" customHeight="1">
      <c r="A1749" s="65" t="str">
        <f>IF(L1749="","",IF(COUNTIF(Wip!K:K,L1749)=0,IF(W1749="","KGB","KBB"),IF(AND(_xlfn.IFNA(VLOOKUP(L1749,Wip!K:M,3,0),"")="Y",Q1749="MTCAPPLYCONF"),"On Hold",IF(W1749="","KGB","KBB"))))</f>
        <v>KGB</v>
      </c>
      <c r="B1749" s="65" t="str">
        <f>IF(A1749="on hold", "on hold",
 IF(A1749="KGB", "Standard Shipment",
  IF(IFERROR(IFERROR(VLOOKUP(L1749, List!D:J, 7, 0), VLOOKUP(L1749&amp;"", List!D:J, 7, 0)), 0)=0,
   IF(IFERROR(IFERROR(VLOOKUP(L1749, 'CND List'!$A:$C, 3, 0), VLOOKUP(L1749&amp;"", 'CND List'!$A:$C, 3, 0)), 0)=0,
    IF(A1749="KBB", "-", ""),
    IFERROR(VLOOKUP(L1749, 'CND List'!$A:$C, 3, 0), VLOOKUP(L1749&amp;"", 'CND List'!$A:$C, 3, 0))
   ),
   IFERROR(VLOOKUP(L1749, List!D:J, 7, 0), VLOOKUP(L1749&amp;"", List!D:J, 7, 0))
  )
 )
)</f>
        <v>Standard Shipment</v>
      </c>
      <c r="C1749" s="66" t="str">
        <f t="shared" si="28"/>
        <v>Standard Shipment</v>
      </c>
      <c r="D1749" s="67" t="str">
        <f ca="1">IF(C1749="Local Scrap","Closed",IFERROR(IF(A1749="kgb","Closed",IF(MID(C1749,5,1)="Q","Closed",LOOKUP(TODAY()-W1749, {0,31,91,181,366}, {"0-30天","31-90天","91-180天","181-365天","365天以上"}))), LOOKUP(TODAY()-Z1749, {0,31,91,181,366}, {"0-30天","31-90天","91-180天","181-365天","365天以上"})))</f>
        <v>Closed</v>
      </c>
      <c r="E1749" s="67" t="str" cm="1">
        <f t="array" ref="E1749">IF(A1749&lt;&gt;"kbb", "", IF(IFERROR(VALUE(V1749), 0)=MAX(INDEX(($A$2:$A$4929="kbb")*($L$2:$L$4929=L1749)*IFERROR(VALUE($V$2:$V$4929), 0), 0)), "最新", "歷史重複"))</f>
        <v/>
      </c>
      <c r="F1749" t="s">
        <v>7857</v>
      </c>
      <c r="G1749" t="s">
        <v>29</v>
      </c>
      <c r="H1749" t="s">
        <v>30</v>
      </c>
      <c r="I1749" t="s">
        <v>6154</v>
      </c>
      <c r="J1749" t="s">
        <v>7858</v>
      </c>
      <c r="K1749" t="s">
        <v>7859</v>
      </c>
      <c r="L1749" t="s">
        <v>7989</v>
      </c>
      <c r="M1749" t="s">
        <v>4164</v>
      </c>
      <c r="N1749" t="s">
        <v>4165</v>
      </c>
      <c r="O1749" t="s">
        <v>37</v>
      </c>
      <c r="P1749" t="s">
        <v>7990</v>
      </c>
      <c r="Q1749" t="s">
        <v>38</v>
      </c>
      <c r="R1749" t="s">
        <v>743</v>
      </c>
      <c r="S1749" t="s">
        <v>7862</v>
      </c>
      <c r="T1749" t="s">
        <v>7991</v>
      </c>
      <c r="U1749" t="s">
        <v>7414</v>
      </c>
      <c r="V1749" t="s">
        <v>7414</v>
      </c>
      <c r="W1749" t="s">
        <v>37</v>
      </c>
      <c r="X1749" t="s">
        <v>37</v>
      </c>
      <c r="Y1749" t="s">
        <v>37</v>
      </c>
      <c r="Z1749" t="s">
        <v>7992</v>
      </c>
      <c r="AA1749" t="s">
        <v>44</v>
      </c>
      <c r="AB1749" t="s">
        <v>44</v>
      </c>
      <c r="AC1749" t="s">
        <v>45</v>
      </c>
      <c r="AD1749" t="s">
        <v>1532</v>
      </c>
      <c r="AE1749" t="s">
        <v>7416</v>
      </c>
      <c r="AF1749" t="s">
        <v>48</v>
      </c>
      <c r="AG1749">
        <v>621845</v>
      </c>
      <c r="AH1749">
        <v>1</v>
      </c>
      <c r="AI1749">
        <v>1</v>
      </c>
    </row>
    <row r="1750" spans="1:35" ht="16.850000000000001" customHeight="1">
      <c r="A1750" s="65" t="str">
        <f>IF(L1750="","",IF(COUNTIF(Wip!K:K,L1750)=0,IF(W1750="","KGB","KBB"),IF(AND(_xlfn.IFNA(VLOOKUP(L1750,Wip!K:M,3,0),"")="Y",Q1750="MTCAPPLYCONF"),"On Hold",IF(W1750="","KGB","KBB"))))</f>
        <v>KGB</v>
      </c>
      <c r="B1750" s="65" t="str">
        <f>IF(A1750="on hold", "on hold",
 IF(A1750="KGB", "Standard Shipment",
  IF(IFERROR(IFERROR(VLOOKUP(L1750, List!D:J, 7, 0), VLOOKUP(L1750&amp;"", List!D:J, 7, 0)), 0)=0,
   IF(IFERROR(IFERROR(VLOOKUP(L1750, 'CND List'!$A:$C, 3, 0), VLOOKUP(L1750&amp;"", 'CND List'!$A:$C, 3, 0)), 0)=0,
    IF(A1750="KBB", "-", ""),
    IFERROR(VLOOKUP(L1750, 'CND List'!$A:$C, 3, 0), VLOOKUP(L1750&amp;"", 'CND List'!$A:$C, 3, 0))
   ),
   IFERROR(VLOOKUP(L1750, List!D:J, 7, 0), VLOOKUP(L1750&amp;"", List!D:J, 7, 0))
  )
 )
)</f>
        <v>Standard Shipment</v>
      </c>
      <c r="C1750" s="66" t="str">
        <f t="shared" si="28"/>
        <v>Standard Shipment</v>
      </c>
      <c r="D1750" s="67" t="str">
        <f ca="1">IF(C1750="Local Scrap","Closed",IFERROR(IF(A1750="kgb","Closed",IF(MID(C1750,5,1)="Q","Closed",LOOKUP(TODAY()-W1750, {0,31,91,181,366}, {"0-30天","31-90天","91-180天","181-365天","365天以上"}))), LOOKUP(TODAY()-Z1750, {0,31,91,181,366}, {"0-30天","31-90天","91-180天","181-365天","365天以上"})))</f>
        <v>Closed</v>
      </c>
      <c r="E1750" s="67" t="str" cm="1">
        <f t="array" ref="E1750">IF(A1750&lt;&gt;"kbb", "", IF(IFERROR(VALUE(V1750), 0)=MAX(INDEX(($A$2:$A$4929="kbb")*($L$2:$L$4929=L1750)*IFERROR(VALUE($V$2:$V$4929), 0), 0)), "最新", "歷史重複"))</f>
        <v/>
      </c>
      <c r="F1750" t="s">
        <v>7857</v>
      </c>
      <c r="G1750" t="s">
        <v>29</v>
      </c>
      <c r="H1750" t="s">
        <v>30</v>
      </c>
      <c r="I1750" t="s">
        <v>6154</v>
      </c>
      <c r="J1750" t="s">
        <v>7858</v>
      </c>
      <c r="K1750" t="s">
        <v>7859</v>
      </c>
      <c r="L1750" t="s">
        <v>7993</v>
      </c>
      <c r="M1750" t="s">
        <v>7994</v>
      </c>
      <c r="N1750" t="s">
        <v>2360</v>
      </c>
      <c r="O1750" t="s">
        <v>7995</v>
      </c>
      <c r="P1750" t="s">
        <v>7996</v>
      </c>
      <c r="Q1750" t="s">
        <v>38</v>
      </c>
      <c r="R1750" t="s">
        <v>743</v>
      </c>
      <c r="S1750" t="s">
        <v>7862</v>
      </c>
      <c r="T1750" t="s">
        <v>7997</v>
      </c>
      <c r="U1750" t="s">
        <v>7265</v>
      </c>
      <c r="V1750" t="s">
        <v>7265</v>
      </c>
      <c r="W1750" t="s">
        <v>37</v>
      </c>
      <c r="X1750" t="s">
        <v>37</v>
      </c>
      <c r="Y1750" t="s">
        <v>37</v>
      </c>
      <c r="Z1750" t="s">
        <v>7998</v>
      </c>
      <c r="AA1750" t="s">
        <v>44</v>
      </c>
      <c r="AB1750" t="s">
        <v>44</v>
      </c>
      <c r="AC1750" t="s">
        <v>45</v>
      </c>
      <c r="AD1750" t="s">
        <v>1532</v>
      </c>
      <c r="AE1750" t="s">
        <v>7607</v>
      </c>
      <c r="AF1750" t="s">
        <v>48</v>
      </c>
      <c r="AG1750">
        <v>621922</v>
      </c>
      <c r="AH1750">
        <v>1</v>
      </c>
      <c r="AI1750">
        <v>1</v>
      </c>
    </row>
    <row r="1751" spans="1:35" ht="16.850000000000001" customHeight="1">
      <c r="A1751" s="65" t="str">
        <f>IF(L1751="","",IF(COUNTIF(Wip!K:K,L1751)=0,IF(W1751="","KGB","KBB"),IF(AND(_xlfn.IFNA(VLOOKUP(L1751,Wip!K:M,3,0),"")="Y",Q1751="MTCAPPLYCONF"),"On Hold",IF(W1751="","KGB","KBB"))))</f>
        <v>KBB</v>
      </c>
      <c r="B1751" s="65">
        <f>IF(A1751="on hold", "on hold",
 IF(A1751="KGB", "Standard Shipment",
  IF(IFERROR(IFERROR(VLOOKUP(L1751, List!D:J, 7, 0), VLOOKUP(L1751&amp;"", List!D:J, 7, 0)), 0)=0,
   IF(IFERROR(IFERROR(VLOOKUP(L1751, 'CND List'!$A:$C, 3, 0), VLOOKUP(L1751&amp;"", 'CND List'!$A:$C, 3, 0)), 0)=0,
    IF(A1751="KBB", "-", ""),
    IFERROR(VLOOKUP(L1751, 'CND List'!$A:$C, 3, 0), VLOOKUP(L1751&amp;"", 'CND List'!$A:$C, 3, 0))
   ),
   IFERROR(VLOOKUP(L1751, List!D:J, 7, 0), VLOOKUP(L1751&amp;"", List!D:J, 7, 0))
  )
 )
)</f>
        <v>46126</v>
      </c>
      <c r="C1751" s="66" t="str">
        <f t="shared" si="28"/>
        <v>2026Q2</v>
      </c>
      <c r="D1751" s="67" t="str">
        <f ca="1">IF(C1751="Local Scrap","Closed",IFERROR(IF(A1751="kgb","Closed",IF(MID(C1751,5,1)="Q","Closed",LOOKUP(TODAY()-W1751, {0,31,91,181,366}, {"0-30天","31-90天","91-180天","181-365天","365天以上"}))), LOOKUP(TODAY()-Z1751, {0,31,91,181,366}, {"0-30天","31-90天","91-180天","181-365天","365天以上"})))</f>
        <v>Closed</v>
      </c>
      <c r="E1751" s="67" t="str" cm="1">
        <f t="array" ref="E1751">IF(A1751&lt;&gt;"kbb", "", IF(IFERROR(VALUE(V1751), 0)=MAX(INDEX(($A$2:$A$4929="kbb")*($L$2:$L$4929=L1751)*IFERROR(VALUE($V$2:$V$4929), 0), 0)), "最新", "歷史重複"))</f>
        <v>最新</v>
      </c>
      <c r="F1751" t="s">
        <v>7857</v>
      </c>
      <c r="G1751" t="s">
        <v>29</v>
      </c>
      <c r="H1751" t="s">
        <v>30</v>
      </c>
      <c r="I1751" t="s">
        <v>6154</v>
      </c>
      <c r="J1751" t="s">
        <v>7858</v>
      </c>
      <c r="K1751" t="s">
        <v>7859</v>
      </c>
      <c r="L1751" t="s">
        <v>7999</v>
      </c>
      <c r="M1751" t="s">
        <v>1527</v>
      </c>
      <c r="N1751" t="s">
        <v>1528</v>
      </c>
      <c r="O1751" t="s">
        <v>7861</v>
      </c>
      <c r="P1751" t="s">
        <v>7999</v>
      </c>
      <c r="Q1751" t="s">
        <v>38</v>
      </c>
      <c r="R1751" t="s">
        <v>53</v>
      </c>
      <c r="S1751" t="s">
        <v>7862</v>
      </c>
      <c r="T1751" t="s">
        <v>37</v>
      </c>
      <c r="U1751" t="s">
        <v>37</v>
      </c>
      <c r="V1751" t="s">
        <v>8000</v>
      </c>
      <c r="W1751" t="s">
        <v>113</v>
      </c>
      <c r="X1751" t="s">
        <v>114</v>
      </c>
      <c r="Y1751" t="s">
        <v>8001</v>
      </c>
      <c r="Z1751" t="s">
        <v>8002</v>
      </c>
      <c r="AA1751" t="s">
        <v>44</v>
      </c>
      <c r="AB1751" t="s">
        <v>44</v>
      </c>
      <c r="AC1751" t="s">
        <v>117</v>
      </c>
      <c r="AD1751" t="s">
        <v>1532</v>
      </c>
      <c r="AE1751" t="s">
        <v>37</v>
      </c>
      <c r="AF1751" t="s">
        <v>37</v>
      </c>
      <c r="AG1751" t="s">
        <v>37</v>
      </c>
      <c r="AH1751" t="s">
        <v>37</v>
      </c>
      <c r="AI1751" t="s">
        <v>37</v>
      </c>
    </row>
    <row r="1752" spans="1:35" ht="16.850000000000001" customHeight="1">
      <c r="A1752" s="65" t="str">
        <f>IF(L1752="","",IF(COUNTIF(Wip!K:K,L1752)=0,IF(W1752="","KGB","KBB"),IF(AND(_xlfn.IFNA(VLOOKUP(L1752,Wip!K:M,3,0),"")="Y",Q1752="MTCAPPLYCONF"),"On Hold",IF(W1752="","KGB","KBB"))))</f>
        <v>KBB</v>
      </c>
      <c r="B1752" s="65">
        <f>IF(A1752="on hold", "on hold",
 IF(A1752="KGB", "Standard Shipment",
  IF(IFERROR(IFERROR(VLOOKUP(L1752, List!D:J, 7, 0), VLOOKUP(L1752&amp;"", List!D:J, 7, 0)), 0)=0,
   IF(IFERROR(IFERROR(VLOOKUP(L1752, 'CND List'!$A:$C, 3, 0), VLOOKUP(L1752&amp;"", 'CND List'!$A:$C, 3, 0)), 0)=0,
    IF(A1752="KBB", "-", ""),
    IFERROR(VLOOKUP(L1752, 'CND List'!$A:$C, 3, 0), VLOOKUP(L1752&amp;"", 'CND List'!$A:$C, 3, 0))
   ),
   IFERROR(VLOOKUP(L1752, List!D:J, 7, 0), VLOOKUP(L1752&amp;"", List!D:J, 7, 0))
  )
 )
)</f>
        <v>46281</v>
      </c>
      <c r="C1752" s="66" t="str">
        <f t="shared" si="28"/>
        <v>2026Q3</v>
      </c>
      <c r="D1752" s="67" t="str">
        <f ca="1">IF(C1752="Local Scrap","Closed",IFERROR(IF(A1752="kgb","Closed",IF(MID(C1752,5,1)="Q","Closed",LOOKUP(TODAY()-W1752, {0,31,91,181,366}, {"0-30天","31-90天","91-180天","181-365天","365天以上"}))), LOOKUP(TODAY()-Z1752, {0,31,91,181,366}, {"0-30天","31-90天","91-180天","181-365天","365天以上"})))</f>
        <v>Closed</v>
      </c>
      <c r="E1752" s="67" t="str" cm="1">
        <f t="array" ref="E1752">IF(A1752&lt;&gt;"kbb", "", IF(IFERROR(VALUE(V1752), 0)=MAX(INDEX(($A$2:$A$4929="kbb")*($L$2:$L$4929=L1752)*IFERROR(VALUE($V$2:$V$4929), 0), 0)), "最新", "歷史重複"))</f>
        <v>最新</v>
      </c>
      <c r="F1752" t="s">
        <v>7857</v>
      </c>
      <c r="G1752" t="s">
        <v>29</v>
      </c>
      <c r="H1752" t="s">
        <v>30</v>
      </c>
      <c r="I1752" t="s">
        <v>6154</v>
      </c>
      <c r="J1752" t="s">
        <v>7858</v>
      </c>
      <c r="K1752" t="s">
        <v>7859</v>
      </c>
      <c r="L1752" t="s">
        <v>8003</v>
      </c>
      <c r="M1752" t="s">
        <v>2359</v>
      </c>
      <c r="N1752" t="s">
        <v>2360</v>
      </c>
      <c r="O1752" t="s">
        <v>37</v>
      </c>
      <c r="P1752" t="s">
        <v>8003</v>
      </c>
      <c r="Q1752" t="s">
        <v>38</v>
      </c>
      <c r="R1752" t="s">
        <v>1881</v>
      </c>
      <c r="S1752" t="s">
        <v>7862</v>
      </c>
      <c r="T1752" t="s">
        <v>37</v>
      </c>
      <c r="U1752" t="s">
        <v>37</v>
      </c>
      <c r="V1752" t="s">
        <v>8004</v>
      </c>
      <c r="W1752" t="s">
        <v>1252</v>
      </c>
      <c r="X1752" t="s">
        <v>1253</v>
      </c>
      <c r="Y1752" t="s">
        <v>3329</v>
      </c>
      <c r="Z1752" t="s">
        <v>8005</v>
      </c>
      <c r="AA1752" t="s">
        <v>44</v>
      </c>
      <c r="AB1752" t="s">
        <v>44</v>
      </c>
      <c r="AC1752" t="s">
        <v>1256</v>
      </c>
      <c r="AD1752" t="s">
        <v>1532</v>
      </c>
      <c r="AE1752" t="s">
        <v>37</v>
      </c>
      <c r="AF1752" t="s">
        <v>37</v>
      </c>
      <c r="AG1752" t="s">
        <v>37</v>
      </c>
      <c r="AH1752" t="s">
        <v>37</v>
      </c>
      <c r="AI1752" t="s">
        <v>37</v>
      </c>
    </row>
    <row r="1753" spans="1:35" ht="16.850000000000001" customHeight="1">
      <c r="A1753" s="65" t="str">
        <f>IF(L1753="","",IF(COUNTIF(Wip!K:K,L1753)=0,IF(W1753="","KGB","KBB"),IF(AND(_xlfn.IFNA(VLOOKUP(L1753,Wip!K:M,3,0),"")="Y",Q1753="MTCAPPLYCONF"),"On Hold",IF(W1753="","KGB","KBB"))))</f>
        <v>KGB</v>
      </c>
      <c r="B1753" s="65" t="str">
        <f>IF(A1753="on hold", "on hold",
 IF(A1753="KGB", "Standard Shipment",
  IF(IFERROR(IFERROR(VLOOKUP(L1753, List!D:J, 7, 0), VLOOKUP(L1753&amp;"", List!D:J, 7, 0)), 0)=0,
   IF(IFERROR(IFERROR(VLOOKUP(L1753, 'CND List'!$A:$C, 3, 0), VLOOKUP(L1753&amp;"", 'CND List'!$A:$C, 3, 0)), 0)=0,
    IF(A1753="KBB", "-", ""),
    IFERROR(VLOOKUP(L1753, 'CND List'!$A:$C, 3, 0), VLOOKUP(L1753&amp;"", 'CND List'!$A:$C, 3, 0))
   ),
   IFERROR(VLOOKUP(L1753, List!D:J, 7, 0), VLOOKUP(L1753&amp;"", List!D:J, 7, 0))
  )
 )
)</f>
        <v>Standard Shipment</v>
      </c>
      <c r="C1753" s="66" t="str">
        <f t="shared" si="28"/>
        <v>Standard Shipment</v>
      </c>
      <c r="D1753" s="67" t="str">
        <f ca="1">IF(C1753="Local Scrap","Closed",IFERROR(IF(A1753="kgb","Closed",IF(MID(C1753,5,1)="Q","Closed",LOOKUP(TODAY()-W1753, {0,31,91,181,366}, {"0-30天","31-90天","91-180天","181-365天","365天以上"}))), LOOKUP(TODAY()-Z1753, {0,31,91,181,366}, {"0-30天","31-90天","91-180天","181-365天","365天以上"})))</f>
        <v>Closed</v>
      </c>
      <c r="E1753" s="67" t="str" cm="1">
        <f t="array" ref="E1753">IF(A1753&lt;&gt;"kbb", "", IF(IFERROR(VALUE(V1753), 0)=MAX(INDEX(($A$2:$A$4929="kbb")*($L$2:$L$4929=L1753)*IFERROR(VALUE($V$2:$V$4929), 0), 0)), "最新", "歷史重複"))</f>
        <v/>
      </c>
      <c r="F1753" t="s">
        <v>7857</v>
      </c>
      <c r="G1753" t="s">
        <v>29</v>
      </c>
      <c r="H1753" t="s">
        <v>30</v>
      </c>
      <c r="I1753" t="s">
        <v>6154</v>
      </c>
      <c r="J1753" t="s">
        <v>7858</v>
      </c>
      <c r="K1753" t="s">
        <v>7859</v>
      </c>
      <c r="L1753" t="s">
        <v>8006</v>
      </c>
      <c r="M1753" t="s">
        <v>7281</v>
      </c>
      <c r="N1753" t="s">
        <v>7282</v>
      </c>
      <c r="O1753" t="s">
        <v>37</v>
      </c>
      <c r="P1753" t="s">
        <v>8007</v>
      </c>
      <c r="Q1753" t="s">
        <v>38</v>
      </c>
      <c r="R1753" t="s">
        <v>743</v>
      </c>
      <c r="S1753" t="s">
        <v>7862</v>
      </c>
      <c r="T1753" t="s">
        <v>8008</v>
      </c>
      <c r="U1753" t="s">
        <v>7290</v>
      </c>
      <c r="V1753" t="s">
        <v>7290</v>
      </c>
      <c r="W1753" t="s">
        <v>37</v>
      </c>
      <c r="X1753" t="s">
        <v>37</v>
      </c>
      <c r="Y1753" t="s">
        <v>37</v>
      </c>
      <c r="Z1753" t="s">
        <v>8009</v>
      </c>
      <c r="AA1753" t="s">
        <v>44</v>
      </c>
      <c r="AB1753" t="s">
        <v>44</v>
      </c>
      <c r="AC1753" t="s">
        <v>45</v>
      </c>
      <c r="AD1753" t="s">
        <v>1302</v>
      </c>
      <c r="AE1753" t="s">
        <v>7323</v>
      </c>
      <c r="AF1753" t="s">
        <v>48</v>
      </c>
      <c r="AG1753">
        <v>621802</v>
      </c>
      <c r="AH1753">
        <v>1</v>
      </c>
      <c r="AI1753">
        <v>1</v>
      </c>
    </row>
    <row r="1754" spans="1:35" ht="16.850000000000001" customHeight="1">
      <c r="A1754" s="65" t="str">
        <f>IF(L1754="","",IF(COUNTIF(Wip!K:K,L1754)=0,IF(W1754="","KGB","KBB"),IF(AND(_xlfn.IFNA(VLOOKUP(L1754,Wip!K:M,3,0),"")="Y",Q1754="MTCAPPLYCONF"),"On Hold",IF(W1754="","KGB","KBB"))))</f>
        <v>KGB</v>
      </c>
      <c r="B1754" s="65" t="str">
        <f>IF(A1754="on hold", "on hold",
 IF(A1754="KGB", "Standard Shipment",
  IF(IFERROR(IFERROR(VLOOKUP(L1754, List!D:J, 7, 0), VLOOKUP(L1754&amp;"", List!D:J, 7, 0)), 0)=0,
   IF(IFERROR(IFERROR(VLOOKUP(L1754, 'CND List'!$A:$C, 3, 0), VLOOKUP(L1754&amp;"", 'CND List'!$A:$C, 3, 0)), 0)=0,
    IF(A1754="KBB", "-", ""),
    IFERROR(VLOOKUP(L1754, 'CND List'!$A:$C, 3, 0), VLOOKUP(L1754&amp;"", 'CND List'!$A:$C, 3, 0))
   ),
   IFERROR(VLOOKUP(L1754, List!D:J, 7, 0), VLOOKUP(L1754&amp;"", List!D:J, 7, 0))
  )
 )
)</f>
        <v>Standard Shipment</v>
      </c>
      <c r="C1754" s="66" t="str">
        <f t="shared" si="28"/>
        <v>Standard Shipment</v>
      </c>
      <c r="D1754" s="67" t="str">
        <f ca="1">IF(C1754="Local Scrap","Closed",IFERROR(IF(A1754="kgb","Closed",IF(MID(C1754,5,1)="Q","Closed",LOOKUP(TODAY()-W1754, {0,31,91,181,366}, {"0-30天","31-90天","91-180天","181-365天","365天以上"}))), LOOKUP(TODAY()-Z1754, {0,31,91,181,366}, {"0-30天","31-90天","91-180天","181-365天","365天以上"})))</f>
        <v>Closed</v>
      </c>
      <c r="E1754" s="67" t="str" cm="1">
        <f t="array" ref="E1754">IF(A1754&lt;&gt;"kbb", "", IF(IFERROR(VALUE(V1754), 0)=MAX(INDEX(($A$2:$A$4929="kbb")*($L$2:$L$4929=L1754)*IFERROR(VALUE($V$2:$V$4929), 0), 0)), "最新", "歷史重複"))</f>
        <v/>
      </c>
      <c r="F1754" t="s">
        <v>7857</v>
      </c>
      <c r="G1754" t="s">
        <v>29</v>
      </c>
      <c r="H1754" t="s">
        <v>30</v>
      </c>
      <c r="I1754" t="s">
        <v>6154</v>
      </c>
      <c r="J1754" t="s">
        <v>7858</v>
      </c>
      <c r="K1754" t="s">
        <v>7859</v>
      </c>
      <c r="L1754" t="s">
        <v>8010</v>
      </c>
      <c r="M1754" t="s">
        <v>7281</v>
      </c>
      <c r="N1754" t="s">
        <v>7282</v>
      </c>
      <c r="O1754" t="s">
        <v>3419</v>
      </c>
      <c r="P1754" t="s">
        <v>8011</v>
      </c>
      <c r="Q1754" t="s">
        <v>38</v>
      </c>
      <c r="R1754" t="s">
        <v>53</v>
      </c>
      <c r="S1754" t="s">
        <v>7862</v>
      </c>
      <c r="T1754" t="s">
        <v>8012</v>
      </c>
      <c r="U1754" t="s">
        <v>7485</v>
      </c>
      <c r="V1754" t="s">
        <v>7485</v>
      </c>
      <c r="W1754" t="s">
        <v>37</v>
      </c>
      <c r="X1754" t="s">
        <v>37</v>
      </c>
      <c r="Y1754" t="s">
        <v>37</v>
      </c>
      <c r="Z1754" t="s">
        <v>8013</v>
      </c>
      <c r="AA1754" t="s">
        <v>44</v>
      </c>
      <c r="AB1754" t="s">
        <v>44</v>
      </c>
      <c r="AC1754" t="s">
        <v>45</v>
      </c>
      <c r="AD1754" t="s">
        <v>1302</v>
      </c>
      <c r="AE1754" t="s">
        <v>7487</v>
      </c>
      <c r="AF1754" t="s">
        <v>48</v>
      </c>
      <c r="AG1754">
        <v>621995</v>
      </c>
      <c r="AH1754">
        <v>1</v>
      </c>
      <c r="AI1754">
        <v>1</v>
      </c>
    </row>
    <row r="1755" spans="1:35" ht="16.850000000000001" customHeight="1">
      <c r="A1755" s="65" t="str">
        <f>IF(L1755="","",IF(COUNTIF(Wip!K:K,L1755)=0,IF(W1755="","KGB","KBB"),IF(AND(_xlfn.IFNA(VLOOKUP(L1755,Wip!K:M,3,0),"")="Y",Q1755="MTCAPPLYCONF"),"On Hold",IF(W1755="","KGB","KBB"))))</f>
        <v>KGB</v>
      </c>
      <c r="B1755" s="65" t="str">
        <f>IF(A1755="on hold", "on hold",
 IF(A1755="KGB", "Standard Shipment",
  IF(IFERROR(IFERROR(VLOOKUP(L1755, List!D:J, 7, 0), VLOOKUP(L1755&amp;"", List!D:J, 7, 0)), 0)=0,
   IF(IFERROR(IFERROR(VLOOKUP(L1755, 'CND List'!$A:$C, 3, 0), VLOOKUP(L1755&amp;"", 'CND List'!$A:$C, 3, 0)), 0)=0,
    IF(A1755="KBB", "-", ""),
    IFERROR(VLOOKUP(L1755, 'CND List'!$A:$C, 3, 0), VLOOKUP(L1755&amp;"", 'CND List'!$A:$C, 3, 0))
   ),
   IFERROR(VLOOKUP(L1755, List!D:J, 7, 0), VLOOKUP(L1755&amp;"", List!D:J, 7, 0))
  )
 )
)</f>
        <v>Standard Shipment</v>
      </c>
      <c r="C1755" s="66" t="str">
        <f t="shared" si="28"/>
        <v>Standard Shipment</v>
      </c>
      <c r="D1755" s="67" t="str">
        <f ca="1">IF(C1755="Local Scrap","Closed",IFERROR(IF(A1755="kgb","Closed",IF(MID(C1755,5,1)="Q","Closed",LOOKUP(TODAY()-W1755, {0,31,91,181,366}, {"0-30天","31-90天","91-180天","181-365天","365天以上"}))), LOOKUP(TODAY()-Z1755, {0,31,91,181,366}, {"0-30天","31-90天","91-180天","181-365天","365天以上"})))</f>
        <v>Closed</v>
      </c>
      <c r="E1755" s="67" t="str" cm="1">
        <f t="array" ref="E1755">IF(A1755&lt;&gt;"kbb", "", IF(IFERROR(VALUE(V1755), 0)=MAX(INDEX(($A$2:$A$4929="kbb")*($L$2:$L$4929=L1755)*IFERROR(VALUE($V$2:$V$4929), 0), 0)), "最新", "歷史重複"))</f>
        <v/>
      </c>
      <c r="F1755" t="s">
        <v>7857</v>
      </c>
      <c r="G1755" t="s">
        <v>29</v>
      </c>
      <c r="H1755" t="s">
        <v>30</v>
      </c>
      <c r="I1755" t="s">
        <v>6154</v>
      </c>
      <c r="J1755" t="s">
        <v>7858</v>
      </c>
      <c r="K1755" t="s">
        <v>7859</v>
      </c>
      <c r="L1755" t="s">
        <v>8014</v>
      </c>
      <c r="M1755" t="s">
        <v>7281</v>
      </c>
      <c r="N1755" t="s">
        <v>7282</v>
      </c>
      <c r="O1755" t="s">
        <v>37</v>
      </c>
      <c r="P1755" t="s">
        <v>8015</v>
      </c>
      <c r="Q1755" t="s">
        <v>38</v>
      </c>
      <c r="R1755" t="s">
        <v>743</v>
      </c>
      <c r="S1755" t="s">
        <v>7862</v>
      </c>
      <c r="T1755" t="s">
        <v>8016</v>
      </c>
      <c r="U1755" t="s">
        <v>7265</v>
      </c>
      <c r="V1755" t="s">
        <v>7265</v>
      </c>
      <c r="W1755" t="s">
        <v>37</v>
      </c>
      <c r="X1755" t="s">
        <v>37</v>
      </c>
      <c r="Y1755" t="s">
        <v>37</v>
      </c>
      <c r="Z1755" t="s">
        <v>8017</v>
      </c>
      <c r="AA1755" t="s">
        <v>44</v>
      </c>
      <c r="AB1755" t="s">
        <v>44</v>
      </c>
      <c r="AC1755" t="s">
        <v>45</v>
      </c>
      <c r="AD1755" t="s">
        <v>1302</v>
      </c>
      <c r="AE1755" t="s">
        <v>7607</v>
      </c>
      <c r="AF1755" t="s">
        <v>48</v>
      </c>
      <c r="AG1755">
        <v>621922</v>
      </c>
      <c r="AH1755">
        <v>1</v>
      </c>
      <c r="AI1755">
        <v>1</v>
      </c>
    </row>
    <row r="1756" spans="1:35" ht="16.850000000000001" customHeight="1">
      <c r="A1756" s="65" t="str">
        <f>IF(L1756="","",IF(COUNTIF(Wip!K:K,L1756)=0,IF(W1756="","KGB","KBB"),IF(AND(_xlfn.IFNA(VLOOKUP(L1756,Wip!K:M,3,0),"")="Y",Q1756="MTCAPPLYCONF"),"On Hold",IF(W1756="","KGB","KBB"))))</f>
        <v>KGB</v>
      </c>
      <c r="B1756" s="65" t="str">
        <f>IF(A1756="on hold", "on hold",
 IF(A1756="KGB", "Standard Shipment",
  IF(IFERROR(IFERROR(VLOOKUP(L1756, List!D:J, 7, 0), VLOOKUP(L1756&amp;"", List!D:J, 7, 0)), 0)=0,
   IF(IFERROR(IFERROR(VLOOKUP(L1756, 'CND List'!$A:$C, 3, 0), VLOOKUP(L1756&amp;"", 'CND List'!$A:$C, 3, 0)), 0)=0,
    IF(A1756="KBB", "-", ""),
    IFERROR(VLOOKUP(L1756, 'CND List'!$A:$C, 3, 0), VLOOKUP(L1756&amp;"", 'CND List'!$A:$C, 3, 0))
   ),
   IFERROR(VLOOKUP(L1756, List!D:J, 7, 0), VLOOKUP(L1756&amp;"", List!D:J, 7, 0))
  )
 )
)</f>
        <v>Standard Shipment</v>
      </c>
      <c r="C1756" s="66" t="str">
        <f t="shared" si="28"/>
        <v>Standard Shipment</v>
      </c>
      <c r="D1756" s="67" t="str">
        <f ca="1">IF(C1756="Local Scrap","Closed",IFERROR(IF(A1756="kgb","Closed",IF(MID(C1756,5,1)="Q","Closed",LOOKUP(TODAY()-W1756, {0,31,91,181,366}, {"0-30天","31-90天","91-180天","181-365天","365天以上"}))), LOOKUP(TODAY()-Z1756, {0,31,91,181,366}, {"0-30天","31-90天","91-180天","181-365天","365天以上"})))</f>
        <v>Closed</v>
      </c>
      <c r="E1756" s="67" t="str" cm="1">
        <f t="array" ref="E1756">IF(A1756&lt;&gt;"kbb", "", IF(IFERROR(VALUE(V1756), 0)=MAX(INDEX(($A$2:$A$4929="kbb")*($L$2:$L$4929=L1756)*IFERROR(VALUE($V$2:$V$4929), 0), 0)), "最新", "歷史重複"))</f>
        <v/>
      </c>
      <c r="F1756" t="s">
        <v>7857</v>
      </c>
      <c r="G1756" t="s">
        <v>29</v>
      </c>
      <c r="H1756" t="s">
        <v>30</v>
      </c>
      <c r="I1756" t="s">
        <v>6154</v>
      </c>
      <c r="J1756" t="s">
        <v>7858</v>
      </c>
      <c r="K1756" t="s">
        <v>7859</v>
      </c>
      <c r="L1756" t="s">
        <v>8018</v>
      </c>
      <c r="M1756" t="s">
        <v>7281</v>
      </c>
      <c r="N1756" t="s">
        <v>7282</v>
      </c>
      <c r="O1756" t="s">
        <v>3419</v>
      </c>
      <c r="P1756" t="s">
        <v>8019</v>
      </c>
      <c r="Q1756" t="s">
        <v>38</v>
      </c>
      <c r="R1756" t="s">
        <v>743</v>
      </c>
      <c r="S1756" t="s">
        <v>7862</v>
      </c>
      <c r="T1756" t="s">
        <v>8020</v>
      </c>
      <c r="U1756" t="s">
        <v>7414</v>
      </c>
      <c r="V1756" t="s">
        <v>7414</v>
      </c>
      <c r="W1756" t="s">
        <v>37</v>
      </c>
      <c r="X1756" t="s">
        <v>37</v>
      </c>
      <c r="Y1756" t="s">
        <v>37</v>
      </c>
      <c r="Z1756" t="s">
        <v>8021</v>
      </c>
      <c r="AA1756" t="s">
        <v>44</v>
      </c>
      <c r="AB1756" t="s">
        <v>44</v>
      </c>
      <c r="AC1756" t="s">
        <v>45</v>
      </c>
      <c r="AD1756" t="s">
        <v>1302</v>
      </c>
      <c r="AE1756" t="s">
        <v>7416</v>
      </c>
      <c r="AF1756" t="s">
        <v>48</v>
      </c>
      <c r="AG1756">
        <v>621845</v>
      </c>
      <c r="AH1756">
        <v>1</v>
      </c>
      <c r="AI1756">
        <v>1</v>
      </c>
    </row>
    <row r="1757" spans="1:35" ht="16.850000000000001" customHeight="1">
      <c r="A1757" s="65" t="str">
        <f>IF(L1757="","",IF(COUNTIF(Wip!K:K,L1757)=0,IF(W1757="","KGB","KBB"),IF(AND(_xlfn.IFNA(VLOOKUP(L1757,Wip!K:M,3,0),"")="Y",Q1757="MTCAPPLYCONF"),"On Hold",IF(W1757="","KGB","KBB"))))</f>
        <v>KGB</v>
      </c>
      <c r="B1757" s="65" t="str">
        <f>IF(A1757="on hold", "on hold",
 IF(A1757="KGB", "Standard Shipment",
  IF(IFERROR(IFERROR(VLOOKUP(L1757, List!D:J, 7, 0), VLOOKUP(L1757&amp;"", List!D:J, 7, 0)), 0)=0,
   IF(IFERROR(IFERROR(VLOOKUP(L1757, 'CND List'!$A:$C, 3, 0), VLOOKUP(L1757&amp;"", 'CND List'!$A:$C, 3, 0)), 0)=0,
    IF(A1757="KBB", "-", ""),
    IFERROR(VLOOKUP(L1757, 'CND List'!$A:$C, 3, 0), VLOOKUP(L1757&amp;"", 'CND List'!$A:$C, 3, 0))
   ),
   IFERROR(VLOOKUP(L1757, List!D:J, 7, 0), VLOOKUP(L1757&amp;"", List!D:J, 7, 0))
  )
 )
)</f>
        <v>Standard Shipment</v>
      </c>
      <c r="C1757" s="66" t="str">
        <f t="shared" si="28"/>
        <v>Standard Shipment</v>
      </c>
      <c r="D1757" s="67" t="str">
        <f ca="1">IF(C1757="Local Scrap","Closed",IFERROR(IF(A1757="kgb","Closed",IF(MID(C1757,5,1)="Q","Closed",LOOKUP(TODAY()-W1757, {0,31,91,181,366}, {"0-30天","31-90天","91-180天","181-365天","365天以上"}))), LOOKUP(TODAY()-Z1757, {0,31,91,181,366}, {"0-30天","31-90天","91-180天","181-365天","365天以上"})))</f>
        <v>Closed</v>
      </c>
      <c r="E1757" s="67" t="str" cm="1">
        <f t="array" ref="E1757">IF(A1757&lt;&gt;"kbb", "", IF(IFERROR(VALUE(V1757), 0)=MAX(INDEX(($A$2:$A$4929="kbb")*($L$2:$L$4929=L1757)*IFERROR(VALUE($V$2:$V$4929), 0), 0)), "最新", "歷史重複"))</f>
        <v/>
      </c>
      <c r="F1757" t="s">
        <v>7857</v>
      </c>
      <c r="G1757" t="s">
        <v>29</v>
      </c>
      <c r="H1757" t="s">
        <v>30</v>
      </c>
      <c r="I1757" t="s">
        <v>6154</v>
      </c>
      <c r="J1757" t="s">
        <v>7858</v>
      </c>
      <c r="K1757" t="s">
        <v>7859</v>
      </c>
      <c r="L1757" t="s">
        <v>8022</v>
      </c>
      <c r="M1757" t="s">
        <v>7281</v>
      </c>
      <c r="N1757" t="s">
        <v>7282</v>
      </c>
      <c r="O1757" t="s">
        <v>3419</v>
      </c>
      <c r="P1757" t="s">
        <v>8023</v>
      </c>
      <c r="Q1757" t="s">
        <v>38</v>
      </c>
      <c r="R1757" t="s">
        <v>743</v>
      </c>
      <c r="S1757" t="s">
        <v>7862</v>
      </c>
      <c r="T1757" t="s">
        <v>8024</v>
      </c>
      <c r="U1757" t="s">
        <v>7414</v>
      </c>
      <c r="V1757" t="s">
        <v>7414</v>
      </c>
      <c r="W1757" t="s">
        <v>37</v>
      </c>
      <c r="X1757" t="s">
        <v>37</v>
      </c>
      <c r="Y1757" t="s">
        <v>37</v>
      </c>
      <c r="Z1757" t="s">
        <v>8025</v>
      </c>
      <c r="AA1757" t="s">
        <v>44</v>
      </c>
      <c r="AB1757" t="s">
        <v>44</v>
      </c>
      <c r="AC1757" t="s">
        <v>45</v>
      </c>
      <c r="AD1757" t="s">
        <v>1302</v>
      </c>
      <c r="AE1757" t="s">
        <v>7416</v>
      </c>
      <c r="AF1757" t="s">
        <v>48</v>
      </c>
      <c r="AG1757">
        <v>621845</v>
      </c>
      <c r="AH1757">
        <v>1</v>
      </c>
      <c r="AI1757">
        <v>1</v>
      </c>
    </row>
    <row r="1758" spans="1:35" ht="16.850000000000001" customHeight="1">
      <c r="A1758" s="65" t="str">
        <f>IF(L1758="","",IF(COUNTIF(Wip!K:K,L1758)=0,IF(W1758="","KGB","KBB"),IF(AND(_xlfn.IFNA(VLOOKUP(L1758,Wip!K:M,3,0),"")="Y",Q1758="MTCAPPLYCONF"),"On Hold",IF(W1758="","KGB","KBB"))))</f>
        <v>KGB</v>
      </c>
      <c r="B1758" s="65" t="str">
        <f>IF(A1758="on hold", "on hold",
 IF(A1758="KGB", "Standard Shipment",
  IF(IFERROR(IFERROR(VLOOKUP(L1758, List!D:J, 7, 0), VLOOKUP(L1758&amp;"", List!D:J, 7, 0)), 0)=0,
   IF(IFERROR(IFERROR(VLOOKUP(L1758, 'CND List'!$A:$C, 3, 0), VLOOKUP(L1758&amp;"", 'CND List'!$A:$C, 3, 0)), 0)=0,
    IF(A1758="KBB", "-", ""),
    IFERROR(VLOOKUP(L1758, 'CND List'!$A:$C, 3, 0), VLOOKUP(L1758&amp;"", 'CND List'!$A:$C, 3, 0))
   ),
   IFERROR(VLOOKUP(L1758, List!D:J, 7, 0), VLOOKUP(L1758&amp;"", List!D:J, 7, 0))
  )
 )
)</f>
        <v>Standard Shipment</v>
      </c>
      <c r="C1758" s="66" t="str">
        <f t="shared" si="28"/>
        <v>Standard Shipment</v>
      </c>
      <c r="D1758" s="67" t="str">
        <f ca="1">IF(C1758="Local Scrap","Closed",IFERROR(IF(A1758="kgb","Closed",IF(MID(C1758,5,1)="Q","Closed",LOOKUP(TODAY()-W1758, {0,31,91,181,366}, {"0-30天","31-90天","91-180天","181-365天","365天以上"}))), LOOKUP(TODAY()-Z1758, {0,31,91,181,366}, {"0-30天","31-90天","91-180天","181-365天","365天以上"})))</f>
        <v>Closed</v>
      </c>
      <c r="E1758" s="67" t="str" cm="1">
        <f t="array" ref="E1758">IF(A1758&lt;&gt;"kbb", "", IF(IFERROR(VALUE(V1758), 0)=MAX(INDEX(($A$2:$A$4929="kbb")*($L$2:$L$4929=L1758)*IFERROR(VALUE($V$2:$V$4929), 0), 0)), "最新", "歷史重複"))</f>
        <v/>
      </c>
      <c r="F1758" t="s">
        <v>8026</v>
      </c>
      <c r="G1758" t="s">
        <v>29</v>
      </c>
      <c r="H1758" t="s">
        <v>30</v>
      </c>
      <c r="I1758" t="s">
        <v>6154</v>
      </c>
      <c r="J1758" t="s">
        <v>8027</v>
      </c>
      <c r="K1758" t="s">
        <v>8028</v>
      </c>
      <c r="L1758" t="s">
        <v>8029</v>
      </c>
      <c r="M1758" t="s">
        <v>981</v>
      </c>
      <c r="N1758" t="s">
        <v>556</v>
      </c>
      <c r="O1758" t="s">
        <v>37</v>
      </c>
      <c r="P1758" t="s">
        <v>8030</v>
      </c>
      <c r="Q1758" t="s">
        <v>38</v>
      </c>
      <c r="R1758" t="s">
        <v>53</v>
      </c>
      <c r="S1758" t="s">
        <v>8031</v>
      </c>
      <c r="T1758" t="s">
        <v>8032</v>
      </c>
      <c r="U1758" t="s">
        <v>8033</v>
      </c>
      <c r="V1758" t="s">
        <v>8033</v>
      </c>
      <c r="W1758" t="s">
        <v>37</v>
      </c>
      <c r="X1758" t="s">
        <v>37</v>
      </c>
      <c r="Y1758" t="s">
        <v>37</v>
      </c>
      <c r="Z1758" t="s">
        <v>8034</v>
      </c>
      <c r="AA1758" t="s">
        <v>44</v>
      </c>
      <c r="AB1758" t="s">
        <v>44</v>
      </c>
      <c r="AC1758" t="s">
        <v>45</v>
      </c>
      <c r="AD1758" t="s">
        <v>190</v>
      </c>
      <c r="AE1758" t="s">
        <v>8035</v>
      </c>
      <c r="AF1758" t="s">
        <v>48</v>
      </c>
      <c r="AG1758">
        <v>622129</v>
      </c>
      <c r="AH1758">
        <v>7.6</v>
      </c>
      <c r="AI1758">
        <v>7.6</v>
      </c>
    </row>
    <row r="1759" spans="1:35" ht="16.850000000000001" customHeight="1">
      <c r="A1759" s="65" t="str">
        <f>IF(L1759="","",IF(COUNTIF(Wip!K:K,L1759)=0,IF(W1759="","KGB","KBB"),IF(AND(_xlfn.IFNA(VLOOKUP(L1759,Wip!K:M,3,0),"")="Y",Q1759="MTCAPPLYCONF"),"On Hold",IF(W1759="","KGB","KBB"))))</f>
        <v>KGB</v>
      </c>
      <c r="B1759" s="65" t="str">
        <f>IF(A1759="on hold", "on hold",
 IF(A1759="KGB", "Standard Shipment",
  IF(IFERROR(IFERROR(VLOOKUP(L1759, List!D:J, 7, 0), VLOOKUP(L1759&amp;"", List!D:J, 7, 0)), 0)=0,
   IF(IFERROR(IFERROR(VLOOKUP(L1759, 'CND List'!$A:$C, 3, 0), VLOOKUP(L1759&amp;"", 'CND List'!$A:$C, 3, 0)), 0)=0,
    IF(A1759="KBB", "-", ""),
    IFERROR(VLOOKUP(L1759, 'CND List'!$A:$C, 3, 0), VLOOKUP(L1759&amp;"", 'CND List'!$A:$C, 3, 0))
   ),
   IFERROR(VLOOKUP(L1759, List!D:J, 7, 0), VLOOKUP(L1759&amp;"", List!D:J, 7, 0))
  )
 )
)</f>
        <v>Standard Shipment</v>
      </c>
      <c r="C1759" s="66" t="str">
        <f t="shared" si="28"/>
        <v>Standard Shipment</v>
      </c>
      <c r="D1759" s="67" t="str">
        <f ca="1">IF(C1759="Local Scrap","Closed",IFERROR(IF(A1759="kgb","Closed",IF(MID(C1759,5,1)="Q","Closed",LOOKUP(TODAY()-W1759, {0,31,91,181,366}, {"0-30天","31-90天","91-180天","181-365天","365天以上"}))), LOOKUP(TODAY()-Z1759, {0,31,91,181,366}, {"0-30天","31-90天","91-180天","181-365天","365天以上"})))</f>
        <v>Closed</v>
      </c>
      <c r="E1759" s="67" t="str" cm="1">
        <f t="array" ref="E1759">IF(A1759&lt;&gt;"kbb", "", IF(IFERROR(VALUE(V1759), 0)=MAX(INDEX(($A$2:$A$4929="kbb")*($L$2:$L$4929=L1759)*IFERROR(VALUE($V$2:$V$4929), 0), 0)), "最新", "歷史重複"))</f>
        <v/>
      </c>
      <c r="F1759" t="s">
        <v>8026</v>
      </c>
      <c r="G1759" t="s">
        <v>29</v>
      </c>
      <c r="H1759" t="s">
        <v>30</v>
      </c>
      <c r="I1759" t="s">
        <v>6154</v>
      </c>
      <c r="J1759" t="s">
        <v>8027</v>
      </c>
      <c r="K1759" t="s">
        <v>8028</v>
      </c>
      <c r="L1759" t="s">
        <v>8036</v>
      </c>
      <c r="M1759" t="s">
        <v>205</v>
      </c>
      <c r="N1759" t="s">
        <v>206</v>
      </c>
      <c r="O1759" t="s">
        <v>37</v>
      </c>
      <c r="P1759" t="s">
        <v>8037</v>
      </c>
      <c r="Q1759" t="s">
        <v>38</v>
      </c>
      <c r="R1759" t="s">
        <v>53</v>
      </c>
      <c r="S1759" t="s">
        <v>8031</v>
      </c>
      <c r="T1759" t="s">
        <v>8038</v>
      </c>
      <c r="U1759" t="s">
        <v>8033</v>
      </c>
      <c r="V1759" t="s">
        <v>8033</v>
      </c>
      <c r="W1759" t="s">
        <v>37</v>
      </c>
      <c r="X1759" t="s">
        <v>37</v>
      </c>
      <c r="Y1759" t="s">
        <v>37</v>
      </c>
      <c r="Z1759" t="s">
        <v>8039</v>
      </c>
      <c r="AA1759" t="s">
        <v>44</v>
      </c>
      <c r="AB1759" t="s">
        <v>44</v>
      </c>
      <c r="AC1759" t="s">
        <v>45</v>
      </c>
      <c r="AD1759" t="s">
        <v>190</v>
      </c>
      <c r="AE1759" t="s">
        <v>8035</v>
      </c>
      <c r="AF1759" t="s">
        <v>1730</v>
      </c>
      <c r="AG1759">
        <v>622129</v>
      </c>
      <c r="AH1759">
        <v>7.5</v>
      </c>
      <c r="AI1759">
        <v>7.5</v>
      </c>
    </row>
    <row r="1760" spans="1:35" ht="16.850000000000001" customHeight="1">
      <c r="A1760" s="65" t="str">
        <f>IF(L1760="","",IF(COUNTIF(Wip!K:K,L1760)=0,IF(W1760="","KGB","KBB"),IF(AND(_xlfn.IFNA(VLOOKUP(L1760,Wip!K:M,3,0),"")="Y",Q1760="MTCAPPLYCONF"),"On Hold",IF(W1760="","KGB","KBB"))))</f>
        <v>KGB</v>
      </c>
      <c r="B1760" s="65" t="str">
        <f>IF(A1760="on hold", "on hold",
 IF(A1760="KGB", "Standard Shipment",
  IF(IFERROR(IFERROR(VLOOKUP(L1760, List!D:J, 7, 0), VLOOKUP(L1760&amp;"", List!D:J, 7, 0)), 0)=0,
   IF(IFERROR(IFERROR(VLOOKUP(L1760, 'CND List'!$A:$C, 3, 0), VLOOKUP(L1760&amp;"", 'CND List'!$A:$C, 3, 0)), 0)=0,
    IF(A1760="KBB", "-", ""),
    IFERROR(VLOOKUP(L1760, 'CND List'!$A:$C, 3, 0), VLOOKUP(L1760&amp;"", 'CND List'!$A:$C, 3, 0))
   ),
   IFERROR(VLOOKUP(L1760, List!D:J, 7, 0), VLOOKUP(L1760&amp;"", List!D:J, 7, 0))
  )
 )
)</f>
        <v>Standard Shipment</v>
      </c>
      <c r="C1760" s="66" t="str">
        <f t="shared" si="28"/>
        <v>Standard Shipment</v>
      </c>
      <c r="D1760" s="67" t="str">
        <f ca="1">IF(C1760="Local Scrap","Closed",IFERROR(IF(A1760="kgb","Closed",IF(MID(C1760,5,1)="Q","Closed",LOOKUP(TODAY()-W1760, {0,31,91,181,366}, {"0-30天","31-90天","91-180天","181-365天","365天以上"}))), LOOKUP(TODAY()-Z1760, {0,31,91,181,366}, {"0-30天","31-90天","91-180天","181-365天","365天以上"})))</f>
        <v>Closed</v>
      </c>
      <c r="E1760" s="67" t="str" cm="1">
        <f t="array" ref="E1760">IF(A1760&lt;&gt;"kbb", "", IF(IFERROR(VALUE(V1760), 0)=MAX(INDEX(($A$2:$A$4929="kbb")*($L$2:$L$4929=L1760)*IFERROR(VALUE($V$2:$V$4929), 0), 0)), "最新", "歷史重複"))</f>
        <v/>
      </c>
      <c r="F1760" t="s">
        <v>8026</v>
      </c>
      <c r="G1760" t="s">
        <v>29</v>
      </c>
      <c r="H1760" t="s">
        <v>30</v>
      </c>
      <c r="I1760" t="s">
        <v>6154</v>
      </c>
      <c r="J1760" t="s">
        <v>8027</v>
      </c>
      <c r="K1760" t="s">
        <v>8028</v>
      </c>
      <c r="L1760" t="s">
        <v>8040</v>
      </c>
      <c r="M1760" t="s">
        <v>3523</v>
      </c>
      <c r="N1760" t="s">
        <v>206</v>
      </c>
      <c r="O1760" t="s">
        <v>37</v>
      </c>
      <c r="P1760" t="s">
        <v>8041</v>
      </c>
      <c r="Q1760" t="s">
        <v>38</v>
      </c>
      <c r="R1760" t="s">
        <v>53</v>
      </c>
      <c r="S1760" t="s">
        <v>8031</v>
      </c>
      <c r="T1760" t="s">
        <v>8042</v>
      </c>
      <c r="U1760" t="s">
        <v>8033</v>
      </c>
      <c r="V1760" t="s">
        <v>8033</v>
      </c>
      <c r="W1760" t="s">
        <v>37</v>
      </c>
      <c r="X1760" t="s">
        <v>37</v>
      </c>
      <c r="Y1760" t="s">
        <v>37</v>
      </c>
      <c r="Z1760" t="s">
        <v>8043</v>
      </c>
      <c r="AA1760" t="s">
        <v>44</v>
      </c>
      <c r="AB1760" t="s">
        <v>44</v>
      </c>
      <c r="AC1760" t="s">
        <v>45</v>
      </c>
      <c r="AD1760" t="s">
        <v>190</v>
      </c>
      <c r="AE1760" t="s">
        <v>8035</v>
      </c>
      <c r="AF1760" t="s">
        <v>48</v>
      </c>
      <c r="AG1760">
        <v>622129</v>
      </c>
      <c r="AH1760">
        <v>7.6</v>
      </c>
      <c r="AI1760">
        <v>7.6</v>
      </c>
    </row>
    <row r="1761" spans="1:35" ht="16.850000000000001" customHeight="1">
      <c r="A1761" s="65" t="str">
        <f>IF(L1761="","",IF(COUNTIF(Wip!K:K,L1761)=0,IF(W1761="","KGB","KBB"),IF(AND(_xlfn.IFNA(VLOOKUP(L1761,Wip!K:M,3,0),"")="Y",Q1761="MTCAPPLYCONF"),"On Hold",IF(W1761="","KGB","KBB"))))</f>
        <v>KGB</v>
      </c>
      <c r="B1761" s="65" t="str">
        <f>IF(A1761="on hold", "on hold",
 IF(A1761="KGB", "Standard Shipment",
  IF(IFERROR(IFERROR(VLOOKUP(L1761, List!D:J, 7, 0), VLOOKUP(L1761&amp;"", List!D:J, 7, 0)), 0)=0,
   IF(IFERROR(IFERROR(VLOOKUP(L1761, 'CND List'!$A:$C, 3, 0), VLOOKUP(L1761&amp;"", 'CND List'!$A:$C, 3, 0)), 0)=0,
    IF(A1761="KBB", "-", ""),
    IFERROR(VLOOKUP(L1761, 'CND List'!$A:$C, 3, 0), VLOOKUP(L1761&amp;"", 'CND List'!$A:$C, 3, 0))
   ),
   IFERROR(VLOOKUP(L1761, List!D:J, 7, 0), VLOOKUP(L1761&amp;"", List!D:J, 7, 0))
  )
 )
)</f>
        <v>Standard Shipment</v>
      </c>
      <c r="C1761" s="66" t="str">
        <f t="shared" si="28"/>
        <v>Standard Shipment</v>
      </c>
      <c r="D1761" s="67" t="str">
        <f ca="1">IF(C1761="Local Scrap","Closed",IFERROR(IF(A1761="kgb","Closed",IF(MID(C1761,5,1)="Q","Closed",LOOKUP(TODAY()-W1761, {0,31,91,181,366}, {"0-30天","31-90天","91-180天","181-365天","365天以上"}))), LOOKUP(TODAY()-Z1761, {0,31,91,181,366}, {"0-30天","31-90天","91-180天","181-365天","365天以上"})))</f>
        <v>Closed</v>
      </c>
      <c r="E1761" s="67" t="str" cm="1">
        <f t="array" ref="E1761">IF(A1761&lt;&gt;"kbb", "", IF(IFERROR(VALUE(V1761), 0)=MAX(INDEX(($A$2:$A$4929="kbb")*($L$2:$L$4929=L1761)*IFERROR(VALUE($V$2:$V$4929), 0), 0)), "最新", "歷史重複"))</f>
        <v/>
      </c>
      <c r="F1761" t="s">
        <v>8026</v>
      </c>
      <c r="G1761" t="s">
        <v>29</v>
      </c>
      <c r="H1761" t="s">
        <v>30</v>
      </c>
      <c r="I1761" t="s">
        <v>6154</v>
      </c>
      <c r="J1761" t="s">
        <v>8027</v>
      </c>
      <c r="K1761" t="s">
        <v>8028</v>
      </c>
      <c r="L1761" t="s">
        <v>8044</v>
      </c>
      <c r="M1761" t="s">
        <v>205</v>
      </c>
      <c r="N1761" t="s">
        <v>206</v>
      </c>
      <c r="O1761" t="s">
        <v>37</v>
      </c>
      <c r="P1761" t="s">
        <v>8045</v>
      </c>
      <c r="Q1761" t="s">
        <v>38</v>
      </c>
      <c r="R1761" t="s">
        <v>743</v>
      </c>
      <c r="S1761" t="s">
        <v>8046</v>
      </c>
      <c r="T1761" t="s">
        <v>8047</v>
      </c>
      <c r="U1761" t="s">
        <v>7414</v>
      </c>
      <c r="V1761" t="s">
        <v>7414</v>
      </c>
      <c r="W1761" t="s">
        <v>37</v>
      </c>
      <c r="X1761" t="s">
        <v>37</v>
      </c>
      <c r="Y1761" t="s">
        <v>37</v>
      </c>
      <c r="Z1761" t="s">
        <v>8048</v>
      </c>
      <c r="AA1761" t="s">
        <v>44</v>
      </c>
      <c r="AB1761" t="s">
        <v>44</v>
      </c>
      <c r="AC1761" t="s">
        <v>45</v>
      </c>
      <c r="AD1761" t="s">
        <v>190</v>
      </c>
      <c r="AE1761" t="s">
        <v>7416</v>
      </c>
      <c r="AF1761" t="s">
        <v>48</v>
      </c>
      <c r="AG1761">
        <v>621845</v>
      </c>
      <c r="AH1761">
        <v>1</v>
      </c>
      <c r="AI1761">
        <v>1</v>
      </c>
    </row>
    <row r="1762" spans="1:35" ht="16.850000000000001" customHeight="1">
      <c r="A1762" s="65" t="str">
        <f>IF(L1762="","",IF(COUNTIF(Wip!K:K,L1762)=0,IF(W1762="","KGB","KBB"),IF(AND(_xlfn.IFNA(VLOOKUP(L1762,Wip!K:M,3,0),"")="Y",Q1762="MTCAPPLYCONF"),"On Hold",IF(W1762="","KGB","KBB"))))</f>
        <v>KGB</v>
      </c>
      <c r="B1762" s="65" t="str">
        <f>IF(A1762="on hold", "on hold",
 IF(A1762="KGB", "Standard Shipment",
  IF(IFERROR(IFERROR(VLOOKUP(L1762, List!D:J, 7, 0), VLOOKUP(L1762&amp;"", List!D:J, 7, 0)), 0)=0,
   IF(IFERROR(IFERROR(VLOOKUP(L1762, 'CND List'!$A:$C, 3, 0), VLOOKUP(L1762&amp;"", 'CND List'!$A:$C, 3, 0)), 0)=0,
    IF(A1762="KBB", "-", ""),
    IFERROR(VLOOKUP(L1762, 'CND List'!$A:$C, 3, 0), VLOOKUP(L1762&amp;"", 'CND List'!$A:$C, 3, 0))
   ),
   IFERROR(VLOOKUP(L1762, List!D:J, 7, 0), VLOOKUP(L1762&amp;"", List!D:J, 7, 0))
  )
 )
)</f>
        <v>Standard Shipment</v>
      </c>
      <c r="C1762" s="66" t="str">
        <f t="shared" si="28"/>
        <v>Standard Shipment</v>
      </c>
      <c r="D1762" s="67" t="str">
        <f ca="1">IF(C1762="Local Scrap","Closed",IFERROR(IF(A1762="kgb","Closed",IF(MID(C1762,5,1)="Q","Closed",LOOKUP(TODAY()-W1762, {0,31,91,181,366}, {"0-30天","31-90天","91-180天","181-365天","365天以上"}))), LOOKUP(TODAY()-Z1762, {0,31,91,181,366}, {"0-30天","31-90天","91-180天","181-365天","365天以上"})))</f>
        <v>Closed</v>
      </c>
      <c r="E1762" s="67" t="str" cm="1">
        <f t="array" ref="E1762">IF(A1762&lt;&gt;"kbb", "", IF(IFERROR(VALUE(V1762), 0)=MAX(INDEX(($A$2:$A$4929="kbb")*($L$2:$L$4929=L1762)*IFERROR(VALUE($V$2:$V$4929), 0), 0)), "最新", "歷史重複"))</f>
        <v/>
      </c>
      <c r="F1762" t="s">
        <v>8026</v>
      </c>
      <c r="G1762" t="s">
        <v>29</v>
      </c>
      <c r="H1762" t="s">
        <v>30</v>
      </c>
      <c r="I1762" t="s">
        <v>6154</v>
      </c>
      <c r="J1762" t="s">
        <v>8027</v>
      </c>
      <c r="K1762" t="s">
        <v>8028</v>
      </c>
      <c r="L1762" t="s">
        <v>8049</v>
      </c>
      <c r="M1762" t="s">
        <v>6557</v>
      </c>
      <c r="N1762" t="s">
        <v>2115</v>
      </c>
      <c r="O1762" t="s">
        <v>37</v>
      </c>
      <c r="P1762" t="s">
        <v>8050</v>
      </c>
      <c r="Q1762" t="s">
        <v>38</v>
      </c>
      <c r="R1762" t="s">
        <v>743</v>
      </c>
      <c r="S1762" t="s">
        <v>8046</v>
      </c>
      <c r="T1762" t="s">
        <v>8051</v>
      </c>
      <c r="U1762" t="s">
        <v>7414</v>
      </c>
      <c r="V1762" t="s">
        <v>7414</v>
      </c>
      <c r="W1762" t="s">
        <v>37</v>
      </c>
      <c r="X1762" t="s">
        <v>37</v>
      </c>
      <c r="Y1762" t="s">
        <v>37</v>
      </c>
      <c r="Z1762" t="s">
        <v>8052</v>
      </c>
      <c r="AA1762" t="s">
        <v>44</v>
      </c>
      <c r="AB1762" t="s">
        <v>44</v>
      </c>
      <c r="AC1762" t="s">
        <v>45</v>
      </c>
      <c r="AD1762" t="s">
        <v>190</v>
      </c>
      <c r="AE1762" t="s">
        <v>7416</v>
      </c>
      <c r="AF1762" t="s">
        <v>48</v>
      </c>
      <c r="AG1762">
        <v>621845</v>
      </c>
      <c r="AH1762">
        <v>1</v>
      </c>
      <c r="AI1762">
        <v>1</v>
      </c>
    </row>
    <row r="1763" spans="1:35" ht="16.850000000000001" customHeight="1">
      <c r="A1763" s="65" t="str">
        <f>IF(L1763="","",IF(COUNTIF(Wip!K:K,L1763)=0,IF(W1763="","KGB","KBB"),IF(AND(_xlfn.IFNA(VLOOKUP(L1763,Wip!K:M,3,0),"")="Y",Q1763="MTCAPPLYCONF"),"On Hold",IF(W1763="","KGB","KBB"))))</f>
        <v>KGB</v>
      </c>
      <c r="B1763" s="65" t="str">
        <f>IF(A1763="on hold", "on hold",
 IF(A1763="KGB", "Standard Shipment",
  IF(IFERROR(IFERROR(VLOOKUP(L1763, List!D:J, 7, 0), VLOOKUP(L1763&amp;"", List!D:J, 7, 0)), 0)=0,
   IF(IFERROR(IFERROR(VLOOKUP(L1763, 'CND List'!$A:$C, 3, 0), VLOOKUP(L1763&amp;"", 'CND List'!$A:$C, 3, 0)), 0)=0,
    IF(A1763="KBB", "-", ""),
    IFERROR(VLOOKUP(L1763, 'CND List'!$A:$C, 3, 0), VLOOKUP(L1763&amp;"", 'CND List'!$A:$C, 3, 0))
   ),
   IFERROR(VLOOKUP(L1763, List!D:J, 7, 0), VLOOKUP(L1763&amp;"", List!D:J, 7, 0))
  )
 )
)</f>
        <v>Standard Shipment</v>
      </c>
      <c r="C1763" s="66" t="str">
        <f t="shared" si="28"/>
        <v>Standard Shipment</v>
      </c>
      <c r="D1763" s="67" t="str">
        <f ca="1">IF(C1763="Local Scrap","Closed",IFERROR(IF(A1763="kgb","Closed",IF(MID(C1763,5,1)="Q","Closed",LOOKUP(TODAY()-W1763, {0,31,91,181,366}, {"0-30天","31-90天","91-180天","181-365天","365天以上"}))), LOOKUP(TODAY()-Z1763, {0,31,91,181,366}, {"0-30天","31-90天","91-180天","181-365天","365天以上"})))</f>
        <v>Closed</v>
      </c>
      <c r="E1763" s="67" t="str" cm="1">
        <f t="array" ref="E1763">IF(A1763&lt;&gt;"kbb", "", IF(IFERROR(VALUE(V1763), 0)=MAX(INDEX(($A$2:$A$4929="kbb")*($L$2:$L$4929=L1763)*IFERROR(VALUE($V$2:$V$4929), 0), 0)), "最新", "歷史重複"))</f>
        <v/>
      </c>
      <c r="F1763" t="s">
        <v>8053</v>
      </c>
      <c r="G1763" t="s">
        <v>29</v>
      </c>
      <c r="H1763" t="s">
        <v>30</v>
      </c>
      <c r="I1763" t="s">
        <v>6154</v>
      </c>
      <c r="J1763" t="s">
        <v>8054</v>
      </c>
      <c r="K1763" t="s">
        <v>8055</v>
      </c>
      <c r="L1763" t="s">
        <v>8056</v>
      </c>
      <c r="M1763" t="s">
        <v>1428</v>
      </c>
      <c r="N1763" t="s">
        <v>1411</v>
      </c>
      <c r="O1763" t="s">
        <v>37</v>
      </c>
      <c r="P1763" t="s">
        <v>8057</v>
      </c>
      <c r="Q1763" t="s">
        <v>38</v>
      </c>
      <c r="R1763" t="s">
        <v>53</v>
      </c>
      <c r="S1763" t="s">
        <v>8058</v>
      </c>
      <c r="T1763" t="s">
        <v>8059</v>
      </c>
      <c r="U1763" t="s">
        <v>8060</v>
      </c>
      <c r="V1763" t="s">
        <v>8060</v>
      </c>
      <c r="W1763" t="s">
        <v>37</v>
      </c>
      <c r="X1763" t="s">
        <v>37</v>
      </c>
      <c r="Y1763" t="s">
        <v>37</v>
      </c>
      <c r="Z1763" t="s">
        <v>8061</v>
      </c>
      <c r="AA1763" t="s">
        <v>44</v>
      </c>
      <c r="AB1763" t="s">
        <v>44</v>
      </c>
      <c r="AC1763" t="s">
        <v>45</v>
      </c>
      <c r="AD1763" t="s">
        <v>1257</v>
      </c>
      <c r="AE1763" t="s">
        <v>8062</v>
      </c>
      <c r="AF1763" t="s">
        <v>48</v>
      </c>
      <c r="AG1763">
        <v>622148</v>
      </c>
      <c r="AH1763">
        <v>6.8</v>
      </c>
      <c r="AI1763">
        <v>6.8</v>
      </c>
    </row>
    <row r="1764" spans="1:35" ht="16.850000000000001" customHeight="1">
      <c r="A1764" s="65" t="str">
        <f>IF(L1764="","",IF(COUNTIF(Wip!K:K,L1764)=0,IF(W1764="","KGB","KBB"),IF(AND(_xlfn.IFNA(VLOOKUP(L1764,Wip!K:M,3,0),"")="Y",Q1764="MTCAPPLYCONF"),"On Hold",IF(W1764="","KGB","KBB"))))</f>
        <v>KBB</v>
      </c>
      <c r="B1764" s="65">
        <f>IF(A1764="on hold", "on hold",
 IF(A1764="KGB", "Standard Shipment",
  IF(IFERROR(IFERROR(VLOOKUP(L1764, List!D:J, 7, 0), VLOOKUP(L1764&amp;"", List!D:J, 7, 0)), 0)=0,
   IF(IFERROR(IFERROR(VLOOKUP(L1764, 'CND List'!$A:$C, 3, 0), VLOOKUP(L1764&amp;"", 'CND List'!$A:$C, 3, 0)), 0)=0,
    IF(A1764="KBB", "-", ""),
    IFERROR(VLOOKUP(L1764, 'CND List'!$A:$C, 3, 0), VLOOKUP(L1764&amp;"", 'CND List'!$A:$C, 3, 0))
   ),
   IFERROR(VLOOKUP(L1764, List!D:J, 7, 0), VLOOKUP(L1764&amp;"", List!D:J, 7, 0))
  )
 )
)</f>
        <v>46126</v>
      </c>
      <c r="C1764" s="66" t="str">
        <f t="shared" si="28"/>
        <v>2026Q2</v>
      </c>
      <c r="D1764" s="67" t="str">
        <f ca="1">IF(C1764="Local Scrap","Closed",IFERROR(IF(A1764="kgb","Closed",IF(MID(C1764,5,1)="Q","Closed",LOOKUP(TODAY()-W1764, {0,31,91,181,366}, {"0-30天","31-90天","91-180天","181-365天","365天以上"}))), LOOKUP(TODAY()-Z1764, {0,31,91,181,366}, {"0-30天","31-90天","91-180天","181-365天","365天以上"})))</f>
        <v>Closed</v>
      </c>
      <c r="E1764" s="67" t="str" cm="1">
        <f t="array" ref="E1764">IF(A1764&lt;&gt;"kbb", "", IF(IFERROR(VALUE(V1764), 0)=MAX(INDEX(($A$2:$A$4929="kbb")*($L$2:$L$4929=L1764)*IFERROR(VALUE($V$2:$V$4929), 0), 0)), "最新", "歷史重複"))</f>
        <v>最新</v>
      </c>
      <c r="F1764" t="s">
        <v>8053</v>
      </c>
      <c r="G1764" t="s">
        <v>29</v>
      </c>
      <c r="H1764" t="s">
        <v>30</v>
      </c>
      <c r="I1764" t="s">
        <v>6154</v>
      </c>
      <c r="J1764" t="s">
        <v>8054</v>
      </c>
      <c r="K1764" t="s">
        <v>8055</v>
      </c>
      <c r="L1764" t="s">
        <v>8063</v>
      </c>
      <c r="M1764" t="s">
        <v>4265</v>
      </c>
      <c r="N1764" t="s">
        <v>2055</v>
      </c>
      <c r="O1764" t="s">
        <v>37</v>
      </c>
      <c r="P1764" t="s">
        <v>8063</v>
      </c>
      <c r="Q1764" t="s">
        <v>38</v>
      </c>
      <c r="R1764" t="s">
        <v>53</v>
      </c>
      <c r="S1764" t="s">
        <v>8058</v>
      </c>
      <c r="T1764" t="s">
        <v>37</v>
      </c>
      <c r="U1764" t="s">
        <v>37</v>
      </c>
      <c r="V1764" t="s">
        <v>8064</v>
      </c>
      <c r="W1764" t="s">
        <v>1157</v>
      </c>
      <c r="X1764" t="s">
        <v>114</v>
      </c>
      <c r="Y1764" t="s">
        <v>1158</v>
      </c>
      <c r="Z1764" t="s">
        <v>8065</v>
      </c>
      <c r="AA1764" t="s">
        <v>44</v>
      </c>
      <c r="AB1764" t="s">
        <v>44</v>
      </c>
      <c r="AC1764" t="s">
        <v>117</v>
      </c>
      <c r="AD1764" t="s">
        <v>1288</v>
      </c>
      <c r="AE1764" t="s">
        <v>37</v>
      </c>
      <c r="AF1764" t="s">
        <v>37</v>
      </c>
      <c r="AG1764" t="s">
        <v>37</v>
      </c>
      <c r="AH1764" t="s">
        <v>37</v>
      </c>
      <c r="AI1764" t="s">
        <v>37</v>
      </c>
    </row>
    <row r="1765" spans="1:35" ht="16.850000000000001" customHeight="1">
      <c r="A1765" s="65" t="str">
        <f>IF(L1765="","",IF(COUNTIF(Wip!K:K,L1765)=0,IF(W1765="","KGB","KBB"),IF(AND(_xlfn.IFNA(VLOOKUP(L1765,Wip!K:M,3,0),"")="Y",Q1765="MTCAPPLYCONF"),"On Hold",IF(W1765="","KGB","KBB"))))</f>
        <v>KGB</v>
      </c>
      <c r="B1765" s="65" t="str">
        <f>IF(A1765="on hold", "on hold",
 IF(A1765="KGB", "Standard Shipment",
  IF(IFERROR(IFERROR(VLOOKUP(L1765, List!D:J, 7, 0), VLOOKUP(L1765&amp;"", List!D:J, 7, 0)), 0)=0,
   IF(IFERROR(IFERROR(VLOOKUP(L1765, 'CND List'!$A:$C, 3, 0), VLOOKUP(L1765&amp;"", 'CND List'!$A:$C, 3, 0)), 0)=0,
    IF(A1765="KBB", "-", ""),
    IFERROR(VLOOKUP(L1765, 'CND List'!$A:$C, 3, 0), VLOOKUP(L1765&amp;"", 'CND List'!$A:$C, 3, 0))
   ),
   IFERROR(VLOOKUP(L1765, List!D:J, 7, 0), VLOOKUP(L1765&amp;"", List!D:J, 7, 0))
  )
 )
)</f>
        <v>Standard Shipment</v>
      </c>
      <c r="C1765" s="66" t="str">
        <f t="shared" si="28"/>
        <v>Standard Shipment</v>
      </c>
      <c r="D1765" s="67" t="str">
        <f ca="1">IF(C1765="Local Scrap","Closed",IFERROR(IF(A1765="kgb","Closed",IF(MID(C1765,5,1)="Q","Closed",LOOKUP(TODAY()-W1765, {0,31,91,181,366}, {"0-30天","31-90天","91-180天","181-365天","365天以上"}))), LOOKUP(TODAY()-Z1765, {0,31,91,181,366}, {"0-30天","31-90天","91-180天","181-365天","365天以上"})))</f>
        <v>Closed</v>
      </c>
      <c r="E1765" s="67" t="str" cm="1">
        <f t="array" ref="E1765">IF(A1765&lt;&gt;"kbb", "", IF(IFERROR(VALUE(V1765), 0)=MAX(INDEX(($A$2:$A$4929="kbb")*($L$2:$L$4929=L1765)*IFERROR(VALUE($V$2:$V$4929), 0), 0)), "最新", "歷史重複"))</f>
        <v/>
      </c>
      <c r="F1765" t="s">
        <v>8053</v>
      </c>
      <c r="G1765" t="s">
        <v>29</v>
      </c>
      <c r="H1765" t="s">
        <v>30</v>
      </c>
      <c r="I1765" t="s">
        <v>6154</v>
      </c>
      <c r="J1765" t="s">
        <v>8054</v>
      </c>
      <c r="K1765" t="s">
        <v>8055</v>
      </c>
      <c r="L1765" t="s">
        <v>8066</v>
      </c>
      <c r="M1765" t="s">
        <v>1746</v>
      </c>
      <c r="N1765" t="s">
        <v>1747</v>
      </c>
      <c r="O1765" t="s">
        <v>37</v>
      </c>
      <c r="P1765" t="s">
        <v>8067</v>
      </c>
      <c r="Q1765" t="s">
        <v>38</v>
      </c>
      <c r="R1765" t="s">
        <v>53</v>
      </c>
      <c r="S1765" t="s">
        <v>8068</v>
      </c>
      <c r="T1765" t="s">
        <v>8069</v>
      </c>
      <c r="U1765" t="s">
        <v>7485</v>
      </c>
      <c r="V1765" t="s">
        <v>7485</v>
      </c>
      <c r="W1765" t="s">
        <v>37</v>
      </c>
      <c r="X1765" t="s">
        <v>37</v>
      </c>
      <c r="Y1765" t="s">
        <v>37</v>
      </c>
      <c r="Z1765" t="s">
        <v>8070</v>
      </c>
      <c r="AA1765" t="s">
        <v>44</v>
      </c>
      <c r="AB1765" t="s">
        <v>44</v>
      </c>
      <c r="AC1765" t="s">
        <v>45</v>
      </c>
      <c r="AD1765" t="s">
        <v>1532</v>
      </c>
      <c r="AE1765" t="s">
        <v>7487</v>
      </c>
      <c r="AF1765" t="s">
        <v>48</v>
      </c>
      <c r="AG1765">
        <v>621995</v>
      </c>
      <c r="AH1765">
        <v>1</v>
      </c>
      <c r="AI1765">
        <v>1</v>
      </c>
    </row>
    <row r="1766" spans="1:35" ht="16.850000000000001" customHeight="1">
      <c r="A1766" s="65" t="str">
        <f>IF(L1766="","",IF(COUNTIF(Wip!K:K,L1766)=0,IF(W1766="","KGB","KBB"),IF(AND(_xlfn.IFNA(VLOOKUP(L1766,Wip!K:M,3,0),"")="Y",Q1766="MTCAPPLYCONF"),"On Hold",IF(W1766="","KGB","KBB"))))</f>
        <v>KGB</v>
      </c>
      <c r="B1766" s="65" t="str">
        <f>IF(A1766="on hold", "on hold",
 IF(A1766="KGB", "Standard Shipment",
  IF(IFERROR(IFERROR(VLOOKUP(L1766, List!D:J, 7, 0), VLOOKUP(L1766&amp;"", List!D:J, 7, 0)), 0)=0,
   IF(IFERROR(IFERROR(VLOOKUP(L1766, 'CND List'!$A:$C, 3, 0), VLOOKUP(L1766&amp;"", 'CND List'!$A:$C, 3, 0)), 0)=0,
    IF(A1766="KBB", "-", ""),
    IFERROR(VLOOKUP(L1766, 'CND List'!$A:$C, 3, 0), VLOOKUP(L1766&amp;"", 'CND List'!$A:$C, 3, 0))
   ),
   IFERROR(VLOOKUP(L1766, List!D:J, 7, 0), VLOOKUP(L1766&amp;"", List!D:J, 7, 0))
  )
 )
)</f>
        <v>Standard Shipment</v>
      </c>
      <c r="C1766" s="66" t="str">
        <f t="shared" si="28"/>
        <v>Standard Shipment</v>
      </c>
      <c r="D1766" s="67" t="str">
        <f ca="1">IF(C1766="Local Scrap","Closed",IFERROR(IF(A1766="kgb","Closed",IF(MID(C1766,5,1)="Q","Closed",LOOKUP(TODAY()-W1766, {0,31,91,181,366}, {"0-30天","31-90天","91-180天","181-365天","365天以上"}))), LOOKUP(TODAY()-Z1766, {0,31,91,181,366}, {"0-30天","31-90天","91-180天","181-365天","365天以上"})))</f>
        <v>Closed</v>
      </c>
      <c r="E1766" s="67" t="str" cm="1">
        <f t="array" ref="E1766">IF(A1766&lt;&gt;"kbb", "", IF(IFERROR(VALUE(V1766), 0)=MAX(INDEX(($A$2:$A$4929="kbb")*($L$2:$L$4929=L1766)*IFERROR(VALUE($V$2:$V$4929), 0), 0)), "最新", "歷史重複"))</f>
        <v/>
      </c>
      <c r="F1766" t="s">
        <v>8053</v>
      </c>
      <c r="G1766" t="s">
        <v>29</v>
      </c>
      <c r="H1766" t="s">
        <v>30</v>
      </c>
      <c r="I1766" t="s">
        <v>6154</v>
      </c>
      <c r="J1766" t="s">
        <v>8054</v>
      </c>
      <c r="K1766" t="s">
        <v>8055</v>
      </c>
      <c r="L1766" t="s">
        <v>8071</v>
      </c>
      <c r="M1766" t="s">
        <v>4205</v>
      </c>
      <c r="N1766" t="s">
        <v>1858</v>
      </c>
      <c r="O1766" t="s">
        <v>37</v>
      </c>
      <c r="P1766" t="s">
        <v>8072</v>
      </c>
      <c r="Q1766" t="s">
        <v>38</v>
      </c>
      <c r="R1766" t="s">
        <v>743</v>
      </c>
      <c r="S1766" t="s">
        <v>8073</v>
      </c>
      <c r="T1766" t="s">
        <v>8074</v>
      </c>
      <c r="U1766" t="s">
        <v>7414</v>
      </c>
      <c r="V1766" t="s">
        <v>7414</v>
      </c>
      <c r="W1766" t="s">
        <v>37</v>
      </c>
      <c r="X1766" t="s">
        <v>37</v>
      </c>
      <c r="Y1766" t="s">
        <v>37</v>
      </c>
      <c r="Z1766" t="s">
        <v>8075</v>
      </c>
      <c r="AA1766" t="s">
        <v>44</v>
      </c>
      <c r="AB1766" t="s">
        <v>44</v>
      </c>
      <c r="AC1766" t="s">
        <v>45</v>
      </c>
      <c r="AD1766" t="s">
        <v>1302</v>
      </c>
      <c r="AE1766" t="s">
        <v>7416</v>
      </c>
      <c r="AF1766" t="s">
        <v>48</v>
      </c>
      <c r="AG1766">
        <v>621845</v>
      </c>
      <c r="AH1766">
        <v>1</v>
      </c>
      <c r="AI1766">
        <v>1</v>
      </c>
    </row>
    <row r="1767" spans="1:35" ht="16.850000000000001" customHeight="1">
      <c r="A1767" s="65" t="str">
        <f>IF(L1767="","",IF(COUNTIF(Wip!K:K,L1767)=0,IF(W1767="","KGB","KBB"),IF(AND(_xlfn.IFNA(VLOOKUP(L1767,Wip!K:M,3,0),"")="Y",Q1767="MTCAPPLYCONF"),"On Hold",IF(W1767="","KGB","KBB"))))</f>
        <v>KBB</v>
      </c>
      <c r="B1767" s="65">
        <f>IF(A1767="on hold", "on hold",
 IF(A1767="KGB", "Standard Shipment",
  IF(IFERROR(IFERROR(VLOOKUP(L1767, List!D:J, 7, 0), VLOOKUP(L1767&amp;"", List!D:J, 7, 0)), 0)=0,
   IF(IFERROR(IFERROR(VLOOKUP(L1767, 'CND List'!$A:$C, 3, 0), VLOOKUP(L1767&amp;"", 'CND List'!$A:$C, 3, 0)), 0)=0,
    IF(A1767="KBB", "-", ""),
    IFERROR(VLOOKUP(L1767, 'CND List'!$A:$C, 3, 0), VLOOKUP(L1767&amp;"", 'CND List'!$A:$C, 3, 0))
   ),
   IFERROR(VLOOKUP(L1767, List!D:J, 7, 0), VLOOKUP(L1767&amp;"", List!D:J, 7, 0))
  )
 )
)</f>
        <v>46126</v>
      </c>
      <c r="C1767" s="66" t="str">
        <f t="shared" si="28"/>
        <v>2026Q2</v>
      </c>
      <c r="D1767" s="67" t="str">
        <f ca="1">IF(C1767="Local Scrap","Closed",IFERROR(IF(A1767="kgb","Closed",IF(MID(C1767,5,1)="Q","Closed",LOOKUP(TODAY()-W1767, {0,31,91,181,366}, {"0-30天","31-90天","91-180天","181-365天","365天以上"}))), LOOKUP(TODAY()-Z1767, {0,31,91,181,366}, {"0-30天","31-90天","91-180天","181-365天","365天以上"})))</f>
        <v>Closed</v>
      </c>
      <c r="E1767" s="67" t="str" cm="1">
        <f t="array" ref="E1767">IF(A1767&lt;&gt;"kbb", "", IF(IFERROR(VALUE(V1767), 0)=MAX(INDEX(($A$2:$A$4929="kbb")*($L$2:$L$4929=L1767)*IFERROR(VALUE($V$2:$V$4929), 0), 0)), "最新", "歷史重複"))</f>
        <v>最新</v>
      </c>
      <c r="F1767" t="s">
        <v>8053</v>
      </c>
      <c r="G1767" t="s">
        <v>29</v>
      </c>
      <c r="H1767" t="s">
        <v>30</v>
      </c>
      <c r="I1767" t="s">
        <v>6154</v>
      </c>
      <c r="J1767" t="s">
        <v>8054</v>
      </c>
      <c r="K1767" t="s">
        <v>8055</v>
      </c>
      <c r="L1767" t="s">
        <v>8076</v>
      </c>
      <c r="M1767" t="s">
        <v>2536</v>
      </c>
      <c r="N1767" t="s">
        <v>1321</v>
      </c>
      <c r="O1767" t="s">
        <v>37</v>
      </c>
      <c r="P1767" t="s">
        <v>8076</v>
      </c>
      <c r="Q1767" t="s">
        <v>38</v>
      </c>
      <c r="R1767" t="s">
        <v>53</v>
      </c>
      <c r="S1767" t="s">
        <v>8068</v>
      </c>
      <c r="T1767" t="s">
        <v>37</v>
      </c>
      <c r="U1767" t="s">
        <v>37</v>
      </c>
      <c r="V1767" t="s">
        <v>8077</v>
      </c>
      <c r="W1767" t="s">
        <v>692</v>
      </c>
      <c r="X1767" t="s">
        <v>114</v>
      </c>
      <c r="Y1767" t="s">
        <v>8078</v>
      </c>
      <c r="Z1767" t="s">
        <v>8079</v>
      </c>
      <c r="AA1767" t="s">
        <v>44</v>
      </c>
      <c r="AB1767" t="s">
        <v>44</v>
      </c>
      <c r="AC1767" t="s">
        <v>117</v>
      </c>
      <c r="AD1767" t="s">
        <v>1288</v>
      </c>
      <c r="AE1767" t="s">
        <v>37</v>
      </c>
      <c r="AF1767" t="s">
        <v>37</v>
      </c>
      <c r="AG1767" t="s">
        <v>37</v>
      </c>
      <c r="AH1767" t="s">
        <v>37</v>
      </c>
      <c r="AI1767" t="s">
        <v>37</v>
      </c>
    </row>
    <row r="1768" spans="1:35" ht="16.850000000000001" customHeight="1">
      <c r="A1768" s="65" t="str">
        <f>IF(L1768="","",IF(COUNTIF(Wip!K:K,L1768)=0,IF(W1768="","KGB","KBB"),IF(AND(_xlfn.IFNA(VLOOKUP(L1768,Wip!K:M,3,0),"")="Y",Q1768="MTCAPPLYCONF"),"On Hold",IF(W1768="","KGB","KBB"))))</f>
        <v>KGB</v>
      </c>
      <c r="B1768" s="65" t="str">
        <f>IF(A1768="on hold", "on hold",
 IF(A1768="KGB", "Standard Shipment",
  IF(IFERROR(IFERROR(VLOOKUP(L1768, List!D:J, 7, 0), VLOOKUP(L1768&amp;"", List!D:J, 7, 0)), 0)=0,
   IF(IFERROR(IFERROR(VLOOKUP(L1768, 'CND List'!$A:$C, 3, 0), VLOOKUP(L1768&amp;"", 'CND List'!$A:$C, 3, 0)), 0)=0,
    IF(A1768="KBB", "-", ""),
    IFERROR(VLOOKUP(L1768, 'CND List'!$A:$C, 3, 0), VLOOKUP(L1768&amp;"", 'CND List'!$A:$C, 3, 0))
   ),
   IFERROR(VLOOKUP(L1768, List!D:J, 7, 0), VLOOKUP(L1768&amp;"", List!D:J, 7, 0))
  )
 )
)</f>
        <v>Standard Shipment</v>
      </c>
      <c r="C1768" s="66" t="str">
        <f t="shared" si="28"/>
        <v>Standard Shipment</v>
      </c>
      <c r="D1768" s="67" t="str">
        <f ca="1">IF(C1768="Local Scrap","Closed",IFERROR(IF(A1768="kgb","Closed",IF(MID(C1768,5,1)="Q","Closed",LOOKUP(TODAY()-W1768, {0,31,91,181,366}, {"0-30天","31-90天","91-180天","181-365天","365天以上"}))), LOOKUP(TODAY()-Z1768, {0,31,91,181,366}, {"0-30天","31-90天","91-180天","181-365天","365天以上"})))</f>
        <v>Closed</v>
      </c>
      <c r="E1768" s="67" t="str" cm="1">
        <f t="array" ref="E1768">IF(A1768&lt;&gt;"kbb", "", IF(IFERROR(VALUE(V1768), 0)=MAX(INDEX(($A$2:$A$4929="kbb")*($L$2:$L$4929=L1768)*IFERROR(VALUE($V$2:$V$4929), 0), 0)), "最新", "歷史重複"))</f>
        <v/>
      </c>
      <c r="F1768" t="s">
        <v>8053</v>
      </c>
      <c r="G1768" t="s">
        <v>29</v>
      </c>
      <c r="H1768" t="s">
        <v>30</v>
      </c>
      <c r="I1768" t="s">
        <v>6154</v>
      </c>
      <c r="J1768" t="s">
        <v>8054</v>
      </c>
      <c r="K1768" t="s">
        <v>8055</v>
      </c>
      <c r="L1768" t="s">
        <v>8080</v>
      </c>
      <c r="M1768" t="s">
        <v>1248</v>
      </c>
      <c r="N1768" t="s">
        <v>1249</v>
      </c>
      <c r="O1768" t="s">
        <v>37</v>
      </c>
      <c r="P1768" t="s">
        <v>8081</v>
      </c>
      <c r="Q1768" t="s">
        <v>38</v>
      </c>
      <c r="R1768" t="s">
        <v>53</v>
      </c>
      <c r="S1768" t="s">
        <v>8058</v>
      </c>
      <c r="T1768" t="s">
        <v>8082</v>
      </c>
      <c r="U1768" t="s">
        <v>7242</v>
      </c>
      <c r="V1768" t="s">
        <v>7242</v>
      </c>
      <c r="W1768" t="s">
        <v>37</v>
      </c>
      <c r="X1768" t="s">
        <v>37</v>
      </c>
      <c r="Y1768" t="s">
        <v>37</v>
      </c>
      <c r="Z1768" t="s">
        <v>8083</v>
      </c>
      <c r="AA1768" t="s">
        <v>44</v>
      </c>
      <c r="AB1768" t="s">
        <v>44</v>
      </c>
      <c r="AC1768" t="s">
        <v>45</v>
      </c>
      <c r="AD1768" t="s">
        <v>1257</v>
      </c>
      <c r="AE1768" t="s">
        <v>7244</v>
      </c>
      <c r="AF1768" t="s">
        <v>48</v>
      </c>
      <c r="AG1768">
        <v>622065</v>
      </c>
      <c r="AH1768">
        <v>1</v>
      </c>
      <c r="AI1768">
        <v>1</v>
      </c>
    </row>
    <row r="1769" spans="1:35" ht="16.850000000000001" customHeight="1">
      <c r="A1769" s="65" t="str">
        <f>IF(L1769="","",IF(COUNTIF(Wip!K:K,L1769)=0,IF(W1769="","KGB","KBB"),IF(AND(_xlfn.IFNA(VLOOKUP(L1769,Wip!K:M,3,0),"")="Y",Q1769="MTCAPPLYCONF"),"On Hold",IF(W1769="","KGB","KBB"))))</f>
        <v>KGB</v>
      </c>
      <c r="B1769" s="65" t="str">
        <f>IF(A1769="on hold", "on hold",
 IF(A1769="KGB", "Standard Shipment",
  IF(IFERROR(IFERROR(VLOOKUP(L1769, List!D:J, 7, 0), VLOOKUP(L1769&amp;"", List!D:J, 7, 0)), 0)=0,
   IF(IFERROR(IFERROR(VLOOKUP(L1769, 'CND List'!$A:$C, 3, 0), VLOOKUP(L1769&amp;"", 'CND List'!$A:$C, 3, 0)), 0)=0,
    IF(A1769="KBB", "-", ""),
    IFERROR(VLOOKUP(L1769, 'CND List'!$A:$C, 3, 0), VLOOKUP(L1769&amp;"", 'CND List'!$A:$C, 3, 0))
   ),
   IFERROR(VLOOKUP(L1769, List!D:J, 7, 0), VLOOKUP(L1769&amp;"", List!D:J, 7, 0))
  )
 )
)</f>
        <v>Standard Shipment</v>
      </c>
      <c r="C1769" s="66" t="str">
        <f t="shared" si="28"/>
        <v>Standard Shipment</v>
      </c>
      <c r="D1769" s="67" t="str">
        <f ca="1">IF(C1769="Local Scrap","Closed",IFERROR(IF(A1769="kgb","Closed",IF(MID(C1769,5,1)="Q","Closed",LOOKUP(TODAY()-W1769, {0,31,91,181,366}, {"0-30天","31-90天","91-180天","181-365天","365天以上"}))), LOOKUP(TODAY()-Z1769, {0,31,91,181,366}, {"0-30天","31-90天","91-180天","181-365天","365天以上"})))</f>
        <v>Closed</v>
      </c>
      <c r="E1769" s="67" t="str" cm="1">
        <f t="array" ref="E1769">IF(A1769&lt;&gt;"kbb", "", IF(IFERROR(VALUE(V1769), 0)=MAX(INDEX(($A$2:$A$4929="kbb")*($L$2:$L$4929=L1769)*IFERROR(VALUE($V$2:$V$4929), 0), 0)), "最新", "歷史重複"))</f>
        <v/>
      </c>
      <c r="F1769" t="s">
        <v>8053</v>
      </c>
      <c r="G1769" t="s">
        <v>29</v>
      </c>
      <c r="H1769" t="s">
        <v>30</v>
      </c>
      <c r="I1769" t="s">
        <v>6154</v>
      </c>
      <c r="J1769" t="s">
        <v>8054</v>
      </c>
      <c r="K1769" t="s">
        <v>8055</v>
      </c>
      <c r="L1769" t="s">
        <v>8084</v>
      </c>
      <c r="M1769" t="s">
        <v>7231</v>
      </c>
      <c r="N1769" t="s">
        <v>1747</v>
      </c>
      <c r="O1769" t="s">
        <v>37</v>
      </c>
      <c r="P1769" t="s">
        <v>8085</v>
      </c>
      <c r="Q1769" t="s">
        <v>38</v>
      </c>
      <c r="R1769" t="s">
        <v>53</v>
      </c>
      <c r="S1769" t="s">
        <v>8058</v>
      </c>
      <c r="T1769" t="s">
        <v>8086</v>
      </c>
      <c r="U1769" t="s">
        <v>7485</v>
      </c>
      <c r="V1769" t="s">
        <v>7485</v>
      </c>
      <c r="W1769" t="s">
        <v>37</v>
      </c>
      <c r="X1769" t="s">
        <v>37</v>
      </c>
      <c r="Y1769" t="s">
        <v>37</v>
      </c>
      <c r="Z1769" t="s">
        <v>8087</v>
      </c>
      <c r="AA1769" t="s">
        <v>44</v>
      </c>
      <c r="AB1769" t="s">
        <v>44</v>
      </c>
      <c r="AC1769" t="s">
        <v>45</v>
      </c>
      <c r="AD1769" t="s">
        <v>1532</v>
      </c>
      <c r="AE1769" t="s">
        <v>7487</v>
      </c>
      <c r="AF1769" t="s">
        <v>48</v>
      </c>
      <c r="AG1769">
        <v>621995</v>
      </c>
      <c r="AH1769">
        <v>1</v>
      </c>
      <c r="AI1769">
        <v>1</v>
      </c>
    </row>
    <row r="1770" spans="1:35" ht="16.850000000000001" customHeight="1">
      <c r="A1770" s="65" t="str">
        <f>IF(L1770="","",IF(COUNTIF(Wip!K:K,L1770)=0,IF(W1770="","KGB","KBB"),IF(AND(_xlfn.IFNA(VLOOKUP(L1770,Wip!K:M,3,0),"")="Y",Q1770="MTCAPPLYCONF"),"On Hold",IF(W1770="","KGB","KBB"))))</f>
        <v>KBB</v>
      </c>
      <c r="B1770" s="65">
        <f>IF(A1770="on hold", "on hold",
 IF(A1770="KGB", "Standard Shipment",
  IF(IFERROR(IFERROR(VLOOKUP(L1770, List!D:J, 7, 0), VLOOKUP(L1770&amp;"", List!D:J, 7, 0)), 0)=0,
   IF(IFERROR(IFERROR(VLOOKUP(L1770, 'CND List'!$A:$C, 3, 0), VLOOKUP(L1770&amp;"", 'CND List'!$A:$C, 3, 0)), 0)=0,
    IF(A1770="KBB", "-", ""),
    IFERROR(VLOOKUP(L1770, 'CND List'!$A:$C, 3, 0), VLOOKUP(L1770&amp;"", 'CND List'!$A:$C, 3, 0))
   ),
   IFERROR(VLOOKUP(L1770, List!D:J, 7, 0), VLOOKUP(L1770&amp;"", List!D:J, 7, 0))
  )
 )
)</f>
        <v>46126</v>
      </c>
      <c r="C1770" s="66" t="str">
        <f t="shared" si="28"/>
        <v>2026Q2</v>
      </c>
      <c r="D1770" s="67" t="str">
        <f ca="1">IF(C1770="Local Scrap","Closed",IFERROR(IF(A1770="kgb","Closed",IF(MID(C1770,5,1)="Q","Closed",LOOKUP(TODAY()-W1770, {0,31,91,181,366}, {"0-30天","31-90天","91-180天","181-365天","365天以上"}))), LOOKUP(TODAY()-Z1770, {0,31,91,181,366}, {"0-30天","31-90天","91-180天","181-365天","365天以上"})))</f>
        <v>Closed</v>
      </c>
      <c r="E1770" s="67" t="str" cm="1">
        <f t="array" ref="E1770">IF(A1770&lt;&gt;"kbb", "", IF(IFERROR(VALUE(V1770), 0)=MAX(INDEX(($A$2:$A$4929="kbb")*($L$2:$L$4929=L1770)*IFERROR(VALUE($V$2:$V$4929), 0), 0)), "最新", "歷史重複"))</f>
        <v>最新</v>
      </c>
      <c r="F1770" t="s">
        <v>8053</v>
      </c>
      <c r="G1770" t="s">
        <v>29</v>
      </c>
      <c r="H1770" t="s">
        <v>30</v>
      </c>
      <c r="I1770" t="s">
        <v>6154</v>
      </c>
      <c r="J1770" t="s">
        <v>8054</v>
      </c>
      <c r="K1770" t="s">
        <v>8055</v>
      </c>
      <c r="L1770" t="s">
        <v>8088</v>
      </c>
      <c r="M1770" t="s">
        <v>4265</v>
      </c>
      <c r="N1770" t="s">
        <v>2055</v>
      </c>
      <c r="O1770" t="s">
        <v>37</v>
      </c>
      <c r="P1770" t="s">
        <v>8088</v>
      </c>
      <c r="Q1770" t="s">
        <v>38</v>
      </c>
      <c r="R1770" t="s">
        <v>53</v>
      </c>
      <c r="S1770" t="s">
        <v>8058</v>
      </c>
      <c r="T1770" t="s">
        <v>37</v>
      </c>
      <c r="U1770" t="s">
        <v>37</v>
      </c>
      <c r="V1770" t="s">
        <v>8089</v>
      </c>
      <c r="W1770" t="s">
        <v>1157</v>
      </c>
      <c r="X1770" t="s">
        <v>114</v>
      </c>
      <c r="Y1770" t="s">
        <v>1158</v>
      </c>
      <c r="Z1770" t="s">
        <v>8090</v>
      </c>
      <c r="AA1770" t="s">
        <v>44</v>
      </c>
      <c r="AB1770" t="s">
        <v>44</v>
      </c>
      <c r="AC1770" t="s">
        <v>117</v>
      </c>
      <c r="AD1770" t="s">
        <v>1288</v>
      </c>
      <c r="AE1770" t="s">
        <v>37</v>
      </c>
      <c r="AF1770" t="s">
        <v>37</v>
      </c>
      <c r="AG1770" t="s">
        <v>37</v>
      </c>
      <c r="AH1770" t="s">
        <v>37</v>
      </c>
      <c r="AI1770" t="s">
        <v>37</v>
      </c>
    </row>
    <row r="1771" spans="1:35" ht="16.850000000000001" customHeight="1">
      <c r="A1771" s="65" t="str">
        <f>IF(L1771="","",IF(COUNTIF(Wip!K:K,L1771)=0,IF(W1771="","KGB","KBB"),IF(AND(_xlfn.IFNA(VLOOKUP(L1771,Wip!K:M,3,0),"")="Y",Q1771="MTCAPPLYCONF"),"On Hold",IF(W1771="","KGB","KBB"))))</f>
        <v>KBB</v>
      </c>
      <c r="B1771" s="65">
        <f>IF(A1771="on hold", "on hold",
 IF(A1771="KGB", "Standard Shipment",
  IF(IFERROR(IFERROR(VLOOKUP(L1771, List!D:J, 7, 0), VLOOKUP(L1771&amp;"", List!D:J, 7, 0)), 0)=0,
   IF(IFERROR(IFERROR(VLOOKUP(L1771, 'CND List'!$A:$C, 3, 0), VLOOKUP(L1771&amp;"", 'CND List'!$A:$C, 3, 0)), 0)=0,
    IF(A1771="KBB", "-", ""),
    IFERROR(VLOOKUP(L1771, 'CND List'!$A:$C, 3, 0), VLOOKUP(L1771&amp;"", 'CND List'!$A:$C, 3, 0))
   ),
   IFERROR(VLOOKUP(L1771, List!D:J, 7, 0), VLOOKUP(L1771&amp;"", List!D:J, 7, 0))
  )
 )
)</f>
        <v>46126</v>
      </c>
      <c r="C1771" s="66" t="str">
        <f t="shared" si="28"/>
        <v>2026Q2</v>
      </c>
      <c r="D1771" s="67" t="str">
        <f ca="1">IF(C1771="Local Scrap","Closed",IFERROR(IF(A1771="kgb","Closed",IF(MID(C1771,5,1)="Q","Closed",LOOKUP(TODAY()-W1771, {0,31,91,181,366}, {"0-30天","31-90天","91-180天","181-365天","365天以上"}))), LOOKUP(TODAY()-Z1771, {0,31,91,181,366}, {"0-30天","31-90天","91-180天","181-365天","365天以上"})))</f>
        <v>Closed</v>
      </c>
      <c r="E1771" s="67" t="str" cm="1">
        <f t="array" ref="E1771">IF(A1771&lt;&gt;"kbb", "", IF(IFERROR(VALUE(V1771), 0)=MAX(INDEX(($A$2:$A$4929="kbb")*($L$2:$L$4929=L1771)*IFERROR(VALUE($V$2:$V$4929), 0), 0)), "最新", "歷史重複"))</f>
        <v>最新</v>
      </c>
      <c r="F1771" t="s">
        <v>8053</v>
      </c>
      <c r="G1771" t="s">
        <v>29</v>
      </c>
      <c r="H1771" t="s">
        <v>30</v>
      </c>
      <c r="I1771" t="s">
        <v>6154</v>
      </c>
      <c r="J1771" t="s">
        <v>8054</v>
      </c>
      <c r="K1771" t="s">
        <v>8055</v>
      </c>
      <c r="L1771" t="s">
        <v>8091</v>
      </c>
      <c r="M1771" t="s">
        <v>4265</v>
      </c>
      <c r="N1771" t="s">
        <v>2055</v>
      </c>
      <c r="O1771" t="s">
        <v>37</v>
      </c>
      <c r="P1771" t="s">
        <v>8091</v>
      </c>
      <c r="Q1771" t="s">
        <v>38</v>
      </c>
      <c r="R1771" t="s">
        <v>53</v>
      </c>
      <c r="S1771" t="s">
        <v>8058</v>
      </c>
      <c r="T1771" t="s">
        <v>37</v>
      </c>
      <c r="U1771" t="s">
        <v>37</v>
      </c>
      <c r="V1771" t="s">
        <v>8092</v>
      </c>
      <c r="W1771" t="s">
        <v>1157</v>
      </c>
      <c r="X1771" t="s">
        <v>114</v>
      </c>
      <c r="Y1771" t="s">
        <v>1158</v>
      </c>
      <c r="Z1771" t="s">
        <v>8093</v>
      </c>
      <c r="AA1771" t="s">
        <v>44</v>
      </c>
      <c r="AB1771" t="s">
        <v>44</v>
      </c>
      <c r="AC1771" t="s">
        <v>117</v>
      </c>
      <c r="AD1771" t="s">
        <v>1288</v>
      </c>
      <c r="AE1771" t="s">
        <v>37</v>
      </c>
      <c r="AF1771" t="s">
        <v>37</v>
      </c>
      <c r="AG1771" t="s">
        <v>37</v>
      </c>
      <c r="AH1771" t="s">
        <v>37</v>
      </c>
      <c r="AI1771" t="s">
        <v>37</v>
      </c>
    </row>
    <row r="1772" spans="1:35" ht="16.850000000000001" customHeight="1">
      <c r="A1772" s="65" t="str">
        <f>IF(L1772="","",IF(COUNTIF(Wip!K:K,L1772)=0,IF(W1772="","KGB","KBB"),IF(AND(_xlfn.IFNA(VLOOKUP(L1772,Wip!K:M,3,0),"")="Y",Q1772="MTCAPPLYCONF"),"On Hold",IF(W1772="","KGB","KBB"))))</f>
        <v>KBB</v>
      </c>
      <c r="B1772" s="65" t="str">
        <f>IF(A1772="on hold", "on hold",
 IF(A1772="KGB", "Standard Shipment",
  IF(IFERROR(IFERROR(VLOOKUP(L1772, List!D:J, 7, 0), VLOOKUP(L1772&amp;"", List!D:J, 7, 0)), 0)=0,
   IF(IFERROR(IFERROR(VLOOKUP(L1772, 'CND List'!$A:$C, 3, 0), VLOOKUP(L1772&amp;"", 'CND List'!$A:$C, 3, 0)), 0)=0,
    IF(A1772="KBB", "-", ""),
    IFERROR(VLOOKUP(L1772, 'CND List'!$A:$C, 3, 0), VLOOKUP(L1772&amp;"", 'CND List'!$A:$C, 3, 0))
   ),
   IFERROR(VLOOKUP(L1772, List!D:J, 7, 0), VLOOKUP(L1772&amp;"", List!D:J, 7, 0))
  )
 )
)</f>
        <v>-</v>
      </c>
      <c r="C1772" s="66" t="str">
        <f t="shared" si="28"/>
        <v>wait for return customer</v>
      </c>
      <c r="D1772" s="67" t="str">
        <f ca="1">IF(C1772="Local Scrap","Closed",IFERROR(IF(A1772="kgb","Closed",IF(MID(C1772,5,1)="Q","Closed",LOOKUP(TODAY()-W1772, {0,31,91,181,366}, {"0-30天","31-90天","91-180天","181-365天","365天以上"}))), LOOKUP(TODAY()-Z1772, {0,31,91,181,366}, {"0-30天","31-90天","91-180天","181-365天","365天以上"})))</f>
        <v>365天以上</v>
      </c>
      <c r="E1772" s="67" t="str" cm="1">
        <f t="array" ref="E1772">IF(A1772&lt;&gt;"kbb", "", IF(IFERROR(VALUE(V1772), 0)=MAX(INDEX(($A$2:$A$4929="kbb")*($L$2:$L$4929=L1772)*IFERROR(VALUE($V$2:$V$4929), 0), 0)), "最新", "歷史重複"))</f>
        <v>最新</v>
      </c>
      <c r="F1772" t="s">
        <v>8053</v>
      </c>
      <c r="G1772" t="s">
        <v>29</v>
      </c>
      <c r="H1772" t="s">
        <v>30</v>
      </c>
      <c r="I1772" t="s">
        <v>6154</v>
      </c>
      <c r="J1772" t="s">
        <v>8054</v>
      </c>
      <c r="K1772" t="s">
        <v>8055</v>
      </c>
      <c r="L1772" t="s">
        <v>8094</v>
      </c>
      <c r="M1772" t="s">
        <v>1390</v>
      </c>
      <c r="N1772" t="s">
        <v>1391</v>
      </c>
      <c r="O1772" t="s">
        <v>37</v>
      </c>
      <c r="P1772" t="s">
        <v>8094</v>
      </c>
      <c r="Q1772" t="s">
        <v>38</v>
      </c>
      <c r="R1772" t="s">
        <v>39</v>
      </c>
      <c r="S1772" t="s">
        <v>8095</v>
      </c>
      <c r="T1772" t="s">
        <v>37</v>
      </c>
      <c r="U1772" t="s">
        <v>37</v>
      </c>
      <c r="V1772" t="s">
        <v>8096</v>
      </c>
      <c r="W1772" t="s">
        <v>517</v>
      </c>
      <c r="X1772" t="s">
        <v>114</v>
      </c>
      <c r="Y1772" t="s">
        <v>518</v>
      </c>
      <c r="Z1772" t="s">
        <v>8097</v>
      </c>
      <c r="AA1772" t="s">
        <v>44</v>
      </c>
      <c r="AB1772" t="s">
        <v>44</v>
      </c>
      <c r="AC1772" t="s">
        <v>117</v>
      </c>
      <c r="AD1772" t="s">
        <v>1302</v>
      </c>
      <c r="AE1772" t="s">
        <v>37</v>
      </c>
      <c r="AF1772" t="s">
        <v>37</v>
      </c>
      <c r="AG1772" t="s">
        <v>37</v>
      </c>
      <c r="AH1772" t="s">
        <v>37</v>
      </c>
      <c r="AI1772" t="s">
        <v>37</v>
      </c>
    </row>
    <row r="1773" spans="1:35" ht="16.850000000000001" customHeight="1">
      <c r="A1773" s="65" t="str">
        <f>IF(L1773="","",IF(COUNTIF(Wip!K:K,L1773)=0,IF(W1773="","KGB","KBB"),IF(AND(_xlfn.IFNA(VLOOKUP(L1773,Wip!K:M,3,0),"")="Y",Q1773="MTCAPPLYCONF"),"On Hold",IF(W1773="","KGB","KBB"))))</f>
        <v>KBB</v>
      </c>
      <c r="B1773" s="65">
        <f>IF(A1773="on hold", "on hold",
 IF(A1773="KGB", "Standard Shipment",
  IF(IFERROR(IFERROR(VLOOKUP(L1773, List!D:J, 7, 0), VLOOKUP(L1773&amp;"", List!D:J, 7, 0)), 0)=0,
   IF(IFERROR(IFERROR(VLOOKUP(L1773, 'CND List'!$A:$C, 3, 0), VLOOKUP(L1773&amp;"", 'CND List'!$A:$C, 3, 0)), 0)=0,
    IF(A1773="KBB", "-", ""),
    IFERROR(VLOOKUP(L1773, 'CND List'!$A:$C, 3, 0), VLOOKUP(L1773&amp;"", 'CND List'!$A:$C, 3, 0))
   ),
   IFERROR(VLOOKUP(L1773, List!D:J, 7, 0), VLOOKUP(L1773&amp;"", List!D:J, 7, 0))
  )
 )
)</f>
        <v>46281</v>
      </c>
      <c r="C1773" s="66" t="str">
        <f t="shared" si="28"/>
        <v>2026Q3</v>
      </c>
      <c r="D1773" s="67" t="str">
        <f ca="1">IF(C1773="Local Scrap","Closed",IFERROR(IF(A1773="kgb","Closed",IF(MID(C1773,5,1)="Q","Closed",LOOKUP(TODAY()-W1773, {0,31,91,181,366}, {"0-30天","31-90天","91-180天","181-365天","365天以上"}))), LOOKUP(TODAY()-Z1773, {0,31,91,181,366}, {"0-30天","31-90天","91-180天","181-365天","365天以上"})))</f>
        <v>Closed</v>
      </c>
      <c r="E1773" s="67" t="str" cm="1">
        <f t="array" ref="E1773">IF(A1773&lt;&gt;"kbb", "", IF(IFERROR(VALUE(V1773), 0)=MAX(INDEX(($A$2:$A$4929="kbb")*($L$2:$L$4929=L1773)*IFERROR(VALUE($V$2:$V$4929), 0), 0)), "最新", "歷史重複"))</f>
        <v>最新</v>
      </c>
      <c r="F1773" t="s">
        <v>8053</v>
      </c>
      <c r="G1773" t="s">
        <v>29</v>
      </c>
      <c r="H1773" t="s">
        <v>30</v>
      </c>
      <c r="I1773" t="s">
        <v>6154</v>
      </c>
      <c r="J1773" t="s">
        <v>8054</v>
      </c>
      <c r="K1773" t="s">
        <v>8055</v>
      </c>
      <c r="L1773" t="s">
        <v>8098</v>
      </c>
      <c r="M1773" t="s">
        <v>7231</v>
      </c>
      <c r="N1773" t="s">
        <v>1747</v>
      </c>
      <c r="O1773" t="s">
        <v>37</v>
      </c>
      <c r="P1773" t="s">
        <v>8098</v>
      </c>
      <c r="Q1773" t="s">
        <v>38</v>
      </c>
      <c r="R1773" t="s">
        <v>1881</v>
      </c>
      <c r="S1773" t="s">
        <v>8058</v>
      </c>
      <c r="T1773" t="s">
        <v>37</v>
      </c>
      <c r="U1773" t="s">
        <v>37</v>
      </c>
      <c r="V1773" t="s">
        <v>8099</v>
      </c>
      <c r="W1773" t="s">
        <v>1252</v>
      </c>
      <c r="X1773" t="s">
        <v>1253</v>
      </c>
      <c r="Y1773" t="s">
        <v>4448</v>
      </c>
      <c r="Z1773" t="s">
        <v>8100</v>
      </c>
      <c r="AA1773" t="s">
        <v>44</v>
      </c>
      <c r="AB1773" t="s">
        <v>44</v>
      </c>
      <c r="AC1773" t="s">
        <v>1256</v>
      </c>
      <c r="AD1773" t="s">
        <v>1532</v>
      </c>
      <c r="AE1773" t="s">
        <v>37</v>
      </c>
      <c r="AF1773" t="s">
        <v>37</v>
      </c>
      <c r="AG1773" t="s">
        <v>37</v>
      </c>
      <c r="AH1773" t="s">
        <v>37</v>
      </c>
      <c r="AI1773" t="s">
        <v>37</v>
      </c>
    </row>
    <row r="1774" spans="1:35" ht="16.850000000000001" customHeight="1">
      <c r="A1774" s="65" t="str">
        <f>IF(L1774="","",IF(COUNTIF(Wip!K:K,L1774)=0,IF(W1774="","KGB","KBB"),IF(AND(_xlfn.IFNA(VLOOKUP(L1774,Wip!K:M,3,0),"")="Y",Q1774="MTCAPPLYCONF"),"On Hold",IF(W1774="","KGB","KBB"))))</f>
        <v>KGB</v>
      </c>
      <c r="B1774" s="65" t="str">
        <f>IF(A1774="on hold", "on hold",
 IF(A1774="KGB", "Standard Shipment",
  IF(IFERROR(IFERROR(VLOOKUP(L1774, List!D:J, 7, 0), VLOOKUP(L1774&amp;"", List!D:J, 7, 0)), 0)=0,
   IF(IFERROR(IFERROR(VLOOKUP(L1774, 'CND List'!$A:$C, 3, 0), VLOOKUP(L1774&amp;"", 'CND List'!$A:$C, 3, 0)), 0)=0,
    IF(A1774="KBB", "-", ""),
    IFERROR(VLOOKUP(L1774, 'CND List'!$A:$C, 3, 0), VLOOKUP(L1774&amp;"", 'CND List'!$A:$C, 3, 0))
   ),
   IFERROR(VLOOKUP(L1774, List!D:J, 7, 0), VLOOKUP(L1774&amp;"", List!D:J, 7, 0))
  )
 )
)</f>
        <v>Standard Shipment</v>
      </c>
      <c r="C1774" s="66" t="str">
        <f t="shared" si="28"/>
        <v>Standard Shipment</v>
      </c>
      <c r="D1774" s="67" t="str">
        <f ca="1">IF(C1774="Local Scrap","Closed",IFERROR(IF(A1774="kgb","Closed",IF(MID(C1774,5,1)="Q","Closed",LOOKUP(TODAY()-W1774, {0,31,91,181,366}, {"0-30天","31-90天","91-180天","181-365天","365天以上"}))), LOOKUP(TODAY()-Z1774, {0,31,91,181,366}, {"0-30天","31-90天","91-180天","181-365天","365天以上"})))</f>
        <v>Closed</v>
      </c>
      <c r="E1774" s="67" t="str" cm="1">
        <f t="array" ref="E1774">IF(A1774&lt;&gt;"kbb", "", IF(IFERROR(VALUE(V1774), 0)=MAX(INDEX(($A$2:$A$4929="kbb")*($L$2:$L$4929=L1774)*IFERROR(VALUE($V$2:$V$4929), 0), 0)), "最新", "歷史重複"))</f>
        <v/>
      </c>
      <c r="F1774" t="s">
        <v>8053</v>
      </c>
      <c r="G1774" t="s">
        <v>29</v>
      </c>
      <c r="H1774" t="s">
        <v>30</v>
      </c>
      <c r="I1774" t="s">
        <v>6154</v>
      </c>
      <c r="J1774" t="s">
        <v>8054</v>
      </c>
      <c r="K1774" t="s">
        <v>8055</v>
      </c>
      <c r="L1774" t="s">
        <v>8101</v>
      </c>
      <c r="M1774" t="s">
        <v>4265</v>
      </c>
      <c r="N1774" t="s">
        <v>2055</v>
      </c>
      <c r="O1774" t="s">
        <v>37</v>
      </c>
      <c r="P1774" t="s">
        <v>8102</v>
      </c>
      <c r="Q1774" t="s">
        <v>38</v>
      </c>
      <c r="R1774" t="s">
        <v>53</v>
      </c>
      <c r="S1774" t="s">
        <v>8058</v>
      </c>
      <c r="T1774" t="s">
        <v>8103</v>
      </c>
      <c r="U1774" t="s">
        <v>7242</v>
      </c>
      <c r="V1774" t="s">
        <v>7242</v>
      </c>
      <c r="W1774" t="s">
        <v>37</v>
      </c>
      <c r="X1774" t="s">
        <v>37</v>
      </c>
      <c r="Y1774" t="s">
        <v>37</v>
      </c>
      <c r="Z1774" t="s">
        <v>8104</v>
      </c>
      <c r="AA1774" t="s">
        <v>44</v>
      </c>
      <c r="AB1774" t="s">
        <v>44</v>
      </c>
      <c r="AC1774" t="s">
        <v>45</v>
      </c>
      <c r="AD1774" t="s">
        <v>1288</v>
      </c>
      <c r="AE1774" t="s">
        <v>7244</v>
      </c>
      <c r="AF1774" t="s">
        <v>48</v>
      </c>
      <c r="AG1774">
        <v>622065</v>
      </c>
      <c r="AH1774">
        <v>1</v>
      </c>
      <c r="AI1774">
        <v>1</v>
      </c>
    </row>
    <row r="1775" spans="1:35" ht="16.850000000000001" customHeight="1">
      <c r="A1775" s="65" t="str">
        <f>IF(L1775="","",IF(COUNTIF(Wip!K:K,L1775)=0,IF(W1775="","KGB","KBB"),IF(AND(_xlfn.IFNA(VLOOKUP(L1775,Wip!K:M,3,0),"")="Y",Q1775="MTCAPPLYCONF"),"On Hold",IF(W1775="","KGB","KBB"))))</f>
        <v>KBB</v>
      </c>
      <c r="B1775" s="65">
        <f>IF(A1775="on hold", "on hold",
 IF(A1775="KGB", "Standard Shipment",
  IF(IFERROR(IFERROR(VLOOKUP(L1775, List!D:J, 7, 0), VLOOKUP(L1775&amp;"", List!D:J, 7, 0)), 0)=0,
   IF(IFERROR(IFERROR(VLOOKUP(L1775, 'CND List'!$A:$C, 3, 0), VLOOKUP(L1775&amp;"", 'CND List'!$A:$C, 3, 0)), 0)=0,
    IF(A1775="KBB", "-", ""),
    IFERROR(VLOOKUP(L1775, 'CND List'!$A:$C, 3, 0), VLOOKUP(L1775&amp;"", 'CND List'!$A:$C, 3, 0))
   ),
   IFERROR(VLOOKUP(L1775, List!D:J, 7, 0), VLOOKUP(L1775&amp;"", List!D:J, 7, 0))
  )
 )
)</f>
        <v>46126</v>
      </c>
      <c r="C1775" s="66" t="str">
        <f t="shared" si="28"/>
        <v>2026Q2</v>
      </c>
      <c r="D1775" s="67" t="str">
        <f ca="1">IF(C1775="Local Scrap","Closed",IFERROR(IF(A1775="kgb","Closed",IF(MID(C1775,5,1)="Q","Closed",LOOKUP(TODAY()-W1775, {0,31,91,181,366}, {"0-30天","31-90天","91-180天","181-365天","365天以上"}))), LOOKUP(TODAY()-Z1775, {0,31,91,181,366}, {"0-30天","31-90天","91-180天","181-365天","365天以上"})))</f>
        <v>Closed</v>
      </c>
      <c r="E1775" s="67" t="str" cm="1">
        <f t="array" ref="E1775">IF(A1775&lt;&gt;"kbb", "", IF(IFERROR(VALUE(V1775), 0)=MAX(INDEX(($A$2:$A$4929="kbb")*($L$2:$L$4929=L1775)*IFERROR(VALUE($V$2:$V$4929), 0), 0)), "最新", "歷史重複"))</f>
        <v>最新</v>
      </c>
      <c r="F1775" t="s">
        <v>8053</v>
      </c>
      <c r="G1775" t="s">
        <v>29</v>
      </c>
      <c r="H1775" t="s">
        <v>30</v>
      </c>
      <c r="I1775" t="s">
        <v>6154</v>
      </c>
      <c r="J1775" t="s">
        <v>8054</v>
      </c>
      <c r="K1775" t="s">
        <v>8055</v>
      </c>
      <c r="L1775" t="s">
        <v>8105</v>
      </c>
      <c r="M1775" t="s">
        <v>4265</v>
      </c>
      <c r="N1775" t="s">
        <v>2055</v>
      </c>
      <c r="O1775" t="s">
        <v>37</v>
      </c>
      <c r="P1775" t="s">
        <v>8105</v>
      </c>
      <c r="Q1775" t="s">
        <v>38</v>
      </c>
      <c r="R1775" t="s">
        <v>53</v>
      </c>
      <c r="S1775" t="s">
        <v>8058</v>
      </c>
      <c r="T1775" t="s">
        <v>37</v>
      </c>
      <c r="U1775" t="s">
        <v>37</v>
      </c>
      <c r="V1775" t="s">
        <v>8106</v>
      </c>
      <c r="W1775" t="s">
        <v>113</v>
      </c>
      <c r="X1775" t="s">
        <v>114</v>
      </c>
      <c r="Y1775" t="s">
        <v>8107</v>
      </c>
      <c r="Z1775" t="s">
        <v>8108</v>
      </c>
      <c r="AA1775" t="s">
        <v>44</v>
      </c>
      <c r="AB1775" t="s">
        <v>44</v>
      </c>
      <c r="AC1775" t="s">
        <v>117</v>
      </c>
      <c r="AD1775" t="s">
        <v>1288</v>
      </c>
      <c r="AE1775" t="s">
        <v>37</v>
      </c>
      <c r="AF1775" t="s">
        <v>37</v>
      </c>
      <c r="AG1775" t="s">
        <v>37</v>
      </c>
      <c r="AH1775" t="s">
        <v>37</v>
      </c>
      <c r="AI1775" t="s">
        <v>37</v>
      </c>
    </row>
    <row r="1776" spans="1:35" ht="16.850000000000001" customHeight="1">
      <c r="A1776" s="65" t="str">
        <f>IF(L1776="","",IF(COUNTIF(Wip!K:K,L1776)=0,IF(W1776="","KGB","KBB"),IF(AND(_xlfn.IFNA(VLOOKUP(L1776,Wip!K:M,3,0),"")="Y",Q1776="MTCAPPLYCONF"),"On Hold",IF(W1776="","KGB","KBB"))))</f>
        <v>KGB</v>
      </c>
      <c r="B1776" s="65" t="str">
        <f>IF(A1776="on hold", "on hold",
 IF(A1776="KGB", "Standard Shipment",
  IF(IFERROR(IFERROR(VLOOKUP(L1776, List!D:J, 7, 0), VLOOKUP(L1776&amp;"", List!D:J, 7, 0)), 0)=0,
   IF(IFERROR(IFERROR(VLOOKUP(L1776, 'CND List'!$A:$C, 3, 0), VLOOKUP(L1776&amp;"", 'CND List'!$A:$C, 3, 0)), 0)=0,
    IF(A1776="KBB", "-", ""),
    IFERROR(VLOOKUP(L1776, 'CND List'!$A:$C, 3, 0), VLOOKUP(L1776&amp;"", 'CND List'!$A:$C, 3, 0))
   ),
   IFERROR(VLOOKUP(L1776, List!D:J, 7, 0), VLOOKUP(L1776&amp;"", List!D:J, 7, 0))
  )
 )
)</f>
        <v>Standard Shipment</v>
      </c>
      <c r="C1776" s="66" t="str">
        <f t="shared" si="28"/>
        <v>Standard Shipment</v>
      </c>
      <c r="D1776" s="67" t="str">
        <f ca="1">IF(C1776="Local Scrap","Closed",IFERROR(IF(A1776="kgb","Closed",IF(MID(C1776,5,1)="Q","Closed",LOOKUP(TODAY()-W1776, {0,31,91,181,366}, {"0-30天","31-90天","91-180天","181-365天","365天以上"}))), LOOKUP(TODAY()-Z1776, {0,31,91,181,366}, {"0-30天","31-90天","91-180天","181-365天","365天以上"})))</f>
        <v>Closed</v>
      </c>
      <c r="E1776" s="67" t="str" cm="1">
        <f t="array" ref="E1776">IF(A1776&lt;&gt;"kbb", "", IF(IFERROR(VALUE(V1776), 0)=MAX(INDEX(($A$2:$A$4929="kbb")*($L$2:$L$4929=L1776)*IFERROR(VALUE($V$2:$V$4929), 0), 0)), "最新", "歷史重複"))</f>
        <v/>
      </c>
      <c r="F1776" t="s">
        <v>8053</v>
      </c>
      <c r="G1776" t="s">
        <v>29</v>
      </c>
      <c r="H1776" t="s">
        <v>30</v>
      </c>
      <c r="I1776" t="s">
        <v>6154</v>
      </c>
      <c r="J1776" t="s">
        <v>8054</v>
      </c>
      <c r="K1776" t="s">
        <v>8055</v>
      </c>
      <c r="L1776" t="s">
        <v>8109</v>
      </c>
      <c r="M1776" t="s">
        <v>4265</v>
      </c>
      <c r="N1776" t="s">
        <v>2055</v>
      </c>
      <c r="O1776" t="s">
        <v>37</v>
      </c>
      <c r="P1776" t="s">
        <v>8110</v>
      </c>
      <c r="Q1776" t="s">
        <v>38</v>
      </c>
      <c r="R1776" t="s">
        <v>53</v>
      </c>
      <c r="S1776" t="s">
        <v>8058</v>
      </c>
      <c r="T1776" t="s">
        <v>8111</v>
      </c>
      <c r="U1776" t="s">
        <v>7265</v>
      </c>
      <c r="V1776" t="s">
        <v>7265</v>
      </c>
      <c r="W1776" t="s">
        <v>37</v>
      </c>
      <c r="X1776" t="s">
        <v>37</v>
      </c>
      <c r="Y1776" t="s">
        <v>37</v>
      </c>
      <c r="Z1776" t="s">
        <v>8112</v>
      </c>
      <c r="AA1776" t="s">
        <v>44</v>
      </c>
      <c r="AB1776" t="s">
        <v>44</v>
      </c>
      <c r="AC1776" t="s">
        <v>45</v>
      </c>
      <c r="AD1776" t="s">
        <v>1288</v>
      </c>
      <c r="AE1776" t="s">
        <v>7267</v>
      </c>
      <c r="AF1776" t="s">
        <v>48</v>
      </c>
      <c r="AG1776">
        <v>621922</v>
      </c>
      <c r="AH1776">
        <v>1</v>
      </c>
      <c r="AI1776">
        <v>1</v>
      </c>
    </row>
    <row r="1777" spans="1:35" ht="16.850000000000001" customHeight="1">
      <c r="A1777" s="65" t="str">
        <f>IF(L1777="","",IF(COUNTIF(Wip!K:K,L1777)=0,IF(W1777="","KGB","KBB"),IF(AND(_xlfn.IFNA(VLOOKUP(L1777,Wip!K:M,3,0),"")="Y",Q1777="MTCAPPLYCONF"),"On Hold",IF(W1777="","KGB","KBB"))))</f>
        <v>KGB</v>
      </c>
      <c r="B1777" s="65" t="str">
        <f>IF(A1777="on hold", "on hold",
 IF(A1777="KGB", "Standard Shipment",
  IF(IFERROR(IFERROR(VLOOKUP(L1777, List!D:J, 7, 0), VLOOKUP(L1777&amp;"", List!D:J, 7, 0)), 0)=0,
   IF(IFERROR(IFERROR(VLOOKUP(L1777, 'CND List'!$A:$C, 3, 0), VLOOKUP(L1777&amp;"", 'CND List'!$A:$C, 3, 0)), 0)=0,
    IF(A1777="KBB", "-", ""),
    IFERROR(VLOOKUP(L1777, 'CND List'!$A:$C, 3, 0), VLOOKUP(L1777&amp;"", 'CND List'!$A:$C, 3, 0))
   ),
   IFERROR(VLOOKUP(L1777, List!D:J, 7, 0), VLOOKUP(L1777&amp;"", List!D:J, 7, 0))
  )
 )
)</f>
        <v>Standard Shipment</v>
      </c>
      <c r="C1777" s="66" t="str">
        <f t="shared" si="28"/>
        <v>Standard Shipment</v>
      </c>
      <c r="D1777" s="67" t="str">
        <f ca="1">IF(C1777="Local Scrap","Closed",IFERROR(IF(A1777="kgb","Closed",IF(MID(C1777,5,1)="Q","Closed",LOOKUP(TODAY()-W1777, {0,31,91,181,366}, {"0-30天","31-90天","91-180天","181-365天","365天以上"}))), LOOKUP(TODAY()-Z1777, {0,31,91,181,366}, {"0-30天","31-90天","91-180天","181-365天","365天以上"})))</f>
        <v>Closed</v>
      </c>
      <c r="E1777" s="67" t="str" cm="1">
        <f t="array" ref="E1777">IF(A1777&lt;&gt;"kbb", "", IF(IFERROR(VALUE(V1777), 0)=MAX(INDEX(($A$2:$A$4929="kbb")*($L$2:$L$4929=L1777)*IFERROR(VALUE($V$2:$V$4929), 0), 0)), "最新", "歷史重複"))</f>
        <v/>
      </c>
      <c r="F1777" t="s">
        <v>8053</v>
      </c>
      <c r="G1777" t="s">
        <v>29</v>
      </c>
      <c r="H1777" t="s">
        <v>30</v>
      </c>
      <c r="I1777" t="s">
        <v>6154</v>
      </c>
      <c r="J1777" t="s">
        <v>8054</v>
      </c>
      <c r="K1777" t="s">
        <v>8055</v>
      </c>
      <c r="L1777" t="s">
        <v>8113</v>
      </c>
      <c r="M1777" t="s">
        <v>4265</v>
      </c>
      <c r="N1777" t="s">
        <v>2055</v>
      </c>
      <c r="O1777" t="s">
        <v>37</v>
      </c>
      <c r="P1777" t="s">
        <v>8114</v>
      </c>
      <c r="Q1777" t="s">
        <v>38</v>
      </c>
      <c r="R1777" t="s">
        <v>53</v>
      </c>
      <c r="S1777" t="s">
        <v>8058</v>
      </c>
      <c r="T1777" t="s">
        <v>8115</v>
      </c>
      <c r="U1777" t="s">
        <v>7414</v>
      </c>
      <c r="V1777" t="s">
        <v>7414</v>
      </c>
      <c r="W1777" t="s">
        <v>37</v>
      </c>
      <c r="X1777" t="s">
        <v>37</v>
      </c>
      <c r="Y1777" t="s">
        <v>37</v>
      </c>
      <c r="Z1777" t="s">
        <v>8116</v>
      </c>
      <c r="AA1777" t="s">
        <v>44</v>
      </c>
      <c r="AB1777" t="s">
        <v>44</v>
      </c>
      <c r="AC1777" t="s">
        <v>45</v>
      </c>
      <c r="AD1777" t="s">
        <v>1288</v>
      </c>
      <c r="AE1777" t="s">
        <v>7416</v>
      </c>
      <c r="AF1777" t="s">
        <v>48</v>
      </c>
      <c r="AG1777">
        <v>621845</v>
      </c>
      <c r="AH1777">
        <v>1</v>
      </c>
      <c r="AI1777">
        <v>1</v>
      </c>
    </row>
    <row r="1778" spans="1:35" ht="16.850000000000001" customHeight="1">
      <c r="A1778" s="65" t="str">
        <f>IF(L1778="","",IF(COUNTIF(Wip!K:K,L1778)=0,IF(W1778="","KGB","KBB"),IF(AND(_xlfn.IFNA(VLOOKUP(L1778,Wip!K:M,3,0),"")="Y",Q1778="MTCAPPLYCONF"),"On Hold",IF(W1778="","KGB","KBB"))))</f>
        <v>KGB</v>
      </c>
      <c r="B1778" s="65" t="str">
        <f>IF(A1778="on hold", "on hold",
 IF(A1778="KGB", "Standard Shipment",
  IF(IFERROR(IFERROR(VLOOKUP(L1778, List!D:J, 7, 0), VLOOKUP(L1778&amp;"", List!D:J, 7, 0)), 0)=0,
   IF(IFERROR(IFERROR(VLOOKUP(L1778, 'CND List'!$A:$C, 3, 0), VLOOKUP(L1778&amp;"", 'CND List'!$A:$C, 3, 0)), 0)=0,
    IF(A1778="KBB", "-", ""),
    IFERROR(VLOOKUP(L1778, 'CND List'!$A:$C, 3, 0), VLOOKUP(L1778&amp;"", 'CND List'!$A:$C, 3, 0))
   ),
   IFERROR(VLOOKUP(L1778, List!D:J, 7, 0), VLOOKUP(L1778&amp;"", List!D:J, 7, 0))
  )
 )
)</f>
        <v>Standard Shipment</v>
      </c>
      <c r="C1778" s="66" t="str">
        <f t="shared" si="28"/>
        <v>Standard Shipment</v>
      </c>
      <c r="D1778" s="67" t="str">
        <f ca="1">IF(C1778="Local Scrap","Closed",IFERROR(IF(A1778="kgb","Closed",IF(MID(C1778,5,1)="Q","Closed",LOOKUP(TODAY()-W1778, {0,31,91,181,366}, {"0-30天","31-90天","91-180天","181-365天","365天以上"}))), LOOKUP(TODAY()-Z1778, {0,31,91,181,366}, {"0-30天","31-90天","91-180天","181-365天","365天以上"})))</f>
        <v>Closed</v>
      </c>
      <c r="E1778" s="67" t="str" cm="1">
        <f t="array" ref="E1778">IF(A1778&lt;&gt;"kbb", "", IF(IFERROR(VALUE(V1778), 0)=MAX(INDEX(($A$2:$A$4929="kbb")*($L$2:$L$4929=L1778)*IFERROR(VALUE($V$2:$V$4929), 0), 0)), "最新", "歷史重複"))</f>
        <v/>
      </c>
      <c r="F1778" t="s">
        <v>8053</v>
      </c>
      <c r="G1778" t="s">
        <v>29</v>
      </c>
      <c r="H1778" t="s">
        <v>30</v>
      </c>
      <c r="I1778" t="s">
        <v>6154</v>
      </c>
      <c r="J1778" t="s">
        <v>8054</v>
      </c>
      <c r="K1778" t="s">
        <v>8055</v>
      </c>
      <c r="L1778" t="s">
        <v>8117</v>
      </c>
      <c r="M1778" t="s">
        <v>1670</v>
      </c>
      <c r="N1778" t="s">
        <v>1671</v>
      </c>
      <c r="O1778" t="s">
        <v>37</v>
      </c>
      <c r="P1778" t="s">
        <v>8118</v>
      </c>
      <c r="Q1778" t="s">
        <v>38</v>
      </c>
      <c r="R1778" t="s">
        <v>53</v>
      </c>
      <c r="S1778" t="s">
        <v>8058</v>
      </c>
      <c r="T1778" t="s">
        <v>8119</v>
      </c>
      <c r="U1778" t="s">
        <v>8120</v>
      </c>
      <c r="V1778" t="s">
        <v>8120</v>
      </c>
      <c r="W1778" t="s">
        <v>37</v>
      </c>
      <c r="X1778" t="s">
        <v>37</v>
      </c>
      <c r="Y1778" t="s">
        <v>37</v>
      </c>
      <c r="Z1778" t="s">
        <v>8121</v>
      </c>
      <c r="AA1778" t="s">
        <v>44</v>
      </c>
      <c r="AB1778" t="s">
        <v>44</v>
      </c>
      <c r="AC1778" t="s">
        <v>45</v>
      </c>
      <c r="AD1778" t="s">
        <v>1539</v>
      </c>
      <c r="AE1778" t="s">
        <v>8122</v>
      </c>
      <c r="AF1778" t="s">
        <v>2122</v>
      </c>
      <c r="AG1778">
        <v>622234</v>
      </c>
      <c r="AH1778">
        <v>6.3</v>
      </c>
      <c r="AI1778">
        <v>6.3</v>
      </c>
    </row>
    <row r="1779" spans="1:35" ht="16.850000000000001" customHeight="1">
      <c r="A1779" s="65" t="str">
        <f>IF(L1779="","",IF(COUNTIF(Wip!K:K,L1779)=0,IF(W1779="","KGB","KBB"),IF(AND(_xlfn.IFNA(VLOOKUP(L1779,Wip!K:M,3,0),"")="Y",Q1779="MTCAPPLYCONF"),"On Hold",IF(W1779="","KGB","KBB"))))</f>
        <v>KBB</v>
      </c>
      <c r="B1779" s="65">
        <f>IF(A1779="on hold", "on hold",
 IF(A1779="KGB", "Standard Shipment",
  IF(IFERROR(IFERROR(VLOOKUP(L1779, List!D:J, 7, 0), VLOOKUP(L1779&amp;"", List!D:J, 7, 0)), 0)=0,
   IF(IFERROR(IFERROR(VLOOKUP(L1779, 'CND List'!$A:$C, 3, 0), VLOOKUP(L1779&amp;"", 'CND List'!$A:$C, 3, 0)), 0)=0,
    IF(A1779="KBB", "-", ""),
    IFERROR(VLOOKUP(L1779, 'CND List'!$A:$C, 3, 0), VLOOKUP(L1779&amp;"", 'CND List'!$A:$C, 3, 0))
   ),
   IFERROR(VLOOKUP(L1779, List!D:J, 7, 0), VLOOKUP(L1779&amp;"", List!D:J, 7, 0))
  )
 )
)</f>
        <v>46126</v>
      </c>
      <c r="C1779" s="66" t="str">
        <f t="shared" si="28"/>
        <v>2026Q2</v>
      </c>
      <c r="D1779" s="67" t="str">
        <f ca="1">IF(C1779="Local Scrap","Closed",IFERROR(IF(A1779="kgb","Closed",IF(MID(C1779,5,1)="Q","Closed",LOOKUP(TODAY()-W1779, {0,31,91,181,366}, {"0-30天","31-90天","91-180天","181-365天","365天以上"}))), LOOKUP(TODAY()-Z1779, {0,31,91,181,366}, {"0-30天","31-90天","91-180天","181-365天","365天以上"})))</f>
        <v>Closed</v>
      </c>
      <c r="E1779" s="67" t="str" cm="1">
        <f t="array" ref="E1779">IF(A1779&lt;&gt;"kbb", "", IF(IFERROR(VALUE(V1779), 0)=MAX(INDEX(($A$2:$A$4929="kbb")*($L$2:$L$4929=L1779)*IFERROR(VALUE($V$2:$V$4929), 0), 0)), "最新", "歷史重複"))</f>
        <v>最新</v>
      </c>
      <c r="F1779" t="s">
        <v>8123</v>
      </c>
      <c r="G1779" t="s">
        <v>29</v>
      </c>
      <c r="H1779" t="s">
        <v>30</v>
      </c>
      <c r="I1779" t="s">
        <v>6154</v>
      </c>
      <c r="J1779" t="s">
        <v>8124</v>
      </c>
      <c r="K1779" t="s">
        <v>8125</v>
      </c>
      <c r="L1779" t="s">
        <v>8126</v>
      </c>
      <c r="M1779" t="s">
        <v>68</v>
      </c>
      <c r="N1779" t="s">
        <v>36</v>
      </c>
      <c r="O1779" t="s">
        <v>37</v>
      </c>
      <c r="P1779" t="s">
        <v>8126</v>
      </c>
      <c r="Q1779" t="s">
        <v>38</v>
      </c>
      <c r="R1779" t="s">
        <v>53</v>
      </c>
      <c r="S1779" t="s">
        <v>8127</v>
      </c>
      <c r="T1779" t="s">
        <v>37</v>
      </c>
      <c r="U1779" t="s">
        <v>37</v>
      </c>
      <c r="V1779" t="s">
        <v>8128</v>
      </c>
      <c r="W1779" t="s">
        <v>1094</v>
      </c>
      <c r="X1779" t="s">
        <v>114</v>
      </c>
      <c r="Y1779" t="s">
        <v>1095</v>
      </c>
      <c r="Z1779" t="s">
        <v>8129</v>
      </c>
      <c r="AA1779" t="s">
        <v>44</v>
      </c>
      <c r="AB1779" t="s">
        <v>44</v>
      </c>
      <c r="AC1779" t="s">
        <v>117</v>
      </c>
      <c r="AD1779" t="s">
        <v>46</v>
      </c>
      <c r="AE1779" t="s">
        <v>37</v>
      </c>
      <c r="AF1779" t="s">
        <v>37</v>
      </c>
      <c r="AG1779" t="s">
        <v>37</v>
      </c>
      <c r="AH1779" t="s">
        <v>37</v>
      </c>
      <c r="AI1779" t="s">
        <v>37</v>
      </c>
    </row>
    <row r="1780" spans="1:35" ht="16.850000000000001" customHeight="1">
      <c r="A1780" s="65" t="str">
        <f>IF(L1780="","",IF(COUNTIF(Wip!K:K,L1780)=0,IF(W1780="","KGB","KBB"),IF(AND(_xlfn.IFNA(VLOOKUP(L1780,Wip!K:M,3,0),"")="Y",Q1780="MTCAPPLYCONF"),"On Hold",IF(W1780="","KGB","KBB"))))</f>
        <v>KGB</v>
      </c>
      <c r="B1780" s="65" t="str">
        <f>IF(A1780="on hold", "on hold",
 IF(A1780="KGB", "Standard Shipment",
  IF(IFERROR(IFERROR(VLOOKUP(L1780, List!D:J, 7, 0), VLOOKUP(L1780&amp;"", List!D:J, 7, 0)), 0)=0,
   IF(IFERROR(IFERROR(VLOOKUP(L1780, 'CND List'!$A:$C, 3, 0), VLOOKUP(L1780&amp;"", 'CND List'!$A:$C, 3, 0)), 0)=0,
    IF(A1780="KBB", "-", ""),
    IFERROR(VLOOKUP(L1780, 'CND List'!$A:$C, 3, 0), VLOOKUP(L1780&amp;"", 'CND List'!$A:$C, 3, 0))
   ),
   IFERROR(VLOOKUP(L1780, List!D:J, 7, 0), VLOOKUP(L1780&amp;"", List!D:J, 7, 0))
  )
 )
)</f>
        <v>Standard Shipment</v>
      </c>
      <c r="C1780" s="66" t="str">
        <f t="shared" si="28"/>
        <v>Standard Shipment</v>
      </c>
      <c r="D1780" s="67" t="str">
        <f ca="1">IF(C1780="Local Scrap","Closed",IFERROR(IF(A1780="kgb","Closed",IF(MID(C1780,5,1)="Q","Closed",LOOKUP(TODAY()-W1780, {0,31,91,181,366}, {"0-30天","31-90天","91-180天","181-365天","365天以上"}))), LOOKUP(TODAY()-Z1780, {0,31,91,181,366}, {"0-30天","31-90天","91-180天","181-365天","365天以上"})))</f>
        <v>Closed</v>
      </c>
      <c r="E1780" s="67" t="str" cm="1">
        <f t="array" ref="E1780">IF(A1780&lt;&gt;"kbb", "", IF(IFERROR(VALUE(V1780), 0)=MAX(INDEX(($A$2:$A$4929="kbb")*($L$2:$L$4929=L1780)*IFERROR(VALUE($V$2:$V$4929), 0), 0)), "最新", "歷史重複"))</f>
        <v/>
      </c>
      <c r="F1780" t="s">
        <v>8123</v>
      </c>
      <c r="G1780" t="s">
        <v>29</v>
      </c>
      <c r="H1780" t="s">
        <v>30</v>
      </c>
      <c r="I1780" t="s">
        <v>6154</v>
      </c>
      <c r="J1780" t="s">
        <v>8124</v>
      </c>
      <c r="K1780" t="s">
        <v>8125</v>
      </c>
      <c r="L1780" t="s">
        <v>8130</v>
      </c>
      <c r="M1780" t="s">
        <v>3806</v>
      </c>
      <c r="N1780" t="s">
        <v>456</v>
      </c>
      <c r="O1780" t="s">
        <v>37</v>
      </c>
      <c r="P1780" t="s">
        <v>8131</v>
      </c>
      <c r="Q1780" t="s">
        <v>38</v>
      </c>
      <c r="R1780" t="s">
        <v>743</v>
      </c>
      <c r="S1780" t="s">
        <v>8127</v>
      </c>
      <c r="T1780" t="s">
        <v>8132</v>
      </c>
      <c r="U1780" t="s">
        <v>7290</v>
      </c>
      <c r="V1780" t="s">
        <v>7290</v>
      </c>
      <c r="W1780" t="s">
        <v>37</v>
      </c>
      <c r="X1780" t="s">
        <v>37</v>
      </c>
      <c r="Y1780" t="s">
        <v>37</v>
      </c>
      <c r="Z1780" t="s">
        <v>8133</v>
      </c>
      <c r="AA1780" t="s">
        <v>44</v>
      </c>
      <c r="AB1780" t="s">
        <v>44</v>
      </c>
      <c r="AC1780" t="s">
        <v>45</v>
      </c>
      <c r="AD1780" t="s">
        <v>460</v>
      </c>
      <c r="AE1780" t="s">
        <v>7323</v>
      </c>
      <c r="AF1780" t="s">
        <v>48</v>
      </c>
      <c r="AG1780">
        <v>621802</v>
      </c>
      <c r="AH1780">
        <v>1</v>
      </c>
      <c r="AI1780">
        <v>1</v>
      </c>
    </row>
    <row r="1781" spans="1:35" ht="16.850000000000001" customHeight="1">
      <c r="A1781" s="65" t="str">
        <f>IF(L1781="","",IF(COUNTIF(Wip!K:K,L1781)=0,IF(W1781="","KGB","KBB"),IF(AND(_xlfn.IFNA(VLOOKUP(L1781,Wip!K:M,3,0),"")="Y",Q1781="MTCAPPLYCONF"),"On Hold",IF(W1781="","KGB","KBB"))))</f>
        <v>KGB</v>
      </c>
      <c r="B1781" s="65" t="str">
        <f>IF(A1781="on hold", "on hold",
 IF(A1781="KGB", "Standard Shipment",
  IF(IFERROR(IFERROR(VLOOKUP(L1781, List!D:J, 7, 0), VLOOKUP(L1781&amp;"", List!D:J, 7, 0)), 0)=0,
   IF(IFERROR(IFERROR(VLOOKUP(L1781, 'CND List'!$A:$C, 3, 0), VLOOKUP(L1781&amp;"", 'CND List'!$A:$C, 3, 0)), 0)=0,
    IF(A1781="KBB", "-", ""),
    IFERROR(VLOOKUP(L1781, 'CND List'!$A:$C, 3, 0), VLOOKUP(L1781&amp;"", 'CND List'!$A:$C, 3, 0))
   ),
   IFERROR(VLOOKUP(L1781, List!D:J, 7, 0), VLOOKUP(L1781&amp;"", List!D:J, 7, 0))
  )
 )
)</f>
        <v>Standard Shipment</v>
      </c>
      <c r="C1781" s="66" t="str">
        <f t="shared" si="28"/>
        <v>Standard Shipment</v>
      </c>
      <c r="D1781" s="67" t="str">
        <f ca="1">IF(C1781="Local Scrap","Closed",IFERROR(IF(A1781="kgb","Closed",IF(MID(C1781,5,1)="Q","Closed",LOOKUP(TODAY()-W1781, {0,31,91,181,366}, {"0-30天","31-90天","91-180天","181-365天","365天以上"}))), LOOKUP(TODAY()-Z1781, {0,31,91,181,366}, {"0-30天","31-90天","91-180天","181-365天","365天以上"})))</f>
        <v>Closed</v>
      </c>
      <c r="E1781" s="67" t="str" cm="1">
        <f t="array" ref="E1781">IF(A1781&lt;&gt;"kbb", "", IF(IFERROR(VALUE(V1781), 0)=MAX(INDEX(($A$2:$A$4929="kbb")*($L$2:$L$4929=L1781)*IFERROR(VALUE($V$2:$V$4929), 0), 0)), "最新", "歷史重複"))</f>
        <v/>
      </c>
      <c r="F1781" t="s">
        <v>8123</v>
      </c>
      <c r="G1781" t="s">
        <v>29</v>
      </c>
      <c r="H1781" t="s">
        <v>30</v>
      </c>
      <c r="I1781" t="s">
        <v>6154</v>
      </c>
      <c r="J1781" t="s">
        <v>8124</v>
      </c>
      <c r="K1781" t="s">
        <v>8125</v>
      </c>
      <c r="L1781" t="s">
        <v>8134</v>
      </c>
      <c r="M1781" t="s">
        <v>455</v>
      </c>
      <c r="N1781" t="s">
        <v>456</v>
      </c>
      <c r="O1781" t="s">
        <v>37</v>
      </c>
      <c r="P1781" t="s">
        <v>8135</v>
      </c>
      <c r="Q1781" t="s">
        <v>38</v>
      </c>
      <c r="R1781" t="s">
        <v>743</v>
      </c>
      <c r="S1781" t="s">
        <v>8127</v>
      </c>
      <c r="T1781" t="s">
        <v>8136</v>
      </c>
      <c r="U1781" t="s">
        <v>8137</v>
      </c>
      <c r="V1781" t="s">
        <v>8137</v>
      </c>
      <c r="W1781" t="s">
        <v>37</v>
      </c>
      <c r="X1781" t="s">
        <v>37</v>
      </c>
      <c r="Y1781" t="s">
        <v>37</v>
      </c>
      <c r="Z1781" t="s">
        <v>8138</v>
      </c>
      <c r="AA1781" t="s">
        <v>44</v>
      </c>
      <c r="AB1781" t="s">
        <v>44</v>
      </c>
      <c r="AC1781" t="s">
        <v>45</v>
      </c>
      <c r="AD1781" t="s">
        <v>460</v>
      </c>
      <c r="AE1781" t="s">
        <v>8139</v>
      </c>
      <c r="AF1781" t="s">
        <v>48</v>
      </c>
      <c r="AG1781">
        <v>621806</v>
      </c>
      <c r="AH1781">
        <v>1</v>
      </c>
      <c r="AI1781">
        <v>1</v>
      </c>
    </row>
    <row r="1782" spans="1:35" ht="16.850000000000001" customHeight="1">
      <c r="A1782" s="65" t="str">
        <f>IF(L1782="","",IF(COUNTIF(Wip!K:K,L1782)=0,IF(W1782="","KGB","KBB"),IF(AND(_xlfn.IFNA(VLOOKUP(L1782,Wip!K:M,3,0),"")="Y",Q1782="MTCAPPLYCONF"),"On Hold",IF(W1782="","KGB","KBB"))))</f>
        <v>KGB</v>
      </c>
      <c r="B1782" s="65" t="str">
        <f>IF(A1782="on hold", "on hold",
 IF(A1782="KGB", "Standard Shipment",
  IF(IFERROR(IFERROR(VLOOKUP(L1782, List!D:J, 7, 0), VLOOKUP(L1782&amp;"", List!D:J, 7, 0)), 0)=0,
   IF(IFERROR(IFERROR(VLOOKUP(L1782, 'CND List'!$A:$C, 3, 0), VLOOKUP(L1782&amp;"", 'CND List'!$A:$C, 3, 0)), 0)=0,
    IF(A1782="KBB", "-", ""),
    IFERROR(VLOOKUP(L1782, 'CND List'!$A:$C, 3, 0), VLOOKUP(L1782&amp;"", 'CND List'!$A:$C, 3, 0))
   ),
   IFERROR(VLOOKUP(L1782, List!D:J, 7, 0), VLOOKUP(L1782&amp;"", List!D:J, 7, 0))
  )
 )
)</f>
        <v>Standard Shipment</v>
      </c>
      <c r="C1782" s="66" t="str">
        <f t="shared" si="28"/>
        <v>Standard Shipment</v>
      </c>
      <c r="D1782" s="67" t="str">
        <f ca="1">IF(C1782="Local Scrap","Closed",IFERROR(IF(A1782="kgb","Closed",IF(MID(C1782,5,1)="Q","Closed",LOOKUP(TODAY()-W1782, {0,31,91,181,366}, {"0-30天","31-90天","91-180天","181-365天","365天以上"}))), LOOKUP(TODAY()-Z1782, {0,31,91,181,366}, {"0-30天","31-90天","91-180天","181-365天","365天以上"})))</f>
        <v>Closed</v>
      </c>
      <c r="E1782" s="67" t="str" cm="1">
        <f t="array" ref="E1782">IF(A1782&lt;&gt;"kbb", "", IF(IFERROR(VALUE(V1782), 0)=MAX(INDEX(($A$2:$A$4929="kbb")*($L$2:$L$4929=L1782)*IFERROR(VALUE($V$2:$V$4929), 0), 0)), "最新", "歷史重複"))</f>
        <v/>
      </c>
      <c r="F1782" t="s">
        <v>8123</v>
      </c>
      <c r="G1782" t="s">
        <v>29</v>
      </c>
      <c r="H1782" t="s">
        <v>30</v>
      </c>
      <c r="I1782" t="s">
        <v>6154</v>
      </c>
      <c r="J1782" t="s">
        <v>8124</v>
      </c>
      <c r="K1782" t="s">
        <v>8125</v>
      </c>
      <c r="L1782" t="s">
        <v>8140</v>
      </c>
      <c r="M1782" t="s">
        <v>455</v>
      </c>
      <c r="N1782" t="s">
        <v>456</v>
      </c>
      <c r="O1782" t="s">
        <v>37</v>
      </c>
      <c r="P1782" t="s">
        <v>8141</v>
      </c>
      <c r="Q1782" t="s">
        <v>38</v>
      </c>
      <c r="R1782" t="s">
        <v>53</v>
      </c>
      <c r="S1782" t="s">
        <v>8127</v>
      </c>
      <c r="T1782" t="s">
        <v>8142</v>
      </c>
      <c r="U1782" t="s">
        <v>8137</v>
      </c>
      <c r="V1782" t="s">
        <v>8137</v>
      </c>
      <c r="W1782" t="s">
        <v>37</v>
      </c>
      <c r="X1782" t="s">
        <v>37</v>
      </c>
      <c r="Y1782" t="s">
        <v>37</v>
      </c>
      <c r="Z1782" t="s">
        <v>8143</v>
      </c>
      <c r="AA1782" t="s">
        <v>44</v>
      </c>
      <c r="AB1782" t="s">
        <v>44</v>
      </c>
      <c r="AC1782" t="s">
        <v>45</v>
      </c>
      <c r="AD1782" t="s">
        <v>460</v>
      </c>
      <c r="AE1782" t="s">
        <v>8139</v>
      </c>
      <c r="AF1782" t="s">
        <v>48</v>
      </c>
      <c r="AG1782">
        <v>621806</v>
      </c>
      <c r="AH1782">
        <v>1</v>
      </c>
      <c r="AI1782">
        <v>1</v>
      </c>
    </row>
    <row r="1783" spans="1:35" ht="16.850000000000001" customHeight="1">
      <c r="A1783" s="65" t="str">
        <f>IF(L1783="","",IF(COUNTIF(Wip!K:K,L1783)=0,IF(W1783="","KGB","KBB"),IF(AND(_xlfn.IFNA(VLOOKUP(L1783,Wip!K:M,3,0),"")="Y",Q1783="MTCAPPLYCONF"),"On Hold",IF(W1783="","KGB","KBB"))))</f>
        <v>KGB</v>
      </c>
      <c r="B1783" s="65" t="str">
        <f>IF(A1783="on hold", "on hold",
 IF(A1783="KGB", "Standard Shipment",
  IF(IFERROR(IFERROR(VLOOKUP(L1783, List!D:J, 7, 0), VLOOKUP(L1783&amp;"", List!D:J, 7, 0)), 0)=0,
   IF(IFERROR(IFERROR(VLOOKUP(L1783, 'CND List'!$A:$C, 3, 0), VLOOKUP(L1783&amp;"", 'CND List'!$A:$C, 3, 0)), 0)=0,
    IF(A1783="KBB", "-", ""),
    IFERROR(VLOOKUP(L1783, 'CND List'!$A:$C, 3, 0), VLOOKUP(L1783&amp;"", 'CND List'!$A:$C, 3, 0))
   ),
   IFERROR(VLOOKUP(L1783, List!D:J, 7, 0), VLOOKUP(L1783&amp;"", List!D:J, 7, 0))
  )
 )
)</f>
        <v>Standard Shipment</v>
      </c>
      <c r="C1783" s="66" t="str">
        <f t="shared" si="28"/>
        <v>Standard Shipment</v>
      </c>
      <c r="D1783" s="67" t="str">
        <f ca="1">IF(C1783="Local Scrap","Closed",IFERROR(IF(A1783="kgb","Closed",IF(MID(C1783,5,1)="Q","Closed",LOOKUP(TODAY()-W1783, {0,31,91,181,366}, {"0-30天","31-90天","91-180天","181-365天","365天以上"}))), LOOKUP(TODAY()-Z1783, {0,31,91,181,366}, {"0-30天","31-90天","91-180天","181-365天","365天以上"})))</f>
        <v>Closed</v>
      </c>
      <c r="E1783" s="67" t="str" cm="1">
        <f t="array" ref="E1783">IF(A1783&lt;&gt;"kbb", "", IF(IFERROR(VALUE(V1783), 0)=MAX(INDEX(($A$2:$A$4929="kbb")*($L$2:$L$4929=L1783)*IFERROR(VALUE($V$2:$V$4929), 0), 0)), "最新", "歷史重複"))</f>
        <v/>
      </c>
      <c r="F1783" t="s">
        <v>8123</v>
      </c>
      <c r="G1783" t="s">
        <v>29</v>
      </c>
      <c r="H1783" t="s">
        <v>30</v>
      </c>
      <c r="I1783" t="s">
        <v>6154</v>
      </c>
      <c r="J1783" t="s">
        <v>8124</v>
      </c>
      <c r="K1783" t="s">
        <v>8125</v>
      </c>
      <c r="L1783" t="s">
        <v>8144</v>
      </c>
      <c r="M1783" t="s">
        <v>1371</v>
      </c>
      <c r="N1783" t="s">
        <v>385</v>
      </c>
      <c r="O1783" t="s">
        <v>37</v>
      </c>
      <c r="P1783" t="s">
        <v>8145</v>
      </c>
      <c r="Q1783" t="s">
        <v>38</v>
      </c>
      <c r="R1783" t="s">
        <v>743</v>
      </c>
      <c r="S1783" t="s">
        <v>8127</v>
      </c>
      <c r="T1783" t="s">
        <v>8146</v>
      </c>
      <c r="U1783" t="s">
        <v>7290</v>
      </c>
      <c r="V1783" t="s">
        <v>7290</v>
      </c>
      <c r="W1783" t="s">
        <v>37</v>
      </c>
      <c r="X1783" t="s">
        <v>37</v>
      </c>
      <c r="Y1783" t="s">
        <v>37</v>
      </c>
      <c r="Z1783" t="s">
        <v>8147</v>
      </c>
      <c r="AA1783" t="s">
        <v>44</v>
      </c>
      <c r="AB1783" t="s">
        <v>44</v>
      </c>
      <c r="AC1783" t="s">
        <v>45</v>
      </c>
      <c r="AD1783" t="s">
        <v>390</v>
      </c>
      <c r="AE1783" t="s">
        <v>7323</v>
      </c>
      <c r="AF1783" t="s">
        <v>48</v>
      </c>
      <c r="AG1783">
        <v>621802</v>
      </c>
      <c r="AH1783">
        <v>1</v>
      </c>
      <c r="AI1783">
        <v>1</v>
      </c>
    </row>
    <row r="1784" spans="1:35" ht="16.850000000000001" customHeight="1">
      <c r="A1784" s="65" t="str">
        <f>IF(L1784="","",IF(COUNTIF(Wip!K:K,L1784)=0,IF(W1784="","KGB","KBB"),IF(AND(_xlfn.IFNA(VLOOKUP(L1784,Wip!K:M,3,0),"")="Y",Q1784="MTCAPPLYCONF"),"On Hold",IF(W1784="","KGB","KBB"))))</f>
        <v>KGB</v>
      </c>
      <c r="B1784" s="65" t="str">
        <f>IF(A1784="on hold", "on hold",
 IF(A1784="KGB", "Standard Shipment",
  IF(IFERROR(IFERROR(VLOOKUP(L1784, List!D:J, 7, 0), VLOOKUP(L1784&amp;"", List!D:J, 7, 0)), 0)=0,
   IF(IFERROR(IFERROR(VLOOKUP(L1784, 'CND List'!$A:$C, 3, 0), VLOOKUP(L1784&amp;"", 'CND List'!$A:$C, 3, 0)), 0)=0,
    IF(A1784="KBB", "-", ""),
    IFERROR(VLOOKUP(L1784, 'CND List'!$A:$C, 3, 0), VLOOKUP(L1784&amp;"", 'CND List'!$A:$C, 3, 0))
   ),
   IFERROR(VLOOKUP(L1784, List!D:J, 7, 0), VLOOKUP(L1784&amp;"", List!D:J, 7, 0))
  )
 )
)</f>
        <v>Standard Shipment</v>
      </c>
      <c r="C1784" s="66" t="str">
        <f t="shared" si="28"/>
        <v>Standard Shipment</v>
      </c>
      <c r="D1784" s="67" t="str">
        <f ca="1">IF(C1784="Local Scrap","Closed",IFERROR(IF(A1784="kgb","Closed",IF(MID(C1784,5,1)="Q","Closed",LOOKUP(TODAY()-W1784, {0,31,91,181,366}, {"0-30天","31-90天","91-180天","181-365天","365天以上"}))), LOOKUP(TODAY()-Z1784, {0,31,91,181,366}, {"0-30天","31-90天","91-180天","181-365天","365天以上"})))</f>
        <v>Closed</v>
      </c>
      <c r="E1784" s="67" t="str" cm="1">
        <f t="array" ref="E1784">IF(A1784&lt;&gt;"kbb", "", IF(IFERROR(VALUE(V1784), 0)=MAX(INDEX(($A$2:$A$4929="kbb")*($L$2:$L$4929=L1784)*IFERROR(VALUE($V$2:$V$4929), 0), 0)), "最新", "歷史重複"))</f>
        <v/>
      </c>
      <c r="F1784" t="s">
        <v>8123</v>
      </c>
      <c r="G1784" t="s">
        <v>29</v>
      </c>
      <c r="H1784" t="s">
        <v>30</v>
      </c>
      <c r="I1784" t="s">
        <v>6154</v>
      </c>
      <c r="J1784" t="s">
        <v>8124</v>
      </c>
      <c r="K1784" t="s">
        <v>8125</v>
      </c>
      <c r="L1784" t="s">
        <v>8148</v>
      </c>
      <c r="M1784" t="s">
        <v>3806</v>
      </c>
      <c r="N1784" t="s">
        <v>456</v>
      </c>
      <c r="O1784" t="s">
        <v>37</v>
      </c>
      <c r="P1784" t="s">
        <v>8149</v>
      </c>
      <c r="Q1784" t="s">
        <v>38</v>
      </c>
      <c r="R1784" t="s">
        <v>53</v>
      </c>
      <c r="S1784" t="s">
        <v>8127</v>
      </c>
      <c r="T1784" t="s">
        <v>8150</v>
      </c>
      <c r="U1784" t="s">
        <v>7290</v>
      </c>
      <c r="V1784" t="s">
        <v>7290</v>
      </c>
      <c r="W1784" t="s">
        <v>37</v>
      </c>
      <c r="X1784" t="s">
        <v>37</v>
      </c>
      <c r="Y1784" t="s">
        <v>37</v>
      </c>
      <c r="Z1784" t="s">
        <v>8151</v>
      </c>
      <c r="AA1784" t="s">
        <v>44</v>
      </c>
      <c r="AB1784" t="s">
        <v>44</v>
      </c>
      <c r="AC1784" t="s">
        <v>45</v>
      </c>
      <c r="AD1784" t="s">
        <v>460</v>
      </c>
      <c r="AE1784" t="s">
        <v>7286</v>
      </c>
      <c r="AF1784" t="s">
        <v>48</v>
      </c>
      <c r="AG1784">
        <v>621802</v>
      </c>
      <c r="AH1784">
        <v>1</v>
      </c>
      <c r="AI1784">
        <v>1</v>
      </c>
    </row>
    <row r="1785" spans="1:35" ht="16.850000000000001" customHeight="1">
      <c r="A1785" s="65" t="str">
        <f>IF(L1785="","",IF(COUNTIF(Wip!K:K,L1785)=0,IF(W1785="","KGB","KBB"),IF(AND(_xlfn.IFNA(VLOOKUP(L1785,Wip!K:M,3,0),"")="Y",Q1785="MTCAPPLYCONF"),"On Hold",IF(W1785="","KGB","KBB"))))</f>
        <v>KGB</v>
      </c>
      <c r="B1785" s="65" t="str">
        <f>IF(A1785="on hold", "on hold",
 IF(A1785="KGB", "Standard Shipment",
  IF(IFERROR(IFERROR(VLOOKUP(L1785, List!D:J, 7, 0), VLOOKUP(L1785&amp;"", List!D:J, 7, 0)), 0)=0,
   IF(IFERROR(IFERROR(VLOOKUP(L1785, 'CND List'!$A:$C, 3, 0), VLOOKUP(L1785&amp;"", 'CND List'!$A:$C, 3, 0)), 0)=0,
    IF(A1785="KBB", "-", ""),
    IFERROR(VLOOKUP(L1785, 'CND List'!$A:$C, 3, 0), VLOOKUP(L1785&amp;"", 'CND List'!$A:$C, 3, 0))
   ),
   IFERROR(VLOOKUP(L1785, List!D:J, 7, 0), VLOOKUP(L1785&amp;"", List!D:J, 7, 0))
  )
 )
)</f>
        <v>Standard Shipment</v>
      </c>
      <c r="C1785" s="66" t="str">
        <f t="shared" si="28"/>
        <v>Standard Shipment</v>
      </c>
      <c r="D1785" s="67" t="str">
        <f ca="1">IF(C1785="Local Scrap","Closed",IFERROR(IF(A1785="kgb","Closed",IF(MID(C1785,5,1)="Q","Closed",LOOKUP(TODAY()-W1785, {0,31,91,181,366}, {"0-30天","31-90天","91-180天","181-365天","365天以上"}))), LOOKUP(TODAY()-Z1785, {0,31,91,181,366}, {"0-30天","31-90天","91-180天","181-365天","365天以上"})))</f>
        <v>Closed</v>
      </c>
      <c r="E1785" s="67" t="str" cm="1">
        <f t="array" ref="E1785">IF(A1785&lt;&gt;"kbb", "", IF(IFERROR(VALUE(V1785), 0)=MAX(INDEX(($A$2:$A$4929="kbb")*($L$2:$L$4929=L1785)*IFERROR(VALUE($V$2:$V$4929), 0), 0)), "最新", "歷史重複"))</f>
        <v/>
      </c>
      <c r="F1785" t="s">
        <v>8152</v>
      </c>
      <c r="G1785" t="s">
        <v>29</v>
      </c>
      <c r="H1785" t="s">
        <v>30</v>
      </c>
      <c r="I1785" t="s">
        <v>6154</v>
      </c>
      <c r="J1785" t="s">
        <v>8153</v>
      </c>
      <c r="K1785" t="s">
        <v>8154</v>
      </c>
      <c r="L1785" t="s">
        <v>8155</v>
      </c>
      <c r="M1785" t="s">
        <v>1569</v>
      </c>
      <c r="N1785" t="s">
        <v>1570</v>
      </c>
      <c r="O1785" t="s">
        <v>37</v>
      </c>
      <c r="P1785" t="s">
        <v>8156</v>
      </c>
      <c r="Q1785" t="s">
        <v>38</v>
      </c>
      <c r="R1785" t="s">
        <v>53</v>
      </c>
      <c r="S1785" t="s">
        <v>8157</v>
      </c>
      <c r="T1785" t="s">
        <v>8158</v>
      </c>
      <c r="U1785" t="s">
        <v>7265</v>
      </c>
      <c r="V1785" t="s">
        <v>7265</v>
      </c>
      <c r="W1785" t="s">
        <v>37</v>
      </c>
      <c r="X1785" t="s">
        <v>37</v>
      </c>
      <c r="Y1785" t="s">
        <v>37</v>
      </c>
      <c r="Z1785" t="s">
        <v>8159</v>
      </c>
      <c r="AA1785" t="s">
        <v>44</v>
      </c>
      <c r="AB1785" t="s">
        <v>44</v>
      </c>
      <c r="AC1785" t="s">
        <v>45</v>
      </c>
      <c r="AD1785" t="s">
        <v>1532</v>
      </c>
      <c r="AE1785" t="s">
        <v>7607</v>
      </c>
      <c r="AF1785" t="s">
        <v>48</v>
      </c>
      <c r="AG1785">
        <v>621922</v>
      </c>
      <c r="AH1785">
        <v>1</v>
      </c>
      <c r="AI1785">
        <v>1</v>
      </c>
    </row>
    <row r="1786" spans="1:35" ht="16.850000000000001" customHeight="1">
      <c r="A1786" s="65" t="str">
        <f>IF(L1786="","",IF(COUNTIF(Wip!K:K,L1786)=0,IF(W1786="","KGB","KBB"),IF(AND(_xlfn.IFNA(VLOOKUP(L1786,Wip!K:M,3,0),"")="Y",Q1786="MTCAPPLYCONF"),"On Hold",IF(W1786="","KGB","KBB"))))</f>
        <v>KBB</v>
      </c>
      <c r="B1786" s="65" t="str">
        <f>IF(A1786="on hold", "on hold",
 IF(A1786="KGB", "Standard Shipment",
  IF(IFERROR(IFERROR(VLOOKUP(L1786, List!D:J, 7, 0), VLOOKUP(L1786&amp;"", List!D:J, 7, 0)), 0)=0,
   IF(IFERROR(IFERROR(VLOOKUP(L1786, 'CND List'!$A:$C, 3, 0), VLOOKUP(L1786&amp;"", 'CND List'!$A:$C, 3, 0)), 0)=0,
    IF(A1786="KBB", "-", ""),
    IFERROR(VLOOKUP(L1786, 'CND List'!$A:$C, 3, 0), VLOOKUP(L1786&amp;"", 'CND List'!$A:$C, 3, 0))
   ),
   IFERROR(VLOOKUP(L1786, List!D:J, 7, 0), VLOOKUP(L1786&amp;"", List!D:J, 7, 0))
  )
 )
)</f>
        <v>-</v>
      </c>
      <c r="C1786" s="66" t="str">
        <f t="shared" si="28"/>
        <v>wait for return customer</v>
      </c>
      <c r="D1786" s="67" t="str">
        <f ca="1">IF(C1786="Local Scrap","Closed",IFERROR(IF(A1786="kgb","Closed",IF(MID(C1786,5,1)="Q","Closed",LOOKUP(TODAY()-W1786, {0,31,91,181,366}, {"0-30天","31-90天","91-180天","181-365天","365天以上"}))), LOOKUP(TODAY()-Z1786, {0,31,91,181,366}, {"0-30天","31-90天","91-180天","181-365天","365天以上"})))</f>
        <v>365天以上</v>
      </c>
      <c r="E1786" s="67" t="str" cm="1">
        <f t="array" ref="E1786">IF(A1786&lt;&gt;"kbb", "", IF(IFERROR(VALUE(V1786), 0)=MAX(INDEX(($A$2:$A$4929="kbb")*($L$2:$L$4929=L1786)*IFERROR(VALUE($V$2:$V$4929), 0), 0)), "最新", "歷史重複"))</f>
        <v>最新</v>
      </c>
      <c r="F1786" t="s">
        <v>8152</v>
      </c>
      <c r="G1786" t="s">
        <v>29</v>
      </c>
      <c r="H1786" t="s">
        <v>30</v>
      </c>
      <c r="I1786" t="s">
        <v>6154</v>
      </c>
      <c r="J1786" t="s">
        <v>8153</v>
      </c>
      <c r="K1786" t="s">
        <v>8154</v>
      </c>
      <c r="L1786" t="s">
        <v>8160</v>
      </c>
      <c r="M1786" t="s">
        <v>8161</v>
      </c>
      <c r="N1786" t="s">
        <v>2223</v>
      </c>
      <c r="O1786" t="s">
        <v>37</v>
      </c>
      <c r="P1786" t="s">
        <v>8160</v>
      </c>
      <c r="Q1786" t="s">
        <v>38</v>
      </c>
      <c r="R1786" t="s">
        <v>39</v>
      </c>
      <c r="S1786" t="s">
        <v>8157</v>
      </c>
      <c r="T1786" t="s">
        <v>37</v>
      </c>
      <c r="U1786" t="s">
        <v>37</v>
      </c>
      <c r="V1786" t="s">
        <v>8162</v>
      </c>
      <c r="W1786" t="s">
        <v>517</v>
      </c>
      <c r="X1786" t="s">
        <v>114</v>
      </c>
      <c r="Y1786" t="s">
        <v>518</v>
      </c>
      <c r="Z1786" t="s">
        <v>8163</v>
      </c>
      <c r="AA1786" t="s">
        <v>44</v>
      </c>
      <c r="AB1786" t="s">
        <v>44</v>
      </c>
      <c r="AC1786" t="s">
        <v>117</v>
      </c>
      <c r="AD1786" t="s">
        <v>1302</v>
      </c>
      <c r="AE1786" t="s">
        <v>37</v>
      </c>
      <c r="AF1786" t="s">
        <v>37</v>
      </c>
      <c r="AG1786" t="s">
        <v>37</v>
      </c>
      <c r="AH1786" t="s">
        <v>37</v>
      </c>
      <c r="AI1786" t="s">
        <v>37</v>
      </c>
    </row>
    <row r="1787" spans="1:35" ht="16.850000000000001" customHeight="1">
      <c r="A1787" s="65" t="str">
        <f>IF(L1787="","",IF(COUNTIF(Wip!K:K,L1787)=0,IF(W1787="","KGB","KBB"),IF(AND(_xlfn.IFNA(VLOOKUP(L1787,Wip!K:M,3,0),"")="Y",Q1787="MTCAPPLYCONF"),"On Hold",IF(W1787="","KGB","KBB"))))</f>
        <v>KBB</v>
      </c>
      <c r="B1787" s="65">
        <f>IF(A1787="on hold", "on hold",
 IF(A1787="KGB", "Standard Shipment",
  IF(IFERROR(IFERROR(VLOOKUP(L1787, List!D:J, 7, 0), VLOOKUP(L1787&amp;"", List!D:J, 7, 0)), 0)=0,
   IF(IFERROR(IFERROR(VLOOKUP(L1787, 'CND List'!$A:$C, 3, 0), VLOOKUP(L1787&amp;"", 'CND List'!$A:$C, 3, 0)), 0)=0,
    IF(A1787="KBB", "-", ""),
    IFERROR(VLOOKUP(L1787, 'CND List'!$A:$C, 3, 0), VLOOKUP(L1787&amp;"", 'CND List'!$A:$C, 3, 0))
   ),
   IFERROR(VLOOKUP(L1787, List!D:J, 7, 0), VLOOKUP(L1787&amp;"", List!D:J, 7, 0))
  )
 )
)</f>
        <v>46126</v>
      </c>
      <c r="C1787" s="66" t="str">
        <f t="shared" ref="C1787:C1850" si="29">IF(A1787="on hold", "on hold", IF(B1787="on hold", "wait for return customer", IF(B1787="CND Sceond Pass", "Standard Shipment", IF(AND(A1787="kgb", OR(B1787="-", B1787="", B1787="#N/A")), "Standard Shipment", IF(AND(A1787="kbb", OR(B1787="-", B1787="", B1787="#N/A")), "wait for return customer", IF(OR(B1787="Local Scrap", B1787="SBF to be notified", B1787="VRAM is pending RTV", B1787="BU未結案"), B1787, IF(OR(B1787="scrap結案", B1787="良品結案", LEFT(B1787,2)="sc", LEFT(B1787,2)="良品"), "CND結案", IF(ISNUMBER(B1787), YEAR(B1787) &amp; "Q" &amp; INT((MONTH(B1787)+2)/3), IF(ISERROR(DATEVALUE(TEXT(B1787,"yyyy/mm/dd"))), IF(ISNA(B1787), "#N/A", B1787), YEAR(DATEVALUE(TEXT(B1787,"yyyy/mm/dd"))) &amp; "Q" &amp; INT((MONTH(DATEVALUE(TEXT(B1787,"yyyy/mm/dd")))+2)/3))))))))))</f>
        <v>2026Q2</v>
      </c>
      <c r="D1787" s="67" t="str">
        <f ca="1">IF(C1787="Local Scrap","Closed",IFERROR(IF(A1787="kgb","Closed",IF(MID(C1787,5,1)="Q","Closed",LOOKUP(TODAY()-W1787, {0,31,91,181,366}, {"0-30天","31-90天","91-180天","181-365天","365天以上"}))), LOOKUP(TODAY()-Z1787, {0,31,91,181,366}, {"0-30天","31-90天","91-180天","181-365天","365天以上"})))</f>
        <v>Closed</v>
      </c>
      <c r="E1787" s="67" t="str" cm="1">
        <f t="array" ref="E1787">IF(A1787&lt;&gt;"kbb", "", IF(IFERROR(VALUE(V1787), 0)=MAX(INDEX(($A$2:$A$4929="kbb")*($L$2:$L$4929=L1787)*IFERROR(VALUE($V$2:$V$4929), 0), 0)), "最新", "歷史重複"))</f>
        <v>最新</v>
      </c>
      <c r="F1787" t="s">
        <v>8152</v>
      </c>
      <c r="G1787" t="s">
        <v>29</v>
      </c>
      <c r="H1787" t="s">
        <v>30</v>
      </c>
      <c r="I1787" t="s">
        <v>6154</v>
      </c>
      <c r="J1787" t="s">
        <v>8153</v>
      </c>
      <c r="K1787" t="s">
        <v>8154</v>
      </c>
      <c r="L1787" t="s">
        <v>8164</v>
      </c>
      <c r="M1787" t="s">
        <v>1428</v>
      </c>
      <c r="N1787" t="s">
        <v>1411</v>
      </c>
      <c r="O1787" t="s">
        <v>37</v>
      </c>
      <c r="P1787" t="s">
        <v>8164</v>
      </c>
      <c r="Q1787" t="s">
        <v>38</v>
      </c>
      <c r="R1787" t="s">
        <v>53</v>
      </c>
      <c r="S1787" t="s">
        <v>8157</v>
      </c>
      <c r="T1787" t="s">
        <v>37</v>
      </c>
      <c r="U1787" t="s">
        <v>37</v>
      </c>
      <c r="V1787" t="s">
        <v>8165</v>
      </c>
      <c r="W1787" t="s">
        <v>1157</v>
      </c>
      <c r="X1787" t="s">
        <v>114</v>
      </c>
      <c r="Y1787" t="s">
        <v>1158</v>
      </c>
      <c r="Z1787" t="s">
        <v>8166</v>
      </c>
      <c r="AA1787" t="s">
        <v>44</v>
      </c>
      <c r="AB1787" t="s">
        <v>44</v>
      </c>
      <c r="AC1787" t="s">
        <v>117</v>
      </c>
      <c r="AD1787" t="s">
        <v>1257</v>
      </c>
      <c r="AE1787" t="s">
        <v>37</v>
      </c>
      <c r="AF1787" t="s">
        <v>37</v>
      </c>
      <c r="AG1787" t="s">
        <v>37</v>
      </c>
      <c r="AH1787" t="s">
        <v>37</v>
      </c>
      <c r="AI1787" t="s">
        <v>37</v>
      </c>
    </row>
    <row r="1788" spans="1:35" ht="16.850000000000001" customHeight="1">
      <c r="A1788" s="65" t="str">
        <f>IF(L1788="","",IF(COUNTIF(Wip!K:K,L1788)=0,IF(W1788="","KGB","KBB"),IF(AND(_xlfn.IFNA(VLOOKUP(L1788,Wip!K:M,3,0),"")="Y",Q1788="MTCAPPLYCONF"),"On Hold",IF(W1788="","KGB","KBB"))))</f>
        <v>KBB</v>
      </c>
      <c r="B1788" s="65">
        <f>IF(A1788="on hold", "on hold",
 IF(A1788="KGB", "Standard Shipment",
  IF(IFERROR(IFERROR(VLOOKUP(L1788, List!D:J, 7, 0), VLOOKUP(L1788&amp;"", List!D:J, 7, 0)), 0)=0,
   IF(IFERROR(IFERROR(VLOOKUP(L1788, 'CND List'!$A:$C, 3, 0), VLOOKUP(L1788&amp;"", 'CND List'!$A:$C, 3, 0)), 0)=0,
    IF(A1788="KBB", "-", ""),
    IFERROR(VLOOKUP(L1788, 'CND List'!$A:$C, 3, 0), VLOOKUP(L1788&amp;"", 'CND List'!$A:$C, 3, 0))
   ),
   IFERROR(VLOOKUP(L1788, List!D:J, 7, 0), VLOOKUP(L1788&amp;"", List!D:J, 7, 0))
  )
 )
)</f>
        <v>46126</v>
      </c>
      <c r="C1788" s="66" t="str">
        <f t="shared" si="29"/>
        <v>2026Q2</v>
      </c>
      <c r="D1788" s="67" t="str">
        <f ca="1">IF(C1788="Local Scrap","Closed",IFERROR(IF(A1788="kgb","Closed",IF(MID(C1788,5,1)="Q","Closed",LOOKUP(TODAY()-W1788, {0,31,91,181,366}, {"0-30天","31-90天","91-180天","181-365天","365天以上"}))), LOOKUP(TODAY()-Z1788, {0,31,91,181,366}, {"0-30天","31-90天","91-180天","181-365天","365天以上"})))</f>
        <v>Closed</v>
      </c>
      <c r="E1788" s="67" t="str" cm="1">
        <f t="array" ref="E1788">IF(A1788&lt;&gt;"kbb", "", IF(IFERROR(VALUE(V1788), 0)=MAX(INDEX(($A$2:$A$4929="kbb")*($L$2:$L$4929=L1788)*IFERROR(VALUE($V$2:$V$4929), 0), 0)), "最新", "歷史重複"))</f>
        <v>最新</v>
      </c>
      <c r="F1788" t="s">
        <v>8152</v>
      </c>
      <c r="G1788" t="s">
        <v>29</v>
      </c>
      <c r="H1788" t="s">
        <v>30</v>
      </c>
      <c r="I1788" t="s">
        <v>6154</v>
      </c>
      <c r="J1788" t="s">
        <v>8153</v>
      </c>
      <c r="K1788" t="s">
        <v>8154</v>
      </c>
      <c r="L1788" t="s">
        <v>8167</v>
      </c>
      <c r="M1788" t="s">
        <v>1376</v>
      </c>
      <c r="N1788" t="s">
        <v>1283</v>
      </c>
      <c r="O1788" t="s">
        <v>37</v>
      </c>
      <c r="P1788" t="s">
        <v>8167</v>
      </c>
      <c r="Q1788" t="s">
        <v>38</v>
      </c>
      <c r="R1788" t="s">
        <v>53</v>
      </c>
      <c r="S1788" t="s">
        <v>8157</v>
      </c>
      <c r="T1788" t="s">
        <v>37</v>
      </c>
      <c r="U1788" t="s">
        <v>37</v>
      </c>
      <c r="V1788" t="s">
        <v>8168</v>
      </c>
      <c r="W1788" t="s">
        <v>1157</v>
      </c>
      <c r="X1788" t="s">
        <v>114</v>
      </c>
      <c r="Y1788" t="s">
        <v>1158</v>
      </c>
      <c r="Z1788" t="s">
        <v>8169</v>
      </c>
      <c r="AA1788" t="s">
        <v>44</v>
      </c>
      <c r="AB1788" t="s">
        <v>44</v>
      </c>
      <c r="AC1788" t="s">
        <v>117</v>
      </c>
      <c r="AD1788" t="s">
        <v>1288</v>
      </c>
      <c r="AE1788" t="s">
        <v>37</v>
      </c>
      <c r="AF1788" t="s">
        <v>37</v>
      </c>
      <c r="AG1788" t="s">
        <v>37</v>
      </c>
      <c r="AH1788" t="s">
        <v>37</v>
      </c>
      <c r="AI1788" t="s">
        <v>37</v>
      </c>
    </row>
    <row r="1789" spans="1:35" ht="16.850000000000001" customHeight="1">
      <c r="A1789" s="65" t="str">
        <f>IF(L1789="","",IF(COUNTIF(Wip!K:K,L1789)=0,IF(W1789="","KGB","KBB"),IF(AND(_xlfn.IFNA(VLOOKUP(L1789,Wip!K:M,3,0),"")="Y",Q1789="MTCAPPLYCONF"),"On Hold",IF(W1789="","KGB","KBB"))))</f>
        <v>KBB</v>
      </c>
      <c r="B1789" s="65" t="str">
        <f>IF(A1789="on hold", "on hold",
 IF(A1789="KGB", "Standard Shipment",
  IF(IFERROR(IFERROR(VLOOKUP(L1789, List!D:J, 7, 0), VLOOKUP(L1789&amp;"", List!D:J, 7, 0)), 0)=0,
   IF(IFERROR(IFERROR(VLOOKUP(L1789, 'CND List'!$A:$C, 3, 0), VLOOKUP(L1789&amp;"", 'CND List'!$A:$C, 3, 0)), 0)=0,
    IF(A1789="KBB", "-", ""),
    IFERROR(VLOOKUP(L1789, 'CND List'!$A:$C, 3, 0), VLOOKUP(L1789&amp;"", 'CND List'!$A:$C, 3, 0))
   ),
   IFERROR(VLOOKUP(L1789, List!D:J, 7, 0), VLOOKUP(L1789&amp;"", List!D:J, 7, 0))
  )
 )
)</f>
        <v>-</v>
      </c>
      <c r="C1789" s="66" t="str">
        <f t="shared" si="29"/>
        <v>wait for return customer</v>
      </c>
      <c r="D1789" s="67" t="str">
        <f ca="1">IF(C1789="Local Scrap","Closed",IFERROR(IF(A1789="kgb","Closed",IF(MID(C1789,5,1)="Q","Closed",LOOKUP(TODAY()-W1789, {0,31,91,181,366}, {"0-30天","31-90天","91-180天","181-365天","365天以上"}))), LOOKUP(TODAY()-Z1789, {0,31,91,181,366}, {"0-30天","31-90天","91-180天","181-365天","365天以上"})))</f>
        <v>365天以上</v>
      </c>
      <c r="E1789" s="67" t="str" cm="1">
        <f t="array" ref="E1789">IF(A1789&lt;&gt;"kbb", "", IF(IFERROR(VALUE(V1789), 0)=MAX(INDEX(($A$2:$A$4929="kbb")*($L$2:$L$4929=L1789)*IFERROR(VALUE($V$2:$V$4929), 0), 0)), "最新", "歷史重複"))</f>
        <v>最新</v>
      </c>
      <c r="F1789" t="s">
        <v>8152</v>
      </c>
      <c r="G1789" t="s">
        <v>29</v>
      </c>
      <c r="H1789" t="s">
        <v>30</v>
      </c>
      <c r="I1789" t="s">
        <v>6154</v>
      </c>
      <c r="J1789" t="s">
        <v>8153</v>
      </c>
      <c r="K1789" t="s">
        <v>8154</v>
      </c>
      <c r="L1789" t="s">
        <v>8170</v>
      </c>
      <c r="M1789" t="s">
        <v>2359</v>
      </c>
      <c r="N1789" t="s">
        <v>2360</v>
      </c>
      <c r="O1789" t="s">
        <v>37</v>
      </c>
      <c r="P1789" t="s">
        <v>8170</v>
      </c>
      <c r="Q1789" t="s">
        <v>38</v>
      </c>
      <c r="R1789" t="s">
        <v>39</v>
      </c>
      <c r="S1789" t="s">
        <v>8157</v>
      </c>
      <c r="T1789" t="s">
        <v>37</v>
      </c>
      <c r="U1789" t="s">
        <v>37</v>
      </c>
      <c r="V1789" t="s">
        <v>8171</v>
      </c>
      <c r="W1789" t="s">
        <v>517</v>
      </c>
      <c r="X1789" t="s">
        <v>114</v>
      </c>
      <c r="Y1789" t="s">
        <v>518</v>
      </c>
      <c r="Z1789" t="s">
        <v>8172</v>
      </c>
      <c r="AA1789" t="s">
        <v>44</v>
      </c>
      <c r="AB1789" t="s">
        <v>44</v>
      </c>
      <c r="AC1789" t="s">
        <v>117</v>
      </c>
      <c r="AD1789" t="s">
        <v>1532</v>
      </c>
      <c r="AE1789" t="s">
        <v>37</v>
      </c>
      <c r="AF1789" t="s">
        <v>37</v>
      </c>
      <c r="AG1789" t="s">
        <v>37</v>
      </c>
      <c r="AH1789" t="s">
        <v>37</v>
      </c>
      <c r="AI1789" t="s">
        <v>37</v>
      </c>
    </row>
    <row r="1790" spans="1:35" ht="16.850000000000001" customHeight="1">
      <c r="A1790" s="65" t="str">
        <f>IF(L1790="","",IF(COUNTIF(Wip!K:K,L1790)=0,IF(W1790="","KGB","KBB"),IF(AND(_xlfn.IFNA(VLOOKUP(L1790,Wip!K:M,3,0),"")="Y",Q1790="MTCAPPLYCONF"),"On Hold",IF(W1790="","KGB","KBB"))))</f>
        <v>KGB</v>
      </c>
      <c r="B1790" s="65" t="str">
        <f>IF(A1790="on hold", "on hold",
 IF(A1790="KGB", "Standard Shipment",
  IF(IFERROR(IFERROR(VLOOKUP(L1790, List!D:J, 7, 0), VLOOKUP(L1790&amp;"", List!D:J, 7, 0)), 0)=0,
   IF(IFERROR(IFERROR(VLOOKUP(L1790, 'CND List'!$A:$C, 3, 0), VLOOKUP(L1790&amp;"", 'CND List'!$A:$C, 3, 0)), 0)=0,
    IF(A1790="KBB", "-", ""),
    IFERROR(VLOOKUP(L1790, 'CND List'!$A:$C, 3, 0), VLOOKUP(L1790&amp;"", 'CND List'!$A:$C, 3, 0))
   ),
   IFERROR(VLOOKUP(L1790, List!D:J, 7, 0), VLOOKUP(L1790&amp;"", List!D:J, 7, 0))
  )
 )
)</f>
        <v>Standard Shipment</v>
      </c>
      <c r="C1790" s="66" t="str">
        <f t="shared" si="29"/>
        <v>Standard Shipment</v>
      </c>
      <c r="D1790" s="67" t="str">
        <f ca="1">IF(C1790="Local Scrap","Closed",IFERROR(IF(A1790="kgb","Closed",IF(MID(C1790,5,1)="Q","Closed",LOOKUP(TODAY()-W1790, {0,31,91,181,366}, {"0-30天","31-90天","91-180天","181-365天","365天以上"}))), LOOKUP(TODAY()-Z1790, {0,31,91,181,366}, {"0-30天","31-90天","91-180天","181-365天","365天以上"})))</f>
        <v>Closed</v>
      </c>
      <c r="E1790" s="67" t="str" cm="1">
        <f t="array" ref="E1790">IF(A1790&lt;&gt;"kbb", "", IF(IFERROR(VALUE(V1790), 0)=MAX(INDEX(($A$2:$A$4929="kbb")*($L$2:$L$4929=L1790)*IFERROR(VALUE($V$2:$V$4929), 0), 0)), "最新", "歷史重複"))</f>
        <v/>
      </c>
      <c r="F1790" t="s">
        <v>8152</v>
      </c>
      <c r="G1790" t="s">
        <v>29</v>
      </c>
      <c r="H1790" t="s">
        <v>30</v>
      </c>
      <c r="I1790" t="s">
        <v>6154</v>
      </c>
      <c r="J1790" t="s">
        <v>8153</v>
      </c>
      <c r="K1790" t="s">
        <v>8154</v>
      </c>
      <c r="L1790" t="s">
        <v>8173</v>
      </c>
      <c r="M1790" t="s">
        <v>1569</v>
      </c>
      <c r="N1790" t="s">
        <v>1570</v>
      </c>
      <c r="O1790" t="s">
        <v>37</v>
      </c>
      <c r="P1790" t="s">
        <v>8174</v>
      </c>
      <c r="Q1790" t="s">
        <v>38</v>
      </c>
      <c r="R1790" t="s">
        <v>53</v>
      </c>
      <c r="S1790" t="s">
        <v>8157</v>
      </c>
      <c r="T1790" t="s">
        <v>8175</v>
      </c>
      <c r="U1790" t="s">
        <v>7265</v>
      </c>
      <c r="V1790" t="s">
        <v>7265</v>
      </c>
      <c r="W1790" t="s">
        <v>37</v>
      </c>
      <c r="X1790" t="s">
        <v>37</v>
      </c>
      <c r="Y1790" t="s">
        <v>37</v>
      </c>
      <c r="Z1790" t="s">
        <v>8176</v>
      </c>
      <c r="AA1790" t="s">
        <v>44</v>
      </c>
      <c r="AB1790" t="s">
        <v>44</v>
      </c>
      <c r="AC1790" t="s">
        <v>45</v>
      </c>
      <c r="AD1790" t="s">
        <v>1532</v>
      </c>
      <c r="AE1790" t="s">
        <v>7607</v>
      </c>
      <c r="AF1790" t="s">
        <v>48</v>
      </c>
      <c r="AG1790">
        <v>621922</v>
      </c>
      <c r="AH1790">
        <v>1</v>
      </c>
      <c r="AI1790">
        <v>1</v>
      </c>
    </row>
    <row r="1791" spans="1:35" ht="16.850000000000001" customHeight="1">
      <c r="A1791" s="65" t="str">
        <f>IF(L1791="","",IF(COUNTIF(Wip!K:K,L1791)=0,IF(W1791="","KGB","KBB"),IF(AND(_xlfn.IFNA(VLOOKUP(L1791,Wip!K:M,3,0),"")="Y",Q1791="MTCAPPLYCONF"),"On Hold",IF(W1791="","KGB","KBB"))))</f>
        <v>KGB</v>
      </c>
      <c r="B1791" s="65" t="str">
        <f>IF(A1791="on hold", "on hold",
 IF(A1791="KGB", "Standard Shipment",
  IF(IFERROR(IFERROR(VLOOKUP(L1791, List!D:J, 7, 0), VLOOKUP(L1791&amp;"", List!D:J, 7, 0)), 0)=0,
   IF(IFERROR(IFERROR(VLOOKUP(L1791, 'CND List'!$A:$C, 3, 0), VLOOKUP(L1791&amp;"", 'CND List'!$A:$C, 3, 0)), 0)=0,
    IF(A1791="KBB", "-", ""),
    IFERROR(VLOOKUP(L1791, 'CND List'!$A:$C, 3, 0), VLOOKUP(L1791&amp;"", 'CND List'!$A:$C, 3, 0))
   ),
   IFERROR(VLOOKUP(L1791, List!D:J, 7, 0), VLOOKUP(L1791&amp;"", List!D:J, 7, 0))
  )
 )
)</f>
        <v>Standard Shipment</v>
      </c>
      <c r="C1791" s="66" t="str">
        <f t="shared" si="29"/>
        <v>Standard Shipment</v>
      </c>
      <c r="D1791" s="67" t="str">
        <f ca="1">IF(C1791="Local Scrap","Closed",IFERROR(IF(A1791="kgb","Closed",IF(MID(C1791,5,1)="Q","Closed",LOOKUP(TODAY()-W1791, {0,31,91,181,366}, {"0-30天","31-90天","91-180天","181-365天","365天以上"}))), LOOKUP(TODAY()-Z1791, {0,31,91,181,366}, {"0-30天","31-90天","91-180天","181-365天","365天以上"})))</f>
        <v>Closed</v>
      </c>
      <c r="E1791" s="67" t="str" cm="1">
        <f t="array" ref="E1791">IF(A1791&lt;&gt;"kbb", "", IF(IFERROR(VALUE(V1791), 0)=MAX(INDEX(($A$2:$A$4929="kbb")*($L$2:$L$4929=L1791)*IFERROR(VALUE($V$2:$V$4929), 0), 0)), "最新", "歷史重複"))</f>
        <v/>
      </c>
      <c r="F1791" t="s">
        <v>8152</v>
      </c>
      <c r="G1791" t="s">
        <v>29</v>
      </c>
      <c r="H1791" t="s">
        <v>30</v>
      </c>
      <c r="I1791" t="s">
        <v>6154</v>
      </c>
      <c r="J1791" t="s">
        <v>8153</v>
      </c>
      <c r="K1791" t="s">
        <v>8154</v>
      </c>
      <c r="L1791" t="s">
        <v>8177</v>
      </c>
      <c r="M1791" t="s">
        <v>1390</v>
      </c>
      <c r="N1791" t="s">
        <v>1391</v>
      </c>
      <c r="O1791" t="s">
        <v>37</v>
      </c>
      <c r="P1791" t="s">
        <v>8178</v>
      </c>
      <c r="Q1791" t="s">
        <v>38</v>
      </c>
      <c r="R1791" t="s">
        <v>743</v>
      </c>
      <c r="S1791" t="s">
        <v>8179</v>
      </c>
      <c r="T1791" t="s">
        <v>8180</v>
      </c>
      <c r="U1791" t="s">
        <v>7290</v>
      </c>
      <c r="V1791" t="s">
        <v>7290</v>
      </c>
      <c r="W1791" t="s">
        <v>37</v>
      </c>
      <c r="X1791" t="s">
        <v>37</v>
      </c>
      <c r="Y1791" t="s">
        <v>37</v>
      </c>
      <c r="Z1791" t="s">
        <v>8181</v>
      </c>
      <c r="AA1791" t="s">
        <v>44</v>
      </c>
      <c r="AB1791" t="s">
        <v>44</v>
      </c>
      <c r="AC1791" t="s">
        <v>45</v>
      </c>
      <c r="AD1791" t="s">
        <v>1302</v>
      </c>
      <c r="AE1791" t="s">
        <v>7323</v>
      </c>
      <c r="AF1791" t="s">
        <v>48</v>
      </c>
      <c r="AG1791">
        <v>621802</v>
      </c>
      <c r="AH1791">
        <v>1</v>
      </c>
      <c r="AI1791">
        <v>1</v>
      </c>
    </row>
    <row r="1792" spans="1:35" ht="16.850000000000001" customHeight="1">
      <c r="A1792" s="65" t="str">
        <f>IF(L1792="","",IF(COUNTIF(Wip!K:K,L1792)=0,IF(W1792="","KGB","KBB"),IF(AND(_xlfn.IFNA(VLOOKUP(L1792,Wip!K:M,3,0),"")="Y",Q1792="MTCAPPLYCONF"),"On Hold",IF(W1792="","KGB","KBB"))))</f>
        <v>KGB</v>
      </c>
      <c r="B1792" s="65" t="str">
        <f>IF(A1792="on hold", "on hold",
 IF(A1792="KGB", "Standard Shipment",
  IF(IFERROR(IFERROR(VLOOKUP(L1792, List!D:J, 7, 0), VLOOKUP(L1792&amp;"", List!D:J, 7, 0)), 0)=0,
   IF(IFERROR(IFERROR(VLOOKUP(L1792, 'CND List'!$A:$C, 3, 0), VLOOKUP(L1792&amp;"", 'CND List'!$A:$C, 3, 0)), 0)=0,
    IF(A1792="KBB", "-", ""),
    IFERROR(VLOOKUP(L1792, 'CND List'!$A:$C, 3, 0), VLOOKUP(L1792&amp;"", 'CND List'!$A:$C, 3, 0))
   ),
   IFERROR(VLOOKUP(L1792, List!D:J, 7, 0), VLOOKUP(L1792&amp;"", List!D:J, 7, 0))
  )
 )
)</f>
        <v>Standard Shipment</v>
      </c>
      <c r="C1792" s="66" t="str">
        <f t="shared" si="29"/>
        <v>Standard Shipment</v>
      </c>
      <c r="D1792" s="67" t="str">
        <f ca="1">IF(C1792="Local Scrap","Closed",IFERROR(IF(A1792="kgb","Closed",IF(MID(C1792,5,1)="Q","Closed",LOOKUP(TODAY()-W1792, {0,31,91,181,366}, {"0-30天","31-90天","91-180天","181-365天","365天以上"}))), LOOKUP(TODAY()-Z1792, {0,31,91,181,366}, {"0-30天","31-90天","91-180天","181-365天","365天以上"})))</f>
        <v>Closed</v>
      </c>
      <c r="E1792" s="67" t="str" cm="1">
        <f t="array" ref="E1792">IF(A1792&lt;&gt;"kbb", "", IF(IFERROR(VALUE(V1792), 0)=MAX(INDEX(($A$2:$A$4929="kbb")*($L$2:$L$4929=L1792)*IFERROR(VALUE($V$2:$V$4929), 0), 0)), "最新", "歷史重複"))</f>
        <v/>
      </c>
      <c r="F1792" t="s">
        <v>8152</v>
      </c>
      <c r="G1792" t="s">
        <v>29</v>
      </c>
      <c r="H1792" t="s">
        <v>30</v>
      </c>
      <c r="I1792" t="s">
        <v>6154</v>
      </c>
      <c r="J1792" t="s">
        <v>8153</v>
      </c>
      <c r="K1792" t="s">
        <v>8154</v>
      </c>
      <c r="L1792" t="s">
        <v>8182</v>
      </c>
      <c r="M1792" t="s">
        <v>4205</v>
      </c>
      <c r="N1792" t="s">
        <v>1858</v>
      </c>
      <c r="O1792" t="s">
        <v>37</v>
      </c>
      <c r="P1792" t="s">
        <v>8183</v>
      </c>
      <c r="Q1792" t="s">
        <v>38</v>
      </c>
      <c r="R1792" t="s">
        <v>743</v>
      </c>
      <c r="S1792" t="s">
        <v>8179</v>
      </c>
      <c r="T1792" t="s">
        <v>8184</v>
      </c>
      <c r="U1792" t="s">
        <v>7414</v>
      </c>
      <c r="V1792" t="s">
        <v>7414</v>
      </c>
      <c r="W1792" t="s">
        <v>37</v>
      </c>
      <c r="X1792" t="s">
        <v>37</v>
      </c>
      <c r="Y1792" t="s">
        <v>37</v>
      </c>
      <c r="Z1792" t="s">
        <v>8185</v>
      </c>
      <c r="AA1792" t="s">
        <v>44</v>
      </c>
      <c r="AB1792" t="s">
        <v>44</v>
      </c>
      <c r="AC1792" t="s">
        <v>45</v>
      </c>
      <c r="AD1792" t="s">
        <v>1302</v>
      </c>
      <c r="AE1792" t="s">
        <v>7416</v>
      </c>
      <c r="AF1792" t="s">
        <v>48</v>
      </c>
      <c r="AG1792">
        <v>621845</v>
      </c>
      <c r="AH1792">
        <v>1</v>
      </c>
      <c r="AI1792">
        <v>1</v>
      </c>
    </row>
    <row r="1793" spans="1:35" ht="16.850000000000001" customHeight="1">
      <c r="A1793" s="65" t="str">
        <f>IF(L1793="","",IF(COUNTIF(Wip!K:K,L1793)=0,IF(W1793="","KGB","KBB"),IF(AND(_xlfn.IFNA(VLOOKUP(L1793,Wip!K:M,3,0),"")="Y",Q1793="MTCAPPLYCONF"),"On Hold",IF(W1793="","KGB","KBB"))))</f>
        <v>KGB</v>
      </c>
      <c r="B1793" s="65" t="str">
        <f>IF(A1793="on hold", "on hold",
 IF(A1793="KGB", "Standard Shipment",
  IF(IFERROR(IFERROR(VLOOKUP(L1793, List!D:J, 7, 0), VLOOKUP(L1793&amp;"", List!D:J, 7, 0)), 0)=0,
   IF(IFERROR(IFERROR(VLOOKUP(L1793, 'CND List'!$A:$C, 3, 0), VLOOKUP(L1793&amp;"", 'CND List'!$A:$C, 3, 0)), 0)=0,
    IF(A1793="KBB", "-", ""),
    IFERROR(VLOOKUP(L1793, 'CND List'!$A:$C, 3, 0), VLOOKUP(L1793&amp;"", 'CND List'!$A:$C, 3, 0))
   ),
   IFERROR(VLOOKUP(L1793, List!D:J, 7, 0), VLOOKUP(L1793&amp;"", List!D:J, 7, 0))
  )
 )
)</f>
        <v>Standard Shipment</v>
      </c>
      <c r="C1793" s="66" t="str">
        <f t="shared" si="29"/>
        <v>Standard Shipment</v>
      </c>
      <c r="D1793" s="67" t="str">
        <f ca="1">IF(C1793="Local Scrap","Closed",IFERROR(IF(A1793="kgb","Closed",IF(MID(C1793,5,1)="Q","Closed",LOOKUP(TODAY()-W1793, {0,31,91,181,366}, {"0-30天","31-90天","91-180天","181-365天","365天以上"}))), LOOKUP(TODAY()-Z1793, {0,31,91,181,366}, {"0-30天","31-90天","91-180天","181-365天","365天以上"})))</f>
        <v>Closed</v>
      </c>
      <c r="E1793" s="67" t="str" cm="1">
        <f t="array" ref="E1793">IF(A1793&lt;&gt;"kbb", "", IF(IFERROR(VALUE(V1793), 0)=MAX(INDEX(($A$2:$A$4929="kbb")*($L$2:$L$4929=L1793)*IFERROR(VALUE($V$2:$V$4929), 0), 0)), "最新", "歷史重複"))</f>
        <v/>
      </c>
      <c r="F1793" t="s">
        <v>8152</v>
      </c>
      <c r="G1793" t="s">
        <v>29</v>
      </c>
      <c r="H1793" t="s">
        <v>30</v>
      </c>
      <c r="I1793" t="s">
        <v>6154</v>
      </c>
      <c r="J1793" t="s">
        <v>8153</v>
      </c>
      <c r="K1793" t="s">
        <v>8154</v>
      </c>
      <c r="L1793" t="s">
        <v>8186</v>
      </c>
      <c r="M1793" t="s">
        <v>2278</v>
      </c>
      <c r="N1793" t="s">
        <v>1843</v>
      </c>
      <c r="O1793" t="s">
        <v>37</v>
      </c>
      <c r="P1793" t="s">
        <v>8187</v>
      </c>
      <c r="Q1793" t="s">
        <v>38</v>
      </c>
      <c r="R1793" t="s">
        <v>743</v>
      </c>
      <c r="S1793" t="s">
        <v>8179</v>
      </c>
      <c r="T1793" t="s">
        <v>8188</v>
      </c>
      <c r="U1793" t="s">
        <v>7265</v>
      </c>
      <c r="V1793" t="s">
        <v>7265</v>
      </c>
      <c r="W1793" t="s">
        <v>37</v>
      </c>
      <c r="X1793" t="s">
        <v>37</v>
      </c>
      <c r="Y1793" t="s">
        <v>37</v>
      </c>
      <c r="Z1793" t="s">
        <v>8189</v>
      </c>
      <c r="AA1793" t="s">
        <v>44</v>
      </c>
      <c r="AB1793" t="s">
        <v>44</v>
      </c>
      <c r="AC1793" t="s">
        <v>45</v>
      </c>
      <c r="AD1793" t="s">
        <v>1847</v>
      </c>
      <c r="AE1793" t="s">
        <v>7607</v>
      </c>
      <c r="AF1793" t="s">
        <v>48</v>
      </c>
      <c r="AG1793">
        <v>621922</v>
      </c>
      <c r="AH1793">
        <v>1</v>
      </c>
      <c r="AI1793">
        <v>1</v>
      </c>
    </row>
    <row r="1794" spans="1:35" ht="16.850000000000001" customHeight="1">
      <c r="A1794" s="65" t="str">
        <f>IF(L1794="","",IF(COUNTIF(Wip!K:K,L1794)=0,IF(W1794="","KGB","KBB"),IF(AND(_xlfn.IFNA(VLOOKUP(L1794,Wip!K:M,3,0),"")="Y",Q1794="MTCAPPLYCONF"),"On Hold",IF(W1794="","KGB","KBB"))))</f>
        <v>KGB</v>
      </c>
      <c r="B1794" s="65" t="str">
        <f>IF(A1794="on hold", "on hold",
 IF(A1794="KGB", "Standard Shipment",
  IF(IFERROR(IFERROR(VLOOKUP(L1794, List!D:J, 7, 0), VLOOKUP(L1794&amp;"", List!D:J, 7, 0)), 0)=0,
   IF(IFERROR(IFERROR(VLOOKUP(L1794, 'CND List'!$A:$C, 3, 0), VLOOKUP(L1794&amp;"", 'CND List'!$A:$C, 3, 0)), 0)=0,
    IF(A1794="KBB", "-", ""),
    IFERROR(VLOOKUP(L1794, 'CND List'!$A:$C, 3, 0), VLOOKUP(L1794&amp;"", 'CND List'!$A:$C, 3, 0))
   ),
   IFERROR(VLOOKUP(L1794, List!D:J, 7, 0), VLOOKUP(L1794&amp;"", List!D:J, 7, 0))
  )
 )
)</f>
        <v>Standard Shipment</v>
      </c>
      <c r="C1794" s="66" t="str">
        <f t="shared" si="29"/>
        <v>Standard Shipment</v>
      </c>
      <c r="D1794" s="67" t="str">
        <f ca="1">IF(C1794="Local Scrap","Closed",IFERROR(IF(A1794="kgb","Closed",IF(MID(C1794,5,1)="Q","Closed",LOOKUP(TODAY()-W1794, {0,31,91,181,366}, {"0-30天","31-90天","91-180天","181-365天","365天以上"}))), LOOKUP(TODAY()-Z1794, {0,31,91,181,366}, {"0-30天","31-90天","91-180天","181-365天","365天以上"})))</f>
        <v>Closed</v>
      </c>
      <c r="E1794" s="67" t="str" cm="1">
        <f t="array" ref="E1794">IF(A1794&lt;&gt;"kbb", "", IF(IFERROR(VALUE(V1794), 0)=MAX(INDEX(($A$2:$A$4929="kbb")*($L$2:$L$4929=L1794)*IFERROR(VALUE($V$2:$V$4929), 0), 0)), "最新", "歷史重複"))</f>
        <v/>
      </c>
      <c r="F1794" t="s">
        <v>8152</v>
      </c>
      <c r="G1794" t="s">
        <v>29</v>
      </c>
      <c r="H1794" t="s">
        <v>30</v>
      </c>
      <c r="I1794" t="s">
        <v>6154</v>
      </c>
      <c r="J1794" t="s">
        <v>8153</v>
      </c>
      <c r="K1794" t="s">
        <v>8154</v>
      </c>
      <c r="L1794" t="s">
        <v>8190</v>
      </c>
      <c r="M1794" t="s">
        <v>4508</v>
      </c>
      <c r="N1794" t="s">
        <v>1296</v>
      </c>
      <c r="O1794" t="s">
        <v>37</v>
      </c>
      <c r="P1794" t="s">
        <v>8191</v>
      </c>
      <c r="Q1794" t="s">
        <v>38</v>
      </c>
      <c r="R1794" t="s">
        <v>743</v>
      </c>
      <c r="S1794" t="s">
        <v>8179</v>
      </c>
      <c r="T1794" t="s">
        <v>8192</v>
      </c>
      <c r="U1794" t="s">
        <v>7290</v>
      </c>
      <c r="V1794" t="s">
        <v>7290</v>
      </c>
      <c r="W1794" t="s">
        <v>37</v>
      </c>
      <c r="X1794" t="s">
        <v>37</v>
      </c>
      <c r="Y1794" t="s">
        <v>37</v>
      </c>
      <c r="Z1794" t="s">
        <v>8193</v>
      </c>
      <c r="AA1794" t="s">
        <v>44</v>
      </c>
      <c r="AB1794" t="s">
        <v>44</v>
      </c>
      <c r="AC1794" t="s">
        <v>45</v>
      </c>
      <c r="AD1794" t="s">
        <v>1302</v>
      </c>
      <c r="AE1794" t="s">
        <v>7323</v>
      </c>
      <c r="AF1794" t="s">
        <v>48</v>
      </c>
      <c r="AG1794">
        <v>621802</v>
      </c>
      <c r="AH1794">
        <v>1</v>
      </c>
      <c r="AI1794">
        <v>1</v>
      </c>
    </row>
    <row r="1795" spans="1:35" ht="16.850000000000001" customHeight="1">
      <c r="A1795" s="65" t="str">
        <f>IF(L1795="","",IF(COUNTIF(Wip!K:K,L1795)=0,IF(W1795="","KGB","KBB"),IF(AND(_xlfn.IFNA(VLOOKUP(L1795,Wip!K:M,3,0),"")="Y",Q1795="MTCAPPLYCONF"),"On Hold",IF(W1795="","KGB","KBB"))))</f>
        <v>KGB</v>
      </c>
      <c r="B1795" s="65" t="str">
        <f>IF(A1795="on hold", "on hold",
 IF(A1795="KGB", "Standard Shipment",
  IF(IFERROR(IFERROR(VLOOKUP(L1795, List!D:J, 7, 0), VLOOKUP(L1795&amp;"", List!D:J, 7, 0)), 0)=0,
   IF(IFERROR(IFERROR(VLOOKUP(L1795, 'CND List'!$A:$C, 3, 0), VLOOKUP(L1795&amp;"", 'CND List'!$A:$C, 3, 0)), 0)=0,
    IF(A1795="KBB", "-", ""),
    IFERROR(VLOOKUP(L1795, 'CND List'!$A:$C, 3, 0), VLOOKUP(L1795&amp;"", 'CND List'!$A:$C, 3, 0))
   ),
   IFERROR(VLOOKUP(L1795, List!D:J, 7, 0), VLOOKUP(L1795&amp;"", List!D:J, 7, 0))
  )
 )
)</f>
        <v>Standard Shipment</v>
      </c>
      <c r="C1795" s="66" t="str">
        <f t="shared" si="29"/>
        <v>Standard Shipment</v>
      </c>
      <c r="D1795" s="67" t="str">
        <f ca="1">IF(C1795="Local Scrap","Closed",IFERROR(IF(A1795="kgb","Closed",IF(MID(C1795,5,1)="Q","Closed",LOOKUP(TODAY()-W1795, {0,31,91,181,366}, {"0-30天","31-90天","91-180天","181-365天","365天以上"}))), LOOKUP(TODAY()-Z1795, {0,31,91,181,366}, {"0-30天","31-90天","91-180天","181-365天","365天以上"})))</f>
        <v>Closed</v>
      </c>
      <c r="E1795" s="67" t="str" cm="1">
        <f t="array" ref="E1795">IF(A1795&lt;&gt;"kbb", "", IF(IFERROR(VALUE(V1795), 0)=MAX(INDEX(($A$2:$A$4929="kbb")*($L$2:$L$4929=L1795)*IFERROR(VALUE($V$2:$V$4929), 0), 0)), "最新", "歷史重複"))</f>
        <v/>
      </c>
      <c r="F1795" t="s">
        <v>8152</v>
      </c>
      <c r="G1795" t="s">
        <v>29</v>
      </c>
      <c r="H1795" t="s">
        <v>30</v>
      </c>
      <c r="I1795" t="s">
        <v>6154</v>
      </c>
      <c r="J1795" t="s">
        <v>8153</v>
      </c>
      <c r="K1795" t="s">
        <v>8154</v>
      </c>
      <c r="L1795" t="s">
        <v>8194</v>
      </c>
      <c r="M1795" t="s">
        <v>1259</v>
      </c>
      <c r="N1795" t="s">
        <v>1260</v>
      </c>
      <c r="O1795" t="s">
        <v>37</v>
      </c>
      <c r="P1795" t="s">
        <v>8195</v>
      </c>
      <c r="Q1795" t="s">
        <v>38</v>
      </c>
      <c r="R1795" t="s">
        <v>743</v>
      </c>
      <c r="S1795" t="s">
        <v>8179</v>
      </c>
      <c r="T1795" t="s">
        <v>8196</v>
      </c>
      <c r="U1795" t="s">
        <v>7290</v>
      </c>
      <c r="V1795" t="s">
        <v>7290</v>
      </c>
      <c r="W1795" t="s">
        <v>37</v>
      </c>
      <c r="X1795" t="s">
        <v>37</v>
      </c>
      <c r="Y1795" t="s">
        <v>37</v>
      </c>
      <c r="Z1795" t="s">
        <v>8197</v>
      </c>
      <c r="AA1795" t="s">
        <v>44</v>
      </c>
      <c r="AB1795" t="s">
        <v>44</v>
      </c>
      <c r="AC1795" t="s">
        <v>45</v>
      </c>
      <c r="AD1795" t="s">
        <v>1257</v>
      </c>
      <c r="AE1795" t="s">
        <v>7323</v>
      </c>
      <c r="AF1795" t="s">
        <v>48</v>
      </c>
      <c r="AG1795">
        <v>621802</v>
      </c>
      <c r="AH1795">
        <v>1</v>
      </c>
      <c r="AI1795">
        <v>1</v>
      </c>
    </row>
    <row r="1796" spans="1:35" ht="16.850000000000001" customHeight="1">
      <c r="A1796" s="65" t="str">
        <f>IF(L1796="","",IF(COUNTIF(Wip!K:K,L1796)=0,IF(W1796="","KGB","KBB"),IF(AND(_xlfn.IFNA(VLOOKUP(L1796,Wip!K:M,3,0),"")="Y",Q1796="MTCAPPLYCONF"),"On Hold",IF(W1796="","KGB","KBB"))))</f>
        <v>KGB</v>
      </c>
      <c r="B1796" s="65" t="str">
        <f>IF(A1796="on hold", "on hold",
 IF(A1796="KGB", "Standard Shipment",
  IF(IFERROR(IFERROR(VLOOKUP(L1796, List!D:J, 7, 0), VLOOKUP(L1796&amp;"", List!D:J, 7, 0)), 0)=0,
   IF(IFERROR(IFERROR(VLOOKUP(L1796, 'CND List'!$A:$C, 3, 0), VLOOKUP(L1796&amp;"", 'CND List'!$A:$C, 3, 0)), 0)=0,
    IF(A1796="KBB", "-", ""),
    IFERROR(VLOOKUP(L1796, 'CND List'!$A:$C, 3, 0), VLOOKUP(L1796&amp;"", 'CND List'!$A:$C, 3, 0))
   ),
   IFERROR(VLOOKUP(L1796, List!D:J, 7, 0), VLOOKUP(L1796&amp;"", List!D:J, 7, 0))
  )
 )
)</f>
        <v>Standard Shipment</v>
      </c>
      <c r="C1796" s="66" t="str">
        <f t="shared" si="29"/>
        <v>Standard Shipment</v>
      </c>
      <c r="D1796" s="67" t="str">
        <f ca="1">IF(C1796="Local Scrap","Closed",IFERROR(IF(A1796="kgb","Closed",IF(MID(C1796,5,1)="Q","Closed",LOOKUP(TODAY()-W1796, {0,31,91,181,366}, {"0-30天","31-90天","91-180天","181-365天","365天以上"}))), LOOKUP(TODAY()-Z1796, {0,31,91,181,366}, {"0-30天","31-90天","91-180天","181-365天","365天以上"})))</f>
        <v>Closed</v>
      </c>
      <c r="E1796" s="67" t="str" cm="1">
        <f t="array" ref="E1796">IF(A1796&lt;&gt;"kbb", "", IF(IFERROR(VALUE(V1796), 0)=MAX(INDEX(($A$2:$A$4929="kbb")*($L$2:$L$4929=L1796)*IFERROR(VALUE($V$2:$V$4929), 0), 0)), "最新", "歷史重複"))</f>
        <v/>
      </c>
      <c r="F1796" t="s">
        <v>8152</v>
      </c>
      <c r="G1796" t="s">
        <v>29</v>
      </c>
      <c r="H1796" t="s">
        <v>30</v>
      </c>
      <c r="I1796" t="s">
        <v>6154</v>
      </c>
      <c r="J1796" t="s">
        <v>8153</v>
      </c>
      <c r="K1796" t="s">
        <v>8154</v>
      </c>
      <c r="L1796" t="s">
        <v>8198</v>
      </c>
      <c r="M1796" t="s">
        <v>4508</v>
      </c>
      <c r="N1796" t="s">
        <v>1296</v>
      </c>
      <c r="O1796" t="s">
        <v>37</v>
      </c>
      <c r="P1796" t="s">
        <v>8199</v>
      </c>
      <c r="Q1796" t="s">
        <v>38</v>
      </c>
      <c r="R1796" t="s">
        <v>743</v>
      </c>
      <c r="S1796" t="s">
        <v>8179</v>
      </c>
      <c r="T1796" t="s">
        <v>8200</v>
      </c>
      <c r="U1796" t="s">
        <v>7414</v>
      </c>
      <c r="V1796" t="s">
        <v>7414</v>
      </c>
      <c r="W1796" t="s">
        <v>37</v>
      </c>
      <c r="X1796" t="s">
        <v>37</v>
      </c>
      <c r="Y1796" t="s">
        <v>37</v>
      </c>
      <c r="Z1796" t="s">
        <v>8201</v>
      </c>
      <c r="AA1796" t="s">
        <v>44</v>
      </c>
      <c r="AB1796" t="s">
        <v>44</v>
      </c>
      <c r="AC1796" t="s">
        <v>45</v>
      </c>
      <c r="AD1796" t="s">
        <v>1302</v>
      </c>
      <c r="AE1796" t="s">
        <v>7416</v>
      </c>
      <c r="AF1796" t="s">
        <v>48</v>
      </c>
      <c r="AG1796">
        <v>621845</v>
      </c>
      <c r="AH1796">
        <v>1</v>
      </c>
      <c r="AI1796">
        <v>1</v>
      </c>
    </row>
    <row r="1797" spans="1:35" ht="16.850000000000001" customHeight="1">
      <c r="A1797" s="65" t="str">
        <f>IF(L1797="","",IF(COUNTIF(Wip!K:K,L1797)=0,IF(W1797="","KGB","KBB"),IF(AND(_xlfn.IFNA(VLOOKUP(L1797,Wip!K:M,3,0),"")="Y",Q1797="MTCAPPLYCONF"),"On Hold",IF(W1797="","KGB","KBB"))))</f>
        <v>KBB</v>
      </c>
      <c r="B1797" s="65">
        <f>IF(A1797="on hold", "on hold",
 IF(A1797="KGB", "Standard Shipment",
  IF(IFERROR(IFERROR(VLOOKUP(L1797, List!D:J, 7, 0), VLOOKUP(L1797&amp;"", List!D:J, 7, 0)), 0)=0,
   IF(IFERROR(IFERROR(VLOOKUP(L1797, 'CND List'!$A:$C, 3, 0), VLOOKUP(L1797&amp;"", 'CND List'!$A:$C, 3, 0)), 0)=0,
    IF(A1797="KBB", "-", ""),
    IFERROR(VLOOKUP(L1797, 'CND List'!$A:$C, 3, 0), VLOOKUP(L1797&amp;"", 'CND List'!$A:$C, 3, 0))
   ),
   IFERROR(VLOOKUP(L1797, List!D:J, 7, 0), VLOOKUP(L1797&amp;"", List!D:J, 7, 0))
  )
 )
)</f>
        <v>46126</v>
      </c>
      <c r="C1797" s="66" t="str">
        <f t="shared" si="29"/>
        <v>2026Q2</v>
      </c>
      <c r="D1797" s="67" t="str">
        <f ca="1">IF(C1797="Local Scrap","Closed",IFERROR(IF(A1797="kgb","Closed",IF(MID(C1797,5,1)="Q","Closed",LOOKUP(TODAY()-W1797, {0,31,91,181,366}, {"0-30天","31-90天","91-180天","181-365天","365天以上"}))), LOOKUP(TODAY()-Z1797, {0,31,91,181,366}, {"0-30天","31-90天","91-180天","181-365天","365天以上"})))</f>
        <v>Closed</v>
      </c>
      <c r="E1797" s="67" t="str" cm="1">
        <f t="array" ref="E1797">IF(A1797&lt;&gt;"kbb", "", IF(IFERROR(VALUE(V1797), 0)=MAX(INDEX(($A$2:$A$4929="kbb")*($L$2:$L$4929=L1797)*IFERROR(VALUE($V$2:$V$4929), 0), 0)), "最新", "歷史重複"))</f>
        <v>最新</v>
      </c>
      <c r="F1797" t="s">
        <v>8152</v>
      </c>
      <c r="G1797" t="s">
        <v>29</v>
      </c>
      <c r="H1797" t="s">
        <v>30</v>
      </c>
      <c r="I1797" t="s">
        <v>6154</v>
      </c>
      <c r="J1797" t="s">
        <v>8153</v>
      </c>
      <c r="K1797" t="s">
        <v>8154</v>
      </c>
      <c r="L1797" t="s">
        <v>8202</v>
      </c>
      <c r="M1797" t="s">
        <v>3149</v>
      </c>
      <c r="N1797" t="s">
        <v>1321</v>
      </c>
      <c r="O1797" t="s">
        <v>37</v>
      </c>
      <c r="P1797" t="s">
        <v>8202</v>
      </c>
      <c r="Q1797" t="s">
        <v>38</v>
      </c>
      <c r="R1797" t="s">
        <v>53</v>
      </c>
      <c r="S1797" t="s">
        <v>8203</v>
      </c>
      <c r="T1797" t="s">
        <v>37</v>
      </c>
      <c r="U1797" t="s">
        <v>37</v>
      </c>
      <c r="V1797" t="s">
        <v>8204</v>
      </c>
      <c r="W1797" t="s">
        <v>1157</v>
      </c>
      <c r="X1797" t="s">
        <v>114</v>
      </c>
      <c r="Y1797" t="s">
        <v>1158</v>
      </c>
      <c r="Z1797" t="s">
        <v>8205</v>
      </c>
      <c r="AA1797" t="s">
        <v>44</v>
      </c>
      <c r="AB1797" t="s">
        <v>44</v>
      </c>
      <c r="AC1797" t="s">
        <v>117</v>
      </c>
      <c r="AD1797" t="s">
        <v>1288</v>
      </c>
      <c r="AE1797" t="s">
        <v>37</v>
      </c>
      <c r="AF1797" t="s">
        <v>37</v>
      </c>
      <c r="AG1797" t="s">
        <v>37</v>
      </c>
      <c r="AH1797" t="s">
        <v>37</v>
      </c>
      <c r="AI1797" t="s">
        <v>37</v>
      </c>
    </row>
    <row r="1798" spans="1:35" ht="16.850000000000001" customHeight="1">
      <c r="A1798" s="65" t="str">
        <f>IF(L1798="","",IF(COUNTIF(Wip!K:K,L1798)=0,IF(W1798="","KGB","KBB"),IF(AND(_xlfn.IFNA(VLOOKUP(L1798,Wip!K:M,3,0),"")="Y",Q1798="MTCAPPLYCONF"),"On Hold",IF(W1798="","KGB","KBB"))))</f>
        <v>KGB</v>
      </c>
      <c r="B1798" s="65" t="str">
        <f>IF(A1798="on hold", "on hold",
 IF(A1798="KGB", "Standard Shipment",
  IF(IFERROR(IFERROR(VLOOKUP(L1798, List!D:J, 7, 0), VLOOKUP(L1798&amp;"", List!D:J, 7, 0)), 0)=0,
   IF(IFERROR(IFERROR(VLOOKUP(L1798, 'CND List'!$A:$C, 3, 0), VLOOKUP(L1798&amp;"", 'CND List'!$A:$C, 3, 0)), 0)=0,
    IF(A1798="KBB", "-", ""),
    IFERROR(VLOOKUP(L1798, 'CND List'!$A:$C, 3, 0), VLOOKUP(L1798&amp;"", 'CND List'!$A:$C, 3, 0))
   ),
   IFERROR(VLOOKUP(L1798, List!D:J, 7, 0), VLOOKUP(L1798&amp;"", List!D:J, 7, 0))
  )
 )
)</f>
        <v>Standard Shipment</v>
      </c>
      <c r="C1798" s="66" t="str">
        <f t="shared" si="29"/>
        <v>Standard Shipment</v>
      </c>
      <c r="D1798" s="67" t="str">
        <f ca="1">IF(C1798="Local Scrap","Closed",IFERROR(IF(A1798="kgb","Closed",IF(MID(C1798,5,1)="Q","Closed",LOOKUP(TODAY()-W1798, {0,31,91,181,366}, {"0-30天","31-90天","91-180天","181-365天","365天以上"}))), LOOKUP(TODAY()-Z1798, {0,31,91,181,366}, {"0-30天","31-90天","91-180天","181-365天","365天以上"})))</f>
        <v>Closed</v>
      </c>
      <c r="E1798" s="67" t="str" cm="1">
        <f t="array" ref="E1798">IF(A1798&lt;&gt;"kbb", "", IF(IFERROR(VALUE(V1798), 0)=MAX(INDEX(($A$2:$A$4929="kbb")*($L$2:$L$4929=L1798)*IFERROR(VALUE($V$2:$V$4929), 0), 0)), "最新", "歷史重複"))</f>
        <v/>
      </c>
      <c r="F1798" t="s">
        <v>8206</v>
      </c>
      <c r="G1798" t="s">
        <v>2396</v>
      </c>
      <c r="H1798" t="s">
        <v>30</v>
      </c>
      <c r="I1798" t="s">
        <v>6154</v>
      </c>
      <c r="J1798" t="s">
        <v>8207</v>
      </c>
      <c r="K1798" t="s">
        <v>8208</v>
      </c>
      <c r="L1798" t="s">
        <v>8209</v>
      </c>
      <c r="M1798" t="s">
        <v>5573</v>
      </c>
      <c r="N1798" t="s">
        <v>1321</v>
      </c>
      <c r="O1798" t="s">
        <v>37</v>
      </c>
      <c r="P1798" t="s">
        <v>8210</v>
      </c>
      <c r="Q1798" t="s">
        <v>38</v>
      </c>
      <c r="R1798" t="s">
        <v>53</v>
      </c>
      <c r="S1798" t="s">
        <v>8211</v>
      </c>
      <c r="T1798" t="s">
        <v>8212</v>
      </c>
      <c r="U1798" t="s">
        <v>7242</v>
      </c>
      <c r="V1798" t="s">
        <v>7242</v>
      </c>
      <c r="W1798" t="s">
        <v>37</v>
      </c>
      <c r="X1798" t="s">
        <v>37</v>
      </c>
      <c r="Y1798" t="s">
        <v>37</v>
      </c>
      <c r="Z1798" t="s">
        <v>8213</v>
      </c>
      <c r="AA1798" t="s">
        <v>44</v>
      </c>
      <c r="AB1798" t="s">
        <v>44</v>
      </c>
      <c r="AC1798" t="s">
        <v>45</v>
      </c>
      <c r="AD1798" t="s">
        <v>1288</v>
      </c>
      <c r="AE1798" t="s">
        <v>7642</v>
      </c>
      <c r="AF1798" t="s">
        <v>48</v>
      </c>
      <c r="AG1798">
        <v>622065</v>
      </c>
      <c r="AH1798">
        <v>1</v>
      </c>
      <c r="AI1798">
        <v>1</v>
      </c>
    </row>
    <row r="1799" spans="1:35" ht="16.850000000000001" customHeight="1">
      <c r="A1799" s="65" t="str">
        <f>IF(L1799="","",IF(COUNTIF(Wip!K:K,L1799)=0,IF(W1799="","KGB","KBB"),IF(AND(_xlfn.IFNA(VLOOKUP(L1799,Wip!K:M,3,0),"")="Y",Q1799="MTCAPPLYCONF"),"On Hold",IF(W1799="","KGB","KBB"))))</f>
        <v>KBB</v>
      </c>
      <c r="B1799" s="65">
        <f>IF(A1799="on hold", "on hold",
 IF(A1799="KGB", "Standard Shipment",
  IF(IFERROR(IFERROR(VLOOKUP(L1799, List!D:J, 7, 0), VLOOKUP(L1799&amp;"", List!D:J, 7, 0)), 0)=0,
   IF(IFERROR(IFERROR(VLOOKUP(L1799, 'CND List'!$A:$C, 3, 0), VLOOKUP(L1799&amp;"", 'CND List'!$A:$C, 3, 0)), 0)=0,
    IF(A1799="KBB", "-", ""),
    IFERROR(VLOOKUP(L1799, 'CND List'!$A:$C, 3, 0), VLOOKUP(L1799&amp;"", 'CND List'!$A:$C, 3, 0))
   ),
   IFERROR(VLOOKUP(L1799, List!D:J, 7, 0), VLOOKUP(L1799&amp;"", List!D:J, 7, 0))
  )
 )
)</f>
        <v>46297</v>
      </c>
      <c r="C1799" s="66" t="str">
        <f t="shared" si="29"/>
        <v>2026Q4</v>
      </c>
      <c r="D1799" s="67" t="str">
        <f ca="1">IF(C1799="Local Scrap","Closed",IFERROR(IF(A1799="kgb","Closed",IF(MID(C1799,5,1)="Q","Closed",LOOKUP(TODAY()-W1799, {0,31,91,181,366}, {"0-30天","31-90天","91-180天","181-365天","365天以上"}))), LOOKUP(TODAY()-Z1799, {0,31,91,181,366}, {"0-30天","31-90天","91-180天","181-365天","365天以上"})))</f>
        <v>Closed</v>
      </c>
      <c r="E1799" s="67" t="str" cm="1">
        <f t="array" ref="E1799">IF(A1799&lt;&gt;"kbb", "", IF(IFERROR(VALUE(V1799), 0)=MAX(INDEX(($A$2:$A$4929="kbb")*($L$2:$L$4929=L1799)*IFERROR(VALUE($V$2:$V$4929), 0), 0)), "最新", "歷史重複"))</f>
        <v>最新</v>
      </c>
      <c r="F1799" t="s">
        <v>8206</v>
      </c>
      <c r="G1799" t="s">
        <v>2396</v>
      </c>
      <c r="H1799" t="s">
        <v>30</v>
      </c>
      <c r="I1799" t="s">
        <v>6154</v>
      </c>
      <c r="J1799" t="s">
        <v>8207</v>
      </c>
      <c r="K1799" t="s">
        <v>8208</v>
      </c>
      <c r="L1799" t="s">
        <v>8214</v>
      </c>
      <c r="M1799" t="s">
        <v>1491</v>
      </c>
      <c r="N1799" t="s">
        <v>1283</v>
      </c>
      <c r="O1799" t="s">
        <v>37</v>
      </c>
      <c r="P1799" t="s">
        <v>8214</v>
      </c>
      <c r="Q1799" t="s">
        <v>38</v>
      </c>
      <c r="R1799" t="s">
        <v>39</v>
      </c>
      <c r="S1799" t="s">
        <v>8211</v>
      </c>
      <c r="T1799" t="s">
        <v>37</v>
      </c>
      <c r="U1799" t="s">
        <v>37</v>
      </c>
      <c r="V1799" t="s">
        <v>8215</v>
      </c>
      <c r="W1799" t="s">
        <v>517</v>
      </c>
      <c r="X1799" t="s">
        <v>114</v>
      </c>
      <c r="Y1799" t="s">
        <v>518</v>
      </c>
      <c r="Z1799" t="s">
        <v>8216</v>
      </c>
      <c r="AA1799" t="s">
        <v>44</v>
      </c>
      <c r="AB1799" t="s">
        <v>44</v>
      </c>
      <c r="AC1799" t="s">
        <v>117</v>
      </c>
      <c r="AD1799" t="s">
        <v>1288</v>
      </c>
      <c r="AE1799" t="s">
        <v>37</v>
      </c>
      <c r="AF1799" t="s">
        <v>37</v>
      </c>
      <c r="AG1799" t="s">
        <v>37</v>
      </c>
      <c r="AH1799" t="s">
        <v>37</v>
      </c>
      <c r="AI1799" t="s">
        <v>37</v>
      </c>
    </row>
    <row r="1800" spans="1:35" ht="16.850000000000001" customHeight="1">
      <c r="A1800" s="65" t="str">
        <f>IF(L1800="","",IF(COUNTIF(Wip!K:K,L1800)=0,IF(W1800="","KGB","KBB"),IF(AND(_xlfn.IFNA(VLOOKUP(L1800,Wip!K:M,3,0),"")="Y",Q1800="MTCAPPLYCONF"),"On Hold",IF(W1800="","KGB","KBB"))))</f>
        <v>KGB</v>
      </c>
      <c r="B1800" s="65" t="str">
        <f>IF(A1800="on hold", "on hold",
 IF(A1800="KGB", "Standard Shipment",
  IF(IFERROR(IFERROR(VLOOKUP(L1800, List!D:J, 7, 0), VLOOKUP(L1800&amp;"", List!D:J, 7, 0)), 0)=0,
   IF(IFERROR(IFERROR(VLOOKUP(L1800, 'CND List'!$A:$C, 3, 0), VLOOKUP(L1800&amp;"", 'CND List'!$A:$C, 3, 0)), 0)=0,
    IF(A1800="KBB", "-", ""),
    IFERROR(VLOOKUP(L1800, 'CND List'!$A:$C, 3, 0), VLOOKUP(L1800&amp;"", 'CND List'!$A:$C, 3, 0))
   ),
   IFERROR(VLOOKUP(L1800, List!D:J, 7, 0), VLOOKUP(L1800&amp;"", List!D:J, 7, 0))
  )
 )
)</f>
        <v>Standard Shipment</v>
      </c>
      <c r="C1800" s="66" t="str">
        <f t="shared" si="29"/>
        <v>Standard Shipment</v>
      </c>
      <c r="D1800" s="67" t="str">
        <f ca="1">IF(C1800="Local Scrap","Closed",IFERROR(IF(A1800="kgb","Closed",IF(MID(C1800,5,1)="Q","Closed",LOOKUP(TODAY()-W1800, {0,31,91,181,366}, {"0-30天","31-90天","91-180天","181-365天","365天以上"}))), LOOKUP(TODAY()-Z1800, {0,31,91,181,366}, {"0-30天","31-90天","91-180天","181-365天","365天以上"})))</f>
        <v>Closed</v>
      </c>
      <c r="E1800" s="67" t="str" cm="1">
        <f t="array" ref="E1800">IF(A1800&lt;&gt;"kbb", "", IF(IFERROR(VALUE(V1800), 0)=MAX(INDEX(($A$2:$A$4929="kbb")*($L$2:$L$4929=L1800)*IFERROR(VALUE($V$2:$V$4929), 0), 0)), "最新", "歷史重複"))</f>
        <v/>
      </c>
      <c r="F1800" t="s">
        <v>8206</v>
      </c>
      <c r="G1800" t="s">
        <v>2396</v>
      </c>
      <c r="H1800" t="s">
        <v>30</v>
      </c>
      <c r="I1800" t="s">
        <v>6154</v>
      </c>
      <c r="J1800" t="s">
        <v>8207</v>
      </c>
      <c r="K1800" t="s">
        <v>8208</v>
      </c>
      <c r="L1800" t="s">
        <v>8217</v>
      </c>
      <c r="M1800" t="s">
        <v>5573</v>
      </c>
      <c r="N1800" t="s">
        <v>1321</v>
      </c>
      <c r="O1800" t="s">
        <v>37</v>
      </c>
      <c r="P1800" t="s">
        <v>8218</v>
      </c>
      <c r="Q1800" t="s">
        <v>38</v>
      </c>
      <c r="R1800" t="s">
        <v>53</v>
      </c>
      <c r="S1800" t="s">
        <v>8211</v>
      </c>
      <c r="T1800" t="s">
        <v>8219</v>
      </c>
      <c r="U1800" t="s">
        <v>7265</v>
      </c>
      <c r="V1800" t="s">
        <v>7265</v>
      </c>
      <c r="W1800" t="s">
        <v>37</v>
      </c>
      <c r="X1800" t="s">
        <v>37</v>
      </c>
      <c r="Y1800" t="s">
        <v>37</v>
      </c>
      <c r="Z1800" t="s">
        <v>8220</v>
      </c>
      <c r="AA1800" t="s">
        <v>44</v>
      </c>
      <c r="AB1800" t="s">
        <v>44</v>
      </c>
      <c r="AC1800" t="s">
        <v>45</v>
      </c>
      <c r="AD1800" t="s">
        <v>1288</v>
      </c>
      <c r="AE1800" t="s">
        <v>7607</v>
      </c>
      <c r="AF1800" t="s">
        <v>48</v>
      </c>
      <c r="AG1800">
        <v>621922</v>
      </c>
      <c r="AH1800">
        <v>1</v>
      </c>
      <c r="AI1800">
        <v>1</v>
      </c>
    </row>
    <row r="1801" spans="1:35" ht="16.850000000000001" customHeight="1">
      <c r="A1801" s="65" t="str">
        <f>IF(L1801="","",IF(COUNTIF(Wip!K:K,L1801)=0,IF(W1801="","KGB","KBB"),IF(AND(_xlfn.IFNA(VLOOKUP(L1801,Wip!K:M,3,0),"")="Y",Q1801="MTCAPPLYCONF"),"On Hold",IF(W1801="","KGB","KBB"))))</f>
        <v>KBB</v>
      </c>
      <c r="B1801" s="65">
        <f>IF(A1801="on hold", "on hold",
 IF(A1801="KGB", "Standard Shipment",
  IF(IFERROR(IFERROR(VLOOKUP(L1801, List!D:J, 7, 0), VLOOKUP(L1801&amp;"", List!D:J, 7, 0)), 0)=0,
   IF(IFERROR(IFERROR(VLOOKUP(L1801, 'CND List'!$A:$C, 3, 0), VLOOKUP(L1801&amp;"", 'CND List'!$A:$C, 3, 0)), 0)=0,
    IF(A1801="KBB", "-", ""),
    IFERROR(VLOOKUP(L1801, 'CND List'!$A:$C, 3, 0), VLOOKUP(L1801&amp;"", 'CND List'!$A:$C, 3, 0))
   ),
   IFERROR(VLOOKUP(L1801, List!D:J, 7, 0), VLOOKUP(L1801&amp;"", List!D:J, 7, 0))
  )
 )
)</f>
        <v>46297</v>
      </c>
      <c r="C1801" s="66" t="str">
        <f t="shared" si="29"/>
        <v>2026Q4</v>
      </c>
      <c r="D1801" s="67" t="str">
        <f ca="1">IF(C1801="Local Scrap","Closed",IFERROR(IF(A1801="kgb","Closed",IF(MID(C1801,5,1)="Q","Closed",LOOKUP(TODAY()-W1801, {0,31,91,181,366}, {"0-30天","31-90天","91-180天","181-365天","365天以上"}))), LOOKUP(TODAY()-Z1801, {0,31,91,181,366}, {"0-30天","31-90天","91-180天","181-365天","365天以上"})))</f>
        <v>Closed</v>
      </c>
      <c r="E1801" s="67" t="str" cm="1">
        <f t="array" ref="E1801">IF(A1801&lt;&gt;"kbb", "", IF(IFERROR(VALUE(V1801), 0)=MAX(INDEX(($A$2:$A$4929="kbb")*($L$2:$L$4929=L1801)*IFERROR(VALUE($V$2:$V$4929), 0), 0)), "最新", "歷史重複"))</f>
        <v>最新</v>
      </c>
      <c r="F1801" t="s">
        <v>8206</v>
      </c>
      <c r="G1801" t="s">
        <v>2396</v>
      </c>
      <c r="H1801" t="s">
        <v>30</v>
      </c>
      <c r="I1801" t="s">
        <v>6154</v>
      </c>
      <c r="J1801" t="s">
        <v>8207</v>
      </c>
      <c r="K1801" t="s">
        <v>8208</v>
      </c>
      <c r="L1801" t="s">
        <v>8221</v>
      </c>
      <c r="M1801" t="s">
        <v>8222</v>
      </c>
      <c r="N1801" t="s">
        <v>2055</v>
      </c>
      <c r="O1801" t="s">
        <v>37</v>
      </c>
      <c r="P1801" t="s">
        <v>8221</v>
      </c>
      <c r="Q1801" t="s">
        <v>38</v>
      </c>
      <c r="R1801" t="s">
        <v>39</v>
      </c>
      <c r="S1801" t="s">
        <v>8211</v>
      </c>
      <c r="T1801" t="s">
        <v>37</v>
      </c>
      <c r="U1801" t="s">
        <v>37</v>
      </c>
      <c r="V1801" t="s">
        <v>8223</v>
      </c>
      <c r="W1801" t="s">
        <v>517</v>
      </c>
      <c r="X1801" t="s">
        <v>114</v>
      </c>
      <c r="Y1801" t="s">
        <v>518</v>
      </c>
      <c r="Z1801" t="s">
        <v>8224</v>
      </c>
      <c r="AA1801" t="s">
        <v>44</v>
      </c>
      <c r="AB1801" t="s">
        <v>44</v>
      </c>
      <c r="AC1801" t="s">
        <v>117</v>
      </c>
      <c r="AD1801" t="s">
        <v>1288</v>
      </c>
      <c r="AE1801" t="s">
        <v>37</v>
      </c>
      <c r="AF1801" t="s">
        <v>37</v>
      </c>
      <c r="AG1801" t="s">
        <v>37</v>
      </c>
      <c r="AH1801" t="s">
        <v>37</v>
      </c>
      <c r="AI1801" t="s">
        <v>37</v>
      </c>
    </row>
    <row r="1802" spans="1:35" ht="16.850000000000001" customHeight="1">
      <c r="A1802" s="65" t="str">
        <f>IF(L1802="","",IF(COUNTIF(Wip!K:K,L1802)=0,IF(W1802="","KGB","KBB"),IF(AND(_xlfn.IFNA(VLOOKUP(L1802,Wip!K:M,3,0),"")="Y",Q1802="MTCAPPLYCONF"),"On Hold",IF(W1802="","KGB","KBB"))))</f>
        <v>KGB</v>
      </c>
      <c r="B1802" s="65" t="str">
        <f>IF(A1802="on hold", "on hold",
 IF(A1802="KGB", "Standard Shipment",
  IF(IFERROR(IFERROR(VLOOKUP(L1802, List!D:J, 7, 0), VLOOKUP(L1802&amp;"", List!D:J, 7, 0)), 0)=0,
   IF(IFERROR(IFERROR(VLOOKUP(L1802, 'CND List'!$A:$C, 3, 0), VLOOKUP(L1802&amp;"", 'CND List'!$A:$C, 3, 0)), 0)=0,
    IF(A1802="KBB", "-", ""),
    IFERROR(VLOOKUP(L1802, 'CND List'!$A:$C, 3, 0), VLOOKUP(L1802&amp;"", 'CND List'!$A:$C, 3, 0))
   ),
   IFERROR(VLOOKUP(L1802, List!D:J, 7, 0), VLOOKUP(L1802&amp;"", List!D:J, 7, 0))
  )
 )
)</f>
        <v>Standard Shipment</v>
      </c>
      <c r="C1802" s="66" t="str">
        <f t="shared" si="29"/>
        <v>Standard Shipment</v>
      </c>
      <c r="D1802" s="67" t="str">
        <f ca="1">IF(C1802="Local Scrap","Closed",IFERROR(IF(A1802="kgb","Closed",IF(MID(C1802,5,1)="Q","Closed",LOOKUP(TODAY()-W1802, {0,31,91,181,366}, {"0-30天","31-90天","91-180天","181-365天","365天以上"}))), LOOKUP(TODAY()-Z1802, {0,31,91,181,366}, {"0-30天","31-90天","91-180天","181-365天","365天以上"})))</f>
        <v>Closed</v>
      </c>
      <c r="E1802" s="67" t="str" cm="1">
        <f t="array" ref="E1802">IF(A1802&lt;&gt;"kbb", "", IF(IFERROR(VALUE(V1802), 0)=MAX(INDEX(($A$2:$A$4929="kbb")*($L$2:$L$4929=L1802)*IFERROR(VALUE($V$2:$V$4929), 0), 0)), "最新", "歷史重複"))</f>
        <v/>
      </c>
      <c r="F1802" t="s">
        <v>8206</v>
      </c>
      <c r="G1802" t="s">
        <v>2396</v>
      </c>
      <c r="H1802" t="s">
        <v>30</v>
      </c>
      <c r="I1802" t="s">
        <v>6154</v>
      </c>
      <c r="J1802" t="s">
        <v>8207</v>
      </c>
      <c r="K1802" t="s">
        <v>8208</v>
      </c>
      <c r="L1802" t="s">
        <v>8225</v>
      </c>
      <c r="M1802" t="s">
        <v>8222</v>
      </c>
      <c r="N1802" t="s">
        <v>2055</v>
      </c>
      <c r="O1802" t="s">
        <v>37</v>
      </c>
      <c r="P1802" t="s">
        <v>8226</v>
      </c>
      <c r="Q1802" t="s">
        <v>38</v>
      </c>
      <c r="R1802" t="s">
        <v>53</v>
      </c>
      <c r="S1802" t="s">
        <v>8211</v>
      </c>
      <c r="T1802" t="s">
        <v>8227</v>
      </c>
      <c r="U1802" t="s">
        <v>7265</v>
      </c>
      <c r="V1802" t="s">
        <v>7265</v>
      </c>
      <c r="W1802" t="s">
        <v>37</v>
      </c>
      <c r="X1802" t="s">
        <v>37</v>
      </c>
      <c r="Y1802" t="s">
        <v>37</v>
      </c>
      <c r="Z1802" t="s">
        <v>8228</v>
      </c>
      <c r="AA1802" t="s">
        <v>44</v>
      </c>
      <c r="AB1802" t="s">
        <v>44</v>
      </c>
      <c r="AC1802" t="s">
        <v>45</v>
      </c>
      <c r="AD1802" t="s">
        <v>1288</v>
      </c>
      <c r="AE1802" t="s">
        <v>7267</v>
      </c>
      <c r="AF1802" t="s">
        <v>48</v>
      </c>
      <c r="AG1802">
        <v>621922</v>
      </c>
      <c r="AH1802">
        <v>1</v>
      </c>
      <c r="AI1802">
        <v>1</v>
      </c>
    </row>
    <row r="1803" spans="1:35" ht="16.850000000000001" customHeight="1">
      <c r="A1803" s="65" t="str">
        <f>IF(L1803="","",IF(COUNTIF(Wip!K:K,L1803)=0,IF(W1803="","KGB","KBB"),IF(AND(_xlfn.IFNA(VLOOKUP(L1803,Wip!K:M,3,0),"")="Y",Q1803="MTCAPPLYCONF"),"On Hold",IF(W1803="","KGB","KBB"))))</f>
        <v>KGB</v>
      </c>
      <c r="B1803" s="65" t="str">
        <f>IF(A1803="on hold", "on hold",
 IF(A1803="KGB", "Standard Shipment",
  IF(IFERROR(IFERROR(VLOOKUP(L1803, List!D:J, 7, 0), VLOOKUP(L1803&amp;"", List!D:J, 7, 0)), 0)=0,
   IF(IFERROR(IFERROR(VLOOKUP(L1803, 'CND List'!$A:$C, 3, 0), VLOOKUP(L1803&amp;"", 'CND List'!$A:$C, 3, 0)), 0)=0,
    IF(A1803="KBB", "-", ""),
    IFERROR(VLOOKUP(L1803, 'CND List'!$A:$C, 3, 0), VLOOKUP(L1803&amp;"", 'CND List'!$A:$C, 3, 0))
   ),
   IFERROR(VLOOKUP(L1803, List!D:J, 7, 0), VLOOKUP(L1803&amp;"", List!D:J, 7, 0))
  )
 )
)</f>
        <v>Standard Shipment</v>
      </c>
      <c r="C1803" s="66" t="str">
        <f t="shared" si="29"/>
        <v>Standard Shipment</v>
      </c>
      <c r="D1803" s="67" t="str">
        <f ca="1">IF(C1803="Local Scrap","Closed",IFERROR(IF(A1803="kgb","Closed",IF(MID(C1803,5,1)="Q","Closed",LOOKUP(TODAY()-W1803, {0,31,91,181,366}, {"0-30天","31-90天","91-180天","181-365天","365天以上"}))), LOOKUP(TODAY()-Z1803, {0,31,91,181,366}, {"0-30天","31-90天","91-180天","181-365天","365天以上"})))</f>
        <v>Closed</v>
      </c>
      <c r="E1803" s="67" t="str" cm="1">
        <f t="array" ref="E1803">IF(A1803&lt;&gt;"kbb", "", IF(IFERROR(VALUE(V1803), 0)=MAX(INDEX(($A$2:$A$4929="kbb")*($L$2:$L$4929=L1803)*IFERROR(VALUE($V$2:$V$4929), 0), 0)), "最新", "歷史重複"))</f>
        <v/>
      </c>
      <c r="F1803" t="s">
        <v>8229</v>
      </c>
      <c r="G1803" t="s">
        <v>29</v>
      </c>
      <c r="H1803" t="s">
        <v>30</v>
      </c>
      <c r="I1803" t="s">
        <v>6154</v>
      </c>
      <c r="J1803" t="s">
        <v>8230</v>
      </c>
      <c r="K1803" t="s">
        <v>8231</v>
      </c>
      <c r="L1803" t="s">
        <v>8232</v>
      </c>
      <c r="M1803" t="s">
        <v>1390</v>
      </c>
      <c r="N1803" t="s">
        <v>1391</v>
      </c>
      <c r="O1803" t="s">
        <v>37</v>
      </c>
      <c r="P1803" t="s">
        <v>8233</v>
      </c>
      <c r="Q1803" t="s">
        <v>38</v>
      </c>
      <c r="R1803" t="s">
        <v>53</v>
      </c>
      <c r="S1803" t="s">
        <v>8234</v>
      </c>
      <c r="T1803" t="s">
        <v>8235</v>
      </c>
      <c r="U1803" t="s">
        <v>7265</v>
      </c>
      <c r="V1803" t="s">
        <v>7265</v>
      </c>
      <c r="W1803" t="s">
        <v>37</v>
      </c>
      <c r="X1803" t="s">
        <v>37</v>
      </c>
      <c r="Y1803" t="s">
        <v>37</v>
      </c>
      <c r="Z1803" t="s">
        <v>8236</v>
      </c>
      <c r="AA1803" t="s">
        <v>44</v>
      </c>
      <c r="AB1803" t="s">
        <v>44</v>
      </c>
      <c r="AC1803" t="s">
        <v>45</v>
      </c>
      <c r="AD1803" t="s">
        <v>1302</v>
      </c>
      <c r="AE1803" t="s">
        <v>7267</v>
      </c>
      <c r="AF1803" t="s">
        <v>48</v>
      </c>
      <c r="AG1803">
        <v>621922</v>
      </c>
      <c r="AH1803">
        <v>1</v>
      </c>
      <c r="AI1803">
        <v>1</v>
      </c>
    </row>
    <row r="1804" spans="1:35" ht="16.850000000000001" customHeight="1">
      <c r="A1804" s="65" t="str">
        <f>IF(L1804="","",IF(COUNTIF(Wip!K:K,L1804)=0,IF(W1804="","KGB","KBB"),IF(AND(_xlfn.IFNA(VLOOKUP(L1804,Wip!K:M,3,0),"")="Y",Q1804="MTCAPPLYCONF"),"On Hold",IF(W1804="","KGB","KBB"))))</f>
        <v>KGB</v>
      </c>
      <c r="B1804" s="65" t="str">
        <f>IF(A1804="on hold", "on hold",
 IF(A1804="KGB", "Standard Shipment",
  IF(IFERROR(IFERROR(VLOOKUP(L1804, List!D:J, 7, 0), VLOOKUP(L1804&amp;"", List!D:J, 7, 0)), 0)=0,
   IF(IFERROR(IFERROR(VLOOKUP(L1804, 'CND List'!$A:$C, 3, 0), VLOOKUP(L1804&amp;"", 'CND List'!$A:$C, 3, 0)), 0)=0,
    IF(A1804="KBB", "-", ""),
    IFERROR(VLOOKUP(L1804, 'CND List'!$A:$C, 3, 0), VLOOKUP(L1804&amp;"", 'CND List'!$A:$C, 3, 0))
   ),
   IFERROR(VLOOKUP(L1804, List!D:J, 7, 0), VLOOKUP(L1804&amp;"", List!D:J, 7, 0))
  )
 )
)</f>
        <v>Standard Shipment</v>
      </c>
      <c r="C1804" s="66" t="str">
        <f t="shared" si="29"/>
        <v>Standard Shipment</v>
      </c>
      <c r="D1804" s="67" t="str">
        <f ca="1">IF(C1804="Local Scrap","Closed",IFERROR(IF(A1804="kgb","Closed",IF(MID(C1804,5,1)="Q","Closed",LOOKUP(TODAY()-W1804, {0,31,91,181,366}, {"0-30天","31-90天","91-180天","181-365天","365天以上"}))), LOOKUP(TODAY()-Z1804, {0,31,91,181,366}, {"0-30天","31-90天","91-180天","181-365天","365天以上"})))</f>
        <v>Closed</v>
      </c>
      <c r="E1804" s="67" t="str" cm="1">
        <f t="array" ref="E1804">IF(A1804&lt;&gt;"kbb", "", IF(IFERROR(VALUE(V1804), 0)=MAX(INDEX(($A$2:$A$4929="kbb")*($L$2:$L$4929=L1804)*IFERROR(VALUE($V$2:$V$4929), 0), 0)), "最新", "歷史重複"))</f>
        <v/>
      </c>
      <c r="F1804" t="s">
        <v>8229</v>
      </c>
      <c r="G1804" t="s">
        <v>29</v>
      </c>
      <c r="H1804" t="s">
        <v>30</v>
      </c>
      <c r="I1804" t="s">
        <v>6154</v>
      </c>
      <c r="J1804" t="s">
        <v>8230</v>
      </c>
      <c r="K1804" t="s">
        <v>8231</v>
      </c>
      <c r="L1804" t="s">
        <v>8237</v>
      </c>
      <c r="M1804" t="s">
        <v>2359</v>
      </c>
      <c r="N1804" t="s">
        <v>2360</v>
      </c>
      <c r="O1804" t="s">
        <v>37</v>
      </c>
      <c r="P1804" t="s">
        <v>8238</v>
      </c>
      <c r="Q1804" t="s">
        <v>38</v>
      </c>
      <c r="R1804" t="s">
        <v>53</v>
      </c>
      <c r="S1804" t="s">
        <v>8234</v>
      </c>
      <c r="T1804" t="s">
        <v>8239</v>
      </c>
      <c r="U1804" t="s">
        <v>7265</v>
      </c>
      <c r="V1804" t="s">
        <v>7265</v>
      </c>
      <c r="W1804" t="s">
        <v>37</v>
      </c>
      <c r="X1804" t="s">
        <v>37</v>
      </c>
      <c r="Y1804" t="s">
        <v>37</v>
      </c>
      <c r="Z1804" t="s">
        <v>8240</v>
      </c>
      <c r="AA1804" t="s">
        <v>44</v>
      </c>
      <c r="AB1804" t="s">
        <v>44</v>
      </c>
      <c r="AC1804" t="s">
        <v>45</v>
      </c>
      <c r="AD1804" t="s">
        <v>1532</v>
      </c>
      <c r="AE1804" t="s">
        <v>7267</v>
      </c>
      <c r="AF1804" t="s">
        <v>48</v>
      </c>
      <c r="AG1804">
        <v>621922</v>
      </c>
      <c r="AH1804">
        <v>1</v>
      </c>
      <c r="AI1804">
        <v>1</v>
      </c>
    </row>
    <row r="1805" spans="1:35" ht="16.850000000000001" customHeight="1">
      <c r="A1805" s="65" t="str">
        <f>IF(L1805="","",IF(COUNTIF(Wip!K:K,L1805)=0,IF(W1805="","KGB","KBB"),IF(AND(_xlfn.IFNA(VLOOKUP(L1805,Wip!K:M,3,0),"")="Y",Q1805="MTCAPPLYCONF"),"On Hold",IF(W1805="","KGB","KBB"))))</f>
        <v>KGB</v>
      </c>
      <c r="B1805" s="65" t="str">
        <f>IF(A1805="on hold", "on hold",
 IF(A1805="KGB", "Standard Shipment",
  IF(IFERROR(IFERROR(VLOOKUP(L1805, List!D:J, 7, 0), VLOOKUP(L1805&amp;"", List!D:J, 7, 0)), 0)=0,
   IF(IFERROR(IFERROR(VLOOKUP(L1805, 'CND List'!$A:$C, 3, 0), VLOOKUP(L1805&amp;"", 'CND List'!$A:$C, 3, 0)), 0)=0,
    IF(A1805="KBB", "-", ""),
    IFERROR(VLOOKUP(L1805, 'CND List'!$A:$C, 3, 0), VLOOKUP(L1805&amp;"", 'CND List'!$A:$C, 3, 0))
   ),
   IFERROR(VLOOKUP(L1805, List!D:J, 7, 0), VLOOKUP(L1805&amp;"", List!D:J, 7, 0))
  )
 )
)</f>
        <v>Standard Shipment</v>
      </c>
      <c r="C1805" s="66" t="str">
        <f t="shared" si="29"/>
        <v>Standard Shipment</v>
      </c>
      <c r="D1805" s="67" t="str">
        <f ca="1">IF(C1805="Local Scrap","Closed",IFERROR(IF(A1805="kgb","Closed",IF(MID(C1805,5,1)="Q","Closed",LOOKUP(TODAY()-W1805, {0,31,91,181,366}, {"0-30天","31-90天","91-180天","181-365天","365天以上"}))), LOOKUP(TODAY()-Z1805, {0,31,91,181,366}, {"0-30天","31-90天","91-180天","181-365天","365天以上"})))</f>
        <v>Closed</v>
      </c>
      <c r="E1805" s="67" t="str" cm="1">
        <f t="array" ref="E1805">IF(A1805&lt;&gt;"kbb", "", IF(IFERROR(VALUE(V1805), 0)=MAX(INDEX(($A$2:$A$4929="kbb")*($L$2:$L$4929=L1805)*IFERROR(VALUE($V$2:$V$4929), 0), 0)), "最新", "歷史重複"))</f>
        <v/>
      </c>
      <c r="F1805" t="s">
        <v>8229</v>
      </c>
      <c r="G1805" t="s">
        <v>29</v>
      </c>
      <c r="H1805" t="s">
        <v>30</v>
      </c>
      <c r="I1805" t="s">
        <v>6154</v>
      </c>
      <c r="J1805" t="s">
        <v>8230</v>
      </c>
      <c r="K1805" t="s">
        <v>8231</v>
      </c>
      <c r="L1805" t="s">
        <v>8241</v>
      </c>
      <c r="M1805" t="s">
        <v>8161</v>
      </c>
      <c r="N1805" t="s">
        <v>2223</v>
      </c>
      <c r="O1805" t="s">
        <v>37</v>
      </c>
      <c r="P1805" t="s">
        <v>8242</v>
      </c>
      <c r="Q1805" t="s">
        <v>38</v>
      </c>
      <c r="R1805" t="s">
        <v>1881</v>
      </c>
      <c r="S1805" t="s">
        <v>8234</v>
      </c>
      <c r="T1805" t="s">
        <v>8243</v>
      </c>
      <c r="U1805" t="s">
        <v>8244</v>
      </c>
      <c r="V1805" t="s">
        <v>8244</v>
      </c>
      <c r="W1805" t="s">
        <v>37</v>
      </c>
      <c r="X1805" t="s">
        <v>37</v>
      </c>
      <c r="Y1805" t="s">
        <v>37</v>
      </c>
      <c r="Z1805" t="s">
        <v>8245</v>
      </c>
      <c r="AA1805" t="s">
        <v>44</v>
      </c>
      <c r="AB1805" t="s">
        <v>44</v>
      </c>
      <c r="AC1805" t="s">
        <v>45</v>
      </c>
      <c r="AD1805" t="s">
        <v>1302</v>
      </c>
      <c r="AE1805" t="s">
        <v>8246</v>
      </c>
      <c r="AF1805" t="s">
        <v>48</v>
      </c>
      <c r="AG1805">
        <v>622118</v>
      </c>
      <c r="AH1805">
        <v>1</v>
      </c>
      <c r="AI1805">
        <v>1</v>
      </c>
    </row>
    <row r="1806" spans="1:35" ht="16.850000000000001" customHeight="1">
      <c r="A1806" s="65" t="str">
        <f>IF(L1806="","",IF(COUNTIF(Wip!K:K,L1806)=0,IF(W1806="","KGB","KBB"),IF(AND(_xlfn.IFNA(VLOOKUP(L1806,Wip!K:M,3,0),"")="Y",Q1806="MTCAPPLYCONF"),"On Hold",IF(W1806="","KGB","KBB"))))</f>
        <v>KGB</v>
      </c>
      <c r="B1806" s="65" t="str">
        <f>IF(A1806="on hold", "on hold",
 IF(A1806="KGB", "Standard Shipment",
  IF(IFERROR(IFERROR(VLOOKUP(L1806, List!D:J, 7, 0), VLOOKUP(L1806&amp;"", List!D:J, 7, 0)), 0)=0,
   IF(IFERROR(IFERROR(VLOOKUP(L1806, 'CND List'!$A:$C, 3, 0), VLOOKUP(L1806&amp;"", 'CND List'!$A:$C, 3, 0)), 0)=0,
    IF(A1806="KBB", "-", ""),
    IFERROR(VLOOKUP(L1806, 'CND List'!$A:$C, 3, 0), VLOOKUP(L1806&amp;"", 'CND List'!$A:$C, 3, 0))
   ),
   IFERROR(VLOOKUP(L1806, List!D:J, 7, 0), VLOOKUP(L1806&amp;"", List!D:J, 7, 0))
  )
 )
)</f>
        <v>Standard Shipment</v>
      </c>
      <c r="C1806" s="66" t="str">
        <f t="shared" si="29"/>
        <v>Standard Shipment</v>
      </c>
      <c r="D1806" s="67" t="str">
        <f ca="1">IF(C1806="Local Scrap","Closed",IFERROR(IF(A1806="kgb","Closed",IF(MID(C1806,5,1)="Q","Closed",LOOKUP(TODAY()-W1806, {0,31,91,181,366}, {"0-30天","31-90天","91-180天","181-365天","365天以上"}))), LOOKUP(TODAY()-Z1806, {0,31,91,181,366}, {"0-30天","31-90天","91-180天","181-365天","365天以上"})))</f>
        <v>Closed</v>
      </c>
      <c r="E1806" s="67" t="str" cm="1">
        <f t="array" ref="E1806">IF(A1806&lt;&gt;"kbb", "", IF(IFERROR(VALUE(V1806), 0)=MAX(INDEX(($A$2:$A$4929="kbb")*($L$2:$L$4929=L1806)*IFERROR(VALUE($V$2:$V$4929), 0), 0)), "最新", "歷史重複"))</f>
        <v/>
      </c>
      <c r="F1806" t="s">
        <v>8229</v>
      </c>
      <c r="G1806" t="s">
        <v>29</v>
      </c>
      <c r="H1806" t="s">
        <v>30</v>
      </c>
      <c r="I1806" t="s">
        <v>6154</v>
      </c>
      <c r="J1806" t="s">
        <v>8230</v>
      </c>
      <c r="K1806" t="s">
        <v>8231</v>
      </c>
      <c r="L1806" t="s">
        <v>8247</v>
      </c>
      <c r="M1806" t="s">
        <v>8161</v>
      </c>
      <c r="N1806" t="s">
        <v>2223</v>
      </c>
      <c r="O1806" t="s">
        <v>37</v>
      </c>
      <c r="P1806" t="s">
        <v>8248</v>
      </c>
      <c r="Q1806" t="s">
        <v>38</v>
      </c>
      <c r="R1806" t="s">
        <v>1881</v>
      </c>
      <c r="S1806" t="s">
        <v>8234</v>
      </c>
      <c r="T1806" t="s">
        <v>8249</v>
      </c>
      <c r="U1806" t="s">
        <v>8244</v>
      </c>
      <c r="V1806" t="s">
        <v>8244</v>
      </c>
      <c r="W1806" t="s">
        <v>37</v>
      </c>
      <c r="X1806" t="s">
        <v>37</v>
      </c>
      <c r="Y1806" t="s">
        <v>37</v>
      </c>
      <c r="Z1806" t="s">
        <v>8250</v>
      </c>
      <c r="AA1806" t="s">
        <v>44</v>
      </c>
      <c r="AB1806" t="s">
        <v>44</v>
      </c>
      <c r="AC1806" t="s">
        <v>45</v>
      </c>
      <c r="AD1806" t="s">
        <v>1302</v>
      </c>
      <c r="AE1806" t="s">
        <v>8246</v>
      </c>
      <c r="AF1806" t="s">
        <v>48</v>
      </c>
      <c r="AG1806">
        <v>622118</v>
      </c>
      <c r="AH1806">
        <v>1</v>
      </c>
      <c r="AI1806">
        <v>1</v>
      </c>
    </row>
    <row r="1807" spans="1:35" ht="16.850000000000001" customHeight="1">
      <c r="A1807" s="65" t="str">
        <f>IF(L1807="","",IF(COUNTIF(Wip!K:K,L1807)=0,IF(W1807="","KGB","KBB"),IF(AND(_xlfn.IFNA(VLOOKUP(L1807,Wip!K:M,3,0),"")="Y",Q1807="MTCAPPLYCONF"),"On Hold",IF(W1807="","KGB","KBB"))))</f>
        <v>KGB</v>
      </c>
      <c r="B1807" s="65" t="str">
        <f>IF(A1807="on hold", "on hold",
 IF(A1807="KGB", "Standard Shipment",
  IF(IFERROR(IFERROR(VLOOKUP(L1807, List!D:J, 7, 0), VLOOKUP(L1807&amp;"", List!D:J, 7, 0)), 0)=0,
   IF(IFERROR(IFERROR(VLOOKUP(L1807, 'CND List'!$A:$C, 3, 0), VLOOKUP(L1807&amp;"", 'CND List'!$A:$C, 3, 0)), 0)=0,
    IF(A1807="KBB", "-", ""),
    IFERROR(VLOOKUP(L1807, 'CND List'!$A:$C, 3, 0), VLOOKUP(L1807&amp;"", 'CND List'!$A:$C, 3, 0))
   ),
   IFERROR(VLOOKUP(L1807, List!D:J, 7, 0), VLOOKUP(L1807&amp;"", List!D:J, 7, 0))
  )
 )
)</f>
        <v>Standard Shipment</v>
      </c>
      <c r="C1807" s="66" t="str">
        <f t="shared" si="29"/>
        <v>Standard Shipment</v>
      </c>
      <c r="D1807" s="67" t="str">
        <f ca="1">IF(C1807="Local Scrap","Closed",IFERROR(IF(A1807="kgb","Closed",IF(MID(C1807,5,1)="Q","Closed",LOOKUP(TODAY()-W1807, {0,31,91,181,366}, {"0-30天","31-90天","91-180天","181-365天","365天以上"}))), LOOKUP(TODAY()-Z1807, {0,31,91,181,366}, {"0-30天","31-90天","91-180天","181-365天","365天以上"})))</f>
        <v>Closed</v>
      </c>
      <c r="E1807" s="67" t="str" cm="1">
        <f t="array" ref="E1807">IF(A1807&lt;&gt;"kbb", "", IF(IFERROR(VALUE(V1807), 0)=MAX(INDEX(($A$2:$A$4929="kbb")*($L$2:$L$4929=L1807)*IFERROR(VALUE($V$2:$V$4929), 0), 0)), "最新", "歷史重複"))</f>
        <v/>
      </c>
      <c r="F1807" t="s">
        <v>8229</v>
      </c>
      <c r="G1807" t="s">
        <v>29</v>
      </c>
      <c r="H1807" t="s">
        <v>30</v>
      </c>
      <c r="I1807" t="s">
        <v>6154</v>
      </c>
      <c r="J1807" t="s">
        <v>8230</v>
      </c>
      <c r="K1807" t="s">
        <v>8231</v>
      </c>
      <c r="L1807" t="s">
        <v>8251</v>
      </c>
      <c r="M1807" t="s">
        <v>2466</v>
      </c>
      <c r="N1807" t="s">
        <v>2192</v>
      </c>
      <c r="O1807" t="s">
        <v>37</v>
      </c>
      <c r="P1807" t="s">
        <v>8252</v>
      </c>
      <c r="Q1807" t="s">
        <v>38</v>
      </c>
      <c r="R1807" t="s">
        <v>1881</v>
      </c>
      <c r="S1807" t="s">
        <v>8234</v>
      </c>
      <c r="T1807" t="s">
        <v>8253</v>
      </c>
      <c r="U1807" t="s">
        <v>7242</v>
      </c>
      <c r="V1807" t="s">
        <v>7242</v>
      </c>
      <c r="W1807" t="s">
        <v>37</v>
      </c>
      <c r="X1807" t="s">
        <v>37</v>
      </c>
      <c r="Y1807" t="s">
        <v>37</v>
      </c>
      <c r="Z1807" t="s">
        <v>8254</v>
      </c>
      <c r="AA1807" t="s">
        <v>44</v>
      </c>
      <c r="AB1807" t="s">
        <v>44</v>
      </c>
      <c r="AC1807" t="s">
        <v>45</v>
      </c>
      <c r="AD1807" t="s">
        <v>1847</v>
      </c>
      <c r="AE1807" t="s">
        <v>7642</v>
      </c>
      <c r="AF1807" t="s">
        <v>48</v>
      </c>
      <c r="AG1807">
        <v>622065</v>
      </c>
      <c r="AH1807">
        <v>1</v>
      </c>
      <c r="AI1807">
        <v>1</v>
      </c>
    </row>
    <row r="1808" spans="1:35" ht="16.850000000000001" customHeight="1">
      <c r="A1808" s="65" t="str">
        <f>IF(L1808="","",IF(COUNTIF(Wip!K:K,L1808)=0,IF(W1808="","KGB","KBB"),IF(AND(_xlfn.IFNA(VLOOKUP(L1808,Wip!K:M,3,0),"")="Y",Q1808="MTCAPPLYCONF"),"On Hold",IF(W1808="","KGB","KBB"))))</f>
        <v>KBB</v>
      </c>
      <c r="B1808" s="65">
        <f>IF(A1808="on hold", "on hold",
 IF(A1808="KGB", "Standard Shipment",
  IF(IFERROR(IFERROR(VLOOKUP(L1808, List!D:J, 7, 0), VLOOKUP(L1808&amp;"", List!D:J, 7, 0)), 0)=0,
   IF(IFERROR(IFERROR(VLOOKUP(L1808, 'CND List'!$A:$C, 3, 0), VLOOKUP(L1808&amp;"", 'CND List'!$A:$C, 3, 0)), 0)=0,
    IF(A1808="KBB", "-", ""),
    IFERROR(VLOOKUP(L1808, 'CND List'!$A:$C, 3, 0), VLOOKUP(L1808&amp;"", 'CND List'!$A:$C, 3, 0))
   ),
   IFERROR(VLOOKUP(L1808, List!D:J, 7, 0), VLOOKUP(L1808&amp;"", List!D:J, 7, 0))
  )
 )
)</f>
        <v>46297</v>
      </c>
      <c r="C1808" s="66" t="str">
        <f t="shared" si="29"/>
        <v>2026Q4</v>
      </c>
      <c r="D1808" s="67" t="str">
        <f ca="1">IF(C1808="Local Scrap","Closed",IFERROR(IF(A1808="kgb","Closed",IF(MID(C1808,5,1)="Q","Closed",LOOKUP(TODAY()-W1808, {0,31,91,181,366}, {"0-30天","31-90天","91-180天","181-365天","365天以上"}))), LOOKUP(TODAY()-Z1808, {0,31,91,181,366}, {"0-30天","31-90天","91-180天","181-365天","365天以上"})))</f>
        <v>Closed</v>
      </c>
      <c r="E1808" s="67" t="str" cm="1">
        <f t="array" ref="E1808">IF(A1808&lt;&gt;"kbb", "", IF(IFERROR(VALUE(V1808), 0)=MAX(INDEX(($A$2:$A$4929="kbb")*($L$2:$L$4929=L1808)*IFERROR(VALUE($V$2:$V$4929), 0), 0)), "最新", "歷史重複"))</f>
        <v>歷史重複</v>
      </c>
      <c r="F1808" t="s">
        <v>8229</v>
      </c>
      <c r="G1808" t="s">
        <v>29</v>
      </c>
      <c r="H1808" t="s">
        <v>30</v>
      </c>
      <c r="I1808" t="s">
        <v>6154</v>
      </c>
      <c r="J1808" t="s">
        <v>8230</v>
      </c>
      <c r="K1808" t="s">
        <v>8231</v>
      </c>
      <c r="L1808" t="s">
        <v>8255</v>
      </c>
      <c r="M1808" t="s">
        <v>4265</v>
      </c>
      <c r="N1808" t="s">
        <v>2055</v>
      </c>
      <c r="O1808" t="s">
        <v>37</v>
      </c>
      <c r="P1808" t="s">
        <v>8255</v>
      </c>
      <c r="Q1808" t="s">
        <v>38</v>
      </c>
      <c r="R1808" t="s">
        <v>39</v>
      </c>
      <c r="S1808" t="s">
        <v>8234</v>
      </c>
      <c r="T1808" t="s">
        <v>37</v>
      </c>
      <c r="U1808" t="s">
        <v>37</v>
      </c>
      <c r="V1808" t="s">
        <v>8256</v>
      </c>
      <c r="W1808" t="s">
        <v>517</v>
      </c>
      <c r="X1808" t="s">
        <v>114</v>
      </c>
      <c r="Y1808" t="s">
        <v>518</v>
      </c>
      <c r="Z1808" t="s">
        <v>8257</v>
      </c>
      <c r="AA1808" t="s">
        <v>44</v>
      </c>
      <c r="AB1808" t="s">
        <v>44</v>
      </c>
      <c r="AC1808" t="s">
        <v>117</v>
      </c>
      <c r="AD1808" t="s">
        <v>1288</v>
      </c>
      <c r="AE1808" t="s">
        <v>37</v>
      </c>
      <c r="AF1808" t="s">
        <v>37</v>
      </c>
      <c r="AG1808" t="s">
        <v>37</v>
      </c>
      <c r="AH1808" t="s">
        <v>37</v>
      </c>
      <c r="AI1808" t="s">
        <v>37</v>
      </c>
    </row>
    <row r="1809" spans="1:35" ht="16.850000000000001" customHeight="1">
      <c r="A1809" s="65" t="str">
        <f>IF(L1809="","",IF(COUNTIF(Wip!K:K,L1809)=0,IF(W1809="","KGB","KBB"),IF(AND(_xlfn.IFNA(VLOOKUP(L1809,Wip!K:M,3,0),"")="Y",Q1809="MTCAPPLYCONF"),"On Hold",IF(W1809="","KGB","KBB"))))</f>
        <v>KBB</v>
      </c>
      <c r="B1809" s="65">
        <f>IF(A1809="on hold", "on hold",
 IF(A1809="KGB", "Standard Shipment",
  IF(IFERROR(IFERROR(VLOOKUP(L1809, List!D:J, 7, 0), VLOOKUP(L1809&amp;"", List!D:J, 7, 0)), 0)=0,
   IF(IFERROR(IFERROR(VLOOKUP(L1809, 'CND List'!$A:$C, 3, 0), VLOOKUP(L1809&amp;"", 'CND List'!$A:$C, 3, 0)), 0)=0,
    IF(A1809="KBB", "-", ""),
    IFERROR(VLOOKUP(L1809, 'CND List'!$A:$C, 3, 0), VLOOKUP(L1809&amp;"", 'CND List'!$A:$C, 3, 0))
   ),
   IFERROR(VLOOKUP(L1809, List!D:J, 7, 0), VLOOKUP(L1809&amp;"", List!D:J, 7, 0))
  )
 )
)</f>
        <v>46126</v>
      </c>
      <c r="C1809" s="66" t="str">
        <f t="shared" si="29"/>
        <v>2026Q2</v>
      </c>
      <c r="D1809" s="67" t="str">
        <f ca="1">IF(C1809="Local Scrap","Closed",IFERROR(IF(A1809="kgb","Closed",IF(MID(C1809,5,1)="Q","Closed",LOOKUP(TODAY()-W1809, {0,31,91,181,366}, {"0-30天","31-90天","91-180天","181-365天","365天以上"}))), LOOKUP(TODAY()-Z1809, {0,31,91,181,366}, {"0-30天","31-90天","91-180天","181-365天","365天以上"})))</f>
        <v>Closed</v>
      </c>
      <c r="E1809" s="67" t="str" cm="1">
        <f t="array" ref="E1809">IF(A1809&lt;&gt;"kbb", "", IF(IFERROR(VALUE(V1809), 0)=MAX(INDEX(($A$2:$A$4929="kbb")*($L$2:$L$4929=L1809)*IFERROR(VALUE($V$2:$V$4929), 0), 0)), "最新", "歷史重複"))</f>
        <v>最新</v>
      </c>
      <c r="F1809" t="s">
        <v>8229</v>
      </c>
      <c r="G1809" t="s">
        <v>29</v>
      </c>
      <c r="H1809" t="s">
        <v>30</v>
      </c>
      <c r="I1809" t="s">
        <v>6154</v>
      </c>
      <c r="J1809" t="s">
        <v>8230</v>
      </c>
      <c r="K1809" t="s">
        <v>8231</v>
      </c>
      <c r="L1809" t="s">
        <v>8258</v>
      </c>
      <c r="M1809" t="s">
        <v>1428</v>
      </c>
      <c r="N1809" t="s">
        <v>1411</v>
      </c>
      <c r="O1809" t="s">
        <v>37</v>
      </c>
      <c r="P1809" t="s">
        <v>8258</v>
      </c>
      <c r="Q1809" t="s">
        <v>38</v>
      </c>
      <c r="R1809" t="s">
        <v>1881</v>
      </c>
      <c r="S1809" t="s">
        <v>8234</v>
      </c>
      <c r="T1809" t="s">
        <v>37</v>
      </c>
      <c r="U1809" t="s">
        <v>37</v>
      </c>
      <c r="V1809" t="s">
        <v>8259</v>
      </c>
      <c r="W1809" t="s">
        <v>1094</v>
      </c>
      <c r="X1809" t="s">
        <v>114</v>
      </c>
      <c r="Y1809" t="s">
        <v>1095</v>
      </c>
      <c r="Z1809" t="s">
        <v>8260</v>
      </c>
      <c r="AA1809" t="s">
        <v>44</v>
      </c>
      <c r="AB1809" t="s">
        <v>44</v>
      </c>
      <c r="AC1809" t="s">
        <v>117</v>
      </c>
      <c r="AD1809" t="s">
        <v>1257</v>
      </c>
      <c r="AE1809" t="s">
        <v>37</v>
      </c>
      <c r="AF1809" t="s">
        <v>37</v>
      </c>
      <c r="AG1809" t="s">
        <v>37</v>
      </c>
      <c r="AH1809" t="s">
        <v>37</v>
      </c>
      <c r="AI1809" t="s">
        <v>37</v>
      </c>
    </row>
    <row r="1810" spans="1:35" ht="16.850000000000001" customHeight="1">
      <c r="A1810" s="65" t="str">
        <f>IF(L1810="","",IF(COUNTIF(Wip!K:K,L1810)=0,IF(W1810="","KGB","KBB"),IF(AND(_xlfn.IFNA(VLOOKUP(L1810,Wip!K:M,3,0),"")="Y",Q1810="MTCAPPLYCONF"),"On Hold",IF(W1810="","KGB","KBB"))))</f>
        <v>KBB</v>
      </c>
      <c r="B1810" s="65">
        <f>IF(A1810="on hold", "on hold",
 IF(A1810="KGB", "Standard Shipment",
  IF(IFERROR(IFERROR(VLOOKUP(L1810, List!D:J, 7, 0), VLOOKUP(L1810&amp;"", List!D:J, 7, 0)), 0)=0,
   IF(IFERROR(IFERROR(VLOOKUP(L1810, 'CND List'!$A:$C, 3, 0), VLOOKUP(L1810&amp;"", 'CND List'!$A:$C, 3, 0)), 0)=0,
    IF(A1810="KBB", "-", ""),
    IFERROR(VLOOKUP(L1810, 'CND List'!$A:$C, 3, 0), VLOOKUP(L1810&amp;"", 'CND List'!$A:$C, 3, 0))
   ),
   IFERROR(VLOOKUP(L1810, List!D:J, 7, 0), VLOOKUP(L1810&amp;"", List!D:J, 7, 0))
  )
 )
)</f>
        <v>46126</v>
      </c>
      <c r="C1810" s="66" t="str">
        <f t="shared" si="29"/>
        <v>2026Q2</v>
      </c>
      <c r="D1810" s="67" t="str">
        <f ca="1">IF(C1810="Local Scrap","Closed",IFERROR(IF(A1810="kgb","Closed",IF(MID(C1810,5,1)="Q","Closed",LOOKUP(TODAY()-W1810, {0,31,91,181,366}, {"0-30天","31-90天","91-180天","181-365天","365天以上"}))), LOOKUP(TODAY()-Z1810, {0,31,91,181,366}, {"0-30天","31-90天","91-180天","181-365天","365天以上"})))</f>
        <v>Closed</v>
      </c>
      <c r="E1810" s="67" t="str" cm="1">
        <f t="array" ref="E1810">IF(A1810&lt;&gt;"kbb", "", IF(IFERROR(VALUE(V1810), 0)=MAX(INDEX(($A$2:$A$4929="kbb")*($L$2:$L$4929=L1810)*IFERROR(VALUE($V$2:$V$4929), 0), 0)), "最新", "歷史重複"))</f>
        <v>最新</v>
      </c>
      <c r="F1810" t="s">
        <v>8229</v>
      </c>
      <c r="G1810" t="s">
        <v>29</v>
      </c>
      <c r="H1810" t="s">
        <v>30</v>
      </c>
      <c r="I1810" t="s">
        <v>6154</v>
      </c>
      <c r="J1810" t="s">
        <v>8230</v>
      </c>
      <c r="K1810" t="s">
        <v>8231</v>
      </c>
      <c r="L1810" t="s">
        <v>8261</v>
      </c>
      <c r="M1810" t="s">
        <v>8161</v>
      </c>
      <c r="N1810" t="s">
        <v>2223</v>
      </c>
      <c r="O1810" t="s">
        <v>37</v>
      </c>
      <c r="P1810" t="s">
        <v>8261</v>
      </c>
      <c r="Q1810" t="s">
        <v>38</v>
      </c>
      <c r="R1810" t="s">
        <v>1881</v>
      </c>
      <c r="S1810" t="s">
        <v>8234</v>
      </c>
      <c r="T1810" t="s">
        <v>37</v>
      </c>
      <c r="U1810" t="s">
        <v>37</v>
      </c>
      <c r="V1810" t="s">
        <v>8262</v>
      </c>
      <c r="W1810" t="s">
        <v>2806</v>
      </c>
      <c r="X1810" t="s">
        <v>114</v>
      </c>
      <c r="Y1810" t="s">
        <v>8263</v>
      </c>
      <c r="Z1810" t="s">
        <v>8264</v>
      </c>
      <c r="AA1810" t="s">
        <v>44</v>
      </c>
      <c r="AB1810" t="s">
        <v>44</v>
      </c>
      <c r="AC1810" t="s">
        <v>117</v>
      </c>
      <c r="AD1810" t="s">
        <v>1302</v>
      </c>
      <c r="AE1810" t="s">
        <v>37</v>
      </c>
      <c r="AF1810" t="s">
        <v>37</v>
      </c>
      <c r="AG1810" t="s">
        <v>37</v>
      </c>
      <c r="AH1810" t="s">
        <v>37</v>
      </c>
      <c r="AI1810" t="s">
        <v>37</v>
      </c>
    </row>
    <row r="1811" spans="1:35" ht="16.850000000000001" customHeight="1">
      <c r="A1811" s="65" t="str">
        <f>IF(L1811="","",IF(COUNTIF(Wip!K:K,L1811)=0,IF(W1811="","KGB","KBB"),IF(AND(_xlfn.IFNA(VLOOKUP(L1811,Wip!K:M,3,0),"")="Y",Q1811="MTCAPPLYCONF"),"On Hold",IF(W1811="","KGB","KBB"))))</f>
        <v>KGB</v>
      </c>
      <c r="B1811" s="65" t="str">
        <f>IF(A1811="on hold", "on hold",
 IF(A1811="KGB", "Standard Shipment",
  IF(IFERROR(IFERROR(VLOOKUP(L1811, List!D:J, 7, 0), VLOOKUP(L1811&amp;"", List!D:J, 7, 0)), 0)=0,
   IF(IFERROR(IFERROR(VLOOKUP(L1811, 'CND List'!$A:$C, 3, 0), VLOOKUP(L1811&amp;"", 'CND List'!$A:$C, 3, 0)), 0)=0,
    IF(A1811="KBB", "-", ""),
    IFERROR(VLOOKUP(L1811, 'CND List'!$A:$C, 3, 0), VLOOKUP(L1811&amp;"", 'CND List'!$A:$C, 3, 0))
   ),
   IFERROR(VLOOKUP(L1811, List!D:J, 7, 0), VLOOKUP(L1811&amp;"", List!D:J, 7, 0))
  )
 )
)</f>
        <v>Standard Shipment</v>
      </c>
      <c r="C1811" s="66" t="str">
        <f t="shared" si="29"/>
        <v>Standard Shipment</v>
      </c>
      <c r="D1811" s="67" t="str">
        <f ca="1">IF(C1811="Local Scrap","Closed",IFERROR(IF(A1811="kgb","Closed",IF(MID(C1811,5,1)="Q","Closed",LOOKUP(TODAY()-W1811, {0,31,91,181,366}, {"0-30天","31-90天","91-180天","181-365天","365天以上"}))), LOOKUP(TODAY()-Z1811, {0,31,91,181,366}, {"0-30天","31-90天","91-180天","181-365天","365天以上"})))</f>
        <v>Closed</v>
      </c>
      <c r="E1811" s="67" t="str" cm="1">
        <f t="array" ref="E1811">IF(A1811&lt;&gt;"kbb", "", IF(IFERROR(VALUE(V1811), 0)=MAX(INDEX(($A$2:$A$4929="kbb")*($L$2:$L$4929=L1811)*IFERROR(VALUE($V$2:$V$4929), 0), 0)), "最新", "歷史重複"))</f>
        <v/>
      </c>
      <c r="F1811" t="s">
        <v>8229</v>
      </c>
      <c r="G1811" t="s">
        <v>29</v>
      </c>
      <c r="H1811" t="s">
        <v>30</v>
      </c>
      <c r="I1811" t="s">
        <v>6154</v>
      </c>
      <c r="J1811" t="s">
        <v>8230</v>
      </c>
      <c r="K1811" t="s">
        <v>8231</v>
      </c>
      <c r="L1811" t="s">
        <v>8265</v>
      </c>
      <c r="M1811" t="s">
        <v>3149</v>
      </c>
      <c r="N1811" t="s">
        <v>1321</v>
      </c>
      <c r="O1811" t="s">
        <v>37</v>
      </c>
      <c r="P1811" t="s">
        <v>8266</v>
      </c>
      <c r="Q1811" t="s">
        <v>38</v>
      </c>
      <c r="R1811" t="s">
        <v>1881</v>
      </c>
      <c r="S1811" t="s">
        <v>8234</v>
      </c>
      <c r="T1811" t="s">
        <v>8267</v>
      </c>
      <c r="U1811" t="s">
        <v>7242</v>
      </c>
      <c r="V1811" t="s">
        <v>7242</v>
      </c>
      <c r="W1811" t="s">
        <v>37</v>
      </c>
      <c r="X1811" t="s">
        <v>37</v>
      </c>
      <c r="Y1811" t="s">
        <v>37</v>
      </c>
      <c r="Z1811" t="s">
        <v>8268</v>
      </c>
      <c r="AA1811" t="s">
        <v>44</v>
      </c>
      <c r="AB1811" t="s">
        <v>44</v>
      </c>
      <c r="AC1811" t="s">
        <v>45</v>
      </c>
      <c r="AD1811" t="s">
        <v>1288</v>
      </c>
      <c r="AE1811" t="s">
        <v>7642</v>
      </c>
      <c r="AF1811" t="s">
        <v>48</v>
      </c>
      <c r="AG1811">
        <v>622065</v>
      </c>
      <c r="AH1811">
        <v>1</v>
      </c>
      <c r="AI1811">
        <v>1</v>
      </c>
    </row>
    <row r="1812" spans="1:35" ht="16.850000000000001" customHeight="1">
      <c r="A1812" s="65" t="str">
        <f>IF(L1812="","",IF(COUNTIF(Wip!K:K,L1812)=0,IF(W1812="","KGB","KBB"),IF(AND(_xlfn.IFNA(VLOOKUP(L1812,Wip!K:M,3,0),"")="Y",Q1812="MTCAPPLYCONF"),"On Hold",IF(W1812="","KGB","KBB"))))</f>
        <v>KGB</v>
      </c>
      <c r="B1812" s="65" t="str">
        <f>IF(A1812="on hold", "on hold",
 IF(A1812="KGB", "Standard Shipment",
  IF(IFERROR(IFERROR(VLOOKUP(L1812, List!D:J, 7, 0), VLOOKUP(L1812&amp;"", List!D:J, 7, 0)), 0)=0,
   IF(IFERROR(IFERROR(VLOOKUP(L1812, 'CND List'!$A:$C, 3, 0), VLOOKUP(L1812&amp;"", 'CND List'!$A:$C, 3, 0)), 0)=0,
    IF(A1812="KBB", "-", ""),
    IFERROR(VLOOKUP(L1812, 'CND List'!$A:$C, 3, 0), VLOOKUP(L1812&amp;"", 'CND List'!$A:$C, 3, 0))
   ),
   IFERROR(VLOOKUP(L1812, List!D:J, 7, 0), VLOOKUP(L1812&amp;"", List!D:J, 7, 0))
  )
 )
)</f>
        <v>Standard Shipment</v>
      </c>
      <c r="C1812" s="66" t="str">
        <f t="shared" si="29"/>
        <v>Standard Shipment</v>
      </c>
      <c r="D1812" s="67" t="str">
        <f ca="1">IF(C1812="Local Scrap","Closed",IFERROR(IF(A1812="kgb","Closed",IF(MID(C1812,5,1)="Q","Closed",LOOKUP(TODAY()-W1812, {0,31,91,181,366}, {"0-30天","31-90天","91-180天","181-365天","365天以上"}))), LOOKUP(TODAY()-Z1812, {0,31,91,181,366}, {"0-30天","31-90天","91-180天","181-365天","365天以上"})))</f>
        <v>Closed</v>
      </c>
      <c r="E1812" s="67" t="str" cm="1">
        <f t="array" ref="E1812">IF(A1812&lt;&gt;"kbb", "", IF(IFERROR(VALUE(V1812), 0)=MAX(INDEX(($A$2:$A$4929="kbb")*($L$2:$L$4929=L1812)*IFERROR(VALUE($V$2:$V$4929), 0), 0)), "最新", "歷史重複"))</f>
        <v/>
      </c>
      <c r="F1812" t="s">
        <v>8229</v>
      </c>
      <c r="G1812" t="s">
        <v>29</v>
      </c>
      <c r="H1812" t="s">
        <v>30</v>
      </c>
      <c r="I1812" t="s">
        <v>6154</v>
      </c>
      <c r="J1812" t="s">
        <v>8230</v>
      </c>
      <c r="K1812" t="s">
        <v>8231</v>
      </c>
      <c r="L1812" t="s">
        <v>8269</v>
      </c>
      <c r="M1812" t="s">
        <v>1428</v>
      </c>
      <c r="N1812" t="s">
        <v>1411</v>
      </c>
      <c r="O1812" t="s">
        <v>37</v>
      </c>
      <c r="P1812" t="s">
        <v>8270</v>
      </c>
      <c r="Q1812" t="s">
        <v>38</v>
      </c>
      <c r="R1812" t="s">
        <v>53</v>
      </c>
      <c r="S1812" t="s">
        <v>8234</v>
      </c>
      <c r="T1812" t="s">
        <v>8271</v>
      </c>
      <c r="U1812" t="s">
        <v>7485</v>
      </c>
      <c r="V1812" t="s">
        <v>7485</v>
      </c>
      <c r="W1812" t="s">
        <v>37</v>
      </c>
      <c r="X1812" t="s">
        <v>37</v>
      </c>
      <c r="Y1812" t="s">
        <v>37</v>
      </c>
      <c r="Z1812" t="s">
        <v>8272</v>
      </c>
      <c r="AA1812" t="s">
        <v>44</v>
      </c>
      <c r="AB1812" t="s">
        <v>44</v>
      </c>
      <c r="AC1812" t="s">
        <v>45</v>
      </c>
      <c r="AD1812" t="s">
        <v>1257</v>
      </c>
      <c r="AE1812" t="s">
        <v>7487</v>
      </c>
      <c r="AF1812" t="s">
        <v>48</v>
      </c>
      <c r="AG1812">
        <v>621995</v>
      </c>
      <c r="AH1812">
        <v>1</v>
      </c>
      <c r="AI1812">
        <v>1</v>
      </c>
    </row>
    <row r="1813" spans="1:35" ht="16.850000000000001" customHeight="1">
      <c r="A1813" s="65" t="str">
        <f>IF(L1813="","",IF(COUNTIF(Wip!K:K,L1813)=0,IF(W1813="","KGB","KBB"),IF(AND(_xlfn.IFNA(VLOOKUP(L1813,Wip!K:M,3,0),"")="Y",Q1813="MTCAPPLYCONF"),"On Hold",IF(W1813="","KGB","KBB"))))</f>
        <v>KGB</v>
      </c>
      <c r="B1813" s="65" t="str">
        <f>IF(A1813="on hold", "on hold",
 IF(A1813="KGB", "Standard Shipment",
  IF(IFERROR(IFERROR(VLOOKUP(L1813, List!D:J, 7, 0), VLOOKUP(L1813&amp;"", List!D:J, 7, 0)), 0)=0,
   IF(IFERROR(IFERROR(VLOOKUP(L1813, 'CND List'!$A:$C, 3, 0), VLOOKUP(L1813&amp;"", 'CND List'!$A:$C, 3, 0)), 0)=0,
    IF(A1813="KBB", "-", ""),
    IFERROR(VLOOKUP(L1813, 'CND List'!$A:$C, 3, 0), VLOOKUP(L1813&amp;"", 'CND List'!$A:$C, 3, 0))
   ),
   IFERROR(VLOOKUP(L1813, List!D:J, 7, 0), VLOOKUP(L1813&amp;"", List!D:J, 7, 0))
  )
 )
)</f>
        <v>Standard Shipment</v>
      </c>
      <c r="C1813" s="66" t="str">
        <f t="shared" si="29"/>
        <v>Standard Shipment</v>
      </c>
      <c r="D1813" s="67" t="str">
        <f ca="1">IF(C1813="Local Scrap","Closed",IFERROR(IF(A1813="kgb","Closed",IF(MID(C1813,5,1)="Q","Closed",LOOKUP(TODAY()-W1813, {0,31,91,181,366}, {"0-30天","31-90天","91-180天","181-365天","365天以上"}))), LOOKUP(TODAY()-Z1813, {0,31,91,181,366}, {"0-30天","31-90天","91-180天","181-365天","365天以上"})))</f>
        <v>Closed</v>
      </c>
      <c r="E1813" s="67" t="str" cm="1">
        <f t="array" ref="E1813">IF(A1813&lt;&gt;"kbb", "", IF(IFERROR(VALUE(V1813), 0)=MAX(INDEX(($A$2:$A$4929="kbb")*($L$2:$L$4929=L1813)*IFERROR(VALUE($V$2:$V$4929), 0), 0)), "最新", "歷史重複"))</f>
        <v/>
      </c>
      <c r="F1813" t="s">
        <v>8229</v>
      </c>
      <c r="G1813" t="s">
        <v>29</v>
      </c>
      <c r="H1813" t="s">
        <v>30</v>
      </c>
      <c r="I1813" t="s">
        <v>6154</v>
      </c>
      <c r="J1813" t="s">
        <v>8230</v>
      </c>
      <c r="K1813" t="s">
        <v>8231</v>
      </c>
      <c r="L1813" t="s">
        <v>8273</v>
      </c>
      <c r="M1813" t="s">
        <v>2789</v>
      </c>
      <c r="N1813" t="s">
        <v>2223</v>
      </c>
      <c r="O1813" t="s">
        <v>37</v>
      </c>
      <c r="P1813" t="s">
        <v>8274</v>
      </c>
      <c r="Q1813" t="s">
        <v>38</v>
      </c>
      <c r="R1813" t="s">
        <v>53</v>
      </c>
      <c r="S1813" t="s">
        <v>8234</v>
      </c>
      <c r="T1813" t="s">
        <v>8275</v>
      </c>
      <c r="U1813" t="s">
        <v>7265</v>
      </c>
      <c r="V1813" t="s">
        <v>7265</v>
      </c>
      <c r="W1813" t="s">
        <v>37</v>
      </c>
      <c r="X1813" t="s">
        <v>37</v>
      </c>
      <c r="Y1813" t="s">
        <v>37</v>
      </c>
      <c r="Z1813" t="s">
        <v>8276</v>
      </c>
      <c r="AA1813" t="s">
        <v>44</v>
      </c>
      <c r="AB1813" t="s">
        <v>44</v>
      </c>
      <c r="AC1813" t="s">
        <v>45</v>
      </c>
      <c r="AD1813" t="s">
        <v>1302</v>
      </c>
      <c r="AE1813" t="s">
        <v>7267</v>
      </c>
      <c r="AF1813" t="s">
        <v>48</v>
      </c>
      <c r="AG1813">
        <v>621922</v>
      </c>
      <c r="AH1813">
        <v>1</v>
      </c>
      <c r="AI1813">
        <v>1</v>
      </c>
    </row>
    <row r="1814" spans="1:35" ht="16.850000000000001" customHeight="1">
      <c r="A1814" s="65" t="str">
        <f>IF(L1814="","",IF(COUNTIF(Wip!K:K,L1814)=0,IF(W1814="","KGB","KBB"),IF(AND(_xlfn.IFNA(VLOOKUP(L1814,Wip!K:M,3,0),"")="Y",Q1814="MTCAPPLYCONF"),"On Hold",IF(W1814="","KGB","KBB"))))</f>
        <v>KBB</v>
      </c>
      <c r="B1814" s="65">
        <f>IF(A1814="on hold", "on hold",
 IF(A1814="KGB", "Standard Shipment",
  IF(IFERROR(IFERROR(VLOOKUP(L1814, List!D:J, 7, 0), VLOOKUP(L1814&amp;"", List!D:J, 7, 0)), 0)=0,
   IF(IFERROR(IFERROR(VLOOKUP(L1814, 'CND List'!$A:$C, 3, 0), VLOOKUP(L1814&amp;"", 'CND List'!$A:$C, 3, 0)), 0)=0,
    IF(A1814="KBB", "-", ""),
    IFERROR(VLOOKUP(L1814, 'CND List'!$A:$C, 3, 0), VLOOKUP(L1814&amp;"", 'CND List'!$A:$C, 3, 0))
   ),
   IFERROR(VLOOKUP(L1814, List!D:J, 7, 0), VLOOKUP(L1814&amp;"", List!D:J, 7, 0))
  )
 )
)</f>
        <v>46126</v>
      </c>
      <c r="C1814" s="66" t="str">
        <f t="shared" si="29"/>
        <v>2026Q2</v>
      </c>
      <c r="D1814" s="67" t="str">
        <f ca="1">IF(C1814="Local Scrap","Closed",IFERROR(IF(A1814="kgb","Closed",IF(MID(C1814,5,1)="Q","Closed",LOOKUP(TODAY()-W1814, {0,31,91,181,366}, {"0-30天","31-90天","91-180天","181-365天","365天以上"}))), LOOKUP(TODAY()-Z1814, {0,31,91,181,366}, {"0-30天","31-90天","91-180天","181-365天","365天以上"})))</f>
        <v>Closed</v>
      </c>
      <c r="E1814" s="67" t="str" cm="1">
        <f t="array" ref="E1814">IF(A1814&lt;&gt;"kbb", "", IF(IFERROR(VALUE(V1814), 0)=MAX(INDEX(($A$2:$A$4929="kbb")*($L$2:$L$4929=L1814)*IFERROR(VALUE($V$2:$V$4929), 0), 0)), "最新", "歷史重複"))</f>
        <v>最新</v>
      </c>
      <c r="F1814" t="s">
        <v>8229</v>
      </c>
      <c r="G1814" t="s">
        <v>29</v>
      </c>
      <c r="H1814" t="s">
        <v>30</v>
      </c>
      <c r="I1814" t="s">
        <v>6154</v>
      </c>
      <c r="J1814" t="s">
        <v>8230</v>
      </c>
      <c r="K1814" t="s">
        <v>8231</v>
      </c>
      <c r="L1814" t="s">
        <v>8277</v>
      </c>
      <c r="M1814" t="s">
        <v>4265</v>
      </c>
      <c r="N1814" t="s">
        <v>2055</v>
      </c>
      <c r="O1814" t="s">
        <v>37</v>
      </c>
      <c r="P1814" t="s">
        <v>8277</v>
      </c>
      <c r="Q1814" t="s">
        <v>38</v>
      </c>
      <c r="R1814" t="s">
        <v>1881</v>
      </c>
      <c r="S1814" t="s">
        <v>8234</v>
      </c>
      <c r="T1814" t="s">
        <v>37</v>
      </c>
      <c r="U1814" t="s">
        <v>37</v>
      </c>
      <c r="V1814" t="s">
        <v>8278</v>
      </c>
      <c r="W1814" t="s">
        <v>1157</v>
      </c>
      <c r="X1814" t="s">
        <v>114</v>
      </c>
      <c r="Y1814" t="s">
        <v>8279</v>
      </c>
      <c r="Z1814" t="s">
        <v>8280</v>
      </c>
      <c r="AA1814" t="s">
        <v>44</v>
      </c>
      <c r="AB1814" t="s">
        <v>44</v>
      </c>
      <c r="AC1814" t="s">
        <v>117</v>
      </c>
      <c r="AD1814" t="s">
        <v>1288</v>
      </c>
      <c r="AE1814" t="s">
        <v>37</v>
      </c>
      <c r="AF1814" t="s">
        <v>37</v>
      </c>
      <c r="AG1814" t="s">
        <v>37</v>
      </c>
      <c r="AH1814" t="s">
        <v>37</v>
      </c>
      <c r="AI1814" t="s">
        <v>37</v>
      </c>
    </row>
    <row r="1815" spans="1:35" ht="16.850000000000001" customHeight="1">
      <c r="A1815" s="65" t="str">
        <f>IF(L1815="","",IF(COUNTIF(Wip!K:K,L1815)=0,IF(W1815="","KGB","KBB"),IF(AND(_xlfn.IFNA(VLOOKUP(L1815,Wip!K:M,3,0),"")="Y",Q1815="MTCAPPLYCONF"),"On Hold",IF(W1815="","KGB","KBB"))))</f>
        <v>KGB</v>
      </c>
      <c r="B1815" s="65" t="str">
        <f>IF(A1815="on hold", "on hold",
 IF(A1815="KGB", "Standard Shipment",
  IF(IFERROR(IFERROR(VLOOKUP(L1815, List!D:J, 7, 0), VLOOKUP(L1815&amp;"", List!D:J, 7, 0)), 0)=0,
   IF(IFERROR(IFERROR(VLOOKUP(L1815, 'CND List'!$A:$C, 3, 0), VLOOKUP(L1815&amp;"", 'CND List'!$A:$C, 3, 0)), 0)=0,
    IF(A1815="KBB", "-", ""),
    IFERROR(VLOOKUP(L1815, 'CND List'!$A:$C, 3, 0), VLOOKUP(L1815&amp;"", 'CND List'!$A:$C, 3, 0))
   ),
   IFERROR(VLOOKUP(L1815, List!D:J, 7, 0), VLOOKUP(L1815&amp;"", List!D:J, 7, 0))
  )
 )
)</f>
        <v>Standard Shipment</v>
      </c>
      <c r="C1815" s="66" t="str">
        <f t="shared" si="29"/>
        <v>Standard Shipment</v>
      </c>
      <c r="D1815" s="67" t="str">
        <f ca="1">IF(C1815="Local Scrap","Closed",IFERROR(IF(A1815="kgb","Closed",IF(MID(C1815,5,1)="Q","Closed",LOOKUP(TODAY()-W1815, {0,31,91,181,366}, {"0-30天","31-90天","91-180天","181-365天","365天以上"}))), LOOKUP(TODAY()-Z1815, {0,31,91,181,366}, {"0-30天","31-90天","91-180天","181-365天","365天以上"})))</f>
        <v>Closed</v>
      </c>
      <c r="E1815" s="67" t="str" cm="1">
        <f t="array" ref="E1815">IF(A1815&lt;&gt;"kbb", "", IF(IFERROR(VALUE(V1815), 0)=MAX(INDEX(($A$2:$A$4929="kbb")*($L$2:$L$4929=L1815)*IFERROR(VALUE($V$2:$V$4929), 0), 0)), "最新", "歷史重複"))</f>
        <v/>
      </c>
      <c r="F1815" t="s">
        <v>8229</v>
      </c>
      <c r="G1815" t="s">
        <v>29</v>
      </c>
      <c r="H1815" t="s">
        <v>30</v>
      </c>
      <c r="I1815" t="s">
        <v>6154</v>
      </c>
      <c r="J1815" t="s">
        <v>8230</v>
      </c>
      <c r="K1815" t="s">
        <v>8231</v>
      </c>
      <c r="L1815" t="s">
        <v>8281</v>
      </c>
      <c r="M1815" t="s">
        <v>8161</v>
      </c>
      <c r="N1815" t="s">
        <v>2223</v>
      </c>
      <c r="O1815" t="s">
        <v>37</v>
      </c>
      <c r="P1815" t="s">
        <v>8282</v>
      </c>
      <c r="Q1815" t="s">
        <v>38</v>
      </c>
      <c r="R1815" t="s">
        <v>1881</v>
      </c>
      <c r="S1815" t="s">
        <v>8234</v>
      </c>
      <c r="T1815" t="s">
        <v>8283</v>
      </c>
      <c r="U1815" t="s">
        <v>8284</v>
      </c>
      <c r="V1815" t="s">
        <v>8284</v>
      </c>
      <c r="W1815" t="s">
        <v>37</v>
      </c>
      <c r="X1815" t="s">
        <v>37</v>
      </c>
      <c r="Y1815" t="s">
        <v>37</v>
      </c>
      <c r="Z1815" t="s">
        <v>8285</v>
      </c>
      <c r="AA1815" t="s">
        <v>44</v>
      </c>
      <c r="AB1815" t="s">
        <v>44</v>
      </c>
      <c r="AC1815" t="s">
        <v>45</v>
      </c>
      <c r="AD1815" t="s">
        <v>1302</v>
      </c>
      <c r="AE1815" t="s">
        <v>8246</v>
      </c>
      <c r="AF1815" t="s">
        <v>48</v>
      </c>
      <c r="AG1815">
        <v>622118</v>
      </c>
      <c r="AH1815">
        <v>1</v>
      </c>
      <c r="AI1815">
        <v>1</v>
      </c>
    </row>
    <row r="1816" spans="1:35" ht="16.850000000000001" customHeight="1">
      <c r="A1816" s="65" t="str">
        <f>IF(L1816="","",IF(COUNTIF(Wip!K:K,L1816)=0,IF(W1816="","KGB","KBB"),IF(AND(_xlfn.IFNA(VLOOKUP(L1816,Wip!K:M,3,0),"")="Y",Q1816="MTCAPPLYCONF"),"On Hold",IF(W1816="","KGB","KBB"))))</f>
        <v>KGB</v>
      </c>
      <c r="B1816" s="65" t="str">
        <f>IF(A1816="on hold", "on hold",
 IF(A1816="KGB", "Standard Shipment",
  IF(IFERROR(IFERROR(VLOOKUP(L1816, List!D:J, 7, 0), VLOOKUP(L1816&amp;"", List!D:J, 7, 0)), 0)=0,
   IF(IFERROR(IFERROR(VLOOKUP(L1816, 'CND List'!$A:$C, 3, 0), VLOOKUP(L1816&amp;"", 'CND List'!$A:$C, 3, 0)), 0)=0,
    IF(A1816="KBB", "-", ""),
    IFERROR(VLOOKUP(L1816, 'CND List'!$A:$C, 3, 0), VLOOKUP(L1816&amp;"", 'CND List'!$A:$C, 3, 0))
   ),
   IFERROR(VLOOKUP(L1816, List!D:J, 7, 0), VLOOKUP(L1816&amp;"", List!D:J, 7, 0))
  )
 )
)</f>
        <v>Standard Shipment</v>
      </c>
      <c r="C1816" s="66" t="str">
        <f t="shared" si="29"/>
        <v>Standard Shipment</v>
      </c>
      <c r="D1816" s="67" t="str">
        <f ca="1">IF(C1816="Local Scrap","Closed",IFERROR(IF(A1816="kgb","Closed",IF(MID(C1816,5,1)="Q","Closed",LOOKUP(TODAY()-W1816, {0,31,91,181,366}, {"0-30天","31-90天","91-180天","181-365天","365天以上"}))), LOOKUP(TODAY()-Z1816, {0,31,91,181,366}, {"0-30天","31-90天","91-180天","181-365天","365天以上"})))</f>
        <v>Closed</v>
      </c>
      <c r="E1816" s="67" t="str" cm="1">
        <f t="array" ref="E1816">IF(A1816&lt;&gt;"kbb", "", IF(IFERROR(VALUE(V1816), 0)=MAX(INDEX(($A$2:$A$4929="kbb")*($L$2:$L$4929=L1816)*IFERROR(VALUE($V$2:$V$4929), 0), 0)), "最新", "歷史重複"))</f>
        <v/>
      </c>
      <c r="F1816" t="s">
        <v>8229</v>
      </c>
      <c r="G1816" t="s">
        <v>29</v>
      </c>
      <c r="H1816" t="s">
        <v>30</v>
      </c>
      <c r="I1816" t="s">
        <v>6154</v>
      </c>
      <c r="J1816" t="s">
        <v>8230</v>
      </c>
      <c r="K1816" t="s">
        <v>8231</v>
      </c>
      <c r="L1816" t="s">
        <v>8286</v>
      </c>
      <c r="M1816" t="s">
        <v>8161</v>
      </c>
      <c r="N1816" t="s">
        <v>2223</v>
      </c>
      <c r="O1816" t="s">
        <v>37</v>
      </c>
      <c r="P1816" t="s">
        <v>8287</v>
      </c>
      <c r="Q1816" t="s">
        <v>38</v>
      </c>
      <c r="R1816" t="s">
        <v>1881</v>
      </c>
      <c r="S1816" t="s">
        <v>8234</v>
      </c>
      <c r="T1816" t="s">
        <v>8288</v>
      </c>
      <c r="U1816" t="s">
        <v>8284</v>
      </c>
      <c r="V1816" t="s">
        <v>8284</v>
      </c>
      <c r="W1816" t="s">
        <v>37</v>
      </c>
      <c r="X1816" t="s">
        <v>37</v>
      </c>
      <c r="Y1816" t="s">
        <v>37</v>
      </c>
      <c r="Z1816" t="s">
        <v>8289</v>
      </c>
      <c r="AA1816" t="s">
        <v>44</v>
      </c>
      <c r="AB1816" t="s">
        <v>44</v>
      </c>
      <c r="AC1816" t="s">
        <v>45</v>
      </c>
      <c r="AD1816" t="s">
        <v>1302</v>
      </c>
      <c r="AE1816" t="s">
        <v>8246</v>
      </c>
      <c r="AF1816" t="s">
        <v>48</v>
      </c>
      <c r="AG1816">
        <v>622118</v>
      </c>
      <c r="AH1816">
        <v>1</v>
      </c>
      <c r="AI1816">
        <v>1</v>
      </c>
    </row>
    <row r="1817" spans="1:35" ht="16.850000000000001" customHeight="1">
      <c r="A1817" s="65" t="str">
        <f>IF(L1817="","",IF(COUNTIF(Wip!K:K,L1817)=0,IF(W1817="","KGB","KBB"),IF(AND(_xlfn.IFNA(VLOOKUP(L1817,Wip!K:M,3,0),"")="Y",Q1817="MTCAPPLYCONF"),"On Hold",IF(W1817="","KGB","KBB"))))</f>
        <v>KGB</v>
      </c>
      <c r="B1817" s="65" t="str">
        <f>IF(A1817="on hold", "on hold",
 IF(A1817="KGB", "Standard Shipment",
  IF(IFERROR(IFERROR(VLOOKUP(L1817, List!D:J, 7, 0), VLOOKUP(L1817&amp;"", List!D:J, 7, 0)), 0)=0,
   IF(IFERROR(IFERROR(VLOOKUP(L1817, 'CND List'!$A:$C, 3, 0), VLOOKUP(L1817&amp;"", 'CND List'!$A:$C, 3, 0)), 0)=0,
    IF(A1817="KBB", "-", ""),
    IFERROR(VLOOKUP(L1817, 'CND List'!$A:$C, 3, 0), VLOOKUP(L1817&amp;"", 'CND List'!$A:$C, 3, 0))
   ),
   IFERROR(VLOOKUP(L1817, List!D:J, 7, 0), VLOOKUP(L1817&amp;"", List!D:J, 7, 0))
  )
 )
)</f>
        <v>Standard Shipment</v>
      </c>
      <c r="C1817" s="66" t="str">
        <f t="shared" si="29"/>
        <v>Standard Shipment</v>
      </c>
      <c r="D1817" s="67" t="str">
        <f ca="1">IF(C1817="Local Scrap","Closed",IFERROR(IF(A1817="kgb","Closed",IF(MID(C1817,5,1)="Q","Closed",LOOKUP(TODAY()-W1817, {0,31,91,181,366}, {"0-30天","31-90天","91-180天","181-365天","365天以上"}))), LOOKUP(TODAY()-Z1817, {0,31,91,181,366}, {"0-30天","31-90天","91-180天","181-365天","365天以上"})))</f>
        <v>Closed</v>
      </c>
      <c r="E1817" s="67" t="str" cm="1">
        <f t="array" ref="E1817">IF(A1817&lt;&gt;"kbb", "", IF(IFERROR(VALUE(V1817), 0)=MAX(INDEX(($A$2:$A$4929="kbb")*($L$2:$L$4929=L1817)*IFERROR(VALUE($V$2:$V$4929), 0), 0)), "最新", "歷史重複"))</f>
        <v/>
      </c>
      <c r="F1817" t="s">
        <v>8229</v>
      </c>
      <c r="G1817" t="s">
        <v>29</v>
      </c>
      <c r="H1817" t="s">
        <v>30</v>
      </c>
      <c r="I1817" t="s">
        <v>6154</v>
      </c>
      <c r="J1817" t="s">
        <v>8230</v>
      </c>
      <c r="K1817" t="s">
        <v>8231</v>
      </c>
      <c r="L1817" t="s">
        <v>8290</v>
      </c>
      <c r="M1817" t="s">
        <v>8291</v>
      </c>
      <c r="N1817" t="s">
        <v>1570</v>
      </c>
      <c r="O1817" t="s">
        <v>37</v>
      </c>
      <c r="P1817" t="s">
        <v>8292</v>
      </c>
      <c r="Q1817" t="s">
        <v>38</v>
      </c>
      <c r="R1817" t="s">
        <v>1881</v>
      </c>
      <c r="S1817" t="s">
        <v>8234</v>
      </c>
      <c r="T1817" t="s">
        <v>8293</v>
      </c>
      <c r="U1817" t="s">
        <v>8294</v>
      </c>
      <c r="V1817" t="s">
        <v>8294</v>
      </c>
      <c r="W1817" t="s">
        <v>37</v>
      </c>
      <c r="X1817" t="s">
        <v>37</v>
      </c>
      <c r="Y1817" t="s">
        <v>37</v>
      </c>
      <c r="Z1817" t="s">
        <v>8295</v>
      </c>
      <c r="AA1817" t="s">
        <v>44</v>
      </c>
      <c r="AB1817" t="s">
        <v>44</v>
      </c>
      <c r="AC1817" t="s">
        <v>45</v>
      </c>
      <c r="AD1817" t="s">
        <v>1532</v>
      </c>
      <c r="AE1817" t="s">
        <v>8296</v>
      </c>
      <c r="AF1817" t="s">
        <v>48</v>
      </c>
      <c r="AG1817">
        <v>622104</v>
      </c>
      <c r="AH1817">
        <v>1</v>
      </c>
      <c r="AI1817">
        <v>1</v>
      </c>
    </row>
    <row r="1818" spans="1:35" ht="16.850000000000001" customHeight="1">
      <c r="A1818" s="65" t="str">
        <f>IF(L1818="","",IF(COUNTIF(Wip!K:K,L1818)=0,IF(W1818="","KGB","KBB"),IF(AND(_xlfn.IFNA(VLOOKUP(L1818,Wip!K:M,3,0),"")="Y",Q1818="MTCAPPLYCONF"),"On Hold",IF(W1818="","KGB","KBB"))))</f>
        <v>KGB</v>
      </c>
      <c r="B1818" s="65" t="str">
        <f>IF(A1818="on hold", "on hold",
 IF(A1818="KGB", "Standard Shipment",
  IF(IFERROR(IFERROR(VLOOKUP(L1818, List!D:J, 7, 0), VLOOKUP(L1818&amp;"", List!D:J, 7, 0)), 0)=0,
   IF(IFERROR(IFERROR(VLOOKUP(L1818, 'CND List'!$A:$C, 3, 0), VLOOKUP(L1818&amp;"", 'CND List'!$A:$C, 3, 0)), 0)=0,
    IF(A1818="KBB", "-", ""),
    IFERROR(VLOOKUP(L1818, 'CND List'!$A:$C, 3, 0), VLOOKUP(L1818&amp;"", 'CND List'!$A:$C, 3, 0))
   ),
   IFERROR(VLOOKUP(L1818, List!D:J, 7, 0), VLOOKUP(L1818&amp;"", List!D:J, 7, 0))
  )
 )
)</f>
        <v>Standard Shipment</v>
      </c>
      <c r="C1818" s="66" t="str">
        <f t="shared" si="29"/>
        <v>Standard Shipment</v>
      </c>
      <c r="D1818" s="67" t="str">
        <f ca="1">IF(C1818="Local Scrap","Closed",IFERROR(IF(A1818="kgb","Closed",IF(MID(C1818,5,1)="Q","Closed",LOOKUP(TODAY()-W1818, {0,31,91,181,366}, {"0-30天","31-90天","91-180天","181-365天","365天以上"}))), LOOKUP(TODAY()-Z1818, {0,31,91,181,366}, {"0-30天","31-90天","91-180天","181-365天","365天以上"})))</f>
        <v>Closed</v>
      </c>
      <c r="E1818" s="67" t="str" cm="1">
        <f t="array" ref="E1818">IF(A1818&lt;&gt;"kbb", "", IF(IFERROR(VALUE(V1818), 0)=MAX(INDEX(($A$2:$A$4929="kbb")*($L$2:$L$4929=L1818)*IFERROR(VALUE($V$2:$V$4929), 0), 0)), "最新", "歷史重複"))</f>
        <v/>
      </c>
      <c r="F1818" t="s">
        <v>8229</v>
      </c>
      <c r="G1818" t="s">
        <v>29</v>
      </c>
      <c r="H1818" t="s">
        <v>30</v>
      </c>
      <c r="I1818" t="s">
        <v>6154</v>
      </c>
      <c r="J1818" t="s">
        <v>8230</v>
      </c>
      <c r="K1818" t="s">
        <v>8231</v>
      </c>
      <c r="L1818" t="s">
        <v>8297</v>
      </c>
      <c r="M1818" t="s">
        <v>1390</v>
      </c>
      <c r="N1818" t="s">
        <v>1391</v>
      </c>
      <c r="O1818" t="s">
        <v>37</v>
      </c>
      <c r="P1818" t="s">
        <v>8298</v>
      </c>
      <c r="Q1818" t="s">
        <v>38</v>
      </c>
      <c r="R1818" t="s">
        <v>1881</v>
      </c>
      <c r="S1818" t="s">
        <v>8299</v>
      </c>
      <c r="T1818" t="s">
        <v>8300</v>
      </c>
      <c r="U1818" t="s">
        <v>7242</v>
      </c>
      <c r="V1818" t="s">
        <v>7242</v>
      </c>
      <c r="W1818" t="s">
        <v>37</v>
      </c>
      <c r="X1818" t="s">
        <v>37</v>
      </c>
      <c r="Y1818" t="s">
        <v>37</v>
      </c>
      <c r="Z1818" t="s">
        <v>8301</v>
      </c>
      <c r="AA1818" t="s">
        <v>44</v>
      </c>
      <c r="AB1818" t="s">
        <v>44</v>
      </c>
      <c r="AC1818" t="s">
        <v>45</v>
      </c>
      <c r="AD1818" t="s">
        <v>1302</v>
      </c>
      <c r="AE1818" t="s">
        <v>7642</v>
      </c>
      <c r="AF1818" t="s">
        <v>48</v>
      </c>
      <c r="AG1818">
        <v>622065</v>
      </c>
      <c r="AH1818">
        <v>1</v>
      </c>
      <c r="AI1818">
        <v>1</v>
      </c>
    </row>
    <row r="1819" spans="1:35" ht="16.850000000000001" customHeight="1">
      <c r="A1819" s="65" t="str">
        <f>IF(L1819="","",IF(COUNTIF(Wip!K:K,L1819)=0,IF(W1819="","KGB","KBB"),IF(AND(_xlfn.IFNA(VLOOKUP(L1819,Wip!K:M,3,0),"")="Y",Q1819="MTCAPPLYCONF"),"On Hold",IF(W1819="","KGB","KBB"))))</f>
        <v>KGB</v>
      </c>
      <c r="B1819" s="65" t="str">
        <f>IF(A1819="on hold", "on hold",
 IF(A1819="KGB", "Standard Shipment",
  IF(IFERROR(IFERROR(VLOOKUP(L1819, List!D:J, 7, 0), VLOOKUP(L1819&amp;"", List!D:J, 7, 0)), 0)=0,
   IF(IFERROR(IFERROR(VLOOKUP(L1819, 'CND List'!$A:$C, 3, 0), VLOOKUP(L1819&amp;"", 'CND List'!$A:$C, 3, 0)), 0)=0,
    IF(A1819="KBB", "-", ""),
    IFERROR(VLOOKUP(L1819, 'CND List'!$A:$C, 3, 0), VLOOKUP(L1819&amp;"", 'CND List'!$A:$C, 3, 0))
   ),
   IFERROR(VLOOKUP(L1819, List!D:J, 7, 0), VLOOKUP(L1819&amp;"", List!D:J, 7, 0))
  )
 )
)</f>
        <v>Standard Shipment</v>
      </c>
      <c r="C1819" s="66" t="str">
        <f t="shared" si="29"/>
        <v>Standard Shipment</v>
      </c>
      <c r="D1819" s="67" t="str">
        <f ca="1">IF(C1819="Local Scrap","Closed",IFERROR(IF(A1819="kgb","Closed",IF(MID(C1819,5,1)="Q","Closed",LOOKUP(TODAY()-W1819, {0,31,91,181,366}, {"0-30天","31-90天","91-180天","181-365天","365天以上"}))), LOOKUP(TODAY()-Z1819, {0,31,91,181,366}, {"0-30天","31-90天","91-180天","181-365天","365天以上"})))</f>
        <v>Closed</v>
      </c>
      <c r="E1819" s="67" t="str" cm="1">
        <f t="array" ref="E1819">IF(A1819&lt;&gt;"kbb", "", IF(IFERROR(VALUE(V1819), 0)=MAX(INDEX(($A$2:$A$4929="kbb")*($L$2:$L$4929=L1819)*IFERROR(VALUE($V$2:$V$4929), 0), 0)), "最新", "歷史重複"))</f>
        <v/>
      </c>
      <c r="F1819" t="s">
        <v>8229</v>
      </c>
      <c r="G1819" t="s">
        <v>29</v>
      </c>
      <c r="H1819" t="s">
        <v>30</v>
      </c>
      <c r="I1819" t="s">
        <v>6154</v>
      </c>
      <c r="J1819" t="s">
        <v>8230</v>
      </c>
      <c r="K1819" t="s">
        <v>8231</v>
      </c>
      <c r="L1819" t="s">
        <v>8302</v>
      </c>
      <c r="M1819" t="s">
        <v>1259</v>
      </c>
      <c r="N1819" t="s">
        <v>1260</v>
      </c>
      <c r="O1819" t="s">
        <v>37</v>
      </c>
      <c r="P1819" t="s">
        <v>8303</v>
      </c>
      <c r="Q1819" t="s">
        <v>38</v>
      </c>
      <c r="R1819" t="s">
        <v>1881</v>
      </c>
      <c r="S1819" t="s">
        <v>8299</v>
      </c>
      <c r="T1819" t="s">
        <v>8304</v>
      </c>
      <c r="U1819" t="s">
        <v>7242</v>
      </c>
      <c r="V1819" t="s">
        <v>7242</v>
      </c>
      <c r="W1819" t="s">
        <v>37</v>
      </c>
      <c r="X1819" t="s">
        <v>37</v>
      </c>
      <c r="Y1819" t="s">
        <v>37</v>
      </c>
      <c r="Z1819" t="s">
        <v>8305</v>
      </c>
      <c r="AA1819" t="s">
        <v>44</v>
      </c>
      <c r="AB1819" t="s">
        <v>44</v>
      </c>
      <c r="AC1819" t="s">
        <v>45</v>
      </c>
      <c r="AD1819" t="s">
        <v>1257</v>
      </c>
      <c r="AE1819" t="s">
        <v>7244</v>
      </c>
      <c r="AF1819" t="s">
        <v>48</v>
      </c>
      <c r="AG1819">
        <v>622065</v>
      </c>
      <c r="AH1819">
        <v>1</v>
      </c>
      <c r="AI1819">
        <v>1</v>
      </c>
    </row>
    <row r="1820" spans="1:35" ht="16.850000000000001" customHeight="1">
      <c r="A1820" s="65" t="str">
        <f>IF(L1820="","",IF(COUNTIF(Wip!K:K,L1820)=0,IF(W1820="","KGB","KBB"),IF(AND(_xlfn.IFNA(VLOOKUP(L1820,Wip!K:M,3,0),"")="Y",Q1820="MTCAPPLYCONF"),"On Hold",IF(W1820="","KGB","KBB"))))</f>
        <v>KBB</v>
      </c>
      <c r="B1820" s="65">
        <f>IF(A1820="on hold", "on hold",
 IF(A1820="KGB", "Standard Shipment",
  IF(IFERROR(IFERROR(VLOOKUP(L1820, List!D:J, 7, 0), VLOOKUP(L1820&amp;"", List!D:J, 7, 0)), 0)=0,
   IF(IFERROR(IFERROR(VLOOKUP(L1820, 'CND List'!$A:$C, 3, 0), VLOOKUP(L1820&amp;"", 'CND List'!$A:$C, 3, 0)), 0)=0,
    IF(A1820="KBB", "-", ""),
    IFERROR(VLOOKUP(L1820, 'CND List'!$A:$C, 3, 0), VLOOKUP(L1820&amp;"", 'CND List'!$A:$C, 3, 0))
   ),
   IFERROR(VLOOKUP(L1820, List!D:J, 7, 0), VLOOKUP(L1820&amp;"", List!D:J, 7, 0))
  )
 )
)</f>
        <v>46126</v>
      </c>
      <c r="C1820" s="66" t="str">
        <f t="shared" si="29"/>
        <v>2026Q2</v>
      </c>
      <c r="D1820" s="67" t="str">
        <f ca="1">IF(C1820="Local Scrap","Closed",IFERROR(IF(A1820="kgb","Closed",IF(MID(C1820,5,1)="Q","Closed",LOOKUP(TODAY()-W1820, {0,31,91,181,366}, {"0-30天","31-90天","91-180天","181-365天","365天以上"}))), LOOKUP(TODAY()-Z1820, {0,31,91,181,366}, {"0-30天","31-90天","91-180天","181-365天","365天以上"})))</f>
        <v>Closed</v>
      </c>
      <c r="E1820" s="67" t="str" cm="1">
        <f t="array" ref="E1820">IF(A1820&lt;&gt;"kbb", "", IF(IFERROR(VALUE(V1820), 0)=MAX(INDEX(($A$2:$A$4929="kbb")*($L$2:$L$4929=L1820)*IFERROR(VALUE($V$2:$V$4929), 0), 0)), "最新", "歷史重複"))</f>
        <v>最新</v>
      </c>
      <c r="F1820" t="s">
        <v>8229</v>
      </c>
      <c r="G1820" t="s">
        <v>29</v>
      </c>
      <c r="H1820" t="s">
        <v>30</v>
      </c>
      <c r="I1820" t="s">
        <v>6154</v>
      </c>
      <c r="J1820" t="s">
        <v>8230</v>
      </c>
      <c r="K1820" t="s">
        <v>8231</v>
      </c>
      <c r="L1820" t="s">
        <v>8306</v>
      </c>
      <c r="M1820" t="s">
        <v>1390</v>
      </c>
      <c r="N1820" t="s">
        <v>1391</v>
      </c>
      <c r="O1820" t="s">
        <v>37</v>
      </c>
      <c r="P1820" t="s">
        <v>8306</v>
      </c>
      <c r="Q1820" t="s">
        <v>38</v>
      </c>
      <c r="R1820" t="s">
        <v>1881</v>
      </c>
      <c r="S1820" t="s">
        <v>8299</v>
      </c>
      <c r="T1820" t="s">
        <v>37</v>
      </c>
      <c r="U1820" t="s">
        <v>37</v>
      </c>
      <c r="V1820" t="s">
        <v>8307</v>
      </c>
      <c r="W1820" t="s">
        <v>113</v>
      </c>
      <c r="X1820" t="s">
        <v>114</v>
      </c>
      <c r="Y1820" t="s">
        <v>4498</v>
      </c>
      <c r="Z1820" t="s">
        <v>8308</v>
      </c>
      <c r="AA1820" t="s">
        <v>44</v>
      </c>
      <c r="AB1820" t="s">
        <v>44</v>
      </c>
      <c r="AC1820" t="s">
        <v>117</v>
      </c>
      <c r="AD1820" t="s">
        <v>1302</v>
      </c>
      <c r="AE1820" t="s">
        <v>37</v>
      </c>
      <c r="AF1820" t="s">
        <v>37</v>
      </c>
      <c r="AG1820" t="s">
        <v>37</v>
      </c>
      <c r="AH1820" t="s">
        <v>37</v>
      </c>
      <c r="AI1820" t="s">
        <v>37</v>
      </c>
    </row>
    <row r="1821" spans="1:35" ht="16.850000000000001" customHeight="1">
      <c r="A1821" s="65" t="str">
        <f>IF(L1821="","",IF(COUNTIF(Wip!K:K,L1821)=0,IF(W1821="","KGB","KBB"),IF(AND(_xlfn.IFNA(VLOOKUP(L1821,Wip!K:M,3,0),"")="Y",Q1821="MTCAPPLYCONF"),"On Hold",IF(W1821="","KGB","KBB"))))</f>
        <v>KBB</v>
      </c>
      <c r="B1821" s="65">
        <f>IF(A1821="on hold", "on hold",
 IF(A1821="KGB", "Standard Shipment",
  IF(IFERROR(IFERROR(VLOOKUP(L1821, List!D:J, 7, 0), VLOOKUP(L1821&amp;"", List!D:J, 7, 0)), 0)=0,
   IF(IFERROR(IFERROR(VLOOKUP(L1821, 'CND List'!$A:$C, 3, 0), VLOOKUP(L1821&amp;"", 'CND List'!$A:$C, 3, 0)), 0)=0,
    IF(A1821="KBB", "-", ""),
    IFERROR(VLOOKUP(L1821, 'CND List'!$A:$C, 3, 0), VLOOKUP(L1821&amp;"", 'CND List'!$A:$C, 3, 0))
   ),
   IFERROR(VLOOKUP(L1821, List!D:J, 7, 0), VLOOKUP(L1821&amp;"", List!D:J, 7, 0))
  )
 )
)</f>
        <v>46297</v>
      </c>
      <c r="C1821" s="66" t="str">
        <f t="shared" si="29"/>
        <v>2026Q4</v>
      </c>
      <c r="D1821" s="67" t="str">
        <f ca="1">IF(C1821="Local Scrap","Closed",IFERROR(IF(A1821="kgb","Closed",IF(MID(C1821,5,1)="Q","Closed",LOOKUP(TODAY()-W1821, {0,31,91,181,366}, {"0-30天","31-90天","91-180天","181-365天","365天以上"}))), LOOKUP(TODAY()-Z1821, {0,31,91,181,366}, {"0-30天","31-90天","91-180天","181-365天","365天以上"})))</f>
        <v>Closed</v>
      </c>
      <c r="E1821" s="67" t="str" cm="1">
        <f t="array" ref="E1821">IF(A1821&lt;&gt;"kbb", "", IF(IFERROR(VALUE(V1821), 0)=MAX(INDEX(($A$2:$A$4929="kbb")*($L$2:$L$4929=L1821)*IFERROR(VALUE($V$2:$V$4929), 0), 0)), "最新", "歷史重複"))</f>
        <v>歷史重複</v>
      </c>
      <c r="F1821" t="s">
        <v>8309</v>
      </c>
      <c r="G1821" t="s">
        <v>29</v>
      </c>
      <c r="H1821" t="s">
        <v>30</v>
      </c>
      <c r="I1821" t="s">
        <v>6154</v>
      </c>
      <c r="J1821" t="s">
        <v>8310</v>
      </c>
      <c r="K1821" t="s">
        <v>8311</v>
      </c>
      <c r="L1821" t="s">
        <v>8312</v>
      </c>
      <c r="M1821" t="s">
        <v>5573</v>
      </c>
      <c r="N1821" t="s">
        <v>1321</v>
      </c>
      <c r="O1821" t="s">
        <v>37</v>
      </c>
      <c r="P1821" t="s">
        <v>8312</v>
      </c>
      <c r="Q1821" t="s">
        <v>38</v>
      </c>
      <c r="R1821" t="s">
        <v>39</v>
      </c>
      <c r="S1821" t="s">
        <v>8313</v>
      </c>
      <c r="T1821" t="s">
        <v>37</v>
      </c>
      <c r="U1821" t="s">
        <v>37</v>
      </c>
      <c r="V1821" t="s">
        <v>8314</v>
      </c>
      <c r="W1821" t="s">
        <v>517</v>
      </c>
      <c r="X1821" t="s">
        <v>114</v>
      </c>
      <c r="Y1821" t="s">
        <v>518</v>
      </c>
      <c r="Z1821" t="s">
        <v>8315</v>
      </c>
      <c r="AA1821" t="s">
        <v>44</v>
      </c>
      <c r="AB1821" t="s">
        <v>44</v>
      </c>
      <c r="AC1821" t="s">
        <v>117</v>
      </c>
      <c r="AD1821" t="s">
        <v>1288</v>
      </c>
      <c r="AE1821" t="s">
        <v>37</v>
      </c>
      <c r="AF1821" t="s">
        <v>37</v>
      </c>
      <c r="AG1821" t="s">
        <v>37</v>
      </c>
      <c r="AH1821" t="s">
        <v>37</v>
      </c>
      <c r="AI1821" t="s">
        <v>37</v>
      </c>
    </row>
    <row r="1822" spans="1:35" ht="16.850000000000001" customHeight="1">
      <c r="A1822" s="65" t="str">
        <f>IF(L1822="","",IF(COUNTIF(Wip!K:K,L1822)=0,IF(W1822="","KGB","KBB"),IF(AND(_xlfn.IFNA(VLOOKUP(L1822,Wip!K:M,3,0),"")="Y",Q1822="MTCAPPLYCONF"),"On Hold",IF(W1822="","KGB","KBB"))))</f>
        <v>KBB</v>
      </c>
      <c r="B1822" s="65" t="str">
        <f>IF(A1822="on hold", "on hold",
 IF(A1822="KGB", "Standard Shipment",
  IF(IFERROR(IFERROR(VLOOKUP(L1822, List!D:J, 7, 0), VLOOKUP(L1822&amp;"", List!D:J, 7, 0)), 0)=0,
   IF(IFERROR(IFERROR(VLOOKUP(L1822, 'CND List'!$A:$C, 3, 0), VLOOKUP(L1822&amp;"", 'CND List'!$A:$C, 3, 0)), 0)=0,
    IF(A1822="KBB", "-", ""),
    IFERROR(VLOOKUP(L1822, 'CND List'!$A:$C, 3, 0), VLOOKUP(L1822&amp;"", 'CND List'!$A:$C, 3, 0))
   ),
   IFERROR(VLOOKUP(L1822, List!D:J, 7, 0), VLOOKUP(L1822&amp;"", List!D:J, 7, 0))
  )
 )
)</f>
        <v>SBF to be notified</v>
      </c>
      <c r="C1822" s="66" t="str">
        <f t="shared" si="29"/>
        <v>SBF to be notified</v>
      </c>
      <c r="D1822" s="67" t="str">
        <f ca="1">IF(C1822="Local Scrap","Closed",IFERROR(IF(A1822="kgb","Closed",IF(MID(C1822,5,1)="Q","Closed",LOOKUP(TODAY()-W1822, {0,31,91,181,366}, {"0-30天","31-90天","91-180天","181-365天","365天以上"}))), LOOKUP(TODAY()-Z1822, {0,31,91,181,366}, {"0-30天","31-90天","91-180天","181-365天","365天以上"})))</f>
        <v>181-365天</v>
      </c>
      <c r="E1822" s="67" t="str" cm="1">
        <f t="array" ref="E1822">IF(A1822&lt;&gt;"kbb", "", IF(IFERROR(VALUE(V1822), 0)=MAX(INDEX(($A$2:$A$4929="kbb")*($L$2:$L$4929=L1822)*IFERROR(VALUE($V$2:$V$4929), 0), 0)), "最新", "歷史重複"))</f>
        <v>最新</v>
      </c>
      <c r="F1822" t="s">
        <v>8309</v>
      </c>
      <c r="G1822" t="s">
        <v>29</v>
      </c>
      <c r="H1822" t="s">
        <v>30</v>
      </c>
      <c r="I1822" t="s">
        <v>6154</v>
      </c>
      <c r="J1822" t="s">
        <v>8310</v>
      </c>
      <c r="K1822" t="s">
        <v>8311</v>
      </c>
      <c r="L1822" t="s">
        <v>8316</v>
      </c>
      <c r="M1822" t="s">
        <v>5573</v>
      </c>
      <c r="N1822" t="s">
        <v>1321</v>
      </c>
      <c r="O1822" t="s">
        <v>37</v>
      </c>
      <c r="P1822" t="s">
        <v>8316</v>
      </c>
      <c r="Q1822" t="s">
        <v>38</v>
      </c>
      <c r="R1822" t="s">
        <v>39</v>
      </c>
      <c r="S1822" t="s">
        <v>8313</v>
      </c>
      <c r="T1822" t="s">
        <v>37</v>
      </c>
      <c r="U1822" t="s">
        <v>37</v>
      </c>
      <c r="V1822" t="s">
        <v>8317</v>
      </c>
      <c r="W1822" t="s">
        <v>517</v>
      </c>
      <c r="X1822" t="s">
        <v>114</v>
      </c>
      <c r="Y1822" t="s">
        <v>518</v>
      </c>
      <c r="Z1822" t="s">
        <v>8318</v>
      </c>
      <c r="AA1822" t="s">
        <v>44</v>
      </c>
      <c r="AB1822" t="s">
        <v>44</v>
      </c>
      <c r="AC1822" t="s">
        <v>117</v>
      </c>
      <c r="AD1822" t="s">
        <v>1288</v>
      </c>
      <c r="AE1822" t="s">
        <v>37</v>
      </c>
      <c r="AF1822" t="s">
        <v>37</v>
      </c>
      <c r="AG1822" t="s">
        <v>37</v>
      </c>
      <c r="AH1822" t="s">
        <v>37</v>
      </c>
      <c r="AI1822" t="s">
        <v>37</v>
      </c>
    </row>
    <row r="1823" spans="1:35" ht="16.850000000000001" customHeight="1">
      <c r="A1823" s="65" t="str">
        <f>IF(L1823="","",IF(COUNTIF(Wip!K:K,L1823)=0,IF(W1823="","KGB","KBB"),IF(AND(_xlfn.IFNA(VLOOKUP(L1823,Wip!K:M,3,0),"")="Y",Q1823="MTCAPPLYCONF"),"On Hold",IF(W1823="","KGB","KBB"))))</f>
        <v>KGB</v>
      </c>
      <c r="B1823" s="65" t="str">
        <f>IF(A1823="on hold", "on hold",
 IF(A1823="KGB", "Standard Shipment",
  IF(IFERROR(IFERROR(VLOOKUP(L1823, List!D:J, 7, 0), VLOOKUP(L1823&amp;"", List!D:J, 7, 0)), 0)=0,
   IF(IFERROR(IFERROR(VLOOKUP(L1823, 'CND List'!$A:$C, 3, 0), VLOOKUP(L1823&amp;"", 'CND List'!$A:$C, 3, 0)), 0)=0,
    IF(A1823="KBB", "-", ""),
    IFERROR(VLOOKUP(L1823, 'CND List'!$A:$C, 3, 0), VLOOKUP(L1823&amp;"", 'CND List'!$A:$C, 3, 0))
   ),
   IFERROR(VLOOKUP(L1823, List!D:J, 7, 0), VLOOKUP(L1823&amp;"", List!D:J, 7, 0))
  )
 )
)</f>
        <v>Standard Shipment</v>
      </c>
      <c r="C1823" s="66" t="str">
        <f t="shared" si="29"/>
        <v>Standard Shipment</v>
      </c>
      <c r="D1823" s="67" t="str">
        <f ca="1">IF(C1823="Local Scrap","Closed",IFERROR(IF(A1823="kgb","Closed",IF(MID(C1823,5,1)="Q","Closed",LOOKUP(TODAY()-W1823, {0,31,91,181,366}, {"0-30天","31-90天","91-180天","181-365天","365天以上"}))), LOOKUP(TODAY()-Z1823, {0,31,91,181,366}, {"0-30天","31-90天","91-180天","181-365天","365天以上"})))</f>
        <v>Closed</v>
      </c>
      <c r="E1823" s="67" t="str" cm="1">
        <f t="array" ref="E1823">IF(A1823&lt;&gt;"kbb", "", IF(IFERROR(VALUE(V1823), 0)=MAX(INDEX(($A$2:$A$4929="kbb")*($L$2:$L$4929=L1823)*IFERROR(VALUE($V$2:$V$4929), 0), 0)), "最新", "歷史重複"))</f>
        <v/>
      </c>
      <c r="F1823" t="s">
        <v>8309</v>
      </c>
      <c r="G1823" t="s">
        <v>29</v>
      </c>
      <c r="H1823" t="s">
        <v>30</v>
      </c>
      <c r="I1823" t="s">
        <v>6154</v>
      </c>
      <c r="J1823" t="s">
        <v>8310</v>
      </c>
      <c r="K1823" t="s">
        <v>8311</v>
      </c>
      <c r="L1823" t="s">
        <v>8319</v>
      </c>
      <c r="M1823" t="s">
        <v>5573</v>
      </c>
      <c r="N1823" t="s">
        <v>1321</v>
      </c>
      <c r="O1823" t="s">
        <v>37</v>
      </c>
      <c r="P1823" t="s">
        <v>8320</v>
      </c>
      <c r="Q1823" t="s">
        <v>38</v>
      </c>
      <c r="R1823" t="s">
        <v>1881</v>
      </c>
      <c r="S1823" t="s">
        <v>8313</v>
      </c>
      <c r="T1823" t="s">
        <v>8321</v>
      </c>
      <c r="U1823" t="s">
        <v>8244</v>
      </c>
      <c r="V1823" t="s">
        <v>8244</v>
      </c>
      <c r="W1823" t="s">
        <v>37</v>
      </c>
      <c r="X1823" t="s">
        <v>37</v>
      </c>
      <c r="Y1823" t="s">
        <v>37</v>
      </c>
      <c r="Z1823" t="s">
        <v>8322</v>
      </c>
      <c r="AA1823" t="s">
        <v>44</v>
      </c>
      <c r="AB1823" t="s">
        <v>44</v>
      </c>
      <c r="AC1823" t="s">
        <v>45</v>
      </c>
      <c r="AD1823" t="s">
        <v>1288</v>
      </c>
      <c r="AE1823" t="s">
        <v>8246</v>
      </c>
      <c r="AF1823" t="s">
        <v>48</v>
      </c>
      <c r="AG1823">
        <v>622118</v>
      </c>
      <c r="AH1823">
        <v>1</v>
      </c>
      <c r="AI1823">
        <v>1</v>
      </c>
    </row>
    <row r="1824" spans="1:35" ht="16.850000000000001" customHeight="1">
      <c r="A1824" s="65" t="str">
        <f>IF(L1824="","",IF(COUNTIF(Wip!K:K,L1824)=0,IF(W1824="","KGB","KBB"),IF(AND(_xlfn.IFNA(VLOOKUP(L1824,Wip!K:M,3,0),"")="Y",Q1824="MTCAPPLYCONF"),"On Hold",IF(W1824="","KGB","KBB"))))</f>
        <v>KGB</v>
      </c>
      <c r="B1824" s="65" t="str">
        <f>IF(A1824="on hold", "on hold",
 IF(A1824="KGB", "Standard Shipment",
  IF(IFERROR(IFERROR(VLOOKUP(L1824, List!D:J, 7, 0), VLOOKUP(L1824&amp;"", List!D:J, 7, 0)), 0)=0,
   IF(IFERROR(IFERROR(VLOOKUP(L1824, 'CND List'!$A:$C, 3, 0), VLOOKUP(L1824&amp;"", 'CND List'!$A:$C, 3, 0)), 0)=0,
    IF(A1824="KBB", "-", ""),
    IFERROR(VLOOKUP(L1824, 'CND List'!$A:$C, 3, 0), VLOOKUP(L1824&amp;"", 'CND List'!$A:$C, 3, 0))
   ),
   IFERROR(VLOOKUP(L1824, List!D:J, 7, 0), VLOOKUP(L1824&amp;"", List!D:J, 7, 0))
  )
 )
)</f>
        <v>Standard Shipment</v>
      </c>
      <c r="C1824" s="66" t="str">
        <f t="shared" si="29"/>
        <v>Standard Shipment</v>
      </c>
      <c r="D1824" s="67" t="str">
        <f ca="1">IF(C1824="Local Scrap","Closed",IFERROR(IF(A1824="kgb","Closed",IF(MID(C1824,5,1)="Q","Closed",LOOKUP(TODAY()-W1824, {0,31,91,181,366}, {"0-30天","31-90天","91-180天","181-365天","365天以上"}))), LOOKUP(TODAY()-Z1824, {0,31,91,181,366}, {"0-30天","31-90天","91-180天","181-365天","365天以上"})))</f>
        <v>Closed</v>
      </c>
      <c r="E1824" s="67" t="str" cm="1">
        <f t="array" ref="E1824">IF(A1824&lt;&gt;"kbb", "", IF(IFERROR(VALUE(V1824), 0)=MAX(INDEX(($A$2:$A$4929="kbb")*($L$2:$L$4929=L1824)*IFERROR(VALUE($V$2:$V$4929), 0), 0)), "最新", "歷史重複"))</f>
        <v/>
      </c>
      <c r="F1824" t="s">
        <v>8309</v>
      </c>
      <c r="G1824" t="s">
        <v>29</v>
      </c>
      <c r="H1824" t="s">
        <v>30</v>
      </c>
      <c r="I1824" t="s">
        <v>6154</v>
      </c>
      <c r="J1824" t="s">
        <v>8310</v>
      </c>
      <c r="K1824" t="s">
        <v>8311</v>
      </c>
      <c r="L1824" t="s">
        <v>8323</v>
      </c>
      <c r="M1824" t="s">
        <v>8222</v>
      </c>
      <c r="N1824" t="s">
        <v>2055</v>
      </c>
      <c r="O1824" t="s">
        <v>37</v>
      </c>
      <c r="P1824" t="s">
        <v>8324</v>
      </c>
      <c r="Q1824" t="s">
        <v>38</v>
      </c>
      <c r="R1824" t="s">
        <v>1881</v>
      </c>
      <c r="S1824" t="s">
        <v>8313</v>
      </c>
      <c r="T1824" t="s">
        <v>8325</v>
      </c>
      <c r="U1824" t="s">
        <v>7242</v>
      </c>
      <c r="V1824" t="s">
        <v>7242</v>
      </c>
      <c r="W1824" t="s">
        <v>37</v>
      </c>
      <c r="X1824" t="s">
        <v>37</v>
      </c>
      <c r="Y1824" t="s">
        <v>37</v>
      </c>
      <c r="Z1824" t="s">
        <v>8326</v>
      </c>
      <c r="AA1824" t="s">
        <v>44</v>
      </c>
      <c r="AB1824" t="s">
        <v>44</v>
      </c>
      <c r="AC1824" t="s">
        <v>45</v>
      </c>
      <c r="AD1824" t="s">
        <v>1288</v>
      </c>
      <c r="AE1824" t="s">
        <v>7642</v>
      </c>
      <c r="AF1824" t="s">
        <v>48</v>
      </c>
      <c r="AG1824">
        <v>622065</v>
      </c>
      <c r="AH1824">
        <v>1</v>
      </c>
      <c r="AI1824">
        <v>1</v>
      </c>
    </row>
    <row r="1825" spans="1:35" ht="16.850000000000001" customHeight="1">
      <c r="A1825" s="65" t="str">
        <f>IF(L1825="","",IF(COUNTIF(Wip!K:K,L1825)=0,IF(W1825="","KGB","KBB"),IF(AND(_xlfn.IFNA(VLOOKUP(L1825,Wip!K:M,3,0),"")="Y",Q1825="MTCAPPLYCONF"),"On Hold",IF(W1825="","KGB","KBB"))))</f>
        <v>KBB</v>
      </c>
      <c r="B1825" s="65">
        <f>IF(A1825="on hold", "on hold",
 IF(A1825="KGB", "Standard Shipment",
  IF(IFERROR(IFERROR(VLOOKUP(L1825, List!D:J, 7, 0), VLOOKUP(L1825&amp;"", List!D:J, 7, 0)), 0)=0,
   IF(IFERROR(IFERROR(VLOOKUP(L1825, 'CND List'!$A:$C, 3, 0), VLOOKUP(L1825&amp;"", 'CND List'!$A:$C, 3, 0)), 0)=0,
    IF(A1825="KBB", "-", ""),
    IFERROR(VLOOKUP(L1825, 'CND List'!$A:$C, 3, 0), VLOOKUP(L1825&amp;"", 'CND List'!$A:$C, 3, 0))
   ),
   IFERROR(VLOOKUP(L1825, List!D:J, 7, 0), VLOOKUP(L1825&amp;"", List!D:J, 7, 0))
  )
 )
)</f>
        <v>46126</v>
      </c>
      <c r="C1825" s="66" t="str">
        <f t="shared" si="29"/>
        <v>2026Q2</v>
      </c>
      <c r="D1825" s="67" t="str">
        <f ca="1">IF(C1825="Local Scrap","Closed",IFERROR(IF(A1825="kgb","Closed",IF(MID(C1825,5,1)="Q","Closed",LOOKUP(TODAY()-W1825, {0,31,91,181,366}, {"0-30天","31-90天","91-180天","181-365天","365天以上"}))), LOOKUP(TODAY()-Z1825, {0,31,91,181,366}, {"0-30天","31-90天","91-180天","181-365天","365天以上"})))</f>
        <v>Closed</v>
      </c>
      <c r="E1825" s="67" t="str" cm="1">
        <f t="array" ref="E1825">IF(A1825&lt;&gt;"kbb", "", IF(IFERROR(VALUE(V1825), 0)=MAX(INDEX(($A$2:$A$4929="kbb")*($L$2:$L$4929=L1825)*IFERROR(VALUE($V$2:$V$4929), 0), 0)), "最新", "歷史重複"))</f>
        <v>最新</v>
      </c>
      <c r="F1825" t="s">
        <v>8309</v>
      </c>
      <c r="G1825" t="s">
        <v>29</v>
      </c>
      <c r="H1825" t="s">
        <v>30</v>
      </c>
      <c r="I1825" t="s">
        <v>6154</v>
      </c>
      <c r="J1825" t="s">
        <v>8310</v>
      </c>
      <c r="K1825" t="s">
        <v>8311</v>
      </c>
      <c r="L1825" t="s">
        <v>8327</v>
      </c>
      <c r="M1825" t="s">
        <v>1491</v>
      </c>
      <c r="N1825" t="s">
        <v>1283</v>
      </c>
      <c r="O1825" t="s">
        <v>37</v>
      </c>
      <c r="P1825" t="s">
        <v>8327</v>
      </c>
      <c r="Q1825" t="s">
        <v>38</v>
      </c>
      <c r="R1825" t="s">
        <v>53</v>
      </c>
      <c r="S1825" t="s">
        <v>8328</v>
      </c>
      <c r="T1825" t="s">
        <v>37</v>
      </c>
      <c r="U1825" t="s">
        <v>37</v>
      </c>
      <c r="V1825" t="s">
        <v>8329</v>
      </c>
      <c r="W1825" t="s">
        <v>1157</v>
      </c>
      <c r="X1825" t="s">
        <v>114</v>
      </c>
      <c r="Y1825" t="s">
        <v>1158</v>
      </c>
      <c r="Z1825" t="s">
        <v>8330</v>
      </c>
      <c r="AA1825" t="s">
        <v>44</v>
      </c>
      <c r="AB1825" t="s">
        <v>44</v>
      </c>
      <c r="AC1825" t="s">
        <v>117</v>
      </c>
      <c r="AD1825" t="s">
        <v>1288</v>
      </c>
      <c r="AE1825" t="s">
        <v>37</v>
      </c>
      <c r="AF1825" t="s">
        <v>37</v>
      </c>
      <c r="AG1825" t="s">
        <v>37</v>
      </c>
      <c r="AH1825" t="s">
        <v>37</v>
      </c>
      <c r="AI1825" t="s">
        <v>37</v>
      </c>
    </row>
    <row r="1826" spans="1:35" ht="16.850000000000001" customHeight="1">
      <c r="A1826" s="65" t="str">
        <f>IF(L1826="","",IF(COUNTIF(Wip!K:K,L1826)=0,IF(W1826="","KGB","KBB"),IF(AND(_xlfn.IFNA(VLOOKUP(L1826,Wip!K:M,3,0),"")="Y",Q1826="MTCAPPLYCONF"),"On Hold",IF(W1826="","KGB","KBB"))))</f>
        <v>KBB</v>
      </c>
      <c r="B1826" s="65">
        <f>IF(A1826="on hold", "on hold",
 IF(A1826="KGB", "Standard Shipment",
  IF(IFERROR(IFERROR(VLOOKUP(L1826, List!D:J, 7, 0), VLOOKUP(L1826&amp;"", List!D:J, 7, 0)), 0)=0,
   IF(IFERROR(IFERROR(VLOOKUP(L1826, 'CND List'!$A:$C, 3, 0), VLOOKUP(L1826&amp;"", 'CND List'!$A:$C, 3, 0)), 0)=0,
    IF(A1826="KBB", "-", ""),
    IFERROR(VLOOKUP(L1826, 'CND List'!$A:$C, 3, 0), VLOOKUP(L1826&amp;"", 'CND List'!$A:$C, 3, 0))
   ),
   IFERROR(VLOOKUP(L1826, List!D:J, 7, 0), VLOOKUP(L1826&amp;"", List!D:J, 7, 0))
  )
 )
)</f>
        <v>46297</v>
      </c>
      <c r="C1826" s="66" t="str">
        <f t="shared" si="29"/>
        <v>2026Q4</v>
      </c>
      <c r="D1826" s="67" t="str">
        <f ca="1">IF(C1826="Local Scrap","Closed",IFERROR(IF(A1826="kgb","Closed",IF(MID(C1826,5,1)="Q","Closed",LOOKUP(TODAY()-W1826, {0,31,91,181,366}, {"0-30天","31-90天","91-180天","181-365天","365天以上"}))), LOOKUP(TODAY()-Z1826, {0,31,91,181,366}, {"0-30天","31-90天","91-180天","181-365天","365天以上"})))</f>
        <v>Closed</v>
      </c>
      <c r="E1826" s="67" t="str" cm="1">
        <f t="array" ref="E1826">IF(A1826&lt;&gt;"kbb", "", IF(IFERROR(VALUE(V1826), 0)=MAX(INDEX(($A$2:$A$4929="kbb")*($L$2:$L$4929=L1826)*IFERROR(VALUE($V$2:$V$4929), 0), 0)), "最新", "歷史重複"))</f>
        <v>歷史重複</v>
      </c>
      <c r="F1826" t="s">
        <v>8309</v>
      </c>
      <c r="G1826" t="s">
        <v>29</v>
      </c>
      <c r="H1826" t="s">
        <v>30</v>
      </c>
      <c r="I1826" t="s">
        <v>6154</v>
      </c>
      <c r="J1826" t="s">
        <v>8310</v>
      </c>
      <c r="K1826" t="s">
        <v>8311</v>
      </c>
      <c r="L1826" t="s">
        <v>8331</v>
      </c>
      <c r="M1826" t="s">
        <v>1491</v>
      </c>
      <c r="N1826" t="s">
        <v>1283</v>
      </c>
      <c r="O1826" t="s">
        <v>37</v>
      </c>
      <c r="P1826" t="s">
        <v>8331</v>
      </c>
      <c r="Q1826" t="s">
        <v>38</v>
      </c>
      <c r="R1826" t="s">
        <v>39</v>
      </c>
      <c r="S1826" t="s">
        <v>8313</v>
      </c>
      <c r="T1826" t="s">
        <v>37</v>
      </c>
      <c r="U1826" t="s">
        <v>37</v>
      </c>
      <c r="V1826" t="s">
        <v>8332</v>
      </c>
      <c r="W1826" t="s">
        <v>517</v>
      </c>
      <c r="X1826" t="s">
        <v>114</v>
      </c>
      <c r="Y1826" t="s">
        <v>518</v>
      </c>
      <c r="Z1826" t="s">
        <v>8333</v>
      </c>
      <c r="AA1826" t="s">
        <v>44</v>
      </c>
      <c r="AB1826" t="s">
        <v>44</v>
      </c>
      <c r="AC1826" t="s">
        <v>117</v>
      </c>
      <c r="AD1826" t="s">
        <v>1288</v>
      </c>
      <c r="AE1826" t="s">
        <v>37</v>
      </c>
      <c r="AF1826" t="s">
        <v>37</v>
      </c>
      <c r="AG1826" t="s">
        <v>37</v>
      </c>
      <c r="AH1826" t="s">
        <v>37</v>
      </c>
      <c r="AI1826" t="s">
        <v>37</v>
      </c>
    </row>
    <row r="1827" spans="1:35" ht="16.850000000000001" customHeight="1">
      <c r="A1827" s="65" t="str">
        <f>IF(L1827="","",IF(COUNTIF(Wip!K:K,L1827)=0,IF(W1827="","KGB","KBB"),IF(AND(_xlfn.IFNA(VLOOKUP(L1827,Wip!K:M,3,0),"")="Y",Q1827="MTCAPPLYCONF"),"On Hold",IF(W1827="","KGB","KBB"))))</f>
        <v>KBB</v>
      </c>
      <c r="B1827" s="65">
        <f>IF(A1827="on hold", "on hold",
 IF(A1827="KGB", "Standard Shipment",
  IF(IFERROR(IFERROR(VLOOKUP(L1827, List!D:J, 7, 0), VLOOKUP(L1827&amp;"", List!D:J, 7, 0)), 0)=0,
   IF(IFERROR(IFERROR(VLOOKUP(L1827, 'CND List'!$A:$C, 3, 0), VLOOKUP(L1827&amp;"", 'CND List'!$A:$C, 3, 0)), 0)=0,
    IF(A1827="KBB", "-", ""),
    IFERROR(VLOOKUP(L1827, 'CND List'!$A:$C, 3, 0), VLOOKUP(L1827&amp;"", 'CND List'!$A:$C, 3, 0))
   ),
   IFERROR(VLOOKUP(L1827, List!D:J, 7, 0), VLOOKUP(L1827&amp;"", List!D:J, 7, 0))
  )
 )
)</f>
        <v>46126</v>
      </c>
      <c r="C1827" s="66" t="str">
        <f t="shared" si="29"/>
        <v>2026Q2</v>
      </c>
      <c r="D1827" s="67" t="str">
        <f ca="1">IF(C1827="Local Scrap","Closed",IFERROR(IF(A1827="kgb","Closed",IF(MID(C1827,5,1)="Q","Closed",LOOKUP(TODAY()-W1827, {0,31,91,181,366}, {"0-30天","31-90天","91-180天","181-365天","365天以上"}))), LOOKUP(TODAY()-Z1827, {0,31,91,181,366}, {"0-30天","31-90天","91-180天","181-365天","365天以上"})))</f>
        <v>Closed</v>
      </c>
      <c r="E1827" s="67" t="str" cm="1">
        <f t="array" ref="E1827">IF(A1827&lt;&gt;"kbb", "", IF(IFERROR(VALUE(V1827), 0)=MAX(INDEX(($A$2:$A$4929="kbb")*($L$2:$L$4929=L1827)*IFERROR(VALUE($V$2:$V$4929), 0), 0)), "最新", "歷史重複"))</f>
        <v>最新</v>
      </c>
      <c r="F1827" t="s">
        <v>8309</v>
      </c>
      <c r="G1827" t="s">
        <v>29</v>
      </c>
      <c r="H1827" t="s">
        <v>30</v>
      </c>
      <c r="I1827" t="s">
        <v>6154</v>
      </c>
      <c r="J1827" t="s">
        <v>8310</v>
      </c>
      <c r="K1827" t="s">
        <v>8311</v>
      </c>
      <c r="L1827" t="s">
        <v>8334</v>
      </c>
      <c r="M1827" t="s">
        <v>1491</v>
      </c>
      <c r="N1827" t="s">
        <v>1283</v>
      </c>
      <c r="O1827" t="s">
        <v>37</v>
      </c>
      <c r="P1827" t="s">
        <v>8334</v>
      </c>
      <c r="Q1827" t="s">
        <v>38</v>
      </c>
      <c r="R1827" t="s">
        <v>1881</v>
      </c>
      <c r="S1827" t="s">
        <v>8313</v>
      </c>
      <c r="T1827" t="s">
        <v>37</v>
      </c>
      <c r="U1827" t="s">
        <v>37</v>
      </c>
      <c r="V1827" t="s">
        <v>8335</v>
      </c>
      <c r="W1827" t="s">
        <v>692</v>
      </c>
      <c r="X1827" t="s">
        <v>114</v>
      </c>
      <c r="Y1827" t="s">
        <v>8336</v>
      </c>
      <c r="Z1827" t="s">
        <v>8337</v>
      </c>
      <c r="AA1827" t="s">
        <v>44</v>
      </c>
      <c r="AB1827" t="s">
        <v>44</v>
      </c>
      <c r="AC1827" t="s">
        <v>117</v>
      </c>
      <c r="AD1827" t="s">
        <v>1288</v>
      </c>
      <c r="AE1827" t="s">
        <v>37</v>
      </c>
      <c r="AF1827" t="s">
        <v>37</v>
      </c>
      <c r="AG1827" t="s">
        <v>37</v>
      </c>
      <c r="AH1827" t="s">
        <v>37</v>
      </c>
      <c r="AI1827" t="s">
        <v>37</v>
      </c>
    </row>
    <row r="1828" spans="1:35" ht="16.850000000000001" customHeight="1">
      <c r="A1828" s="65" t="str">
        <f>IF(L1828="","",IF(COUNTIF(Wip!K:K,L1828)=0,IF(W1828="","KGB","KBB"),IF(AND(_xlfn.IFNA(VLOOKUP(L1828,Wip!K:M,3,0),"")="Y",Q1828="MTCAPPLYCONF"),"On Hold",IF(W1828="","KGB","KBB"))))</f>
        <v>KGB</v>
      </c>
      <c r="B1828" s="65" t="str">
        <f>IF(A1828="on hold", "on hold",
 IF(A1828="KGB", "Standard Shipment",
  IF(IFERROR(IFERROR(VLOOKUP(L1828, List!D:J, 7, 0), VLOOKUP(L1828&amp;"", List!D:J, 7, 0)), 0)=0,
   IF(IFERROR(IFERROR(VLOOKUP(L1828, 'CND List'!$A:$C, 3, 0), VLOOKUP(L1828&amp;"", 'CND List'!$A:$C, 3, 0)), 0)=0,
    IF(A1828="KBB", "-", ""),
    IFERROR(VLOOKUP(L1828, 'CND List'!$A:$C, 3, 0), VLOOKUP(L1828&amp;"", 'CND List'!$A:$C, 3, 0))
   ),
   IFERROR(VLOOKUP(L1828, List!D:J, 7, 0), VLOOKUP(L1828&amp;"", List!D:J, 7, 0))
  )
 )
)</f>
        <v>Standard Shipment</v>
      </c>
      <c r="C1828" s="66" t="str">
        <f t="shared" si="29"/>
        <v>Standard Shipment</v>
      </c>
      <c r="D1828" s="67" t="str">
        <f ca="1">IF(C1828="Local Scrap","Closed",IFERROR(IF(A1828="kgb","Closed",IF(MID(C1828,5,1)="Q","Closed",LOOKUP(TODAY()-W1828, {0,31,91,181,366}, {"0-30天","31-90天","91-180天","181-365天","365天以上"}))), LOOKUP(TODAY()-Z1828, {0,31,91,181,366}, {"0-30天","31-90天","91-180天","181-365天","365天以上"})))</f>
        <v>Closed</v>
      </c>
      <c r="E1828" s="67" t="str" cm="1">
        <f t="array" ref="E1828">IF(A1828&lt;&gt;"kbb", "", IF(IFERROR(VALUE(V1828), 0)=MAX(INDEX(($A$2:$A$4929="kbb")*($L$2:$L$4929=L1828)*IFERROR(VALUE($V$2:$V$4929), 0), 0)), "最新", "歷史重複"))</f>
        <v/>
      </c>
      <c r="F1828" t="s">
        <v>8309</v>
      </c>
      <c r="G1828" t="s">
        <v>29</v>
      </c>
      <c r="H1828" t="s">
        <v>30</v>
      </c>
      <c r="I1828" t="s">
        <v>6154</v>
      </c>
      <c r="J1828" t="s">
        <v>8310</v>
      </c>
      <c r="K1828" t="s">
        <v>8311</v>
      </c>
      <c r="L1828" t="s">
        <v>8338</v>
      </c>
      <c r="M1828" t="s">
        <v>1491</v>
      </c>
      <c r="N1828" t="s">
        <v>1283</v>
      </c>
      <c r="O1828" t="s">
        <v>37</v>
      </c>
      <c r="P1828" t="s">
        <v>8339</v>
      </c>
      <c r="Q1828" t="s">
        <v>38</v>
      </c>
      <c r="R1828" t="s">
        <v>1881</v>
      </c>
      <c r="S1828" t="s">
        <v>8313</v>
      </c>
      <c r="T1828" t="s">
        <v>8340</v>
      </c>
      <c r="U1828" t="s">
        <v>8341</v>
      </c>
      <c r="V1828" t="s">
        <v>8341</v>
      </c>
      <c r="W1828" t="s">
        <v>37</v>
      </c>
      <c r="X1828" t="s">
        <v>37</v>
      </c>
      <c r="Y1828" t="s">
        <v>37</v>
      </c>
      <c r="Z1828" t="s">
        <v>8342</v>
      </c>
      <c r="AA1828" t="s">
        <v>44</v>
      </c>
      <c r="AB1828" t="s">
        <v>44</v>
      </c>
      <c r="AC1828" t="s">
        <v>45</v>
      </c>
      <c r="AD1828" t="s">
        <v>1288</v>
      </c>
      <c r="AE1828" t="s">
        <v>8343</v>
      </c>
      <c r="AF1828" t="s">
        <v>2220</v>
      </c>
      <c r="AG1828">
        <v>622128</v>
      </c>
      <c r="AH1828">
        <v>8.5</v>
      </c>
      <c r="AI1828">
        <v>8.5</v>
      </c>
    </row>
    <row r="1829" spans="1:35" ht="16.850000000000001" customHeight="1">
      <c r="A1829" s="65" t="str">
        <f>IF(L1829="","",IF(COUNTIF(Wip!K:K,L1829)=0,IF(W1829="","KGB","KBB"),IF(AND(_xlfn.IFNA(VLOOKUP(L1829,Wip!K:M,3,0),"")="Y",Q1829="MTCAPPLYCONF"),"On Hold",IF(W1829="","KGB","KBB"))))</f>
        <v>KGB</v>
      </c>
      <c r="B1829" s="65" t="str">
        <f>IF(A1829="on hold", "on hold",
 IF(A1829="KGB", "Standard Shipment",
  IF(IFERROR(IFERROR(VLOOKUP(L1829, List!D:J, 7, 0), VLOOKUP(L1829&amp;"", List!D:J, 7, 0)), 0)=0,
   IF(IFERROR(IFERROR(VLOOKUP(L1829, 'CND List'!$A:$C, 3, 0), VLOOKUP(L1829&amp;"", 'CND List'!$A:$C, 3, 0)), 0)=0,
    IF(A1829="KBB", "-", ""),
    IFERROR(VLOOKUP(L1829, 'CND List'!$A:$C, 3, 0), VLOOKUP(L1829&amp;"", 'CND List'!$A:$C, 3, 0))
   ),
   IFERROR(VLOOKUP(L1829, List!D:J, 7, 0), VLOOKUP(L1829&amp;"", List!D:J, 7, 0))
  )
 )
)</f>
        <v>Standard Shipment</v>
      </c>
      <c r="C1829" s="66" t="str">
        <f t="shared" si="29"/>
        <v>Standard Shipment</v>
      </c>
      <c r="D1829" s="67" t="str">
        <f ca="1">IF(C1829="Local Scrap","Closed",IFERROR(IF(A1829="kgb","Closed",IF(MID(C1829,5,1)="Q","Closed",LOOKUP(TODAY()-W1829, {0,31,91,181,366}, {"0-30天","31-90天","91-180天","181-365天","365天以上"}))), LOOKUP(TODAY()-Z1829, {0,31,91,181,366}, {"0-30天","31-90天","91-180天","181-365天","365天以上"})))</f>
        <v>Closed</v>
      </c>
      <c r="E1829" s="67" t="str" cm="1">
        <f t="array" ref="E1829">IF(A1829&lt;&gt;"kbb", "", IF(IFERROR(VALUE(V1829), 0)=MAX(INDEX(($A$2:$A$4929="kbb")*($L$2:$L$4929=L1829)*IFERROR(VALUE($V$2:$V$4929), 0), 0)), "最新", "歷史重複"))</f>
        <v/>
      </c>
      <c r="F1829" t="s">
        <v>8344</v>
      </c>
      <c r="G1829" t="s">
        <v>29</v>
      </c>
      <c r="H1829" t="s">
        <v>30</v>
      </c>
      <c r="I1829" t="s">
        <v>6154</v>
      </c>
      <c r="J1829" t="s">
        <v>8345</v>
      </c>
      <c r="K1829" t="s">
        <v>8346</v>
      </c>
      <c r="L1829" t="s">
        <v>8347</v>
      </c>
      <c r="M1829" t="s">
        <v>2278</v>
      </c>
      <c r="N1829" t="s">
        <v>1843</v>
      </c>
      <c r="O1829" t="s">
        <v>37</v>
      </c>
      <c r="P1829" t="s">
        <v>8348</v>
      </c>
      <c r="Q1829" t="s">
        <v>38</v>
      </c>
      <c r="R1829" t="s">
        <v>1881</v>
      </c>
      <c r="S1829" t="s">
        <v>8349</v>
      </c>
      <c r="T1829" t="s">
        <v>8350</v>
      </c>
      <c r="U1829" t="s">
        <v>7485</v>
      </c>
      <c r="V1829" t="s">
        <v>7485</v>
      </c>
      <c r="W1829" t="s">
        <v>37</v>
      </c>
      <c r="X1829" t="s">
        <v>37</v>
      </c>
      <c r="Y1829" t="s">
        <v>37</v>
      </c>
      <c r="Z1829" t="s">
        <v>8351</v>
      </c>
      <c r="AA1829" t="s">
        <v>44</v>
      </c>
      <c r="AB1829" t="s">
        <v>44</v>
      </c>
      <c r="AC1829" t="s">
        <v>45</v>
      </c>
      <c r="AD1829" t="s">
        <v>1847</v>
      </c>
      <c r="AE1829" t="s">
        <v>7487</v>
      </c>
      <c r="AF1829" t="s">
        <v>48</v>
      </c>
      <c r="AG1829">
        <v>621995</v>
      </c>
      <c r="AH1829">
        <v>1</v>
      </c>
      <c r="AI1829">
        <v>1</v>
      </c>
    </row>
    <row r="1830" spans="1:35" ht="16.850000000000001" customHeight="1">
      <c r="A1830" s="65" t="str">
        <f>IF(L1830="","",IF(COUNTIF(Wip!K:K,L1830)=0,IF(W1830="","KGB","KBB"),IF(AND(_xlfn.IFNA(VLOOKUP(L1830,Wip!K:M,3,0),"")="Y",Q1830="MTCAPPLYCONF"),"On Hold",IF(W1830="","KGB","KBB"))))</f>
        <v>KGB</v>
      </c>
      <c r="B1830" s="65" t="str">
        <f>IF(A1830="on hold", "on hold",
 IF(A1830="KGB", "Standard Shipment",
  IF(IFERROR(IFERROR(VLOOKUP(L1830, List!D:J, 7, 0), VLOOKUP(L1830&amp;"", List!D:J, 7, 0)), 0)=0,
   IF(IFERROR(IFERROR(VLOOKUP(L1830, 'CND List'!$A:$C, 3, 0), VLOOKUP(L1830&amp;"", 'CND List'!$A:$C, 3, 0)), 0)=0,
    IF(A1830="KBB", "-", ""),
    IFERROR(VLOOKUP(L1830, 'CND List'!$A:$C, 3, 0), VLOOKUP(L1830&amp;"", 'CND List'!$A:$C, 3, 0))
   ),
   IFERROR(VLOOKUP(L1830, List!D:J, 7, 0), VLOOKUP(L1830&amp;"", List!D:J, 7, 0))
  )
 )
)</f>
        <v>Standard Shipment</v>
      </c>
      <c r="C1830" s="66" t="str">
        <f t="shared" si="29"/>
        <v>Standard Shipment</v>
      </c>
      <c r="D1830" s="67" t="str">
        <f ca="1">IF(C1830="Local Scrap","Closed",IFERROR(IF(A1830="kgb","Closed",IF(MID(C1830,5,1)="Q","Closed",LOOKUP(TODAY()-W1830, {0,31,91,181,366}, {"0-30天","31-90天","91-180天","181-365天","365天以上"}))), LOOKUP(TODAY()-Z1830, {0,31,91,181,366}, {"0-30天","31-90天","91-180天","181-365天","365天以上"})))</f>
        <v>Closed</v>
      </c>
      <c r="E1830" s="67" t="str" cm="1">
        <f t="array" ref="E1830">IF(A1830&lt;&gt;"kbb", "", IF(IFERROR(VALUE(V1830), 0)=MAX(INDEX(($A$2:$A$4929="kbb")*($L$2:$L$4929=L1830)*IFERROR(VALUE($V$2:$V$4929), 0), 0)), "最新", "歷史重複"))</f>
        <v/>
      </c>
      <c r="F1830" t="s">
        <v>8344</v>
      </c>
      <c r="G1830" t="s">
        <v>29</v>
      </c>
      <c r="H1830" t="s">
        <v>30</v>
      </c>
      <c r="I1830" t="s">
        <v>6154</v>
      </c>
      <c r="J1830" t="s">
        <v>8345</v>
      </c>
      <c r="K1830" t="s">
        <v>8346</v>
      </c>
      <c r="L1830" t="s">
        <v>8352</v>
      </c>
      <c r="M1830" t="s">
        <v>4508</v>
      </c>
      <c r="N1830" t="s">
        <v>1296</v>
      </c>
      <c r="O1830" t="s">
        <v>37</v>
      </c>
      <c r="P1830" t="s">
        <v>8353</v>
      </c>
      <c r="Q1830" t="s">
        <v>38</v>
      </c>
      <c r="R1830" t="s">
        <v>53</v>
      </c>
      <c r="S1830" t="s">
        <v>8349</v>
      </c>
      <c r="T1830" t="s">
        <v>8354</v>
      </c>
      <c r="U1830" t="s">
        <v>7485</v>
      </c>
      <c r="V1830" t="s">
        <v>8355</v>
      </c>
      <c r="W1830" t="s">
        <v>37</v>
      </c>
      <c r="X1830" t="s">
        <v>37</v>
      </c>
      <c r="Y1830" t="s">
        <v>37</v>
      </c>
      <c r="Z1830" t="s">
        <v>8356</v>
      </c>
      <c r="AA1830" t="s">
        <v>44</v>
      </c>
      <c r="AB1830" t="s">
        <v>44</v>
      </c>
      <c r="AC1830" t="s">
        <v>45</v>
      </c>
      <c r="AD1830" t="s">
        <v>1302</v>
      </c>
      <c r="AE1830" t="s">
        <v>7487</v>
      </c>
      <c r="AF1830" t="s">
        <v>48</v>
      </c>
      <c r="AG1830">
        <v>621995</v>
      </c>
      <c r="AH1830">
        <v>1</v>
      </c>
      <c r="AI1830">
        <v>1</v>
      </c>
    </row>
    <row r="1831" spans="1:35" ht="16.850000000000001" customHeight="1">
      <c r="A1831" s="65" t="str">
        <f>IF(L1831="","",IF(COUNTIF(Wip!K:K,L1831)=0,IF(W1831="","KGB","KBB"),IF(AND(_xlfn.IFNA(VLOOKUP(L1831,Wip!K:M,3,0),"")="Y",Q1831="MTCAPPLYCONF"),"On Hold",IF(W1831="","KGB","KBB"))))</f>
        <v>KGB</v>
      </c>
      <c r="B1831" s="65" t="str">
        <f>IF(A1831="on hold", "on hold",
 IF(A1831="KGB", "Standard Shipment",
  IF(IFERROR(IFERROR(VLOOKUP(L1831, List!D:J, 7, 0), VLOOKUP(L1831&amp;"", List!D:J, 7, 0)), 0)=0,
   IF(IFERROR(IFERROR(VLOOKUP(L1831, 'CND List'!$A:$C, 3, 0), VLOOKUP(L1831&amp;"", 'CND List'!$A:$C, 3, 0)), 0)=0,
    IF(A1831="KBB", "-", ""),
    IFERROR(VLOOKUP(L1831, 'CND List'!$A:$C, 3, 0), VLOOKUP(L1831&amp;"", 'CND List'!$A:$C, 3, 0))
   ),
   IFERROR(VLOOKUP(L1831, List!D:J, 7, 0), VLOOKUP(L1831&amp;"", List!D:J, 7, 0))
  )
 )
)</f>
        <v>Standard Shipment</v>
      </c>
      <c r="C1831" s="66" t="str">
        <f t="shared" si="29"/>
        <v>Standard Shipment</v>
      </c>
      <c r="D1831" s="67" t="str">
        <f ca="1">IF(C1831="Local Scrap","Closed",IFERROR(IF(A1831="kgb","Closed",IF(MID(C1831,5,1)="Q","Closed",LOOKUP(TODAY()-W1831, {0,31,91,181,366}, {"0-30天","31-90天","91-180天","181-365天","365天以上"}))), LOOKUP(TODAY()-Z1831, {0,31,91,181,366}, {"0-30天","31-90天","91-180天","181-365天","365天以上"})))</f>
        <v>Closed</v>
      </c>
      <c r="E1831" s="67" t="str" cm="1">
        <f t="array" ref="E1831">IF(A1831&lt;&gt;"kbb", "", IF(IFERROR(VALUE(V1831), 0)=MAX(INDEX(($A$2:$A$4929="kbb")*($L$2:$L$4929=L1831)*IFERROR(VALUE($V$2:$V$4929), 0), 0)), "最新", "歷史重複"))</f>
        <v/>
      </c>
      <c r="F1831" t="s">
        <v>8344</v>
      </c>
      <c r="G1831" t="s">
        <v>29</v>
      </c>
      <c r="H1831" t="s">
        <v>30</v>
      </c>
      <c r="I1831" t="s">
        <v>6154</v>
      </c>
      <c r="J1831" t="s">
        <v>8345</v>
      </c>
      <c r="K1831" t="s">
        <v>8346</v>
      </c>
      <c r="L1831" t="s">
        <v>8357</v>
      </c>
      <c r="M1831" t="s">
        <v>4508</v>
      </c>
      <c r="N1831" t="s">
        <v>1296</v>
      </c>
      <c r="O1831" t="s">
        <v>37</v>
      </c>
      <c r="P1831" t="s">
        <v>8358</v>
      </c>
      <c r="Q1831" t="s">
        <v>38</v>
      </c>
      <c r="R1831" t="s">
        <v>53</v>
      </c>
      <c r="S1831" t="s">
        <v>8349</v>
      </c>
      <c r="T1831" t="s">
        <v>8359</v>
      </c>
      <c r="U1831" t="s">
        <v>8244</v>
      </c>
      <c r="V1831" t="s">
        <v>8244</v>
      </c>
      <c r="W1831" t="s">
        <v>37</v>
      </c>
      <c r="X1831" t="s">
        <v>37</v>
      </c>
      <c r="Y1831" t="s">
        <v>37</v>
      </c>
      <c r="Z1831" t="s">
        <v>8360</v>
      </c>
      <c r="AA1831" t="s">
        <v>44</v>
      </c>
      <c r="AB1831" t="s">
        <v>44</v>
      </c>
      <c r="AC1831" t="s">
        <v>45</v>
      </c>
      <c r="AD1831" t="s">
        <v>1302</v>
      </c>
      <c r="AE1831" t="s">
        <v>8361</v>
      </c>
      <c r="AF1831" t="s">
        <v>48</v>
      </c>
      <c r="AG1831">
        <v>622118</v>
      </c>
      <c r="AH1831">
        <v>1</v>
      </c>
      <c r="AI1831">
        <v>1</v>
      </c>
    </row>
    <row r="1832" spans="1:35" ht="16.850000000000001" customHeight="1">
      <c r="A1832" s="65" t="str">
        <f>IF(L1832="","",IF(COUNTIF(Wip!K:K,L1832)=0,IF(W1832="","KGB","KBB"),IF(AND(_xlfn.IFNA(VLOOKUP(L1832,Wip!K:M,3,0),"")="Y",Q1832="MTCAPPLYCONF"),"On Hold",IF(W1832="","KGB","KBB"))))</f>
        <v>KGB</v>
      </c>
      <c r="B1832" s="65" t="str">
        <f>IF(A1832="on hold", "on hold",
 IF(A1832="KGB", "Standard Shipment",
  IF(IFERROR(IFERROR(VLOOKUP(L1832, List!D:J, 7, 0), VLOOKUP(L1832&amp;"", List!D:J, 7, 0)), 0)=0,
   IF(IFERROR(IFERROR(VLOOKUP(L1832, 'CND List'!$A:$C, 3, 0), VLOOKUP(L1832&amp;"", 'CND List'!$A:$C, 3, 0)), 0)=0,
    IF(A1832="KBB", "-", ""),
    IFERROR(VLOOKUP(L1832, 'CND List'!$A:$C, 3, 0), VLOOKUP(L1832&amp;"", 'CND List'!$A:$C, 3, 0))
   ),
   IFERROR(VLOOKUP(L1832, List!D:J, 7, 0), VLOOKUP(L1832&amp;"", List!D:J, 7, 0))
  )
 )
)</f>
        <v>Standard Shipment</v>
      </c>
      <c r="C1832" s="66" t="str">
        <f t="shared" si="29"/>
        <v>Standard Shipment</v>
      </c>
      <c r="D1832" s="67" t="str">
        <f ca="1">IF(C1832="Local Scrap","Closed",IFERROR(IF(A1832="kgb","Closed",IF(MID(C1832,5,1)="Q","Closed",LOOKUP(TODAY()-W1832, {0,31,91,181,366}, {"0-30天","31-90天","91-180天","181-365天","365天以上"}))), LOOKUP(TODAY()-Z1832, {0,31,91,181,366}, {"0-30天","31-90天","91-180天","181-365天","365天以上"})))</f>
        <v>Closed</v>
      </c>
      <c r="E1832" s="67" t="str" cm="1">
        <f t="array" ref="E1832">IF(A1832&lt;&gt;"kbb", "", IF(IFERROR(VALUE(V1832), 0)=MAX(INDEX(($A$2:$A$4929="kbb")*($L$2:$L$4929=L1832)*IFERROR(VALUE($V$2:$V$4929), 0), 0)), "最新", "歷史重複"))</f>
        <v/>
      </c>
      <c r="F1832" t="s">
        <v>8344</v>
      </c>
      <c r="G1832" t="s">
        <v>29</v>
      </c>
      <c r="H1832" t="s">
        <v>30</v>
      </c>
      <c r="I1832" t="s">
        <v>6154</v>
      </c>
      <c r="J1832" t="s">
        <v>8345</v>
      </c>
      <c r="K1832" t="s">
        <v>8346</v>
      </c>
      <c r="L1832" t="s">
        <v>8362</v>
      </c>
      <c r="M1832" t="s">
        <v>2359</v>
      </c>
      <c r="N1832" t="s">
        <v>2360</v>
      </c>
      <c r="O1832" t="s">
        <v>37</v>
      </c>
      <c r="P1832" t="s">
        <v>8363</v>
      </c>
      <c r="Q1832" t="s">
        <v>38</v>
      </c>
      <c r="R1832" t="s">
        <v>1881</v>
      </c>
      <c r="S1832" t="s">
        <v>8349</v>
      </c>
      <c r="T1832" t="s">
        <v>8364</v>
      </c>
      <c r="U1832" t="s">
        <v>8355</v>
      </c>
      <c r="V1832" t="s">
        <v>8355</v>
      </c>
      <c r="W1832" t="s">
        <v>37</v>
      </c>
      <c r="X1832" t="s">
        <v>37</v>
      </c>
      <c r="Y1832" t="s">
        <v>37</v>
      </c>
      <c r="Z1832" t="s">
        <v>8365</v>
      </c>
      <c r="AA1832" t="s">
        <v>44</v>
      </c>
      <c r="AB1832" t="s">
        <v>44</v>
      </c>
      <c r="AC1832" t="s">
        <v>45</v>
      </c>
      <c r="AD1832" t="s">
        <v>1532</v>
      </c>
      <c r="AE1832" t="s">
        <v>7487</v>
      </c>
      <c r="AF1832" t="s">
        <v>48</v>
      </c>
      <c r="AG1832">
        <v>621995</v>
      </c>
      <c r="AH1832">
        <v>1</v>
      </c>
      <c r="AI1832">
        <v>1</v>
      </c>
    </row>
    <row r="1833" spans="1:35" ht="16.850000000000001" customHeight="1">
      <c r="A1833" s="65" t="str">
        <f>IF(L1833="","",IF(COUNTIF(Wip!K:K,L1833)=0,IF(W1833="","KGB","KBB"),IF(AND(_xlfn.IFNA(VLOOKUP(L1833,Wip!K:M,3,0),"")="Y",Q1833="MTCAPPLYCONF"),"On Hold",IF(W1833="","KGB","KBB"))))</f>
        <v>KGB</v>
      </c>
      <c r="B1833" s="65" t="str">
        <f>IF(A1833="on hold", "on hold",
 IF(A1833="KGB", "Standard Shipment",
  IF(IFERROR(IFERROR(VLOOKUP(L1833, List!D:J, 7, 0), VLOOKUP(L1833&amp;"", List!D:J, 7, 0)), 0)=0,
   IF(IFERROR(IFERROR(VLOOKUP(L1833, 'CND List'!$A:$C, 3, 0), VLOOKUP(L1833&amp;"", 'CND List'!$A:$C, 3, 0)), 0)=0,
    IF(A1833="KBB", "-", ""),
    IFERROR(VLOOKUP(L1833, 'CND List'!$A:$C, 3, 0), VLOOKUP(L1833&amp;"", 'CND List'!$A:$C, 3, 0))
   ),
   IFERROR(VLOOKUP(L1833, List!D:J, 7, 0), VLOOKUP(L1833&amp;"", List!D:J, 7, 0))
  )
 )
)</f>
        <v>Standard Shipment</v>
      </c>
      <c r="C1833" s="66" t="str">
        <f t="shared" si="29"/>
        <v>Standard Shipment</v>
      </c>
      <c r="D1833" s="67" t="str">
        <f ca="1">IF(C1833="Local Scrap","Closed",IFERROR(IF(A1833="kgb","Closed",IF(MID(C1833,5,1)="Q","Closed",LOOKUP(TODAY()-W1833, {0,31,91,181,366}, {"0-30天","31-90天","91-180天","181-365天","365天以上"}))), LOOKUP(TODAY()-Z1833, {0,31,91,181,366}, {"0-30天","31-90天","91-180天","181-365天","365天以上"})))</f>
        <v>Closed</v>
      </c>
      <c r="E1833" s="67" t="str" cm="1">
        <f t="array" ref="E1833">IF(A1833&lt;&gt;"kbb", "", IF(IFERROR(VALUE(V1833), 0)=MAX(INDEX(($A$2:$A$4929="kbb")*($L$2:$L$4929=L1833)*IFERROR(VALUE($V$2:$V$4929), 0), 0)), "最新", "歷史重複"))</f>
        <v/>
      </c>
      <c r="F1833" t="s">
        <v>8344</v>
      </c>
      <c r="G1833" t="s">
        <v>29</v>
      </c>
      <c r="H1833" t="s">
        <v>30</v>
      </c>
      <c r="I1833" t="s">
        <v>6154</v>
      </c>
      <c r="J1833" t="s">
        <v>8345</v>
      </c>
      <c r="K1833" t="s">
        <v>8346</v>
      </c>
      <c r="L1833" t="s">
        <v>8366</v>
      </c>
      <c r="M1833" t="s">
        <v>1746</v>
      </c>
      <c r="N1833" t="s">
        <v>1747</v>
      </c>
      <c r="O1833" t="s">
        <v>37</v>
      </c>
      <c r="P1833" t="s">
        <v>8367</v>
      </c>
      <c r="Q1833" t="s">
        <v>38</v>
      </c>
      <c r="R1833" t="s">
        <v>1881</v>
      </c>
      <c r="S1833" t="s">
        <v>8349</v>
      </c>
      <c r="T1833" t="s">
        <v>8368</v>
      </c>
      <c r="U1833" t="s">
        <v>8294</v>
      </c>
      <c r="V1833" t="s">
        <v>8294</v>
      </c>
      <c r="W1833" t="s">
        <v>37</v>
      </c>
      <c r="X1833" t="s">
        <v>37</v>
      </c>
      <c r="Y1833" t="s">
        <v>37</v>
      </c>
      <c r="Z1833" t="s">
        <v>8369</v>
      </c>
      <c r="AA1833" t="s">
        <v>44</v>
      </c>
      <c r="AB1833" t="s">
        <v>44</v>
      </c>
      <c r="AC1833" t="s">
        <v>45</v>
      </c>
      <c r="AD1833" t="s">
        <v>1532</v>
      </c>
      <c r="AE1833" t="s">
        <v>8296</v>
      </c>
      <c r="AF1833" t="s">
        <v>48</v>
      </c>
      <c r="AG1833">
        <v>622104</v>
      </c>
      <c r="AH1833">
        <v>1</v>
      </c>
      <c r="AI1833">
        <v>1</v>
      </c>
    </row>
    <row r="1834" spans="1:35" ht="16.850000000000001" customHeight="1">
      <c r="A1834" s="65" t="str">
        <f>IF(L1834="","",IF(COUNTIF(Wip!K:K,L1834)=0,IF(W1834="","KGB","KBB"),IF(AND(_xlfn.IFNA(VLOOKUP(L1834,Wip!K:M,3,0),"")="Y",Q1834="MTCAPPLYCONF"),"On Hold",IF(W1834="","KGB","KBB"))))</f>
        <v>KBB</v>
      </c>
      <c r="B1834" s="65">
        <f>IF(A1834="on hold", "on hold",
 IF(A1834="KGB", "Standard Shipment",
  IF(IFERROR(IFERROR(VLOOKUP(L1834, List!D:J, 7, 0), VLOOKUP(L1834&amp;"", List!D:J, 7, 0)), 0)=0,
   IF(IFERROR(IFERROR(VLOOKUP(L1834, 'CND List'!$A:$C, 3, 0), VLOOKUP(L1834&amp;"", 'CND List'!$A:$C, 3, 0)), 0)=0,
    IF(A1834="KBB", "-", ""),
    IFERROR(VLOOKUP(L1834, 'CND List'!$A:$C, 3, 0), VLOOKUP(L1834&amp;"", 'CND List'!$A:$C, 3, 0))
   ),
   IFERROR(VLOOKUP(L1834, List!D:J, 7, 0), VLOOKUP(L1834&amp;"", List!D:J, 7, 0))
  )
 )
)</f>
        <v>46126</v>
      </c>
      <c r="C1834" s="66" t="str">
        <f t="shared" si="29"/>
        <v>2026Q2</v>
      </c>
      <c r="D1834" s="67" t="str">
        <f ca="1">IF(C1834="Local Scrap","Closed",IFERROR(IF(A1834="kgb","Closed",IF(MID(C1834,5,1)="Q","Closed",LOOKUP(TODAY()-W1834, {0,31,91,181,366}, {"0-30天","31-90天","91-180天","181-365天","365天以上"}))), LOOKUP(TODAY()-Z1834, {0,31,91,181,366}, {"0-30天","31-90天","91-180天","181-365天","365天以上"})))</f>
        <v>Closed</v>
      </c>
      <c r="E1834" s="67" t="str" cm="1">
        <f t="array" ref="E1834">IF(A1834&lt;&gt;"kbb", "", IF(IFERROR(VALUE(V1834), 0)=MAX(INDEX(($A$2:$A$4929="kbb")*($L$2:$L$4929=L1834)*IFERROR(VALUE($V$2:$V$4929), 0), 0)), "最新", "歷史重複"))</f>
        <v>最新</v>
      </c>
      <c r="F1834" t="s">
        <v>8344</v>
      </c>
      <c r="G1834" t="s">
        <v>29</v>
      </c>
      <c r="H1834" t="s">
        <v>30</v>
      </c>
      <c r="I1834" t="s">
        <v>6154</v>
      </c>
      <c r="J1834" t="s">
        <v>8345</v>
      </c>
      <c r="K1834" t="s">
        <v>8346</v>
      </c>
      <c r="L1834" t="s">
        <v>8370</v>
      </c>
      <c r="M1834" t="s">
        <v>4508</v>
      </c>
      <c r="N1834" t="s">
        <v>1296</v>
      </c>
      <c r="O1834" t="s">
        <v>37</v>
      </c>
      <c r="P1834" t="s">
        <v>8370</v>
      </c>
      <c r="Q1834" t="s">
        <v>38</v>
      </c>
      <c r="R1834" t="s">
        <v>1881</v>
      </c>
      <c r="S1834" t="s">
        <v>8349</v>
      </c>
      <c r="T1834" t="s">
        <v>37</v>
      </c>
      <c r="U1834" t="s">
        <v>37</v>
      </c>
      <c r="V1834" t="s">
        <v>8371</v>
      </c>
      <c r="W1834" t="s">
        <v>2806</v>
      </c>
      <c r="X1834" t="s">
        <v>114</v>
      </c>
      <c r="Y1834" t="s">
        <v>8372</v>
      </c>
      <c r="Z1834" t="s">
        <v>8373</v>
      </c>
      <c r="AA1834" t="s">
        <v>44</v>
      </c>
      <c r="AB1834" t="s">
        <v>44</v>
      </c>
      <c r="AC1834" t="s">
        <v>117</v>
      </c>
      <c r="AD1834" t="s">
        <v>1302</v>
      </c>
      <c r="AE1834" t="s">
        <v>37</v>
      </c>
      <c r="AF1834" t="s">
        <v>37</v>
      </c>
      <c r="AG1834" t="s">
        <v>37</v>
      </c>
      <c r="AH1834" t="s">
        <v>37</v>
      </c>
      <c r="AI1834" t="s">
        <v>37</v>
      </c>
    </row>
    <row r="1835" spans="1:35" ht="16.850000000000001" customHeight="1">
      <c r="A1835" s="65" t="str">
        <f>IF(L1835="","",IF(COUNTIF(Wip!K:K,L1835)=0,IF(W1835="","KGB","KBB"),IF(AND(_xlfn.IFNA(VLOOKUP(L1835,Wip!K:M,3,0),"")="Y",Q1835="MTCAPPLYCONF"),"On Hold",IF(W1835="","KGB","KBB"))))</f>
        <v>KGB</v>
      </c>
      <c r="B1835" s="65" t="str">
        <f>IF(A1835="on hold", "on hold",
 IF(A1835="KGB", "Standard Shipment",
  IF(IFERROR(IFERROR(VLOOKUP(L1835, List!D:J, 7, 0), VLOOKUP(L1835&amp;"", List!D:J, 7, 0)), 0)=0,
   IF(IFERROR(IFERROR(VLOOKUP(L1835, 'CND List'!$A:$C, 3, 0), VLOOKUP(L1835&amp;"", 'CND List'!$A:$C, 3, 0)), 0)=0,
    IF(A1835="KBB", "-", ""),
    IFERROR(VLOOKUP(L1835, 'CND List'!$A:$C, 3, 0), VLOOKUP(L1835&amp;"", 'CND List'!$A:$C, 3, 0))
   ),
   IFERROR(VLOOKUP(L1835, List!D:J, 7, 0), VLOOKUP(L1835&amp;"", List!D:J, 7, 0))
  )
 )
)</f>
        <v>Standard Shipment</v>
      </c>
      <c r="C1835" s="66" t="str">
        <f t="shared" si="29"/>
        <v>Standard Shipment</v>
      </c>
      <c r="D1835" s="67" t="str">
        <f ca="1">IF(C1835="Local Scrap","Closed",IFERROR(IF(A1835="kgb","Closed",IF(MID(C1835,5,1)="Q","Closed",LOOKUP(TODAY()-W1835, {0,31,91,181,366}, {"0-30天","31-90天","91-180天","181-365天","365天以上"}))), LOOKUP(TODAY()-Z1835, {0,31,91,181,366}, {"0-30天","31-90天","91-180天","181-365天","365天以上"})))</f>
        <v>Closed</v>
      </c>
      <c r="E1835" s="67" t="str" cm="1">
        <f t="array" ref="E1835">IF(A1835&lt;&gt;"kbb", "", IF(IFERROR(VALUE(V1835), 0)=MAX(INDEX(($A$2:$A$4929="kbb")*($L$2:$L$4929=L1835)*IFERROR(VALUE($V$2:$V$4929), 0), 0)), "最新", "歷史重複"))</f>
        <v/>
      </c>
      <c r="F1835" t="s">
        <v>8344</v>
      </c>
      <c r="G1835" t="s">
        <v>29</v>
      </c>
      <c r="H1835" t="s">
        <v>30</v>
      </c>
      <c r="I1835" t="s">
        <v>6154</v>
      </c>
      <c r="J1835" t="s">
        <v>8345</v>
      </c>
      <c r="K1835" t="s">
        <v>8346</v>
      </c>
      <c r="L1835" t="s">
        <v>8374</v>
      </c>
      <c r="M1835" t="s">
        <v>1376</v>
      </c>
      <c r="N1835" t="s">
        <v>1283</v>
      </c>
      <c r="O1835" t="s">
        <v>37</v>
      </c>
      <c r="P1835" t="s">
        <v>8375</v>
      </c>
      <c r="Q1835" t="s">
        <v>38</v>
      </c>
      <c r="R1835" t="s">
        <v>1881</v>
      </c>
      <c r="S1835" t="s">
        <v>8349</v>
      </c>
      <c r="T1835" t="s">
        <v>8376</v>
      </c>
      <c r="U1835" t="s">
        <v>8341</v>
      </c>
      <c r="V1835" t="s">
        <v>8341</v>
      </c>
      <c r="W1835" t="s">
        <v>37</v>
      </c>
      <c r="X1835" t="s">
        <v>37</v>
      </c>
      <c r="Y1835" t="s">
        <v>37</v>
      </c>
      <c r="Z1835" t="s">
        <v>8377</v>
      </c>
      <c r="AA1835" t="s">
        <v>44</v>
      </c>
      <c r="AB1835" t="s">
        <v>44</v>
      </c>
      <c r="AC1835" t="s">
        <v>45</v>
      </c>
      <c r="AD1835" t="s">
        <v>1288</v>
      </c>
      <c r="AE1835" t="s">
        <v>8343</v>
      </c>
      <c r="AF1835" t="s">
        <v>2220</v>
      </c>
      <c r="AG1835">
        <v>622128</v>
      </c>
      <c r="AH1835">
        <v>8.5</v>
      </c>
      <c r="AI1835">
        <v>8.5</v>
      </c>
    </row>
    <row r="1836" spans="1:35" ht="16.850000000000001" customHeight="1">
      <c r="A1836" s="65" t="str">
        <f>IF(L1836="","",IF(COUNTIF(Wip!K:K,L1836)=0,IF(W1836="","KGB","KBB"),IF(AND(_xlfn.IFNA(VLOOKUP(L1836,Wip!K:M,3,0),"")="Y",Q1836="MTCAPPLYCONF"),"On Hold",IF(W1836="","KGB","KBB"))))</f>
        <v>KGB</v>
      </c>
      <c r="B1836" s="65" t="str">
        <f>IF(A1836="on hold", "on hold",
 IF(A1836="KGB", "Standard Shipment",
  IF(IFERROR(IFERROR(VLOOKUP(L1836, List!D:J, 7, 0), VLOOKUP(L1836&amp;"", List!D:J, 7, 0)), 0)=0,
   IF(IFERROR(IFERROR(VLOOKUP(L1836, 'CND List'!$A:$C, 3, 0), VLOOKUP(L1836&amp;"", 'CND List'!$A:$C, 3, 0)), 0)=0,
    IF(A1836="KBB", "-", ""),
    IFERROR(VLOOKUP(L1836, 'CND List'!$A:$C, 3, 0), VLOOKUP(L1836&amp;"", 'CND List'!$A:$C, 3, 0))
   ),
   IFERROR(VLOOKUP(L1836, List!D:J, 7, 0), VLOOKUP(L1836&amp;"", List!D:J, 7, 0))
  )
 )
)</f>
        <v>Standard Shipment</v>
      </c>
      <c r="C1836" s="66" t="str">
        <f t="shared" si="29"/>
        <v>Standard Shipment</v>
      </c>
      <c r="D1836" s="67" t="str">
        <f ca="1">IF(C1836="Local Scrap","Closed",IFERROR(IF(A1836="kgb","Closed",IF(MID(C1836,5,1)="Q","Closed",LOOKUP(TODAY()-W1836, {0,31,91,181,366}, {"0-30天","31-90天","91-180天","181-365天","365天以上"}))), LOOKUP(TODAY()-Z1836, {0,31,91,181,366}, {"0-30天","31-90天","91-180天","181-365天","365天以上"})))</f>
        <v>Closed</v>
      </c>
      <c r="E1836" s="67" t="str" cm="1">
        <f t="array" ref="E1836">IF(A1836&lt;&gt;"kbb", "", IF(IFERROR(VALUE(V1836), 0)=MAX(INDEX(($A$2:$A$4929="kbb")*($L$2:$L$4929=L1836)*IFERROR(VALUE($V$2:$V$4929), 0), 0)), "最新", "歷史重複"))</f>
        <v/>
      </c>
      <c r="F1836" t="s">
        <v>8344</v>
      </c>
      <c r="G1836" t="s">
        <v>29</v>
      </c>
      <c r="H1836" t="s">
        <v>30</v>
      </c>
      <c r="I1836" t="s">
        <v>6154</v>
      </c>
      <c r="J1836" t="s">
        <v>8345</v>
      </c>
      <c r="K1836" t="s">
        <v>8346</v>
      </c>
      <c r="L1836" t="s">
        <v>8378</v>
      </c>
      <c r="M1836" t="s">
        <v>1248</v>
      </c>
      <c r="N1836" t="s">
        <v>1249</v>
      </c>
      <c r="O1836" t="s">
        <v>37</v>
      </c>
      <c r="P1836" t="s">
        <v>8379</v>
      </c>
      <c r="Q1836" t="s">
        <v>38</v>
      </c>
      <c r="R1836" t="s">
        <v>1881</v>
      </c>
      <c r="S1836" t="s">
        <v>8349</v>
      </c>
      <c r="T1836" t="s">
        <v>8380</v>
      </c>
      <c r="U1836" t="s">
        <v>8341</v>
      </c>
      <c r="V1836" t="s">
        <v>8341</v>
      </c>
      <c r="W1836" t="s">
        <v>37</v>
      </c>
      <c r="X1836" t="s">
        <v>37</v>
      </c>
      <c r="Y1836" t="s">
        <v>37</v>
      </c>
      <c r="Z1836" t="s">
        <v>8381</v>
      </c>
      <c r="AA1836" t="s">
        <v>44</v>
      </c>
      <c r="AB1836" t="s">
        <v>44</v>
      </c>
      <c r="AC1836" t="s">
        <v>45</v>
      </c>
      <c r="AD1836" t="s">
        <v>1257</v>
      </c>
      <c r="AE1836" t="s">
        <v>8343</v>
      </c>
      <c r="AF1836" t="s">
        <v>2317</v>
      </c>
      <c r="AG1836">
        <v>622128</v>
      </c>
      <c r="AH1836">
        <v>6.8</v>
      </c>
      <c r="AI1836">
        <v>6.8</v>
      </c>
    </row>
    <row r="1837" spans="1:35" ht="16.850000000000001" customHeight="1">
      <c r="A1837" s="65" t="str">
        <f>IF(L1837="","",IF(COUNTIF(Wip!K:K,L1837)=0,IF(W1837="","KGB","KBB"),IF(AND(_xlfn.IFNA(VLOOKUP(L1837,Wip!K:M,3,0),"")="Y",Q1837="MTCAPPLYCONF"),"On Hold",IF(W1837="","KGB","KBB"))))</f>
        <v>KGB</v>
      </c>
      <c r="B1837" s="65" t="str">
        <f>IF(A1837="on hold", "on hold",
 IF(A1837="KGB", "Standard Shipment",
  IF(IFERROR(IFERROR(VLOOKUP(L1837, List!D:J, 7, 0), VLOOKUP(L1837&amp;"", List!D:J, 7, 0)), 0)=0,
   IF(IFERROR(IFERROR(VLOOKUP(L1837, 'CND List'!$A:$C, 3, 0), VLOOKUP(L1837&amp;"", 'CND List'!$A:$C, 3, 0)), 0)=0,
    IF(A1837="KBB", "-", ""),
    IFERROR(VLOOKUP(L1837, 'CND List'!$A:$C, 3, 0), VLOOKUP(L1837&amp;"", 'CND List'!$A:$C, 3, 0))
   ),
   IFERROR(VLOOKUP(L1837, List!D:J, 7, 0), VLOOKUP(L1837&amp;"", List!D:J, 7, 0))
  )
 )
)</f>
        <v>Standard Shipment</v>
      </c>
      <c r="C1837" s="66" t="str">
        <f t="shared" si="29"/>
        <v>Standard Shipment</v>
      </c>
      <c r="D1837" s="67" t="str">
        <f ca="1">IF(C1837="Local Scrap","Closed",IFERROR(IF(A1837="kgb","Closed",IF(MID(C1837,5,1)="Q","Closed",LOOKUP(TODAY()-W1837, {0,31,91,181,366}, {"0-30天","31-90天","91-180天","181-365天","365天以上"}))), LOOKUP(TODAY()-Z1837, {0,31,91,181,366}, {"0-30天","31-90天","91-180天","181-365天","365天以上"})))</f>
        <v>Closed</v>
      </c>
      <c r="E1837" s="67" t="str" cm="1">
        <f t="array" ref="E1837">IF(A1837&lt;&gt;"kbb", "", IF(IFERROR(VALUE(V1837), 0)=MAX(INDEX(($A$2:$A$4929="kbb")*($L$2:$L$4929=L1837)*IFERROR(VALUE($V$2:$V$4929), 0), 0)), "最新", "歷史重複"))</f>
        <v/>
      </c>
      <c r="F1837" t="s">
        <v>8344</v>
      </c>
      <c r="G1837" t="s">
        <v>29</v>
      </c>
      <c r="H1837" t="s">
        <v>30</v>
      </c>
      <c r="I1837" t="s">
        <v>6154</v>
      </c>
      <c r="J1837" t="s">
        <v>8345</v>
      </c>
      <c r="K1837" t="s">
        <v>8346</v>
      </c>
      <c r="L1837" t="s">
        <v>8382</v>
      </c>
      <c r="M1837" t="s">
        <v>1428</v>
      </c>
      <c r="N1837" t="s">
        <v>1411</v>
      </c>
      <c r="O1837" t="s">
        <v>37</v>
      </c>
      <c r="P1837" t="s">
        <v>8383</v>
      </c>
      <c r="Q1837" t="s">
        <v>38</v>
      </c>
      <c r="R1837" t="s">
        <v>1881</v>
      </c>
      <c r="S1837" t="s">
        <v>8349</v>
      </c>
      <c r="T1837" t="s">
        <v>8384</v>
      </c>
      <c r="U1837" t="s">
        <v>7242</v>
      </c>
      <c r="V1837" t="s">
        <v>7242</v>
      </c>
      <c r="W1837" t="s">
        <v>37</v>
      </c>
      <c r="X1837" t="s">
        <v>37</v>
      </c>
      <c r="Y1837" t="s">
        <v>37</v>
      </c>
      <c r="Z1837" t="s">
        <v>8385</v>
      </c>
      <c r="AA1837" t="s">
        <v>44</v>
      </c>
      <c r="AB1837" t="s">
        <v>44</v>
      </c>
      <c r="AC1837" t="s">
        <v>45</v>
      </c>
      <c r="AD1837" t="s">
        <v>1257</v>
      </c>
      <c r="AE1837" t="s">
        <v>7244</v>
      </c>
      <c r="AF1837" t="s">
        <v>48</v>
      </c>
      <c r="AG1837">
        <v>622065</v>
      </c>
      <c r="AH1837">
        <v>1</v>
      </c>
      <c r="AI1837">
        <v>1</v>
      </c>
    </row>
    <row r="1838" spans="1:35" ht="16.850000000000001" customHeight="1">
      <c r="A1838" s="65" t="str">
        <f>IF(L1838="","",IF(COUNTIF(Wip!K:K,L1838)=0,IF(W1838="","KGB","KBB"),IF(AND(_xlfn.IFNA(VLOOKUP(L1838,Wip!K:M,3,0),"")="Y",Q1838="MTCAPPLYCONF"),"On Hold",IF(W1838="","KGB","KBB"))))</f>
        <v>KGB</v>
      </c>
      <c r="B1838" s="65" t="str">
        <f>IF(A1838="on hold", "on hold",
 IF(A1838="KGB", "Standard Shipment",
  IF(IFERROR(IFERROR(VLOOKUP(L1838, List!D:J, 7, 0), VLOOKUP(L1838&amp;"", List!D:J, 7, 0)), 0)=0,
   IF(IFERROR(IFERROR(VLOOKUP(L1838, 'CND List'!$A:$C, 3, 0), VLOOKUP(L1838&amp;"", 'CND List'!$A:$C, 3, 0)), 0)=0,
    IF(A1838="KBB", "-", ""),
    IFERROR(VLOOKUP(L1838, 'CND List'!$A:$C, 3, 0), VLOOKUP(L1838&amp;"", 'CND List'!$A:$C, 3, 0))
   ),
   IFERROR(VLOOKUP(L1838, List!D:J, 7, 0), VLOOKUP(L1838&amp;"", List!D:J, 7, 0))
  )
 )
)</f>
        <v>Standard Shipment</v>
      </c>
      <c r="C1838" s="66" t="str">
        <f t="shared" si="29"/>
        <v>Standard Shipment</v>
      </c>
      <c r="D1838" s="67" t="str">
        <f ca="1">IF(C1838="Local Scrap","Closed",IFERROR(IF(A1838="kgb","Closed",IF(MID(C1838,5,1)="Q","Closed",LOOKUP(TODAY()-W1838, {0,31,91,181,366}, {"0-30天","31-90天","91-180天","181-365天","365天以上"}))), LOOKUP(TODAY()-Z1838, {0,31,91,181,366}, {"0-30天","31-90天","91-180天","181-365天","365天以上"})))</f>
        <v>Closed</v>
      </c>
      <c r="E1838" s="67" t="str" cm="1">
        <f t="array" ref="E1838">IF(A1838&lt;&gt;"kbb", "", IF(IFERROR(VALUE(V1838), 0)=MAX(INDEX(($A$2:$A$4929="kbb")*($L$2:$L$4929=L1838)*IFERROR(VALUE($V$2:$V$4929), 0), 0)), "最新", "歷史重複"))</f>
        <v/>
      </c>
      <c r="F1838" t="s">
        <v>8344</v>
      </c>
      <c r="G1838" t="s">
        <v>29</v>
      </c>
      <c r="H1838" t="s">
        <v>30</v>
      </c>
      <c r="I1838" t="s">
        <v>6154</v>
      </c>
      <c r="J1838" t="s">
        <v>8345</v>
      </c>
      <c r="K1838" t="s">
        <v>8346</v>
      </c>
      <c r="L1838" t="s">
        <v>8386</v>
      </c>
      <c r="M1838" t="s">
        <v>4170</v>
      </c>
      <c r="N1838" t="s">
        <v>4171</v>
      </c>
      <c r="O1838" t="s">
        <v>37</v>
      </c>
      <c r="P1838" t="s">
        <v>8387</v>
      </c>
      <c r="Q1838" t="s">
        <v>38</v>
      </c>
      <c r="R1838" t="s">
        <v>1881</v>
      </c>
      <c r="S1838" t="s">
        <v>8349</v>
      </c>
      <c r="T1838" t="s">
        <v>8388</v>
      </c>
      <c r="U1838" t="s">
        <v>7242</v>
      </c>
      <c r="V1838" t="s">
        <v>7242</v>
      </c>
      <c r="W1838" t="s">
        <v>37</v>
      </c>
      <c r="X1838" t="s">
        <v>37</v>
      </c>
      <c r="Y1838" t="s">
        <v>37</v>
      </c>
      <c r="Z1838" t="s">
        <v>8389</v>
      </c>
      <c r="AA1838" t="s">
        <v>44</v>
      </c>
      <c r="AB1838" t="s">
        <v>44</v>
      </c>
      <c r="AC1838" t="s">
        <v>45</v>
      </c>
      <c r="AD1838" t="s">
        <v>1302</v>
      </c>
      <c r="AE1838" t="s">
        <v>7244</v>
      </c>
      <c r="AF1838" t="s">
        <v>48</v>
      </c>
      <c r="AG1838">
        <v>622065</v>
      </c>
      <c r="AH1838">
        <v>1</v>
      </c>
      <c r="AI1838">
        <v>1</v>
      </c>
    </row>
    <row r="1839" spans="1:35" ht="16.850000000000001" customHeight="1">
      <c r="A1839" s="65" t="str">
        <f>IF(L1839="","",IF(COUNTIF(Wip!K:K,L1839)=0,IF(W1839="","KGB","KBB"),IF(AND(_xlfn.IFNA(VLOOKUP(L1839,Wip!K:M,3,0),"")="Y",Q1839="MTCAPPLYCONF"),"On Hold",IF(W1839="","KGB","KBB"))))</f>
        <v>KBB</v>
      </c>
      <c r="B1839" s="65">
        <f>IF(A1839="on hold", "on hold",
 IF(A1839="KGB", "Standard Shipment",
  IF(IFERROR(IFERROR(VLOOKUP(L1839, List!D:J, 7, 0), VLOOKUP(L1839&amp;"", List!D:J, 7, 0)), 0)=0,
   IF(IFERROR(IFERROR(VLOOKUP(L1839, 'CND List'!$A:$C, 3, 0), VLOOKUP(L1839&amp;"", 'CND List'!$A:$C, 3, 0)), 0)=0,
    IF(A1839="KBB", "-", ""),
    IFERROR(VLOOKUP(L1839, 'CND List'!$A:$C, 3, 0), VLOOKUP(L1839&amp;"", 'CND List'!$A:$C, 3, 0))
   ),
   IFERROR(VLOOKUP(L1839, List!D:J, 7, 0), VLOOKUP(L1839&amp;"", List!D:J, 7, 0))
  )
 )
)</f>
        <v>46281</v>
      </c>
      <c r="C1839" s="66" t="str">
        <f t="shared" si="29"/>
        <v>2026Q3</v>
      </c>
      <c r="D1839" s="67" t="str">
        <f ca="1">IF(C1839="Local Scrap","Closed",IFERROR(IF(A1839="kgb","Closed",IF(MID(C1839,5,1)="Q","Closed",LOOKUP(TODAY()-W1839, {0,31,91,181,366}, {"0-30天","31-90天","91-180天","181-365天","365天以上"}))), LOOKUP(TODAY()-Z1839, {0,31,91,181,366}, {"0-30天","31-90天","91-180天","181-365天","365天以上"})))</f>
        <v>Closed</v>
      </c>
      <c r="E1839" s="67" t="str" cm="1">
        <f t="array" ref="E1839">IF(A1839&lt;&gt;"kbb", "", IF(IFERROR(VALUE(V1839), 0)=MAX(INDEX(($A$2:$A$4929="kbb")*($L$2:$L$4929=L1839)*IFERROR(VALUE($V$2:$V$4929), 0), 0)), "最新", "歷史重複"))</f>
        <v>最新</v>
      </c>
      <c r="F1839" t="s">
        <v>8344</v>
      </c>
      <c r="G1839" t="s">
        <v>29</v>
      </c>
      <c r="H1839" t="s">
        <v>30</v>
      </c>
      <c r="I1839" t="s">
        <v>6154</v>
      </c>
      <c r="J1839" t="s">
        <v>8345</v>
      </c>
      <c r="K1839" t="s">
        <v>8346</v>
      </c>
      <c r="L1839" t="s">
        <v>8390</v>
      </c>
      <c r="M1839" t="s">
        <v>2936</v>
      </c>
      <c r="N1839" t="s">
        <v>2937</v>
      </c>
      <c r="O1839" t="s">
        <v>37</v>
      </c>
      <c r="P1839" t="s">
        <v>8390</v>
      </c>
      <c r="Q1839" t="s">
        <v>38</v>
      </c>
      <c r="R1839" t="s">
        <v>39</v>
      </c>
      <c r="S1839" t="s">
        <v>8349</v>
      </c>
      <c r="T1839" t="s">
        <v>37</v>
      </c>
      <c r="U1839" t="s">
        <v>37</v>
      </c>
      <c r="V1839" t="s">
        <v>8391</v>
      </c>
      <c r="W1839" t="s">
        <v>517</v>
      </c>
      <c r="X1839" t="s">
        <v>114</v>
      </c>
      <c r="Y1839" t="s">
        <v>518</v>
      </c>
      <c r="Z1839" t="s">
        <v>8392</v>
      </c>
      <c r="AA1839" t="s">
        <v>44</v>
      </c>
      <c r="AB1839" t="s">
        <v>44</v>
      </c>
      <c r="AC1839" t="s">
        <v>117</v>
      </c>
      <c r="AD1839" t="s">
        <v>1847</v>
      </c>
      <c r="AE1839" t="s">
        <v>37</v>
      </c>
      <c r="AF1839" t="s">
        <v>37</v>
      </c>
      <c r="AG1839" t="s">
        <v>37</v>
      </c>
      <c r="AH1839" t="s">
        <v>37</v>
      </c>
      <c r="AI1839" t="s">
        <v>37</v>
      </c>
    </row>
    <row r="1840" spans="1:35" ht="16.850000000000001" customHeight="1">
      <c r="A1840" s="65" t="str">
        <f>IF(L1840="","",IF(COUNTIF(Wip!K:K,L1840)=0,IF(W1840="","KGB","KBB"),IF(AND(_xlfn.IFNA(VLOOKUP(L1840,Wip!K:M,3,0),"")="Y",Q1840="MTCAPPLYCONF"),"On Hold",IF(W1840="","KGB","KBB"))))</f>
        <v>KGB</v>
      </c>
      <c r="B1840" s="65" t="str">
        <f>IF(A1840="on hold", "on hold",
 IF(A1840="KGB", "Standard Shipment",
  IF(IFERROR(IFERROR(VLOOKUP(L1840, List!D:J, 7, 0), VLOOKUP(L1840&amp;"", List!D:J, 7, 0)), 0)=0,
   IF(IFERROR(IFERROR(VLOOKUP(L1840, 'CND List'!$A:$C, 3, 0), VLOOKUP(L1840&amp;"", 'CND List'!$A:$C, 3, 0)), 0)=0,
    IF(A1840="KBB", "-", ""),
    IFERROR(VLOOKUP(L1840, 'CND List'!$A:$C, 3, 0), VLOOKUP(L1840&amp;"", 'CND List'!$A:$C, 3, 0))
   ),
   IFERROR(VLOOKUP(L1840, List!D:J, 7, 0), VLOOKUP(L1840&amp;"", List!D:J, 7, 0))
  )
 )
)</f>
        <v>Standard Shipment</v>
      </c>
      <c r="C1840" s="66" t="str">
        <f t="shared" si="29"/>
        <v>Standard Shipment</v>
      </c>
      <c r="D1840" s="67" t="str">
        <f ca="1">IF(C1840="Local Scrap","Closed",IFERROR(IF(A1840="kgb","Closed",IF(MID(C1840,5,1)="Q","Closed",LOOKUP(TODAY()-W1840, {0,31,91,181,366}, {"0-30天","31-90天","91-180天","181-365天","365天以上"}))), LOOKUP(TODAY()-Z1840, {0,31,91,181,366}, {"0-30天","31-90天","91-180天","181-365天","365天以上"})))</f>
        <v>Closed</v>
      </c>
      <c r="E1840" s="67" t="str" cm="1">
        <f t="array" ref="E1840">IF(A1840&lt;&gt;"kbb", "", IF(IFERROR(VALUE(V1840), 0)=MAX(INDEX(($A$2:$A$4929="kbb")*($L$2:$L$4929=L1840)*IFERROR(VALUE($V$2:$V$4929), 0), 0)), "最新", "歷史重複"))</f>
        <v/>
      </c>
      <c r="F1840" t="s">
        <v>8344</v>
      </c>
      <c r="G1840" t="s">
        <v>29</v>
      </c>
      <c r="H1840" t="s">
        <v>30</v>
      </c>
      <c r="I1840" t="s">
        <v>6154</v>
      </c>
      <c r="J1840" t="s">
        <v>8345</v>
      </c>
      <c r="K1840" t="s">
        <v>8346</v>
      </c>
      <c r="L1840" t="s">
        <v>8393</v>
      </c>
      <c r="M1840" t="s">
        <v>7281</v>
      </c>
      <c r="N1840" t="s">
        <v>7282</v>
      </c>
      <c r="O1840" t="s">
        <v>37</v>
      </c>
      <c r="P1840" t="s">
        <v>8394</v>
      </c>
      <c r="Q1840" t="s">
        <v>38</v>
      </c>
      <c r="R1840" t="s">
        <v>53</v>
      </c>
      <c r="S1840" t="s">
        <v>8349</v>
      </c>
      <c r="T1840" t="s">
        <v>8395</v>
      </c>
      <c r="U1840" t="s">
        <v>8396</v>
      </c>
      <c r="V1840" t="s">
        <v>8396</v>
      </c>
      <c r="W1840" t="s">
        <v>37</v>
      </c>
      <c r="X1840" t="s">
        <v>37</v>
      </c>
      <c r="Y1840" t="s">
        <v>37</v>
      </c>
      <c r="Z1840" t="s">
        <v>8397</v>
      </c>
      <c r="AA1840" t="s">
        <v>44</v>
      </c>
      <c r="AB1840" t="s">
        <v>44</v>
      </c>
      <c r="AC1840" t="s">
        <v>45</v>
      </c>
      <c r="AD1840" t="s">
        <v>1302</v>
      </c>
      <c r="AE1840" t="s">
        <v>7267</v>
      </c>
      <c r="AF1840" t="s">
        <v>48</v>
      </c>
      <c r="AG1840">
        <v>621922</v>
      </c>
      <c r="AH1840">
        <v>1</v>
      </c>
      <c r="AI1840">
        <v>1</v>
      </c>
    </row>
    <row r="1841" spans="1:35" ht="16.850000000000001" customHeight="1">
      <c r="A1841" s="65" t="str">
        <f>IF(L1841="","",IF(COUNTIF(Wip!K:K,L1841)=0,IF(W1841="","KGB","KBB"),IF(AND(_xlfn.IFNA(VLOOKUP(L1841,Wip!K:M,3,0),"")="Y",Q1841="MTCAPPLYCONF"),"On Hold",IF(W1841="","KGB","KBB"))))</f>
        <v>KGB</v>
      </c>
      <c r="B1841" s="65" t="str">
        <f>IF(A1841="on hold", "on hold",
 IF(A1841="KGB", "Standard Shipment",
  IF(IFERROR(IFERROR(VLOOKUP(L1841, List!D:J, 7, 0), VLOOKUP(L1841&amp;"", List!D:J, 7, 0)), 0)=0,
   IF(IFERROR(IFERROR(VLOOKUP(L1841, 'CND List'!$A:$C, 3, 0), VLOOKUP(L1841&amp;"", 'CND List'!$A:$C, 3, 0)), 0)=0,
    IF(A1841="KBB", "-", ""),
    IFERROR(VLOOKUP(L1841, 'CND List'!$A:$C, 3, 0), VLOOKUP(L1841&amp;"", 'CND List'!$A:$C, 3, 0))
   ),
   IFERROR(VLOOKUP(L1841, List!D:J, 7, 0), VLOOKUP(L1841&amp;"", List!D:J, 7, 0))
  )
 )
)</f>
        <v>Standard Shipment</v>
      </c>
      <c r="C1841" s="66" t="str">
        <f t="shared" si="29"/>
        <v>Standard Shipment</v>
      </c>
      <c r="D1841" s="67" t="str">
        <f ca="1">IF(C1841="Local Scrap","Closed",IFERROR(IF(A1841="kgb","Closed",IF(MID(C1841,5,1)="Q","Closed",LOOKUP(TODAY()-W1841, {0,31,91,181,366}, {"0-30天","31-90天","91-180天","181-365天","365天以上"}))), LOOKUP(TODAY()-Z1841, {0,31,91,181,366}, {"0-30天","31-90天","91-180天","181-365天","365天以上"})))</f>
        <v>Closed</v>
      </c>
      <c r="E1841" s="67" t="str" cm="1">
        <f t="array" ref="E1841">IF(A1841&lt;&gt;"kbb", "", IF(IFERROR(VALUE(V1841), 0)=MAX(INDEX(($A$2:$A$4929="kbb")*($L$2:$L$4929=L1841)*IFERROR(VALUE($V$2:$V$4929), 0), 0)), "最新", "歷史重複"))</f>
        <v/>
      </c>
      <c r="F1841" t="s">
        <v>8344</v>
      </c>
      <c r="G1841" t="s">
        <v>29</v>
      </c>
      <c r="H1841" t="s">
        <v>30</v>
      </c>
      <c r="I1841" t="s">
        <v>6154</v>
      </c>
      <c r="J1841" t="s">
        <v>8345</v>
      </c>
      <c r="K1841" t="s">
        <v>8346</v>
      </c>
      <c r="L1841" t="s">
        <v>8398</v>
      </c>
      <c r="M1841" t="s">
        <v>1390</v>
      </c>
      <c r="N1841" t="s">
        <v>1391</v>
      </c>
      <c r="O1841" t="s">
        <v>37</v>
      </c>
      <c r="P1841" t="s">
        <v>8399</v>
      </c>
      <c r="Q1841" t="s">
        <v>38</v>
      </c>
      <c r="R1841" t="s">
        <v>53</v>
      </c>
      <c r="S1841" t="s">
        <v>8349</v>
      </c>
      <c r="T1841" t="s">
        <v>8400</v>
      </c>
      <c r="U1841" t="s">
        <v>8396</v>
      </c>
      <c r="V1841" t="s">
        <v>8396</v>
      </c>
      <c r="W1841" t="s">
        <v>37</v>
      </c>
      <c r="X1841" t="s">
        <v>37</v>
      </c>
      <c r="Y1841" t="s">
        <v>37</v>
      </c>
      <c r="Z1841" t="s">
        <v>8401</v>
      </c>
      <c r="AA1841" t="s">
        <v>44</v>
      </c>
      <c r="AB1841" t="s">
        <v>44</v>
      </c>
      <c r="AC1841" t="s">
        <v>45</v>
      </c>
      <c r="AD1841" t="s">
        <v>1302</v>
      </c>
      <c r="AE1841" t="s">
        <v>7267</v>
      </c>
      <c r="AF1841" t="s">
        <v>48</v>
      </c>
      <c r="AG1841">
        <v>621922</v>
      </c>
      <c r="AH1841">
        <v>1</v>
      </c>
      <c r="AI1841">
        <v>1</v>
      </c>
    </row>
    <row r="1842" spans="1:35" ht="16.850000000000001" customHeight="1">
      <c r="A1842" s="65" t="str">
        <f>IF(L1842="","",IF(COUNTIF(Wip!K:K,L1842)=0,IF(W1842="","KGB","KBB"),IF(AND(_xlfn.IFNA(VLOOKUP(L1842,Wip!K:M,3,0),"")="Y",Q1842="MTCAPPLYCONF"),"On Hold",IF(W1842="","KGB","KBB"))))</f>
        <v>KGB</v>
      </c>
      <c r="B1842" s="65" t="str">
        <f>IF(A1842="on hold", "on hold",
 IF(A1842="KGB", "Standard Shipment",
  IF(IFERROR(IFERROR(VLOOKUP(L1842, List!D:J, 7, 0), VLOOKUP(L1842&amp;"", List!D:J, 7, 0)), 0)=0,
   IF(IFERROR(IFERROR(VLOOKUP(L1842, 'CND List'!$A:$C, 3, 0), VLOOKUP(L1842&amp;"", 'CND List'!$A:$C, 3, 0)), 0)=0,
    IF(A1842="KBB", "-", ""),
    IFERROR(VLOOKUP(L1842, 'CND List'!$A:$C, 3, 0), VLOOKUP(L1842&amp;"", 'CND List'!$A:$C, 3, 0))
   ),
   IFERROR(VLOOKUP(L1842, List!D:J, 7, 0), VLOOKUP(L1842&amp;"", List!D:J, 7, 0))
  )
 )
)</f>
        <v>Standard Shipment</v>
      </c>
      <c r="C1842" s="66" t="str">
        <f t="shared" si="29"/>
        <v>Standard Shipment</v>
      </c>
      <c r="D1842" s="67" t="str">
        <f ca="1">IF(C1842="Local Scrap","Closed",IFERROR(IF(A1842="kgb","Closed",IF(MID(C1842,5,1)="Q","Closed",LOOKUP(TODAY()-W1842, {0,31,91,181,366}, {"0-30天","31-90天","91-180天","181-365天","365天以上"}))), LOOKUP(TODAY()-Z1842, {0,31,91,181,366}, {"0-30天","31-90天","91-180天","181-365天","365天以上"})))</f>
        <v>Closed</v>
      </c>
      <c r="E1842" s="67" t="str" cm="1">
        <f t="array" ref="E1842">IF(A1842&lt;&gt;"kbb", "", IF(IFERROR(VALUE(V1842), 0)=MAX(INDEX(($A$2:$A$4929="kbb")*($L$2:$L$4929=L1842)*IFERROR(VALUE($V$2:$V$4929), 0), 0)), "最新", "歷史重複"))</f>
        <v/>
      </c>
      <c r="F1842" t="s">
        <v>8344</v>
      </c>
      <c r="G1842" t="s">
        <v>29</v>
      </c>
      <c r="H1842" t="s">
        <v>30</v>
      </c>
      <c r="I1842" t="s">
        <v>6154</v>
      </c>
      <c r="J1842" t="s">
        <v>8345</v>
      </c>
      <c r="K1842" t="s">
        <v>8346</v>
      </c>
      <c r="L1842" t="s">
        <v>8402</v>
      </c>
      <c r="M1842" t="s">
        <v>2075</v>
      </c>
      <c r="N1842" t="s">
        <v>2007</v>
      </c>
      <c r="O1842" t="s">
        <v>37</v>
      </c>
      <c r="P1842" t="s">
        <v>8403</v>
      </c>
      <c r="Q1842" t="s">
        <v>38</v>
      </c>
      <c r="R1842" t="s">
        <v>53</v>
      </c>
      <c r="S1842" t="s">
        <v>8349</v>
      </c>
      <c r="T1842" t="s">
        <v>8404</v>
      </c>
      <c r="U1842" t="s">
        <v>8396</v>
      </c>
      <c r="V1842" t="s">
        <v>8396</v>
      </c>
      <c r="W1842" t="s">
        <v>37</v>
      </c>
      <c r="X1842" t="s">
        <v>37</v>
      </c>
      <c r="Y1842" t="s">
        <v>37</v>
      </c>
      <c r="Z1842" t="s">
        <v>8405</v>
      </c>
      <c r="AA1842" t="s">
        <v>44</v>
      </c>
      <c r="AB1842" t="s">
        <v>44</v>
      </c>
      <c r="AC1842" t="s">
        <v>45</v>
      </c>
      <c r="AD1842" t="s">
        <v>1847</v>
      </c>
      <c r="AE1842" t="s">
        <v>7267</v>
      </c>
      <c r="AF1842" t="s">
        <v>48</v>
      </c>
      <c r="AG1842">
        <v>621922</v>
      </c>
      <c r="AH1842">
        <v>1</v>
      </c>
      <c r="AI1842">
        <v>1</v>
      </c>
    </row>
    <row r="1843" spans="1:35" ht="16.850000000000001" customHeight="1">
      <c r="A1843" s="65" t="str">
        <f>IF(L1843="","",IF(COUNTIF(Wip!K:K,L1843)=0,IF(W1843="","KGB","KBB"),IF(AND(_xlfn.IFNA(VLOOKUP(L1843,Wip!K:M,3,0),"")="Y",Q1843="MTCAPPLYCONF"),"On Hold",IF(W1843="","KGB","KBB"))))</f>
        <v>KGB</v>
      </c>
      <c r="B1843" s="65" t="str">
        <f>IF(A1843="on hold", "on hold",
 IF(A1843="KGB", "Standard Shipment",
  IF(IFERROR(IFERROR(VLOOKUP(L1843, List!D:J, 7, 0), VLOOKUP(L1843&amp;"", List!D:J, 7, 0)), 0)=0,
   IF(IFERROR(IFERROR(VLOOKUP(L1843, 'CND List'!$A:$C, 3, 0), VLOOKUP(L1843&amp;"", 'CND List'!$A:$C, 3, 0)), 0)=0,
    IF(A1843="KBB", "-", ""),
    IFERROR(VLOOKUP(L1843, 'CND List'!$A:$C, 3, 0), VLOOKUP(L1843&amp;"", 'CND List'!$A:$C, 3, 0))
   ),
   IFERROR(VLOOKUP(L1843, List!D:J, 7, 0), VLOOKUP(L1843&amp;"", List!D:J, 7, 0))
  )
 )
)</f>
        <v>Standard Shipment</v>
      </c>
      <c r="C1843" s="66" t="str">
        <f t="shared" si="29"/>
        <v>Standard Shipment</v>
      </c>
      <c r="D1843" s="67" t="str">
        <f ca="1">IF(C1843="Local Scrap","Closed",IFERROR(IF(A1843="kgb","Closed",IF(MID(C1843,5,1)="Q","Closed",LOOKUP(TODAY()-W1843, {0,31,91,181,366}, {"0-30天","31-90天","91-180天","181-365天","365天以上"}))), LOOKUP(TODAY()-Z1843, {0,31,91,181,366}, {"0-30天","31-90天","91-180天","181-365天","365天以上"})))</f>
        <v>Closed</v>
      </c>
      <c r="E1843" s="67" t="str" cm="1">
        <f t="array" ref="E1843">IF(A1843&lt;&gt;"kbb", "", IF(IFERROR(VALUE(V1843), 0)=MAX(INDEX(($A$2:$A$4929="kbb")*($L$2:$L$4929=L1843)*IFERROR(VALUE($V$2:$V$4929), 0), 0)), "最新", "歷史重複"))</f>
        <v/>
      </c>
      <c r="F1843" t="s">
        <v>8344</v>
      </c>
      <c r="G1843" t="s">
        <v>29</v>
      </c>
      <c r="H1843" t="s">
        <v>30</v>
      </c>
      <c r="I1843" t="s">
        <v>6154</v>
      </c>
      <c r="J1843" t="s">
        <v>8345</v>
      </c>
      <c r="K1843" t="s">
        <v>8346</v>
      </c>
      <c r="L1843" t="s">
        <v>8406</v>
      </c>
      <c r="M1843" t="s">
        <v>4265</v>
      </c>
      <c r="N1843" t="s">
        <v>2055</v>
      </c>
      <c r="O1843" t="s">
        <v>37</v>
      </c>
      <c r="P1843" t="s">
        <v>8407</v>
      </c>
      <c r="Q1843" t="s">
        <v>38</v>
      </c>
      <c r="R1843" t="s">
        <v>53</v>
      </c>
      <c r="S1843" t="s">
        <v>8349</v>
      </c>
      <c r="T1843" t="s">
        <v>8408</v>
      </c>
      <c r="U1843" t="s">
        <v>8396</v>
      </c>
      <c r="V1843" t="s">
        <v>8396</v>
      </c>
      <c r="W1843" t="s">
        <v>37</v>
      </c>
      <c r="X1843" t="s">
        <v>37</v>
      </c>
      <c r="Y1843" t="s">
        <v>37</v>
      </c>
      <c r="Z1843" t="s">
        <v>8409</v>
      </c>
      <c r="AA1843" t="s">
        <v>44</v>
      </c>
      <c r="AB1843" t="s">
        <v>44</v>
      </c>
      <c r="AC1843" t="s">
        <v>45</v>
      </c>
      <c r="AD1843" t="s">
        <v>1288</v>
      </c>
      <c r="AE1843" t="s">
        <v>7267</v>
      </c>
      <c r="AF1843" t="s">
        <v>48</v>
      </c>
      <c r="AG1843">
        <v>621922</v>
      </c>
      <c r="AH1843">
        <v>1</v>
      </c>
      <c r="AI1843">
        <v>1</v>
      </c>
    </row>
    <row r="1844" spans="1:35" ht="16.850000000000001" customHeight="1">
      <c r="A1844" s="65" t="str">
        <f>IF(L1844="","",IF(COUNTIF(Wip!K:K,L1844)=0,IF(W1844="","KGB","KBB"),IF(AND(_xlfn.IFNA(VLOOKUP(L1844,Wip!K:M,3,0),"")="Y",Q1844="MTCAPPLYCONF"),"On Hold",IF(W1844="","KGB","KBB"))))</f>
        <v>KGB</v>
      </c>
      <c r="B1844" s="65" t="str">
        <f>IF(A1844="on hold", "on hold",
 IF(A1844="KGB", "Standard Shipment",
  IF(IFERROR(IFERROR(VLOOKUP(L1844, List!D:J, 7, 0), VLOOKUP(L1844&amp;"", List!D:J, 7, 0)), 0)=0,
   IF(IFERROR(IFERROR(VLOOKUP(L1844, 'CND List'!$A:$C, 3, 0), VLOOKUP(L1844&amp;"", 'CND List'!$A:$C, 3, 0)), 0)=0,
    IF(A1844="KBB", "-", ""),
    IFERROR(VLOOKUP(L1844, 'CND List'!$A:$C, 3, 0), VLOOKUP(L1844&amp;"", 'CND List'!$A:$C, 3, 0))
   ),
   IFERROR(VLOOKUP(L1844, List!D:J, 7, 0), VLOOKUP(L1844&amp;"", List!D:J, 7, 0))
  )
 )
)</f>
        <v>Standard Shipment</v>
      </c>
      <c r="C1844" s="66" t="str">
        <f t="shared" si="29"/>
        <v>Standard Shipment</v>
      </c>
      <c r="D1844" s="67" t="str">
        <f ca="1">IF(C1844="Local Scrap","Closed",IFERROR(IF(A1844="kgb","Closed",IF(MID(C1844,5,1)="Q","Closed",LOOKUP(TODAY()-W1844, {0,31,91,181,366}, {"0-30天","31-90天","91-180天","181-365天","365天以上"}))), LOOKUP(TODAY()-Z1844, {0,31,91,181,366}, {"0-30天","31-90天","91-180天","181-365天","365天以上"})))</f>
        <v>Closed</v>
      </c>
      <c r="E1844" s="67" t="str" cm="1">
        <f t="array" ref="E1844">IF(A1844&lt;&gt;"kbb", "", IF(IFERROR(VALUE(V1844), 0)=MAX(INDEX(($A$2:$A$4929="kbb")*($L$2:$L$4929=L1844)*IFERROR(VALUE($V$2:$V$4929), 0), 0)), "最新", "歷史重複"))</f>
        <v/>
      </c>
      <c r="F1844" t="s">
        <v>8344</v>
      </c>
      <c r="G1844" t="s">
        <v>29</v>
      </c>
      <c r="H1844" t="s">
        <v>30</v>
      </c>
      <c r="I1844" t="s">
        <v>6154</v>
      </c>
      <c r="J1844" t="s">
        <v>8345</v>
      </c>
      <c r="K1844" t="s">
        <v>8346</v>
      </c>
      <c r="L1844" t="s">
        <v>8410</v>
      </c>
      <c r="M1844" t="s">
        <v>1248</v>
      </c>
      <c r="N1844" t="s">
        <v>1249</v>
      </c>
      <c r="O1844" t="s">
        <v>37</v>
      </c>
      <c r="P1844" t="s">
        <v>8411</v>
      </c>
      <c r="Q1844" t="s">
        <v>38</v>
      </c>
      <c r="R1844" t="s">
        <v>1881</v>
      </c>
      <c r="S1844" t="s">
        <v>8349</v>
      </c>
      <c r="T1844" t="s">
        <v>8412</v>
      </c>
      <c r="U1844" t="s">
        <v>7242</v>
      </c>
      <c r="V1844" t="s">
        <v>7242</v>
      </c>
      <c r="W1844" t="s">
        <v>37</v>
      </c>
      <c r="X1844" t="s">
        <v>37</v>
      </c>
      <c r="Y1844" t="s">
        <v>37</v>
      </c>
      <c r="Z1844" t="s">
        <v>8413</v>
      </c>
      <c r="AA1844" t="s">
        <v>44</v>
      </c>
      <c r="AB1844" t="s">
        <v>44</v>
      </c>
      <c r="AC1844" t="s">
        <v>45</v>
      </c>
      <c r="AD1844" t="s">
        <v>1257</v>
      </c>
      <c r="AE1844" t="s">
        <v>7244</v>
      </c>
      <c r="AF1844" t="s">
        <v>48</v>
      </c>
      <c r="AG1844">
        <v>622065</v>
      </c>
      <c r="AH1844">
        <v>1</v>
      </c>
      <c r="AI1844">
        <v>1</v>
      </c>
    </row>
    <row r="1845" spans="1:35" ht="16.850000000000001" customHeight="1">
      <c r="A1845" s="65" t="str">
        <f>IF(L1845="","",IF(COUNTIF(Wip!K:K,L1845)=0,IF(W1845="","KGB","KBB"),IF(AND(_xlfn.IFNA(VLOOKUP(L1845,Wip!K:M,3,0),"")="Y",Q1845="MTCAPPLYCONF"),"On Hold",IF(W1845="","KGB","KBB"))))</f>
        <v>KGB</v>
      </c>
      <c r="B1845" s="65" t="str">
        <f>IF(A1845="on hold", "on hold",
 IF(A1845="KGB", "Standard Shipment",
  IF(IFERROR(IFERROR(VLOOKUP(L1845, List!D:J, 7, 0), VLOOKUP(L1845&amp;"", List!D:J, 7, 0)), 0)=0,
   IF(IFERROR(IFERROR(VLOOKUP(L1845, 'CND List'!$A:$C, 3, 0), VLOOKUP(L1845&amp;"", 'CND List'!$A:$C, 3, 0)), 0)=0,
    IF(A1845="KBB", "-", ""),
    IFERROR(VLOOKUP(L1845, 'CND List'!$A:$C, 3, 0), VLOOKUP(L1845&amp;"", 'CND List'!$A:$C, 3, 0))
   ),
   IFERROR(VLOOKUP(L1845, List!D:J, 7, 0), VLOOKUP(L1845&amp;"", List!D:J, 7, 0))
  )
 )
)</f>
        <v>Standard Shipment</v>
      </c>
      <c r="C1845" s="66" t="str">
        <f t="shared" si="29"/>
        <v>Standard Shipment</v>
      </c>
      <c r="D1845" s="67" t="str">
        <f ca="1">IF(C1845="Local Scrap","Closed",IFERROR(IF(A1845="kgb","Closed",IF(MID(C1845,5,1)="Q","Closed",LOOKUP(TODAY()-W1845, {0,31,91,181,366}, {"0-30天","31-90天","91-180天","181-365天","365天以上"}))), LOOKUP(TODAY()-Z1845, {0,31,91,181,366}, {"0-30天","31-90天","91-180天","181-365天","365天以上"})))</f>
        <v>Closed</v>
      </c>
      <c r="E1845" s="67" t="str" cm="1">
        <f t="array" ref="E1845">IF(A1845&lt;&gt;"kbb", "", IF(IFERROR(VALUE(V1845), 0)=MAX(INDEX(($A$2:$A$4929="kbb")*($L$2:$L$4929=L1845)*IFERROR(VALUE($V$2:$V$4929), 0), 0)), "最新", "歷史重複"))</f>
        <v/>
      </c>
      <c r="F1845" t="s">
        <v>8344</v>
      </c>
      <c r="G1845" t="s">
        <v>29</v>
      </c>
      <c r="H1845" t="s">
        <v>30</v>
      </c>
      <c r="I1845" t="s">
        <v>6154</v>
      </c>
      <c r="J1845" t="s">
        <v>8345</v>
      </c>
      <c r="K1845" t="s">
        <v>8346</v>
      </c>
      <c r="L1845" t="s">
        <v>8414</v>
      </c>
      <c r="M1845" t="s">
        <v>1259</v>
      </c>
      <c r="N1845" t="s">
        <v>1260</v>
      </c>
      <c r="O1845" t="s">
        <v>37</v>
      </c>
      <c r="P1845" t="s">
        <v>8415</v>
      </c>
      <c r="Q1845" t="s">
        <v>38</v>
      </c>
      <c r="R1845" t="s">
        <v>53</v>
      </c>
      <c r="S1845" t="s">
        <v>8349</v>
      </c>
      <c r="T1845" t="s">
        <v>8416</v>
      </c>
      <c r="U1845" t="s">
        <v>8396</v>
      </c>
      <c r="V1845" t="s">
        <v>8396</v>
      </c>
      <c r="W1845" t="s">
        <v>37</v>
      </c>
      <c r="X1845" t="s">
        <v>37</v>
      </c>
      <c r="Y1845" t="s">
        <v>37</v>
      </c>
      <c r="Z1845" t="s">
        <v>8417</v>
      </c>
      <c r="AA1845" t="s">
        <v>44</v>
      </c>
      <c r="AB1845" t="s">
        <v>44</v>
      </c>
      <c r="AC1845" t="s">
        <v>45</v>
      </c>
      <c r="AD1845" t="s">
        <v>1257</v>
      </c>
      <c r="AE1845" t="s">
        <v>7267</v>
      </c>
      <c r="AF1845" t="s">
        <v>48</v>
      </c>
      <c r="AG1845">
        <v>621922</v>
      </c>
      <c r="AH1845">
        <v>1</v>
      </c>
      <c r="AI1845">
        <v>1</v>
      </c>
    </row>
    <row r="1846" spans="1:35" ht="16.850000000000001" customHeight="1">
      <c r="A1846" s="65" t="str">
        <f>IF(L1846="","",IF(COUNTIF(Wip!K:K,L1846)=0,IF(W1846="","KGB","KBB"),IF(AND(_xlfn.IFNA(VLOOKUP(L1846,Wip!K:M,3,0),"")="Y",Q1846="MTCAPPLYCONF"),"On Hold",IF(W1846="","KGB","KBB"))))</f>
        <v>KGB</v>
      </c>
      <c r="B1846" s="65" t="str">
        <f>IF(A1846="on hold", "on hold",
 IF(A1846="KGB", "Standard Shipment",
  IF(IFERROR(IFERROR(VLOOKUP(L1846, List!D:J, 7, 0), VLOOKUP(L1846&amp;"", List!D:J, 7, 0)), 0)=0,
   IF(IFERROR(IFERROR(VLOOKUP(L1846, 'CND List'!$A:$C, 3, 0), VLOOKUP(L1846&amp;"", 'CND List'!$A:$C, 3, 0)), 0)=0,
    IF(A1846="KBB", "-", ""),
    IFERROR(VLOOKUP(L1846, 'CND List'!$A:$C, 3, 0), VLOOKUP(L1846&amp;"", 'CND List'!$A:$C, 3, 0))
   ),
   IFERROR(VLOOKUP(L1846, List!D:J, 7, 0), VLOOKUP(L1846&amp;"", List!D:J, 7, 0))
  )
 )
)</f>
        <v>Standard Shipment</v>
      </c>
      <c r="C1846" s="66" t="str">
        <f t="shared" si="29"/>
        <v>Standard Shipment</v>
      </c>
      <c r="D1846" s="67" t="str">
        <f ca="1">IF(C1846="Local Scrap","Closed",IFERROR(IF(A1846="kgb","Closed",IF(MID(C1846,5,1)="Q","Closed",LOOKUP(TODAY()-W1846, {0,31,91,181,366}, {"0-30天","31-90天","91-180天","181-365天","365天以上"}))), LOOKUP(TODAY()-Z1846, {0,31,91,181,366}, {"0-30天","31-90天","91-180天","181-365天","365天以上"})))</f>
        <v>Closed</v>
      </c>
      <c r="E1846" s="67" t="str" cm="1">
        <f t="array" ref="E1846">IF(A1846&lt;&gt;"kbb", "", IF(IFERROR(VALUE(V1846), 0)=MAX(INDEX(($A$2:$A$4929="kbb")*($L$2:$L$4929=L1846)*IFERROR(VALUE($V$2:$V$4929), 0), 0)), "最新", "歷史重複"))</f>
        <v/>
      </c>
      <c r="F1846" t="s">
        <v>8344</v>
      </c>
      <c r="G1846" t="s">
        <v>29</v>
      </c>
      <c r="H1846" t="s">
        <v>30</v>
      </c>
      <c r="I1846" t="s">
        <v>6154</v>
      </c>
      <c r="J1846" t="s">
        <v>8345</v>
      </c>
      <c r="K1846" t="s">
        <v>8346</v>
      </c>
      <c r="L1846" t="s">
        <v>8418</v>
      </c>
      <c r="M1846" t="s">
        <v>2536</v>
      </c>
      <c r="N1846" t="s">
        <v>1321</v>
      </c>
      <c r="O1846" t="s">
        <v>37</v>
      </c>
      <c r="P1846" t="s">
        <v>8419</v>
      </c>
      <c r="Q1846" t="s">
        <v>38</v>
      </c>
      <c r="R1846" t="s">
        <v>53</v>
      </c>
      <c r="S1846" t="s">
        <v>8420</v>
      </c>
      <c r="T1846" t="s">
        <v>8421</v>
      </c>
      <c r="U1846" t="s">
        <v>8396</v>
      </c>
      <c r="V1846" t="s">
        <v>8396</v>
      </c>
      <c r="W1846" t="s">
        <v>37</v>
      </c>
      <c r="X1846" t="s">
        <v>37</v>
      </c>
      <c r="Y1846" t="s">
        <v>37</v>
      </c>
      <c r="Z1846" t="s">
        <v>8422</v>
      </c>
      <c r="AA1846" t="s">
        <v>44</v>
      </c>
      <c r="AB1846" t="s">
        <v>44</v>
      </c>
      <c r="AC1846" t="s">
        <v>45</v>
      </c>
      <c r="AD1846" t="s">
        <v>1288</v>
      </c>
      <c r="AE1846" t="s">
        <v>7267</v>
      </c>
      <c r="AF1846" t="s">
        <v>48</v>
      </c>
      <c r="AG1846">
        <v>621922</v>
      </c>
      <c r="AH1846">
        <v>1</v>
      </c>
      <c r="AI1846">
        <v>1</v>
      </c>
    </row>
    <row r="1847" spans="1:35" ht="16.850000000000001" customHeight="1">
      <c r="A1847" s="65" t="str">
        <f>IF(L1847="","",IF(COUNTIF(Wip!K:K,L1847)=0,IF(W1847="","KGB","KBB"),IF(AND(_xlfn.IFNA(VLOOKUP(L1847,Wip!K:M,3,0),"")="Y",Q1847="MTCAPPLYCONF"),"On Hold",IF(W1847="","KGB","KBB"))))</f>
        <v>KGB</v>
      </c>
      <c r="B1847" s="65" t="str">
        <f>IF(A1847="on hold", "on hold",
 IF(A1847="KGB", "Standard Shipment",
  IF(IFERROR(IFERROR(VLOOKUP(L1847, List!D:J, 7, 0), VLOOKUP(L1847&amp;"", List!D:J, 7, 0)), 0)=0,
   IF(IFERROR(IFERROR(VLOOKUP(L1847, 'CND List'!$A:$C, 3, 0), VLOOKUP(L1847&amp;"", 'CND List'!$A:$C, 3, 0)), 0)=0,
    IF(A1847="KBB", "-", ""),
    IFERROR(VLOOKUP(L1847, 'CND List'!$A:$C, 3, 0), VLOOKUP(L1847&amp;"", 'CND List'!$A:$C, 3, 0))
   ),
   IFERROR(VLOOKUP(L1847, List!D:J, 7, 0), VLOOKUP(L1847&amp;"", List!D:J, 7, 0))
  )
 )
)</f>
        <v>Standard Shipment</v>
      </c>
      <c r="C1847" s="66" t="str">
        <f t="shared" si="29"/>
        <v>Standard Shipment</v>
      </c>
      <c r="D1847" s="67" t="str">
        <f ca="1">IF(C1847="Local Scrap","Closed",IFERROR(IF(A1847="kgb","Closed",IF(MID(C1847,5,1)="Q","Closed",LOOKUP(TODAY()-W1847, {0,31,91,181,366}, {"0-30天","31-90天","91-180天","181-365天","365天以上"}))), LOOKUP(TODAY()-Z1847, {0,31,91,181,366}, {"0-30天","31-90天","91-180天","181-365天","365天以上"})))</f>
        <v>Closed</v>
      </c>
      <c r="E1847" s="67" t="str" cm="1">
        <f t="array" ref="E1847">IF(A1847&lt;&gt;"kbb", "", IF(IFERROR(VALUE(V1847), 0)=MAX(INDEX(($A$2:$A$4929="kbb")*($L$2:$L$4929=L1847)*IFERROR(VALUE($V$2:$V$4929), 0), 0)), "最新", "歷史重複"))</f>
        <v/>
      </c>
      <c r="F1847" t="s">
        <v>8344</v>
      </c>
      <c r="G1847" t="s">
        <v>29</v>
      </c>
      <c r="H1847" t="s">
        <v>30</v>
      </c>
      <c r="I1847" t="s">
        <v>6154</v>
      </c>
      <c r="J1847" t="s">
        <v>8345</v>
      </c>
      <c r="K1847" t="s">
        <v>8346</v>
      </c>
      <c r="L1847" t="s">
        <v>8423</v>
      </c>
      <c r="M1847" t="s">
        <v>2536</v>
      </c>
      <c r="N1847" t="s">
        <v>1321</v>
      </c>
      <c r="O1847" t="s">
        <v>37</v>
      </c>
      <c r="P1847" t="s">
        <v>8424</v>
      </c>
      <c r="Q1847" t="s">
        <v>38</v>
      </c>
      <c r="R1847" t="s">
        <v>53</v>
      </c>
      <c r="S1847" t="s">
        <v>8420</v>
      </c>
      <c r="T1847" t="s">
        <v>8425</v>
      </c>
      <c r="U1847" t="s">
        <v>8396</v>
      </c>
      <c r="V1847" t="s">
        <v>8396</v>
      </c>
      <c r="W1847" t="s">
        <v>37</v>
      </c>
      <c r="X1847" t="s">
        <v>37</v>
      </c>
      <c r="Y1847" t="s">
        <v>37</v>
      </c>
      <c r="Z1847" t="s">
        <v>8426</v>
      </c>
      <c r="AA1847" t="s">
        <v>44</v>
      </c>
      <c r="AB1847" t="s">
        <v>44</v>
      </c>
      <c r="AC1847" t="s">
        <v>45</v>
      </c>
      <c r="AD1847" t="s">
        <v>1288</v>
      </c>
      <c r="AE1847" t="s">
        <v>7267</v>
      </c>
      <c r="AF1847" t="s">
        <v>48</v>
      </c>
      <c r="AG1847">
        <v>621922</v>
      </c>
      <c r="AH1847">
        <v>1</v>
      </c>
      <c r="AI1847">
        <v>1</v>
      </c>
    </row>
    <row r="1848" spans="1:35" ht="16.850000000000001" customHeight="1">
      <c r="A1848" s="65" t="str">
        <f>IF(L1848="","",IF(COUNTIF(Wip!K:K,L1848)=0,IF(W1848="","KGB","KBB"),IF(AND(_xlfn.IFNA(VLOOKUP(L1848,Wip!K:M,3,0),"")="Y",Q1848="MTCAPPLYCONF"),"On Hold",IF(W1848="","KGB","KBB"))))</f>
        <v>KGB</v>
      </c>
      <c r="B1848" s="65" t="str">
        <f>IF(A1848="on hold", "on hold",
 IF(A1848="KGB", "Standard Shipment",
  IF(IFERROR(IFERROR(VLOOKUP(L1848, List!D:J, 7, 0), VLOOKUP(L1848&amp;"", List!D:J, 7, 0)), 0)=0,
   IF(IFERROR(IFERROR(VLOOKUP(L1848, 'CND List'!$A:$C, 3, 0), VLOOKUP(L1848&amp;"", 'CND List'!$A:$C, 3, 0)), 0)=0,
    IF(A1848="KBB", "-", ""),
    IFERROR(VLOOKUP(L1848, 'CND List'!$A:$C, 3, 0), VLOOKUP(L1848&amp;"", 'CND List'!$A:$C, 3, 0))
   ),
   IFERROR(VLOOKUP(L1848, List!D:J, 7, 0), VLOOKUP(L1848&amp;"", List!D:J, 7, 0))
  )
 )
)</f>
        <v>Standard Shipment</v>
      </c>
      <c r="C1848" s="66" t="str">
        <f t="shared" si="29"/>
        <v>Standard Shipment</v>
      </c>
      <c r="D1848" s="67" t="str">
        <f ca="1">IF(C1848="Local Scrap","Closed",IFERROR(IF(A1848="kgb","Closed",IF(MID(C1848,5,1)="Q","Closed",LOOKUP(TODAY()-W1848, {0,31,91,181,366}, {"0-30天","31-90天","91-180天","181-365天","365天以上"}))), LOOKUP(TODAY()-Z1848, {0,31,91,181,366}, {"0-30天","31-90天","91-180天","181-365天","365天以上"})))</f>
        <v>Closed</v>
      </c>
      <c r="E1848" s="67" t="str" cm="1">
        <f t="array" ref="E1848">IF(A1848&lt;&gt;"kbb", "", IF(IFERROR(VALUE(V1848), 0)=MAX(INDEX(($A$2:$A$4929="kbb")*($L$2:$L$4929=L1848)*IFERROR(VALUE($V$2:$V$4929), 0), 0)), "最新", "歷史重複"))</f>
        <v/>
      </c>
      <c r="F1848" t="s">
        <v>8344</v>
      </c>
      <c r="G1848" t="s">
        <v>29</v>
      </c>
      <c r="H1848" t="s">
        <v>30</v>
      </c>
      <c r="I1848" t="s">
        <v>6154</v>
      </c>
      <c r="J1848" t="s">
        <v>8345</v>
      </c>
      <c r="K1848" t="s">
        <v>8346</v>
      </c>
      <c r="L1848" t="s">
        <v>8427</v>
      </c>
      <c r="M1848" t="s">
        <v>4534</v>
      </c>
      <c r="N1848" t="s">
        <v>1283</v>
      </c>
      <c r="O1848" t="s">
        <v>37</v>
      </c>
      <c r="P1848" t="s">
        <v>8428</v>
      </c>
      <c r="Q1848" t="s">
        <v>38</v>
      </c>
      <c r="R1848" t="s">
        <v>53</v>
      </c>
      <c r="S1848" t="s">
        <v>8420</v>
      </c>
      <c r="T1848" t="s">
        <v>8429</v>
      </c>
      <c r="U1848" t="s">
        <v>8396</v>
      </c>
      <c r="V1848" t="s">
        <v>8396</v>
      </c>
      <c r="W1848" t="s">
        <v>37</v>
      </c>
      <c r="X1848" t="s">
        <v>37</v>
      </c>
      <c r="Y1848" t="s">
        <v>37</v>
      </c>
      <c r="Z1848" t="s">
        <v>8430</v>
      </c>
      <c r="AA1848" t="s">
        <v>44</v>
      </c>
      <c r="AB1848" t="s">
        <v>44</v>
      </c>
      <c r="AC1848" t="s">
        <v>45</v>
      </c>
      <c r="AD1848" t="s">
        <v>1288</v>
      </c>
      <c r="AE1848" t="s">
        <v>7267</v>
      </c>
      <c r="AF1848" t="s">
        <v>48</v>
      </c>
      <c r="AG1848">
        <v>621922</v>
      </c>
      <c r="AH1848">
        <v>1</v>
      </c>
      <c r="AI1848">
        <v>1</v>
      </c>
    </row>
    <row r="1849" spans="1:35" ht="16.850000000000001" customHeight="1">
      <c r="A1849" s="65" t="str">
        <f>IF(L1849="","",IF(COUNTIF(Wip!K:K,L1849)=0,IF(W1849="","KGB","KBB"),IF(AND(_xlfn.IFNA(VLOOKUP(L1849,Wip!K:M,3,0),"")="Y",Q1849="MTCAPPLYCONF"),"On Hold",IF(W1849="","KGB","KBB"))))</f>
        <v>KBB</v>
      </c>
      <c r="B1849" s="65" t="str">
        <f>IF(A1849="on hold", "on hold",
 IF(A1849="KGB", "Standard Shipment",
  IF(IFERROR(IFERROR(VLOOKUP(L1849, List!D:J, 7, 0), VLOOKUP(L1849&amp;"", List!D:J, 7, 0)), 0)=0,
   IF(IFERROR(IFERROR(VLOOKUP(L1849, 'CND List'!$A:$C, 3, 0), VLOOKUP(L1849&amp;"", 'CND List'!$A:$C, 3, 0)), 0)=0,
    IF(A1849="KBB", "-", ""),
    IFERROR(VLOOKUP(L1849, 'CND List'!$A:$C, 3, 0), VLOOKUP(L1849&amp;"", 'CND List'!$A:$C, 3, 0))
   ),
   IFERROR(VLOOKUP(L1849, List!D:J, 7, 0), VLOOKUP(L1849&amp;"", List!D:J, 7, 0))
  )
 )
)</f>
        <v>SBF to be notified</v>
      </c>
      <c r="C1849" s="66" t="str">
        <f t="shared" si="29"/>
        <v>SBF to be notified</v>
      </c>
      <c r="D1849" s="67" t="str">
        <f ca="1">IF(C1849="Local Scrap","Closed",IFERROR(IF(A1849="kgb","Closed",IF(MID(C1849,5,1)="Q","Closed",LOOKUP(TODAY()-W1849, {0,31,91,181,366}, {"0-30天","31-90天","91-180天","181-365天","365天以上"}))), LOOKUP(TODAY()-Z1849, {0,31,91,181,366}, {"0-30天","31-90天","91-180天","181-365天","365天以上"})))</f>
        <v>181-365天</v>
      </c>
      <c r="E1849" s="67" t="str" cm="1">
        <f t="array" ref="E1849">IF(A1849&lt;&gt;"kbb", "", IF(IFERROR(VALUE(V1849), 0)=MAX(INDEX(($A$2:$A$4929="kbb")*($L$2:$L$4929=L1849)*IFERROR(VALUE($V$2:$V$4929), 0), 0)), "最新", "歷史重複"))</f>
        <v>最新</v>
      </c>
      <c r="F1849" t="s">
        <v>8431</v>
      </c>
      <c r="G1849" t="s">
        <v>29</v>
      </c>
      <c r="H1849" t="s">
        <v>30</v>
      </c>
      <c r="I1849" t="s">
        <v>6154</v>
      </c>
      <c r="J1849" t="s">
        <v>8432</v>
      </c>
      <c r="K1849" t="s">
        <v>8433</v>
      </c>
      <c r="L1849" t="s">
        <v>8434</v>
      </c>
      <c r="M1849" t="s">
        <v>1491</v>
      </c>
      <c r="N1849" t="s">
        <v>1283</v>
      </c>
      <c r="O1849" t="s">
        <v>37</v>
      </c>
      <c r="P1849" t="s">
        <v>8434</v>
      </c>
      <c r="Q1849" t="s">
        <v>38</v>
      </c>
      <c r="R1849" t="s">
        <v>1881</v>
      </c>
      <c r="S1849" t="s">
        <v>8435</v>
      </c>
      <c r="T1849" t="s">
        <v>37</v>
      </c>
      <c r="U1849" t="s">
        <v>37</v>
      </c>
      <c r="V1849" t="s">
        <v>8436</v>
      </c>
      <c r="W1849" t="s">
        <v>517</v>
      </c>
      <c r="X1849" t="s">
        <v>114</v>
      </c>
      <c r="Y1849" t="s">
        <v>518</v>
      </c>
      <c r="Z1849" t="s">
        <v>8437</v>
      </c>
      <c r="AA1849" t="s">
        <v>44</v>
      </c>
      <c r="AB1849" t="s">
        <v>44</v>
      </c>
      <c r="AC1849" t="s">
        <v>117</v>
      </c>
      <c r="AD1849" t="s">
        <v>1288</v>
      </c>
      <c r="AE1849" t="s">
        <v>37</v>
      </c>
      <c r="AF1849" t="s">
        <v>37</v>
      </c>
      <c r="AG1849" t="s">
        <v>37</v>
      </c>
      <c r="AH1849" t="s">
        <v>37</v>
      </c>
      <c r="AI1849" t="s">
        <v>37</v>
      </c>
    </row>
    <row r="1850" spans="1:35" ht="16.850000000000001" customHeight="1">
      <c r="A1850" s="65" t="str">
        <f>IF(L1850="","",IF(COUNTIF(Wip!K:K,L1850)=0,IF(W1850="","KGB","KBB"),IF(AND(_xlfn.IFNA(VLOOKUP(L1850,Wip!K:M,3,0),"")="Y",Q1850="MTCAPPLYCONF"),"On Hold",IF(W1850="","KGB","KBB"))))</f>
        <v>KBB</v>
      </c>
      <c r="B1850" s="65">
        <f>IF(A1850="on hold", "on hold",
 IF(A1850="KGB", "Standard Shipment",
  IF(IFERROR(IFERROR(VLOOKUP(L1850, List!D:J, 7, 0), VLOOKUP(L1850&amp;"", List!D:J, 7, 0)), 0)=0,
   IF(IFERROR(IFERROR(VLOOKUP(L1850, 'CND List'!$A:$C, 3, 0), VLOOKUP(L1850&amp;"", 'CND List'!$A:$C, 3, 0)), 0)=0,
    IF(A1850="KBB", "-", ""),
    IFERROR(VLOOKUP(L1850, 'CND List'!$A:$C, 3, 0), VLOOKUP(L1850&amp;"", 'CND List'!$A:$C, 3, 0))
   ),
   IFERROR(VLOOKUP(L1850, List!D:J, 7, 0), VLOOKUP(L1850&amp;"", List!D:J, 7, 0))
  )
 )
)</f>
        <v>46126</v>
      </c>
      <c r="C1850" s="66" t="str">
        <f t="shared" si="29"/>
        <v>2026Q2</v>
      </c>
      <c r="D1850" s="67" t="str">
        <f ca="1">IF(C1850="Local Scrap","Closed",IFERROR(IF(A1850="kgb","Closed",IF(MID(C1850,5,1)="Q","Closed",LOOKUP(TODAY()-W1850, {0,31,91,181,366}, {"0-30天","31-90天","91-180天","181-365天","365天以上"}))), LOOKUP(TODAY()-Z1850, {0,31,91,181,366}, {"0-30天","31-90天","91-180天","181-365天","365天以上"})))</f>
        <v>Closed</v>
      </c>
      <c r="E1850" s="67" t="str" cm="1">
        <f t="array" ref="E1850">IF(A1850&lt;&gt;"kbb", "", IF(IFERROR(VALUE(V1850), 0)=MAX(INDEX(($A$2:$A$4929="kbb")*($L$2:$L$4929=L1850)*IFERROR(VALUE($V$2:$V$4929), 0), 0)), "最新", "歷史重複"))</f>
        <v>最新</v>
      </c>
      <c r="F1850" t="s">
        <v>8431</v>
      </c>
      <c r="G1850" t="s">
        <v>29</v>
      </c>
      <c r="H1850" t="s">
        <v>30</v>
      </c>
      <c r="I1850" t="s">
        <v>6154</v>
      </c>
      <c r="J1850" t="s">
        <v>8432</v>
      </c>
      <c r="K1850" t="s">
        <v>8433</v>
      </c>
      <c r="L1850" t="s">
        <v>8438</v>
      </c>
      <c r="M1850" t="s">
        <v>1491</v>
      </c>
      <c r="N1850" t="s">
        <v>1283</v>
      </c>
      <c r="O1850" t="s">
        <v>37</v>
      </c>
      <c r="P1850" t="s">
        <v>8438</v>
      </c>
      <c r="Q1850" t="s">
        <v>38</v>
      </c>
      <c r="R1850" t="s">
        <v>1881</v>
      </c>
      <c r="S1850" t="s">
        <v>8435</v>
      </c>
      <c r="T1850" t="s">
        <v>37</v>
      </c>
      <c r="U1850" t="s">
        <v>37</v>
      </c>
      <c r="V1850" t="s">
        <v>8439</v>
      </c>
      <c r="W1850" t="s">
        <v>692</v>
      </c>
      <c r="X1850" t="s">
        <v>114</v>
      </c>
      <c r="Y1850" t="s">
        <v>1005</v>
      </c>
      <c r="Z1850" t="s">
        <v>8440</v>
      </c>
      <c r="AA1850" t="s">
        <v>44</v>
      </c>
      <c r="AB1850" t="s">
        <v>44</v>
      </c>
      <c r="AC1850" t="s">
        <v>117</v>
      </c>
      <c r="AD1850" t="s">
        <v>1288</v>
      </c>
      <c r="AE1850" t="s">
        <v>37</v>
      </c>
      <c r="AF1850" t="s">
        <v>37</v>
      </c>
      <c r="AG1850" t="s">
        <v>37</v>
      </c>
      <c r="AH1850" t="s">
        <v>37</v>
      </c>
      <c r="AI1850" t="s">
        <v>37</v>
      </c>
    </row>
    <row r="1851" spans="1:35" ht="16.850000000000001" customHeight="1">
      <c r="A1851" s="65" t="str">
        <f>IF(L1851="","",IF(COUNTIF(Wip!K:K,L1851)=0,IF(W1851="","KGB","KBB"),IF(AND(_xlfn.IFNA(VLOOKUP(L1851,Wip!K:M,3,0),"")="Y",Q1851="MTCAPPLYCONF"),"On Hold",IF(W1851="","KGB","KBB"))))</f>
        <v>KGB</v>
      </c>
      <c r="B1851" s="65" t="str">
        <f>IF(A1851="on hold", "on hold",
 IF(A1851="KGB", "Standard Shipment",
  IF(IFERROR(IFERROR(VLOOKUP(L1851, List!D:J, 7, 0), VLOOKUP(L1851&amp;"", List!D:J, 7, 0)), 0)=0,
   IF(IFERROR(IFERROR(VLOOKUP(L1851, 'CND List'!$A:$C, 3, 0), VLOOKUP(L1851&amp;"", 'CND List'!$A:$C, 3, 0)), 0)=0,
    IF(A1851="KBB", "-", ""),
    IFERROR(VLOOKUP(L1851, 'CND List'!$A:$C, 3, 0), VLOOKUP(L1851&amp;"", 'CND List'!$A:$C, 3, 0))
   ),
   IFERROR(VLOOKUP(L1851, List!D:J, 7, 0), VLOOKUP(L1851&amp;"", List!D:J, 7, 0))
  )
 )
)</f>
        <v>Standard Shipment</v>
      </c>
      <c r="C1851" s="66" t="str">
        <f t="shared" ref="C1851:C1914" si="30">IF(A1851="on hold", "on hold", IF(B1851="on hold", "wait for return customer", IF(B1851="CND Sceond Pass", "Standard Shipment", IF(AND(A1851="kgb", OR(B1851="-", B1851="", B1851="#N/A")), "Standard Shipment", IF(AND(A1851="kbb", OR(B1851="-", B1851="", B1851="#N/A")), "wait for return customer", IF(OR(B1851="Local Scrap", B1851="SBF to be notified", B1851="VRAM is pending RTV", B1851="BU未結案"), B1851, IF(OR(B1851="scrap結案", B1851="良品結案", LEFT(B1851,2)="sc", LEFT(B1851,2)="良品"), "CND結案", IF(ISNUMBER(B1851), YEAR(B1851) &amp; "Q" &amp; INT((MONTH(B1851)+2)/3), IF(ISERROR(DATEVALUE(TEXT(B1851,"yyyy/mm/dd"))), IF(ISNA(B1851), "#N/A", B1851), YEAR(DATEVALUE(TEXT(B1851,"yyyy/mm/dd"))) &amp; "Q" &amp; INT((MONTH(DATEVALUE(TEXT(B1851,"yyyy/mm/dd")))+2)/3))))))))))</f>
        <v>Standard Shipment</v>
      </c>
      <c r="D1851" s="67" t="str">
        <f ca="1">IF(C1851="Local Scrap","Closed",IFERROR(IF(A1851="kgb","Closed",IF(MID(C1851,5,1)="Q","Closed",LOOKUP(TODAY()-W1851, {0,31,91,181,366}, {"0-30天","31-90天","91-180天","181-365天","365天以上"}))), LOOKUP(TODAY()-Z1851, {0,31,91,181,366}, {"0-30天","31-90天","91-180天","181-365天","365天以上"})))</f>
        <v>Closed</v>
      </c>
      <c r="E1851" s="67" t="str" cm="1">
        <f t="array" ref="E1851">IF(A1851&lt;&gt;"kbb", "", IF(IFERROR(VALUE(V1851), 0)=MAX(INDEX(($A$2:$A$4929="kbb")*($L$2:$L$4929=L1851)*IFERROR(VALUE($V$2:$V$4929), 0), 0)), "最新", "歷史重複"))</f>
        <v/>
      </c>
      <c r="F1851" t="s">
        <v>8431</v>
      </c>
      <c r="G1851" t="s">
        <v>29</v>
      </c>
      <c r="H1851" t="s">
        <v>30</v>
      </c>
      <c r="I1851" t="s">
        <v>6154</v>
      </c>
      <c r="J1851" t="s">
        <v>8432</v>
      </c>
      <c r="K1851" t="s">
        <v>8433</v>
      </c>
      <c r="L1851" t="s">
        <v>8441</v>
      </c>
      <c r="M1851" t="s">
        <v>8222</v>
      </c>
      <c r="N1851" t="s">
        <v>2055</v>
      </c>
      <c r="O1851" t="s">
        <v>37</v>
      </c>
      <c r="P1851" t="s">
        <v>8442</v>
      </c>
      <c r="Q1851" t="s">
        <v>38</v>
      </c>
      <c r="R1851" t="s">
        <v>1881</v>
      </c>
      <c r="S1851" t="s">
        <v>8435</v>
      </c>
      <c r="T1851" t="s">
        <v>8443</v>
      </c>
      <c r="U1851" t="s">
        <v>8060</v>
      </c>
      <c r="V1851" t="s">
        <v>8060</v>
      </c>
      <c r="W1851" t="s">
        <v>37</v>
      </c>
      <c r="X1851" t="s">
        <v>37</v>
      </c>
      <c r="Y1851" t="s">
        <v>37</v>
      </c>
      <c r="Z1851" t="s">
        <v>8444</v>
      </c>
      <c r="AA1851" t="s">
        <v>44</v>
      </c>
      <c r="AB1851" t="s">
        <v>44</v>
      </c>
      <c r="AC1851" t="s">
        <v>45</v>
      </c>
      <c r="AD1851" t="s">
        <v>1288</v>
      </c>
      <c r="AE1851" t="s">
        <v>8062</v>
      </c>
      <c r="AF1851" t="s">
        <v>1730</v>
      </c>
      <c r="AG1851">
        <v>622148</v>
      </c>
      <c r="AH1851">
        <v>7.1</v>
      </c>
      <c r="AI1851">
        <v>7.1</v>
      </c>
    </row>
    <row r="1852" spans="1:35" ht="16.850000000000001" customHeight="1">
      <c r="A1852" s="65" t="str">
        <f>IF(L1852="","",IF(COUNTIF(Wip!K:K,L1852)=0,IF(W1852="","KGB","KBB"),IF(AND(_xlfn.IFNA(VLOOKUP(L1852,Wip!K:M,3,0),"")="Y",Q1852="MTCAPPLYCONF"),"On Hold",IF(W1852="","KGB","KBB"))))</f>
        <v>KGB</v>
      </c>
      <c r="B1852" s="65" t="str">
        <f>IF(A1852="on hold", "on hold",
 IF(A1852="KGB", "Standard Shipment",
  IF(IFERROR(IFERROR(VLOOKUP(L1852, List!D:J, 7, 0), VLOOKUP(L1852&amp;"", List!D:J, 7, 0)), 0)=0,
   IF(IFERROR(IFERROR(VLOOKUP(L1852, 'CND List'!$A:$C, 3, 0), VLOOKUP(L1852&amp;"", 'CND List'!$A:$C, 3, 0)), 0)=0,
    IF(A1852="KBB", "-", ""),
    IFERROR(VLOOKUP(L1852, 'CND List'!$A:$C, 3, 0), VLOOKUP(L1852&amp;"", 'CND List'!$A:$C, 3, 0))
   ),
   IFERROR(VLOOKUP(L1852, List!D:J, 7, 0), VLOOKUP(L1852&amp;"", List!D:J, 7, 0))
  )
 )
)</f>
        <v>Standard Shipment</v>
      </c>
      <c r="C1852" s="66" t="str">
        <f t="shared" si="30"/>
        <v>Standard Shipment</v>
      </c>
      <c r="D1852" s="67" t="str">
        <f ca="1">IF(C1852="Local Scrap","Closed",IFERROR(IF(A1852="kgb","Closed",IF(MID(C1852,5,1)="Q","Closed",LOOKUP(TODAY()-W1852, {0,31,91,181,366}, {"0-30天","31-90天","91-180天","181-365天","365天以上"}))), LOOKUP(TODAY()-Z1852, {0,31,91,181,366}, {"0-30天","31-90天","91-180天","181-365天","365天以上"})))</f>
        <v>Closed</v>
      </c>
      <c r="E1852" s="67" t="str" cm="1">
        <f t="array" ref="E1852">IF(A1852&lt;&gt;"kbb", "", IF(IFERROR(VALUE(V1852), 0)=MAX(INDEX(($A$2:$A$4929="kbb")*($L$2:$L$4929=L1852)*IFERROR(VALUE($V$2:$V$4929), 0), 0)), "最新", "歷史重複"))</f>
        <v/>
      </c>
      <c r="F1852" t="s">
        <v>8431</v>
      </c>
      <c r="G1852" t="s">
        <v>29</v>
      </c>
      <c r="H1852" t="s">
        <v>30</v>
      </c>
      <c r="I1852" t="s">
        <v>6154</v>
      </c>
      <c r="J1852" t="s">
        <v>8432</v>
      </c>
      <c r="K1852" t="s">
        <v>8433</v>
      </c>
      <c r="L1852" t="s">
        <v>8445</v>
      </c>
      <c r="M1852" t="s">
        <v>8222</v>
      </c>
      <c r="N1852" t="s">
        <v>2055</v>
      </c>
      <c r="O1852" t="s">
        <v>37</v>
      </c>
      <c r="P1852" t="s">
        <v>8446</v>
      </c>
      <c r="Q1852" t="s">
        <v>38</v>
      </c>
      <c r="R1852" t="s">
        <v>1881</v>
      </c>
      <c r="S1852" t="s">
        <v>8435</v>
      </c>
      <c r="T1852" t="s">
        <v>8447</v>
      </c>
      <c r="U1852" t="s">
        <v>7242</v>
      </c>
      <c r="V1852" t="s">
        <v>7242</v>
      </c>
      <c r="W1852" t="s">
        <v>37</v>
      </c>
      <c r="X1852" t="s">
        <v>37</v>
      </c>
      <c r="Y1852" t="s">
        <v>37</v>
      </c>
      <c r="Z1852" t="s">
        <v>8448</v>
      </c>
      <c r="AA1852" t="s">
        <v>44</v>
      </c>
      <c r="AB1852" t="s">
        <v>44</v>
      </c>
      <c r="AC1852" t="s">
        <v>45</v>
      </c>
      <c r="AD1852" t="s">
        <v>1288</v>
      </c>
      <c r="AE1852" t="s">
        <v>7642</v>
      </c>
      <c r="AF1852" t="s">
        <v>48</v>
      </c>
      <c r="AG1852">
        <v>622065</v>
      </c>
      <c r="AH1852">
        <v>1</v>
      </c>
      <c r="AI1852">
        <v>1</v>
      </c>
    </row>
    <row r="1853" spans="1:35" ht="16.850000000000001" customHeight="1">
      <c r="A1853" s="65" t="str">
        <f>IF(L1853="","",IF(COUNTIF(Wip!K:K,L1853)=0,IF(W1853="","KGB","KBB"),IF(AND(_xlfn.IFNA(VLOOKUP(L1853,Wip!K:M,3,0),"")="Y",Q1853="MTCAPPLYCONF"),"On Hold",IF(W1853="","KGB","KBB"))))</f>
        <v>KBB</v>
      </c>
      <c r="B1853" s="65">
        <f>IF(A1853="on hold", "on hold",
 IF(A1853="KGB", "Standard Shipment",
  IF(IFERROR(IFERROR(VLOOKUP(L1853, List!D:J, 7, 0), VLOOKUP(L1853&amp;"", List!D:J, 7, 0)), 0)=0,
   IF(IFERROR(IFERROR(VLOOKUP(L1853, 'CND List'!$A:$C, 3, 0), VLOOKUP(L1853&amp;"", 'CND List'!$A:$C, 3, 0)), 0)=0,
    IF(A1853="KBB", "-", ""),
    IFERROR(VLOOKUP(L1853, 'CND List'!$A:$C, 3, 0), VLOOKUP(L1853&amp;"", 'CND List'!$A:$C, 3, 0))
   ),
   IFERROR(VLOOKUP(L1853, List!D:J, 7, 0), VLOOKUP(L1853&amp;"", List!D:J, 7, 0))
  )
 )
)</f>
        <v>46297</v>
      </c>
      <c r="C1853" s="66" t="str">
        <f t="shared" si="30"/>
        <v>2026Q4</v>
      </c>
      <c r="D1853" s="67" t="str">
        <f ca="1">IF(C1853="Local Scrap","Closed",IFERROR(IF(A1853="kgb","Closed",IF(MID(C1853,5,1)="Q","Closed",LOOKUP(TODAY()-W1853, {0,31,91,181,366}, {"0-30天","31-90天","91-180天","181-365天","365天以上"}))), LOOKUP(TODAY()-Z1853, {0,31,91,181,366}, {"0-30天","31-90天","91-180天","181-365天","365天以上"})))</f>
        <v>Closed</v>
      </c>
      <c r="E1853" s="67" t="str" cm="1">
        <f t="array" ref="E1853">IF(A1853&lt;&gt;"kbb", "", IF(IFERROR(VALUE(V1853), 0)=MAX(INDEX(($A$2:$A$4929="kbb")*($L$2:$L$4929=L1853)*IFERROR(VALUE($V$2:$V$4929), 0), 0)), "最新", "歷史重複"))</f>
        <v>歷史重複</v>
      </c>
      <c r="F1853" t="s">
        <v>8431</v>
      </c>
      <c r="G1853" t="s">
        <v>29</v>
      </c>
      <c r="H1853" t="s">
        <v>30</v>
      </c>
      <c r="I1853" t="s">
        <v>6154</v>
      </c>
      <c r="J1853" t="s">
        <v>8432</v>
      </c>
      <c r="K1853" t="s">
        <v>8433</v>
      </c>
      <c r="L1853" t="s">
        <v>8449</v>
      </c>
      <c r="M1853" t="s">
        <v>8222</v>
      </c>
      <c r="N1853" t="s">
        <v>2055</v>
      </c>
      <c r="O1853" t="s">
        <v>37</v>
      </c>
      <c r="P1853" t="s">
        <v>8449</v>
      </c>
      <c r="Q1853" t="s">
        <v>38</v>
      </c>
      <c r="R1853" t="s">
        <v>39</v>
      </c>
      <c r="S1853" t="s">
        <v>8435</v>
      </c>
      <c r="T1853" t="s">
        <v>37</v>
      </c>
      <c r="U1853" t="s">
        <v>37</v>
      </c>
      <c r="V1853" t="s">
        <v>8450</v>
      </c>
      <c r="W1853" t="s">
        <v>517</v>
      </c>
      <c r="X1853" t="s">
        <v>114</v>
      </c>
      <c r="Y1853" t="s">
        <v>518</v>
      </c>
      <c r="Z1853" t="s">
        <v>8451</v>
      </c>
      <c r="AA1853" t="s">
        <v>44</v>
      </c>
      <c r="AB1853" t="s">
        <v>44</v>
      </c>
      <c r="AC1853" t="s">
        <v>117</v>
      </c>
      <c r="AD1853" t="s">
        <v>1288</v>
      </c>
      <c r="AE1853" t="s">
        <v>37</v>
      </c>
      <c r="AF1853" t="s">
        <v>37</v>
      </c>
      <c r="AG1853" t="s">
        <v>37</v>
      </c>
      <c r="AH1853" t="s">
        <v>37</v>
      </c>
      <c r="AI1853" t="s">
        <v>37</v>
      </c>
    </row>
    <row r="1854" spans="1:35" ht="16.850000000000001" customHeight="1">
      <c r="A1854" s="65" t="str">
        <f>IF(L1854="","",IF(COUNTIF(Wip!K:K,L1854)=0,IF(W1854="","KGB","KBB"),IF(AND(_xlfn.IFNA(VLOOKUP(L1854,Wip!K:M,3,0),"")="Y",Q1854="MTCAPPLYCONF"),"On Hold",IF(W1854="","KGB","KBB"))))</f>
        <v>KBB</v>
      </c>
      <c r="B1854" s="65">
        <f>IF(A1854="on hold", "on hold",
 IF(A1854="KGB", "Standard Shipment",
  IF(IFERROR(IFERROR(VLOOKUP(L1854, List!D:J, 7, 0), VLOOKUP(L1854&amp;"", List!D:J, 7, 0)), 0)=0,
   IF(IFERROR(IFERROR(VLOOKUP(L1854, 'CND List'!$A:$C, 3, 0), VLOOKUP(L1854&amp;"", 'CND List'!$A:$C, 3, 0)), 0)=0,
    IF(A1854="KBB", "-", ""),
    IFERROR(VLOOKUP(L1854, 'CND List'!$A:$C, 3, 0), VLOOKUP(L1854&amp;"", 'CND List'!$A:$C, 3, 0))
   ),
   IFERROR(VLOOKUP(L1854, List!D:J, 7, 0), VLOOKUP(L1854&amp;"", List!D:J, 7, 0))
  )
 )
)</f>
        <v>46126</v>
      </c>
      <c r="C1854" s="66" t="str">
        <f t="shared" si="30"/>
        <v>2026Q2</v>
      </c>
      <c r="D1854" s="67" t="str">
        <f ca="1">IF(C1854="Local Scrap","Closed",IFERROR(IF(A1854="kgb","Closed",IF(MID(C1854,5,1)="Q","Closed",LOOKUP(TODAY()-W1854, {0,31,91,181,366}, {"0-30天","31-90天","91-180天","181-365天","365天以上"}))), LOOKUP(TODAY()-Z1854, {0,31,91,181,366}, {"0-30天","31-90天","91-180天","181-365天","365天以上"})))</f>
        <v>Closed</v>
      </c>
      <c r="E1854" s="67" t="str" cm="1">
        <f t="array" ref="E1854">IF(A1854&lt;&gt;"kbb", "", IF(IFERROR(VALUE(V1854), 0)=MAX(INDEX(($A$2:$A$4929="kbb")*($L$2:$L$4929=L1854)*IFERROR(VALUE($V$2:$V$4929), 0), 0)), "最新", "歷史重複"))</f>
        <v>最新</v>
      </c>
      <c r="F1854" t="s">
        <v>8431</v>
      </c>
      <c r="G1854" t="s">
        <v>29</v>
      </c>
      <c r="H1854" t="s">
        <v>30</v>
      </c>
      <c r="I1854" t="s">
        <v>6154</v>
      </c>
      <c r="J1854" t="s">
        <v>8432</v>
      </c>
      <c r="K1854" t="s">
        <v>8433</v>
      </c>
      <c r="L1854" t="s">
        <v>8452</v>
      </c>
      <c r="M1854" t="s">
        <v>1491</v>
      </c>
      <c r="N1854" t="s">
        <v>1283</v>
      </c>
      <c r="O1854" t="s">
        <v>37</v>
      </c>
      <c r="P1854" t="s">
        <v>8452</v>
      </c>
      <c r="Q1854" t="s">
        <v>38</v>
      </c>
      <c r="R1854" t="s">
        <v>1881</v>
      </c>
      <c r="S1854" t="s">
        <v>8435</v>
      </c>
      <c r="T1854" t="s">
        <v>37</v>
      </c>
      <c r="U1854" t="s">
        <v>37</v>
      </c>
      <c r="V1854" t="s">
        <v>8453</v>
      </c>
      <c r="W1854" t="s">
        <v>692</v>
      </c>
      <c r="X1854" t="s">
        <v>114</v>
      </c>
      <c r="Y1854" t="s">
        <v>1005</v>
      </c>
      <c r="Z1854" t="s">
        <v>8454</v>
      </c>
      <c r="AA1854" t="s">
        <v>44</v>
      </c>
      <c r="AB1854" t="s">
        <v>44</v>
      </c>
      <c r="AC1854" t="s">
        <v>117</v>
      </c>
      <c r="AD1854" t="s">
        <v>1288</v>
      </c>
      <c r="AE1854" t="s">
        <v>37</v>
      </c>
      <c r="AF1854" t="s">
        <v>37</v>
      </c>
      <c r="AG1854" t="s">
        <v>37</v>
      </c>
      <c r="AH1854" t="s">
        <v>37</v>
      </c>
      <c r="AI1854" t="s">
        <v>37</v>
      </c>
    </row>
    <row r="1855" spans="1:35" ht="16.850000000000001" customHeight="1">
      <c r="A1855" s="65" t="str">
        <f>IF(L1855="","",IF(COUNTIF(Wip!K:K,L1855)=0,IF(W1855="","KGB","KBB"),IF(AND(_xlfn.IFNA(VLOOKUP(L1855,Wip!K:M,3,0),"")="Y",Q1855="MTCAPPLYCONF"),"On Hold",IF(W1855="","KGB","KBB"))))</f>
        <v>KBB</v>
      </c>
      <c r="B1855" s="65">
        <f>IF(A1855="on hold", "on hold",
 IF(A1855="KGB", "Standard Shipment",
  IF(IFERROR(IFERROR(VLOOKUP(L1855, List!D:J, 7, 0), VLOOKUP(L1855&amp;"", List!D:J, 7, 0)), 0)=0,
   IF(IFERROR(IFERROR(VLOOKUP(L1855, 'CND List'!$A:$C, 3, 0), VLOOKUP(L1855&amp;"", 'CND List'!$A:$C, 3, 0)), 0)=0,
    IF(A1855="KBB", "-", ""),
    IFERROR(VLOOKUP(L1855, 'CND List'!$A:$C, 3, 0), VLOOKUP(L1855&amp;"", 'CND List'!$A:$C, 3, 0))
   ),
   IFERROR(VLOOKUP(L1855, List!D:J, 7, 0), VLOOKUP(L1855&amp;"", List!D:J, 7, 0))
  )
 )
)</f>
        <v>46126</v>
      </c>
      <c r="C1855" s="66" t="str">
        <f t="shared" si="30"/>
        <v>2026Q2</v>
      </c>
      <c r="D1855" s="67" t="str">
        <f ca="1">IF(C1855="Local Scrap","Closed",IFERROR(IF(A1855="kgb","Closed",IF(MID(C1855,5,1)="Q","Closed",LOOKUP(TODAY()-W1855, {0,31,91,181,366}, {"0-30天","31-90天","91-180天","181-365天","365天以上"}))), LOOKUP(TODAY()-Z1855, {0,31,91,181,366}, {"0-30天","31-90天","91-180天","181-365天","365天以上"})))</f>
        <v>Closed</v>
      </c>
      <c r="E1855" s="67" t="str" cm="1">
        <f t="array" ref="E1855">IF(A1855&lt;&gt;"kbb", "", IF(IFERROR(VALUE(V1855), 0)=MAX(INDEX(($A$2:$A$4929="kbb")*($L$2:$L$4929=L1855)*IFERROR(VALUE($V$2:$V$4929), 0), 0)), "最新", "歷史重複"))</f>
        <v>最新</v>
      </c>
      <c r="F1855" t="s">
        <v>8431</v>
      </c>
      <c r="G1855" t="s">
        <v>29</v>
      </c>
      <c r="H1855" t="s">
        <v>30</v>
      </c>
      <c r="I1855" t="s">
        <v>6154</v>
      </c>
      <c r="J1855" t="s">
        <v>8432</v>
      </c>
      <c r="K1855" t="s">
        <v>8433</v>
      </c>
      <c r="L1855" t="s">
        <v>8455</v>
      </c>
      <c r="M1855" t="s">
        <v>1491</v>
      </c>
      <c r="N1855" t="s">
        <v>1283</v>
      </c>
      <c r="O1855" t="s">
        <v>37</v>
      </c>
      <c r="P1855" t="s">
        <v>8455</v>
      </c>
      <c r="Q1855" t="s">
        <v>38</v>
      </c>
      <c r="R1855" t="s">
        <v>1881</v>
      </c>
      <c r="S1855" t="s">
        <v>8435</v>
      </c>
      <c r="T1855" t="s">
        <v>37</v>
      </c>
      <c r="U1855" t="s">
        <v>37</v>
      </c>
      <c r="V1855" t="s">
        <v>8456</v>
      </c>
      <c r="W1855" t="s">
        <v>692</v>
      </c>
      <c r="X1855" t="s">
        <v>114</v>
      </c>
      <c r="Y1855" t="s">
        <v>1005</v>
      </c>
      <c r="Z1855" t="s">
        <v>8457</v>
      </c>
      <c r="AA1855" t="s">
        <v>44</v>
      </c>
      <c r="AB1855" t="s">
        <v>44</v>
      </c>
      <c r="AC1855" t="s">
        <v>117</v>
      </c>
      <c r="AD1855" t="s">
        <v>1288</v>
      </c>
      <c r="AE1855" t="s">
        <v>37</v>
      </c>
      <c r="AF1855" t="s">
        <v>37</v>
      </c>
      <c r="AG1855" t="s">
        <v>37</v>
      </c>
      <c r="AH1855" t="s">
        <v>37</v>
      </c>
      <c r="AI1855" t="s">
        <v>37</v>
      </c>
    </row>
    <row r="1856" spans="1:35" ht="16.850000000000001" customHeight="1">
      <c r="A1856" s="65" t="str">
        <f>IF(L1856="","",IF(COUNTIF(Wip!K:K,L1856)=0,IF(W1856="","KGB","KBB"),IF(AND(_xlfn.IFNA(VLOOKUP(L1856,Wip!K:M,3,0),"")="Y",Q1856="MTCAPPLYCONF"),"On Hold",IF(W1856="","KGB","KBB"))))</f>
        <v>KGB</v>
      </c>
      <c r="B1856" s="65" t="str">
        <f>IF(A1856="on hold", "on hold",
 IF(A1856="KGB", "Standard Shipment",
  IF(IFERROR(IFERROR(VLOOKUP(L1856, List!D:J, 7, 0), VLOOKUP(L1856&amp;"", List!D:J, 7, 0)), 0)=0,
   IF(IFERROR(IFERROR(VLOOKUP(L1856, 'CND List'!$A:$C, 3, 0), VLOOKUP(L1856&amp;"", 'CND List'!$A:$C, 3, 0)), 0)=0,
    IF(A1856="KBB", "-", ""),
    IFERROR(VLOOKUP(L1856, 'CND List'!$A:$C, 3, 0), VLOOKUP(L1856&amp;"", 'CND List'!$A:$C, 3, 0))
   ),
   IFERROR(VLOOKUP(L1856, List!D:J, 7, 0), VLOOKUP(L1856&amp;"", List!D:J, 7, 0))
  )
 )
)</f>
        <v>Standard Shipment</v>
      </c>
      <c r="C1856" s="66" t="str">
        <f t="shared" si="30"/>
        <v>Standard Shipment</v>
      </c>
      <c r="D1856" s="67" t="str">
        <f ca="1">IF(C1856="Local Scrap","Closed",IFERROR(IF(A1856="kgb","Closed",IF(MID(C1856,5,1)="Q","Closed",LOOKUP(TODAY()-W1856, {0,31,91,181,366}, {"0-30天","31-90天","91-180天","181-365天","365天以上"}))), LOOKUP(TODAY()-Z1856, {0,31,91,181,366}, {"0-30天","31-90天","91-180天","181-365天","365天以上"})))</f>
        <v>Closed</v>
      </c>
      <c r="E1856" s="67" t="str" cm="1">
        <f t="array" ref="E1856">IF(A1856&lt;&gt;"kbb", "", IF(IFERROR(VALUE(V1856), 0)=MAX(INDEX(($A$2:$A$4929="kbb")*($L$2:$L$4929=L1856)*IFERROR(VALUE($V$2:$V$4929), 0), 0)), "最新", "歷史重複"))</f>
        <v/>
      </c>
      <c r="F1856" t="s">
        <v>8458</v>
      </c>
      <c r="G1856" t="s">
        <v>29</v>
      </c>
      <c r="H1856" t="s">
        <v>30</v>
      </c>
      <c r="I1856" t="s">
        <v>6154</v>
      </c>
      <c r="J1856" t="s">
        <v>8459</v>
      </c>
      <c r="K1856" t="s">
        <v>8460</v>
      </c>
      <c r="L1856" t="s">
        <v>8461</v>
      </c>
      <c r="M1856" t="s">
        <v>2092</v>
      </c>
      <c r="N1856" t="s">
        <v>206</v>
      </c>
      <c r="O1856" t="s">
        <v>37</v>
      </c>
      <c r="P1856" t="s">
        <v>8462</v>
      </c>
      <c r="Q1856" t="s">
        <v>38</v>
      </c>
      <c r="R1856" t="s">
        <v>1881</v>
      </c>
      <c r="S1856" t="s">
        <v>8463</v>
      </c>
      <c r="T1856" t="s">
        <v>8464</v>
      </c>
      <c r="U1856" t="s">
        <v>8244</v>
      </c>
      <c r="V1856" t="s">
        <v>8244</v>
      </c>
      <c r="W1856" t="s">
        <v>37</v>
      </c>
      <c r="X1856" t="s">
        <v>37</v>
      </c>
      <c r="Y1856" t="s">
        <v>37</v>
      </c>
      <c r="Z1856" t="s">
        <v>8465</v>
      </c>
      <c r="AA1856" t="s">
        <v>44</v>
      </c>
      <c r="AB1856" t="s">
        <v>44</v>
      </c>
      <c r="AC1856" t="s">
        <v>45</v>
      </c>
      <c r="AD1856" t="s">
        <v>190</v>
      </c>
      <c r="AE1856" t="s">
        <v>8246</v>
      </c>
      <c r="AF1856" t="s">
        <v>48</v>
      </c>
      <c r="AG1856">
        <v>622118</v>
      </c>
      <c r="AH1856">
        <v>1</v>
      </c>
      <c r="AI1856">
        <v>1</v>
      </c>
    </row>
    <row r="1857" spans="1:35" ht="16.850000000000001" customHeight="1">
      <c r="A1857" s="65" t="str">
        <f>IF(L1857="","",IF(COUNTIF(Wip!K:K,L1857)=0,IF(W1857="","KGB","KBB"),IF(AND(_xlfn.IFNA(VLOOKUP(L1857,Wip!K:M,3,0),"")="Y",Q1857="MTCAPPLYCONF"),"On Hold",IF(W1857="","KGB","KBB"))))</f>
        <v>KGB</v>
      </c>
      <c r="B1857" s="65" t="str">
        <f>IF(A1857="on hold", "on hold",
 IF(A1857="KGB", "Standard Shipment",
  IF(IFERROR(IFERROR(VLOOKUP(L1857, List!D:J, 7, 0), VLOOKUP(L1857&amp;"", List!D:J, 7, 0)), 0)=0,
   IF(IFERROR(IFERROR(VLOOKUP(L1857, 'CND List'!$A:$C, 3, 0), VLOOKUP(L1857&amp;"", 'CND List'!$A:$C, 3, 0)), 0)=0,
    IF(A1857="KBB", "-", ""),
    IFERROR(VLOOKUP(L1857, 'CND List'!$A:$C, 3, 0), VLOOKUP(L1857&amp;"", 'CND List'!$A:$C, 3, 0))
   ),
   IFERROR(VLOOKUP(L1857, List!D:J, 7, 0), VLOOKUP(L1857&amp;"", List!D:J, 7, 0))
  )
 )
)</f>
        <v>Standard Shipment</v>
      </c>
      <c r="C1857" s="66" t="str">
        <f t="shared" si="30"/>
        <v>Standard Shipment</v>
      </c>
      <c r="D1857" s="67" t="str">
        <f ca="1">IF(C1857="Local Scrap","Closed",IFERROR(IF(A1857="kgb","Closed",IF(MID(C1857,5,1)="Q","Closed",LOOKUP(TODAY()-W1857, {0,31,91,181,366}, {"0-30天","31-90天","91-180天","181-365天","365天以上"}))), LOOKUP(TODAY()-Z1857, {0,31,91,181,366}, {"0-30天","31-90天","91-180天","181-365天","365天以上"})))</f>
        <v>Closed</v>
      </c>
      <c r="E1857" s="67" t="str" cm="1">
        <f t="array" ref="E1857">IF(A1857&lt;&gt;"kbb", "", IF(IFERROR(VALUE(V1857), 0)=MAX(INDEX(($A$2:$A$4929="kbb")*($L$2:$L$4929=L1857)*IFERROR(VALUE($V$2:$V$4929), 0), 0)), "最新", "歷史重複"))</f>
        <v/>
      </c>
      <c r="F1857" t="s">
        <v>8458</v>
      </c>
      <c r="G1857" t="s">
        <v>29</v>
      </c>
      <c r="H1857" t="s">
        <v>30</v>
      </c>
      <c r="I1857" t="s">
        <v>6154</v>
      </c>
      <c r="J1857" t="s">
        <v>8459</v>
      </c>
      <c r="K1857" t="s">
        <v>8460</v>
      </c>
      <c r="L1857" t="s">
        <v>8466</v>
      </c>
      <c r="M1857" t="s">
        <v>1509</v>
      </c>
      <c r="N1857" t="s">
        <v>206</v>
      </c>
      <c r="O1857" t="s">
        <v>37</v>
      </c>
      <c r="P1857" t="s">
        <v>8467</v>
      </c>
      <c r="Q1857" t="s">
        <v>38</v>
      </c>
      <c r="R1857" t="s">
        <v>1881</v>
      </c>
      <c r="S1857" t="s">
        <v>8463</v>
      </c>
      <c r="T1857" t="s">
        <v>8468</v>
      </c>
      <c r="U1857" t="s">
        <v>8341</v>
      </c>
      <c r="V1857" t="s">
        <v>8341</v>
      </c>
      <c r="W1857" t="s">
        <v>37</v>
      </c>
      <c r="X1857" t="s">
        <v>37</v>
      </c>
      <c r="Y1857" t="s">
        <v>37</v>
      </c>
      <c r="Z1857" t="s">
        <v>8469</v>
      </c>
      <c r="AA1857" t="s">
        <v>44</v>
      </c>
      <c r="AB1857" t="s">
        <v>44</v>
      </c>
      <c r="AC1857" t="s">
        <v>45</v>
      </c>
      <c r="AD1857" t="s">
        <v>190</v>
      </c>
      <c r="AE1857" t="s">
        <v>8343</v>
      </c>
      <c r="AF1857" t="s">
        <v>2122</v>
      </c>
      <c r="AG1857">
        <v>622128</v>
      </c>
      <c r="AH1857">
        <v>7.4</v>
      </c>
      <c r="AI1857">
        <v>7.4</v>
      </c>
    </row>
    <row r="1858" spans="1:35" ht="16.850000000000001" customHeight="1">
      <c r="A1858" s="65" t="str">
        <f>IF(L1858="","",IF(COUNTIF(Wip!K:K,L1858)=0,IF(W1858="","KGB","KBB"),IF(AND(_xlfn.IFNA(VLOOKUP(L1858,Wip!K:M,3,0),"")="Y",Q1858="MTCAPPLYCONF"),"On Hold",IF(W1858="","KGB","KBB"))))</f>
        <v>KBB</v>
      </c>
      <c r="B1858" s="65">
        <f>IF(A1858="on hold", "on hold",
 IF(A1858="KGB", "Standard Shipment",
  IF(IFERROR(IFERROR(VLOOKUP(L1858, List!D:J, 7, 0), VLOOKUP(L1858&amp;"", List!D:J, 7, 0)), 0)=0,
   IF(IFERROR(IFERROR(VLOOKUP(L1858, 'CND List'!$A:$C, 3, 0), VLOOKUP(L1858&amp;"", 'CND List'!$A:$C, 3, 0)), 0)=0,
    IF(A1858="KBB", "-", ""),
    IFERROR(VLOOKUP(L1858, 'CND List'!$A:$C, 3, 0), VLOOKUP(L1858&amp;"", 'CND List'!$A:$C, 3, 0))
   ),
   IFERROR(VLOOKUP(L1858, List!D:J, 7, 0), VLOOKUP(L1858&amp;"", List!D:J, 7, 0))
  )
 )
)</f>
        <v>46281</v>
      </c>
      <c r="C1858" s="66" t="str">
        <f t="shared" si="30"/>
        <v>2026Q3</v>
      </c>
      <c r="D1858" s="67" t="str">
        <f ca="1">IF(C1858="Local Scrap","Closed",IFERROR(IF(A1858="kgb","Closed",IF(MID(C1858,5,1)="Q","Closed",LOOKUP(TODAY()-W1858, {0,31,91,181,366}, {"0-30天","31-90天","91-180天","181-365天","365天以上"}))), LOOKUP(TODAY()-Z1858, {0,31,91,181,366}, {"0-30天","31-90天","91-180天","181-365天","365天以上"})))</f>
        <v>Closed</v>
      </c>
      <c r="E1858" s="67" t="str" cm="1">
        <f t="array" ref="E1858">IF(A1858&lt;&gt;"kbb", "", IF(IFERROR(VALUE(V1858), 0)=MAX(INDEX(($A$2:$A$4929="kbb")*($L$2:$L$4929=L1858)*IFERROR(VALUE($V$2:$V$4929), 0), 0)), "最新", "歷史重複"))</f>
        <v>最新</v>
      </c>
      <c r="F1858" t="s">
        <v>8458</v>
      </c>
      <c r="G1858" t="s">
        <v>29</v>
      </c>
      <c r="H1858" t="s">
        <v>30</v>
      </c>
      <c r="I1858" t="s">
        <v>6154</v>
      </c>
      <c r="J1858" t="s">
        <v>8459</v>
      </c>
      <c r="K1858" t="s">
        <v>8460</v>
      </c>
      <c r="L1858" t="s">
        <v>8470</v>
      </c>
      <c r="M1858" t="s">
        <v>2092</v>
      </c>
      <c r="N1858" t="s">
        <v>206</v>
      </c>
      <c r="O1858" t="s">
        <v>37</v>
      </c>
      <c r="P1858" t="s">
        <v>8470</v>
      </c>
      <c r="Q1858" t="s">
        <v>38</v>
      </c>
      <c r="R1858" t="s">
        <v>1881</v>
      </c>
      <c r="S1858" t="s">
        <v>8463</v>
      </c>
      <c r="T1858" t="s">
        <v>37</v>
      </c>
      <c r="U1858" t="s">
        <v>37</v>
      </c>
      <c r="V1858" t="s">
        <v>8471</v>
      </c>
      <c r="W1858" t="s">
        <v>1252</v>
      </c>
      <c r="X1858" t="s">
        <v>1253</v>
      </c>
      <c r="Y1858" t="s">
        <v>2044</v>
      </c>
      <c r="Z1858" t="s">
        <v>8472</v>
      </c>
      <c r="AA1858" t="s">
        <v>44</v>
      </c>
      <c r="AB1858" t="s">
        <v>44</v>
      </c>
      <c r="AC1858" t="s">
        <v>1256</v>
      </c>
      <c r="AD1858" t="s">
        <v>190</v>
      </c>
      <c r="AE1858" t="s">
        <v>37</v>
      </c>
      <c r="AF1858" t="s">
        <v>37</v>
      </c>
      <c r="AG1858" t="s">
        <v>37</v>
      </c>
      <c r="AH1858" t="s">
        <v>37</v>
      </c>
      <c r="AI1858" t="s">
        <v>37</v>
      </c>
    </row>
    <row r="1859" spans="1:35" ht="16.850000000000001" customHeight="1">
      <c r="A1859" s="65" t="str">
        <f>IF(L1859="","",IF(COUNTIF(Wip!K:K,L1859)=0,IF(W1859="","KGB","KBB"),IF(AND(_xlfn.IFNA(VLOOKUP(L1859,Wip!K:M,3,0),"")="Y",Q1859="MTCAPPLYCONF"),"On Hold",IF(W1859="","KGB","KBB"))))</f>
        <v>KGB</v>
      </c>
      <c r="B1859" s="65" t="str">
        <f>IF(A1859="on hold", "on hold",
 IF(A1859="KGB", "Standard Shipment",
  IF(IFERROR(IFERROR(VLOOKUP(L1859, List!D:J, 7, 0), VLOOKUP(L1859&amp;"", List!D:J, 7, 0)), 0)=0,
   IF(IFERROR(IFERROR(VLOOKUP(L1859, 'CND List'!$A:$C, 3, 0), VLOOKUP(L1859&amp;"", 'CND List'!$A:$C, 3, 0)), 0)=0,
    IF(A1859="KBB", "-", ""),
    IFERROR(VLOOKUP(L1859, 'CND List'!$A:$C, 3, 0), VLOOKUP(L1859&amp;"", 'CND List'!$A:$C, 3, 0))
   ),
   IFERROR(VLOOKUP(L1859, List!D:J, 7, 0), VLOOKUP(L1859&amp;"", List!D:J, 7, 0))
  )
 )
)</f>
        <v>Standard Shipment</v>
      </c>
      <c r="C1859" s="66" t="str">
        <f t="shared" si="30"/>
        <v>Standard Shipment</v>
      </c>
      <c r="D1859" s="67" t="str">
        <f ca="1">IF(C1859="Local Scrap","Closed",IFERROR(IF(A1859="kgb","Closed",IF(MID(C1859,5,1)="Q","Closed",LOOKUP(TODAY()-W1859, {0,31,91,181,366}, {"0-30天","31-90天","91-180天","181-365天","365天以上"}))), LOOKUP(TODAY()-Z1859, {0,31,91,181,366}, {"0-30天","31-90天","91-180天","181-365天","365天以上"})))</f>
        <v>Closed</v>
      </c>
      <c r="E1859" s="67" t="str" cm="1">
        <f t="array" ref="E1859">IF(A1859&lt;&gt;"kbb", "", IF(IFERROR(VALUE(V1859), 0)=MAX(INDEX(($A$2:$A$4929="kbb")*($L$2:$L$4929=L1859)*IFERROR(VALUE($V$2:$V$4929), 0), 0)), "最新", "歷史重複"))</f>
        <v/>
      </c>
      <c r="F1859" t="s">
        <v>8473</v>
      </c>
      <c r="G1859" t="s">
        <v>29</v>
      </c>
      <c r="H1859" t="s">
        <v>30</v>
      </c>
      <c r="I1859" t="s">
        <v>6154</v>
      </c>
      <c r="J1859" t="s">
        <v>8474</v>
      </c>
      <c r="K1859" t="s">
        <v>8475</v>
      </c>
      <c r="L1859" t="s">
        <v>8476</v>
      </c>
      <c r="M1859" t="s">
        <v>205</v>
      </c>
      <c r="N1859" t="s">
        <v>206</v>
      </c>
      <c r="O1859" t="s">
        <v>37</v>
      </c>
      <c r="P1859" t="s">
        <v>8477</v>
      </c>
      <c r="Q1859" t="s">
        <v>38</v>
      </c>
      <c r="R1859" t="s">
        <v>1881</v>
      </c>
      <c r="S1859" t="s">
        <v>8478</v>
      </c>
      <c r="T1859" t="s">
        <v>8479</v>
      </c>
      <c r="U1859" t="s">
        <v>8033</v>
      </c>
      <c r="V1859" t="s">
        <v>8033</v>
      </c>
      <c r="W1859" t="s">
        <v>37</v>
      </c>
      <c r="X1859" t="s">
        <v>37</v>
      </c>
      <c r="Y1859" t="s">
        <v>37</v>
      </c>
      <c r="Z1859" t="s">
        <v>8480</v>
      </c>
      <c r="AA1859" t="s">
        <v>44</v>
      </c>
      <c r="AB1859" t="s">
        <v>44</v>
      </c>
      <c r="AC1859" t="s">
        <v>45</v>
      </c>
      <c r="AD1859" t="s">
        <v>190</v>
      </c>
      <c r="AE1859" t="s">
        <v>8035</v>
      </c>
      <c r="AF1859" t="s">
        <v>48</v>
      </c>
      <c r="AG1859">
        <v>622129</v>
      </c>
      <c r="AH1859">
        <v>7.6</v>
      </c>
      <c r="AI1859">
        <v>7.6</v>
      </c>
    </row>
    <row r="1860" spans="1:35" ht="16.850000000000001" customHeight="1">
      <c r="A1860" s="65" t="str">
        <f>IF(L1860="","",IF(COUNTIF(Wip!K:K,L1860)=0,IF(W1860="","KGB","KBB"),IF(AND(_xlfn.IFNA(VLOOKUP(L1860,Wip!K:M,3,0),"")="Y",Q1860="MTCAPPLYCONF"),"On Hold",IF(W1860="","KGB","KBB"))))</f>
        <v>KGB</v>
      </c>
      <c r="B1860" s="65" t="str">
        <f>IF(A1860="on hold", "on hold",
 IF(A1860="KGB", "Standard Shipment",
  IF(IFERROR(IFERROR(VLOOKUP(L1860, List!D:J, 7, 0), VLOOKUP(L1860&amp;"", List!D:J, 7, 0)), 0)=0,
   IF(IFERROR(IFERROR(VLOOKUP(L1860, 'CND List'!$A:$C, 3, 0), VLOOKUP(L1860&amp;"", 'CND List'!$A:$C, 3, 0)), 0)=0,
    IF(A1860="KBB", "-", ""),
    IFERROR(VLOOKUP(L1860, 'CND List'!$A:$C, 3, 0), VLOOKUP(L1860&amp;"", 'CND List'!$A:$C, 3, 0))
   ),
   IFERROR(VLOOKUP(L1860, List!D:J, 7, 0), VLOOKUP(L1860&amp;"", List!D:J, 7, 0))
  )
 )
)</f>
        <v>Standard Shipment</v>
      </c>
      <c r="C1860" s="66" t="str">
        <f t="shared" si="30"/>
        <v>Standard Shipment</v>
      </c>
      <c r="D1860" s="67" t="str">
        <f ca="1">IF(C1860="Local Scrap","Closed",IFERROR(IF(A1860="kgb","Closed",IF(MID(C1860,5,1)="Q","Closed",LOOKUP(TODAY()-W1860, {0,31,91,181,366}, {"0-30天","31-90天","91-180天","181-365天","365天以上"}))), LOOKUP(TODAY()-Z1860, {0,31,91,181,366}, {"0-30天","31-90天","91-180天","181-365天","365天以上"})))</f>
        <v>Closed</v>
      </c>
      <c r="E1860" s="67" t="str" cm="1">
        <f t="array" ref="E1860">IF(A1860&lt;&gt;"kbb", "", IF(IFERROR(VALUE(V1860), 0)=MAX(INDEX(($A$2:$A$4929="kbb")*($L$2:$L$4929=L1860)*IFERROR(VALUE($V$2:$V$4929), 0), 0)), "最新", "歷史重複"))</f>
        <v/>
      </c>
      <c r="F1860" t="s">
        <v>8473</v>
      </c>
      <c r="G1860" t="s">
        <v>29</v>
      </c>
      <c r="H1860" t="s">
        <v>30</v>
      </c>
      <c r="I1860" t="s">
        <v>6154</v>
      </c>
      <c r="J1860" t="s">
        <v>8474</v>
      </c>
      <c r="K1860" t="s">
        <v>8475</v>
      </c>
      <c r="L1860" t="s">
        <v>8481</v>
      </c>
      <c r="M1860" t="s">
        <v>205</v>
      </c>
      <c r="N1860" t="s">
        <v>206</v>
      </c>
      <c r="O1860" t="s">
        <v>37</v>
      </c>
      <c r="P1860" t="s">
        <v>8482</v>
      </c>
      <c r="Q1860" t="s">
        <v>38</v>
      </c>
      <c r="R1860" t="s">
        <v>1881</v>
      </c>
      <c r="S1860" t="s">
        <v>8478</v>
      </c>
      <c r="T1860" t="s">
        <v>8483</v>
      </c>
      <c r="U1860" t="s">
        <v>8484</v>
      </c>
      <c r="V1860" t="s">
        <v>8484</v>
      </c>
      <c r="W1860" t="s">
        <v>37</v>
      </c>
      <c r="X1860" t="s">
        <v>37</v>
      </c>
      <c r="Y1860" t="s">
        <v>37</v>
      </c>
      <c r="Z1860" t="s">
        <v>8485</v>
      </c>
      <c r="AA1860" t="s">
        <v>44</v>
      </c>
      <c r="AB1860" t="s">
        <v>44</v>
      </c>
      <c r="AC1860" t="s">
        <v>45</v>
      </c>
      <c r="AD1860" t="s">
        <v>190</v>
      </c>
      <c r="AE1860" t="s">
        <v>8035</v>
      </c>
      <c r="AF1860" t="s">
        <v>1730</v>
      </c>
      <c r="AG1860">
        <v>622129</v>
      </c>
      <c r="AH1860">
        <v>7.5</v>
      </c>
      <c r="AI1860">
        <v>7.5</v>
      </c>
    </row>
    <row r="1861" spans="1:35" ht="16.850000000000001" customHeight="1">
      <c r="A1861" s="65" t="str">
        <f>IF(L1861="","",IF(COUNTIF(Wip!K:K,L1861)=0,IF(W1861="","KGB","KBB"),IF(AND(_xlfn.IFNA(VLOOKUP(L1861,Wip!K:M,3,0),"")="Y",Q1861="MTCAPPLYCONF"),"On Hold",IF(W1861="","KGB","KBB"))))</f>
        <v>KGB</v>
      </c>
      <c r="B1861" s="65" t="str">
        <f>IF(A1861="on hold", "on hold",
 IF(A1861="KGB", "Standard Shipment",
  IF(IFERROR(IFERROR(VLOOKUP(L1861, List!D:J, 7, 0), VLOOKUP(L1861&amp;"", List!D:J, 7, 0)), 0)=0,
   IF(IFERROR(IFERROR(VLOOKUP(L1861, 'CND List'!$A:$C, 3, 0), VLOOKUP(L1861&amp;"", 'CND List'!$A:$C, 3, 0)), 0)=0,
    IF(A1861="KBB", "-", ""),
    IFERROR(VLOOKUP(L1861, 'CND List'!$A:$C, 3, 0), VLOOKUP(L1861&amp;"", 'CND List'!$A:$C, 3, 0))
   ),
   IFERROR(VLOOKUP(L1861, List!D:J, 7, 0), VLOOKUP(L1861&amp;"", List!D:J, 7, 0))
  )
 )
)</f>
        <v>Standard Shipment</v>
      </c>
      <c r="C1861" s="66" t="str">
        <f t="shared" si="30"/>
        <v>Standard Shipment</v>
      </c>
      <c r="D1861" s="67" t="str">
        <f ca="1">IF(C1861="Local Scrap","Closed",IFERROR(IF(A1861="kgb","Closed",IF(MID(C1861,5,1)="Q","Closed",LOOKUP(TODAY()-W1861, {0,31,91,181,366}, {"0-30天","31-90天","91-180天","181-365天","365天以上"}))), LOOKUP(TODAY()-Z1861, {0,31,91,181,366}, {"0-30天","31-90天","91-180天","181-365天","365天以上"})))</f>
        <v>Closed</v>
      </c>
      <c r="E1861" s="67" t="str" cm="1">
        <f t="array" ref="E1861">IF(A1861&lt;&gt;"kbb", "", IF(IFERROR(VALUE(V1861), 0)=MAX(INDEX(($A$2:$A$4929="kbb")*($L$2:$L$4929=L1861)*IFERROR(VALUE($V$2:$V$4929), 0), 0)), "最新", "歷史重複"))</f>
        <v/>
      </c>
      <c r="F1861" t="s">
        <v>8473</v>
      </c>
      <c r="G1861" t="s">
        <v>29</v>
      </c>
      <c r="H1861" t="s">
        <v>30</v>
      </c>
      <c r="I1861" t="s">
        <v>6154</v>
      </c>
      <c r="J1861" t="s">
        <v>8474</v>
      </c>
      <c r="K1861" t="s">
        <v>8475</v>
      </c>
      <c r="L1861" t="s">
        <v>8486</v>
      </c>
      <c r="M1861" t="s">
        <v>205</v>
      </c>
      <c r="N1861" t="s">
        <v>206</v>
      </c>
      <c r="O1861" t="s">
        <v>37</v>
      </c>
      <c r="P1861" t="s">
        <v>8487</v>
      </c>
      <c r="Q1861" t="s">
        <v>38</v>
      </c>
      <c r="R1861" t="s">
        <v>1881</v>
      </c>
      <c r="S1861" t="s">
        <v>8478</v>
      </c>
      <c r="T1861" t="s">
        <v>8488</v>
      </c>
      <c r="U1861" t="s">
        <v>8484</v>
      </c>
      <c r="V1861" t="s">
        <v>8484</v>
      </c>
      <c r="W1861" t="s">
        <v>37</v>
      </c>
      <c r="X1861" t="s">
        <v>37</v>
      </c>
      <c r="Y1861" t="s">
        <v>37</v>
      </c>
      <c r="Z1861" t="s">
        <v>8489</v>
      </c>
      <c r="AA1861" t="s">
        <v>44</v>
      </c>
      <c r="AB1861" t="s">
        <v>44</v>
      </c>
      <c r="AC1861" t="s">
        <v>45</v>
      </c>
      <c r="AD1861" t="s">
        <v>190</v>
      </c>
      <c r="AE1861" t="s">
        <v>8035</v>
      </c>
      <c r="AF1861" t="s">
        <v>1730</v>
      </c>
      <c r="AG1861">
        <v>622129</v>
      </c>
      <c r="AH1861">
        <v>7.5</v>
      </c>
      <c r="AI1861">
        <v>7.5</v>
      </c>
    </row>
    <row r="1862" spans="1:35" ht="16.850000000000001" customHeight="1">
      <c r="A1862" s="65" t="str">
        <f>IF(L1862="","",IF(COUNTIF(Wip!K:K,L1862)=0,IF(W1862="","KGB","KBB"),IF(AND(_xlfn.IFNA(VLOOKUP(L1862,Wip!K:M,3,0),"")="Y",Q1862="MTCAPPLYCONF"),"On Hold",IF(W1862="","KGB","KBB"))))</f>
        <v>KGB</v>
      </c>
      <c r="B1862" s="65" t="str">
        <f>IF(A1862="on hold", "on hold",
 IF(A1862="KGB", "Standard Shipment",
  IF(IFERROR(IFERROR(VLOOKUP(L1862, List!D:J, 7, 0), VLOOKUP(L1862&amp;"", List!D:J, 7, 0)), 0)=0,
   IF(IFERROR(IFERROR(VLOOKUP(L1862, 'CND List'!$A:$C, 3, 0), VLOOKUP(L1862&amp;"", 'CND List'!$A:$C, 3, 0)), 0)=0,
    IF(A1862="KBB", "-", ""),
    IFERROR(VLOOKUP(L1862, 'CND List'!$A:$C, 3, 0), VLOOKUP(L1862&amp;"", 'CND List'!$A:$C, 3, 0))
   ),
   IFERROR(VLOOKUP(L1862, List!D:J, 7, 0), VLOOKUP(L1862&amp;"", List!D:J, 7, 0))
  )
 )
)</f>
        <v>Standard Shipment</v>
      </c>
      <c r="C1862" s="66" t="str">
        <f t="shared" si="30"/>
        <v>Standard Shipment</v>
      </c>
      <c r="D1862" s="67" t="str">
        <f ca="1">IF(C1862="Local Scrap","Closed",IFERROR(IF(A1862="kgb","Closed",IF(MID(C1862,5,1)="Q","Closed",LOOKUP(TODAY()-W1862, {0,31,91,181,366}, {"0-30天","31-90天","91-180天","181-365天","365天以上"}))), LOOKUP(TODAY()-Z1862, {0,31,91,181,366}, {"0-30天","31-90天","91-180天","181-365天","365天以上"})))</f>
        <v>Closed</v>
      </c>
      <c r="E1862" s="67" t="str" cm="1">
        <f t="array" ref="E1862">IF(A1862&lt;&gt;"kbb", "", IF(IFERROR(VALUE(V1862), 0)=MAX(INDEX(($A$2:$A$4929="kbb")*($L$2:$L$4929=L1862)*IFERROR(VALUE($V$2:$V$4929), 0), 0)), "最新", "歷史重複"))</f>
        <v/>
      </c>
      <c r="F1862" t="s">
        <v>8490</v>
      </c>
      <c r="G1862" t="s">
        <v>29</v>
      </c>
      <c r="H1862" t="s">
        <v>30</v>
      </c>
      <c r="I1862" t="s">
        <v>6154</v>
      </c>
      <c r="J1862" t="s">
        <v>8491</v>
      </c>
      <c r="K1862" t="s">
        <v>8492</v>
      </c>
      <c r="L1862" t="s">
        <v>8493</v>
      </c>
      <c r="M1862" t="s">
        <v>2703</v>
      </c>
      <c r="N1862" t="s">
        <v>1249</v>
      </c>
      <c r="O1862" t="s">
        <v>37</v>
      </c>
      <c r="P1862" t="s">
        <v>8494</v>
      </c>
      <c r="Q1862" t="s">
        <v>38</v>
      </c>
      <c r="R1862" t="s">
        <v>1881</v>
      </c>
      <c r="S1862" t="s">
        <v>8495</v>
      </c>
      <c r="T1862" t="s">
        <v>8496</v>
      </c>
      <c r="U1862" t="s">
        <v>8497</v>
      </c>
      <c r="V1862" t="s">
        <v>8497</v>
      </c>
      <c r="W1862" t="s">
        <v>37</v>
      </c>
      <c r="X1862" t="s">
        <v>37</v>
      </c>
      <c r="Y1862" t="s">
        <v>37</v>
      </c>
      <c r="Z1862" t="s">
        <v>8498</v>
      </c>
      <c r="AA1862" t="s">
        <v>44</v>
      </c>
      <c r="AB1862" t="s">
        <v>44</v>
      </c>
      <c r="AC1862" t="s">
        <v>769</v>
      </c>
      <c r="AD1862" t="s">
        <v>1257</v>
      </c>
      <c r="AE1862" t="s">
        <v>8343</v>
      </c>
      <c r="AF1862" t="s">
        <v>2526</v>
      </c>
      <c r="AG1862">
        <v>622128</v>
      </c>
      <c r="AH1862">
        <v>7</v>
      </c>
      <c r="AI1862">
        <v>7</v>
      </c>
    </row>
    <row r="1863" spans="1:35" ht="16.850000000000001" customHeight="1">
      <c r="A1863" s="65" t="str">
        <f>IF(L1863="","",IF(COUNTIF(Wip!K:K,L1863)=0,IF(W1863="","KGB","KBB"),IF(AND(_xlfn.IFNA(VLOOKUP(L1863,Wip!K:M,3,0),"")="Y",Q1863="MTCAPPLYCONF"),"On Hold",IF(W1863="","KGB","KBB"))))</f>
        <v>KBB</v>
      </c>
      <c r="B1863" s="65">
        <f>IF(A1863="on hold", "on hold",
 IF(A1863="KGB", "Standard Shipment",
  IF(IFERROR(IFERROR(VLOOKUP(L1863, List!D:J, 7, 0), VLOOKUP(L1863&amp;"", List!D:J, 7, 0)), 0)=0,
   IF(IFERROR(IFERROR(VLOOKUP(L1863, 'CND List'!$A:$C, 3, 0), VLOOKUP(L1863&amp;"", 'CND List'!$A:$C, 3, 0)), 0)=0,
    IF(A1863="KBB", "-", ""),
    IFERROR(VLOOKUP(L1863, 'CND List'!$A:$C, 3, 0), VLOOKUP(L1863&amp;"", 'CND List'!$A:$C, 3, 0))
   ),
   IFERROR(VLOOKUP(L1863, List!D:J, 7, 0), VLOOKUP(L1863&amp;"", List!D:J, 7, 0))
  )
 )
)</f>
        <v>46297</v>
      </c>
      <c r="C1863" s="66" t="str">
        <f t="shared" si="30"/>
        <v>2026Q4</v>
      </c>
      <c r="D1863" s="67" t="str">
        <f ca="1">IF(C1863="Local Scrap","Closed",IFERROR(IF(A1863="kgb","Closed",IF(MID(C1863,5,1)="Q","Closed",LOOKUP(TODAY()-W1863, {0,31,91,181,366}, {"0-30天","31-90天","91-180天","181-365天","365天以上"}))), LOOKUP(TODAY()-Z1863, {0,31,91,181,366}, {"0-30天","31-90天","91-180天","181-365天","365天以上"})))</f>
        <v>Closed</v>
      </c>
      <c r="E1863" s="67" t="str" cm="1">
        <f t="array" ref="E1863">IF(A1863&lt;&gt;"kbb", "", IF(IFERROR(VALUE(V1863), 0)=MAX(INDEX(($A$2:$A$4929="kbb")*($L$2:$L$4929=L1863)*IFERROR(VALUE($V$2:$V$4929), 0), 0)), "最新", "歷史重複"))</f>
        <v>最新</v>
      </c>
      <c r="F1863" t="s">
        <v>8490</v>
      </c>
      <c r="G1863" t="s">
        <v>29</v>
      </c>
      <c r="H1863" t="s">
        <v>30</v>
      </c>
      <c r="I1863" t="s">
        <v>6154</v>
      </c>
      <c r="J1863" t="s">
        <v>8491</v>
      </c>
      <c r="K1863" t="s">
        <v>8492</v>
      </c>
      <c r="L1863" t="s">
        <v>8499</v>
      </c>
      <c r="M1863" t="s">
        <v>1376</v>
      </c>
      <c r="N1863" t="s">
        <v>1283</v>
      </c>
      <c r="O1863" t="s">
        <v>37</v>
      </c>
      <c r="P1863" t="s">
        <v>8499</v>
      </c>
      <c r="Q1863" t="s">
        <v>38</v>
      </c>
      <c r="R1863" t="s">
        <v>39</v>
      </c>
      <c r="S1863" t="s">
        <v>8495</v>
      </c>
      <c r="T1863" t="s">
        <v>37</v>
      </c>
      <c r="U1863" t="s">
        <v>37</v>
      </c>
      <c r="V1863" t="s">
        <v>8500</v>
      </c>
      <c r="W1863" t="s">
        <v>517</v>
      </c>
      <c r="X1863" t="s">
        <v>114</v>
      </c>
      <c r="Y1863" t="s">
        <v>518</v>
      </c>
      <c r="Z1863" t="s">
        <v>8501</v>
      </c>
      <c r="AA1863" t="s">
        <v>44</v>
      </c>
      <c r="AB1863" t="s">
        <v>44</v>
      </c>
      <c r="AC1863" t="s">
        <v>117</v>
      </c>
      <c r="AD1863" t="s">
        <v>1288</v>
      </c>
      <c r="AE1863" t="s">
        <v>37</v>
      </c>
      <c r="AF1863" t="s">
        <v>37</v>
      </c>
      <c r="AG1863" t="s">
        <v>37</v>
      </c>
      <c r="AH1863" t="s">
        <v>37</v>
      </c>
      <c r="AI1863" t="s">
        <v>37</v>
      </c>
    </row>
    <row r="1864" spans="1:35" ht="16.850000000000001" customHeight="1">
      <c r="A1864" s="65" t="str">
        <f>IF(L1864="","",IF(COUNTIF(Wip!K:K,L1864)=0,IF(W1864="","KGB","KBB"),IF(AND(_xlfn.IFNA(VLOOKUP(L1864,Wip!K:M,3,0),"")="Y",Q1864="MTCAPPLYCONF"),"On Hold",IF(W1864="","KGB","KBB"))))</f>
        <v>KBB</v>
      </c>
      <c r="B1864" s="65">
        <f>IF(A1864="on hold", "on hold",
 IF(A1864="KGB", "Standard Shipment",
  IF(IFERROR(IFERROR(VLOOKUP(L1864, List!D:J, 7, 0), VLOOKUP(L1864&amp;"", List!D:J, 7, 0)), 0)=0,
   IF(IFERROR(IFERROR(VLOOKUP(L1864, 'CND List'!$A:$C, 3, 0), VLOOKUP(L1864&amp;"", 'CND List'!$A:$C, 3, 0)), 0)=0,
    IF(A1864="KBB", "-", ""),
    IFERROR(VLOOKUP(L1864, 'CND List'!$A:$C, 3, 0), VLOOKUP(L1864&amp;"", 'CND List'!$A:$C, 3, 0))
   ),
   IFERROR(VLOOKUP(L1864, List!D:J, 7, 0), VLOOKUP(L1864&amp;"", List!D:J, 7, 0))
  )
 )
)</f>
        <v>46297</v>
      </c>
      <c r="C1864" s="66" t="str">
        <f t="shared" si="30"/>
        <v>2026Q4</v>
      </c>
      <c r="D1864" s="67" t="str">
        <f ca="1">IF(C1864="Local Scrap","Closed",IFERROR(IF(A1864="kgb","Closed",IF(MID(C1864,5,1)="Q","Closed",LOOKUP(TODAY()-W1864, {0,31,91,181,366}, {"0-30天","31-90天","91-180天","181-365天","365天以上"}))), LOOKUP(TODAY()-Z1864, {0,31,91,181,366}, {"0-30天","31-90天","91-180天","181-365天","365天以上"})))</f>
        <v>Closed</v>
      </c>
      <c r="E1864" s="67" t="str" cm="1">
        <f t="array" ref="E1864">IF(A1864&lt;&gt;"kbb", "", IF(IFERROR(VALUE(V1864), 0)=MAX(INDEX(($A$2:$A$4929="kbb")*($L$2:$L$4929=L1864)*IFERROR(VALUE($V$2:$V$4929), 0), 0)), "最新", "歷史重複"))</f>
        <v>最新</v>
      </c>
      <c r="F1864" t="s">
        <v>8490</v>
      </c>
      <c r="G1864" t="s">
        <v>29</v>
      </c>
      <c r="H1864" t="s">
        <v>30</v>
      </c>
      <c r="I1864" t="s">
        <v>6154</v>
      </c>
      <c r="J1864" t="s">
        <v>8491</v>
      </c>
      <c r="K1864" t="s">
        <v>8492</v>
      </c>
      <c r="L1864" t="s">
        <v>8502</v>
      </c>
      <c r="M1864" t="s">
        <v>3149</v>
      </c>
      <c r="N1864" t="s">
        <v>1321</v>
      </c>
      <c r="O1864" t="s">
        <v>37</v>
      </c>
      <c r="P1864" t="s">
        <v>8502</v>
      </c>
      <c r="Q1864" t="s">
        <v>38</v>
      </c>
      <c r="R1864" t="s">
        <v>39</v>
      </c>
      <c r="S1864" t="s">
        <v>8495</v>
      </c>
      <c r="T1864" t="s">
        <v>37</v>
      </c>
      <c r="U1864" t="s">
        <v>37</v>
      </c>
      <c r="V1864" t="s">
        <v>8503</v>
      </c>
      <c r="W1864" t="s">
        <v>517</v>
      </c>
      <c r="X1864" t="s">
        <v>114</v>
      </c>
      <c r="Y1864" t="s">
        <v>518</v>
      </c>
      <c r="Z1864" t="s">
        <v>8504</v>
      </c>
      <c r="AA1864" t="s">
        <v>44</v>
      </c>
      <c r="AB1864" t="s">
        <v>44</v>
      </c>
      <c r="AC1864" t="s">
        <v>117</v>
      </c>
      <c r="AD1864" t="s">
        <v>1288</v>
      </c>
      <c r="AE1864" t="s">
        <v>37</v>
      </c>
      <c r="AF1864" t="s">
        <v>37</v>
      </c>
      <c r="AG1864" t="s">
        <v>37</v>
      </c>
      <c r="AH1864" t="s">
        <v>37</v>
      </c>
      <c r="AI1864" t="s">
        <v>37</v>
      </c>
    </row>
    <row r="1865" spans="1:35" ht="16.850000000000001" customHeight="1">
      <c r="A1865" s="65" t="str">
        <f>IF(L1865="","",IF(COUNTIF(Wip!K:K,L1865)=0,IF(W1865="","KGB","KBB"),IF(AND(_xlfn.IFNA(VLOOKUP(L1865,Wip!K:M,3,0),"")="Y",Q1865="MTCAPPLYCONF"),"On Hold",IF(W1865="","KGB","KBB"))))</f>
        <v>KGB</v>
      </c>
      <c r="B1865" s="65" t="str">
        <f>IF(A1865="on hold", "on hold",
 IF(A1865="KGB", "Standard Shipment",
  IF(IFERROR(IFERROR(VLOOKUP(L1865, List!D:J, 7, 0), VLOOKUP(L1865&amp;"", List!D:J, 7, 0)), 0)=0,
   IF(IFERROR(IFERROR(VLOOKUP(L1865, 'CND List'!$A:$C, 3, 0), VLOOKUP(L1865&amp;"", 'CND List'!$A:$C, 3, 0)), 0)=0,
    IF(A1865="KBB", "-", ""),
    IFERROR(VLOOKUP(L1865, 'CND List'!$A:$C, 3, 0), VLOOKUP(L1865&amp;"", 'CND List'!$A:$C, 3, 0))
   ),
   IFERROR(VLOOKUP(L1865, List!D:J, 7, 0), VLOOKUP(L1865&amp;"", List!D:J, 7, 0))
  )
 )
)</f>
        <v>Standard Shipment</v>
      </c>
      <c r="C1865" s="66" t="str">
        <f t="shared" si="30"/>
        <v>Standard Shipment</v>
      </c>
      <c r="D1865" s="67" t="str">
        <f ca="1">IF(C1865="Local Scrap","Closed",IFERROR(IF(A1865="kgb","Closed",IF(MID(C1865,5,1)="Q","Closed",LOOKUP(TODAY()-W1865, {0,31,91,181,366}, {"0-30天","31-90天","91-180天","181-365天","365天以上"}))), LOOKUP(TODAY()-Z1865, {0,31,91,181,366}, {"0-30天","31-90天","91-180天","181-365天","365天以上"})))</f>
        <v>Closed</v>
      </c>
      <c r="E1865" s="67" t="str" cm="1">
        <f t="array" ref="E1865">IF(A1865&lt;&gt;"kbb", "", IF(IFERROR(VALUE(V1865), 0)=MAX(INDEX(($A$2:$A$4929="kbb")*($L$2:$L$4929=L1865)*IFERROR(VALUE($V$2:$V$4929), 0), 0)), "最新", "歷史重複"))</f>
        <v/>
      </c>
      <c r="F1865" t="s">
        <v>8490</v>
      </c>
      <c r="G1865" t="s">
        <v>29</v>
      </c>
      <c r="H1865" t="s">
        <v>30</v>
      </c>
      <c r="I1865" t="s">
        <v>6154</v>
      </c>
      <c r="J1865" t="s">
        <v>8491</v>
      </c>
      <c r="K1865" t="s">
        <v>8492</v>
      </c>
      <c r="L1865" t="s">
        <v>8505</v>
      </c>
      <c r="M1865" t="s">
        <v>4164</v>
      </c>
      <c r="N1865" t="s">
        <v>4165</v>
      </c>
      <c r="O1865" t="s">
        <v>37</v>
      </c>
      <c r="P1865" t="s">
        <v>8506</v>
      </c>
      <c r="Q1865" t="s">
        <v>38</v>
      </c>
      <c r="R1865" t="s">
        <v>1881</v>
      </c>
      <c r="S1865" t="s">
        <v>8507</v>
      </c>
      <c r="T1865" t="s">
        <v>8508</v>
      </c>
      <c r="U1865" t="s">
        <v>8294</v>
      </c>
      <c r="V1865" t="s">
        <v>8294</v>
      </c>
      <c r="W1865" t="s">
        <v>37</v>
      </c>
      <c r="X1865" t="s">
        <v>37</v>
      </c>
      <c r="Y1865" t="s">
        <v>37</v>
      </c>
      <c r="Z1865" t="s">
        <v>8509</v>
      </c>
      <c r="AA1865" t="s">
        <v>44</v>
      </c>
      <c r="AB1865" t="s">
        <v>44</v>
      </c>
      <c r="AC1865" t="s">
        <v>45</v>
      </c>
      <c r="AD1865" t="s">
        <v>1532</v>
      </c>
      <c r="AE1865" t="s">
        <v>8296</v>
      </c>
      <c r="AF1865" t="s">
        <v>48</v>
      </c>
      <c r="AG1865">
        <v>622104</v>
      </c>
      <c r="AH1865">
        <v>1</v>
      </c>
      <c r="AI1865">
        <v>1</v>
      </c>
    </row>
    <row r="1866" spans="1:35" ht="16.850000000000001" customHeight="1">
      <c r="A1866" s="65" t="str">
        <f>IF(L1866="","",IF(COUNTIF(Wip!K:K,L1866)=0,IF(W1866="","KGB","KBB"),IF(AND(_xlfn.IFNA(VLOOKUP(L1866,Wip!K:M,3,0),"")="Y",Q1866="MTCAPPLYCONF"),"On Hold",IF(W1866="","KGB","KBB"))))</f>
        <v>KBB</v>
      </c>
      <c r="B1866" s="65" t="str">
        <f>IF(A1866="on hold", "on hold",
 IF(A1866="KGB", "Standard Shipment",
  IF(IFERROR(IFERROR(VLOOKUP(L1866, List!D:J, 7, 0), VLOOKUP(L1866&amp;"", List!D:J, 7, 0)), 0)=0,
   IF(IFERROR(IFERROR(VLOOKUP(L1866, 'CND List'!$A:$C, 3, 0), VLOOKUP(L1866&amp;"", 'CND List'!$A:$C, 3, 0)), 0)=0,
    IF(A1866="KBB", "-", ""),
    IFERROR(VLOOKUP(L1866, 'CND List'!$A:$C, 3, 0), VLOOKUP(L1866&amp;"", 'CND List'!$A:$C, 3, 0))
   ),
   IFERROR(VLOOKUP(L1866, List!D:J, 7, 0), VLOOKUP(L1866&amp;"", List!D:J, 7, 0))
  )
 )
)</f>
        <v>Local Scrap</v>
      </c>
      <c r="C1866" s="66" t="str">
        <f t="shared" si="30"/>
        <v>Local Scrap</v>
      </c>
      <c r="D1866" s="67" t="str">
        <f ca="1">IF(C1866="Local Scrap","Closed",IFERROR(IF(A1866="kgb","Closed",IF(MID(C1866,5,1)="Q","Closed",LOOKUP(TODAY()-W1866, {0,31,91,181,366}, {"0-30天","31-90天","91-180天","181-365天","365天以上"}))), LOOKUP(TODAY()-Z1866, {0,31,91,181,366}, {"0-30天","31-90天","91-180天","181-365天","365天以上"})))</f>
        <v>Closed</v>
      </c>
      <c r="E1866" s="67" t="str" cm="1">
        <f t="array" ref="E1866">IF(A1866&lt;&gt;"kbb", "", IF(IFERROR(VALUE(V1866), 0)=MAX(INDEX(($A$2:$A$4929="kbb")*($L$2:$L$4929=L1866)*IFERROR(VALUE($V$2:$V$4929), 0), 0)), "最新", "歷史重複"))</f>
        <v>歷史重複</v>
      </c>
      <c r="F1866" t="s">
        <v>8490</v>
      </c>
      <c r="G1866" t="s">
        <v>29</v>
      </c>
      <c r="H1866" t="s">
        <v>30</v>
      </c>
      <c r="I1866" t="s">
        <v>6154</v>
      </c>
      <c r="J1866" t="s">
        <v>8491</v>
      </c>
      <c r="K1866" t="s">
        <v>8492</v>
      </c>
      <c r="L1866" t="s">
        <v>8510</v>
      </c>
      <c r="M1866" t="s">
        <v>4164</v>
      </c>
      <c r="N1866" t="s">
        <v>4165</v>
      </c>
      <c r="O1866" t="s">
        <v>37</v>
      </c>
      <c r="P1866" t="s">
        <v>8510</v>
      </c>
      <c r="Q1866" t="s">
        <v>38</v>
      </c>
      <c r="R1866" t="s">
        <v>39</v>
      </c>
      <c r="S1866" t="s">
        <v>8507</v>
      </c>
      <c r="T1866" t="s">
        <v>37</v>
      </c>
      <c r="U1866" t="s">
        <v>37</v>
      </c>
      <c r="V1866" t="s">
        <v>8511</v>
      </c>
      <c r="W1866" t="s">
        <v>517</v>
      </c>
      <c r="X1866" t="s">
        <v>114</v>
      </c>
      <c r="Y1866" t="s">
        <v>518</v>
      </c>
      <c r="Z1866" t="s">
        <v>8512</v>
      </c>
      <c r="AA1866" t="s">
        <v>44</v>
      </c>
      <c r="AB1866" t="s">
        <v>44</v>
      </c>
      <c r="AC1866" t="s">
        <v>117</v>
      </c>
      <c r="AD1866" t="s">
        <v>1532</v>
      </c>
      <c r="AE1866" t="s">
        <v>37</v>
      </c>
      <c r="AF1866" t="s">
        <v>37</v>
      </c>
      <c r="AG1866" t="s">
        <v>37</v>
      </c>
      <c r="AH1866" t="s">
        <v>37</v>
      </c>
      <c r="AI1866" t="s">
        <v>37</v>
      </c>
    </row>
    <row r="1867" spans="1:35" ht="16.850000000000001" customHeight="1">
      <c r="A1867" s="65" t="str">
        <f>IF(L1867="","",IF(COUNTIF(Wip!K:K,L1867)=0,IF(W1867="","KGB","KBB"),IF(AND(_xlfn.IFNA(VLOOKUP(L1867,Wip!K:M,3,0),"")="Y",Q1867="MTCAPPLYCONF"),"On Hold",IF(W1867="","KGB","KBB"))))</f>
        <v>KGB</v>
      </c>
      <c r="B1867" s="65" t="str">
        <f>IF(A1867="on hold", "on hold",
 IF(A1867="KGB", "Standard Shipment",
  IF(IFERROR(IFERROR(VLOOKUP(L1867, List!D:J, 7, 0), VLOOKUP(L1867&amp;"", List!D:J, 7, 0)), 0)=0,
   IF(IFERROR(IFERROR(VLOOKUP(L1867, 'CND List'!$A:$C, 3, 0), VLOOKUP(L1867&amp;"", 'CND List'!$A:$C, 3, 0)), 0)=0,
    IF(A1867="KBB", "-", ""),
    IFERROR(VLOOKUP(L1867, 'CND List'!$A:$C, 3, 0), VLOOKUP(L1867&amp;"", 'CND List'!$A:$C, 3, 0))
   ),
   IFERROR(VLOOKUP(L1867, List!D:J, 7, 0), VLOOKUP(L1867&amp;"", List!D:J, 7, 0))
  )
 )
)</f>
        <v>Standard Shipment</v>
      </c>
      <c r="C1867" s="66" t="str">
        <f t="shared" si="30"/>
        <v>Standard Shipment</v>
      </c>
      <c r="D1867" s="67" t="str">
        <f ca="1">IF(C1867="Local Scrap","Closed",IFERROR(IF(A1867="kgb","Closed",IF(MID(C1867,5,1)="Q","Closed",LOOKUP(TODAY()-W1867, {0,31,91,181,366}, {"0-30天","31-90天","91-180天","181-365天","365天以上"}))), LOOKUP(TODAY()-Z1867, {0,31,91,181,366}, {"0-30天","31-90天","91-180天","181-365天","365天以上"})))</f>
        <v>Closed</v>
      </c>
      <c r="E1867" s="67" t="str" cm="1">
        <f t="array" ref="E1867">IF(A1867&lt;&gt;"kbb", "", IF(IFERROR(VALUE(V1867), 0)=MAX(INDEX(($A$2:$A$4929="kbb")*($L$2:$L$4929=L1867)*IFERROR(VALUE($V$2:$V$4929), 0), 0)), "最新", "歷史重複"))</f>
        <v/>
      </c>
      <c r="F1867" t="s">
        <v>8490</v>
      </c>
      <c r="G1867" t="s">
        <v>29</v>
      </c>
      <c r="H1867" t="s">
        <v>30</v>
      </c>
      <c r="I1867" t="s">
        <v>6154</v>
      </c>
      <c r="J1867" t="s">
        <v>8491</v>
      </c>
      <c r="K1867" t="s">
        <v>8492</v>
      </c>
      <c r="L1867" t="s">
        <v>8513</v>
      </c>
      <c r="M1867" t="s">
        <v>2386</v>
      </c>
      <c r="N1867" t="s">
        <v>1671</v>
      </c>
      <c r="O1867" t="s">
        <v>37</v>
      </c>
      <c r="P1867" t="s">
        <v>8514</v>
      </c>
      <c r="Q1867" t="s">
        <v>38</v>
      </c>
      <c r="R1867" t="s">
        <v>1881</v>
      </c>
      <c r="S1867" t="s">
        <v>8507</v>
      </c>
      <c r="T1867" t="s">
        <v>8515</v>
      </c>
      <c r="U1867" t="s">
        <v>8244</v>
      </c>
      <c r="V1867" t="s">
        <v>8244</v>
      </c>
      <c r="W1867" t="s">
        <v>37</v>
      </c>
      <c r="X1867" t="s">
        <v>37</v>
      </c>
      <c r="Y1867" t="s">
        <v>37</v>
      </c>
      <c r="Z1867" t="s">
        <v>8516</v>
      </c>
      <c r="AA1867" t="s">
        <v>44</v>
      </c>
      <c r="AB1867" t="s">
        <v>44</v>
      </c>
      <c r="AC1867" t="s">
        <v>45</v>
      </c>
      <c r="AD1867" t="s">
        <v>1539</v>
      </c>
      <c r="AE1867" t="s">
        <v>8246</v>
      </c>
      <c r="AF1867" t="s">
        <v>48</v>
      </c>
      <c r="AG1867">
        <v>622118</v>
      </c>
      <c r="AH1867">
        <v>1</v>
      </c>
      <c r="AI1867">
        <v>1</v>
      </c>
    </row>
    <row r="1868" spans="1:35" ht="16.850000000000001" customHeight="1">
      <c r="A1868" s="65" t="str">
        <f>IF(L1868="","",IF(COUNTIF(Wip!K:K,L1868)=0,IF(W1868="","KGB","KBB"),IF(AND(_xlfn.IFNA(VLOOKUP(L1868,Wip!K:M,3,0),"")="Y",Q1868="MTCAPPLYCONF"),"On Hold",IF(W1868="","KGB","KBB"))))</f>
        <v>KGB</v>
      </c>
      <c r="B1868" s="65" t="str">
        <f>IF(A1868="on hold", "on hold",
 IF(A1868="KGB", "Standard Shipment",
  IF(IFERROR(IFERROR(VLOOKUP(L1868, List!D:J, 7, 0), VLOOKUP(L1868&amp;"", List!D:J, 7, 0)), 0)=0,
   IF(IFERROR(IFERROR(VLOOKUP(L1868, 'CND List'!$A:$C, 3, 0), VLOOKUP(L1868&amp;"", 'CND List'!$A:$C, 3, 0)), 0)=0,
    IF(A1868="KBB", "-", ""),
    IFERROR(VLOOKUP(L1868, 'CND List'!$A:$C, 3, 0), VLOOKUP(L1868&amp;"", 'CND List'!$A:$C, 3, 0))
   ),
   IFERROR(VLOOKUP(L1868, List!D:J, 7, 0), VLOOKUP(L1868&amp;"", List!D:J, 7, 0))
  )
 )
)</f>
        <v>Standard Shipment</v>
      </c>
      <c r="C1868" s="66" t="str">
        <f t="shared" si="30"/>
        <v>Standard Shipment</v>
      </c>
      <c r="D1868" s="67" t="str">
        <f ca="1">IF(C1868="Local Scrap","Closed",IFERROR(IF(A1868="kgb","Closed",IF(MID(C1868,5,1)="Q","Closed",LOOKUP(TODAY()-W1868, {0,31,91,181,366}, {"0-30天","31-90天","91-180天","181-365天","365天以上"}))), LOOKUP(TODAY()-Z1868, {0,31,91,181,366}, {"0-30天","31-90天","91-180天","181-365天","365天以上"})))</f>
        <v>Closed</v>
      </c>
      <c r="E1868" s="67" t="str" cm="1">
        <f t="array" ref="E1868">IF(A1868&lt;&gt;"kbb", "", IF(IFERROR(VALUE(V1868), 0)=MAX(INDEX(($A$2:$A$4929="kbb")*($L$2:$L$4929=L1868)*IFERROR(VALUE($V$2:$V$4929), 0), 0)), "最新", "歷史重複"))</f>
        <v/>
      </c>
      <c r="F1868" t="s">
        <v>8490</v>
      </c>
      <c r="G1868" t="s">
        <v>29</v>
      </c>
      <c r="H1868" t="s">
        <v>30</v>
      </c>
      <c r="I1868" t="s">
        <v>6154</v>
      </c>
      <c r="J1868" t="s">
        <v>8491</v>
      </c>
      <c r="K1868" t="s">
        <v>8492</v>
      </c>
      <c r="L1868" t="s">
        <v>8517</v>
      </c>
      <c r="M1868" t="s">
        <v>4265</v>
      </c>
      <c r="N1868" t="s">
        <v>2055</v>
      </c>
      <c r="O1868" t="s">
        <v>37</v>
      </c>
      <c r="P1868" t="s">
        <v>8518</v>
      </c>
      <c r="Q1868" t="s">
        <v>38</v>
      </c>
      <c r="R1868" t="s">
        <v>1881</v>
      </c>
      <c r="S1868" t="s">
        <v>8507</v>
      </c>
      <c r="T1868" t="s">
        <v>8519</v>
      </c>
      <c r="U1868" t="s">
        <v>8060</v>
      </c>
      <c r="V1868" t="s">
        <v>8060</v>
      </c>
      <c r="W1868" t="s">
        <v>37</v>
      </c>
      <c r="X1868" t="s">
        <v>37</v>
      </c>
      <c r="Y1868" t="s">
        <v>37</v>
      </c>
      <c r="Z1868" t="s">
        <v>8520</v>
      </c>
      <c r="AA1868" t="s">
        <v>44</v>
      </c>
      <c r="AB1868" t="s">
        <v>44</v>
      </c>
      <c r="AC1868" t="s">
        <v>45</v>
      </c>
      <c r="AD1868" t="s">
        <v>1288</v>
      </c>
      <c r="AE1868" t="s">
        <v>8062</v>
      </c>
      <c r="AF1868" t="s">
        <v>1730</v>
      </c>
      <c r="AG1868">
        <v>622148</v>
      </c>
      <c r="AH1868">
        <v>7.1</v>
      </c>
      <c r="AI1868">
        <v>7.1</v>
      </c>
    </row>
    <row r="1869" spans="1:35" ht="16.850000000000001" customHeight="1">
      <c r="A1869" s="65" t="str">
        <f>IF(L1869="","",IF(COUNTIF(Wip!K:K,L1869)=0,IF(W1869="","KGB","KBB"),IF(AND(_xlfn.IFNA(VLOOKUP(L1869,Wip!K:M,3,0),"")="Y",Q1869="MTCAPPLYCONF"),"On Hold",IF(W1869="","KGB","KBB"))))</f>
        <v>KBB</v>
      </c>
      <c r="B1869" s="65" t="str">
        <f>IF(A1869="on hold", "on hold",
 IF(A1869="KGB", "Standard Shipment",
  IF(IFERROR(IFERROR(VLOOKUP(L1869, List!D:J, 7, 0), VLOOKUP(L1869&amp;"", List!D:J, 7, 0)), 0)=0,
   IF(IFERROR(IFERROR(VLOOKUP(L1869, 'CND List'!$A:$C, 3, 0), VLOOKUP(L1869&amp;"", 'CND List'!$A:$C, 3, 0)), 0)=0,
    IF(A1869="KBB", "-", ""),
    IFERROR(VLOOKUP(L1869, 'CND List'!$A:$C, 3, 0), VLOOKUP(L1869&amp;"", 'CND List'!$A:$C, 3, 0))
   ),
   IFERROR(VLOOKUP(L1869, List!D:J, 7, 0), VLOOKUP(L1869&amp;"", List!D:J, 7, 0))
  )
 )
)</f>
        <v>-</v>
      </c>
      <c r="C1869" s="66" t="str">
        <f t="shared" si="30"/>
        <v>wait for return customer</v>
      </c>
      <c r="D1869" s="67" t="str">
        <f ca="1">IF(C1869="Local Scrap","Closed",IFERROR(IF(A1869="kgb","Closed",IF(MID(C1869,5,1)="Q","Closed",LOOKUP(TODAY()-W1869, {0,31,91,181,366}, {"0-30天","31-90天","91-180天","181-365天","365天以上"}))), LOOKUP(TODAY()-Z1869, {0,31,91,181,366}, {"0-30天","31-90天","91-180天","181-365天","365天以上"})))</f>
        <v>181-365天</v>
      </c>
      <c r="E1869" s="67" t="str" cm="1">
        <f t="array" ref="E1869">IF(A1869&lt;&gt;"kbb", "", IF(IFERROR(VALUE(V1869), 0)=MAX(INDEX(($A$2:$A$4929="kbb")*($L$2:$L$4929=L1869)*IFERROR(VALUE($V$2:$V$4929), 0), 0)), "最新", "歷史重複"))</f>
        <v>最新</v>
      </c>
      <c r="F1869" t="s">
        <v>8490</v>
      </c>
      <c r="G1869" t="s">
        <v>29</v>
      </c>
      <c r="H1869" t="s">
        <v>30</v>
      </c>
      <c r="I1869" t="s">
        <v>6154</v>
      </c>
      <c r="J1869" t="s">
        <v>8491</v>
      </c>
      <c r="K1869" t="s">
        <v>8492</v>
      </c>
      <c r="L1869" t="s">
        <v>8521</v>
      </c>
      <c r="M1869" t="s">
        <v>2703</v>
      </c>
      <c r="N1869" t="s">
        <v>1249</v>
      </c>
      <c r="O1869" t="s">
        <v>37</v>
      </c>
      <c r="P1869" t="s">
        <v>8521</v>
      </c>
      <c r="Q1869" t="s">
        <v>38</v>
      </c>
      <c r="R1869" t="s">
        <v>39</v>
      </c>
      <c r="S1869" t="s">
        <v>8507</v>
      </c>
      <c r="T1869" t="s">
        <v>37</v>
      </c>
      <c r="U1869" t="s">
        <v>37</v>
      </c>
      <c r="V1869" t="s">
        <v>8522</v>
      </c>
      <c r="W1869" t="s">
        <v>517</v>
      </c>
      <c r="X1869" t="s">
        <v>114</v>
      </c>
      <c r="Y1869" t="s">
        <v>518</v>
      </c>
      <c r="Z1869" t="s">
        <v>8523</v>
      </c>
      <c r="AA1869" t="s">
        <v>44</v>
      </c>
      <c r="AB1869" t="s">
        <v>44</v>
      </c>
      <c r="AC1869" t="s">
        <v>117</v>
      </c>
      <c r="AD1869" t="s">
        <v>1257</v>
      </c>
      <c r="AE1869" t="s">
        <v>37</v>
      </c>
      <c r="AF1869" t="s">
        <v>37</v>
      </c>
      <c r="AG1869" t="s">
        <v>37</v>
      </c>
      <c r="AH1869" t="s">
        <v>37</v>
      </c>
      <c r="AI1869" t="s">
        <v>37</v>
      </c>
    </row>
    <row r="1870" spans="1:35" ht="16.850000000000001" customHeight="1">
      <c r="A1870" s="65" t="str">
        <f>IF(L1870="","",IF(COUNTIF(Wip!K:K,L1870)=0,IF(W1870="","KGB","KBB"),IF(AND(_xlfn.IFNA(VLOOKUP(L1870,Wip!K:M,3,0),"")="Y",Q1870="MTCAPPLYCONF"),"On Hold",IF(W1870="","KGB","KBB"))))</f>
        <v>KGB</v>
      </c>
      <c r="B1870" s="65" t="str">
        <f>IF(A1870="on hold", "on hold",
 IF(A1870="KGB", "Standard Shipment",
  IF(IFERROR(IFERROR(VLOOKUP(L1870, List!D:J, 7, 0), VLOOKUP(L1870&amp;"", List!D:J, 7, 0)), 0)=0,
   IF(IFERROR(IFERROR(VLOOKUP(L1870, 'CND List'!$A:$C, 3, 0), VLOOKUP(L1870&amp;"", 'CND List'!$A:$C, 3, 0)), 0)=0,
    IF(A1870="KBB", "-", ""),
    IFERROR(VLOOKUP(L1870, 'CND List'!$A:$C, 3, 0), VLOOKUP(L1870&amp;"", 'CND List'!$A:$C, 3, 0))
   ),
   IFERROR(VLOOKUP(L1870, List!D:J, 7, 0), VLOOKUP(L1870&amp;"", List!D:J, 7, 0))
  )
 )
)</f>
        <v>Standard Shipment</v>
      </c>
      <c r="C1870" s="66" t="str">
        <f t="shared" si="30"/>
        <v>Standard Shipment</v>
      </c>
      <c r="D1870" s="67" t="str">
        <f ca="1">IF(C1870="Local Scrap","Closed",IFERROR(IF(A1870="kgb","Closed",IF(MID(C1870,5,1)="Q","Closed",LOOKUP(TODAY()-W1870, {0,31,91,181,366}, {"0-30天","31-90天","91-180天","181-365天","365天以上"}))), LOOKUP(TODAY()-Z1870, {0,31,91,181,366}, {"0-30天","31-90天","91-180天","181-365天","365天以上"})))</f>
        <v>Closed</v>
      </c>
      <c r="E1870" s="67" t="str" cm="1">
        <f t="array" ref="E1870">IF(A1870&lt;&gt;"kbb", "", IF(IFERROR(VALUE(V1870), 0)=MAX(INDEX(($A$2:$A$4929="kbb")*($L$2:$L$4929=L1870)*IFERROR(VALUE($V$2:$V$4929), 0), 0)), "最新", "歷史重複"))</f>
        <v/>
      </c>
      <c r="F1870" t="s">
        <v>8490</v>
      </c>
      <c r="G1870" t="s">
        <v>29</v>
      </c>
      <c r="H1870" t="s">
        <v>30</v>
      </c>
      <c r="I1870" t="s">
        <v>6154</v>
      </c>
      <c r="J1870" t="s">
        <v>8491</v>
      </c>
      <c r="K1870" t="s">
        <v>8492</v>
      </c>
      <c r="L1870" t="s">
        <v>8524</v>
      </c>
      <c r="M1870" t="s">
        <v>2359</v>
      </c>
      <c r="N1870" t="s">
        <v>2360</v>
      </c>
      <c r="O1870" t="s">
        <v>37</v>
      </c>
      <c r="P1870" t="s">
        <v>8525</v>
      </c>
      <c r="Q1870" t="s">
        <v>38</v>
      </c>
      <c r="R1870" t="s">
        <v>1881</v>
      </c>
      <c r="S1870" t="s">
        <v>8507</v>
      </c>
      <c r="T1870" t="s">
        <v>8526</v>
      </c>
      <c r="U1870" t="s">
        <v>8294</v>
      </c>
      <c r="V1870" t="s">
        <v>8294</v>
      </c>
      <c r="W1870" t="s">
        <v>37</v>
      </c>
      <c r="X1870" t="s">
        <v>37</v>
      </c>
      <c r="Y1870" t="s">
        <v>37</v>
      </c>
      <c r="Z1870" t="s">
        <v>8527</v>
      </c>
      <c r="AA1870" t="s">
        <v>44</v>
      </c>
      <c r="AB1870" t="s">
        <v>44</v>
      </c>
      <c r="AC1870" t="s">
        <v>45</v>
      </c>
      <c r="AD1870" t="s">
        <v>1532</v>
      </c>
      <c r="AE1870" t="s">
        <v>8296</v>
      </c>
      <c r="AF1870" t="s">
        <v>48</v>
      </c>
      <c r="AG1870">
        <v>622104</v>
      </c>
      <c r="AH1870">
        <v>1</v>
      </c>
      <c r="AI1870">
        <v>1</v>
      </c>
    </row>
    <row r="1871" spans="1:35" ht="16.850000000000001" customHeight="1">
      <c r="A1871" s="65" t="str">
        <f>IF(L1871="","",IF(COUNTIF(Wip!K:K,L1871)=0,IF(W1871="","KGB","KBB"),IF(AND(_xlfn.IFNA(VLOOKUP(L1871,Wip!K:M,3,0),"")="Y",Q1871="MTCAPPLYCONF"),"On Hold",IF(W1871="","KGB","KBB"))))</f>
        <v>KGB</v>
      </c>
      <c r="B1871" s="65" t="str">
        <f>IF(A1871="on hold", "on hold",
 IF(A1871="KGB", "Standard Shipment",
  IF(IFERROR(IFERROR(VLOOKUP(L1871, List!D:J, 7, 0), VLOOKUP(L1871&amp;"", List!D:J, 7, 0)), 0)=0,
   IF(IFERROR(IFERROR(VLOOKUP(L1871, 'CND List'!$A:$C, 3, 0), VLOOKUP(L1871&amp;"", 'CND List'!$A:$C, 3, 0)), 0)=0,
    IF(A1871="KBB", "-", ""),
    IFERROR(VLOOKUP(L1871, 'CND List'!$A:$C, 3, 0), VLOOKUP(L1871&amp;"", 'CND List'!$A:$C, 3, 0))
   ),
   IFERROR(VLOOKUP(L1871, List!D:J, 7, 0), VLOOKUP(L1871&amp;"", List!D:J, 7, 0))
  )
 )
)</f>
        <v>Standard Shipment</v>
      </c>
      <c r="C1871" s="66" t="str">
        <f t="shared" si="30"/>
        <v>Standard Shipment</v>
      </c>
      <c r="D1871" s="67" t="str">
        <f ca="1">IF(C1871="Local Scrap","Closed",IFERROR(IF(A1871="kgb","Closed",IF(MID(C1871,5,1)="Q","Closed",LOOKUP(TODAY()-W1871, {0,31,91,181,366}, {"0-30天","31-90天","91-180天","181-365天","365天以上"}))), LOOKUP(TODAY()-Z1871, {0,31,91,181,366}, {"0-30天","31-90天","91-180天","181-365天","365天以上"})))</f>
        <v>Closed</v>
      </c>
      <c r="E1871" s="67" t="str" cm="1">
        <f t="array" ref="E1871">IF(A1871&lt;&gt;"kbb", "", IF(IFERROR(VALUE(V1871), 0)=MAX(INDEX(($A$2:$A$4929="kbb")*($L$2:$L$4929=L1871)*IFERROR(VALUE($V$2:$V$4929), 0), 0)), "最新", "歷史重複"))</f>
        <v/>
      </c>
      <c r="F1871" t="s">
        <v>8490</v>
      </c>
      <c r="G1871" t="s">
        <v>29</v>
      </c>
      <c r="H1871" t="s">
        <v>30</v>
      </c>
      <c r="I1871" t="s">
        <v>6154</v>
      </c>
      <c r="J1871" t="s">
        <v>8491</v>
      </c>
      <c r="K1871" t="s">
        <v>8492</v>
      </c>
      <c r="L1871" t="s">
        <v>8528</v>
      </c>
      <c r="M1871" t="s">
        <v>4265</v>
      </c>
      <c r="N1871" t="s">
        <v>2055</v>
      </c>
      <c r="O1871" t="s">
        <v>37</v>
      </c>
      <c r="P1871" t="s">
        <v>8529</v>
      </c>
      <c r="Q1871" t="s">
        <v>38</v>
      </c>
      <c r="R1871" t="s">
        <v>1881</v>
      </c>
      <c r="S1871" t="s">
        <v>8507</v>
      </c>
      <c r="T1871" t="s">
        <v>8530</v>
      </c>
      <c r="U1871" t="s">
        <v>7242</v>
      </c>
      <c r="V1871" t="s">
        <v>7242</v>
      </c>
      <c r="W1871" t="s">
        <v>37</v>
      </c>
      <c r="X1871" t="s">
        <v>37</v>
      </c>
      <c r="Y1871" t="s">
        <v>37</v>
      </c>
      <c r="Z1871" t="s">
        <v>8531</v>
      </c>
      <c r="AA1871" t="s">
        <v>44</v>
      </c>
      <c r="AB1871" t="s">
        <v>44</v>
      </c>
      <c r="AC1871" t="s">
        <v>45</v>
      </c>
      <c r="AD1871" t="s">
        <v>1288</v>
      </c>
      <c r="AE1871" t="s">
        <v>7642</v>
      </c>
      <c r="AF1871" t="s">
        <v>48</v>
      </c>
      <c r="AG1871">
        <v>622065</v>
      </c>
      <c r="AH1871">
        <v>1</v>
      </c>
      <c r="AI1871">
        <v>1</v>
      </c>
    </row>
    <row r="1872" spans="1:35" ht="16.850000000000001" customHeight="1">
      <c r="A1872" s="65" t="str">
        <f>IF(L1872="","",IF(COUNTIF(Wip!K:K,L1872)=0,IF(W1872="","KGB","KBB"),IF(AND(_xlfn.IFNA(VLOOKUP(L1872,Wip!K:M,3,0),"")="Y",Q1872="MTCAPPLYCONF"),"On Hold",IF(W1872="","KGB","KBB"))))</f>
        <v>KBB</v>
      </c>
      <c r="B1872" s="65" t="str">
        <f>IF(A1872="on hold", "on hold",
 IF(A1872="KGB", "Standard Shipment",
  IF(IFERROR(IFERROR(VLOOKUP(L1872, List!D:J, 7, 0), VLOOKUP(L1872&amp;"", List!D:J, 7, 0)), 0)=0,
   IF(IFERROR(IFERROR(VLOOKUP(L1872, 'CND List'!$A:$C, 3, 0), VLOOKUP(L1872&amp;"", 'CND List'!$A:$C, 3, 0)), 0)=0,
    IF(A1872="KBB", "-", ""),
    IFERROR(VLOOKUP(L1872, 'CND List'!$A:$C, 3, 0), VLOOKUP(L1872&amp;"", 'CND List'!$A:$C, 3, 0))
   ),
   IFERROR(VLOOKUP(L1872, List!D:J, 7, 0), VLOOKUP(L1872&amp;"", List!D:J, 7, 0))
  )
 )
)</f>
        <v>CND Sceond Pass</v>
      </c>
      <c r="C1872" s="66" t="str">
        <f t="shared" si="30"/>
        <v>Standard Shipment</v>
      </c>
      <c r="D1872" s="67" t="str">
        <f ca="1">IF(C1872="Local Scrap","Closed",IFERROR(IF(A1872="kgb","Closed",IF(MID(C1872,5,1)="Q","Closed",LOOKUP(TODAY()-W1872, {0,31,91,181,366}, {"0-30天","31-90天","91-180天","181-365天","365天以上"}))), LOOKUP(TODAY()-Z1872, {0,31,91,181,366}, {"0-30天","31-90天","91-180天","181-365天","365天以上"})))</f>
        <v>181-365天</v>
      </c>
      <c r="E1872" s="67" t="str" cm="1">
        <f t="array" ref="E1872">IF(A1872&lt;&gt;"kbb", "", IF(IFERROR(VALUE(V1872), 0)=MAX(INDEX(($A$2:$A$4929="kbb")*($L$2:$L$4929=L1872)*IFERROR(VALUE($V$2:$V$4929), 0), 0)), "最新", "歷史重複"))</f>
        <v>最新</v>
      </c>
      <c r="F1872" t="s">
        <v>8490</v>
      </c>
      <c r="G1872" t="s">
        <v>29</v>
      </c>
      <c r="H1872" t="s">
        <v>30</v>
      </c>
      <c r="I1872" t="s">
        <v>6154</v>
      </c>
      <c r="J1872" t="s">
        <v>8491</v>
      </c>
      <c r="K1872" t="s">
        <v>8492</v>
      </c>
      <c r="L1872" t="s">
        <v>8532</v>
      </c>
      <c r="M1872" t="s">
        <v>8161</v>
      </c>
      <c r="N1872" t="s">
        <v>2223</v>
      </c>
      <c r="O1872" t="s">
        <v>37</v>
      </c>
      <c r="P1872" t="s">
        <v>8532</v>
      </c>
      <c r="Q1872" t="s">
        <v>38</v>
      </c>
      <c r="R1872" t="s">
        <v>39</v>
      </c>
      <c r="S1872" t="s">
        <v>8507</v>
      </c>
      <c r="T1872" t="s">
        <v>37</v>
      </c>
      <c r="U1872" t="s">
        <v>37</v>
      </c>
      <c r="V1872" t="s">
        <v>8533</v>
      </c>
      <c r="W1872" t="s">
        <v>517</v>
      </c>
      <c r="X1872" t="s">
        <v>114</v>
      </c>
      <c r="Y1872" t="s">
        <v>518</v>
      </c>
      <c r="Z1872" t="s">
        <v>8534</v>
      </c>
      <c r="AA1872" t="s">
        <v>44</v>
      </c>
      <c r="AB1872" t="s">
        <v>44</v>
      </c>
      <c r="AC1872" t="s">
        <v>117</v>
      </c>
      <c r="AD1872" t="s">
        <v>1302</v>
      </c>
      <c r="AE1872" t="s">
        <v>37</v>
      </c>
      <c r="AF1872" t="s">
        <v>37</v>
      </c>
      <c r="AG1872" t="s">
        <v>37</v>
      </c>
      <c r="AH1872" t="s">
        <v>37</v>
      </c>
      <c r="AI1872" t="s">
        <v>37</v>
      </c>
    </row>
    <row r="1873" spans="1:35" ht="16.850000000000001" customHeight="1">
      <c r="A1873" s="65" t="str">
        <f>IF(L1873="","",IF(COUNTIF(Wip!K:K,L1873)=0,IF(W1873="","KGB","KBB"),IF(AND(_xlfn.IFNA(VLOOKUP(L1873,Wip!K:M,3,0),"")="Y",Q1873="MTCAPPLYCONF"),"On Hold",IF(W1873="","KGB","KBB"))))</f>
        <v>KGB</v>
      </c>
      <c r="B1873" s="65" t="str">
        <f>IF(A1873="on hold", "on hold",
 IF(A1873="KGB", "Standard Shipment",
  IF(IFERROR(IFERROR(VLOOKUP(L1873, List!D:J, 7, 0), VLOOKUP(L1873&amp;"", List!D:J, 7, 0)), 0)=0,
   IF(IFERROR(IFERROR(VLOOKUP(L1873, 'CND List'!$A:$C, 3, 0), VLOOKUP(L1873&amp;"", 'CND List'!$A:$C, 3, 0)), 0)=0,
    IF(A1873="KBB", "-", ""),
    IFERROR(VLOOKUP(L1873, 'CND List'!$A:$C, 3, 0), VLOOKUP(L1873&amp;"", 'CND List'!$A:$C, 3, 0))
   ),
   IFERROR(VLOOKUP(L1873, List!D:J, 7, 0), VLOOKUP(L1873&amp;"", List!D:J, 7, 0))
  )
 )
)</f>
        <v>Standard Shipment</v>
      </c>
      <c r="C1873" s="66" t="str">
        <f t="shared" si="30"/>
        <v>Standard Shipment</v>
      </c>
      <c r="D1873" s="67" t="str">
        <f ca="1">IF(C1873="Local Scrap","Closed",IFERROR(IF(A1873="kgb","Closed",IF(MID(C1873,5,1)="Q","Closed",LOOKUP(TODAY()-W1873, {0,31,91,181,366}, {"0-30天","31-90天","91-180天","181-365天","365天以上"}))), LOOKUP(TODAY()-Z1873, {0,31,91,181,366}, {"0-30天","31-90天","91-180天","181-365天","365天以上"})))</f>
        <v>Closed</v>
      </c>
      <c r="E1873" s="67" t="str" cm="1">
        <f t="array" ref="E1873">IF(A1873&lt;&gt;"kbb", "", IF(IFERROR(VALUE(V1873), 0)=MAX(INDEX(($A$2:$A$4929="kbb")*($L$2:$L$4929=L1873)*IFERROR(VALUE($V$2:$V$4929), 0), 0)), "最新", "歷史重複"))</f>
        <v/>
      </c>
      <c r="F1873" t="s">
        <v>8490</v>
      </c>
      <c r="G1873" t="s">
        <v>29</v>
      </c>
      <c r="H1873" t="s">
        <v>30</v>
      </c>
      <c r="I1873" t="s">
        <v>6154</v>
      </c>
      <c r="J1873" t="s">
        <v>8491</v>
      </c>
      <c r="K1873" t="s">
        <v>8492</v>
      </c>
      <c r="L1873" t="s">
        <v>8535</v>
      </c>
      <c r="M1873" t="s">
        <v>2386</v>
      </c>
      <c r="N1873" t="s">
        <v>1671</v>
      </c>
      <c r="O1873" t="s">
        <v>37</v>
      </c>
      <c r="P1873" t="s">
        <v>8536</v>
      </c>
      <c r="Q1873" t="s">
        <v>38</v>
      </c>
      <c r="R1873" t="s">
        <v>1881</v>
      </c>
      <c r="S1873" t="s">
        <v>8507</v>
      </c>
      <c r="T1873" t="s">
        <v>8537</v>
      </c>
      <c r="U1873" t="s">
        <v>8244</v>
      </c>
      <c r="V1873" t="s">
        <v>8244</v>
      </c>
      <c r="W1873" t="s">
        <v>37</v>
      </c>
      <c r="X1873" t="s">
        <v>37</v>
      </c>
      <c r="Y1873" t="s">
        <v>37</v>
      </c>
      <c r="Z1873" t="s">
        <v>8538</v>
      </c>
      <c r="AA1873" t="s">
        <v>44</v>
      </c>
      <c r="AB1873" t="s">
        <v>44</v>
      </c>
      <c r="AC1873" t="s">
        <v>45</v>
      </c>
      <c r="AD1873" t="s">
        <v>1539</v>
      </c>
      <c r="AE1873" t="s">
        <v>8246</v>
      </c>
      <c r="AF1873" t="s">
        <v>48</v>
      </c>
      <c r="AG1873">
        <v>622118</v>
      </c>
      <c r="AH1873">
        <v>1</v>
      </c>
      <c r="AI1873">
        <v>1</v>
      </c>
    </row>
    <row r="1874" spans="1:35" ht="16.850000000000001" customHeight="1">
      <c r="A1874" s="65" t="str">
        <f>IF(L1874="","",IF(COUNTIF(Wip!K:K,L1874)=0,IF(W1874="","KGB","KBB"),IF(AND(_xlfn.IFNA(VLOOKUP(L1874,Wip!K:M,3,0),"")="Y",Q1874="MTCAPPLYCONF"),"On Hold",IF(W1874="","KGB","KBB"))))</f>
        <v>KGB</v>
      </c>
      <c r="B1874" s="65" t="str">
        <f>IF(A1874="on hold", "on hold",
 IF(A1874="KGB", "Standard Shipment",
  IF(IFERROR(IFERROR(VLOOKUP(L1874, List!D:J, 7, 0), VLOOKUP(L1874&amp;"", List!D:J, 7, 0)), 0)=0,
   IF(IFERROR(IFERROR(VLOOKUP(L1874, 'CND List'!$A:$C, 3, 0), VLOOKUP(L1874&amp;"", 'CND List'!$A:$C, 3, 0)), 0)=0,
    IF(A1874="KBB", "-", ""),
    IFERROR(VLOOKUP(L1874, 'CND List'!$A:$C, 3, 0), VLOOKUP(L1874&amp;"", 'CND List'!$A:$C, 3, 0))
   ),
   IFERROR(VLOOKUP(L1874, List!D:J, 7, 0), VLOOKUP(L1874&amp;"", List!D:J, 7, 0))
  )
 )
)</f>
        <v>Standard Shipment</v>
      </c>
      <c r="C1874" s="66" t="str">
        <f t="shared" si="30"/>
        <v>Standard Shipment</v>
      </c>
      <c r="D1874" s="67" t="str">
        <f ca="1">IF(C1874="Local Scrap","Closed",IFERROR(IF(A1874="kgb","Closed",IF(MID(C1874,5,1)="Q","Closed",LOOKUP(TODAY()-W1874, {0,31,91,181,366}, {"0-30天","31-90天","91-180天","181-365天","365天以上"}))), LOOKUP(TODAY()-Z1874, {0,31,91,181,366}, {"0-30天","31-90天","91-180天","181-365天","365天以上"})))</f>
        <v>Closed</v>
      </c>
      <c r="E1874" s="67" t="str" cm="1">
        <f t="array" ref="E1874">IF(A1874&lt;&gt;"kbb", "", IF(IFERROR(VALUE(V1874), 0)=MAX(INDEX(($A$2:$A$4929="kbb")*($L$2:$L$4929=L1874)*IFERROR(VALUE($V$2:$V$4929), 0), 0)), "最新", "歷史重複"))</f>
        <v/>
      </c>
      <c r="F1874" t="s">
        <v>8490</v>
      </c>
      <c r="G1874" t="s">
        <v>29</v>
      </c>
      <c r="H1874" t="s">
        <v>30</v>
      </c>
      <c r="I1874" t="s">
        <v>6154</v>
      </c>
      <c r="J1874" t="s">
        <v>8491</v>
      </c>
      <c r="K1874" t="s">
        <v>8492</v>
      </c>
      <c r="L1874" t="s">
        <v>8539</v>
      </c>
      <c r="M1874" t="s">
        <v>1259</v>
      </c>
      <c r="N1874" t="s">
        <v>1260</v>
      </c>
      <c r="O1874" t="s">
        <v>37</v>
      </c>
      <c r="P1874" t="s">
        <v>8540</v>
      </c>
      <c r="Q1874" t="s">
        <v>38</v>
      </c>
      <c r="R1874" t="s">
        <v>1881</v>
      </c>
      <c r="S1874" t="s">
        <v>8507</v>
      </c>
      <c r="T1874" t="s">
        <v>8541</v>
      </c>
      <c r="U1874" t="s">
        <v>7242</v>
      </c>
      <c r="V1874" t="s">
        <v>7242</v>
      </c>
      <c r="W1874" t="s">
        <v>37</v>
      </c>
      <c r="X1874" t="s">
        <v>37</v>
      </c>
      <c r="Y1874" t="s">
        <v>37</v>
      </c>
      <c r="Z1874" t="s">
        <v>8542</v>
      </c>
      <c r="AA1874" t="s">
        <v>44</v>
      </c>
      <c r="AB1874" t="s">
        <v>44</v>
      </c>
      <c r="AC1874" t="s">
        <v>45</v>
      </c>
      <c r="AD1874" t="s">
        <v>1257</v>
      </c>
      <c r="AE1874" t="s">
        <v>7642</v>
      </c>
      <c r="AF1874" t="s">
        <v>48</v>
      </c>
      <c r="AG1874">
        <v>622065</v>
      </c>
      <c r="AH1874">
        <v>1</v>
      </c>
      <c r="AI1874">
        <v>1</v>
      </c>
    </row>
    <row r="1875" spans="1:35" ht="16.850000000000001" customHeight="1">
      <c r="A1875" s="65" t="str">
        <f>IF(L1875="","",IF(COUNTIF(Wip!K:K,L1875)=0,IF(W1875="","KGB","KBB"),IF(AND(_xlfn.IFNA(VLOOKUP(L1875,Wip!K:M,3,0),"")="Y",Q1875="MTCAPPLYCONF"),"On Hold",IF(W1875="","KGB","KBB"))))</f>
        <v>KGB</v>
      </c>
      <c r="B1875" s="65" t="str">
        <f>IF(A1875="on hold", "on hold",
 IF(A1875="KGB", "Standard Shipment",
  IF(IFERROR(IFERROR(VLOOKUP(L1875, List!D:J, 7, 0), VLOOKUP(L1875&amp;"", List!D:J, 7, 0)), 0)=0,
   IF(IFERROR(IFERROR(VLOOKUP(L1875, 'CND List'!$A:$C, 3, 0), VLOOKUP(L1875&amp;"", 'CND List'!$A:$C, 3, 0)), 0)=0,
    IF(A1875="KBB", "-", ""),
    IFERROR(VLOOKUP(L1875, 'CND List'!$A:$C, 3, 0), VLOOKUP(L1875&amp;"", 'CND List'!$A:$C, 3, 0))
   ),
   IFERROR(VLOOKUP(L1875, List!D:J, 7, 0), VLOOKUP(L1875&amp;"", List!D:J, 7, 0))
  )
 )
)</f>
        <v>Standard Shipment</v>
      </c>
      <c r="C1875" s="66" t="str">
        <f t="shared" si="30"/>
        <v>Standard Shipment</v>
      </c>
      <c r="D1875" s="67" t="str">
        <f ca="1">IF(C1875="Local Scrap","Closed",IFERROR(IF(A1875="kgb","Closed",IF(MID(C1875,5,1)="Q","Closed",LOOKUP(TODAY()-W1875, {0,31,91,181,366}, {"0-30天","31-90天","91-180天","181-365天","365天以上"}))), LOOKUP(TODAY()-Z1875, {0,31,91,181,366}, {"0-30天","31-90天","91-180天","181-365天","365天以上"})))</f>
        <v>Closed</v>
      </c>
      <c r="E1875" s="67" t="str" cm="1">
        <f t="array" ref="E1875">IF(A1875&lt;&gt;"kbb", "", IF(IFERROR(VALUE(V1875), 0)=MAX(INDEX(($A$2:$A$4929="kbb")*($L$2:$L$4929=L1875)*IFERROR(VALUE($V$2:$V$4929), 0), 0)), "最新", "歷史重複"))</f>
        <v/>
      </c>
      <c r="F1875" t="s">
        <v>8490</v>
      </c>
      <c r="G1875" t="s">
        <v>29</v>
      </c>
      <c r="H1875" t="s">
        <v>30</v>
      </c>
      <c r="I1875" t="s">
        <v>6154</v>
      </c>
      <c r="J1875" t="s">
        <v>8491</v>
      </c>
      <c r="K1875" t="s">
        <v>8492</v>
      </c>
      <c r="L1875" t="s">
        <v>8543</v>
      </c>
      <c r="M1875" t="s">
        <v>4534</v>
      </c>
      <c r="N1875" t="s">
        <v>1283</v>
      </c>
      <c r="O1875" t="s">
        <v>37</v>
      </c>
      <c r="P1875" t="s">
        <v>8544</v>
      </c>
      <c r="Q1875" t="s">
        <v>38</v>
      </c>
      <c r="R1875" t="s">
        <v>1881</v>
      </c>
      <c r="S1875" t="s">
        <v>8495</v>
      </c>
      <c r="T1875" t="s">
        <v>8545</v>
      </c>
      <c r="U1875" t="s">
        <v>7242</v>
      </c>
      <c r="V1875" t="s">
        <v>7242</v>
      </c>
      <c r="W1875" t="s">
        <v>37</v>
      </c>
      <c r="X1875" t="s">
        <v>37</v>
      </c>
      <c r="Y1875" t="s">
        <v>37</v>
      </c>
      <c r="Z1875" t="s">
        <v>8546</v>
      </c>
      <c r="AA1875" t="s">
        <v>44</v>
      </c>
      <c r="AB1875" t="s">
        <v>44</v>
      </c>
      <c r="AC1875" t="s">
        <v>45</v>
      </c>
      <c r="AD1875" t="s">
        <v>1288</v>
      </c>
      <c r="AE1875" t="s">
        <v>7642</v>
      </c>
      <c r="AF1875" t="s">
        <v>48</v>
      </c>
      <c r="AG1875">
        <v>622065</v>
      </c>
      <c r="AH1875">
        <v>1</v>
      </c>
      <c r="AI1875">
        <v>1</v>
      </c>
    </row>
    <row r="1876" spans="1:35" ht="16.850000000000001" customHeight="1">
      <c r="A1876" s="65" t="str">
        <f>IF(L1876="","",IF(COUNTIF(Wip!K:K,L1876)=0,IF(W1876="","KGB","KBB"),IF(AND(_xlfn.IFNA(VLOOKUP(L1876,Wip!K:M,3,0),"")="Y",Q1876="MTCAPPLYCONF"),"On Hold",IF(W1876="","KGB","KBB"))))</f>
        <v>KGB</v>
      </c>
      <c r="B1876" s="65" t="str">
        <f>IF(A1876="on hold", "on hold",
 IF(A1876="KGB", "Standard Shipment",
  IF(IFERROR(IFERROR(VLOOKUP(L1876, List!D:J, 7, 0), VLOOKUP(L1876&amp;"", List!D:J, 7, 0)), 0)=0,
   IF(IFERROR(IFERROR(VLOOKUP(L1876, 'CND List'!$A:$C, 3, 0), VLOOKUP(L1876&amp;"", 'CND List'!$A:$C, 3, 0)), 0)=0,
    IF(A1876="KBB", "-", ""),
    IFERROR(VLOOKUP(L1876, 'CND List'!$A:$C, 3, 0), VLOOKUP(L1876&amp;"", 'CND List'!$A:$C, 3, 0))
   ),
   IFERROR(VLOOKUP(L1876, List!D:J, 7, 0), VLOOKUP(L1876&amp;"", List!D:J, 7, 0))
  )
 )
)</f>
        <v>Standard Shipment</v>
      </c>
      <c r="C1876" s="66" t="str">
        <f t="shared" si="30"/>
        <v>Standard Shipment</v>
      </c>
      <c r="D1876" s="67" t="str">
        <f ca="1">IF(C1876="Local Scrap","Closed",IFERROR(IF(A1876="kgb","Closed",IF(MID(C1876,5,1)="Q","Closed",LOOKUP(TODAY()-W1876, {0,31,91,181,366}, {"0-30天","31-90天","91-180天","181-365天","365天以上"}))), LOOKUP(TODAY()-Z1876, {0,31,91,181,366}, {"0-30天","31-90天","91-180天","181-365天","365天以上"})))</f>
        <v>Closed</v>
      </c>
      <c r="E1876" s="67" t="str" cm="1">
        <f t="array" ref="E1876">IF(A1876&lt;&gt;"kbb", "", IF(IFERROR(VALUE(V1876), 0)=MAX(INDEX(($A$2:$A$4929="kbb")*($L$2:$L$4929=L1876)*IFERROR(VALUE($V$2:$V$4929), 0), 0)), "最新", "歷史重複"))</f>
        <v/>
      </c>
      <c r="F1876" t="s">
        <v>8490</v>
      </c>
      <c r="G1876" t="s">
        <v>29</v>
      </c>
      <c r="H1876" t="s">
        <v>30</v>
      </c>
      <c r="I1876" t="s">
        <v>6154</v>
      </c>
      <c r="J1876" t="s">
        <v>8491</v>
      </c>
      <c r="K1876" t="s">
        <v>8492</v>
      </c>
      <c r="L1876" t="s">
        <v>8547</v>
      </c>
      <c r="M1876" t="s">
        <v>1575</v>
      </c>
      <c r="N1876" t="s">
        <v>1576</v>
      </c>
      <c r="O1876" t="s">
        <v>37</v>
      </c>
      <c r="P1876" t="s">
        <v>8548</v>
      </c>
      <c r="Q1876" t="s">
        <v>38</v>
      </c>
      <c r="R1876" t="s">
        <v>1881</v>
      </c>
      <c r="S1876" t="s">
        <v>8495</v>
      </c>
      <c r="T1876" t="s">
        <v>8549</v>
      </c>
      <c r="U1876" t="s">
        <v>8341</v>
      </c>
      <c r="V1876" t="s">
        <v>8341</v>
      </c>
      <c r="W1876" t="s">
        <v>37</v>
      </c>
      <c r="X1876" t="s">
        <v>37</v>
      </c>
      <c r="Y1876" t="s">
        <v>37</v>
      </c>
      <c r="Z1876" t="s">
        <v>8550</v>
      </c>
      <c r="AA1876" t="s">
        <v>44</v>
      </c>
      <c r="AB1876" t="s">
        <v>44</v>
      </c>
      <c r="AC1876" t="s">
        <v>45</v>
      </c>
      <c r="AD1876" t="s">
        <v>1532</v>
      </c>
      <c r="AE1876" t="s">
        <v>8551</v>
      </c>
      <c r="AF1876" t="s">
        <v>1730</v>
      </c>
      <c r="AG1876">
        <v>622128</v>
      </c>
      <c r="AH1876">
        <v>6.4</v>
      </c>
      <c r="AI1876">
        <v>6.4</v>
      </c>
    </row>
    <row r="1877" spans="1:35" ht="16.850000000000001" customHeight="1">
      <c r="A1877" s="65" t="str">
        <f>IF(L1877="","",IF(COUNTIF(Wip!K:K,L1877)=0,IF(W1877="","KGB","KBB"),IF(AND(_xlfn.IFNA(VLOOKUP(L1877,Wip!K:M,3,0),"")="Y",Q1877="MTCAPPLYCONF"),"On Hold",IF(W1877="","KGB","KBB"))))</f>
        <v>KGB</v>
      </c>
      <c r="B1877" s="65" t="str">
        <f>IF(A1877="on hold", "on hold",
 IF(A1877="KGB", "Standard Shipment",
  IF(IFERROR(IFERROR(VLOOKUP(L1877, List!D:J, 7, 0), VLOOKUP(L1877&amp;"", List!D:J, 7, 0)), 0)=0,
   IF(IFERROR(IFERROR(VLOOKUP(L1877, 'CND List'!$A:$C, 3, 0), VLOOKUP(L1877&amp;"", 'CND List'!$A:$C, 3, 0)), 0)=0,
    IF(A1877="KBB", "-", ""),
    IFERROR(VLOOKUP(L1877, 'CND List'!$A:$C, 3, 0), VLOOKUP(L1877&amp;"", 'CND List'!$A:$C, 3, 0))
   ),
   IFERROR(VLOOKUP(L1877, List!D:J, 7, 0), VLOOKUP(L1877&amp;"", List!D:J, 7, 0))
  )
 )
)</f>
        <v>Standard Shipment</v>
      </c>
      <c r="C1877" s="66" t="str">
        <f t="shared" si="30"/>
        <v>Standard Shipment</v>
      </c>
      <c r="D1877" s="67" t="str">
        <f ca="1">IF(C1877="Local Scrap","Closed",IFERROR(IF(A1877="kgb","Closed",IF(MID(C1877,5,1)="Q","Closed",LOOKUP(TODAY()-W1877, {0,31,91,181,366}, {"0-30天","31-90天","91-180天","181-365天","365天以上"}))), LOOKUP(TODAY()-Z1877, {0,31,91,181,366}, {"0-30天","31-90天","91-180天","181-365天","365天以上"})))</f>
        <v>Closed</v>
      </c>
      <c r="E1877" s="67" t="str" cm="1">
        <f t="array" ref="E1877">IF(A1877&lt;&gt;"kbb", "", IF(IFERROR(VALUE(V1877), 0)=MAX(INDEX(($A$2:$A$4929="kbb")*($L$2:$L$4929=L1877)*IFERROR(VALUE($V$2:$V$4929), 0), 0)), "最新", "歷史重複"))</f>
        <v/>
      </c>
      <c r="F1877" t="s">
        <v>8490</v>
      </c>
      <c r="G1877" t="s">
        <v>29</v>
      </c>
      <c r="H1877" t="s">
        <v>30</v>
      </c>
      <c r="I1877" t="s">
        <v>6154</v>
      </c>
      <c r="J1877" t="s">
        <v>8491</v>
      </c>
      <c r="K1877" t="s">
        <v>8492</v>
      </c>
      <c r="L1877" t="s">
        <v>8552</v>
      </c>
      <c r="M1877" t="s">
        <v>1575</v>
      </c>
      <c r="N1877" t="s">
        <v>1576</v>
      </c>
      <c r="O1877" t="s">
        <v>37</v>
      </c>
      <c r="P1877" t="s">
        <v>8553</v>
      </c>
      <c r="Q1877" t="s">
        <v>38</v>
      </c>
      <c r="R1877" t="s">
        <v>1881</v>
      </c>
      <c r="S1877" t="s">
        <v>8495</v>
      </c>
      <c r="T1877" t="s">
        <v>8554</v>
      </c>
      <c r="U1877" t="s">
        <v>8341</v>
      </c>
      <c r="V1877" t="s">
        <v>8341</v>
      </c>
      <c r="W1877" t="s">
        <v>37</v>
      </c>
      <c r="X1877" t="s">
        <v>37</v>
      </c>
      <c r="Y1877" t="s">
        <v>37</v>
      </c>
      <c r="Z1877" t="s">
        <v>8555</v>
      </c>
      <c r="AA1877" t="s">
        <v>44</v>
      </c>
      <c r="AB1877" t="s">
        <v>44</v>
      </c>
      <c r="AC1877" t="s">
        <v>45</v>
      </c>
      <c r="AD1877" t="s">
        <v>1532</v>
      </c>
      <c r="AE1877" t="s">
        <v>8551</v>
      </c>
      <c r="AF1877" t="s">
        <v>1730</v>
      </c>
      <c r="AG1877">
        <v>622128</v>
      </c>
      <c r="AH1877">
        <v>6.4</v>
      </c>
      <c r="AI1877">
        <v>6.4</v>
      </c>
    </row>
    <row r="1878" spans="1:35" ht="16.850000000000001" customHeight="1">
      <c r="A1878" s="65" t="str">
        <f>IF(L1878="","",IF(COUNTIF(Wip!K:K,L1878)=0,IF(W1878="","KGB","KBB"),IF(AND(_xlfn.IFNA(VLOOKUP(L1878,Wip!K:M,3,0),"")="Y",Q1878="MTCAPPLYCONF"),"On Hold",IF(W1878="","KGB","KBB"))))</f>
        <v>KGB</v>
      </c>
      <c r="B1878" s="65" t="str">
        <f>IF(A1878="on hold", "on hold",
 IF(A1878="KGB", "Standard Shipment",
  IF(IFERROR(IFERROR(VLOOKUP(L1878, List!D:J, 7, 0), VLOOKUP(L1878&amp;"", List!D:J, 7, 0)), 0)=0,
   IF(IFERROR(IFERROR(VLOOKUP(L1878, 'CND List'!$A:$C, 3, 0), VLOOKUP(L1878&amp;"", 'CND List'!$A:$C, 3, 0)), 0)=0,
    IF(A1878="KBB", "-", ""),
    IFERROR(VLOOKUP(L1878, 'CND List'!$A:$C, 3, 0), VLOOKUP(L1878&amp;"", 'CND List'!$A:$C, 3, 0))
   ),
   IFERROR(VLOOKUP(L1878, List!D:J, 7, 0), VLOOKUP(L1878&amp;"", List!D:J, 7, 0))
  )
 )
)</f>
        <v>Standard Shipment</v>
      </c>
      <c r="C1878" s="66" t="str">
        <f t="shared" si="30"/>
        <v>Standard Shipment</v>
      </c>
      <c r="D1878" s="67" t="str">
        <f ca="1">IF(C1878="Local Scrap","Closed",IFERROR(IF(A1878="kgb","Closed",IF(MID(C1878,5,1)="Q","Closed",LOOKUP(TODAY()-W1878, {0,31,91,181,366}, {"0-30天","31-90天","91-180天","181-365天","365天以上"}))), LOOKUP(TODAY()-Z1878, {0,31,91,181,366}, {"0-30天","31-90天","91-180天","181-365天","365天以上"})))</f>
        <v>Closed</v>
      </c>
      <c r="E1878" s="67" t="str" cm="1">
        <f t="array" ref="E1878">IF(A1878&lt;&gt;"kbb", "", IF(IFERROR(VALUE(V1878), 0)=MAX(INDEX(($A$2:$A$4929="kbb")*($L$2:$L$4929=L1878)*IFERROR(VALUE($V$2:$V$4929), 0), 0)), "最新", "歷史重複"))</f>
        <v/>
      </c>
      <c r="F1878" t="s">
        <v>8490</v>
      </c>
      <c r="G1878" t="s">
        <v>29</v>
      </c>
      <c r="H1878" t="s">
        <v>30</v>
      </c>
      <c r="I1878" t="s">
        <v>6154</v>
      </c>
      <c r="J1878" t="s">
        <v>8491</v>
      </c>
      <c r="K1878" t="s">
        <v>8492</v>
      </c>
      <c r="L1878" t="s">
        <v>8556</v>
      </c>
      <c r="M1878" t="s">
        <v>8557</v>
      </c>
      <c r="N1878" t="s">
        <v>2937</v>
      </c>
      <c r="O1878" t="s">
        <v>37</v>
      </c>
      <c r="P1878" t="s">
        <v>8558</v>
      </c>
      <c r="Q1878" t="s">
        <v>38</v>
      </c>
      <c r="R1878" t="s">
        <v>1881</v>
      </c>
      <c r="S1878" t="s">
        <v>8495</v>
      </c>
      <c r="T1878" t="s">
        <v>8559</v>
      </c>
      <c r="U1878" t="s">
        <v>8060</v>
      </c>
      <c r="V1878" t="s">
        <v>8060</v>
      </c>
      <c r="W1878" t="s">
        <v>37</v>
      </c>
      <c r="X1878" t="s">
        <v>37</v>
      </c>
      <c r="Y1878" t="s">
        <v>37</v>
      </c>
      <c r="Z1878" t="s">
        <v>8560</v>
      </c>
      <c r="AA1878" t="s">
        <v>44</v>
      </c>
      <c r="AB1878" t="s">
        <v>44</v>
      </c>
      <c r="AC1878" t="s">
        <v>45</v>
      </c>
      <c r="AD1878" t="s">
        <v>1847</v>
      </c>
      <c r="AE1878" t="s">
        <v>8062</v>
      </c>
      <c r="AF1878" t="s">
        <v>1918</v>
      </c>
      <c r="AG1878">
        <v>622148</v>
      </c>
      <c r="AH1878">
        <v>5.7</v>
      </c>
      <c r="AI1878">
        <v>5.7</v>
      </c>
    </row>
    <row r="1879" spans="1:35" ht="16.850000000000001" customHeight="1">
      <c r="A1879" s="65" t="str">
        <f>IF(L1879="","",IF(COUNTIF(Wip!K:K,L1879)=0,IF(W1879="","KGB","KBB"),IF(AND(_xlfn.IFNA(VLOOKUP(L1879,Wip!K:M,3,0),"")="Y",Q1879="MTCAPPLYCONF"),"On Hold",IF(W1879="","KGB","KBB"))))</f>
        <v>KBB</v>
      </c>
      <c r="B1879" s="65" t="str">
        <f>IF(A1879="on hold", "on hold",
 IF(A1879="KGB", "Standard Shipment",
  IF(IFERROR(IFERROR(VLOOKUP(L1879, List!D:J, 7, 0), VLOOKUP(L1879&amp;"", List!D:J, 7, 0)), 0)=0,
   IF(IFERROR(IFERROR(VLOOKUP(L1879, 'CND List'!$A:$C, 3, 0), VLOOKUP(L1879&amp;"", 'CND List'!$A:$C, 3, 0)), 0)=0,
    IF(A1879="KBB", "-", ""),
    IFERROR(VLOOKUP(L1879, 'CND List'!$A:$C, 3, 0), VLOOKUP(L1879&amp;"", 'CND List'!$A:$C, 3, 0))
   ),
   IFERROR(VLOOKUP(L1879, List!D:J, 7, 0), VLOOKUP(L1879&amp;"", List!D:J, 7, 0))
  )
 )
)</f>
        <v>Local Scrap</v>
      </c>
      <c r="C1879" s="66" t="str">
        <f t="shared" si="30"/>
        <v>Local Scrap</v>
      </c>
      <c r="D1879" s="67" t="str">
        <f ca="1">IF(C1879="Local Scrap","Closed",IFERROR(IF(A1879="kgb","Closed",IF(MID(C1879,5,1)="Q","Closed",LOOKUP(TODAY()-W1879, {0,31,91,181,366}, {"0-30天","31-90天","91-180天","181-365天","365天以上"}))), LOOKUP(TODAY()-Z1879, {0,31,91,181,366}, {"0-30天","31-90天","91-180天","181-365天","365天以上"})))</f>
        <v>Closed</v>
      </c>
      <c r="E1879" s="67" t="str" cm="1">
        <f t="array" ref="E1879">IF(A1879&lt;&gt;"kbb", "", IF(IFERROR(VALUE(V1879), 0)=MAX(INDEX(($A$2:$A$4929="kbb")*($L$2:$L$4929=L1879)*IFERROR(VALUE($V$2:$V$4929), 0), 0)), "最新", "歷史重複"))</f>
        <v>最新</v>
      </c>
      <c r="F1879" t="s">
        <v>8490</v>
      </c>
      <c r="G1879" t="s">
        <v>29</v>
      </c>
      <c r="H1879" t="s">
        <v>30</v>
      </c>
      <c r="I1879" t="s">
        <v>6154</v>
      </c>
      <c r="J1879" t="s">
        <v>8491</v>
      </c>
      <c r="K1879" t="s">
        <v>8492</v>
      </c>
      <c r="L1879" t="s">
        <v>8561</v>
      </c>
      <c r="M1879" t="s">
        <v>2936</v>
      </c>
      <c r="N1879" t="s">
        <v>2937</v>
      </c>
      <c r="O1879" t="s">
        <v>37</v>
      </c>
      <c r="P1879" t="s">
        <v>8561</v>
      </c>
      <c r="Q1879" t="s">
        <v>38</v>
      </c>
      <c r="R1879" t="s">
        <v>39</v>
      </c>
      <c r="S1879" t="s">
        <v>8495</v>
      </c>
      <c r="T1879" t="s">
        <v>37</v>
      </c>
      <c r="U1879" t="s">
        <v>37</v>
      </c>
      <c r="V1879" t="s">
        <v>8562</v>
      </c>
      <c r="W1879" t="s">
        <v>517</v>
      </c>
      <c r="X1879" t="s">
        <v>114</v>
      </c>
      <c r="Y1879" t="s">
        <v>518</v>
      </c>
      <c r="Z1879" t="s">
        <v>8563</v>
      </c>
      <c r="AA1879" t="s">
        <v>44</v>
      </c>
      <c r="AB1879" t="s">
        <v>44</v>
      </c>
      <c r="AC1879" t="s">
        <v>117</v>
      </c>
      <c r="AD1879" t="s">
        <v>1847</v>
      </c>
      <c r="AE1879" t="s">
        <v>37</v>
      </c>
      <c r="AF1879" t="s">
        <v>37</v>
      </c>
      <c r="AG1879" t="s">
        <v>37</v>
      </c>
      <c r="AH1879" t="s">
        <v>37</v>
      </c>
      <c r="AI1879" t="s">
        <v>37</v>
      </c>
    </row>
    <row r="1880" spans="1:35" ht="16.850000000000001" customHeight="1">
      <c r="A1880" s="65" t="str">
        <f>IF(L1880="","",IF(COUNTIF(Wip!K:K,L1880)=0,IF(W1880="","KGB","KBB"),IF(AND(_xlfn.IFNA(VLOOKUP(L1880,Wip!K:M,3,0),"")="Y",Q1880="MTCAPPLYCONF"),"On Hold",IF(W1880="","KGB","KBB"))))</f>
        <v>KGB</v>
      </c>
      <c r="B1880" s="65" t="str">
        <f>IF(A1880="on hold", "on hold",
 IF(A1880="KGB", "Standard Shipment",
  IF(IFERROR(IFERROR(VLOOKUP(L1880, List!D:J, 7, 0), VLOOKUP(L1880&amp;"", List!D:J, 7, 0)), 0)=0,
   IF(IFERROR(IFERROR(VLOOKUP(L1880, 'CND List'!$A:$C, 3, 0), VLOOKUP(L1880&amp;"", 'CND List'!$A:$C, 3, 0)), 0)=0,
    IF(A1880="KBB", "-", ""),
    IFERROR(VLOOKUP(L1880, 'CND List'!$A:$C, 3, 0), VLOOKUP(L1880&amp;"", 'CND List'!$A:$C, 3, 0))
   ),
   IFERROR(VLOOKUP(L1880, List!D:J, 7, 0), VLOOKUP(L1880&amp;"", List!D:J, 7, 0))
  )
 )
)</f>
        <v>Standard Shipment</v>
      </c>
      <c r="C1880" s="66" t="str">
        <f t="shared" si="30"/>
        <v>Standard Shipment</v>
      </c>
      <c r="D1880" s="67" t="str">
        <f ca="1">IF(C1880="Local Scrap","Closed",IFERROR(IF(A1880="kgb","Closed",IF(MID(C1880,5,1)="Q","Closed",LOOKUP(TODAY()-W1880, {0,31,91,181,366}, {"0-30天","31-90天","91-180天","181-365天","365天以上"}))), LOOKUP(TODAY()-Z1880, {0,31,91,181,366}, {"0-30天","31-90天","91-180天","181-365天","365天以上"})))</f>
        <v>Closed</v>
      </c>
      <c r="E1880" s="67" t="str" cm="1">
        <f t="array" ref="E1880">IF(A1880&lt;&gt;"kbb", "", IF(IFERROR(VALUE(V1880), 0)=MAX(INDEX(($A$2:$A$4929="kbb")*($L$2:$L$4929=L1880)*IFERROR(VALUE($V$2:$V$4929), 0), 0)), "最新", "歷史重複"))</f>
        <v/>
      </c>
      <c r="F1880" t="s">
        <v>8490</v>
      </c>
      <c r="G1880" t="s">
        <v>29</v>
      </c>
      <c r="H1880" t="s">
        <v>30</v>
      </c>
      <c r="I1880" t="s">
        <v>6154</v>
      </c>
      <c r="J1880" t="s">
        <v>8491</v>
      </c>
      <c r="K1880" t="s">
        <v>8492</v>
      </c>
      <c r="L1880" t="s">
        <v>8564</v>
      </c>
      <c r="M1880" t="s">
        <v>1569</v>
      </c>
      <c r="N1880" t="s">
        <v>1570</v>
      </c>
      <c r="O1880" t="s">
        <v>37</v>
      </c>
      <c r="P1880" t="s">
        <v>8564</v>
      </c>
      <c r="Q1880" t="s">
        <v>38</v>
      </c>
      <c r="R1880" t="s">
        <v>1881</v>
      </c>
      <c r="S1880" t="s">
        <v>8495</v>
      </c>
      <c r="T1880" t="s">
        <v>8565</v>
      </c>
      <c r="U1880" t="s">
        <v>8341</v>
      </c>
      <c r="V1880" t="s">
        <v>8341</v>
      </c>
      <c r="W1880" t="s">
        <v>37</v>
      </c>
      <c r="X1880" t="s">
        <v>37</v>
      </c>
      <c r="Y1880" t="s">
        <v>37</v>
      </c>
      <c r="Z1880" t="s">
        <v>8566</v>
      </c>
      <c r="AA1880" t="s">
        <v>44</v>
      </c>
      <c r="AB1880" t="s">
        <v>44</v>
      </c>
      <c r="AC1880" t="s">
        <v>45</v>
      </c>
      <c r="AD1880" t="s">
        <v>1532</v>
      </c>
      <c r="AE1880" t="s">
        <v>8551</v>
      </c>
      <c r="AF1880" t="s">
        <v>48</v>
      </c>
      <c r="AG1880">
        <v>622128</v>
      </c>
      <c r="AH1880">
        <v>3.3</v>
      </c>
      <c r="AI1880">
        <v>3.3</v>
      </c>
    </row>
    <row r="1881" spans="1:35" ht="16.850000000000001" customHeight="1">
      <c r="A1881" s="65" t="str">
        <f>IF(L1881="","",IF(COUNTIF(Wip!K:K,L1881)=0,IF(W1881="","KGB","KBB"),IF(AND(_xlfn.IFNA(VLOOKUP(L1881,Wip!K:M,3,0),"")="Y",Q1881="MTCAPPLYCONF"),"On Hold",IF(W1881="","KGB","KBB"))))</f>
        <v>KGB</v>
      </c>
      <c r="B1881" s="65" t="str">
        <f>IF(A1881="on hold", "on hold",
 IF(A1881="KGB", "Standard Shipment",
  IF(IFERROR(IFERROR(VLOOKUP(L1881, List!D:J, 7, 0), VLOOKUP(L1881&amp;"", List!D:J, 7, 0)), 0)=0,
   IF(IFERROR(IFERROR(VLOOKUP(L1881, 'CND List'!$A:$C, 3, 0), VLOOKUP(L1881&amp;"", 'CND List'!$A:$C, 3, 0)), 0)=0,
    IF(A1881="KBB", "-", ""),
    IFERROR(VLOOKUP(L1881, 'CND List'!$A:$C, 3, 0), VLOOKUP(L1881&amp;"", 'CND List'!$A:$C, 3, 0))
   ),
   IFERROR(VLOOKUP(L1881, List!D:J, 7, 0), VLOOKUP(L1881&amp;"", List!D:J, 7, 0))
  )
 )
)</f>
        <v>Standard Shipment</v>
      </c>
      <c r="C1881" s="66" t="str">
        <f t="shared" si="30"/>
        <v>Standard Shipment</v>
      </c>
      <c r="D1881" s="67" t="str">
        <f ca="1">IF(C1881="Local Scrap","Closed",IFERROR(IF(A1881="kgb","Closed",IF(MID(C1881,5,1)="Q","Closed",LOOKUP(TODAY()-W1881, {0,31,91,181,366}, {"0-30天","31-90天","91-180天","181-365天","365天以上"}))), LOOKUP(TODAY()-Z1881, {0,31,91,181,366}, {"0-30天","31-90天","91-180天","181-365天","365天以上"})))</f>
        <v>Closed</v>
      </c>
      <c r="E1881" s="67" t="str" cm="1">
        <f t="array" ref="E1881">IF(A1881&lt;&gt;"kbb", "", IF(IFERROR(VALUE(V1881), 0)=MAX(INDEX(($A$2:$A$4929="kbb")*($L$2:$L$4929=L1881)*IFERROR(VALUE($V$2:$V$4929), 0), 0)), "最新", "歷史重複"))</f>
        <v/>
      </c>
      <c r="F1881" t="s">
        <v>8490</v>
      </c>
      <c r="G1881" t="s">
        <v>29</v>
      </c>
      <c r="H1881" t="s">
        <v>30</v>
      </c>
      <c r="I1881" t="s">
        <v>6154</v>
      </c>
      <c r="J1881" t="s">
        <v>8491</v>
      </c>
      <c r="K1881" t="s">
        <v>8492</v>
      </c>
      <c r="L1881" t="s">
        <v>8567</v>
      </c>
      <c r="M1881" t="s">
        <v>2536</v>
      </c>
      <c r="N1881" t="s">
        <v>1321</v>
      </c>
      <c r="O1881" t="s">
        <v>37</v>
      </c>
      <c r="P1881" t="s">
        <v>8568</v>
      </c>
      <c r="Q1881" t="s">
        <v>38</v>
      </c>
      <c r="R1881" t="s">
        <v>1881</v>
      </c>
      <c r="S1881" t="s">
        <v>8495</v>
      </c>
      <c r="T1881" t="s">
        <v>8569</v>
      </c>
      <c r="U1881" t="s">
        <v>8244</v>
      </c>
      <c r="V1881" t="s">
        <v>8244</v>
      </c>
      <c r="W1881" t="s">
        <v>37</v>
      </c>
      <c r="X1881" t="s">
        <v>37</v>
      </c>
      <c r="Y1881" t="s">
        <v>37</v>
      </c>
      <c r="Z1881" t="s">
        <v>8570</v>
      </c>
      <c r="AA1881" t="s">
        <v>44</v>
      </c>
      <c r="AB1881" t="s">
        <v>44</v>
      </c>
      <c r="AC1881" t="s">
        <v>45</v>
      </c>
      <c r="AD1881" t="s">
        <v>1288</v>
      </c>
      <c r="AE1881" t="s">
        <v>8361</v>
      </c>
      <c r="AF1881" t="s">
        <v>48</v>
      </c>
      <c r="AG1881">
        <v>622118</v>
      </c>
      <c r="AH1881">
        <v>1</v>
      </c>
      <c r="AI1881">
        <v>1</v>
      </c>
    </row>
    <row r="1882" spans="1:35" ht="16.850000000000001" customHeight="1">
      <c r="A1882" s="65" t="str">
        <f>IF(L1882="","",IF(COUNTIF(Wip!K:K,L1882)=0,IF(W1882="","KGB","KBB"),IF(AND(_xlfn.IFNA(VLOOKUP(L1882,Wip!K:M,3,0),"")="Y",Q1882="MTCAPPLYCONF"),"On Hold",IF(W1882="","KGB","KBB"))))</f>
        <v>KBB</v>
      </c>
      <c r="B1882" s="65" t="str">
        <f>IF(A1882="on hold", "on hold",
 IF(A1882="KGB", "Standard Shipment",
  IF(IFERROR(IFERROR(VLOOKUP(L1882, List!D:J, 7, 0), VLOOKUP(L1882&amp;"", List!D:J, 7, 0)), 0)=0,
   IF(IFERROR(IFERROR(VLOOKUP(L1882, 'CND List'!$A:$C, 3, 0), VLOOKUP(L1882&amp;"", 'CND List'!$A:$C, 3, 0)), 0)=0,
    IF(A1882="KBB", "-", ""),
    IFERROR(VLOOKUP(L1882, 'CND List'!$A:$C, 3, 0), VLOOKUP(L1882&amp;"", 'CND List'!$A:$C, 3, 0))
   ),
   IFERROR(VLOOKUP(L1882, List!D:J, 7, 0), VLOOKUP(L1882&amp;"", List!D:J, 7, 0))
  )
 )
)</f>
        <v>Local Scrap</v>
      </c>
      <c r="C1882" s="66" t="str">
        <f t="shared" si="30"/>
        <v>Local Scrap</v>
      </c>
      <c r="D1882" s="67" t="str">
        <f ca="1">IF(C1882="Local Scrap","Closed",IFERROR(IF(A1882="kgb","Closed",IF(MID(C1882,5,1)="Q","Closed",LOOKUP(TODAY()-W1882, {0,31,91,181,366}, {"0-30天","31-90天","91-180天","181-365天","365天以上"}))), LOOKUP(TODAY()-Z1882, {0,31,91,181,366}, {"0-30天","31-90天","91-180天","181-365天","365天以上"})))</f>
        <v>Closed</v>
      </c>
      <c r="E1882" s="67" t="str" cm="1">
        <f t="array" ref="E1882">IF(A1882&lt;&gt;"kbb", "", IF(IFERROR(VALUE(V1882), 0)=MAX(INDEX(($A$2:$A$4929="kbb")*($L$2:$L$4929=L1882)*IFERROR(VALUE($V$2:$V$4929), 0), 0)), "最新", "歷史重複"))</f>
        <v>歷史重複</v>
      </c>
      <c r="F1882" t="s">
        <v>8490</v>
      </c>
      <c r="G1882" t="s">
        <v>29</v>
      </c>
      <c r="H1882" t="s">
        <v>30</v>
      </c>
      <c r="I1882" t="s">
        <v>6154</v>
      </c>
      <c r="J1882" t="s">
        <v>8491</v>
      </c>
      <c r="K1882" t="s">
        <v>8492</v>
      </c>
      <c r="L1882" t="s">
        <v>8571</v>
      </c>
      <c r="M1882" t="s">
        <v>2359</v>
      </c>
      <c r="N1882" t="s">
        <v>2360</v>
      </c>
      <c r="O1882" t="s">
        <v>37</v>
      </c>
      <c r="P1882" t="s">
        <v>8571</v>
      </c>
      <c r="Q1882" t="s">
        <v>38</v>
      </c>
      <c r="R1882" t="s">
        <v>39</v>
      </c>
      <c r="S1882" t="s">
        <v>8495</v>
      </c>
      <c r="T1882" t="s">
        <v>37</v>
      </c>
      <c r="U1882" t="s">
        <v>37</v>
      </c>
      <c r="V1882" t="s">
        <v>8572</v>
      </c>
      <c r="W1882" t="s">
        <v>517</v>
      </c>
      <c r="X1882" t="s">
        <v>114</v>
      </c>
      <c r="Y1882" t="s">
        <v>518</v>
      </c>
      <c r="Z1882" t="s">
        <v>8573</v>
      </c>
      <c r="AA1882" t="s">
        <v>44</v>
      </c>
      <c r="AB1882" t="s">
        <v>44</v>
      </c>
      <c r="AC1882" t="s">
        <v>117</v>
      </c>
      <c r="AD1882" t="s">
        <v>1532</v>
      </c>
      <c r="AE1882" t="s">
        <v>37</v>
      </c>
      <c r="AF1882" t="s">
        <v>37</v>
      </c>
      <c r="AG1882" t="s">
        <v>37</v>
      </c>
      <c r="AH1882" t="s">
        <v>37</v>
      </c>
      <c r="AI1882" t="s">
        <v>37</v>
      </c>
    </row>
    <row r="1883" spans="1:35" ht="16.850000000000001" customHeight="1">
      <c r="A1883" s="65" t="str">
        <f>IF(L1883="","",IF(COUNTIF(Wip!K:K,L1883)=0,IF(W1883="","KGB","KBB"),IF(AND(_xlfn.IFNA(VLOOKUP(L1883,Wip!K:M,3,0),"")="Y",Q1883="MTCAPPLYCONF"),"On Hold",IF(W1883="","KGB","KBB"))))</f>
        <v>KBB</v>
      </c>
      <c r="B1883" s="65">
        <f>IF(A1883="on hold", "on hold",
 IF(A1883="KGB", "Standard Shipment",
  IF(IFERROR(IFERROR(VLOOKUP(L1883, List!D:J, 7, 0), VLOOKUP(L1883&amp;"", List!D:J, 7, 0)), 0)=0,
   IF(IFERROR(IFERROR(VLOOKUP(L1883, 'CND List'!$A:$C, 3, 0), VLOOKUP(L1883&amp;"", 'CND List'!$A:$C, 3, 0)), 0)=0,
    IF(A1883="KBB", "-", ""),
    IFERROR(VLOOKUP(L1883, 'CND List'!$A:$C, 3, 0), VLOOKUP(L1883&amp;"", 'CND List'!$A:$C, 3, 0))
   ),
   IFERROR(VLOOKUP(L1883, List!D:J, 7, 0), VLOOKUP(L1883&amp;"", List!D:J, 7, 0))
  )
 )
)</f>
        <v>46126</v>
      </c>
      <c r="C1883" s="66" t="str">
        <f t="shared" si="30"/>
        <v>2026Q2</v>
      </c>
      <c r="D1883" s="67" t="str">
        <f ca="1">IF(C1883="Local Scrap","Closed",IFERROR(IF(A1883="kgb","Closed",IF(MID(C1883,5,1)="Q","Closed",LOOKUP(TODAY()-W1883, {0,31,91,181,366}, {"0-30天","31-90天","91-180天","181-365天","365天以上"}))), LOOKUP(TODAY()-Z1883, {0,31,91,181,366}, {"0-30天","31-90天","91-180天","181-365天","365天以上"})))</f>
        <v>Closed</v>
      </c>
      <c r="E1883" s="67" t="str" cm="1">
        <f t="array" ref="E1883">IF(A1883&lt;&gt;"kbb", "", IF(IFERROR(VALUE(V1883), 0)=MAX(INDEX(($A$2:$A$4929="kbb")*($L$2:$L$4929=L1883)*IFERROR(VALUE($V$2:$V$4929), 0), 0)), "最新", "歷史重複"))</f>
        <v>最新</v>
      </c>
      <c r="F1883" t="s">
        <v>8490</v>
      </c>
      <c r="G1883" t="s">
        <v>29</v>
      </c>
      <c r="H1883" t="s">
        <v>30</v>
      </c>
      <c r="I1883" t="s">
        <v>6154</v>
      </c>
      <c r="J1883" t="s">
        <v>8491</v>
      </c>
      <c r="K1883" t="s">
        <v>8492</v>
      </c>
      <c r="L1883" t="s">
        <v>8574</v>
      </c>
      <c r="M1883" t="s">
        <v>2359</v>
      </c>
      <c r="N1883" t="s">
        <v>2360</v>
      </c>
      <c r="O1883" t="s">
        <v>37</v>
      </c>
      <c r="P1883" t="s">
        <v>8574</v>
      </c>
      <c r="Q1883" t="s">
        <v>38</v>
      </c>
      <c r="R1883" t="s">
        <v>1881</v>
      </c>
      <c r="S1883" t="s">
        <v>8495</v>
      </c>
      <c r="T1883" t="s">
        <v>37</v>
      </c>
      <c r="U1883" t="s">
        <v>37</v>
      </c>
      <c r="V1883" t="s">
        <v>8575</v>
      </c>
      <c r="W1883" t="s">
        <v>113</v>
      </c>
      <c r="X1883" t="s">
        <v>114</v>
      </c>
      <c r="Y1883" t="s">
        <v>8576</v>
      </c>
      <c r="Z1883" t="s">
        <v>8577</v>
      </c>
      <c r="AA1883" t="s">
        <v>44</v>
      </c>
      <c r="AB1883" t="s">
        <v>44</v>
      </c>
      <c r="AC1883" t="s">
        <v>117</v>
      </c>
      <c r="AD1883" t="s">
        <v>1532</v>
      </c>
      <c r="AE1883" t="s">
        <v>37</v>
      </c>
      <c r="AF1883" t="s">
        <v>37</v>
      </c>
      <c r="AG1883" t="s">
        <v>37</v>
      </c>
      <c r="AH1883" t="s">
        <v>37</v>
      </c>
      <c r="AI1883" t="s">
        <v>37</v>
      </c>
    </row>
    <row r="1884" spans="1:35" ht="16.850000000000001" customHeight="1">
      <c r="A1884" s="65" t="str">
        <f>IF(L1884="","",IF(COUNTIF(Wip!K:K,L1884)=0,IF(W1884="","KGB","KBB"),IF(AND(_xlfn.IFNA(VLOOKUP(L1884,Wip!K:M,3,0),"")="Y",Q1884="MTCAPPLYCONF"),"On Hold",IF(W1884="","KGB","KBB"))))</f>
        <v>KGB</v>
      </c>
      <c r="B1884" s="65" t="str">
        <f>IF(A1884="on hold", "on hold",
 IF(A1884="KGB", "Standard Shipment",
  IF(IFERROR(IFERROR(VLOOKUP(L1884, List!D:J, 7, 0), VLOOKUP(L1884&amp;"", List!D:J, 7, 0)), 0)=0,
   IF(IFERROR(IFERROR(VLOOKUP(L1884, 'CND List'!$A:$C, 3, 0), VLOOKUP(L1884&amp;"", 'CND List'!$A:$C, 3, 0)), 0)=0,
    IF(A1884="KBB", "-", ""),
    IFERROR(VLOOKUP(L1884, 'CND List'!$A:$C, 3, 0), VLOOKUP(L1884&amp;"", 'CND List'!$A:$C, 3, 0))
   ),
   IFERROR(VLOOKUP(L1884, List!D:J, 7, 0), VLOOKUP(L1884&amp;"", List!D:J, 7, 0))
  )
 )
)</f>
        <v>Standard Shipment</v>
      </c>
      <c r="C1884" s="66" t="str">
        <f t="shared" si="30"/>
        <v>Standard Shipment</v>
      </c>
      <c r="D1884" s="67" t="str">
        <f ca="1">IF(C1884="Local Scrap","Closed",IFERROR(IF(A1884="kgb","Closed",IF(MID(C1884,5,1)="Q","Closed",LOOKUP(TODAY()-W1884, {0,31,91,181,366}, {"0-30天","31-90天","91-180天","181-365天","365天以上"}))), LOOKUP(TODAY()-Z1884, {0,31,91,181,366}, {"0-30天","31-90天","91-180天","181-365天","365天以上"})))</f>
        <v>Closed</v>
      </c>
      <c r="E1884" s="67" t="str" cm="1">
        <f t="array" ref="E1884">IF(A1884&lt;&gt;"kbb", "", IF(IFERROR(VALUE(V1884), 0)=MAX(INDEX(($A$2:$A$4929="kbb")*($L$2:$L$4929=L1884)*IFERROR(VALUE($V$2:$V$4929), 0), 0)), "最新", "歷史重複"))</f>
        <v/>
      </c>
      <c r="F1884" t="s">
        <v>8490</v>
      </c>
      <c r="G1884" t="s">
        <v>29</v>
      </c>
      <c r="H1884" t="s">
        <v>30</v>
      </c>
      <c r="I1884" t="s">
        <v>6154</v>
      </c>
      <c r="J1884" t="s">
        <v>8491</v>
      </c>
      <c r="K1884" t="s">
        <v>8492</v>
      </c>
      <c r="L1884" t="s">
        <v>8578</v>
      </c>
      <c r="M1884" t="s">
        <v>1746</v>
      </c>
      <c r="N1884" t="s">
        <v>1747</v>
      </c>
      <c r="O1884" t="s">
        <v>37</v>
      </c>
      <c r="P1884" t="s">
        <v>8579</v>
      </c>
      <c r="Q1884" t="s">
        <v>38</v>
      </c>
      <c r="R1884" t="s">
        <v>1881</v>
      </c>
      <c r="S1884" t="s">
        <v>8495</v>
      </c>
      <c r="T1884" t="s">
        <v>8580</v>
      </c>
      <c r="U1884" t="s">
        <v>8341</v>
      </c>
      <c r="V1884" t="s">
        <v>8497</v>
      </c>
      <c r="W1884" t="s">
        <v>37</v>
      </c>
      <c r="X1884" t="s">
        <v>37</v>
      </c>
      <c r="Y1884" t="s">
        <v>37</v>
      </c>
      <c r="Z1884" t="s">
        <v>8581</v>
      </c>
      <c r="AA1884" t="s">
        <v>44</v>
      </c>
      <c r="AB1884" t="s">
        <v>44</v>
      </c>
      <c r="AC1884" t="s">
        <v>45</v>
      </c>
      <c r="AD1884" t="s">
        <v>1532</v>
      </c>
      <c r="AE1884" t="s">
        <v>8551</v>
      </c>
      <c r="AF1884" t="s">
        <v>1730</v>
      </c>
      <c r="AG1884">
        <v>622128</v>
      </c>
      <c r="AH1884">
        <v>6.4</v>
      </c>
      <c r="AI1884">
        <v>6.4</v>
      </c>
    </row>
    <row r="1885" spans="1:35" ht="16.850000000000001" customHeight="1">
      <c r="A1885" s="65" t="str">
        <f>IF(L1885="","",IF(COUNTIF(Wip!K:K,L1885)=0,IF(W1885="","KGB","KBB"),IF(AND(_xlfn.IFNA(VLOOKUP(L1885,Wip!K:M,3,0),"")="Y",Q1885="MTCAPPLYCONF"),"On Hold",IF(W1885="","KGB","KBB"))))</f>
        <v>KBB</v>
      </c>
      <c r="B1885" s="65" t="str">
        <f>IF(A1885="on hold", "on hold",
 IF(A1885="KGB", "Standard Shipment",
  IF(IFERROR(IFERROR(VLOOKUP(L1885, List!D:J, 7, 0), VLOOKUP(L1885&amp;"", List!D:J, 7, 0)), 0)=0,
   IF(IFERROR(IFERROR(VLOOKUP(L1885, 'CND List'!$A:$C, 3, 0), VLOOKUP(L1885&amp;"", 'CND List'!$A:$C, 3, 0)), 0)=0,
    IF(A1885="KBB", "-", ""),
    IFERROR(VLOOKUP(L1885, 'CND List'!$A:$C, 3, 0), VLOOKUP(L1885&amp;"", 'CND List'!$A:$C, 3, 0))
   ),
   IFERROR(VLOOKUP(L1885, List!D:J, 7, 0), VLOOKUP(L1885&amp;"", List!D:J, 7, 0))
  )
 )
)</f>
        <v>-</v>
      </c>
      <c r="C1885" s="66" t="str">
        <f t="shared" si="30"/>
        <v>wait for return customer</v>
      </c>
      <c r="D1885" s="67" t="str">
        <f ca="1">IF(C1885="Local Scrap","Closed",IFERROR(IF(A1885="kgb","Closed",IF(MID(C1885,5,1)="Q","Closed",LOOKUP(TODAY()-W1885, {0,31,91,181,366}, {"0-30天","31-90天","91-180天","181-365天","365天以上"}))), LOOKUP(TODAY()-Z1885, {0,31,91,181,366}, {"0-30天","31-90天","91-180天","181-365天","365天以上"})))</f>
        <v>181-365天</v>
      </c>
      <c r="E1885" s="67" t="str" cm="1">
        <f t="array" ref="E1885">IF(A1885&lt;&gt;"kbb", "", IF(IFERROR(VALUE(V1885), 0)=MAX(INDEX(($A$2:$A$4929="kbb")*($L$2:$L$4929=L1885)*IFERROR(VALUE($V$2:$V$4929), 0), 0)), "最新", "歷史重複"))</f>
        <v>最新</v>
      </c>
      <c r="F1885" t="s">
        <v>8490</v>
      </c>
      <c r="G1885" t="s">
        <v>29</v>
      </c>
      <c r="H1885" t="s">
        <v>30</v>
      </c>
      <c r="I1885" t="s">
        <v>6154</v>
      </c>
      <c r="J1885" t="s">
        <v>8491</v>
      </c>
      <c r="K1885" t="s">
        <v>8492</v>
      </c>
      <c r="L1885" t="s">
        <v>8582</v>
      </c>
      <c r="M1885" t="s">
        <v>1390</v>
      </c>
      <c r="N1885" t="s">
        <v>1391</v>
      </c>
      <c r="O1885" t="s">
        <v>37</v>
      </c>
      <c r="P1885" t="s">
        <v>8582</v>
      </c>
      <c r="Q1885" t="s">
        <v>38</v>
      </c>
      <c r="R1885" t="s">
        <v>39</v>
      </c>
      <c r="S1885" t="s">
        <v>8495</v>
      </c>
      <c r="T1885" t="s">
        <v>37</v>
      </c>
      <c r="U1885" t="s">
        <v>37</v>
      </c>
      <c r="V1885" t="s">
        <v>8583</v>
      </c>
      <c r="W1885" t="s">
        <v>517</v>
      </c>
      <c r="X1885" t="s">
        <v>114</v>
      </c>
      <c r="Y1885" t="s">
        <v>518</v>
      </c>
      <c r="Z1885" t="s">
        <v>8584</v>
      </c>
      <c r="AA1885" t="s">
        <v>44</v>
      </c>
      <c r="AB1885" t="s">
        <v>44</v>
      </c>
      <c r="AC1885" t="s">
        <v>117</v>
      </c>
      <c r="AD1885" t="s">
        <v>1302</v>
      </c>
      <c r="AE1885" t="s">
        <v>37</v>
      </c>
      <c r="AF1885" t="s">
        <v>37</v>
      </c>
      <c r="AG1885" t="s">
        <v>37</v>
      </c>
      <c r="AH1885" t="s">
        <v>37</v>
      </c>
      <c r="AI1885" t="s">
        <v>37</v>
      </c>
    </row>
    <row r="1886" spans="1:35" ht="16.850000000000001" customHeight="1">
      <c r="A1886" s="65" t="str">
        <f>IF(L1886="","",IF(COUNTIF(Wip!K:K,L1886)=0,IF(W1886="","KGB","KBB"),IF(AND(_xlfn.IFNA(VLOOKUP(L1886,Wip!K:M,3,0),"")="Y",Q1886="MTCAPPLYCONF"),"On Hold",IF(W1886="","KGB","KBB"))))</f>
        <v>KBB</v>
      </c>
      <c r="B1886" s="65" t="str">
        <f>IF(A1886="on hold", "on hold",
 IF(A1886="KGB", "Standard Shipment",
  IF(IFERROR(IFERROR(VLOOKUP(L1886, List!D:J, 7, 0), VLOOKUP(L1886&amp;"", List!D:J, 7, 0)), 0)=0,
   IF(IFERROR(IFERROR(VLOOKUP(L1886, 'CND List'!$A:$C, 3, 0), VLOOKUP(L1886&amp;"", 'CND List'!$A:$C, 3, 0)), 0)=0,
    IF(A1886="KBB", "-", ""),
    IFERROR(VLOOKUP(L1886, 'CND List'!$A:$C, 3, 0), VLOOKUP(L1886&amp;"", 'CND List'!$A:$C, 3, 0))
   ),
   IFERROR(VLOOKUP(L1886, List!D:J, 7, 0), VLOOKUP(L1886&amp;"", List!D:J, 7, 0))
  )
 )
)</f>
        <v>-</v>
      </c>
      <c r="C1886" s="66" t="str">
        <f t="shared" si="30"/>
        <v>wait for return customer</v>
      </c>
      <c r="D1886" s="67" t="str">
        <f ca="1">IF(C1886="Local Scrap","Closed",IFERROR(IF(A1886="kgb","Closed",IF(MID(C1886,5,1)="Q","Closed",LOOKUP(TODAY()-W1886, {0,31,91,181,366}, {"0-30天","31-90天","91-180天","181-365天","365天以上"}))), LOOKUP(TODAY()-Z1886, {0,31,91,181,366}, {"0-30天","31-90天","91-180天","181-365天","365天以上"})))</f>
        <v>181-365天</v>
      </c>
      <c r="E1886" s="67" t="str" cm="1">
        <f t="array" ref="E1886">IF(A1886&lt;&gt;"kbb", "", IF(IFERROR(VALUE(V1886), 0)=MAX(INDEX(($A$2:$A$4929="kbb")*($L$2:$L$4929=L1886)*IFERROR(VALUE($V$2:$V$4929), 0), 0)), "最新", "歷史重複"))</f>
        <v>最新</v>
      </c>
      <c r="F1886" t="s">
        <v>8490</v>
      </c>
      <c r="G1886" t="s">
        <v>29</v>
      </c>
      <c r="H1886" t="s">
        <v>30</v>
      </c>
      <c r="I1886" t="s">
        <v>6154</v>
      </c>
      <c r="J1886" t="s">
        <v>8491</v>
      </c>
      <c r="K1886" t="s">
        <v>8492</v>
      </c>
      <c r="L1886" t="s">
        <v>8585</v>
      </c>
      <c r="M1886" t="s">
        <v>1390</v>
      </c>
      <c r="N1886" t="s">
        <v>1391</v>
      </c>
      <c r="O1886" t="s">
        <v>37</v>
      </c>
      <c r="P1886" t="s">
        <v>8585</v>
      </c>
      <c r="Q1886" t="s">
        <v>38</v>
      </c>
      <c r="R1886" t="s">
        <v>39</v>
      </c>
      <c r="S1886" t="s">
        <v>8495</v>
      </c>
      <c r="T1886" t="s">
        <v>37</v>
      </c>
      <c r="U1886" t="s">
        <v>37</v>
      </c>
      <c r="V1886" t="s">
        <v>8586</v>
      </c>
      <c r="W1886" t="s">
        <v>517</v>
      </c>
      <c r="X1886" t="s">
        <v>114</v>
      </c>
      <c r="Y1886" t="s">
        <v>518</v>
      </c>
      <c r="Z1886" t="s">
        <v>8587</v>
      </c>
      <c r="AA1886" t="s">
        <v>44</v>
      </c>
      <c r="AB1886" t="s">
        <v>44</v>
      </c>
      <c r="AC1886" t="s">
        <v>117</v>
      </c>
      <c r="AD1886" t="s">
        <v>1302</v>
      </c>
      <c r="AE1886" t="s">
        <v>37</v>
      </c>
      <c r="AF1886" t="s">
        <v>37</v>
      </c>
      <c r="AG1886" t="s">
        <v>37</v>
      </c>
      <c r="AH1886" t="s">
        <v>37</v>
      </c>
      <c r="AI1886" t="s">
        <v>37</v>
      </c>
    </row>
    <row r="1887" spans="1:35" ht="16.850000000000001" customHeight="1">
      <c r="A1887" s="65" t="str">
        <f>IF(L1887="","",IF(COUNTIF(Wip!K:K,L1887)=0,IF(W1887="","KGB","KBB"),IF(AND(_xlfn.IFNA(VLOOKUP(L1887,Wip!K:M,3,0),"")="Y",Q1887="MTCAPPLYCONF"),"On Hold",IF(W1887="","KGB","KBB"))))</f>
        <v>KGB</v>
      </c>
      <c r="B1887" s="65" t="str">
        <f>IF(A1887="on hold", "on hold",
 IF(A1887="KGB", "Standard Shipment",
  IF(IFERROR(IFERROR(VLOOKUP(L1887, List!D:J, 7, 0), VLOOKUP(L1887&amp;"", List!D:J, 7, 0)), 0)=0,
   IF(IFERROR(IFERROR(VLOOKUP(L1887, 'CND List'!$A:$C, 3, 0), VLOOKUP(L1887&amp;"", 'CND List'!$A:$C, 3, 0)), 0)=0,
    IF(A1887="KBB", "-", ""),
    IFERROR(VLOOKUP(L1887, 'CND List'!$A:$C, 3, 0), VLOOKUP(L1887&amp;"", 'CND List'!$A:$C, 3, 0))
   ),
   IFERROR(VLOOKUP(L1887, List!D:J, 7, 0), VLOOKUP(L1887&amp;"", List!D:J, 7, 0))
  )
 )
)</f>
        <v>Standard Shipment</v>
      </c>
      <c r="C1887" s="66" t="str">
        <f t="shared" si="30"/>
        <v>Standard Shipment</v>
      </c>
      <c r="D1887" s="67" t="str">
        <f ca="1">IF(C1887="Local Scrap","Closed",IFERROR(IF(A1887="kgb","Closed",IF(MID(C1887,5,1)="Q","Closed",LOOKUP(TODAY()-W1887, {0,31,91,181,366}, {"0-30天","31-90天","91-180天","181-365天","365天以上"}))), LOOKUP(TODAY()-Z1887, {0,31,91,181,366}, {"0-30天","31-90天","91-180天","181-365天","365天以上"})))</f>
        <v>Closed</v>
      </c>
      <c r="E1887" s="67" t="str" cm="1">
        <f t="array" ref="E1887">IF(A1887&lt;&gt;"kbb", "", IF(IFERROR(VALUE(V1887), 0)=MAX(INDEX(($A$2:$A$4929="kbb")*($L$2:$L$4929=L1887)*IFERROR(VALUE($V$2:$V$4929), 0), 0)), "最新", "歷史重複"))</f>
        <v/>
      </c>
      <c r="F1887" t="s">
        <v>8490</v>
      </c>
      <c r="G1887" t="s">
        <v>29</v>
      </c>
      <c r="H1887" t="s">
        <v>30</v>
      </c>
      <c r="I1887" t="s">
        <v>6154</v>
      </c>
      <c r="J1887" t="s">
        <v>8491</v>
      </c>
      <c r="K1887" t="s">
        <v>8492</v>
      </c>
      <c r="L1887" t="s">
        <v>8588</v>
      </c>
      <c r="M1887" t="s">
        <v>1390</v>
      </c>
      <c r="N1887" t="s">
        <v>1391</v>
      </c>
      <c r="O1887" t="s">
        <v>37</v>
      </c>
      <c r="P1887" t="s">
        <v>8589</v>
      </c>
      <c r="Q1887" t="s">
        <v>38</v>
      </c>
      <c r="R1887" t="s">
        <v>1881</v>
      </c>
      <c r="S1887" t="s">
        <v>8495</v>
      </c>
      <c r="T1887" t="s">
        <v>8590</v>
      </c>
      <c r="U1887" t="s">
        <v>8244</v>
      </c>
      <c r="V1887" t="s">
        <v>8244</v>
      </c>
      <c r="W1887" t="s">
        <v>37</v>
      </c>
      <c r="X1887" t="s">
        <v>37</v>
      </c>
      <c r="Y1887" t="s">
        <v>37</v>
      </c>
      <c r="Z1887" t="s">
        <v>8591</v>
      </c>
      <c r="AA1887" t="s">
        <v>44</v>
      </c>
      <c r="AB1887" t="s">
        <v>44</v>
      </c>
      <c r="AC1887" t="s">
        <v>45</v>
      </c>
      <c r="AD1887" t="s">
        <v>1302</v>
      </c>
      <c r="AE1887" t="s">
        <v>8246</v>
      </c>
      <c r="AF1887" t="s">
        <v>48</v>
      </c>
      <c r="AG1887">
        <v>622118</v>
      </c>
      <c r="AH1887">
        <v>1</v>
      </c>
      <c r="AI1887">
        <v>1</v>
      </c>
    </row>
    <row r="1888" spans="1:35" ht="16.850000000000001" customHeight="1">
      <c r="A1888" s="65" t="str">
        <f>IF(L1888="","",IF(COUNTIF(Wip!K:K,L1888)=0,IF(W1888="","KGB","KBB"),IF(AND(_xlfn.IFNA(VLOOKUP(L1888,Wip!K:M,3,0),"")="Y",Q1888="MTCAPPLYCONF"),"On Hold",IF(W1888="","KGB","KBB"))))</f>
        <v>KBB</v>
      </c>
      <c r="B1888" s="65" t="str">
        <f>IF(A1888="on hold", "on hold",
 IF(A1888="KGB", "Standard Shipment",
  IF(IFERROR(IFERROR(VLOOKUP(L1888, List!D:J, 7, 0), VLOOKUP(L1888&amp;"", List!D:J, 7, 0)), 0)=0,
   IF(IFERROR(IFERROR(VLOOKUP(L1888, 'CND List'!$A:$C, 3, 0), VLOOKUP(L1888&amp;"", 'CND List'!$A:$C, 3, 0)), 0)=0,
    IF(A1888="KBB", "-", ""),
    IFERROR(VLOOKUP(L1888, 'CND List'!$A:$C, 3, 0), VLOOKUP(L1888&amp;"", 'CND List'!$A:$C, 3, 0))
   ),
   IFERROR(VLOOKUP(L1888, List!D:J, 7, 0), VLOOKUP(L1888&amp;"", List!D:J, 7, 0))
  )
 )
)</f>
        <v>Local Scrap</v>
      </c>
      <c r="C1888" s="66" t="str">
        <f t="shared" si="30"/>
        <v>Local Scrap</v>
      </c>
      <c r="D1888" s="67" t="str">
        <f ca="1">IF(C1888="Local Scrap","Closed",IFERROR(IF(A1888="kgb","Closed",IF(MID(C1888,5,1)="Q","Closed",LOOKUP(TODAY()-W1888, {0,31,91,181,366}, {"0-30天","31-90天","91-180天","181-365天","365天以上"}))), LOOKUP(TODAY()-Z1888, {0,31,91,181,366}, {"0-30天","31-90天","91-180天","181-365天","365天以上"})))</f>
        <v>Closed</v>
      </c>
      <c r="E1888" s="67" t="str" cm="1">
        <f t="array" ref="E1888">IF(A1888&lt;&gt;"kbb", "", IF(IFERROR(VALUE(V1888), 0)=MAX(INDEX(($A$2:$A$4929="kbb")*($L$2:$L$4929=L1888)*IFERROR(VALUE($V$2:$V$4929), 0), 0)), "最新", "歷史重複"))</f>
        <v>歷史重複</v>
      </c>
      <c r="F1888" t="s">
        <v>8490</v>
      </c>
      <c r="G1888" t="s">
        <v>29</v>
      </c>
      <c r="H1888" t="s">
        <v>30</v>
      </c>
      <c r="I1888" t="s">
        <v>6154</v>
      </c>
      <c r="J1888" t="s">
        <v>8491</v>
      </c>
      <c r="K1888" t="s">
        <v>8492</v>
      </c>
      <c r="L1888" t="s">
        <v>8592</v>
      </c>
      <c r="M1888" t="s">
        <v>2359</v>
      </c>
      <c r="N1888" t="s">
        <v>2360</v>
      </c>
      <c r="O1888" t="s">
        <v>37</v>
      </c>
      <c r="P1888" t="s">
        <v>8592</v>
      </c>
      <c r="Q1888" t="s">
        <v>38</v>
      </c>
      <c r="R1888" t="s">
        <v>39</v>
      </c>
      <c r="S1888" t="s">
        <v>8495</v>
      </c>
      <c r="T1888" t="s">
        <v>37</v>
      </c>
      <c r="U1888" t="s">
        <v>37</v>
      </c>
      <c r="V1888" t="s">
        <v>8593</v>
      </c>
      <c r="W1888" t="s">
        <v>517</v>
      </c>
      <c r="X1888" t="s">
        <v>114</v>
      </c>
      <c r="Y1888" t="s">
        <v>518</v>
      </c>
      <c r="Z1888" t="s">
        <v>8594</v>
      </c>
      <c r="AA1888" t="s">
        <v>44</v>
      </c>
      <c r="AB1888" t="s">
        <v>44</v>
      </c>
      <c r="AC1888" t="s">
        <v>117</v>
      </c>
      <c r="AD1888" t="s">
        <v>1532</v>
      </c>
      <c r="AE1888" t="s">
        <v>37</v>
      </c>
      <c r="AF1888" t="s">
        <v>37</v>
      </c>
      <c r="AG1888" t="s">
        <v>37</v>
      </c>
      <c r="AH1888" t="s">
        <v>37</v>
      </c>
      <c r="AI1888" t="s">
        <v>37</v>
      </c>
    </row>
    <row r="1889" spans="1:35" ht="16.850000000000001" customHeight="1">
      <c r="A1889" s="65" t="str">
        <f>IF(L1889="","",IF(COUNTIF(Wip!K:K,L1889)=0,IF(W1889="","KGB","KBB"),IF(AND(_xlfn.IFNA(VLOOKUP(L1889,Wip!K:M,3,0),"")="Y",Q1889="MTCAPPLYCONF"),"On Hold",IF(W1889="","KGB","KBB"))))</f>
        <v>KBB</v>
      </c>
      <c r="B1889" s="65" t="str">
        <f>IF(A1889="on hold", "on hold",
 IF(A1889="KGB", "Standard Shipment",
  IF(IFERROR(IFERROR(VLOOKUP(L1889, List!D:J, 7, 0), VLOOKUP(L1889&amp;"", List!D:J, 7, 0)), 0)=0,
   IF(IFERROR(IFERROR(VLOOKUP(L1889, 'CND List'!$A:$C, 3, 0), VLOOKUP(L1889&amp;"", 'CND List'!$A:$C, 3, 0)), 0)=0,
    IF(A1889="KBB", "-", ""),
    IFERROR(VLOOKUP(L1889, 'CND List'!$A:$C, 3, 0), VLOOKUP(L1889&amp;"", 'CND List'!$A:$C, 3, 0))
   ),
   IFERROR(VLOOKUP(L1889, List!D:J, 7, 0), VLOOKUP(L1889&amp;"", List!D:J, 7, 0))
  )
 )
)</f>
        <v>-</v>
      </c>
      <c r="C1889" s="66" t="str">
        <f t="shared" si="30"/>
        <v>wait for return customer</v>
      </c>
      <c r="D1889" s="67" t="str">
        <f ca="1">IF(C1889="Local Scrap","Closed",IFERROR(IF(A1889="kgb","Closed",IF(MID(C1889,5,1)="Q","Closed",LOOKUP(TODAY()-W1889, {0,31,91,181,366}, {"0-30天","31-90天","91-180天","181-365天","365天以上"}))), LOOKUP(TODAY()-Z1889, {0,31,91,181,366}, {"0-30天","31-90天","91-180天","181-365天","365天以上"})))</f>
        <v>181-365天</v>
      </c>
      <c r="E1889" s="67" t="str" cm="1">
        <f t="array" ref="E1889">IF(A1889&lt;&gt;"kbb", "", IF(IFERROR(VALUE(V1889), 0)=MAX(INDEX(($A$2:$A$4929="kbb")*($L$2:$L$4929=L1889)*IFERROR(VALUE($V$2:$V$4929), 0), 0)), "最新", "歷史重複"))</f>
        <v>最新</v>
      </c>
      <c r="F1889" t="s">
        <v>8490</v>
      </c>
      <c r="G1889" t="s">
        <v>29</v>
      </c>
      <c r="H1889" t="s">
        <v>30</v>
      </c>
      <c r="I1889" t="s">
        <v>6154</v>
      </c>
      <c r="J1889" t="s">
        <v>8491</v>
      </c>
      <c r="K1889" t="s">
        <v>8492</v>
      </c>
      <c r="L1889" t="s">
        <v>8595</v>
      </c>
      <c r="M1889" t="s">
        <v>2359</v>
      </c>
      <c r="N1889" t="s">
        <v>2360</v>
      </c>
      <c r="O1889" t="s">
        <v>37</v>
      </c>
      <c r="P1889" t="s">
        <v>8595</v>
      </c>
      <c r="Q1889" t="s">
        <v>38</v>
      </c>
      <c r="R1889" t="s">
        <v>39</v>
      </c>
      <c r="S1889" t="s">
        <v>8495</v>
      </c>
      <c r="T1889" t="s">
        <v>37</v>
      </c>
      <c r="U1889" t="s">
        <v>37</v>
      </c>
      <c r="V1889" t="s">
        <v>8596</v>
      </c>
      <c r="W1889" t="s">
        <v>517</v>
      </c>
      <c r="X1889" t="s">
        <v>114</v>
      </c>
      <c r="Y1889" t="s">
        <v>518</v>
      </c>
      <c r="Z1889" t="s">
        <v>8597</v>
      </c>
      <c r="AA1889" t="s">
        <v>44</v>
      </c>
      <c r="AB1889" t="s">
        <v>44</v>
      </c>
      <c r="AC1889" t="s">
        <v>117</v>
      </c>
      <c r="AD1889" t="s">
        <v>1532</v>
      </c>
      <c r="AE1889" t="s">
        <v>37</v>
      </c>
      <c r="AF1889" t="s">
        <v>37</v>
      </c>
      <c r="AG1889" t="s">
        <v>37</v>
      </c>
      <c r="AH1889" t="s">
        <v>37</v>
      </c>
      <c r="AI1889" t="s">
        <v>37</v>
      </c>
    </row>
    <row r="1890" spans="1:35" ht="16.850000000000001" customHeight="1">
      <c r="A1890" s="65" t="str">
        <f>IF(L1890="","",IF(COUNTIF(Wip!K:K,L1890)=0,IF(W1890="","KGB","KBB"),IF(AND(_xlfn.IFNA(VLOOKUP(L1890,Wip!K:M,3,0),"")="Y",Q1890="MTCAPPLYCONF"),"On Hold",IF(W1890="","KGB","KBB"))))</f>
        <v>KBB</v>
      </c>
      <c r="B1890" s="65">
        <f>IF(A1890="on hold", "on hold",
 IF(A1890="KGB", "Standard Shipment",
  IF(IFERROR(IFERROR(VLOOKUP(L1890, List!D:J, 7, 0), VLOOKUP(L1890&amp;"", List!D:J, 7, 0)), 0)=0,
   IF(IFERROR(IFERROR(VLOOKUP(L1890, 'CND List'!$A:$C, 3, 0), VLOOKUP(L1890&amp;"", 'CND List'!$A:$C, 3, 0)), 0)=0,
    IF(A1890="KBB", "-", ""),
    IFERROR(VLOOKUP(L1890, 'CND List'!$A:$C, 3, 0), VLOOKUP(L1890&amp;"", 'CND List'!$A:$C, 3, 0))
   ),
   IFERROR(VLOOKUP(L1890, List!D:J, 7, 0), VLOOKUP(L1890&amp;"", List!D:J, 7, 0))
  )
 )
)</f>
        <v>46126</v>
      </c>
      <c r="C1890" s="66" t="str">
        <f t="shared" si="30"/>
        <v>2026Q2</v>
      </c>
      <c r="D1890" s="67" t="str">
        <f ca="1">IF(C1890="Local Scrap","Closed",IFERROR(IF(A1890="kgb","Closed",IF(MID(C1890,5,1)="Q","Closed",LOOKUP(TODAY()-W1890, {0,31,91,181,366}, {"0-30天","31-90天","91-180天","181-365天","365天以上"}))), LOOKUP(TODAY()-Z1890, {0,31,91,181,366}, {"0-30天","31-90天","91-180天","181-365天","365天以上"})))</f>
        <v>Closed</v>
      </c>
      <c r="E1890" s="67" t="str" cm="1">
        <f t="array" ref="E1890">IF(A1890&lt;&gt;"kbb", "", IF(IFERROR(VALUE(V1890), 0)=MAX(INDEX(($A$2:$A$4929="kbb")*($L$2:$L$4929=L1890)*IFERROR(VALUE($V$2:$V$4929), 0), 0)), "最新", "歷史重複"))</f>
        <v>最新</v>
      </c>
      <c r="F1890" t="s">
        <v>8490</v>
      </c>
      <c r="G1890" t="s">
        <v>29</v>
      </c>
      <c r="H1890" t="s">
        <v>30</v>
      </c>
      <c r="I1890" t="s">
        <v>6154</v>
      </c>
      <c r="J1890" t="s">
        <v>8491</v>
      </c>
      <c r="K1890" t="s">
        <v>8492</v>
      </c>
      <c r="L1890" t="s">
        <v>8598</v>
      </c>
      <c r="M1890" t="s">
        <v>2536</v>
      </c>
      <c r="N1890" t="s">
        <v>1321</v>
      </c>
      <c r="O1890" t="s">
        <v>37</v>
      </c>
      <c r="P1890" t="s">
        <v>8598</v>
      </c>
      <c r="Q1890" t="s">
        <v>38</v>
      </c>
      <c r="R1890" t="s">
        <v>1881</v>
      </c>
      <c r="S1890" t="s">
        <v>8599</v>
      </c>
      <c r="T1890" t="s">
        <v>37</v>
      </c>
      <c r="U1890" t="s">
        <v>37</v>
      </c>
      <c r="V1890" t="s">
        <v>8600</v>
      </c>
      <c r="W1890" t="s">
        <v>692</v>
      </c>
      <c r="X1890" t="s">
        <v>114</v>
      </c>
      <c r="Y1890" t="s">
        <v>1005</v>
      </c>
      <c r="Z1890" t="s">
        <v>8601</v>
      </c>
      <c r="AA1890" t="s">
        <v>44</v>
      </c>
      <c r="AB1890" t="s">
        <v>44</v>
      </c>
      <c r="AC1890" t="s">
        <v>117</v>
      </c>
      <c r="AD1890" t="s">
        <v>1288</v>
      </c>
      <c r="AE1890" t="s">
        <v>37</v>
      </c>
      <c r="AF1890" t="s">
        <v>37</v>
      </c>
      <c r="AG1890" t="s">
        <v>37</v>
      </c>
      <c r="AH1890" t="s">
        <v>37</v>
      </c>
      <c r="AI1890" t="s">
        <v>37</v>
      </c>
    </row>
    <row r="1891" spans="1:35" ht="16.850000000000001" customHeight="1">
      <c r="A1891" s="65" t="str">
        <f>IF(L1891="","",IF(COUNTIF(Wip!K:K,L1891)=0,IF(W1891="","KGB","KBB"),IF(AND(_xlfn.IFNA(VLOOKUP(L1891,Wip!K:M,3,0),"")="Y",Q1891="MTCAPPLYCONF"),"On Hold",IF(W1891="","KGB","KBB"))))</f>
        <v>KGB</v>
      </c>
      <c r="B1891" s="65" t="str">
        <f>IF(A1891="on hold", "on hold",
 IF(A1891="KGB", "Standard Shipment",
  IF(IFERROR(IFERROR(VLOOKUP(L1891, List!D:J, 7, 0), VLOOKUP(L1891&amp;"", List!D:J, 7, 0)), 0)=0,
   IF(IFERROR(IFERROR(VLOOKUP(L1891, 'CND List'!$A:$C, 3, 0), VLOOKUP(L1891&amp;"", 'CND List'!$A:$C, 3, 0)), 0)=0,
    IF(A1891="KBB", "-", ""),
    IFERROR(VLOOKUP(L1891, 'CND List'!$A:$C, 3, 0), VLOOKUP(L1891&amp;"", 'CND List'!$A:$C, 3, 0))
   ),
   IFERROR(VLOOKUP(L1891, List!D:J, 7, 0), VLOOKUP(L1891&amp;"", List!D:J, 7, 0))
  )
 )
)</f>
        <v>Standard Shipment</v>
      </c>
      <c r="C1891" s="66" t="str">
        <f t="shared" si="30"/>
        <v>Standard Shipment</v>
      </c>
      <c r="D1891" s="67" t="str">
        <f ca="1">IF(C1891="Local Scrap","Closed",IFERROR(IF(A1891="kgb","Closed",IF(MID(C1891,5,1)="Q","Closed",LOOKUP(TODAY()-W1891, {0,31,91,181,366}, {"0-30天","31-90天","91-180天","181-365天","365天以上"}))), LOOKUP(TODAY()-Z1891, {0,31,91,181,366}, {"0-30天","31-90天","91-180天","181-365天","365天以上"})))</f>
        <v>Closed</v>
      </c>
      <c r="E1891" s="67" t="str" cm="1">
        <f t="array" ref="E1891">IF(A1891&lt;&gt;"kbb", "", IF(IFERROR(VALUE(V1891), 0)=MAX(INDEX(($A$2:$A$4929="kbb")*($L$2:$L$4929=L1891)*IFERROR(VALUE($V$2:$V$4929), 0), 0)), "最新", "歷史重複"))</f>
        <v/>
      </c>
      <c r="F1891" t="s">
        <v>8490</v>
      </c>
      <c r="G1891" t="s">
        <v>29</v>
      </c>
      <c r="H1891" t="s">
        <v>30</v>
      </c>
      <c r="I1891" t="s">
        <v>6154</v>
      </c>
      <c r="J1891" t="s">
        <v>8491</v>
      </c>
      <c r="K1891" t="s">
        <v>8492</v>
      </c>
      <c r="L1891" t="s">
        <v>8602</v>
      </c>
      <c r="M1891" t="s">
        <v>4170</v>
      </c>
      <c r="N1891" t="s">
        <v>4171</v>
      </c>
      <c r="O1891" t="s">
        <v>37</v>
      </c>
      <c r="P1891" t="s">
        <v>8603</v>
      </c>
      <c r="Q1891" t="s">
        <v>38</v>
      </c>
      <c r="R1891" t="s">
        <v>1881</v>
      </c>
      <c r="S1891" t="s">
        <v>8507</v>
      </c>
      <c r="T1891" t="s">
        <v>8604</v>
      </c>
      <c r="U1891" t="s">
        <v>7242</v>
      </c>
      <c r="V1891" t="s">
        <v>7242</v>
      </c>
      <c r="W1891" t="s">
        <v>37</v>
      </c>
      <c r="X1891" t="s">
        <v>37</v>
      </c>
      <c r="Y1891" t="s">
        <v>37</v>
      </c>
      <c r="Z1891" t="s">
        <v>8605</v>
      </c>
      <c r="AA1891" t="s">
        <v>44</v>
      </c>
      <c r="AB1891" t="s">
        <v>44</v>
      </c>
      <c r="AC1891" t="s">
        <v>45</v>
      </c>
      <c r="AD1891" t="s">
        <v>1302</v>
      </c>
      <c r="AE1891" t="s">
        <v>7642</v>
      </c>
      <c r="AF1891" t="s">
        <v>48</v>
      </c>
      <c r="AG1891">
        <v>622065</v>
      </c>
      <c r="AH1891">
        <v>1</v>
      </c>
      <c r="AI1891">
        <v>1</v>
      </c>
    </row>
    <row r="1892" spans="1:35" ht="16.850000000000001" customHeight="1">
      <c r="A1892" s="65" t="str">
        <f>IF(L1892="","",IF(COUNTIF(Wip!K:K,L1892)=0,IF(W1892="","KGB","KBB"),IF(AND(_xlfn.IFNA(VLOOKUP(L1892,Wip!K:M,3,0),"")="Y",Q1892="MTCAPPLYCONF"),"On Hold",IF(W1892="","KGB","KBB"))))</f>
        <v>KGB</v>
      </c>
      <c r="B1892" s="65" t="str">
        <f>IF(A1892="on hold", "on hold",
 IF(A1892="KGB", "Standard Shipment",
  IF(IFERROR(IFERROR(VLOOKUP(L1892, List!D:J, 7, 0), VLOOKUP(L1892&amp;"", List!D:J, 7, 0)), 0)=0,
   IF(IFERROR(IFERROR(VLOOKUP(L1892, 'CND List'!$A:$C, 3, 0), VLOOKUP(L1892&amp;"", 'CND List'!$A:$C, 3, 0)), 0)=0,
    IF(A1892="KBB", "-", ""),
    IFERROR(VLOOKUP(L1892, 'CND List'!$A:$C, 3, 0), VLOOKUP(L1892&amp;"", 'CND List'!$A:$C, 3, 0))
   ),
   IFERROR(VLOOKUP(L1892, List!D:J, 7, 0), VLOOKUP(L1892&amp;"", List!D:J, 7, 0))
  )
 )
)</f>
        <v>Standard Shipment</v>
      </c>
      <c r="C1892" s="66" t="str">
        <f t="shared" si="30"/>
        <v>Standard Shipment</v>
      </c>
      <c r="D1892" s="67" t="str">
        <f ca="1">IF(C1892="Local Scrap","Closed",IFERROR(IF(A1892="kgb","Closed",IF(MID(C1892,5,1)="Q","Closed",LOOKUP(TODAY()-W1892, {0,31,91,181,366}, {"0-30天","31-90天","91-180天","181-365天","365天以上"}))), LOOKUP(TODAY()-Z1892, {0,31,91,181,366}, {"0-30天","31-90天","91-180天","181-365天","365天以上"})))</f>
        <v>Closed</v>
      </c>
      <c r="E1892" s="67" t="str" cm="1">
        <f t="array" ref="E1892">IF(A1892&lt;&gt;"kbb", "", IF(IFERROR(VALUE(V1892), 0)=MAX(INDEX(($A$2:$A$4929="kbb")*($L$2:$L$4929=L1892)*IFERROR(VALUE($V$2:$V$4929), 0), 0)), "最新", "歷史重複"))</f>
        <v/>
      </c>
      <c r="F1892" t="s">
        <v>8490</v>
      </c>
      <c r="G1892" t="s">
        <v>29</v>
      </c>
      <c r="H1892" t="s">
        <v>30</v>
      </c>
      <c r="I1892" t="s">
        <v>6154</v>
      </c>
      <c r="J1892" t="s">
        <v>8491</v>
      </c>
      <c r="K1892" t="s">
        <v>8492</v>
      </c>
      <c r="L1892" t="s">
        <v>8606</v>
      </c>
      <c r="M1892" t="s">
        <v>1259</v>
      </c>
      <c r="N1892" t="s">
        <v>1260</v>
      </c>
      <c r="O1892" t="s">
        <v>37</v>
      </c>
      <c r="P1892" t="s">
        <v>8607</v>
      </c>
      <c r="Q1892" t="s">
        <v>38</v>
      </c>
      <c r="R1892" t="s">
        <v>1881</v>
      </c>
      <c r="S1892" t="s">
        <v>8495</v>
      </c>
      <c r="T1892" t="s">
        <v>8608</v>
      </c>
      <c r="U1892" t="s">
        <v>8609</v>
      </c>
      <c r="V1892" t="s">
        <v>8609</v>
      </c>
      <c r="W1892" t="s">
        <v>37</v>
      </c>
      <c r="X1892" t="s">
        <v>37</v>
      </c>
      <c r="Y1892" t="s">
        <v>37</v>
      </c>
      <c r="Z1892" t="s">
        <v>8610</v>
      </c>
      <c r="AA1892" t="s">
        <v>44</v>
      </c>
      <c r="AB1892" t="s">
        <v>44</v>
      </c>
      <c r="AC1892" t="s">
        <v>45</v>
      </c>
      <c r="AD1892" t="s">
        <v>1257</v>
      </c>
      <c r="AE1892" t="s">
        <v>8611</v>
      </c>
      <c r="AF1892" t="s">
        <v>48</v>
      </c>
      <c r="AG1892">
        <v>622180</v>
      </c>
      <c r="AH1892">
        <v>7.5</v>
      </c>
      <c r="AI1892">
        <v>7.5</v>
      </c>
    </row>
    <row r="1893" spans="1:35" ht="16.850000000000001" customHeight="1">
      <c r="A1893" s="65" t="str">
        <f>IF(L1893="","",IF(COUNTIF(Wip!K:K,L1893)=0,IF(W1893="","KGB","KBB"),IF(AND(_xlfn.IFNA(VLOOKUP(L1893,Wip!K:M,3,0),"")="Y",Q1893="MTCAPPLYCONF"),"On Hold",IF(W1893="","KGB","KBB"))))</f>
        <v>KGB</v>
      </c>
      <c r="B1893" s="65" t="str">
        <f>IF(A1893="on hold", "on hold",
 IF(A1893="KGB", "Standard Shipment",
  IF(IFERROR(IFERROR(VLOOKUP(L1893, List!D:J, 7, 0), VLOOKUP(L1893&amp;"", List!D:J, 7, 0)), 0)=0,
   IF(IFERROR(IFERROR(VLOOKUP(L1893, 'CND List'!$A:$C, 3, 0), VLOOKUP(L1893&amp;"", 'CND List'!$A:$C, 3, 0)), 0)=0,
    IF(A1893="KBB", "-", ""),
    IFERROR(VLOOKUP(L1893, 'CND List'!$A:$C, 3, 0), VLOOKUP(L1893&amp;"", 'CND List'!$A:$C, 3, 0))
   ),
   IFERROR(VLOOKUP(L1893, List!D:J, 7, 0), VLOOKUP(L1893&amp;"", List!D:J, 7, 0))
  )
 )
)</f>
        <v>Standard Shipment</v>
      </c>
      <c r="C1893" s="66" t="str">
        <f t="shared" si="30"/>
        <v>Standard Shipment</v>
      </c>
      <c r="D1893" s="67" t="str">
        <f ca="1">IF(C1893="Local Scrap","Closed",IFERROR(IF(A1893="kgb","Closed",IF(MID(C1893,5,1)="Q","Closed",LOOKUP(TODAY()-W1893, {0,31,91,181,366}, {"0-30天","31-90天","91-180天","181-365天","365天以上"}))), LOOKUP(TODAY()-Z1893, {0,31,91,181,366}, {"0-30天","31-90天","91-180天","181-365天","365天以上"})))</f>
        <v>Closed</v>
      </c>
      <c r="E1893" s="67" t="str" cm="1">
        <f t="array" ref="E1893">IF(A1893&lt;&gt;"kbb", "", IF(IFERROR(VALUE(V1893), 0)=MAX(INDEX(($A$2:$A$4929="kbb")*($L$2:$L$4929=L1893)*IFERROR(VALUE($V$2:$V$4929), 0), 0)), "最新", "歷史重複"))</f>
        <v/>
      </c>
      <c r="F1893" t="s">
        <v>8490</v>
      </c>
      <c r="G1893" t="s">
        <v>29</v>
      </c>
      <c r="H1893" t="s">
        <v>30</v>
      </c>
      <c r="I1893" t="s">
        <v>6154</v>
      </c>
      <c r="J1893" t="s">
        <v>8491</v>
      </c>
      <c r="K1893" t="s">
        <v>8492</v>
      </c>
      <c r="L1893" t="s">
        <v>8612</v>
      </c>
      <c r="M1893" t="s">
        <v>2789</v>
      </c>
      <c r="N1893" t="s">
        <v>2223</v>
      </c>
      <c r="O1893" t="s">
        <v>37</v>
      </c>
      <c r="P1893" t="s">
        <v>8613</v>
      </c>
      <c r="Q1893" t="s">
        <v>38</v>
      </c>
      <c r="R1893" t="s">
        <v>1881</v>
      </c>
      <c r="S1893" t="s">
        <v>8507</v>
      </c>
      <c r="T1893" t="s">
        <v>8614</v>
      </c>
      <c r="U1893" t="s">
        <v>8244</v>
      </c>
      <c r="V1893" t="s">
        <v>8244</v>
      </c>
      <c r="W1893" t="s">
        <v>37</v>
      </c>
      <c r="X1893" t="s">
        <v>37</v>
      </c>
      <c r="Y1893" t="s">
        <v>37</v>
      </c>
      <c r="Z1893" t="s">
        <v>8615</v>
      </c>
      <c r="AA1893" t="s">
        <v>44</v>
      </c>
      <c r="AB1893" t="s">
        <v>44</v>
      </c>
      <c r="AC1893" t="s">
        <v>45</v>
      </c>
      <c r="AD1893" t="s">
        <v>1302</v>
      </c>
      <c r="AE1893" t="s">
        <v>8246</v>
      </c>
      <c r="AF1893" t="s">
        <v>48</v>
      </c>
      <c r="AG1893">
        <v>622118</v>
      </c>
      <c r="AH1893">
        <v>1</v>
      </c>
      <c r="AI1893">
        <v>1</v>
      </c>
    </row>
    <row r="1894" spans="1:35" ht="16.850000000000001" customHeight="1">
      <c r="A1894" s="65" t="str">
        <f>IF(L1894="","",IF(COUNTIF(Wip!K:K,L1894)=0,IF(W1894="","KGB","KBB"),IF(AND(_xlfn.IFNA(VLOOKUP(L1894,Wip!K:M,3,0),"")="Y",Q1894="MTCAPPLYCONF"),"On Hold",IF(W1894="","KGB","KBB"))))</f>
        <v>KGB</v>
      </c>
      <c r="B1894" s="65" t="str">
        <f>IF(A1894="on hold", "on hold",
 IF(A1894="KGB", "Standard Shipment",
  IF(IFERROR(IFERROR(VLOOKUP(L1894, List!D:J, 7, 0), VLOOKUP(L1894&amp;"", List!D:J, 7, 0)), 0)=0,
   IF(IFERROR(IFERROR(VLOOKUP(L1894, 'CND List'!$A:$C, 3, 0), VLOOKUP(L1894&amp;"", 'CND List'!$A:$C, 3, 0)), 0)=0,
    IF(A1894="KBB", "-", ""),
    IFERROR(VLOOKUP(L1894, 'CND List'!$A:$C, 3, 0), VLOOKUP(L1894&amp;"", 'CND List'!$A:$C, 3, 0))
   ),
   IFERROR(VLOOKUP(L1894, List!D:J, 7, 0), VLOOKUP(L1894&amp;"", List!D:J, 7, 0))
  )
 )
)</f>
        <v>Standard Shipment</v>
      </c>
      <c r="C1894" s="66" t="str">
        <f t="shared" si="30"/>
        <v>Standard Shipment</v>
      </c>
      <c r="D1894" s="67" t="str">
        <f ca="1">IF(C1894="Local Scrap","Closed",IFERROR(IF(A1894="kgb","Closed",IF(MID(C1894,5,1)="Q","Closed",LOOKUP(TODAY()-W1894, {0,31,91,181,366}, {"0-30天","31-90天","91-180天","181-365天","365天以上"}))), LOOKUP(TODAY()-Z1894, {0,31,91,181,366}, {"0-30天","31-90天","91-180天","181-365天","365天以上"})))</f>
        <v>Closed</v>
      </c>
      <c r="E1894" s="67" t="str" cm="1">
        <f t="array" ref="E1894">IF(A1894&lt;&gt;"kbb", "", IF(IFERROR(VALUE(V1894), 0)=MAX(INDEX(($A$2:$A$4929="kbb")*($L$2:$L$4929=L1894)*IFERROR(VALUE($V$2:$V$4929), 0), 0)), "最新", "歷史重複"))</f>
        <v/>
      </c>
      <c r="F1894" t="s">
        <v>8490</v>
      </c>
      <c r="G1894" t="s">
        <v>29</v>
      </c>
      <c r="H1894" t="s">
        <v>30</v>
      </c>
      <c r="I1894" t="s">
        <v>6154</v>
      </c>
      <c r="J1894" t="s">
        <v>8491</v>
      </c>
      <c r="K1894" t="s">
        <v>8492</v>
      </c>
      <c r="L1894" t="s">
        <v>8616</v>
      </c>
      <c r="M1894" t="s">
        <v>2789</v>
      </c>
      <c r="N1894" t="s">
        <v>2223</v>
      </c>
      <c r="O1894" t="s">
        <v>37</v>
      </c>
      <c r="P1894" t="s">
        <v>8617</v>
      </c>
      <c r="Q1894" t="s">
        <v>38</v>
      </c>
      <c r="R1894" t="s">
        <v>1881</v>
      </c>
      <c r="S1894" t="s">
        <v>8507</v>
      </c>
      <c r="T1894" t="s">
        <v>8618</v>
      </c>
      <c r="U1894" t="s">
        <v>7242</v>
      </c>
      <c r="V1894" t="s">
        <v>7242</v>
      </c>
      <c r="W1894" t="s">
        <v>37</v>
      </c>
      <c r="X1894" t="s">
        <v>37</v>
      </c>
      <c r="Y1894" t="s">
        <v>37</v>
      </c>
      <c r="Z1894" t="s">
        <v>8619</v>
      </c>
      <c r="AA1894" t="s">
        <v>44</v>
      </c>
      <c r="AB1894" t="s">
        <v>44</v>
      </c>
      <c r="AC1894" t="s">
        <v>45</v>
      </c>
      <c r="AD1894" t="s">
        <v>1302</v>
      </c>
      <c r="AE1894" t="s">
        <v>7642</v>
      </c>
      <c r="AF1894" t="s">
        <v>48</v>
      </c>
      <c r="AG1894">
        <v>622065</v>
      </c>
      <c r="AH1894">
        <v>1</v>
      </c>
      <c r="AI1894">
        <v>1</v>
      </c>
    </row>
    <row r="1895" spans="1:35" ht="16.850000000000001" customHeight="1">
      <c r="A1895" s="65" t="str">
        <f>IF(L1895="","",IF(COUNTIF(Wip!K:K,L1895)=0,IF(W1895="","KGB","KBB"),IF(AND(_xlfn.IFNA(VLOOKUP(L1895,Wip!K:M,3,0),"")="Y",Q1895="MTCAPPLYCONF"),"On Hold",IF(W1895="","KGB","KBB"))))</f>
        <v>KGB</v>
      </c>
      <c r="B1895" s="65" t="str">
        <f>IF(A1895="on hold", "on hold",
 IF(A1895="KGB", "Standard Shipment",
  IF(IFERROR(IFERROR(VLOOKUP(L1895, List!D:J, 7, 0), VLOOKUP(L1895&amp;"", List!D:J, 7, 0)), 0)=0,
   IF(IFERROR(IFERROR(VLOOKUP(L1895, 'CND List'!$A:$C, 3, 0), VLOOKUP(L1895&amp;"", 'CND List'!$A:$C, 3, 0)), 0)=0,
    IF(A1895="KBB", "-", ""),
    IFERROR(VLOOKUP(L1895, 'CND List'!$A:$C, 3, 0), VLOOKUP(L1895&amp;"", 'CND List'!$A:$C, 3, 0))
   ),
   IFERROR(VLOOKUP(L1895, List!D:J, 7, 0), VLOOKUP(L1895&amp;"", List!D:J, 7, 0))
  )
 )
)</f>
        <v>Standard Shipment</v>
      </c>
      <c r="C1895" s="66" t="str">
        <f t="shared" si="30"/>
        <v>Standard Shipment</v>
      </c>
      <c r="D1895" s="67" t="str">
        <f ca="1">IF(C1895="Local Scrap","Closed",IFERROR(IF(A1895="kgb","Closed",IF(MID(C1895,5,1)="Q","Closed",LOOKUP(TODAY()-W1895, {0,31,91,181,366}, {"0-30天","31-90天","91-180天","181-365天","365天以上"}))), LOOKUP(TODAY()-Z1895, {0,31,91,181,366}, {"0-30天","31-90天","91-180天","181-365天","365天以上"})))</f>
        <v>Closed</v>
      </c>
      <c r="E1895" s="67" t="str" cm="1">
        <f t="array" ref="E1895">IF(A1895&lt;&gt;"kbb", "", IF(IFERROR(VALUE(V1895), 0)=MAX(INDEX(($A$2:$A$4929="kbb")*($L$2:$L$4929=L1895)*IFERROR(VALUE($V$2:$V$4929), 0), 0)), "最新", "歷史重複"))</f>
        <v/>
      </c>
      <c r="F1895" t="s">
        <v>8490</v>
      </c>
      <c r="G1895" t="s">
        <v>29</v>
      </c>
      <c r="H1895" t="s">
        <v>30</v>
      </c>
      <c r="I1895" t="s">
        <v>6154</v>
      </c>
      <c r="J1895" t="s">
        <v>8491</v>
      </c>
      <c r="K1895" t="s">
        <v>8492</v>
      </c>
      <c r="L1895" t="s">
        <v>8620</v>
      </c>
      <c r="M1895" t="s">
        <v>2278</v>
      </c>
      <c r="N1895" t="s">
        <v>1843</v>
      </c>
      <c r="O1895" t="s">
        <v>37</v>
      </c>
      <c r="P1895" t="s">
        <v>8621</v>
      </c>
      <c r="Q1895" t="s">
        <v>38</v>
      </c>
      <c r="R1895" t="s">
        <v>1881</v>
      </c>
      <c r="S1895" t="s">
        <v>8507</v>
      </c>
      <c r="T1895" t="s">
        <v>8622</v>
      </c>
      <c r="U1895" t="s">
        <v>8244</v>
      </c>
      <c r="V1895" t="s">
        <v>8244</v>
      </c>
      <c r="W1895" t="s">
        <v>37</v>
      </c>
      <c r="X1895" t="s">
        <v>37</v>
      </c>
      <c r="Y1895" t="s">
        <v>37</v>
      </c>
      <c r="Z1895" t="s">
        <v>8623</v>
      </c>
      <c r="AA1895" t="s">
        <v>44</v>
      </c>
      <c r="AB1895" t="s">
        <v>44</v>
      </c>
      <c r="AC1895" t="s">
        <v>45</v>
      </c>
      <c r="AD1895" t="s">
        <v>1847</v>
      </c>
      <c r="AE1895" t="s">
        <v>8246</v>
      </c>
      <c r="AF1895" t="s">
        <v>48</v>
      </c>
      <c r="AG1895">
        <v>622118</v>
      </c>
      <c r="AH1895">
        <v>1</v>
      </c>
      <c r="AI1895">
        <v>1</v>
      </c>
    </row>
    <row r="1896" spans="1:35" ht="16.850000000000001" customHeight="1">
      <c r="A1896" s="65" t="str">
        <f>IF(L1896="","",IF(COUNTIF(Wip!K:K,L1896)=0,IF(W1896="","KGB","KBB"),IF(AND(_xlfn.IFNA(VLOOKUP(L1896,Wip!K:M,3,0),"")="Y",Q1896="MTCAPPLYCONF"),"On Hold",IF(W1896="","KGB","KBB"))))</f>
        <v>KBB</v>
      </c>
      <c r="B1896" s="65" t="str">
        <f>IF(A1896="on hold", "on hold",
 IF(A1896="KGB", "Standard Shipment",
  IF(IFERROR(IFERROR(VLOOKUP(L1896, List!D:J, 7, 0), VLOOKUP(L1896&amp;"", List!D:J, 7, 0)), 0)=0,
   IF(IFERROR(IFERROR(VLOOKUP(L1896, 'CND List'!$A:$C, 3, 0), VLOOKUP(L1896&amp;"", 'CND List'!$A:$C, 3, 0)), 0)=0,
    IF(A1896="KBB", "-", ""),
    IFERROR(VLOOKUP(L1896, 'CND List'!$A:$C, 3, 0), VLOOKUP(L1896&amp;"", 'CND List'!$A:$C, 3, 0))
   ),
   IFERROR(VLOOKUP(L1896, List!D:J, 7, 0), VLOOKUP(L1896&amp;"", List!D:J, 7, 0))
  )
 )
)</f>
        <v>-</v>
      </c>
      <c r="C1896" s="66" t="str">
        <f t="shared" si="30"/>
        <v>wait for return customer</v>
      </c>
      <c r="D1896" s="67" t="str">
        <f ca="1">IF(C1896="Local Scrap","Closed",IFERROR(IF(A1896="kgb","Closed",IF(MID(C1896,5,1)="Q","Closed",LOOKUP(TODAY()-W1896, {0,31,91,181,366}, {"0-30天","31-90天","91-180天","181-365天","365天以上"}))), LOOKUP(TODAY()-Z1896, {0,31,91,181,366}, {"0-30天","31-90天","91-180天","181-365天","365天以上"})))</f>
        <v>181-365天</v>
      </c>
      <c r="E1896" s="67" t="str" cm="1">
        <f t="array" ref="E1896">IF(A1896&lt;&gt;"kbb", "", IF(IFERROR(VALUE(V1896), 0)=MAX(INDEX(($A$2:$A$4929="kbb")*($L$2:$L$4929=L1896)*IFERROR(VALUE($V$2:$V$4929), 0), 0)), "最新", "歷史重複"))</f>
        <v>最新</v>
      </c>
      <c r="F1896" t="s">
        <v>8624</v>
      </c>
      <c r="G1896" t="s">
        <v>29</v>
      </c>
      <c r="H1896" t="s">
        <v>30</v>
      </c>
      <c r="I1896" t="s">
        <v>6154</v>
      </c>
      <c r="J1896" t="s">
        <v>8625</v>
      </c>
      <c r="K1896" t="s">
        <v>8626</v>
      </c>
      <c r="L1896" t="s">
        <v>8627</v>
      </c>
      <c r="M1896" t="s">
        <v>4359</v>
      </c>
      <c r="N1896" t="s">
        <v>337</v>
      </c>
      <c r="O1896" t="s">
        <v>37</v>
      </c>
      <c r="P1896" t="s">
        <v>8627</v>
      </c>
      <c r="Q1896" t="s">
        <v>38</v>
      </c>
      <c r="R1896" t="s">
        <v>39</v>
      </c>
      <c r="S1896" t="s">
        <v>8628</v>
      </c>
      <c r="T1896" t="s">
        <v>37</v>
      </c>
      <c r="U1896" t="s">
        <v>37</v>
      </c>
      <c r="V1896" t="s">
        <v>8629</v>
      </c>
      <c r="W1896" t="s">
        <v>517</v>
      </c>
      <c r="X1896" t="s">
        <v>114</v>
      </c>
      <c r="Y1896" t="s">
        <v>518</v>
      </c>
      <c r="Z1896" t="s">
        <v>8630</v>
      </c>
      <c r="AA1896" t="s">
        <v>44</v>
      </c>
      <c r="AB1896" t="s">
        <v>44</v>
      </c>
      <c r="AC1896" t="s">
        <v>117</v>
      </c>
      <c r="AD1896" t="s">
        <v>87</v>
      </c>
      <c r="AE1896" t="s">
        <v>37</v>
      </c>
      <c r="AF1896" t="s">
        <v>37</v>
      </c>
      <c r="AG1896" t="s">
        <v>37</v>
      </c>
      <c r="AH1896" t="s">
        <v>37</v>
      </c>
      <c r="AI1896" t="s">
        <v>37</v>
      </c>
    </row>
    <row r="1897" spans="1:35" ht="16.850000000000001" customHeight="1">
      <c r="A1897" s="65" t="str">
        <f>IF(L1897="","",IF(COUNTIF(Wip!K:K,L1897)=0,IF(W1897="","KGB","KBB"),IF(AND(_xlfn.IFNA(VLOOKUP(L1897,Wip!K:M,3,0),"")="Y",Q1897="MTCAPPLYCONF"),"On Hold",IF(W1897="","KGB","KBB"))))</f>
        <v>KBB</v>
      </c>
      <c r="B1897" s="65" t="str">
        <f>IF(A1897="on hold", "on hold",
 IF(A1897="KGB", "Standard Shipment",
  IF(IFERROR(IFERROR(VLOOKUP(L1897, List!D:J, 7, 0), VLOOKUP(L1897&amp;"", List!D:J, 7, 0)), 0)=0,
   IF(IFERROR(IFERROR(VLOOKUP(L1897, 'CND List'!$A:$C, 3, 0), VLOOKUP(L1897&amp;"", 'CND List'!$A:$C, 3, 0)), 0)=0,
    IF(A1897="KBB", "-", ""),
    IFERROR(VLOOKUP(L1897, 'CND List'!$A:$C, 3, 0), VLOOKUP(L1897&amp;"", 'CND List'!$A:$C, 3, 0))
   ),
   IFERROR(VLOOKUP(L1897, List!D:J, 7, 0), VLOOKUP(L1897&amp;"", List!D:J, 7, 0))
  )
 )
)</f>
        <v>BU未結案</v>
      </c>
      <c r="C1897" s="66" t="str">
        <f t="shared" si="30"/>
        <v>BU未結案</v>
      </c>
      <c r="D1897" s="67" t="str">
        <f ca="1">IF(C1897="Local Scrap","Closed",IFERROR(IF(A1897="kgb","Closed",IF(MID(C1897,5,1)="Q","Closed",LOOKUP(TODAY()-W1897, {0,31,91,181,366}, {"0-30天","31-90天","91-180天","181-365天","365天以上"}))), LOOKUP(TODAY()-Z1897, {0,31,91,181,366}, {"0-30天","31-90天","91-180天","181-365天","365天以上"})))</f>
        <v>181-365天</v>
      </c>
      <c r="E1897" s="67" t="str" cm="1">
        <f t="array" ref="E1897">IF(A1897&lt;&gt;"kbb", "", IF(IFERROR(VALUE(V1897), 0)=MAX(INDEX(($A$2:$A$4929="kbb")*($L$2:$L$4929=L1897)*IFERROR(VALUE($V$2:$V$4929), 0), 0)), "最新", "歷史重複"))</f>
        <v>最新</v>
      </c>
      <c r="F1897" t="s">
        <v>8624</v>
      </c>
      <c r="G1897" t="s">
        <v>29</v>
      </c>
      <c r="H1897" t="s">
        <v>30</v>
      </c>
      <c r="I1897" t="s">
        <v>6154</v>
      </c>
      <c r="J1897" t="s">
        <v>8625</v>
      </c>
      <c r="K1897" t="s">
        <v>8626</v>
      </c>
      <c r="L1897" t="s">
        <v>8631</v>
      </c>
      <c r="M1897" t="s">
        <v>1044</v>
      </c>
      <c r="N1897" t="s">
        <v>439</v>
      </c>
      <c r="O1897" t="s">
        <v>37</v>
      </c>
      <c r="P1897" t="s">
        <v>8631</v>
      </c>
      <c r="Q1897" t="s">
        <v>38</v>
      </c>
      <c r="R1897" t="s">
        <v>39</v>
      </c>
      <c r="S1897" t="s">
        <v>8628</v>
      </c>
      <c r="T1897" t="s">
        <v>37</v>
      </c>
      <c r="U1897" t="s">
        <v>37</v>
      </c>
      <c r="V1897" t="s">
        <v>8632</v>
      </c>
      <c r="W1897" t="s">
        <v>517</v>
      </c>
      <c r="X1897" t="s">
        <v>114</v>
      </c>
      <c r="Y1897" t="s">
        <v>518</v>
      </c>
      <c r="Z1897" t="s">
        <v>8633</v>
      </c>
      <c r="AA1897" t="s">
        <v>44</v>
      </c>
      <c r="AB1897" t="s">
        <v>44</v>
      </c>
      <c r="AC1897" t="s">
        <v>117</v>
      </c>
      <c r="AD1897" t="s">
        <v>443</v>
      </c>
      <c r="AE1897" t="s">
        <v>37</v>
      </c>
      <c r="AF1897" t="s">
        <v>37</v>
      </c>
      <c r="AG1897" t="s">
        <v>37</v>
      </c>
      <c r="AH1897" t="s">
        <v>37</v>
      </c>
      <c r="AI1897" t="s">
        <v>37</v>
      </c>
    </row>
    <row r="1898" spans="1:35" ht="16.850000000000001" customHeight="1">
      <c r="A1898" s="65" t="str">
        <f>IF(L1898="","",IF(COUNTIF(Wip!K:K,L1898)=0,IF(W1898="","KGB","KBB"),IF(AND(_xlfn.IFNA(VLOOKUP(L1898,Wip!K:M,3,0),"")="Y",Q1898="MTCAPPLYCONF"),"On Hold",IF(W1898="","KGB","KBB"))))</f>
        <v>KBB</v>
      </c>
      <c r="B1898" s="65">
        <f>IF(A1898="on hold", "on hold",
 IF(A1898="KGB", "Standard Shipment",
  IF(IFERROR(IFERROR(VLOOKUP(L1898, List!D:J, 7, 0), VLOOKUP(L1898&amp;"", List!D:J, 7, 0)), 0)=0,
   IF(IFERROR(IFERROR(VLOOKUP(L1898, 'CND List'!$A:$C, 3, 0), VLOOKUP(L1898&amp;"", 'CND List'!$A:$C, 3, 0)), 0)=0,
    IF(A1898="KBB", "-", ""),
    IFERROR(VLOOKUP(L1898, 'CND List'!$A:$C, 3, 0), VLOOKUP(L1898&amp;"", 'CND List'!$A:$C, 3, 0))
   ),
   IFERROR(VLOOKUP(L1898, List!D:J, 7, 0), VLOOKUP(L1898&amp;"", List!D:J, 7, 0))
  )
 )
)</f>
        <v>46126</v>
      </c>
      <c r="C1898" s="66" t="str">
        <f t="shared" si="30"/>
        <v>2026Q2</v>
      </c>
      <c r="D1898" s="67" t="str">
        <f ca="1">IF(C1898="Local Scrap","Closed",IFERROR(IF(A1898="kgb","Closed",IF(MID(C1898,5,1)="Q","Closed",LOOKUP(TODAY()-W1898, {0,31,91,181,366}, {"0-30天","31-90天","91-180天","181-365天","365天以上"}))), LOOKUP(TODAY()-Z1898, {0,31,91,181,366}, {"0-30天","31-90天","91-180天","181-365天","365天以上"})))</f>
        <v>Closed</v>
      </c>
      <c r="E1898" s="67" t="str" cm="1">
        <f t="array" ref="E1898">IF(A1898&lt;&gt;"kbb", "", IF(IFERROR(VALUE(V1898), 0)=MAX(INDEX(($A$2:$A$4929="kbb")*($L$2:$L$4929=L1898)*IFERROR(VALUE($V$2:$V$4929), 0), 0)), "最新", "歷史重複"))</f>
        <v>最新</v>
      </c>
      <c r="F1898" t="s">
        <v>8624</v>
      </c>
      <c r="G1898" t="s">
        <v>29</v>
      </c>
      <c r="H1898" t="s">
        <v>30</v>
      </c>
      <c r="I1898" t="s">
        <v>6154</v>
      </c>
      <c r="J1898" t="s">
        <v>8625</v>
      </c>
      <c r="K1898" t="s">
        <v>8626</v>
      </c>
      <c r="L1898" t="s">
        <v>8634</v>
      </c>
      <c r="M1898" t="s">
        <v>1044</v>
      </c>
      <c r="N1898" t="s">
        <v>439</v>
      </c>
      <c r="O1898" t="s">
        <v>37</v>
      </c>
      <c r="P1898" t="s">
        <v>8634</v>
      </c>
      <c r="Q1898" t="s">
        <v>38</v>
      </c>
      <c r="R1898" t="s">
        <v>1881</v>
      </c>
      <c r="S1898" t="s">
        <v>8628</v>
      </c>
      <c r="T1898" t="s">
        <v>37</v>
      </c>
      <c r="U1898" t="s">
        <v>37</v>
      </c>
      <c r="V1898" t="s">
        <v>8635</v>
      </c>
      <c r="W1898" t="s">
        <v>113</v>
      </c>
      <c r="X1898" t="s">
        <v>114</v>
      </c>
      <c r="Y1898" t="s">
        <v>8576</v>
      </c>
      <c r="Z1898" t="s">
        <v>8636</v>
      </c>
      <c r="AA1898" t="s">
        <v>44</v>
      </c>
      <c r="AB1898" t="s">
        <v>44</v>
      </c>
      <c r="AC1898" t="s">
        <v>117</v>
      </c>
      <c r="AD1898" t="s">
        <v>443</v>
      </c>
      <c r="AE1898" t="s">
        <v>37</v>
      </c>
      <c r="AF1898" t="s">
        <v>37</v>
      </c>
      <c r="AG1898" t="s">
        <v>37</v>
      </c>
      <c r="AH1898" t="s">
        <v>37</v>
      </c>
      <c r="AI1898" t="s">
        <v>37</v>
      </c>
    </row>
    <row r="1899" spans="1:35" ht="16.850000000000001" customHeight="1">
      <c r="A1899" s="65" t="str">
        <f>IF(L1899="","",IF(COUNTIF(Wip!K:K,L1899)=0,IF(W1899="","KGB","KBB"),IF(AND(_xlfn.IFNA(VLOOKUP(L1899,Wip!K:M,3,0),"")="Y",Q1899="MTCAPPLYCONF"),"On Hold",IF(W1899="","KGB","KBB"))))</f>
        <v>KGB</v>
      </c>
      <c r="B1899" s="65" t="str">
        <f>IF(A1899="on hold", "on hold",
 IF(A1899="KGB", "Standard Shipment",
  IF(IFERROR(IFERROR(VLOOKUP(L1899, List!D:J, 7, 0), VLOOKUP(L1899&amp;"", List!D:J, 7, 0)), 0)=0,
   IF(IFERROR(IFERROR(VLOOKUP(L1899, 'CND List'!$A:$C, 3, 0), VLOOKUP(L1899&amp;"", 'CND List'!$A:$C, 3, 0)), 0)=0,
    IF(A1899="KBB", "-", ""),
    IFERROR(VLOOKUP(L1899, 'CND List'!$A:$C, 3, 0), VLOOKUP(L1899&amp;"", 'CND List'!$A:$C, 3, 0))
   ),
   IFERROR(VLOOKUP(L1899, List!D:J, 7, 0), VLOOKUP(L1899&amp;"", List!D:J, 7, 0))
  )
 )
)</f>
        <v>Standard Shipment</v>
      </c>
      <c r="C1899" s="66" t="str">
        <f t="shared" si="30"/>
        <v>Standard Shipment</v>
      </c>
      <c r="D1899" s="67" t="str">
        <f ca="1">IF(C1899="Local Scrap","Closed",IFERROR(IF(A1899="kgb","Closed",IF(MID(C1899,5,1)="Q","Closed",LOOKUP(TODAY()-W1899, {0,31,91,181,366}, {"0-30天","31-90天","91-180天","181-365天","365天以上"}))), LOOKUP(TODAY()-Z1899, {0,31,91,181,366}, {"0-30天","31-90天","91-180天","181-365天","365天以上"})))</f>
        <v>Closed</v>
      </c>
      <c r="E1899" s="67" t="str" cm="1">
        <f t="array" ref="E1899">IF(A1899&lt;&gt;"kbb", "", IF(IFERROR(VALUE(V1899), 0)=MAX(INDEX(($A$2:$A$4929="kbb")*($L$2:$L$4929=L1899)*IFERROR(VALUE($V$2:$V$4929), 0), 0)), "最新", "歷史重複"))</f>
        <v/>
      </c>
      <c r="F1899" t="s">
        <v>8624</v>
      </c>
      <c r="G1899" t="s">
        <v>29</v>
      </c>
      <c r="H1899" t="s">
        <v>30</v>
      </c>
      <c r="I1899" t="s">
        <v>6154</v>
      </c>
      <c r="J1899" t="s">
        <v>8625</v>
      </c>
      <c r="K1899" t="s">
        <v>8626</v>
      </c>
      <c r="L1899" t="s">
        <v>8637</v>
      </c>
      <c r="M1899" t="s">
        <v>424</v>
      </c>
      <c r="N1899" t="s">
        <v>219</v>
      </c>
      <c r="O1899" t="s">
        <v>37</v>
      </c>
      <c r="P1899" t="s">
        <v>8638</v>
      </c>
      <c r="Q1899" t="s">
        <v>38</v>
      </c>
      <c r="R1899" t="s">
        <v>1881</v>
      </c>
      <c r="S1899" t="s">
        <v>8628</v>
      </c>
      <c r="T1899" t="s">
        <v>8639</v>
      </c>
      <c r="U1899" t="s">
        <v>8640</v>
      </c>
      <c r="V1899" t="s">
        <v>8640</v>
      </c>
      <c r="W1899" t="s">
        <v>37</v>
      </c>
      <c r="X1899" t="s">
        <v>37</v>
      </c>
      <c r="Y1899" t="s">
        <v>37</v>
      </c>
      <c r="Z1899" t="s">
        <v>8641</v>
      </c>
      <c r="AA1899" t="s">
        <v>44</v>
      </c>
      <c r="AB1899" t="s">
        <v>44</v>
      </c>
      <c r="AC1899" t="s">
        <v>45</v>
      </c>
      <c r="AD1899" t="s">
        <v>179</v>
      </c>
      <c r="AE1899" t="s">
        <v>8642</v>
      </c>
      <c r="AF1899" t="s">
        <v>48</v>
      </c>
      <c r="AG1899">
        <v>622299</v>
      </c>
      <c r="AH1899">
        <v>4.0999999999999996</v>
      </c>
      <c r="AI1899">
        <v>4.0999999999999996</v>
      </c>
    </row>
    <row r="1900" spans="1:35" ht="16.850000000000001" customHeight="1">
      <c r="A1900" s="65" t="str">
        <f>IF(L1900="","",IF(COUNTIF(Wip!K:K,L1900)=0,IF(W1900="","KGB","KBB"),IF(AND(_xlfn.IFNA(VLOOKUP(L1900,Wip!K:M,3,0),"")="Y",Q1900="MTCAPPLYCONF"),"On Hold",IF(W1900="","KGB","KBB"))))</f>
        <v>KBB</v>
      </c>
      <c r="B1900" s="65" t="str">
        <f>IF(A1900="on hold", "on hold",
 IF(A1900="KGB", "Standard Shipment",
  IF(IFERROR(IFERROR(VLOOKUP(L1900, List!D:J, 7, 0), VLOOKUP(L1900&amp;"", List!D:J, 7, 0)), 0)=0,
   IF(IFERROR(IFERROR(VLOOKUP(L1900, 'CND List'!$A:$C, 3, 0), VLOOKUP(L1900&amp;"", 'CND List'!$A:$C, 3, 0)), 0)=0,
    IF(A1900="KBB", "-", ""),
    IFERROR(VLOOKUP(L1900, 'CND List'!$A:$C, 3, 0), VLOOKUP(L1900&amp;"", 'CND List'!$A:$C, 3, 0))
   ),
   IFERROR(VLOOKUP(L1900, List!D:J, 7, 0), VLOOKUP(L1900&amp;"", List!D:J, 7, 0))
  )
 )
)</f>
        <v>-</v>
      </c>
      <c r="C1900" s="66" t="str">
        <f t="shared" si="30"/>
        <v>wait for return customer</v>
      </c>
      <c r="D1900" s="67" t="str">
        <f ca="1">IF(C1900="Local Scrap","Closed",IFERROR(IF(A1900="kgb","Closed",IF(MID(C1900,5,1)="Q","Closed",LOOKUP(TODAY()-W1900, {0,31,91,181,366}, {"0-30天","31-90天","91-180天","181-365天","365天以上"}))), LOOKUP(TODAY()-Z1900, {0,31,91,181,366}, {"0-30天","31-90天","91-180天","181-365天","365天以上"})))</f>
        <v>181-365天</v>
      </c>
      <c r="E1900" s="67" t="str" cm="1">
        <f t="array" ref="E1900">IF(A1900&lt;&gt;"kbb", "", IF(IFERROR(VALUE(V1900), 0)=MAX(INDEX(($A$2:$A$4929="kbb")*($L$2:$L$4929=L1900)*IFERROR(VALUE($V$2:$V$4929), 0), 0)), "最新", "歷史重複"))</f>
        <v>最新</v>
      </c>
      <c r="F1900" t="s">
        <v>8624</v>
      </c>
      <c r="G1900" t="s">
        <v>29</v>
      </c>
      <c r="H1900" t="s">
        <v>30</v>
      </c>
      <c r="I1900" t="s">
        <v>6154</v>
      </c>
      <c r="J1900" t="s">
        <v>8625</v>
      </c>
      <c r="K1900" t="s">
        <v>8626</v>
      </c>
      <c r="L1900" t="s">
        <v>8643</v>
      </c>
      <c r="M1900" t="s">
        <v>960</v>
      </c>
      <c r="N1900" t="s">
        <v>439</v>
      </c>
      <c r="O1900" t="s">
        <v>37</v>
      </c>
      <c r="P1900" t="s">
        <v>8643</v>
      </c>
      <c r="Q1900" t="s">
        <v>38</v>
      </c>
      <c r="R1900" t="s">
        <v>39</v>
      </c>
      <c r="S1900" t="s">
        <v>8628</v>
      </c>
      <c r="T1900" t="s">
        <v>37</v>
      </c>
      <c r="U1900" t="s">
        <v>37</v>
      </c>
      <c r="V1900" t="s">
        <v>8644</v>
      </c>
      <c r="W1900" t="s">
        <v>517</v>
      </c>
      <c r="X1900" t="s">
        <v>114</v>
      </c>
      <c r="Y1900" t="s">
        <v>518</v>
      </c>
      <c r="Z1900" t="s">
        <v>8645</v>
      </c>
      <c r="AA1900" t="s">
        <v>44</v>
      </c>
      <c r="AB1900" t="s">
        <v>44</v>
      </c>
      <c r="AC1900" t="s">
        <v>117</v>
      </c>
      <c r="AD1900" t="s">
        <v>443</v>
      </c>
      <c r="AE1900" t="s">
        <v>37</v>
      </c>
      <c r="AF1900" t="s">
        <v>37</v>
      </c>
      <c r="AG1900" t="s">
        <v>37</v>
      </c>
      <c r="AH1900" t="s">
        <v>37</v>
      </c>
      <c r="AI1900" t="s">
        <v>37</v>
      </c>
    </row>
    <row r="1901" spans="1:35" ht="16.850000000000001" customHeight="1">
      <c r="A1901" s="65" t="str">
        <f>IF(L1901="","",IF(COUNTIF(Wip!K:K,L1901)=0,IF(W1901="","KGB","KBB"),IF(AND(_xlfn.IFNA(VLOOKUP(L1901,Wip!K:M,3,0),"")="Y",Q1901="MTCAPPLYCONF"),"On Hold",IF(W1901="","KGB","KBB"))))</f>
        <v>KGB</v>
      </c>
      <c r="B1901" s="65" t="str">
        <f>IF(A1901="on hold", "on hold",
 IF(A1901="KGB", "Standard Shipment",
  IF(IFERROR(IFERROR(VLOOKUP(L1901, List!D:J, 7, 0), VLOOKUP(L1901&amp;"", List!D:J, 7, 0)), 0)=0,
   IF(IFERROR(IFERROR(VLOOKUP(L1901, 'CND List'!$A:$C, 3, 0), VLOOKUP(L1901&amp;"", 'CND List'!$A:$C, 3, 0)), 0)=0,
    IF(A1901="KBB", "-", ""),
    IFERROR(VLOOKUP(L1901, 'CND List'!$A:$C, 3, 0), VLOOKUP(L1901&amp;"", 'CND List'!$A:$C, 3, 0))
   ),
   IFERROR(VLOOKUP(L1901, List!D:J, 7, 0), VLOOKUP(L1901&amp;"", List!D:J, 7, 0))
  )
 )
)</f>
        <v>Standard Shipment</v>
      </c>
      <c r="C1901" s="66" t="str">
        <f t="shared" si="30"/>
        <v>Standard Shipment</v>
      </c>
      <c r="D1901" s="67" t="str">
        <f ca="1">IF(C1901="Local Scrap","Closed",IFERROR(IF(A1901="kgb","Closed",IF(MID(C1901,5,1)="Q","Closed",LOOKUP(TODAY()-W1901, {0,31,91,181,366}, {"0-30天","31-90天","91-180天","181-365天","365天以上"}))), LOOKUP(TODAY()-Z1901, {0,31,91,181,366}, {"0-30天","31-90天","91-180天","181-365天","365天以上"})))</f>
        <v>Closed</v>
      </c>
      <c r="E1901" s="67" t="str" cm="1">
        <f t="array" ref="E1901">IF(A1901&lt;&gt;"kbb", "", IF(IFERROR(VALUE(V1901), 0)=MAX(INDEX(($A$2:$A$4929="kbb")*($L$2:$L$4929=L1901)*IFERROR(VALUE($V$2:$V$4929), 0), 0)), "最新", "歷史重複"))</f>
        <v/>
      </c>
      <c r="F1901" t="s">
        <v>8624</v>
      </c>
      <c r="G1901" t="s">
        <v>29</v>
      </c>
      <c r="H1901" t="s">
        <v>30</v>
      </c>
      <c r="I1901" t="s">
        <v>6154</v>
      </c>
      <c r="J1901" t="s">
        <v>8625</v>
      </c>
      <c r="K1901" t="s">
        <v>8626</v>
      </c>
      <c r="L1901" t="s">
        <v>8646</v>
      </c>
      <c r="M1901" t="s">
        <v>1044</v>
      </c>
      <c r="N1901" t="s">
        <v>439</v>
      </c>
      <c r="O1901" t="s">
        <v>37</v>
      </c>
      <c r="P1901" t="s">
        <v>8647</v>
      </c>
      <c r="Q1901" t="s">
        <v>38</v>
      </c>
      <c r="R1901" t="s">
        <v>1881</v>
      </c>
      <c r="S1901" t="s">
        <v>8628</v>
      </c>
      <c r="T1901" t="s">
        <v>8648</v>
      </c>
      <c r="U1901" t="s">
        <v>8649</v>
      </c>
      <c r="V1901" t="s">
        <v>8649</v>
      </c>
      <c r="W1901" t="s">
        <v>37</v>
      </c>
      <c r="X1901" t="s">
        <v>37</v>
      </c>
      <c r="Y1901" t="s">
        <v>37</v>
      </c>
      <c r="Z1901" t="s">
        <v>8650</v>
      </c>
      <c r="AA1901" t="s">
        <v>44</v>
      </c>
      <c r="AB1901" t="s">
        <v>44</v>
      </c>
      <c r="AC1901" t="s">
        <v>45</v>
      </c>
      <c r="AD1901" t="s">
        <v>443</v>
      </c>
      <c r="AE1901" t="s">
        <v>8651</v>
      </c>
      <c r="AF1901" t="s">
        <v>48</v>
      </c>
      <c r="AG1901">
        <v>622127</v>
      </c>
      <c r="AH1901">
        <v>2.5</v>
      </c>
      <c r="AI1901">
        <v>2.5</v>
      </c>
    </row>
    <row r="1902" spans="1:35" ht="16.850000000000001" customHeight="1">
      <c r="A1902" s="65" t="str">
        <f>IF(L1902="","",IF(COUNTIF(Wip!K:K,L1902)=0,IF(W1902="","KGB","KBB"),IF(AND(_xlfn.IFNA(VLOOKUP(L1902,Wip!K:M,3,0),"")="Y",Q1902="MTCAPPLYCONF"),"On Hold",IF(W1902="","KGB","KBB"))))</f>
        <v>KBB</v>
      </c>
      <c r="B1902" s="65">
        <f>IF(A1902="on hold", "on hold",
 IF(A1902="KGB", "Standard Shipment",
  IF(IFERROR(IFERROR(VLOOKUP(L1902, List!D:J, 7, 0), VLOOKUP(L1902&amp;"", List!D:J, 7, 0)), 0)=0,
   IF(IFERROR(IFERROR(VLOOKUP(L1902, 'CND List'!$A:$C, 3, 0), VLOOKUP(L1902&amp;"", 'CND List'!$A:$C, 3, 0)), 0)=0,
    IF(A1902="KBB", "-", ""),
    IFERROR(VLOOKUP(L1902, 'CND List'!$A:$C, 3, 0), VLOOKUP(L1902&amp;"", 'CND List'!$A:$C, 3, 0))
   ),
   IFERROR(VLOOKUP(L1902, List!D:J, 7, 0), VLOOKUP(L1902&amp;"", List!D:J, 7, 0))
  )
 )
)</f>
        <v>46126</v>
      </c>
      <c r="C1902" s="66" t="str">
        <f t="shared" si="30"/>
        <v>2026Q2</v>
      </c>
      <c r="D1902" s="67" t="str">
        <f ca="1">IF(C1902="Local Scrap","Closed",IFERROR(IF(A1902="kgb","Closed",IF(MID(C1902,5,1)="Q","Closed",LOOKUP(TODAY()-W1902, {0,31,91,181,366}, {"0-30天","31-90天","91-180天","181-365天","365天以上"}))), LOOKUP(TODAY()-Z1902, {0,31,91,181,366}, {"0-30天","31-90天","91-180天","181-365天","365天以上"})))</f>
        <v>Closed</v>
      </c>
      <c r="E1902" s="67" t="str" cm="1">
        <f t="array" ref="E1902">IF(A1902&lt;&gt;"kbb", "", IF(IFERROR(VALUE(V1902), 0)=MAX(INDEX(($A$2:$A$4929="kbb")*($L$2:$L$4929=L1902)*IFERROR(VALUE($V$2:$V$4929), 0), 0)), "最新", "歷史重複"))</f>
        <v>最新</v>
      </c>
      <c r="F1902" t="s">
        <v>8624</v>
      </c>
      <c r="G1902" t="s">
        <v>29</v>
      </c>
      <c r="H1902" t="s">
        <v>30</v>
      </c>
      <c r="I1902" t="s">
        <v>6154</v>
      </c>
      <c r="J1902" t="s">
        <v>8625</v>
      </c>
      <c r="K1902" t="s">
        <v>8626</v>
      </c>
      <c r="L1902" t="s">
        <v>8652</v>
      </c>
      <c r="M1902" t="s">
        <v>455</v>
      </c>
      <c r="N1902" t="s">
        <v>456</v>
      </c>
      <c r="O1902" t="s">
        <v>37</v>
      </c>
      <c r="P1902" t="s">
        <v>8652</v>
      </c>
      <c r="Q1902" t="s">
        <v>38</v>
      </c>
      <c r="R1902" t="s">
        <v>1881</v>
      </c>
      <c r="S1902" t="s">
        <v>8628</v>
      </c>
      <c r="T1902" t="s">
        <v>37</v>
      </c>
      <c r="U1902" t="s">
        <v>37</v>
      </c>
      <c r="V1902" t="s">
        <v>8653</v>
      </c>
      <c r="W1902" t="s">
        <v>692</v>
      </c>
      <c r="X1902" t="s">
        <v>114</v>
      </c>
      <c r="Y1902" t="s">
        <v>8654</v>
      </c>
      <c r="Z1902" t="s">
        <v>8655</v>
      </c>
      <c r="AA1902" t="s">
        <v>44</v>
      </c>
      <c r="AB1902" t="s">
        <v>44</v>
      </c>
      <c r="AC1902" t="s">
        <v>117</v>
      </c>
      <c r="AD1902" t="s">
        <v>460</v>
      </c>
      <c r="AE1902" t="s">
        <v>37</v>
      </c>
      <c r="AF1902" t="s">
        <v>37</v>
      </c>
      <c r="AG1902" t="s">
        <v>37</v>
      </c>
      <c r="AH1902" t="s">
        <v>37</v>
      </c>
      <c r="AI1902" t="s">
        <v>37</v>
      </c>
    </row>
    <row r="1903" spans="1:35" ht="16.850000000000001" customHeight="1">
      <c r="A1903" s="65" t="str">
        <f>IF(L1903="","",IF(COUNTIF(Wip!K:K,L1903)=0,IF(W1903="","KGB","KBB"),IF(AND(_xlfn.IFNA(VLOOKUP(L1903,Wip!K:M,3,0),"")="Y",Q1903="MTCAPPLYCONF"),"On Hold",IF(W1903="","KGB","KBB"))))</f>
        <v>KGB</v>
      </c>
      <c r="B1903" s="65" t="str">
        <f>IF(A1903="on hold", "on hold",
 IF(A1903="KGB", "Standard Shipment",
  IF(IFERROR(IFERROR(VLOOKUP(L1903, List!D:J, 7, 0), VLOOKUP(L1903&amp;"", List!D:J, 7, 0)), 0)=0,
   IF(IFERROR(IFERROR(VLOOKUP(L1903, 'CND List'!$A:$C, 3, 0), VLOOKUP(L1903&amp;"", 'CND List'!$A:$C, 3, 0)), 0)=0,
    IF(A1903="KBB", "-", ""),
    IFERROR(VLOOKUP(L1903, 'CND List'!$A:$C, 3, 0), VLOOKUP(L1903&amp;"", 'CND List'!$A:$C, 3, 0))
   ),
   IFERROR(VLOOKUP(L1903, List!D:J, 7, 0), VLOOKUP(L1903&amp;"", List!D:J, 7, 0))
  )
 )
)</f>
        <v>Standard Shipment</v>
      </c>
      <c r="C1903" s="66" t="str">
        <f t="shared" si="30"/>
        <v>Standard Shipment</v>
      </c>
      <c r="D1903" s="67" t="str">
        <f ca="1">IF(C1903="Local Scrap","Closed",IFERROR(IF(A1903="kgb","Closed",IF(MID(C1903,5,1)="Q","Closed",LOOKUP(TODAY()-W1903, {0,31,91,181,366}, {"0-30天","31-90天","91-180天","181-365天","365天以上"}))), LOOKUP(TODAY()-Z1903, {0,31,91,181,366}, {"0-30天","31-90天","91-180天","181-365天","365天以上"})))</f>
        <v>Closed</v>
      </c>
      <c r="E1903" s="67" t="str" cm="1">
        <f t="array" ref="E1903">IF(A1903&lt;&gt;"kbb", "", IF(IFERROR(VALUE(V1903), 0)=MAX(INDEX(($A$2:$A$4929="kbb")*($L$2:$L$4929=L1903)*IFERROR(VALUE($V$2:$V$4929), 0), 0)), "最新", "歷史重複"))</f>
        <v/>
      </c>
      <c r="F1903" t="s">
        <v>8656</v>
      </c>
      <c r="G1903" t="s">
        <v>29</v>
      </c>
      <c r="H1903" t="s">
        <v>30</v>
      </c>
      <c r="I1903" t="s">
        <v>6154</v>
      </c>
      <c r="J1903" t="s">
        <v>8657</v>
      </c>
      <c r="K1903" t="s">
        <v>8658</v>
      </c>
      <c r="L1903" t="s">
        <v>8659</v>
      </c>
      <c r="M1903" t="s">
        <v>3149</v>
      </c>
      <c r="N1903" t="s">
        <v>1321</v>
      </c>
      <c r="O1903" t="s">
        <v>37</v>
      </c>
      <c r="P1903" t="s">
        <v>8660</v>
      </c>
      <c r="Q1903" t="s">
        <v>38</v>
      </c>
      <c r="R1903" t="s">
        <v>1881</v>
      </c>
      <c r="S1903" t="s">
        <v>8661</v>
      </c>
      <c r="T1903" t="s">
        <v>8662</v>
      </c>
      <c r="U1903" t="s">
        <v>8244</v>
      </c>
      <c r="V1903" t="s">
        <v>8244</v>
      </c>
      <c r="W1903" t="s">
        <v>37</v>
      </c>
      <c r="X1903" t="s">
        <v>37</v>
      </c>
      <c r="Y1903" t="s">
        <v>37</v>
      </c>
      <c r="Z1903" t="s">
        <v>8663</v>
      </c>
      <c r="AA1903" t="s">
        <v>44</v>
      </c>
      <c r="AB1903" t="s">
        <v>44</v>
      </c>
      <c r="AC1903" t="s">
        <v>45</v>
      </c>
      <c r="AD1903" t="s">
        <v>1288</v>
      </c>
      <c r="AE1903" t="s">
        <v>8361</v>
      </c>
      <c r="AF1903" t="s">
        <v>48</v>
      </c>
      <c r="AG1903">
        <v>622118</v>
      </c>
      <c r="AH1903">
        <v>1</v>
      </c>
      <c r="AI1903">
        <v>1</v>
      </c>
    </row>
    <row r="1904" spans="1:35" ht="16.850000000000001" customHeight="1">
      <c r="A1904" s="65" t="str">
        <f>IF(L1904="","",IF(COUNTIF(Wip!K:K,L1904)=0,IF(W1904="","KGB","KBB"),IF(AND(_xlfn.IFNA(VLOOKUP(L1904,Wip!K:M,3,0),"")="Y",Q1904="MTCAPPLYCONF"),"On Hold",IF(W1904="","KGB","KBB"))))</f>
        <v>KGB</v>
      </c>
      <c r="B1904" s="65" t="str">
        <f>IF(A1904="on hold", "on hold",
 IF(A1904="KGB", "Standard Shipment",
  IF(IFERROR(IFERROR(VLOOKUP(L1904, List!D:J, 7, 0), VLOOKUP(L1904&amp;"", List!D:J, 7, 0)), 0)=0,
   IF(IFERROR(IFERROR(VLOOKUP(L1904, 'CND List'!$A:$C, 3, 0), VLOOKUP(L1904&amp;"", 'CND List'!$A:$C, 3, 0)), 0)=0,
    IF(A1904="KBB", "-", ""),
    IFERROR(VLOOKUP(L1904, 'CND List'!$A:$C, 3, 0), VLOOKUP(L1904&amp;"", 'CND List'!$A:$C, 3, 0))
   ),
   IFERROR(VLOOKUP(L1904, List!D:J, 7, 0), VLOOKUP(L1904&amp;"", List!D:J, 7, 0))
  )
 )
)</f>
        <v>Standard Shipment</v>
      </c>
      <c r="C1904" s="66" t="str">
        <f t="shared" si="30"/>
        <v>Standard Shipment</v>
      </c>
      <c r="D1904" s="67" t="str">
        <f ca="1">IF(C1904="Local Scrap","Closed",IFERROR(IF(A1904="kgb","Closed",IF(MID(C1904,5,1)="Q","Closed",LOOKUP(TODAY()-W1904, {0,31,91,181,366}, {"0-30天","31-90天","91-180天","181-365天","365天以上"}))), LOOKUP(TODAY()-Z1904, {0,31,91,181,366}, {"0-30天","31-90天","91-180天","181-365天","365天以上"})))</f>
        <v>Closed</v>
      </c>
      <c r="E1904" s="67" t="str" cm="1">
        <f t="array" ref="E1904">IF(A1904&lt;&gt;"kbb", "", IF(IFERROR(VALUE(V1904), 0)=MAX(INDEX(($A$2:$A$4929="kbb")*($L$2:$L$4929=L1904)*IFERROR(VALUE($V$2:$V$4929), 0), 0)), "最新", "歷史重複"))</f>
        <v/>
      </c>
      <c r="F1904" t="s">
        <v>8656</v>
      </c>
      <c r="G1904" t="s">
        <v>29</v>
      </c>
      <c r="H1904" t="s">
        <v>30</v>
      </c>
      <c r="I1904" t="s">
        <v>6154</v>
      </c>
      <c r="J1904" t="s">
        <v>8657</v>
      </c>
      <c r="K1904" t="s">
        <v>8658</v>
      </c>
      <c r="L1904" t="s">
        <v>8664</v>
      </c>
      <c r="M1904" t="s">
        <v>1670</v>
      </c>
      <c r="N1904" t="s">
        <v>1671</v>
      </c>
      <c r="O1904" t="s">
        <v>37</v>
      </c>
      <c r="P1904" t="s">
        <v>8665</v>
      </c>
      <c r="Q1904" t="s">
        <v>38</v>
      </c>
      <c r="R1904" t="s">
        <v>1881</v>
      </c>
      <c r="S1904" t="s">
        <v>8661</v>
      </c>
      <c r="T1904" t="s">
        <v>8666</v>
      </c>
      <c r="U1904" t="s">
        <v>8609</v>
      </c>
      <c r="V1904" t="s">
        <v>8609</v>
      </c>
      <c r="W1904" t="s">
        <v>37</v>
      </c>
      <c r="X1904" t="s">
        <v>37</v>
      </c>
      <c r="Y1904" t="s">
        <v>37</v>
      </c>
      <c r="Z1904" t="s">
        <v>8667</v>
      </c>
      <c r="AA1904" t="s">
        <v>44</v>
      </c>
      <c r="AB1904" t="s">
        <v>44</v>
      </c>
      <c r="AC1904" t="s">
        <v>45</v>
      </c>
      <c r="AD1904" t="s">
        <v>1539</v>
      </c>
      <c r="AE1904" t="s">
        <v>8668</v>
      </c>
      <c r="AF1904" t="s">
        <v>2317</v>
      </c>
      <c r="AG1904">
        <v>622180</v>
      </c>
      <c r="AH1904">
        <v>6.3</v>
      </c>
      <c r="AI1904">
        <v>6.3</v>
      </c>
    </row>
    <row r="1905" spans="1:35" ht="16.850000000000001" customHeight="1">
      <c r="A1905" s="65" t="str">
        <f>IF(L1905="","",IF(COUNTIF(Wip!K:K,L1905)=0,IF(W1905="","KGB","KBB"),IF(AND(_xlfn.IFNA(VLOOKUP(L1905,Wip!K:M,3,0),"")="Y",Q1905="MTCAPPLYCONF"),"On Hold",IF(W1905="","KGB","KBB"))))</f>
        <v>KGB</v>
      </c>
      <c r="B1905" s="65" t="str">
        <f>IF(A1905="on hold", "on hold",
 IF(A1905="KGB", "Standard Shipment",
  IF(IFERROR(IFERROR(VLOOKUP(L1905, List!D:J, 7, 0), VLOOKUP(L1905&amp;"", List!D:J, 7, 0)), 0)=0,
   IF(IFERROR(IFERROR(VLOOKUP(L1905, 'CND List'!$A:$C, 3, 0), VLOOKUP(L1905&amp;"", 'CND List'!$A:$C, 3, 0)), 0)=0,
    IF(A1905="KBB", "-", ""),
    IFERROR(VLOOKUP(L1905, 'CND List'!$A:$C, 3, 0), VLOOKUP(L1905&amp;"", 'CND List'!$A:$C, 3, 0))
   ),
   IFERROR(VLOOKUP(L1905, List!D:J, 7, 0), VLOOKUP(L1905&amp;"", List!D:J, 7, 0))
  )
 )
)</f>
        <v>Standard Shipment</v>
      </c>
      <c r="C1905" s="66" t="str">
        <f t="shared" si="30"/>
        <v>Standard Shipment</v>
      </c>
      <c r="D1905" s="67" t="str">
        <f ca="1">IF(C1905="Local Scrap","Closed",IFERROR(IF(A1905="kgb","Closed",IF(MID(C1905,5,1)="Q","Closed",LOOKUP(TODAY()-W1905, {0,31,91,181,366}, {"0-30天","31-90天","91-180天","181-365天","365天以上"}))), LOOKUP(TODAY()-Z1905, {0,31,91,181,366}, {"0-30天","31-90天","91-180天","181-365天","365天以上"})))</f>
        <v>Closed</v>
      </c>
      <c r="E1905" s="67" t="str" cm="1">
        <f t="array" ref="E1905">IF(A1905&lt;&gt;"kbb", "", IF(IFERROR(VALUE(V1905), 0)=MAX(INDEX(($A$2:$A$4929="kbb")*($L$2:$L$4929=L1905)*IFERROR(VALUE($V$2:$V$4929), 0), 0)), "最新", "歷史重複"))</f>
        <v/>
      </c>
      <c r="F1905" t="s">
        <v>8656</v>
      </c>
      <c r="G1905" t="s">
        <v>29</v>
      </c>
      <c r="H1905" t="s">
        <v>30</v>
      </c>
      <c r="I1905" t="s">
        <v>6154</v>
      </c>
      <c r="J1905" t="s">
        <v>8657</v>
      </c>
      <c r="K1905" t="s">
        <v>8658</v>
      </c>
      <c r="L1905" t="s">
        <v>8669</v>
      </c>
      <c r="M1905" t="s">
        <v>1670</v>
      </c>
      <c r="N1905" t="s">
        <v>1671</v>
      </c>
      <c r="O1905" t="s">
        <v>37</v>
      </c>
      <c r="P1905" t="s">
        <v>8670</v>
      </c>
      <c r="Q1905" t="s">
        <v>38</v>
      </c>
      <c r="R1905" t="s">
        <v>1881</v>
      </c>
      <c r="S1905" t="s">
        <v>8661</v>
      </c>
      <c r="T1905" t="s">
        <v>8671</v>
      </c>
      <c r="U1905" t="s">
        <v>8609</v>
      </c>
      <c r="V1905" t="s">
        <v>8609</v>
      </c>
      <c r="W1905" t="s">
        <v>37</v>
      </c>
      <c r="X1905" t="s">
        <v>37</v>
      </c>
      <c r="Y1905" t="s">
        <v>37</v>
      </c>
      <c r="Z1905" t="s">
        <v>8672</v>
      </c>
      <c r="AA1905" t="s">
        <v>44</v>
      </c>
      <c r="AB1905" t="s">
        <v>44</v>
      </c>
      <c r="AC1905" t="s">
        <v>45</v>
      </c>
      <c r="AD1905" t="s">
        <v>1539</v>
      </c>
      <c r="AE1905" t="s">
        <v>8668</v>
      </c>
      <c r="AF1905" t="s">
        <v>2526</v>
      </c>
      <c r="AG1905">
        <v>622180</v>
      </c>
      <c r="AH1905">
        <v>5.3</v>
      </c>
      <c r="AI1905">
        <v>5.3</v>
      </c>
    </row>
    <row r="1906" spans="1:35" ht="16.850000000000001" customHeight="1">
      <c r="A1906" s="65" t="str">
        <f>IF(L1906="","",IF(COUNTIF(Wip!K:K,L1906)=0,IF(W1906="","KGB","KBB"),IF(AND(_xlfn.IFNA(VLOOKUP(L1906,Wip!K:M,3,0),"")="Y",Q1906="MTCAPPLYCONF"),"On Hold",IF(W1906="","KGB","KBB"))))</f>
        <v>KGB</v>
      </c>
      <c r="B1906" s="65" t="str">
        <f>IF(A1906="on hold", "on hold",
 IF(A1906="KGB", "Standard Shipment",
  IF(IFERROR(IFERROR(VLOOKUP(L1906, List!D:J, 7, 0), VLOOKUP(L1906&amp;"", List!D:J, 7, 0)), 0)=0,
   IF(IFERROR(IFERROR(VLOOKUP(L1906, 'CND List'!$A:$C, 3, 0), VLOOKUP(L1906&amp;"", 'CND List'!$A:$C, 3, 0)), 0)=0,
    IF(A1906="KBB", "-", ""),
    IFERROR(VLOOKUP(L1906, 'CND List'!$A:$C, 3, 0), VLOOKUP(L1906&amp;"", 'CND List'!$A:$C, 3, 0))
   ),
   IFERROR(VLOOKUP(L1906, List!D:J, 7, 0), VLOOKUP(L1906&amp;"", List!D:J, 7, 0))
  )
 )
)</f>
        <v>Standard Shipment</v>
      </c>
      <c r="C1906" s="66" t="str">
        <f t="shared" si="30"/>
        <v>Standard Shipment</v>
      </c>
      <c r="D1906" s="67" t="str">
        <f ca="1">IF(C1906="Local Scrap","Closed",IFERROR(IF(A1906="kgb","Closed",IF(MID(C1906,5,1)="Q","Closed",LOOKUP(TODAY()-W1906, {0,31,91,181,366}, {"0-30天","31-90天","91-180天","181-365天","365天以上"}))), LOOKUP(TODAY()-Z1906, {0,31,91,181,366}, {"0-30天","31-90天","91-180天","181-365天","365天以上"})))</f>
        <v>Closed</v>
      </c>
      <c r="E1906" s="67" t="str" cm="1">
        <f t="array" ref="E1906">IF(A1906&lt;&gt;"kbb", "", IF(IFERROR(VALUE(V1906), 0)=MAX(INDEX(($A$2:$A$4929="kbb")*($L$2:$L$4929=L1906)*IFERROR(VALUE($V$2:$V$4929), 0), 0)), "最新", "歷史重複"))</f>
        <v/>
      </c>
      <c r="F1906" t="s">
        <v>8656</v>
      </c>
      <c r="G1906" t="s">
        <v>29</v>
      </c>
      <c r="H1906" t="s">
        <v>30</v>
      </c>
      <c r="I1906" t="s">
        <v>6154</v>
      </c>
      <c r="J1906" t="s">
        <v>8657</v>
      </c>
      <c r="K1906" t="s">
        <v>8658</v>
      </c>
      <c r="L1906" t="s">
        <v>8673</v>
      </c>
      <c r="M1906" t="s">
        <v>1248</v>
      </c>
      <c r="N1906" t="s">
        <v>1249</v>
      </c>
      <c r="O1906" t="s">
        <v>37</v>
      </c>
      <c r="P1906" t="s">
        <v>8674</v>
      </c>
      <c r="Q1906" t="s">
        <v>38</v>
      </c>
      <c r="R1906" t="s">
        <v>1881</v>
      </c>
      <c r="S1906" t="s">
        <v>8661</v>
      </c>
      <c r="T1906" t="s">
        <v>8675</v>
      </c>
      <c r="U1906" t="s">
        <v>8497</v>
      </c>
      <c r="V1906" t="s">
        <v>8497</v>
      </c>
      <c r="W1906" t="s">
        <v>37</v>
      </c>
      <c r="X1906" t="s">
        <v>37</v>
      </c>
      <c r="Y1906" t="s">
        <v>37</v>
      </c>
      <c r="Z1906" t="s">
        <v>8676</v>
      </c>
      <c r="AA1906" t="s">
        <v>44</v>
      </c>
      <c r="AB1906" t="s">
        <v>44</v>
      </c>
      <c r="AC1906" t="s">
        <v>45</v>
      </c>
      <c r="AD1906" t="s">
        <v>1257</v>
      </c>
      <c r="AE1906" t="s">
        <v>8343</v>
      </c>
      <c r="AF1906" t="s">
        <v>2122</v>
      </c>
      <c r="AG1906">
        <v>622128</v>
      </c>
      <c r="AH1906">
        <v>7.4</v>
      </c>
      <c r="AI1906">
        <v>7.4</v>
      </c>
    </row>
    <row r="1907" spans="1:35" ht="16.850000000000001" customHeight="1">
      <c r="A1907" s="65" t="str">
        <f>IF(L1907="","",IF(COUNTIF(Wip!K:K,L1907)=0,IF(W1907="","KGB","KBB"),IF(AND(_xlfn.IFNA(VLOOKUP(L1907,Wip!K:M,3,0),"")="Y",Q1907="MTCAPPLYCONF"),"On Hold",IF(W1907="","KGB","KBB"))))</f>
        <v>KGB</v>
      </c>
      <c r="B1907" s="65" t="str">
        <f>IF(A1907="on hold", "on hold",
 IF(A1907="KGB", "Standard Shipment",
  IF(IFERROR(IFERROR(VLOOKUP(L1907, List!D:J, 7, 0), VLOOKUP(L1907&amp;"", List!D:J, 7, 0)), 0)=0,
   IF(IFERROR(IFERROR(VLOOKUP(L1907, 'CND List'!$A:$C, 3, 0), VLOOKUP(L1907&amp;"", 'CND List'!$A:$C, 3, 0)), 0)=0,
    IF(A1907="KBB", "-", ""),
    IFERROR(VLOOKUP(L1907, 'CND List'!$A:$C, 3, 0), VLOOKUP(L1907&amp;"", 'CND List'!$A:$C, 3, 0))
   ),
   IFERROR(VLOOKUP(L1907, List!D:J, 7, 0), VLOOKUP(L1907&amp;"", List!D:J, 7, 0))
  )
 )
)</f>
        <v>Standard Shipment</v>
      </c>
      <c r="C1907" s="66" t="str">
        <f t="shared" si="30"/>
        <v>Standard Shipment</v>
      </c>
      <c r="D1907" s="67" t="str">
        <f ca="1">IF(C1907="Local Scrap","Closed",IFERROR(IF(A1907="kgb","Closed",IF(MID(C1907,5,1)="Q","Closed",LOOKUP(TODAY()-W1907, {0,31,91,181,366}, {"0-30天","31-90天","91-180天","181-365天","365天以上"}))), LOOKUP(TODAY()-Z1907, {0,31,91,181,366}, {"0-30天","31-90天","91-180天","181-365天","365天以上"})))</f>
        <v>Closed</v>
      </c>
      <c r="E1907" s="67" t="str" cm="1">
        <f t="array" ref="E1907">IF(A1907&lt;&gt;"kbb", "", IF(IFERROR(VALUE(V1907), 0)=MAX(INDEX(($A$2:$A$4929="kbb")*($L$2:$L$4929=L1907)*IFERROR(VALUE($V$2:$V$4929), 0), 0)), "最新", "歷史重複"))</f>
        <v/>
      </c>
      <c r="F1907" t="s">
        <v>8656</v>
      </c>
      <c r="G1907" t="s">
        <v>29</v>
      </c>
      <c r="H1907" t="s">
        <v>30</v>
      </c>
      <c r="I1907" t="s">
        <v>6154</v>
      </c>
      <c r="J1907" t="s">
        <v>8657</v>
      </c>
      <c r="K1907" t="s">
        <v>8658</v>
      </c>
      <c r="L1907" t="s">
        <v>8677</v>
      </c>
      <c r="M1907" t="s">
        <v>8161</v>
      </c>
      <c r="N1907" t="s">
        <v>2223</v>
      </c>
      <c r="O1907" t="s">
        <v>37</v>
      </c>
      <c r="P1907" t="s">
        <v>8678</v>
      </c>
      <c r="Q1907" t="s">
        <v>38</v>
      </c>
      <c r="R1907" t="s">
        <v>1881</v>
      </c>
      <c r="S1907" t="s">
        <v>8661</v>
      </c>
      <c r="T1907" t="s">
        <v>8679</v>
      </c>
      <c r="U1907" t="s">
        <v>8244</v>
      </c>
      <c r="V1907" t="s">
        <v>8244</v>
      </c>
      <c r="W1907" t="s">
        <v>37</v>
      </c>
      <c r="X1907" t="s">
        <v>37</v>
      </c>
      <c r="Y1907" t="s">
        <v>37</v>
      </c>
      <c r="Z1907" t="s">
        <v>8680</v>
      </c>
      <c r="AA1907" t="s">
        <v>44</v>
      </c>
      <c r="AB1907" t="s">
        <v>44</v>
      </c>
      <c r="AC1907" t="s">
        <v>45</v>
      </c>
      <c r="AD1907" t="s">
        <v>1302</v>
      </c>
      <c r="AE1907" t="s">
        <v>8361</v>
      </c>
      <c r="AF1907" t="s">
        <v>48</v>
      </c>
      <c r="AG1907">
        <v>622118</v>
      </c>
      <c r="AH1907">
        <v>1</v>
      </c>
      <c r="AI1907">
        <v>1</v>
      </c>
    </row>
    <row r="1908" spans="1:35" ht="16.850000000000001" customHeight="1">
      <c r="A1908" s="65" t="str">
        <f>IF(L1908="","",IF(COUNTIF(Wip!K:K,L1908)=0,IF(W1908="","KGB","KBB"),IF(AND(_xlfn.IFNA(VLOOKUP(L1908,Wip!K:M,3,0),"")="Y",Q1908="MTCAPPLYCONF"),"On Hold",IF(W1908="","KGB","KBB"))))</f>
        <v>KGB</v>
      </c>
      <c r="B1908" s="65" t="str">
        <f>IF(A1908="on hold", "on hold",
 IF(A1908="KGB", "Standard Shipment",
  IF(IFERROR(IFERROR(VLOOKUP(L1908, List!D:J, 7, 0), VLOOKUP(L1908&amp;"", List!D:J, 7, 0)), 0)=0,
   IF(IFERROR(IFERROR(VLOOKUP(L1908, 'CND List'!$A:$C, 3, 0), VLOOKUP(L1908&amp;"", 'CND List'!$A:$C, 3, 0)), 0)=0,
    IF(A1908="KBB", "-", ""),
    IFERROR(VLOOKUP(L1908, 'CND List'!$A:$C, 3, 0), VLOOKUP(L1908&amp;"", 'CND List'!$A:$C, 3, 0))
   ),
   IFERROR(VLOOKUP(L1908, List!D:J, 7, 0), VLOOKUP(L1908&amp;"", List!D:J, 7, 0))
  )
 )
)</f>
        <v>Standard Shipment</v>
      </c>
      <c r="C1908" s="66" t="str">
        <f t="shared" si="30"/>
        <v>Standard Shipment</v>
      </c>
      <c r="D1908" s="67" t="str">
        <f ca="1">IF(C1908="Local Scrap","Closed",IFERROR(IF(A1908="kgb","Closed",IF(MID(C1908,5,1)="Q","Closed",LOOKUP(TODAY()-W1908, {0,31,91,181,366}, {"0-30天","31-90天","91-180天","181-365天","365天以上"}))), LOOKUP(TODAY()-Z1908, {0,31,91,181,366}, {"0-30天","31-90天","91-180天","181-365天","365天以上"})))</f>
        <v>Closed</v>
      </c>
      <c r="E1908" s="67" t="str" cm="1">
        <f t="array" ref="E1908">IF(A1908&lt;&gt;"kbb", "", IF(IFERROR(VALUE(V1908), 0)=MAX(INDEX(($A$2:$A$4929="kbb")*($L$2:$L$4929=L1908)*IFERROR(VALUE($V$2:$V$4929), 0), 0)), "最新", "歷史重複"))</f>
        <v/>
      </c>
      <c r="F1908" t="s">
        <v>8656</v>
      </c>
      <c r="G1908" t="s">
        <v>29</v>
      </c>
      <c r="H1908" t="s">
        <v>30</v>
      </c>
      <c r="I1908" t="s">
        <v>6154</v>
      </c>
      <c r="J1908" t="s">
        <v>8657</v>
      </c>
      <c r="K1908" t="s">
        <v>8658</v>
      </c>
      <c r="L1908" t="s">
        <v>8681</v>
      </c>
      <c r="M1908" t="s">
        <v>8161</v>
      </c>
      <c r="N1908" t="s">
        <v>2223</v>
      </c>
      <c r="O1908" t="s">
        <v>37</v>
      </c>
      <c r="P1908" t="s">
        <v>8682</v>
      </c>
      <c r="Q1908" t="s">
        <v>38</v>
      </c>
      <c r="R1908" t="s">
        <v>1881</v>
      </c>
      <c r="S1908" t="s">
        <v>8661</v>
      </c>
      <c r="T1908" t="s">
        <v>8683</v>
      </c>
      <c r="U1908" t="s">
        <v>8609</v>
      </c>
      <c r="V1908" t="s">
        <v>8609</v>
      </c>
      <c r="W1908" t="s">
        <v>37</v>
      </c>
      <c r="X1908" t="s">
        <v>37</v>
      </c>
      <c r="Y1908" t="s">
        <v>37</v>
      </c>
      <c r="Z1908" t="s">
        <v>8684</v>
      </c>
      <c r="AA1908" t="s">
        <v>44</v>
      </c>
      <c r="AB1908" t="s">
        <v>44</v>
      </c>
      <c r="AC1908" t="s">
        <v>45</v>
      </c>
      <c r="AD1908" t="s">
        <v>1302</v>
      </c>
      <c r="AE1908" t="s">
        <v>8611</v>
      </c>
      <c r="AF1908" t="s">
        <v>2122</v>
      </c>
      <c r="AG1908">
        <v>622180</v>
      </c>
      <c r="AH1908">
        <v>7.2</v>
      </c>
      <c r="AI1908">
        <v>7.2</v>
      </c>
    </row>
    <row r="1909" spans="1:35" ht="16.850000000000001" customHeight="1">
      <c r="A1909" s="65" t="str">
        <f>IF(L1909="","",IF(COUNTIF(Wip!K:K,L1909)=0,IF(W1909="","KGB","KBB"),IF(AND(_xlfn.IFNA(VLOOKUP(L1909,Wip!K:M,3,0),"")="Y",Q1909="MTCAPPLYCONF"),"On Hold",IF(W1909="","KGB","KBB"))))</f>
        <v>KGB</v>
      </c>
      <c r="B1909" s="65" t="str">
        <f>IF(A1909="on hold", "on hold",
 IF(A1909="KGB", "Standard Shipment",
  IF(IFERROR(IFERROR(VLOOKUP(L1909, List!D:J, 7, 0), VLOOKUP(L1909&amp;"", List!D:J, 7, 0)), 0)=0,
   IF(IFERROR(IFERROR(VLOOKUP(L1909, 'CND List'!$A:$C, 3, 0), VLOOKUP(L1909&amp;"", 'CND List'!$A:$C, 3, 0)), 0)=0,
    IF(A1909="KBB", "-", ""),
    IFERROR(VLOOKUP(L1909, 'CND List'!$A:$C, 3, 0), VLOOKUP(L1909&amp;"", 'CND List'!$A:$C, 3, 0))
   ),
   IFERROR(VLOOKUP(L1909, List!D:J, 7, 0), VLOOKUP(L1909&amp;"", List!D:J, 7, 0))
  )
 )
)</f>
        <v>Standard Shipment</v>
      </c>
      <c r="C1909" s="66" t="str">
        <f t="shared" si="30"/>
        <v>Standard Shipment</v>
      </c>
      <c r="D1909" s="67" t="str">
        <f ca="1">IF(C1909="Local Scrap","Closed",IFERROR(IF(A1909="kgb","Closed",IF(MID(C1909,5,1)="Q","Closed",LOOKUP(TODAY()-W1909, {0,31,91,181,366}, {"0-30天","31-90天","91-180天","181-365天","365天以上"}))), LOOKUP(TODAY()-Z1909, {0,31,91,181,366}, {"0-30天","31-90天","91-180天","181-365天","365天以上"})))</f>
        <v>Closed</v>
      </c>
      <c r="E1909" s="67" t="str" cm="1">
        <f t="array" ref="E1909">IF(A1909&lt;&gt;"kbb", "", IF(IFERROR(VALUE(V1909), 0)=MAX(INDEX(($A$2:$A$4929="kbb")*($L$2:$L$4929=L1909)*IFERROR(VALUE($V$2:$V$4929), 0), 0)), "最新", "歷史重複"))</f>
        <v/>
      </c>
      <c r="F1909" t="s">
        <v>8656</v>
      </c>
      <c r="G1909" t="s">
        <v>29</v>
      </c>
      <c r="H1909" t="s">
        <v>30</v>
      </c>
      <c r="I1909" t="s">
        <v>6154</v>
      </c>
      <c r="J1909" t="s">
        <v>8657</v>
      </c>
      <c r="K1909" t="s">
        <v>8658</v>
      </c>
      <c r="L1909" t="s">
        <v>8685</v>
      </c>
      <c r="M1909" t="s">
        <v>8161</v>
      </c>
      <c r="N1909" t="s">
        <v>2223</v>
      </c>
      <c r="O1909" t="s">
        <v>37</v>
      </c>
      <c r="P1909" t="s">
        <v>8686</v>
      </c>
      <c r="Q1909" t="s">
        <v>38</v>
      </c>
      <c r="R1909" t="s">
        <v>1881</v>
      </c>
      <c r="S1909" t="s">
        <v>8661</v>
      </c>
      <c r="T1909" t="s">
        <v>8687</v>
      </c>
      <c r="U1909" t="s">
        <v>8244</v>
      </c>
      <c r="V1909" t="s">
        <v>8244</v>
      </c>
      <c r="W1909" t="s">
        <v>37</v>
      </c>
      <c r="X1909" t="s">
        <v>37</v>
      </c>
      <c r="Y1909" t="s">
        <v>37</v>
      </c>
      <c r="Z1909" t="s">
        <v>8688</v>
      </c>
      <c r="AA1909" t="s">
        <v>44</v>
      </c>
      <c r="AB1909" t="s">
        <v>44</v>
      </c>
      <c r="AC1909" t="s">
        <v>45</v>
      </c>
      <c r="AD1909" t="s">
        <v>1302</v>
      </c>
      <c r="AE1909" t="s">
        <v>8361</v>
      </c>
      <c r="AF1909" t="s">
        <v>48</v>
      </c>
      <c r="AG1909">
        <v>622118</v>
      </c>
      <c r="AH1909">
        <v>1</v>
      </c>
      <c r="AI1909">
        <v>1</v>
      </c>
    </row>
    <row r="1910" spans="1:35" ht="16.850000000000001" customHeight="1">
      <c r="A1910" s="65" t="str">
        <f>IF(L1910="","",IF(COUNTIF(Wip!K:K,L1910)=0,IF(W1910="","KGB","KBB"),IF(AND(_xlfn.IFNA(VLOOKUP(L1910,Wip!K:M,3,0),"")="Y",Q1910="MTCAPPLYCONF"),"On Hold",IF(W1910="","KGB","KBB"))))</f>
        <v>KBB</v>
      </c>
      <c r="B1910" s="65" t="str">
        <f>IF(A1910="on hold", "on hold",
 IF(A1910="KGB", "Standard Shipment",
  IF(IFERROR(IFERROR(VLOOKUP(L1910, List!D:J, 7, 0), VLOOKUP(L1910&amp;"", List!D:J, 7, 0)), 0)=0,
   IF(IFERROR(IFERROR(VLOOKUP(L1910, 'CND List'!$A:$C, 3, 0), VLOOKUP(L1910&amp;"", 'CND List'!$A:$C, 3, 0)), 0)=0,
    IF(A1910="KBB", "-", ""),
    IFERROR(VLOOKUP(L1910, 'CND List'!$A:$C, 3, 0), VLOOKUP(L1910&amp;"", 'CND List'!$A:$C, 3, 0))
   ),
   IFERROR(VLOOKUP(L1910, List!D:J, 7, 0), VLOOKUP(L1910&amp;"", List!D:J, 7, 0))
  )
 )
)</f>
        <v>Local Scrap</v>
      </c>
      <c r="C1910" s="66" t="str">
        <f t="shared" si="30"/>
        <v>Local Scrap</v>
      </c>
      <c r="D1910" s="67" t="str">
        <f ca="1">IF(C1910="Local Scrap","Closed",IFERROR(IF(A1910="kgb","Closed",IF(MID(C1910,5,1)="Q","Closed",LOOKUP(TODAY()-W1910, {0,31,91,181,366}, {"0-30天","31-90天","91-180天","181-365天","365天以上"}))), LOOKUP(TODAY()-Z1910, {0,31,91,181,366}, {"0-30天","31-90天","91-180天","181-365天","365天以上"})))</f>
        <v>Closed</v>
      </c>
      <c r="E1910" s="67" t="str" cm="1">
        <f t="array" ref="E1910">IF(A1910&lt;&gt;"kbb", "", IF(IFERROR(VALUE(V1910), 0)=MAX(INDEX(($A$2:$A$4929="kbb")*($L$2:$L$4929=L1910)*IFERROR(VALUE($V$2:$V$4929), 0), 0)), "最新", "歷史重複"))</f>
        <v>最新</v>
      </c>
      <c r="F1910" t="s">
        <v>8656</v>
      </c>
      <c r="G1910" t="s">
        <v>29</v>
      </c>
      <c r="H1910" t="s">
        <v>30</v>
      </c>
      <c r="I1910" t="s">
        <v>6154</v>
      </c>
      <c r="J1910" t="s">
        <v>8657</v>
      </c>
      <c r="K1910" t="s">
        <v>8658</v>
      </c>
      <c r="L1910" t="s">
        <v>8689</v>
      </c>
      <c r="M1910" t="s">
        <v>2703</v>
      </c>
      <c r="N1910" t="s">
        <v>1249</v>
      </c>
      <c r="O1910" t="s">
        <v>37</v>
      </c>
      <c r="P1910" t="s">
        <v>8689</v>
      </c>
      <c r="Q1910" t="s">
        <v>38</v>
      </c>
      <c r="R1910" t="s">
        <v>39</v>
      </c>
      <c r="S1910" t="s">
        <v>8690</v>
      </c>
      <c r="T1910" t="s">
        <v>37</v>
      </c>
      <c r="U1910" t="s">
        <v>37</v>
      </c>
      <c r="V1910" t="s">
        <v>8691</v>
      </c>
      <c r="W1910" t="s">
        <v>517</v>
      </c>
      <c r="X1910" t="s">
        <v>114</v>
      </c>
      <c r="Y1910" t="s">
        <v>518</v>
      </c>
      <c r="Z1910" t="s">
        <v>8692</v>
      </c>
      <c r="AA1910" t="s">
        <v>44</v>
      </c>
      <c r="AB1910" t="s">
        <v>44</v>
      </c>
      <c r="AC1910" t="s">
        <v>117</v>
      </c>
      <c r="AD1910" t="s">
        <v>1257</v>
      </c>
      <c r="AE1910" t="s">
        <v>37</v>
      </c>
      <c r="AF1910" t="s">
        <v>37</v>
      </c>
      <c r="AG1910" t="s">
        <v>37</v>
      </c>
      <c r="AH1910" t="s">
        <v>37</v>
      </c>
      <c r="AI1910" t="s">
        <v>37</v>
      </c>
    </row>
    <row r="1911" spans="1:35" ht="16.850000000000001" customHeight="1">
      <c r="A1911" s="65" t="str">
        <f>IF(L1911="","",IF(COUNTIF(Wip!K:K,L1911)=0,IF(W1911="","KGB","KBB"),IF(AND(_xlfn.IFNA(VLOOKUP(L1911,Wip!K:M,3,0),"")="Y",Q1911="MTCAPPLYCONF"),"On Hold",IF(W1911="","KGB","KBB"))))</f>
        <v>KGB</v>
      </c>
      <c r="B1911" s="65" t="str">
        <f>IF(A1911="on hold", "on hold",
 IF(A1911="KGB", "Standard Shipment",
  IF(IFERROR(IFERROR(VLOOKUP(L1911, List!D:J, 7, 0), VLOOKUP(L1911&amp;"", List!D:J, 7, 0)), 0)=0,
   IF(IFERROR(IFERROR(VLOOKUP(L1911, 'CND List'!$A:$C, 3, 0), VLOOKUP(L1911&amp;"", 'CND List'!$A:$C, 3, 0)), 0)=0,
    IF(A1911="KBB", "-", ""),
    IFERROR(VLOOKUP(L1911, 'CND List'!$A:$C, 3, 0), VLOOKUP(L1911&amp;"", 'CND List'!$A:$C, 3, 0))
   ),
   IFERROR(VLOOKUP(L1911, List!D:J, 7, 0), VLOOKUP(L1911&amp;"", List!D:J, 7, 0))
  )
 )
)</f>
        <v>Standard Shipment</v>
      </c>
      <c r="C1911" s="66" t="str">
        <f t="shared" si="30"/>
        <v>Standard Shipment</v>
      </c>
      <c r="D1911" s="67" t="str">
        <f ca="1">IF(C1911="Local Scrap","Closed",IFERROR(IF(A1911="kgb","Closed",IF(MID(C1911,5,1)="Q","Closed",LOOKUP(TODAY()-W1911, {0,31,91,181,366}, {"0-30天","31-90天","91-180天","181-365天","365天以上"}))), LOOKUP(TODAY()-Z1911, {0,31,91,181,366}, {"0-30天","31-90天","91-180天","181-365天","365天以上"})))</f>
        <v>Closed</v>
      </c>
      <c r="E1911" s="67" t="str" cm="1">
        <f t="array" ref="E1911">IF(A1911&lt;&gt;"kbb", "", IF(IFERROR(VALUE(V1911), 0)=MAX(INDEX(($A$2:$A$4929="kbb")*($L$2:$L$4929=L1911)*IFERROR(VALUE($V$2:$V$4929), 0), 0)), "最新", "歷史重複"))</f>
        <v/>
      </c>
      <c r="F1911" t="s">
        <v>8656</v>
      </c>
      <c r="G1911" t="s">
        <v>29</v>
      </c>
      <c r="H1911" t="s">
        <v>30</v>
      </c>
      <c r="I1911" t="s">
        <v>6154</v>
      </c>
      <c r="J1911" t="s">
        <v>8657</v>
      </c>
      <c r="K1911" t="s">
        <v>8658</v>
      </c>
      <c r="L1911" t="s">
        <v>8693</v>
      </c>
      <c r="M1911" t="s">
        <v>8161</v>
      </c>
      <c r="N1911" t="s">
        <v>2223</v>
      </c>
      <c r="O1911" t="s">
        <v>37</v>
      </c>
      <c r="P1911" t="s">
        <v>8694</v>
      </c>
      <c r="Q1911" t="s">
        <v>38</v>
      </c>
      <c r="R1911" t="s">
        <v>1881</v>
      </c>
      <c r="S1911" t="s">
        <v>8661</v>
      </c>
      <c r="T1911" t="s">
        <v>8695</v>
      </c>
      <c r="U1911" t="s">
        <v>8244</v>
      </c>
      <c r="V1911" t="s">
        <v>8244</v>
      </c>
      <c r="W1911" t="s">
        <v>37</v>
      </c>
      <c r="X1911" t="s">
        <v>37</v>
      </c>
      <c r="Y1911" t="s">
        <v>37</v>
      </c>
      <c r="Z1911" t="s">
        <v>8696</v>
      </c>
      <c r="AA1911" t="s">
        <v>44</v>
      </c>
      <c r="AB1911" t="s">
        <v>44</v>
      </c>
      <c r="AC1911" t="s">
        <v>45</v>
      </c>
      <c r="AD1911" t="s">
        <v>1302</v>
      </c>
      <c r="AE1911" t="s">
        <v>8361</v>
      </c>
      <c r="AF1911" t="s">
        <v>48</v>
      </c>
      <c r="AG1911">
        <v>622118</v>
      </c>
      <c r="AH1911">
        <v>1</v>
      </c>
      <c r="AI1911">
        <v>1</v>
      </c>
    </row>
    <row r="1912" spans="1:35" ht="16.850000000000001" customHeight="1">
      <c r="A1912" s="65" t="str">
        <f>IF(L1912="","",IF(COUNTIF(Wip!K:K,L1912)=0,IF(W1912="","KGB","KBB"),IF(AND(_xlfn.IFNA(VLOOKUP(L1912,Wip!K:M,3,0),"")="Y",Q1912="MTCAPPLYCONF"),"On Hold",IF(W1912="","KGB","KBB"))))</f>
        <v>KGB</v>
      </c>
      <c r="B1912" s="65" t="str">
        <f>IF(A1912="on hold", "on hold",
 IF(A1912="KGB", "Standard Shipment",
  IF(IFERROR(IFERROR(VLOOKUP(L1912, List!D:J, 7, 0), VLOOKUP(L1912&amp;"", List!D:J, 7, 0)), 0)=0,
   IF(IFERROR(IFERROR(VLOOKUP(L1912, 'CND List'!$A:$C, 3, 0), VLOOKUP(L1912&amp;"", 'CND List'!$A:$C, 3, 0)), 0)=0,
    IF(A1912="KBB", "-", ""),
    IFERROR(VLOOKUP(L1912, 'CND List'!$A:$C, 3, 0), VLOOKUP(L1912&amp;"", 'CND List'!$A:$C, 3, 0))
   ),
   IFERROR(VLOOKUP(L1912, List!D:J, 7, 0), VLOOKUP(L1912&amp;"", List!D:J, 7, 0))
  )
 )
)</f>
        <v>Standard Shipment</v>
      </c>
      <c r="C1912" s="66" t="str">
        <f t="shared" si="30"/>
        <v>Standard Shipment</v>
      </c>
      <c r="D1912" s="67" t="str">
        <f ca="1">IF(C1912="Local Scrap","Closed",IFERROR(IF(A1912="kgb","Closed",IF(MID(C1912,5,1)="Q","Closed",LOOKUP(TODAY()-W1912, {0,31,91,181,366}, {"0-30天","31-90天","91-180天","181-365天","365天以上"}))), LOOKUP(TODAY()-Z1912, {0,31,91,181,366}, {"0-30天","31-90天","91-180天","181-365天","365天以上"})))</f>
        <v>Closed</v>
      </c>
      <c r="E1912" s="67" t="str" cm="1">
        <f t="array" ref="E1912">IF(A1912&lt;&gt;"kbb", "", IF(IFERROR(VALUE(V1912), 0)=MAX(INDEX(($A$2:$A$4929="kbb")*($L$2:$L$4929=L1912)*IFERROR(VALUE($V$2:$V$4929), 0), 0)), "最新", "歷史重複"))</f>
        <v/>
      </c>
      <c r="F1912" t="s">
        <v>8656</v>
      </c>
      <c r="G1912" t="s">
        <v>29</v>
      </c>
      <c r="H1912" t="s">
        <v>30</v>
      </c>
      <c r="I1912" t="s">
        <v>6154</v>
      </c>
      <c r="J1912" t="s">
        <v>8657</v>
      </c>
      <c r="K1912" t="s">
        <v>8658</v>
      </c>
      <c r="L1912" t="s">
        <v>8697</v>
      </c>
      <c r="M1912" t="s">
        <v>1670</v>
      </c>
      <c r="N1912" t="s">
        <v>1671</v>
      </c>
      <c r="O1912" t="s">
        <v>37</v>
      </c>
      <c r="P1912" t="s">
        <v>8698</v>
      </c>
      <c r="Q1912" t="s">
        <v>38</v>
      </c>
      <c r="R1912" t="s">
        <v>1881</v>
      </c>
      <c r="S1912" t="s">
        <v>8661</v>
      </c>
      <c r="T1912" t="s">
        <v>8699</v>
      </c>
      <c r="U1912" t="s">
        <v>8244</v>
      </c>
      <c r="V1912" t="s">
        <v>8244</v>
      </c>
      <c r="W1912" t="s">
        <v>37</v>
      </c>
      <c r="X1912" t="s">
        <v>37</v>
      </c>
      <c r="Y1912" t="s">
        <v>37</v>
      </c>
      <c r="Z1912" t="s">
        <v>8700</v>
      </c>
      <c r="AA1912" t="s">
        <v>44</v>
      </c>
      <c r="AB1912" t="s">
        <v>44</v>
      </c>
      <c r="AC1912" t="s">
        <v>45</v>
      </c>
      <c r="AD1912" t="s">
        <v>1539</v>
      </c>
      <c r="AE1912" t="s">
        <v>8361</v>
      </c>
      <c r="AF1912" t="s">
        <v>48</v>
      </c>
      <c r="AG1912">
        <v>622118</v>
      </c>
      <c r="AH1912">
        <v>1</v>
      </c>
      <c r="AI1912">
        <v>1</v>
      </c>
    </row>
    <row r="1913" spans="1:35" ht="16.850000000000001" customHeight="1">
      <c r="A1913" s="65" t="str">
        <f>IF(L1913="","",IF(COUNTIF(Wip!K:K,L1913)=0,IF(W1913="","KGB","KBB"),IF(AND(_xlfn.IFNA(VLOOKUP(L1913,Wip!K:M,3,0),"")="Y",Q1913="MTCAPPLYCONF"),"On Hold",IF(W1913="","KGB","KBB"))))</f>
        <v>KGB</v>
      </c>
      <c r="B1913" s="65" t="str">
        <f>IF(A1913="on hold", "on hold",
 IF(A1913="KGB", "Standard Shipment",
  IF(IFERROR(IFERROR(VLOOKUP(L1913, List!D:J, 7, 0), VLOOKUP(L1913&amp;"", List!D:J, 7, 0)), 0)=0,
   IF(IFERROR(IFERROR(VLOOKUP(L1913, 'CND List'!$A:$C, 3, 0), VLOOKUP(L1913&amp;"", 'CND List'!$A:$C, 3, 0)), 0)=0,
    IF(A1913="KBB", "-", ""),
    IFERROR(VLOOKUP(L1913, 'CND List'!$A:$C, 3, 0), VLOOKUP(L1913&amp;"", 'CND List'!$A:$C, 3, 0))
   ),
   IFERROR(VLOOKUP(L1913, List!D:J, 7, 0), VLOOKUP(L1913&amp;"", List!D:J, 7, 0))
  )
 )
)</f>
        <v>Standard Shipment</v>
      </c>
      <c r="C1913" s="66" t="str">
        <f t="shared" si="30"/>
        <v>Standard Shipment</v>
      </c>
      <c r="D1913" s="67" t="str">
        <f ca="1">IF(C1913="Local Scrap","Closed",IFERROR(IF(A1913="kgb","Closed",IF(MID(C1913,5,1)="Q","Closed",LOOKUP(TODAY()-W1913, {0,31,91,181,366}, {"0-30天","31-90天","91-180天","181-365天","365天以上"}))), LOOKUP(TODAY()-Z1913, {0,31,91,181,366}, {"0-30天","31-90天","91-180天","181-365天","365天以上"})))</f>
        <v>Closed</v>
      </c>
      <c r="E1913" s="67" t="str" cm="1">
        <f t="array" ref="E1913">IF(A1913&lt;&gt;"kbb", "", IF(IFERROR(VALUE(V1913), 0)=MAX(INDEX(($A$2:$A$4929="kbb")*($L$2:$L$4929=L1913)*IFERROR(VALUE($V$2:$V$4929), 0), 0)), "最新", "歷史重複"))</f>
        <v/>
      </c>
      <c r="F1913" t="s">
        <v>8656</v>
      </c>
      <c r="G1913" t="s">
        <v>29</v>
      </c>
      <c r="H1913" t="s">
        <v>30</v>
      </c>
      <c r="I1913" t="s">
        <v>6154</v>
      </c>
      <c r="J1913" t="s">
        <v>8657</v>
      </c>
      <c r="K1913" t="s">
        <v>8658</v>
      </c>
      <c r="L1913" t="s">
        <v>8701</v>
      </c>
      <c r="M1913" t="s">
        <v>1259</v>
      </c>
      <c r="N1913" t="s">
        <v>1260</v>
      </c>
      <c r="O1913" t="s">
        <v>37</v>
      </c>
      <c r="P1913" t="s">
        <v>8702</v>
      </c>
      <c r="Q1913" t="s">
        <v>38</v>
      </c>
      <c r="R1913" t="s">
        <v>1881</v>
      </c>
      <c r="S1913" t="s">
        <v>8703</v>
      </c>
      <c r="T1913" t="s">
        <v>8704</v>
      </c>
      <c r="U1913" t="s">
        <v>8609</v>
      </c>
      <c r="V1913" t="s">
        <v>8609</v>
      </c>
      <c r="W1913" t="s">
        <v>37</v>
      </c>
      <c r="X1913" t="s">
        <v>37</v>
      </c>
      <c r="Y1913" t="s">
        <v>37</v>
      </c>
      <c r="Z1913" t="s">
        <v>8705</v>
      </c>
      <c r="AA1913" t="s">
        <v>44</v>
      </c>
      <c r="AB1913" t="s">
        <v>44</v>
      </c>
      <c r="AC1913" t="s">
        <v>45</v>
      </c>
      <c r="AD1913" t="s">
        <v>1257</v>
      </c>
      <c r="AE1913" t="s">
        <v>8611</v>
      </c>
      <c r="AF1913" t="s">
        <v>48</v>
      </c>
      <c r="AG1913">
        <v>622180</v>
      </c>
      <c r="AH1913">
        <v>7.5</v>
      </c>
      <c r="AI1913">
        <v>7.5</v>
      </c>
    </row>
    <row r="1914" spans="1:35" ht="16.850000000000001" customHeight="1">
      <c r="A1914" s="65" t="str">
        <f>IF(L1914="","",IF(COUNTIF(Wip!K:K,L1914)=0,IF(W1914="","KGB","KBB"),IF(AND(_xlfn.IFNA(VLOOKUP(L1914,Wip!K:M,3,0),"")="Y",Q1914="MTCAPPLYCONF"),"On Hold",IF(W1914="","KGB","KBB"))))</f>
        <v>KGB</v>
      </c>
      <c r="B1914" s="65" t="str">
        <f>IF(A1914="on hold", "on hold",
 IF(A1914="KGB", "Standard Shipment",
  IF(IFERROR(IFERROR(VLOOKUP(L1914, List!D:J, 7, 0), VLOOKUP(L1914&amp;"", List!D:J, 7, 0)), 0)=0,
   IF(IFERROR(IFERROR(VLOOKUP(L1914, 'CND List'!$A:$C, 3, 0), VLOOKUP(L1914&amp;"", 'CND List'!$A:$C, 3, 0)), 0)=0,
    IF(A1914="KBB", "-", ""),
    IFERROR(VLOOKUP(L1914, 'CND List'!$A:$C, 3, 0), VLOOKUP(L1914&amp;"", 'CND List'!$A:$C, 3, 0))
   ),
   IFERROR(VLOOKUP(L1914, List!D:J, 7, 0), VLOOKUP(L1914&amp;"", List!D:J, 7, 0))
  )
 )
)</f>
        <v>Standard Shipment</v>
      </c>
      <c r="C1914" s="66" t="str">
        <f t="shared" si="30"/>
        <v>Standard Shipment</v>
      </c>
      <c r="D1914" s="67" t="str">
        <f ca="1">IF(C1914="Local Scrap","Closed",IFERROR(IF(A1914="kgb","Closed",IF(MID(C1914,5,1)="Q","Closed",LOOKUP(TODAY()-W1914, {0,31,91,181,366}, {"0-30天","31-90天","91-180天","181-365天","365天以上"}))), LOOKUP(TODAY()-Z1914, {0,31,91,181,366}, {"0-30天","31-90天","91-180天","181-365天","365天以上"})))</f>
        <v>Closed</v>
      </c>
      <c r="E1914" s="67" t="str" cm="1">
        <f t="array" ref="E1914">IF(A1914&lt;&gt;"kbb", "", IF(IFERROR(VALUE(V1914), 0)=MAX(INDEX(($A$2:$A$4929="kbb")*($L$2:$L$4929=L1914)*IFERROR(VALUE($V$2:$V$4929), 0), 0)), "最新", "歷史重複"))</f>
        <v/>
      </c>
      <c r="F1914" t="s">
        <v>8656</v>
      </c>
      <c r="G1914" t="s">
        <v>29</v>
      </c>
      <c r="H1914" t="s">
        <v>30</v>
      </c>
      <c r="I1914" t="s">
        <v>6154</v>
      </c>
      <c r="J1914" t="s">
        <v>8657</v>
      </c>
      <c r="K1914" t="s">
        <v>8658</v>
      </c>
      <c r="L1914" t="s">
        <v>8706</v>
      </c>
      <c r="M1914" t="s">
        <v>2359</v>
      </c>
      <c r="N1914" t="s">
        <v>2360</v>
      </c>
      <c r="O1914" t="s">
        <v>37</v>
      </c>
      <c r="P1914" t="s">
        <v>8707</v>
      </c>
      <c r="Q1914" t="s">
        <v>38</v>
      </c>
      <c r="R1914" t="s">
        <v>1881</v>
      </c>
      <c r="S1914" t="s">
        <v>8708</v>
      </c>
      <c r="T1914" t="s">
        <v>8709</v>
      </c>
      <c r="U1914" t="s">
        <v>8497</v>
      </c>
      <c r="V1914" t="s">
        <v>8497</v>
      </c>
      <c r="W1914" t="s">
        <v>37</v>
      </c>
      <c r="X1914" t="s">
        <v>37</v>
      </c>
      <c r="Y1914" t="s">
        <v>37</v>
      </c>
      <c r="Z1914" t="s">
        <v>8710</v>
      </c>
      <c r="AA1914" t="s">
        <v>44</v>
      </c>
      <c r="AB1914" t="s">
        <v>44</v>
      </c>
      <c r="AC1914" t="s">
        <v>45</v>
      </c>
      <c r="AD1914" t="s">
        <v>1532</v>
      </c>
      <c r="AE1914" t="s">
        <v>8551</v>
      </c>
      <c r="AF1914" t="s">
        <v>1918</v>
      </c>
      <c r="AG1914">
        <v>622128</v>
      </c>
      <c r="AH1914">
        <v>6.5</v>
      </c>
      <c r="AI1914">
        <v>6.5</v>
      </c>
    </row>
    <row r="1915" spans="1:35" ht="16.850000000000001" customHeight="1">
      <c r="A1915" s="65" t="str">
        <f>IF(L1915="","",IF(COUNTIF(Wip!K:K,L1915)=0,IF(W1915="","KGB","KBB"),IF(AND(_xlfn.IFNA(VLOOKUP(L1915,Wip!K:M,3,0),"")="Y",Q1915="MTCAPPLYCONF"),"On Hold",IF(W1915="","KGB","KBB"))))</f>
        <v>KBB</v>
      </c>
      <c r="B1915" s="65" t="str">
        <f>IF(A1915="on hold", "on hold",
 IF(A1915="KGB", "Standard Shipment",
  IF(IFERROR(IFERROR(VLOOKUP(L1915, List!D:J, 7, 0), VLOOKUP(L1915&amp;"", List!D:J, 7, 0)), 0)=0,
   IF(IFERROR(IFERROR(VLOOKUP(L1915, 'CND List'!$A:$C, 3, 0), VLOOKUP(L1915&amp;"", 'CND List'!$A:$C, 3, 0)), 0)=0,
    IF(A1915="KBB", "-", ""),
    IFERROR(VLOOKUP(L1915, 'CND List'!$A:$C, 3, 0), VLOOKUP(L1915&amp;"", 'CND List'!$A:$C, 3, 0))
   ),
   IFERROR(VLOOKUP(L1915, List!D:J, 7, 0), VLOOKUP(L1915&amp;"", List!D:J, 7, 0))
  )
 )
)</f>
        <v>-</v>
      </c>
      <c r="C1915" s="66" t="str">
        <f t="shared" ref="C1915:C1978" si="31">IF(A1915="on hold", "on hold", IF(B1915="on hold", "wait for return customer", IF(B1915="CND Sceond Pass", "Standard Shipment", IF(AND(A1915="kgb", OR(B1915="-", B1915="", B1915="#N/A")), "Standard Shipment", IF(AND(A1915="kbb", OR(B1915="-", B1915="", B1915="#N/A")), "wait for return customer", IF(OR(B1915="Local Scrap", B1915="SBF to be notified", B1915="VRAM is pending RTV", B1915="BU未結案"), B1915, IF(OR(B1915="scrap結案", B1915="良品結案", LEFT(B1915,2)="sc", LEFT(B1915,2)="良品"), "CND結案", IF(ISNUMBER(B1915), YEAR(B1915) &amp; "Q" &amp; INT((MONTH(B1915)+2)/3), IF(ISERROR(DATEVALUE(TEXT(B1915,"yyyy/mm/dd"))), IF(ISNA(B1915), "#N/A", B1915), YEAR(DATEVALUE(TEXT(B1915,"yyyy/mm/dd"))) &amp; "Q" &amp; INT((MONTH(DATEVALUE(TEXT(B1915,"yyyy/mm/dd")))+2)/3))))))))))</f>
        <v>wait for return customer</v>
      </c>
      <c r="D1915" s="67" t="str">
        <f ca="1">IF(C1915="Local Scrap","Closed",IFERROR(IF(A1915="kgb","Closed",IF(MID(C1915,5,1)="Q","Closed",LOOKUP(TODAY()-W1915, {0,31,91,181,366}, {"0-30天","31-90天","91-180天","181-365天","365天以上"}))), LOOKUP(TODAY()-Z1915, {0,31,91,181,366}, {"0-30天","31-90天","91-180天","181-365天","365天以上"})))</f>
        <v>181-365天</v>
      </c>
      <c r="E1915" s="67" t="str" cm="1">
        <f t="array" ref="E1915">IF(A1915&lt;&gt;"kbb", "", IF(IFERROR(VALUE(V1915), 0)=MAX(INDEX(($A$2:$A$4929="kbb")*($L$2:$L$4929=L1915)*IFERROR(VALUE($V$2:$V$4929), 0), 0)), "最新", "歷史重複"))</f>
        <v>最新</v>
      </c>
      <c r="F1915" t="s">
        <v>8656</v>
      </c>
      <c r="G1915" t="s">
        <v>29</v>
      </c>
      <c r="H1915" t="s">
        <v>30</v>
      </c>
      <c r="I1915" t="s">
        <v>6154</v>
      </c>
      <c r="J1915" t="s">
        <v>8657</v>
      </c>
      <c r="K1915" t="s">
        <v>8658</v>
      </c>
      <c r="L1915" t="s">
        <v>8711</v>
      </c>
      <c r="M1915" t="s">
        <v>2359</v>
      </c>
      <c r="N1915" t="s">
        <v>2360</v>
      </c>
      <c r="O1915" t="s">
        <v>37</v>
      </c>
      <c r="P1915" t="s">
        <v>8711</v>
      </c>
      <c r="Q1915" t="s">
        <v>38</v>
      </c>
      <c r="R1915" t="s">
        <v>39</v>
      </c>
      <c r="S1915" t="s">
        <v>8708</v>
      </c>
      <c r="T1915" t="s">
        <v>37</v>
      </c>
      <c r="U1915" t="s">
        <v>37</v>
      </c>
      <c r="V1915" t="s">
        <v>8712</v>
      </c>
      <c r="W1915" t="s">
        <v>517</v>
      </c>
      <c r="X1915" t="s">
        <v>114</v>
      </c>
      <c r="Y1915" t="s">
        <v>518</v>
      </c>
      <c r="Z1915" t="s">
        <v>8713</v>
      </c>
      <c r="AA1915" t="s">
        <v>44</v>
      </c>
      <c r="AB1915" t="s">
        <v>44</v>
      </c>
      <c r="AC1915" t="s">
        <v>117</v>
      </c>
      <c r="AD1915" t="s">
        <v>1532</v>
      </c>
      <c r="AE1915" t="s">
        <v>37</v>
      </c>
      <c r="AF1915" t="s">
        <v>37</v>
      </c>
      <c r="AG1915" t="s">
        <v>37</v>
      </c>
      <c r="AH1915" t="s">
        <v>37</v>
      </c>
      <c r="AI1915" t="s">
        <v>37</v>
      </c>
    </row>
    <row r="1916" spans="1:35" ht="16.850000000000001" customHeight="1">
      <c r="A1916" s="65" t="str">
        <f>IF(L1916="","",IF(COUNTIF(Wip!K:K,L1916)=0,IF(W1916="","KGB","KBB"),IF(AND(_xlfn.IFNA(VLOOKUP(L1916,Wip!K:M,3,0),"")="Y",Q1916="MTCAPPLYCONF"),"On Hold",IF(W1916="","KGB","KBB"))))</f>
        <v>KGB</v>
      </c>
      <c r="B1916" s="65" t="str">
        <f>IF(A1916="on hold", "on hold",
 IF(A1916="KGB", "Standard Shipment",
  IF(IFERROR(IFERROR(VLOOKUP(L1916, List!D:J, 7, 0), VLOOKUP(L1916&amp;"", List!D:J, 7, 0)), 0)=0,
   IF(IFERROR(IFERROR(VLOOKUP(L1916, 'CND List'!$A:$C, 3, 0), VLOOKUP(L1916&amp;"", 'CND List'!$A:$C, 3, 0)), 0)=0,
    IF(A1916="KBB", "-", ""),
    IFERROR(VLOOKUP(L1916, 'CND List'!$A:$C, 3, 0), VLOOKUP(L1916&amp;"", 'CND List'!$A:$C, 3, 0))
   ),
   IFERROR(VLOOKUP(L1916, List!D:J, 7, 0), VLOOKUP(L1916&amp;"", List!D:J, 7, 0))
  )
 )
)</f>
        <v>Standard Shipment</v>
      </c>
      <c r="C1916" s="66" t="str">
        <f t="shared" si="31"/>
        <v>Standard Shipment</v>
      </c>
      <c r="D1916" s="67" t="str">
        <f ca="1">IF(C1916="Local Scrap","Closed",IFERROR(IF(A1916="kgb","Closed",IF(MID(C1916,5,1)="Q","Closed",LOOKUP(TODAY()-W1916, {0,31,91,181,366}, {"0-30天","31-90天","91-180天","181-365天","365天以上"}))), LOOKUP(TODAY()-Z1916, {0,31,91,181,366}, {"0-30天","31-90天","91-180天","181-365天","365天以上"})))</f>
        <v>Closed</v>
      </c>
      <c r="E1916" s="67" t="str" cm="1">
        <f t="array" ref="E1916">IF(A1916&lt;&gt;"kbb", "", IF(IFERROR(VALUE(V1916), 0)=MAX(INDEX(($A$2:$A$4929="kbb")*($L$2:$L$4929=L1916)*IFERROR(VALUE($V$2:$V$4929), 0), 0)), "最新", "歷史重複"))</f>
        <v/>
      </c>
      <c r="F1916" t="s">
        <v>8656</v>
      </c>
      <c r="G1916" t="s">
        <v>29</v>
      </c>
      <c r="H1916" t="s">
        <v>30</v>
      </c>
      <c r="I1916" t="s">
        <v>6154</v>
      </c>
      <c r="J1916" t="s">
        <v>8657</v>
      </c>
      <c r="K1916" t="s">
        <v>8658</v>
      </c>
      <c r="L1916" t="s">
        <v>8714</v>
      </c>
      <c r="M1916" t="s">
        <v>1248</v>
      </c>
      <c r="N1916" t="s">
        <v>1249</v>
      </c>
      <c r="O1916" t="s">
        <v>37</v>
      </c>
      <c r="P1916" t="s">
        <v>8715</v>
      </c>
      <c r="Q1916" t="s">
        <v>38</v>
      </c>
      <c r="R1916" t="s">
        <v>1881</v>
      </c>
      <c r="S1916" t="s">
        <v>8708</v>
      </c>
      <c r="T1916" t="s">
        <v>8716</v>
      </c>
      <c r="U1916" t="s">
        <v>8497</v>
      </c>
      <c r="V1916" t="s">
        <v>8497</v>
      </c>
      <c r="W1916" t="s">
        <v>37</v>
      </c>
      <c r="X1916" t="s">
        <v>37</v>
      </c>
      <c r="Y1916" t="s">
        <v>37</v>
      </c>
      <c r="Z1916" t="s">
        <v>8717</v>
      </c>
      <c r="AA1916" t="s">
        <v>44</v>
      </c>
      <c r="AB1916" t="s">
        <v>44</v>
      </c>
      <c r="AC1916" t="s">
        <v>45</v>
      </c>
      <c r="AD1916" t="s">
        <v>1257</v>
      </c>
      <c r="AE1916" t="s">
        <v>8343</v>
      </c>
      <c r="AF1916" t="s">
        <v>2317</v>
      </c>
      <c r="AG1916">
        <v>622128</v>
      </c>
      <c r="AH1916">
        <v>6.8</v>
      </c>
      <c r="AI1916">
        <v>6.8</v>
      </c>
    </row>
    <row r="1917" spans="1:35" ht="16.850000000000001" customHeight="1">
      <c r="A1917" s="65" t="str">
        <f>IF(L1917="","",IF(COUNTIF(Wip!K:K,L1917)=0,IF(W1917="","KGB","KBB"),IF(AND(_xlfn.IFNA(VLOOKUP(L1917,Wip!K:M,3,0),"")="Y",Q1917="MTCAPPLYCONF"),"On Hold",IF(W1917="","KGB","KBB"))))</f>
        <v>KGB</v>
      </c>
      <c r="B1917" s="65" t="str">
        <f>IF(A1917="on hold", "on hold",
 IF(A1917="KGB", "Standard Shipment",
  IF(IFERROR(IFERROR(VLOOKUP(L1917, List!D:J, 7, 0), VLOOKUP(L1917&amp;"", List!D:J, 7, 0)), 0)=0,
   IF(IFERROR(IFERROR(VLOOKUP(L1917, 'CND List'!$A:$C, 3, 0), VLOOKUP(L1917&amp;"", 'CND List'!$A:$C, 3, 0)), 0)=0,
    IF(A1917="KBB", "-", ""),
    IFERROR(VLOOKUP(L1917, 'CND List'!$A:$C, 3, 0), VLOOKUP(L1917&amp;"", 'CND List'!$A:$C, 3, 0))
   ),
   IFERROR(VLOOKUP(L1917, List!D:J, 7, 0), VLOOKUP(L1917&amp;"", List!D:J, 7, 0))
  )
 )
)</f>
        <v>Standard Shipment</v>
      </c>
      <c r="C1917" s="66" t="str">
        <f t="shared" si="31"/>
        <v>Standard Shipment</v>
      </c>
      <c r="D1917" s="67" t="str">
        <f ca="1">IF(C1917="Local Scrap","Closed",IFERROR(IF(A1917="kgb","Closed",IF(MID(C1917,5,1)="Q","Closed",LOOKUP(TODAY()-W1917, {0,31,91,181,366}, {"0-30天","31-90天","91-180天","181-365天","365天以上"}))), LOOKUP(TODAY()-Z1917, {0,31,91,181,366}, {"0-30天","31-90天","91-180天","181-365天","365天以上"})))</f>
        <v>Closed</v>
      </c>
      <c r="E1917" s="67" t="str" cm="1">
        <f t="array" ref="E1917">IF(A1917&lt;&gt;"kbb", "", IF(IFERROR(VALUE(V1917), 0)=MAX(INDEX(($A$2:$A$4929="kbb")*($L$2:$L$4929=L1917)*IFERROR(VALUE($V$2:$V$4929), 0), 0)), "最新", "歷史重複"))</f>
        <v/>
      </c>
      <c r="F1917" t="s">
        <v>8656</v>
      </c>
      <c r="G1917" t="s">
        <v>29</v>
      </c>
      <c r="H1917" t="s">
        <v>30</v>
      </c>
      <c r="I1917" t="s">
        <v>6154</v>
      </c>
      <c r="J1917" t="s">
        <v>8657</v>
      </c>
      <c r="K1917" t="s">
        <v>8658</v>
      </c>
      <c r="L1917" t="s">
        <v>8718</v>
      </c>
      <c r="M1917" t="s">
        <v>2466</v>
      </c>
      <c r="N1917" t="s">
        <v>2192</v>
      </c>
      <c r="O1917" t="s">
        <v>37</v>
      </c>
      <c r="P1917" t="s">
        <v>8719</v>
      </c>
      <c r="Q1917" t="s">
        <v>38</v>
      </c>
      <c r="R1917" t="s">
        <v>1881</v>
      </c>
      <c r="S1917" t="s">
        <v>8690</v>
      </c>
      <c r="T1917" t="s">
        <v>8720</v>
      </c>
      <c r="U1917" t="s">
        <v>8244</v>
      </c>
      <c r="V1917" t="s">
        <v>8721</v>
      </c>
      <c r="W1917" t="s">
        <v>37</v>
      </c>
      <c r="X1917" t="s">
        <v>37</v>
      </c>
      <c r="Y1917" t="s">
        <v>37</v>
      </c>
      <c r="Z1917" t="s">
        <v>8722</v>
      </c>
      <c r="AA1917" t="s">
        <v>44</v>
      </c>
      <c r="AB1917" t="s">
        <v>44</v>
      </c>
      <c r="AC1917" t="s">
        <v>45</v>
      </c>
      <c r="AD1917" t="s">
        <v>1847</v>
      </c>
      <c r="AE1917" t="s">
        <v>8361</v>
      </c>
      <c r="AF1917" t="s">
        <v>48</v>
      </c>
      <c r="AG1917">
        <v>622118</v>
      </c>
      <c r="AH1917">
        <v>1</v>
      </c>
      <c r="AI1917">
        <v>1</v>
      </c>
    </row>
    <row r="1918" spans="1:35" ht="16.850000000000001" customHeight="1">
      <c r="A1918" s="65" t="str">
        <f>IF(L1918="","",IF(COUNTIF(Wip!K:K,L1918)=0,IF(W1918="","KGB","KBB"),IF(AND(_xlfn.IFNA(VLOOKUP(L1918,Wip!K:M,3,0),"")="Y",Q1918="MTCAPPLYCONF"),"On Hold",IF(W1918="","KGB","KBB"))))</f>
        <v>KBB</v>
      </c>
      <c r="B1918" s="65" t="str">
        <f>IF(A1918="on hold", "on hold",
 IF(A1918="KGB", "Standard Shipment",
  IF(IFERROR(IFERROR(VLOOKUP(L1918, List!D:J, 7, 0), VLOOKUP(L1918&amp;"", List!D:J, 7, 0)), 0)=0,
   IF(IFERROR(IFERROR(VLOOKUP(L1918, 'CND List'!$A:$C, 3, 0), VLOOKUP(L1918&amp;"", 'CND List'!$A:$C, 3, 0)), 0)=0,
    IF(A1918="KBB", "-", ""),
    IFERROR(VLOOKUP(L1918, 'CND List'!$A:$C, 3, 0), VLOOKUP(L1918&amp;"", 'CND List'!$A:$C, 3, 0))
   ),
   IFERROR(VLOOKUP(L1918, List!D:J, 7, 0), VLOOKUP(L1918&amp;"", List!D:J, 7, 0))
  )
 )
)</f>
        <v>-</v>
      </c>
      <c r="C1918" s="66" t="str">
        <f t="shared" si="31"/>
        <v>wait for return customer</v>
      </c>
      <c r="D1918" s="67" t="str">
        <f ca="1">IF(C1918="Local Scrap","Closed",IFERROR(IF(A1918="kgb","Closed",IF(MID(C1918,5,1)="Q","Closed",LOOKUP(TODAY()-W1918, {0,31,91,181,366}, {"0-30天","31-90天","91-180天","181-365天","365天以上"}))), LOOKUP(TODAY()-Z1918, {0,31,91,181,366}, {"0-30天","31-90天","91-180天","181-365天","365天以上"})))</f>
        <v>181-365天</v>
      </c>
      <c r="E1918" s="67" t="str" cm="1">
        <f t="array" ref="E1918">IF(A1918&lt;&gt;"kbb", "", IF(IFERROR(VALUE(V1918), 0)=MAX(INDEX(($A$2:$A$4929="kbb")*($L$2:$L$4929=L1918)*IFERROR(VALUE($V$2:$V$4929), 0), 0)), "最新", "歷史重複"))</f>
        <v>最新</v>
      </c>
      <c r="F1918" t="s">
        <v>8656</v>
      </c>
      <c r="G1918" t="s">
        <v>29</v>
      </c>
      <c r="H1918" t="s">
        <v>30</v>
      </c>
      <c r="I1918" t="s">
        <v>6154</v>
      </c>
      <c r="J1918" t="s">
        <v>8657</v>
      </c>
      <c r="K1918" t="s">
        <v>8658</v>
      </c>
      <c r="L1918" t="s">
        <v>8723</v>
      </c>
      <c r="M1918" t="s">
        <v>1527</v>
      </c>
      <c r="N1918" t="s">
        <v>1528</v>
      </c>
      <c r="O1918" t="s">
        <v>37</v>
      </c>
      <c r="P1918" t="s">
        <v>8723</v>
      </c>
      <c r="Q1918" t="s">
        <v>38</v>
      </c>
      <c r="R1918" t="s">
        <v>39</v>
      </c>
      <c r="S1918" t="s">
        <v>8690</v>
      </c>
      <c r="T1918" t="s">
        <v>37</v>
      </c>
      <c r="U1918" t="s">
        <v>37</v>
      </c>
      <c r="V1918" t="s">
        <v>8724</v>
      </c>
      <c r="W1918" t="s">
        <v>517</v>
      </c>
      <c r="X1918" t="s">
        <v>114</v>
      </c>
      <c r="Y1918" t="s">
        <v>518</v>
      </c>
      <c r="Z1918" t="s">
        <v>8725</v>
      </c>
      <c r="AA1918" t="s">
        <v>44</v>
      </c>
      <c r="AB1918" t="s">
        <v>44</v>
      </c>
      <c r="AC1918" t="s">
        <v>117</v>
      </c>
      <c r="AD1918" t="s">
        <v>1532</v>
      </c>
      <c r="AE1918" t="s">
        <v>37</v>
      </c>
      <c r="AF1918" t="s">
        <v>37</v>
      </c>
      <c r="AG1918" t="s">
        <v>37</v>
      </c>
      <c r="AH1918" t="s">
        <v>37</v>
      </c>
      <c r="AI1918" t="s">
        <v>37</v>
      </c>
    </row>
    <row r="1919" spans="1:35" ht="16.850000000000001" customHeight="1">
      <c r="A1919" s="65" t="str">
        <f>IF(L1919="","",IF(COUNTIF(Wip!K:K,L1919)=0,IF(W1919="","KGB","KBB"),IF(AND(_xlfn.IFNA(VLOOKUP(L1919,Wip!K:M,3,0),"")="Y",Q1919="MTCAPPLYCONF"),"On Hold",IF(W1919="","KGB","KBB"))))</f>
        <v>KGB</v>
      </c>
      <c r="B1919" s="65" t="str">
        <f>IF(A1919="on hold", "on hold",
 IF(A1919="KGB", "Standard Shipment",
  IF(IFERROR(IFERROR(VLOOKUP(L1919, List!D:J, 7, 0), VLOOKUP(L1919&amp;"", List!D:J, 7, 0)), 0)=0,
   IF(IFERROR(IFERROR(VLOOKUP(L1919, 'CND List'!$A:$C, 3, 0), VLOOKUP(L1919&amp;"", 'CND List'!$A:$C, 3, 0)), 0)=0,
    IF(A1919="KBB", "-", ""),
    IFERROR(VLOOKUP(L1919, 'CND List'!$A:$C, 3, 0), VLOOKUP(L1919&amp;"", 'CND List'!$A:$C, 3, 0))
   ),
   IFERROR(VLOOKUP(L1919, List!D:J, 7, 0), VLOOKUP(L1919&amp;"", List!D:J, 7, 0))
  )
 )
)</f>
        <v>Standard Shipment</v>
      </c>
      <c r="C1919" s="66" t="str">
        <f t="shared" si="31"/>
        <v>Standard Shipment</v>
      </c>
      <c r="D1919" s="67" t="str">
        <f ca="1">IF(C1919="Local Scrap","Closed",IFERROR(IF(A1919="kgb","Closed",IF(MID(C1919,5,1)="Q","Closed",LOOKUP(TODAY()-W1919, {0,31,91,181,366}, {"0-30天","31-90天","91-180天","181-365天","365天以上"}))), LOOKUP(TODAY()-Z1919, {0,31,91,181,366}, {"0-30天","31-90天","91-180天","181-365天","365天以上"})))</f>
        <v>Closed</v>
      </c>
      <c r="E1919" s="67" t="str" cm="1">
        <f t="array" ref="E1919">IF(A1919&lt;&gt;"kbb", "", IF(IFERROR(VALUE(V1919), 0)=MAX(INDEX(($A$2:$A$4929="kbb")*($L$2:$L$4929=L1919)*IFERROR(VALUE($V$2:$V$4929), 0), 0)), "最新", "歷史重複"))</f>
        <v/>
      </c>
      <c r="F1919" t="s">
        <v>8656</v>
      </c>
      <c r="G1919" t="s">
        <v>29</v>
      </c>
      <c r="H1919" t="s">
        <v>30</v>
      </c>
      <c r="I1919" t="s">
        <v>6154</v>
      </c>
      <c r="J1919" t="s">
        <v>8657</v>
      </c>
      <c r="K1919" t="s">
        <v>8658</v>
      </c>
      <c r="L1919" t="s">
        <v>8726</v>
      </c>
      <c r="M1919" t="s">
        <v>1569</v>
      </c>
      <c r="N1919" t="s">
        <v>1570</v>
      </c>
      <c r="O1919" t="s">
        <v>37</v>
      </c>
      <c r="P1919" t="s">
        <v>8726</v>
      </c>
      <c r="Q1919" t="s">
        <v>38</v>
      </c>
      <c r="R1919" t="s">
        <v>1881</v>
      </c>
      <c r="S1919" t="s">
        <v>8690</v>
      </c>
      <c r="T1919" t="s">
        <v>8727</v>
      </c>
      <c r="U1919" t="s">
        <v>8497</v>
      </c>
      <c r="V1919" t="s">
        <v>8497</v>
      </c>
      <c r="W1919" t="s">
        <v>37</v>
      </c>
      <c r="X1919" t="s">
        <v>37</v>
      </c>
      <c r="Y1919" t="s">
        <v>37</v>
      </c>
      <c r="Z1919" t="s">
        <v>8728</v>
      </c>
      <c r="AA1919" t="s">
        <v>44</v>
      </c>
      <c r="AB1919" t="s">
        <v>44</v>
      </c>
      <c r="AC1919" t="s">
        <v>45</v>
      </c>
      <c r="AD1919" t="s">
        <v>1532</v>
      </c>
      <c r="AE1919" t="s">
        <v>8551</v>
      </c>
      <c r="AF1919" t="s">
        <v>48</v>
      </c>
      <c r="AG1919">
        <v>622128</v>
      </c>
      <c r="AH1919">
        <v>3.3</v>
      </c>
      <c r="AI1919">
        <v>3.3</v>
      </c>
    </row>
    <row r="1920" spans="1:35" ht="16.850000000000001" customHeight="1">
      <c r="A1920" s="65" t="str">
        <f>IF(L1920="","",IF(COUNTIF(Wip!K:K,L1920)=0,IF(W1920="","KGB","KBB"),IF(AND(_xlfn.IFNA(VLOOKUP(L1920,Wip!K:M,3,0),"")="Y",Q1920="MTCAPPLYCONF"),"On Hold",IF(W1920="","KGB","KBB"))))</f>
        <v>KGB</v>
      </c>
      <c r="B1920" s="65" t="str">
        <f>IF(A1920="on hold", "on hold",
 IF(A1920="KGB", "Standard Shipment",
  IF(IFERROR(IFERROR(VLOOKUP(L1920, List!D:J, 7, 0), VLOOKUP(L1920&amp;"", List!D:J, 7, 0)), 0)=0,
   IF(IFERROR(IFERROR(VLOOKUP(L1920, 'CND List'!$A:$C, 3, 0), VLOOKUP(L1920&amp;"", 'CND List'!$A:$C, 3, 0)), 0)=0,
    IF(A1920="KBB", "-", ""),
    IFERROR(VLOOKUP(L1920, 'CND List'!$A:$C, 3, 0), VLOOKUP(L1920&amp;"", 'CND List'!$A:$C, 3, 0))
   ),
   IFERROR(VLOOKUP(L1920, List!D:J, 7, 0), VLOOKUP(L1920&amp;"", List!D:J, 7, 0))
  )
 )
)</f>
        <v>Standard Shipment</v>
      </c>
      <c r="C1920" s="66" t="str">
        <f t="shared" si="31"/>
        <v>Standard Shipment</v>
      </c>
      <c r="D1920" s="67" t="str">
        <f ca="1">IF(C1920="Local Scrap","Closed",IFERROR(IF(A1920="kgb","Closed",IF(MID(C1920,5,1)="Q","Closed",LOOKUP(TODAY()-W1920, {0,31,91,181,366}, {"0-30天","31-90天","91-180天","181-365天","365天以上"}))), LOOKUP(TODAY()-Z1920, {0,31,91,181,366}, {"0-30天","31-90天","91-180天","181-365天","365天以上"})))</f>
        <v>Closed</v>
      </c>
      <c r="E1920" s="67" t="str" cm="1">
        <f t="array" ref="E1920">IF(A1920&lt;&gt;"kbb", "", IF(IFERROR(VALUE(V1920), 0)=MAX(INDEX(($A$2:$A$4929="kbb")*($L$2:$L$4929=L1920)*IFERROR(VALUE($V$2:$V$4929), 0), 0)), "最新", "歷史重複"))</f>
        <v/>
      </c>
      <c r="F1920" t="s">
        <v>8656</v>
      </c>
      <c r="G1920" t="s">
        <v>29</v>
      </c>
      <c r="H1920" t="s">
        <v>30</v>
      </c>
      <c r="I1920" t="s">
        <v>6154</v>
      </c>
      <c r="J1920" t="s">
        <v>8657</v>
      </c>
      <c r="K1920" t="s">
        <v>8658</v>
      </c>
      <c r="L1920" t="s">
        <v>8729</v>
      </c>
      <c r="M1920" t="s">
        <v>1428</v>
      </c>
      <c r="N1920" t="s">
        <v>1411</v>
      </c>
      <c r="O1920" t="s">
        <v>37</v>
      </c>
      <c r="P1920" t="s">
        <v>8730</v>
      </c>
      <c r="Q1920" t="s">
        <v>38</v>
      </c>
      <c r="R1920" t="s">
        <v>1881</v>
      </c>
      <c r="S1920" t="s">
        <v>8690</v>
      </c>
      <c r="T1920" t="s">
        <v>8731</v>
      </c>
      <c r="U1920" t="s">
        <v>8497</v>
      </c>
      <c r="V1920" t="s">
        <v>8497</v>
      </c>
      <c r="W1920" t="s">
        <v>37</v>
      </c>
      <c r="X1920" t="s">
        <v>37</v>
      </c>
      <c r="Y1920" t="s">
        <v>37</v>
      </c>
      <c r="Z1920" t="s">
        <v>8732</v>
      </c>
      <c r="AA1920" t="s">
        <v>44</v>
      </c>
      <c r="AB1920" t="s">
        <v>44</v>
      </c>
      <c r="AC1920" t="s">
        <v>45</v>
      </c>
      <c r="AD1920" t="s">
        <v>1257</v>
      </c>
      <c r="AE1920" t="s">
        <v>8343</v>
      </c>
      <c r="AF1920" t="s">
        <v>2122</v>
      </c>
      <c r="AG1920">
        <v>622128</v>
      </c>
      <c r="AH1920">
        <v>7.4</v>
      </c>
      <c r="AI1920">
        <v>7.4</v>
      </c>
    </row>
    <row r="1921" spans="1:35" ht="16.850000000000001" customHeight="1">
      <c r="A1921" s="65" t="str">
        <f>IF(L1921="","",IF(COUNTIF(Wip!K:K,L1921)=0,IF(W1921="","KGB","KBB"),IF(AND(_xlfn.IFNA(VLOOKUP(L1921,Wip!K:M,3,0),"")="Y",Q1921="MTCAPPLYCONF"),"On Hold",IF(W1921="","KGB","KBB"))))</f>
        <v>KGB</v>
      </c>
      <c r="B1921" s="65" t="str">
        <f>IF(A1921="on hold", "on hold",
 IF(A1921="KGB", "Standard Shipment",
  IF(IFERROR(IFERROR(VLOOKUP(L1921, List!D:J, 7, 0), VLOOKUP(L1921&amp;"", List!D:J, 7, 0)), 0)=0,
   IF(IFERROR(IFERROR(VLOOKUP(L1921, 'CND List'!$A:$C, 3, 0), VLOOKUP(L1921&amp;"", 'CND List'!$A:$C, 3, 0)), 0)=0,
    IF(A1921="KBB", "-", ""),
    IFERROR(VLOOKUP(L1921, 'CND List'!$A:$C, 3, 0), VLOOKUP(L1921&amp;"", 'CND List'!$A:$C, 3, 0))
   ),
   IFERROR(VLOOKUP(L1921, List!D:J, 7, 0), VLOOKUP(L1921&amp;"", List!D:J, 7, 0))
  )
 )
)</f>
        <v>Standard Shipment</v>
      </c>
      <c r="C1921" s="66" t="str">
        <f t="shared" si="31"/>
        <v>Standard Shipment</v>
      </c>
      <c r="D1921" s="67" t="str">
        <f ca="1">IF(C1921="Local Scrap","Closed",IFERROR(IF(A1921="kgb","Closed",IF(MID(C1921,5,1)="Q","Closed",LOOKUP(TODAY()-W1921, {0,31,91,181,366}, {"0-30天","31-90天","91-180天","181-365天","365天以上"}))), LOOKUP(TODAY()-Z1921, {0,31,91,181,366}, {"0-30天","31-90天","91-180天","181-365天","365天以上"})))</f>
        <v>Closed</v>
      </c>
      <c r="E1921" s="67" t="str" cm="1">
        <f t="array" ref="E1921">IF(A1921&lt;&gt;"kbb", "", IF(IFERROR(VALUE(V1921), 0)=MAX(INDEX(($A$2:$A$4929="kbb")*($L$2:$L$4929=L1921)*IFERROR(VALUE($V$2:$V$4929), 0), 0)), "最新", "歷史重複"))</f>
        <v/>
      </c>
      <c r="F1921" t="s">
        <v>8656</v>
      </c>
      <c r="G1921" t="s">
        <v>29</v>
      </c>
      <c r="H1921" t="s">
        <v>30</v>
      </c>
      <c r="I1921" t="s">
        <v>6154</v>
      </c>
      <c r="J1921" t="s">
        <v>8657</v>
      </c>
      <c r="K1921" t="s">
        <v>8658</v>
      </c>
      <c r="L1921" t="s">
        <v>8733</v>
      </c>
      <c r="M1921" t="s">
        <v>8734</v>
      </c>
      <c r="N1921" t="s">
        <v>1535</v>
      </c>
      <c r="O1921" t="s">
        <v>37</v>
      </c>
      <c r="P1921" t="s">
        <v>8735</v>
      </c>
      <c r="Q1921" t="s">
        <v>38</v>
      </c>
      <c r="R1921" t="s">
        <v>1881</v>
      </c>
      <c r="S1921" t="s">
        <v>8690</v>
      </c>
      <c r="T1921" t="s">
        <v>8736</v>
      </c>
      <c r="U1921" t="s">
        <v>8120</v>
      </c>
      <c r="V1921" t="s">
        <v>8120</v>
      </c>
      <c r="W1921" t="s">
        <v>37</v>
      </c>
      <c r="X1921" t="s">
        <v>37</v>
      </c>
      <c r="Y1921" t="s">
        <v>37</v>
      </c>
      <c r="Z1921" t="s">
        <v>8737</v>
      </c>
      <c r="AA1921" t="s">
        <v>44</v>
      </c>
      <c r="AB1921" t="s">
        <v>44</v>
      </c>
      <c r="AC1921" t="s">
        <v>45</v>
      </c>
      <c r="AD1921" t="s">
        <v>1539</v>
      </c>
      <c r="AE1921" t="s">
        <v>8122</v>
      </c>
      <c r="AF1921" t="s">
        <v>2526</v>
      </c>
      <c r="AG1921">
        <v>622234</v>
      </c>
      <c r="AH1921">
        <v>6.1</v>
      </c>
      <c r="AI1921">
        <v>6.1</v>
      </c>
    </row>
    <row r="1922" spans="1:35" ht="16.850000000000001" customHeight="1">
      <c r="A1922" s="65" t="str">
        <f>IF(L1922="","",IF(COUNTIF(Wip!K:K,L1922)=0,IF(W1922="","KGB","KBB"),IF(AND(_xlfn.IFNA(VLOOKUP(L1922,Wip!K:M,3,0),"")="Y",Q1922="MTCAPPLYCONF"),"On Hold",IF(W1922="","KGB","KBB"))))</f>
        <v>KGB</v>
      </c>
      <c r="B1922" s="65" t="str">
        <f>IF(A1922="on hold", "on hold",
 IF(A1922="KGB", "Standard Shipment",
  IF(IFERROR(IFERROR(VLOOKUP(L1922, List!D:J, 7, 0), VLOOKUP(L1922&amp;"", List!D:J, 7, 0)), 0)=0,
   IF(IFERROR(IFERROR(VLOOKUP(L1922, 'CND List'!$A:$C, 3, 0), VLOOKUP(L1922&amp;"", 'CND List'!$A:$C, 3, 0)), 0)=0,
    IF(A1922="KBB", "-", ""),
    IFERROR(VLOOKUP(L1922, 'CND List'!$A:$C, 3, 0), VLOOKUP(L1922&amp;"", 'CND List'!$A:$C, 3, 0))
   ),
   IFERROR(VLOOKUP(L1922, List!D:J, 7, 0), VLOOKUP(L1922&amp;"", List!D:J, 7, 0))
  )
 )
)</f>
        <v>Standard Shipment</v>
      </c>
      <c r="C1922" s="66" t="str">
        <f t="shared" si="31"/>
        <v>Standard Shipment</v>
      </c>
      <c r="D1922" s="67" t="str">
        <f ca="1">IF(C1922="Local Scrap","Closed",IFERROR(IF(A1922="kgb","Closed",IF(MID(C1922,5,1)="Q","Closed",LOOKUP(TODAY()-W1922, {0,31,91,181,366}, {"0-30天","31-90天","91-180天","181-365天","365天以上"}))), LOOKUP(TODAY()-Z1922, {0,31,91,181,366}, {"0-30天","31-90天","91-180天","181-365天","365天以上"})))</f>
        <v>Closed</v>
      </c>
      <c r="E1922" s="67" t="str" cm="1">
        <f t="array" ref="E1922">IF(A1922&lt;&gt;"kbb", "", IF(IFERROR(VALUE(V1922), 0)=MAX(INDEX(($A$2:$A$4929="kbb")*($L$2:$L$4929=L1922)*IFERROR(VALUE($V$2:$V$4929), 0), 0)), "最新", "歷史重複"))</f>
        <v/>
      </c>
      <c r="F1922" t="s">
        <v>8656</v>
      </c>
      <c r="G1922" t="s">
        <v>29</v>
      </c>
      <c r="H1922" t="s">
        <v>30</v>
      </c>
      <c r="I1922" t="s">
        <v>6154</v>
      </c>
      <c r="J1922" t="s">
        <v>8657</v>
      </c>
      <c r="K1922" t="s">
        <v>8658</v>
      </c>
      <c r="L1922" t="s">
        <v>8738</v>
      </c>
      <c r="M1922" t="s">
        <v>4164</v>
      </c>
      <c r="N1922" t="s">
        <v>4165</v>
      </c>
      <c r="O1922" t="s">
        <v>37</v>
      </c>
      <c r="P1922" t="s">
        <v>8739</v>
      </c>
      <c r="Q1922" t="s">
        <v>38</v>
      </c>
      <c r="R1922" t="s">
        <v>1881</v>
      </c>
      <c r="S1922" t="s">
        <v>8690</v>
      </c>
      <c r="T1922" t="s">
        <v>8740</v>
      </c>
      <c r="U1922" t="s">
        <v>8497</v>
      </c>
      <c r="V1922" t="s">
        <v>8497</v>
      </c>
      <c r="W1922" t="s">
        <v>37</v>
      </c>
      <c r="X1922" t="s">
        <v>37</v>
      </c>
      <c r="Y1922" t="s">
        <v>37</v>
      </c>
      <c r="Z1922" t="s">
        <v>8741</v>
      </c>
      <c r="AA1922" t="s">
        <v>44</v>
      </c>
      <c r="AB1922" t="s">
        <v>44</v>
      </c>
      <c r="AC1922" t="s">
        <v>45</v>
      </c>
      <c r="AD1922" t="s">
        <v>1532</v>
      </c>
      <c r="AE1922" t="s">
        <v>8551</v>
      </c>
      <c r="AF1922" t="s">
        <v>1918</v>
      </c>
      <c r="AG1922">
        <v>622128</v>
      </c>
      <c r="AH1922">
        <v>6.5</v>
      </c>
      <c r="AI1922">
        <v>6.5</v>
      </c>
    </row>
    <row r="1923" spans="1:35" ht="16.850000000000001" customHeight="1">
      <c r="A1923" s="65" t="str">
        <f>IF(L1923="","",IF(COUNTIF(Wip!K:K,L1923)=0,IF(W1923="","KGB","KBB"),IF(AND(_xlfn.IFNA(VLOOKUP(L1923,Wip!K:M,3,0),"")="Y",Q1923="MTCAPPLYCONF"),"On Hold",IF(W1923="","KGB","KBB"))))</f>
        <v>KGB</v>
      </c>
      <c r="B1923" s="65" t="str">
        <f>IF(A1923="on hold", "on hold",
 IF(A1923="KGB", "Standard Shipment",
  IF(IFERROR(IFERROR(VLOOKUP(L1923, List!D:J, 7, 0), VLOOKUP(L1923&amp;"", List!D:J, 7, 0)), 0)=0,
   IF(IFERROR(IFERROR(VLOOKUP(L1923, 'CND List'!$A:$C, 3, 0), VLOOKUP(L1923&amp;"", 'CND List'!$A:$C, 3, 0)), 0)=0,
    IF(A1923="KBB", "-", ""),
    IFERROR(VLOOKUP(L1923, 'CND List'!$A:$C, 3, 0), VLOOKUP(L1923&amp;"", 'CND List'!$A:$C, 3, 0))
   ),
   IFERROR(VLOOKUP(L1923, List!D:J, 7, 0), VLOOKUP(L1923&amp;"", List!D:J, 7, 0))
  )
 )
)</f>
        <v>Standard Shipment</v>
      </c>
      <c r="C1923" s="66" t="str">
        <f t="shared" si="31"/>
        <v>Standard Shipment</v>
      </c>
      <c r="D1923" s="67" t="str">
        <f ca="1">IF(C1923="Local Scrap","Closed",IFERROR(IF(A1923="kgb","Closed",IF(MID(C1923,5,1)="Q","Closed",LOOKUP(TODAY()-W1923, {0,31,91,181,366}, {"0-30天","31-90天","91-180天","181-365天","365天以上"}))), LOOKUP(TODAY()-Z1923, {0,31,91,181,366}, {"0-30天","31-90天","91-180天","181-365天","365天以上"})))</f>
        <v>Closed</v>
      </c>
      <c r="E1923" s="67" t="str" cm="1">
        <f t="array" ref="E1923">IF(A1923&lt;&gt;"kbb", "", IF(IFERROR(VALUE(V1923), 0)=MAX(INDEX(($A$2:$A$4929="kbb")*($L$2:$L$4929=L1923)*IFERROR(VALUE($V$2:$V$4929), 0), 0)), "最新", "歷史重複"))</f>
        <v/>
      </c>
      <c r="F1923" t="s">
        <v>8656</v>
      </c>
      <c r="G1923" t="s">
        <v>29</v>
      </c>
      <c r="H1923" t="s">
        <v>30</v>
      </c>
      <c r="I1923" t="s">
        <v>6154</v>
      </c>
      <c r="J1923" t="s">
        <v>8657</v>
      </c>
      <c r="K1923" t="s">
        <v>8658</v>
      </c>
      <c r="L1923" t="s">
        <v>8742</v>
      </c>
      <c r="M1923" t="s">
        <v>4164</v>
      </c>
      <c r="N1923" t="s">
        <v>4165</v>
      </c>
      <c r="O1923" t="s">
        <v>37</v>
      </c>
      <c r="P1923" t="s">
        <v>8743</v>
      </c>
      <c r="Q1923" t="s">
        <v>38</v>
      </c>
      <c r="R1923" t="s">
        <v>1881</v>
      </c>
      <c r="S1923" t="s">
        <v>8690</v>
      </c>
      <c r="T1923" t="s">
        <v>8744</v>
      </c>
      <c r="U1923" t="s">
        <v>8497</v>
      </c>
      <c r="V1923" t="s">
        <v>8497</v>
      </c>
      <c r="W1923" t="s">
        <v>37</v>
      </c>
      <c r="X1923" t="s">
        <v>37</v>
      </c>
      <c r="Y1923" t="s">
        <v>37</v>
      </c>
      <c r="Z1923" t="s">
        <v>8745</v>
      </c>
      <c r="AA1923" t="s">
        <v>44</v>
      </c>
      <c r="AB1923" t="s">
        <v>44</v>
      </c>
      <c r="AC1923" t="s">
        <v>45</v>
      </c>
      <c r="AD1923" t="s">
        <v>1532</v>
      </c>
      <c r="AE1923" t="s">
        <v>8551</v>
      </c>
      <c r="AF1923" t="s">
        <v>1918</v>
      </c>
      <c r="AG1923">
        <v>622128</v>
      </c>
      <c r="AH1923">
        <v>6.5</v>
      </c>
      <c r="AI1923">
        <v>6.5</v>
      </c>
    </row>
    <row r="1924" spans="1:35" ht="16.850000000000001" customHeight="1">
      <c r="A1924" s="65" t="str">
        <f>IF(L1924="","",IF(COUNTIF(Wip!K:K,L1924)=0,IF(W1924="","KGB","KBB"),IF(AND(_xlfn.IFNA(VLOOKUP(L1924,Wip!K:M,3,0),"")="Y",Q1924="MTCAPPLYCONF"),"On Hold",IF(W1924="","KGB","KBB"))))</f>
        <v>KBB</v>
      </c>
      <c r="B1924" s="65">
        <f>IF(A1924="on hold", "on hold",
 IF(A1924="KGB", "Standard Shipment",
  IF(IFERROR(IFERROR(VLOOKUP(L1924, List!D:J, 7, 0), VLOOKUP(L1924&amp;"", List!D:J, 7, 0)), 0)=0,
   IF(IFERROR(IFERROR(VLOOKUP(L1924, 'CND List'!$A:$C, 3, 0), VLOOKUP(L1924&amp;"", 'CND List'!$A:$C, 3, 0)), 0)=0,
    IF(A1924="KBB", "-", ""),
    IFERROR(VLOOKUP(L1924, 'CND List'!$A:$C, 3, 0), VLOOKUP(L1924&amp;"", 'CND List'!$A:$C, 3, 0))
   ),
   IFERROR(VLOOKUP(L1924, List!D:J, 7, 0), VLOOKUP(L1924&amp;"", List!D:J, 7, 0))
  )
 )
)</f>
        <v>46281</v>
      </c>
      <c r="C1924" s="66" t="str">
        <f t="shared" si="31"/>
        <v>2026Q3</v>
      </c>
      <c r="D1924" s="67" t="str">
        <f ca="1">IF(C1924="Local Scrap","Closed",IFERROR(IF(A1924="kgb","Closed",IF(MID(C1924,5,1)="Q","Closed",LOOKUP(TODAY()-W1924, {0,31,91,181,366}, {"0-30天","31-90天","91-180天","181-365天","365天以上"}))), LOOKUP(TODAY()-Z1924, {0,31,91,181,366}, {"0-30天","31-90天","91-180天","181-365天","365天以上"})))</f>
        <v>Closed</v>
      </c>
      <c r="E1924" s="67" t="str" cm="1">
        <f t="array" ref="E1924">IF(A1924&lt;&gt;"kbb", "", IF(IFERROR(VALUE(V1924), 0)=MAX(INDEX(($A$2:$A$4929="kbb")*($L$2:$L$4929=L1924)*IFERROR(VALUE($V$2:$V$4929), 0), 0)), "最新", "歷史重複"))</f>
        <v>最新</v>
      </c>
      <c r="F1924" t="s">
        <v>8656</v>
      </c>
      <c r="G1924" t="s">
        <v>29</v>
      </c>
      <c r="H1924" t="s">
        <v>30</v>
      </c>
      <c r="I1924" t="s">
        <v>6154</v>
      </c>
      <c r="J1924" t="s">
        <v>8657</v>
      </c>
      <c r="K1924" t="s">
        <v>8658</v>
      </c>
      <c r="L1924" t="s">
        <v>8746</v>
      </c>
      <c r="M1924" t="s">
        <v>4688</v>
      </c>
      <c r="N1924" t="s">
        <v>4689</v>
      </c>
      <c r="O1924" t="s">
        <v>37</v>
      </c>
      <c r="P1924" t="s">
        <v>8746</v>
      </c>
      <c r="Q1924" t="s">
        <v>38</v>
      </c>
      <c r="R1924" t="s">
        <v>53</v>
      </c>
      <c r="S1924" t="s">
        <v>8690</v>
      </c>
      <c r="T1924" t="s">
        <v>37</v>
      </c>
      <c r="U1924" t="s">
        <v>37</v>
      </c>
      <c r="V1924" t="s">
        <v>8747</v>
      </c>
      <c r="W1924" t="s">
        <v>1252</v>
      </c>
      <c r="X1924" t="s">
        <v>1253</v>
      </c>
      <c r="Y1924" t="s">
        <v>2027</v>
      </c>
      <c r="Z1924" t="s">
        <v>8748</v>
      </c>
      <c r="AA1924" t="s">
        <v>44</v>
      </c>
      <c r="AB1924" t="s">
        <v>44</v>
      </c>
      <c r="AC1924" t="s">
        <v>1256</v>
      </c>
      <c r="AD1924" t="s">
        <v>1847</v>
      </c>
      <c r="AE1924" t="s">
        <v>37</v>
      </c>
      <c r="AF1924" t="s">
        <v>37</v>
      </c>
      <c r="AG1924" t="s">
        <v>37</v>
      </c>
      <c r="AH1924" t="s">
        <v>37</v>
      </c>
      <c r="AI1924" t="s">
        <v>37</v>
      </c>
    </row>
    <row r="1925" spans="1:35" ht="16.850000000000001" customHeight="1">
      <c r="A1925" s="65" t="str">
        <f>IF(L1925="","",IF(COUNTIF(Wip!K:K,L1925)=0,IF(W1925="","KGB","KBB"),IF(AND(_xlfn.IFNA(VLOOKUP(L1925,Wip!K:M,3,0),"")="Y",Q1925="MTCAPPLYCONF"),"On Hold",IF(W1925="","KGB","KBB"))))</f>
        <v>KGB</v>
      </c>
      <c r="B1925" s="65" t="str">
        <f>IF(A1925="on hold", "on hold",
 IF(A1925="KGB", "Standard Shipment",
  IF(IFERROR(IFERROR(VLOOKUP(L1925, List!D:J, 7, 0), VLOOKUP(L1925&amp;"", List!D:J, 7, 0)), 0)=0,
   IF(IFERROR(IFERROR(VLOOKUP(L1925, 'CND List'!$A:$C, 3, 0), VLOOKUP(L1925&amp;"", 'CND List'!$A:$C, 3, 0)), 0)=0,
    IF(A1925="KBB", "-", ""),
    IFERROR(VLOOKUP(L1925, 'CND List'!$A:$C, 3, 0), VLOOKUP(L1925&amp;"", 'CND List'!$A:$C, 3, 0))
   ),
   IFERROR(VLOOKUP(L1925, List!D:J, 7, 0), VLOOKUP(L1925&amp;"", List!D:J, 7, 0))
  )
 )
)</f>
        <v>Standard Shipment</v>
      </c>
      <c r="C1925" s="66" t="str">
        <f t="shared" si="31"/>
        <v>Standard Shipment</v>
      </c>
      <c r="D1925" s="67" t="str">
        <f ca="1">IF(C1925="Local Scrap","Closed",IFERROR(IF(A1925="kgb","Closed",IF(MID(C1925,5,1)="Q","Closed",LOOKUP(TODAY()-W1925, {0,31,91,181,366}, {"0-30天","31-90天","91-180天","181-365天","365天以上"}))), LOOKUP(TODAY()-Z1925, {0,31,91,181,366}, {"0-30天","31-90天","91-180天","181-365天","365天以上"})))</f>
        <v>Closed</v>
      </c>
      <c r="E1925" s="67" t="str" cm="1">
        <f t="array" ref="E1925">IF(A1925&lt;&gt;"kbb", "", IF(IFERROR(VALUE(V1925), 0)=MAX(INDEX(($A$2:$A$4929="kbb")*($L$2:$L$4929=L1925)*IFERROR(VALUE($V$2:$V$4929), 0), 0)), "最新", "歷史重複"))</f>
        <v/>
      </c>
      <c r="F1925" t="s">
        <v>8656</v>
      </c>
      <c r="G1925" t="s">
        <v>29</v>
      </c>
      <c r="H1925" t="s">
        <v>30</v>
      </c>
      <c r="I1925" t="s">
        <v>6154</v>
      </c>
      <c r="J1925" t="s">
        <v>8657</v>
      </c>
      <c r="K1925" t="s">
        <v>8658</v>
      </c>
      <c r="L1925" t="s">
        <v>8749</v>
      </c>
      <c r="M1925" t="s">
        <v>8291</v>
      </c>
      <c r="N1925" t="s">
        <v>1570</v>
      </c>
      <c r="O1925" t="s">
        <v>37</v>
      </c>
      <c r="P1925" t="s">
        <v>8750</v>
      </c>
      <c r="Q1925" t="s">
        <v>38</v>
      </c>
      <c r="R1925" t="s">
        <v>1881</v>
      </c>
      <c r="S1925" t="s">
        <v>8690</v>
      </c>
      <c r="T1925" t="s">
        <v>8751</v>
      </c>
      <c r="U1925" t="s">
        <v>8721</v>
      </c>
      <c r="V1925" t="s">
        <v>8721</v>
      </c>
      <c r="W1925" t="s">
        <v>37</v>
      </c>
      <c r="X1925" t="s">
        <v>37</v>
      </c>
      <c r="Y1925" t="s">
        <v>37</v>
      </c>
      <c r="Z1925" t="s">
        <v>8752</v>
      </c>
      <c r="AA1925" t="s">
        <v>44</v>
      </c>
      <c r="AB1925" t="s">
        <v>44</v>
      </c>
      <c r="AC1925" t="s">
        <v>45</v>
      </c>
      <c r="AD1925" t="s">
        <v>1532</v>
      </c>
      <c r="AE1925" t="s">
        <v>8361</v>
      </c>
      <c r="AF1925" t="s">
        <v>48</v>
      </c>
      <c r="AG1925">
        <v>622118</v>
      </c>
      <c r="AH1925">
        <v>1</v>
      </c>
      <c r="AI1925">
        <v>1</v>
      </c>
    </row>
    <row r="1926" spans="1:35" ht="16.850000000000001" customHeight="1">
      <c r="A1926" s="65" t="str">
        <f>IF(L1926="","",IF(COUNTIF(Wip!K:K,L1926)=0,IF(W1926="","KGB","KBB"),IF(AND(_xlfn.IFNA(VLOOKUP(L1926,Wip!K:M,3,0),"")="Y",Q1926="MTCAPPLYCONF"),"On Hold",IF(W1926="","KGB","KBB"))))</f>
        <v>KGB</v>
      </c>
      <c r="B1926" s="65" t="str">
        <f>IF(A1926="on hold", "on hold",
 IF(A1926="KGB", "Standard Shipment",
  IF(IFERROR(IFERROR(VLOOKUP(L1926, List!D:J, 7, 0), VLOOKUP(L1926&amp;"", List!D:J, 7, 0)), 0)=0,
   IF(IFERROR(IFERROR(VLOOKUP(L1926, 'CND List'!$A:$C, 3, 0), VLOOKUP(L1926&amp;"", 'CND List'!$A:$C, 3, 0)), 0)=0,
    IF(A1926="KBB", "-", ""),
    IFERROR(VLOOKUP(L1926, 'CND List'!$A:$C, 3, 0), VLOOKUP(L1926&amp;"", 'CND List'!$A:$C, 3, 0))
   ),
   IFERROR(VLOOKUP(L1926, List!D:J, 7, 0), VLOOKUP(L1926&amp;"", List!D:J, 7, 0))
  )
 )
)</f>
        <v>Standard Shipment</v>
      </c>
      <c r="C1926" s="66" t="str">
        <f t="shared" si="31"/>
        <v>Standard Shipment</v>
      </c>
      <c r="D1926" s="67" t="str">
        <f ca="1">IF(C1926="Local Scrap","Closed",IFERROR(IF(A1926="kgb","Closed",IF(MID(C1926,5,1)="Q","Closed",LOOKUP(TODAY()-W1926, {0,31,91,181,366}, {"0-30天","31-90天","91-180天","181-365天","365天以上"}))), LOOKUP(TODAY()-Z1926, {0,31,91,181,366}, {"0-30天","31-90天","91-180天","181-365天","365天以上"})))</f>
        <v>Closed</v>
      </c>
      <c r="E1926" s="67" t="str" cm="1">
        <f t="array" ref="E1926">IF(A1926&lt;&gt;"kbb", "", IF(IFERROR(VALUE(V1926), 0)=MAX(INDEX(($A$2:$A$4929="kbb")*($L$2:$L$4929=L1926)*IFERROR(VALUE($V$2:$V$4929), 0), 0)), "最新", "歷史重複"))</f>
        <v/>
      </c>
      <c r="F1926" t="s">
        <v>8656</v>
      </c>
      <c r="G1926" t="s">
        <v>29</v>
      </c>
      <c r="H1926" t="s">
        <v>30</v>
      </c>
      <c r="I1926" t="s">
        <v>6154</v>
      </c>
      <c r="J1926" t="s">
        <v>8657</v>
      </c>
      <c r="K1926" t="s">
        <v>8658</v>
      </c>
      <c r="L1926" t="s">
        <v>8753</v>
      </c>
      <c r="M1926" t="s">
        <v>2703</v>
      </c>
      <c r="N1926" t="s">
        <v>1249</v>
      </c>
      <c r="O1926" t="s">
        <v>37</v>
      </c>
      <c r="P1926" t="s">
        <v>8754</v>
      </c>
      <c r="Q1926" t="s">
        <v>38</v>
      </c>
      <c r="R1926" t="s">
        <v>1881</v>
      </c>
      <c r="S1926" t="s">
        <v>8708</v>
      </c>
      <c r="T1926" t="s">
        <v>8755</v>
      </c>
      <c r="U1926" t="s">
        <v>8497</v>
      </c>
      <c r="V1926" t="s">
        <v>8497</v>
      </c>
      <c r="W1926" t="s">
        <v>37</v>
      </c>
      <c r="X1926" t="s">
        <v>37</v>
      </c>
      <c r="Y1926" t="s">
        <v>37</v>
      </c>
      <c r="Z1926" t="s">
        <v>8756</v>
      </c>
      <c r="AA1926" t="s">
        <v>44</v>
      </c>
      <c r="AB1926" t="s">
        <v>44</v>
      </c>
      <c r="AC1926" t="s">
        <v>45</v>
      </c>
      <c r="AD1926" t="s">
        <v>1257</v>
      </c>
      <c r="AE1926" t="s">
        <v>8343</v>
      </c>
      <c r="AF1926" t="s">
        <v>2317</v>
      </c>
      <c r="AG1926">
        <v>622128</v>
      </c>
      <c r="AH1926">
        <v>6.8</v>
      </c>
      <c r="AI1926">
        <v>6.8</v>
      </c>
    </row>
    <row r="1927" spans="1:35" ht="16.850000000000001" customHeight="1">
      <c r="A1927" s="65" t="str">
        <f>IF(L1927="","",IF(COUNTIF(Wip!K:K,L1927)=0,IF(W1927="","KGB","KBB"),IF(AND(_xlfn.IFNA(VLOOKUP(L1927,Wip!K:M,3,0),"")="Y",Q1927="MTCAPPLYCONF"),"On Hold",IF(W1927="","KGB","KBB"))))</f>
        <v>KGB</v>
      </c>
      <c r="B1927" s="65" t="str">
        <f>IF(A1927="on hold", "on hold",
 IF(A1927="KGB", "Standard Shipment",
  IF(IFERROR(IFERROR(VLOOKUP(L1927, List!D:J, 7, 0), VLOOKUP(L1927&amp;"", List!D:J, 7, 0)), 0)=0,
   IF(IFERROR(IFERROR(VLOOKUP(L1927, 'CND List'!$A:$C, 3, 0), VLOOKUP(L1927&amp;"", 'CND List'!$A:$C, 3, 0)), 0)=0,
    IF(A1927="KBB", "-", ""),
    IFERROR(VLOOKUP(L1927, 'CND List'!$A:$C, 3, 0), VLOOKUP(L1927&amp;"", 'CND List'!$A:$C, 3, 0))
   ),
   IFERROR(VLOOKUP(L1927, List!D:J, 7, 0), VLOOKUP(L1927&amp;"", List!D:J, 7, 0))
  )
 )
)</f>
        <v>Standard Shipment</v>
      </c>
      <c r="C1927" s="66" t="str">
        <f t="shared" si="31"/>
        <v>Standard Shipment</v>
      </c>
      <c r="D1927" s="67" t="str">
        <f ca="1">IF(C1927="Local Scrap","Closed",IFERROR(IF(A1927="kgb","Closed",IF(MID(C1927,5,1)="Q","Closed",LOOKUP(TODAY()-W1927, {0,31,91,181,366}, {"0-30天","31-90天","91-180天","181-365天","365天以上"}))), LOOKUP(TODAY()-Z1927, {0,31,91,181,366}, {"0-30天","31-90天","91-180天","181-365天","365天以上"})))</f>
        <v>Closed</v>
      </c>
      <c r="E1927" s="67" t="str" cm="1">
        <f t="array" ref="E1927">IF(A1927&lt;&gt;"kbb", "", IF(IFERROR(VALUE(V1927), 0)=MAX(INDEX(($A$2:$A$4929="kbb")*($L$2:$L$4929=L1927)*IFERROR(VALUE($V$2:$V$4929), 0), 0)), "最新", "歷史重複"))</f>
        <v/>
      </c>
      <c r="F1927" t="s">
        <v>8656</v>
      </c>
      <c r="G1927" t="s">
        <v>29</v>
      </c>
      <c r="H1927" t="s">
        <v>30</v>
      </c>
      <c r="I1927" t="s">
        <v>6154</v>
      </c>
      <c r="J1927" t="s">
        <v>8657</v>
      </c>
      <c r="K1927" t="s">
        <v>8658</v>
      </c>
      <c r="L1927" t="s">
        <v>8757</v>
      </c>
      <c r="M1927" t="s">
        <v>1248</v>
      </c>
      <c r="N1927" t="s">
        <v>1249</v>
      </c>
      <c r="O1927" t="s">
        <v>37</v>
      </c>
      <c r="P1927" t="s">
        <v>8758</v>
      </c>
      <c r="Q1927" t="s">
        <v>38</v>
      </c>
      <c r="R1927" t="s">
        <v>1881</v>
      </c>
      <c r="S1927" t="s">
        <v>8708</v>
      </c>
      <c r="T1927" t="s">
        <v>8759</v>
      </c>
      <c r="U1927" t="s">
        <v>8497</v>
      </c>
      <c r="V1927" t="s">
        <v>8497</v>
      </c>
      <c r="W1927" t="s">
        <v>37</v>
      </c>
      <c r="X1927" t="s">
        <v>37</v>
      </c>
      <c r="Y1927" t="s">
        <v>37</v>
      </c>
      <c r="Z1927" t="s">
        <v>8760</v>
      </c>
      <c r="AA1927" t="s">
        <v>44</v>
      </c>
      <c r="AB1927" t="s">
        <v>44</v>
      </c>
      <c r="AC1927" t="s">
        <v>45</v>
      </c>
      <c r="AD1927" t="s">
        <v>1257</v>
      </c>
      <c r="AE1927" t="s">
        <v>8343</v>
      </c>
      <c r="AF1927" t="s">
        <v>2526</v>
      </c>
      <c r="AG1927">
        <v>622128</v>
      </c>
      <c r="AH1927">
        <v>7</v>
      </c>
      <c r="AI1927">
        <v>7</v>
      </c>
    </row>
    <row r="1928" spans="1:35" ht="16.850000000000001" customHeight="1">
      <c r="A1928" s="65" t="str">
        <f>IF(L1928="","",IF(COUNTIF(Wip!K:K,L1928)=0,IF(W1928="","KGB","KBB"),IF(AND(_xlfn.IFNA(VLOOKUP(L1928,Wip!K:M,3,0),"")="Y",Q1928="MTCAPPLYCONF"),"On Hold",IF(W1928="","KGB","KBB"))))</f>
        <v>KBB</v>
      </c>
      <c r="B1928" s="65">
        <f>IF(A1928="on hold", "on hold",
 IF(A1928="KGB", "Standard Shipment",
  IF(IFERROR(IFERROR(VLOOKUP(L1928, List!D:J, 7, 0), VLOOKUP(L1928&amp;"", List!D:J, 7, 0)), 0)=0,
   IF(IFERROR(IFERROR(VLOOKUP(L1928, 'CND List'!$A:$C, 3, 0), VLOOKUP(L1928&amp;"", 'CND List'!$A:$C, 3, 0)), 0)=0,
    IF(A1928="KBB", "-", ""),
    IFERROR(VLOOKUP(L1928, 'CND List'!$A:$C, 3, 0), VLOOKUP(L1928&amp;"", 'CND List'!$A:$C, 3, 0))
   ),
   IFERROR(VLOOKUP(L1928, List!D:J, 7, 0), VLOOKUP(L1928&amp;"", List!D:J, 7, 0))
  )
 )
)</f>
        <v>46126</v>
      </c>
      <c r="C1928" s="66" t="str">
        <f t="shared" si="31"/>
        <v>2026Q2</v>
      </c>
      <c r="D1928" s="67" t="str">
        <f ca="1">IF(C1928="Local Scrap","Closed",IFERROR(IF(A1928="kgb","Closed",IF(MID(C1928,5,1)="Q","Closed",LOOKUP(TODAY()-W1928, {0,31,91,181,366}, {"0-30天","31-90天","91-180天","181-365天","365天以上"}))), LOOKUP(TODAY()-Z1928, {0,31,91,181,366}, {"0-30天","31-90天","91-180天","181-365天","365天以上"})))</f>
        <v>Closed</v>
      </c>
      <c r="E1928" s="67" t="str" cm="1">
        <f t="array" ref="E1928">IF(A1928&lt;&gt;"kbb", "", IF(IFERROR(VALUE(V1928), 0)=MAX(INDEX(($A$2:$A$4929="kbb")*($L$2:$L$4929=L1928)*IFERROR(VALUE($V$2:$V$4929), 0), 0)), "最新", "歷史重複"))</f>
        <v>最新</v>
      </c>
      <c r="F1928" t="s">
        <v>8656</v>
      </c>
      <c r="G1928" t="s">
        <v>29</v>
      </c>
      <c r="H1928" t="s">
        <v>30</v>
      </c>
      <c r="I1928" t="s">
        <v>6154</v>
      </c>
      <c r="J1928" t="s">
        <v>8657</v>
      </c>
      <c r="K1928" t="s">
        <v>8658</v>
      </c>
      <c r="L1928" t="s">
        <v>8761</v>
      </c>
      <c r="M1928" t="s">
        <v>3149</v>
      </c>
      <c r="N1928" t="s">
        <v>1321</v>
      </c>
      <c r="O1928" t="s">
        <v>37</v>
      </c>
      <c r="P1928" t="s">
        <v>8761</v>
      </c>
      <c r="Q1928" t="s">
        <v>38</v>
      </c>
      <c r="R1928" t="s">
        <v>1881</v>
      </c>
      <c r="S1928" t="s">
        <v>8762</v>
      </c>
      <c r="T1928" t="s">
        <v>37</v>
      </c>
      <c r="U1928" t="s">
        <v>37</v>
      </c>
      <c r="V1928" t="s">
        <v>8763</v>
      </c>
      <c r="W1928" t="s">
        <v>692</v>
      </c>
      <c r="X1928" t="s">
        <v>114</v>
      </c>
      <c r="Y1928" t="s">
        <v>1005</v>
      </c>
      <c r="Z1928" t="s">
        <v>8764</v>
      </c>
      <c r="AA1928" t="s">
        <v>44</v>
      </c>
      <c r="AB1928" t="s">
        <v>44</v>
      </c>
      <c r="AC1928" t="s">
        <v>117</v>
      </c>
      <c r="AD1928" t="s">
        <v>1288</v>
      </c>
      <c r="AE1928" t="s">
        <v>37</v>
      </c>
      <c r="AF1928" t="s">
        <v>37</v>
      </c>
      <c r="AG1928" t="s">
        <v>37</v>
      </c>
      <c r="AH1928" t="s">
        <v>37</v>
      </c>
      <c r="AI1928" t="s">
        <v>37</v>
      </c>
    </row>
    <row r="1929" spans="1:35" ht="16.850000000000001" customHeight="1">
      <c r="A1929" s="65" t="str">
        <f>IF(L1929="","",IF(COUNTIF(Wip!K:K,L1929)=0,IF(W1929="","KGB","KBB"),IF(AND(_xlfn.IFNA(VLOOKUP(L1929,Wip!K:M,3,0),"")="Y",Q1929="MTCAPPLYCONF"),"On Hold",IF(W1929="","KGB","KBB"))))</f>
        <v>KGB</v>
      </c>
      <c r="B1929" s="65" t="str">
        <f>IF(A1929="on hold", "on hold",
 IF(A1929="KGB", "Standard Shipment",
  IF(IFERROR(IFERROR(VLOOKUP(L1929, List!D:J, 7, 0), VLOOKUP(L1929&amp;"", List!D:J, 7, 0)), 0)=0,
   IF(IFERROR(IFERROR(VLOOKUP(L1929, 'CND List'!$A:$C, 3, 0), VLOOKUP(L1929&amp;"", 'CND List'!$A:$C, 3, 0)), 0)=0,
    IF(A1929="KBB", "-", ""),
    IFERROR(VLOOKUP(L1929, 'CND List'!$A:$C, 3, 0), VLOOKUP(L1929&amp;"", 'CND List'!$A:$C, 3, 0))
   ),
   IFERROR(VLOOKUP(L1929, List!D:J, 7, 0), VLOOKUP(L1929&amp;"", List!D:J, 7, 0))
  )
 )
)</f>
        <v>Standard Shipment</v>
      </c>
      <c r="C1929" s="66" t="str">
        <f t="shared" si="31"/>
        <v>Standard Shipment</v>
      </c>
      <c r="D1929" s="67" t="str">
        <f ca="1">IF(C1929="Local Scrap","Closed",IFERROR(IF(A1929="kgb","Closed",IF(MID(C1929,5,1)="Q","Closed",LOOKUP(TODAY()-W1929, {0,31,91,181,366}, {"0-30天","31-90天","91-180天","181-365天","365天以上"}))), LOOKUP(TODAY()-Z1929, {0,31,91,181,366}, {"0-30天","31-90天","91-180天","181-365天","365天以上"})))</f>
        <v>Closed</v>
      </c>
      <c r="E1929" s="67" t="str" cm="1">
        <f t="array" ref="E1929">IF(A1929&lt;&gt;"kbb", "", IF(IFERROR(VALUE(V1929), 0)=MAX(INDEX(($A$2:$A$4929="kbb")*($L$2:$L$4929=L1929)*IFERROR(VALUE($V$2:$V$4929), 0), 0)), "最新", "歷史重複"))</f>
        <v/>
      </c>
      <c r="F1929" t="s">
        <v>8656</v>
      </c>
      <c r="G1929" t="s">
        <v>29</v>
      </c>
      <c r="H1929" t="s">
        <v>30</v>
      </c>
      <c r="I1929" t="s">
        <v>6154</v>
      </c>
      <c r="J1929" t="s">
        <v>8657</v>
      </c>
      <c r="K1929" t="s">
        <v>8658</v>
      </c>
      <c r="L1929" t="s">
        <v>8765</v>
      </c>
      <c r="M1929" t="s">
        <v>1376</v>
      </c>
      <c r="N1929" t="s">
        <v>1283</v>
      </c>
      <c r="O1929" t="s">
        <v>37</v>
      </c>
      <c r="P1929" t="s">
        <v>8766</v>
      </c>
      <c r="Q1929" t="s">
        <v>38</v>
      </c>
      <c r="R1929" t="s">
        <v>1881</v>
      </c>
      <c r="S1929" t="s">
        <v>8762</v>
      </c>
      <c r="T1929" t="s">
        <v>8767</v>
      </c>
      <c r="U1929" t="s">
        <v>8497</v>
      </c>
      <c r="V1929" t="s">
        <v>8497</v>
      </c>
      <c r="W1929" t="s">
        <v>37</v>
      </c>
      <c r="X1929" t="s">
        <v>37</v>
      </c>
      <c r="Y1929" t="s">
        <v>37</v>
      </c>
      <c r="Z1929" t="s">
        <v>8768</v>
      </c>
      <c r="AA1929" t="s">
        <v>44</v>
      </c>
      <c r="AB1929" t="s">
        <v>44</v>
      </c>
      <c r="AC1929" t="s">
        <v>45</v>
      </c>
      <c r="AD1929" t="s">
        <v>1288</v>
      </c>
      <c r="AE1929" t="s">
        <v>8343</v>
      </c>
      <c r="AF1929" t="s">
        <v>2220</v>
      </c>
      <c r="AG1929">
        <v>622128</v>
      </c>
      <c r="AH1929">
        <v>8.5</v>
      </c>
      <c r="AI1929">
        <v>8.5</v>
      </c>
    </row>
    <row r="1930" spans="1:35" ht="16.850000000000001" customHeight="1">
      <c r="A1930" s="65" t="str">
        <f>IF(L1930="","",IF(COUNTIF(Wip!K:K,L1930)=0,IF(W1930="","KGB","KBB"),IF(AND(_xlfn.IFNA(VLOOKUP(L1930,Wip!K:M,3,0),"")="Y",Q1930="MTCAPPLYCONF"),"On Hold",IF(W1930="","KGB","KBB"))))</f>
        <v>KGB</v>
      </c>
      <c r="B1930" s="65" t="str">
        <f>IF(A1930="on hold", "on hold",
 IF(A1930="KGB", "Standard Shipment",
  IF(IFERROR(IFERROR(VLOOKUP(L1930, List!D:J, 7, 0), VLOOKUP(L1930&amp;"", List!D:J, 7, 0)), 0)=0,
   IF(IFERROR(IFERROR(VLOOKUP(L1930, 'CND List'!$A:$C, 3, 0), VLOOKUP(L1930&amp;"", 'CND List'!$A:$C, 3, 0)), 0)=0,
    IF(A1930="KBB", "-", ""),
    IFERROR(VLOOKUP(L1930, 'CND List'!$A:$C, 3, 0), VLOOKUP(L1930&amp;"", 'CND List'!$A:$C, 3, 0))
   ),
   IFERROR(VLOOKUP(L1930, List!D:J, 7, 0), VLOOKUP(L1930&amp;"", List!D:J, 7, 0))
  )
 )
)</f>
        <v>Standard Shipment</v>
      </c>
      <c r="C1930" s="66" t="str">
        <f t="shared" si="31"/>
        <v>Standard Shipment</v>
      </c>
      <c r="D1930" s="67" t="str">
        <f ca="1">IF(C1930="Local Scrap","Closed",IFERROR(IF(A1930="kgb","Closed",IF(MID(C1930,5,1)="Q","Closed",LOOKUP(TODAY()-W1930, {0,31,91,181,366}, {"0-30天","31-90天","91-180天","181-365天","365天以上"}))), LOOKUP(TODAY()-Z1930, {0,31,91,181,366}, {"0-30天","31-90天","91-180天","181-365天","365天以上"})))</f>
        <v>Closed</v>
      </c>
      <c r="E1930" s="67" t="str" cm="1">
        <f t="array" ref="E1930">IF(A1930&lt;&gt;"kbb", "", IF(IFERROR(VALUE(V1930), 0)=MAX(INDEX(($A$2:$A$4929="kbb")*($L$2:$L$4929=L1930)*IFERROR(VALUE($V$2:$V$4929), 0), 0)), "最新", "歷史重複"))</f>
        <v/>
      </c>
      <c r="F1930" t="s">
        <v>8656</v>
      </c>
      <c r="G1930" t="s">
        <v>29</v>
      </c>
      <c r="H1930" t="s">
        <v>30</v>
      </c>
      <c r="I1930" t="s">
        <v>6154</v>
      </c>
      <c r="J1930" t="s">
        <v>8657</v>
      </c>
      <c r="K1930" t="s">
        <v>8658</v>
      </c>
      <c r="L1930" t="s">
        <v>8769</v>
      </c>
      <c r="M1930" t="s">
        <v>2936</v>
      </c>
      <c r="N1930" t="s">
        <v>2937</v>
      </c>
      <c r="O1930" t="s">
        <v>37</v>
      </c>
      <c r="P1930" t="s">
        <v>8770</v>
      </c>
      <c r="Q1930" t="s">
        <v>38</v>
      </c>
      <c r="R1930" t="s">
        <v>1881</v>
      </c>
      <c r="S1930" t="s">
        <v>8690</v>
      </c>
      <c r="T1930" t="s">
        <v>8771</v>
      </c>
      <c r="U1930" t="s">
        <v>8721</v>
      </c>
      <c r="V1930" t="s">
        <v>8721</v>
      </c>
      <c r="W1930" t="s">
        <v>37</v>
      </c>
      <c r="X1930" t="s">
        <v>37</v>
      </c>
      <c r="Y1930" t="s">
        <v>37</v>
      </c>
      <c r="Z1930" t="s">
        <v>8772</v>
      </c>
      <c r="AA1930" t="s">
        <v>44</v>
      </c>
      <c r="AB1930" t="s">
        <v>44</v>
      </c>
      <c r="AC1930" t="s">
        <v>45</v>
      </c>
      <c r="AD1930" t="s">
        <v>1847</v>
      </c>
      <c r="AE1930" t="s">
        <v>8361</v>
      </c>
      <c r="AF1930" t="s">
        <v>48</v>
      </c>
      <c r="AG1930">
        <v>622118</v>
      </c>
      <c r="AH1930">
        <v>1</v>
      </c>
      <c r="AI1930">
        <v>1</v>
      </c>
    </row>
    <row r="1931" spans="1:35" ht="16.850000000000001" customHeight="1">
      <c r="A1931" s="65" t="str">
        <f>IF(L1931="","",IF(COUNTIF(Wip!K:K,L1931)=0,IF(W1931="","KGB","KBB"),IF(AND(_xlfn.IFNA(VLOOKUP(L1931,Wip!K:M,3,0),"")="Y",Q1931="MTCAPPLYCONF"),"On Hold",IF(W1931="","KGB","KBB"))))</f>
        <v>KBB</v>
      </c>
      <c r="B1931" s="65">
        <f>IF(A1931="on hold", "on hold",
 IF(A1931="KGB", "Standard Shipment",
  IF(IFERROR(IFERROR(VLOOKUP(L1931, List!D:J, 7, 0), VLOOKUP(L1931&amp;"", List!D:J, 7, 0)), 0)=0,
   IF(IFERROR(IFERROR(VLOOKUP(L1931, 'CND List'!$A:$C, 3, 0), VLOOKUP(L1931&amp;"", 'CND List'!$A:$C, 3, 0)), 0)=0,
    IF(A1931="KBB", "-", ""),
    IFERROR(VLOOKUP(L1931, 'CND List'!$A:$C, 3, 0), VLOOKUP(L1931&amp;"", 'CND List'!$A:$C, 3, 0))
   ),
   IFERROR(VLOOKUP(L1931, List!D:J, 7, 0), VLOOKUP(L1931&amp;"", List!D:J, 7, 0))
  )
 )
)</f>
        <v>46281</v>
      </c>
      <c r="C1931" s="66" t="str">
        <f t="shared" si="31"/>
        <v>2026Q3</v>
      </c>
      <c r="D1931" s="67" t="str">
        <f ca="1">IF(C1931="Local Scrap","Closed",IFERROR(IF(A1931="kgb","Closed",IF(MID(C1931,5,1)="Q","Closed",LOOKUP(TODAY()-W1931, {0,31,91,181,366}, {"0-30天","31-90天","91-180天","181-365天","365天以上"}))), LOOKUP(TODAY()-Z1931, {0,31,91,181,366}, {"0-30天","31-90天","91-180天","181-365天","365天以上"})))</f>
        <v>Closed</v>
      </c>
      <c r="E1931" s="67" t="str" cm="1">
        <f t="array" ref="E1931">IF(A1931&lt;&gt;"kbb", "", IF(IFERROR(VALUE(V1931), 0)=MAX(INDEX(($A$2:$A$4929="kbb")*($L$2:$L$4929=L1931)*IFERROR(VALUE($V$2:$V$4929), 0), 0)), "最新", "歷史重複"))</f>
        <v>最新</v>
      </c>
      <c r="F1931" t="s">
        <v>8656</v>
      </c>
      <c r="G1931" t="s">
        <v>29</v>
      </c>
      <c r="H1931" t="s">
        <v>30</v>
      </c>
      <c r="I1931" t="s">
        <v>6154</v>
      </c>
      <c r="J1931" t="s">
        <v>8657</v>
      </c>
      <c r="K1931" t="s">
        <v>8658</v>
      </c>
      <c r="L1931" t="s">
        <v>8773</v>
      </c>
      <c r="M1931" t="s">
        <v>1670</v>
      </c>
      <c r="N1931" t="s">
        <v>1671</v>
      </c>
      <c r="O1931" t="s">
        <v>37</v>
      </c>
      <c r="P1931" t="s">
        <v>8773</v>
      </c>
      <c r="Q1931" t="s">
        <v>38</v>
      </c>
      <c r="R1931" t="s">
        <v>53</v>
      </c>
      <c r="S1931" t="s">
        <v>8690</v>
      </c>
      <c r="T1931" t="s">
        <v>37</v>
      </c>
      <c r="U1931" t="s">
        <v>37</v>
      </c>
      <c r="V1931" t="s">
        <v>8774</v>
      </c>
      <c r="W1931" t="s">
        <v>1252</v>
      </c>
      <c r="X1931" t="s">
        <v>1253</v>
      </c>
      <c r="Y1931" t="s">
        <v>2027</v>
      </c>
      <c r="Z1931" t="s">
        <v>8775</v>
      </c>
      <c r="AA1931" t="s">
        <v>44</v>
      </c>
      <c r="AB1931" t="s">
        <v>44</v>
      </c>
      <c r="AC1931" t="s">
        <v>1256</v>
      </c>
      <c r="AD1931" t="s">
        <v>1539</v>
      </c>
      <c r="AE1931" t="s">
        <v>37</v>
      </c>
      <c r="AF1931" t="s">
        <v>37</v>
      </c>
      <c r="AG1931" t="s">
        <v>37</v>
      </c>
      <c r="AH1931" t="s">
        <v>37</v>
      </c>
      <c r="AI1931" t="s">
        <v>37</v>
      </c>
    </row>
    <row r="1932" spans="1:35" ht="16.850000000000001" customHeight="1">
      <c r="A1932" s="65" t="str">
        <f>IF(L1932="","",IF(COUNTIF(Wip!K:K,L1932)=0,IF(W1932="","KGB","KBB"),IF(AND(_xlfn.IFNA(VLOOKUP(L1932,Wip!K:M,3,0),"")="Y",Q1932="MTCAPPLYCONF"),"On Hold",IF(W1932="","KGB","KBB"))))</f>
        <v>KGB</v>
      </c>
      <c r="B1932" s="65" t="str">
        <f>IF(A1932="on hold", "on hold",
 IF(A1932="KGB", "Standard Shipment",
  IF(IFERROR(IFERROR(VLOOKUP(L1932, List!D:J, 7, 0), VLOOKUP(L1932&amp;"", List!D:J, 7, 0)), 0)=0,
   IF(IFERROR(IFERROR(VLOOKUP(L1932, 'CND List'!$A:$C, 3, 0), VLOOKUP(L1932&amp;"", 'CND List'!$A:$C, 3, 0)), 0)=0,
    IF(A1932="KBB", "-", ""),
    IFERROR(VLOOKUP(L1932, 'CND List'!$A:$C, 3, 0), VLOOKUP(L1932&amp;"", 'CND List'!$A:$C, 3, 0))
   ),
   IFERROR(VLOOKUP(L1932, List!D:J, 7, 0), VLOOKUP(L1932&amp;"", List!D:J, 7, 0))
  )
 )
)</f>
        <v>Standard Shipment</v>
      </c>
      <c r="C1932" s="66" t="str">
        <f t="shared" si="31"/>
        <v>Standard Shipment</v>
      </c>
      <c r="D1932" s="67" t="str">
        <f ca="1">IF(C1932="Local Scrap","Closed",IFERROR(IF(A1932="kgb","Closed",IF(MID(C1932,5,1)="Q","Closed",LOOKUP(TODAY()-W1932, {0,31,91,181,366}, {"0-30天","31-90天","91-180天","181-365天","365天以上"}))), LOOKUP(TODAY()-Z1932, {0,31,91,181,366}, {"0-30天","31-90天","91-180天","181-365天","365天以上"})))</f>
        <v>Closed</v>
      </c>
      <c r="E1932" s="67" t="str" cm="1">
        <f t="array" ref="E1932">IF(A1932&lt;&gt;"kbb", "", IF(IFERROR(VALUE(V1932), 0)=MAX(INDEX(($A$2:$A$4929="kbb")*($L$2:$L$4929=L1932)*IFERROR(VALUE($V$2:$V$4929), 0), 0)), "最新", "歷史重複"))</f>
        <v/>
      </c>
      <c r="F1932" t="s">
        <v>8656</v>
      </c>
      <c r="G1932" t="s">
        <v>29</v>
      </c>
      <c r="H1932" t="s">
        <v>30</v>
      </c>
      <c r="I1932" t="s">
        <v>6154</v>
      </c>
      <c r="J1932" t="s">
        <v>8657</v>
      </c>
      <c r="K1932" t="s">
        <v>8658</v>
      </c>
      <c r="L1932" t="s">
        <v>8776</v>
      </c>
      <c r="M1932" t="s">
        <v>1390</v>
      </c>
      <c r="N1932" t="s">
        <v>1391</v>
      </c>
      <c r="O1932" t="s">
        <v>37</v>
      </c>
      <c r="P1932" t="s">
        <v>8777</v>
      </c>
      <c r="Q1932" t="s">
        <v>38</v>
      </c>
      <c r="R1932" t="s">
        <v>1881</v>
      </c>
      <c r="S1932" t="s">
        <v>8708</v>
      </c>
      <c r="T1932" t="s">
        <v>8778</v>
      </c>
      <c r="U1932" t="s">
        <v>8721</v>
      </c>
      <c r="V1932" t="s">
        <v>8721</v>
      </c>
      <c r="W1932" t="s">
        <v>37</v>
      </c>
      <c r="X1932" t="s">
        <v>37</v>
      </c>
      <c r="Y1932" t="s">
        <v>37</v>
      </c>
      <c r="Z1932" t="s">
        <v>8779</v>
      </c>
      <c r="AA1932" t="s">
        <v>44</v>
      </c>
      <c r="AB1932" t="s">
        <v>44</v>
      </c>
      <c r="AC1932" t="s">
        <v>117</v>
      </c>
      <c r="AD1932" t="s">
        <v>1302</v>
      </c>
      <c r="AE1932" t="s">
        <v>8361</v>
      </c>
      <c r="AF1932" t="s">
        <v>48</v>
      </c>
      <c r="AG1932">
        <v>622118</v>
      </c>
      <c r="AH1932">
        <v>1</v>
      </c>
      <c r="AI1932">
        <v>1</v>
      </c>
    </row>
    <row r="1933" spans="1:35" ht="16.850000000000001" customHeight="1">
      <c r="A1933" s="65" t="str">
        <f>IF(L1933="","",IF(COUNTIF(Wip!K:K,L1933)=0,IF(W1933="","KGB","KBB"),IF(AND(_xlfn.IFNA(VLOOKUP(L1933,Wip!K:M,3,0),"")="Y",Q1933="MTCAPPLYCONF"),"On Hold",IF(W1933="","KGB","KBB"))))</f>
        <v>KGB</v>
      </c>
      <c r="B1933" s="65" t="str">
        <f>IF(A1933="on hold", "on hold",
 IF(A1933="KGB", "Standard Shipment",
  IF(IFERROR(IFERROR(VLOOKUP(L1933, List!D:J, 7, 0), VLOOKUP(L1933&amp;"", List!D:J, 7, 0)), 0)=0,
   IF(IFERROR(IFERROR(VLOOKUP(L1933, 'CND List'!$A:$C, 3, 0), VLOOKUP(L1933&amp;"", 'CND List'!$A:$C, 3, 0)), 0)=0,
    IF(A1933="KBB", "-", ""),
    IFERROR(VLOOKUP(L1933, 'CND List'!$A:$C, 3, 0), VLOOKUP(L1933&amp;"", 'CND List'!$A:$C, 3, 0))
   ),
   IFERROR(VLOOKUP(L1933, List!D:J, 7, 0), VLOOKUP(L1933&amp;"", List!D:J, 7, 0))
  )
 )
)</f>
        <v>Standard Shipment</v>
      </c>
      <c r="C1933" s="66" t="str">
        <f t="shared" si="31"/>
        <v>Standard Shipment</v>
      </c>
      <c r="D1933" s="67" t="str">
        <f ca="1">IF(C1933="Local Scrap","Closed",IFERROR(IF(A1933="kgb","Closed",IF(MID(C1933,5,1)="Q","Closed",LOOKUP(TODAY()-W1933, {0,31,91,181,366}, {"0-30天","31-90天","91-180天","181-365天","365天以上"}))), LOOKUP(TODAY()-Z1933, {0,31,91,181,366}, {"0-30天","31-90天","91-180天","181-365天","365天以上"})))</f>
        <v>Closed</v>
      </c>
      <c r="E1933" s="67" t="str" cm="1">
        <f t="array" ref="E1933">IF(A1933&lt;&gt;"kbb", "", IF(IFERROR(VALUE(V1933), 0)=MAX(INDEX(($A$2:$A$4929="kbb")*($L$2:$L$4929=L1933)*IFERROR(VALUE($V$2:$V$4929), 0), 0)), "最新", "歷史重複"))</f>
        <v/>
      </c>
      <c r="F1933" t="s">
        <v>8656</v>
      </c>
      <c r="G1933" t="s">
        <v>29</v>
      </c>
      <c r="H1933" t="s">
        <v>30</v>
      </c>
      <c r="I1933" t="s">
        <v>6154</v>
      </c>
      <c r="J1933" t="s">
        <v>8657</v>
      </c>
      <c r="K1933" t="s">
        <v>8658</v>
      </c>
      <c r="L1933" t="s">
        <v>8780</v>
      </c>
      <c r="M1933" t="s">
        <v>2359</v>
      </c>
      <c r="N1933" t="s">
        <v>2360</v>
      </c>
      <c r="O1933" t="s">
        <v>37</v>
      </c>
      <c r="P1933" t="s">
        <v>8781</v>
      </c>
      <c r="Q1933" t="s">
        <v>38</v>
      </c>
      <c r="R1933" t="s">
        <v>1881</v>
      </c>
      <c r="S1933" t="s">
        <v>8708</v>
      </c>
      <c r="T1933" t="s">
        <v>8782</v>
      </c>
      <c r="U1933" t="s">
        <v>8497</v>
      </c>
      <c r="V1933" t="s">
        <v>8497</v>
      </c>
      <c r="W1933" t="s">
        <v>37</v>
      </c>
      <c r="X1933" t="s">
        <v>37</v>
      </c>
      <c r="Y1933" t="s">
        <v>37</v>
      </c>
      <c r="Z1933" t="s">
        <v>8783</v>
      </c>
      <c r="AA1933" t="s">
        <v>44</v>
      </c>
      <c r="AB1933" t="s">
        <v>44</v>
      </c>
      <c r="AC1933" t="s">
        <v>45</v>
      </c>
      <c r="AD1933" t="s">
        <v>1532</v>
      </c>
      <c r="AE1933" t="s">
        <v>8551</v>
      </c>
      <c r="AF1933" t="s">
        <v>1918</v>
      </c>
      <c r="AG1933">
        <v>622128</v>
      </c>
      <c r="AH1933">
        <v>6.5</v>
      </c>
      <c r="AI1933">
        <v>6.5</v>
      </c>
    </row>
    <row r="1934" spans="1:35" ht="16.850000000000001" customHeight="1">
      <c r="A1934" s="65" t="str">
        <f>IF(L1934="","",IF(COUNTIF(Wip!K:K,L1934)=0,IF(W1934="","KGB","KBB"),IF(AND(_xlfn.IFNA(VLOOKUP(L1934,Wip!K:M,3,0),"")="Y",Q1934="MTCAPPLYCONF"),"On Hold",IF(W1934="","KGB","KBB"))))</f>
        <v>KBB</v>
      </c>
      <c r="B1934" s="65">
        <f>IF(A1934="on hold", "on hold",
 IF(A1934="KGB", "Standard Shipment",
  IF(IFERROR(IFERROR(VLOOKUP(L1934, List!D:J, 7, 0), VLOOKUP(L1934&amp;"", List!D:J, 7, 0)), 0)=0,
   IF(IFERROR(IFERROR(VLOOKUP(L1934, 'CND List'!$A:$C, 3, 0), VLOOKUP(L1934&amp;"", 'CND List'!$A:$C, 3, 0)), 0)=0,
    IF(A1934="KBB", "-", ""),
    IFERROR(VLOOKUP(L1934, 'CND List'!$A:$C, 3, 0), VLOOKUP(L1934&amp;"", 'CND List'!$A:$C, 3, 0))
   ),
   IFERROR(VLOOKUP(L1934, List!D:J, 7, 0), VLOOKUP(L1934&amp;"", List!D:J, 7, 0))
  )
 )
)</f>
        <v>46126</v>
      </c>
      <c r="C1934" s="66" t="str">
        <f t="shared" si="31"/>
        <v>2026Q2</v>
      </c>
      <c r="D1934" s="67" t="str">
        <f ca="1">IF(C1934="Local Scrap","Closed",IFERROR(IF(A1934="kgb","Closed",IF(MID(C1934,5,1)="Q","Closed",LOOKUP(TODAY()-W1934, {0,31,91,181,366}, {"0-30天","31-90天","91-180天","181-365天","365天以上"}))), LOOKUP(TODAY()-Z1934, {0,31,91,181,366}, {"0-30天","31-90天","91-180天","181-365天","365天以上"})))</f>
        <v>Closed</v>
      </c>
      <c r="E1934" s="67" t="str" cm="1">
        <f t="array" ref="E1934">IF(A1934&lt;&gt;"kbb", "", IF(IFERROR(VALUE(V1934), 0)=MAX(INDEX(($A$2:$A$4929="kbb")*($L$2:$L$4929=L1934)*IFERROR(VALUE($V$2:$V$4929), 0), 0)), "最新", "歷史重複"))</f>
        <v>最新</v>
      </c>
      <c r="F1934" t="s">
        <v>8656</v>
      </c>
      <c r="G1934" t="s">
        <v>29</v>
      </c>
      <c r="H1934" t="s">
        <v>30</v>
      </c>
      <c r="I1934" t="s">
        <v>6154</v>
      </c>
      <c r="J1934" t="s">
        <v>8657</v>
      </c>
      <c r="K1934" t="s">
        <v>8658</v>
      </c>
      <c r="L1934" t="s">
        <v>8784</v>
      </c>
      <c r="M1934" t="s">
        <v>1527</v>
      </c>
      <c r="N1934" t="s">
        <v>1528</v>
      </c>
      <c r="O1934" t="s">
        <v>37</v>
      </c>
      <c r="P1934" t="s">
        <v>8784</v>
      </c>
      <c r="Q1934" t="s">
        <v>38</v>
      </c>
      <c r="R1934" t="s">
        <v>1881</v>
      </c>
      <c r="S1934" t="s">
        <v>8708</v>
      </c>
      <c r="T1934" t="s">
        <v>37</v>
      </c>
      <c r="U1934" t="s">
        <v>37</v>
      </c>
      <c r="V1934" t="s">
        <v>8785</v>
      </c>
      <c r="W1934" t="s">
        <v>1157</v>
      </c>
      <c r="X1934" t="s">
        <v>114</v>
      </c>
      <c r="Y1934" t="s">
        <v>1158</v>
      </c>
      <c r="Z1934" t="s">
        <v>8786</v>
      </c>
      <c r="AA1934" t="s">
        <v>44</v>
      </c>
      <c r="AB1934" t="s">
        <v>44</v>
      </c>
      <c r="AC1934" t="s">
        <v>117</v>
      </c>
      <c r="AD1934" t="s">
        <v>1532</v>
      </c>
      <c r="AE1934" t="s">
        <v>37</v>
      </c>
      <c r="AF1934" t="s">
        <v>37</v>
      </c>
      <c r="AG1934" t="s">
        <v>37</v>
      </c>
      <c r="AH1934" t="s">
        <v>37</v>
      </c>
      <c r="AI1934" t="s">
        <v>37</v>
      </c>
    </row>
    <row r="1935" spans="1:35" ht="16.850000000000001" customHeight="1">
      <c r="A1935" s="65" t="str">
        <f>IF(L1935="","",IF(COUNTIF(Wip!K:K,L1935)=0,IF(W1935="","KGB","KBB"),IF(AND(_xlfn.IFNA(VLOOKUP(L1935,Wip!K:M,3,0),"")="Y",Q1935="MTCAPPLYCONF"),"On Hold",IF(W1935="","KGB","KBB"))))</f>
        <v>KGB</v>
      </c>
      <c r="B1935" s="65" t="str">
        <f>IF(A1935="on hold", "on hold",
 IF(A1935="KGB", "Standard Shipment",
  IF(IFERROR(IFERROR(VLOOKUP(L1935, List!D:J, 7, 0), VLOOKUP(L1935&amp;"", List!D:J, 7, 0)), 0)=0,
   IF(IFERROR(IFERROR(VLOOKUP(L1935, 'CND List'!$A:$C, 3, 0), VLOOKUP(L1935&amp;"", 'CND List'!$A:$C, 3, 0)), 0)=0,
    IF(A1935="KBB", "-", ""),
    IFERROR(VLOOKUP(L1935, 'CND List'!$A:$C, 3, 0), VLOOKUP(L1935&amp;"", 'CND List'!$A:$C, 3, 0))
   ),
   IFERROR(VLOOKUP(L1935, List!D:J, 7, 0), VLOOKUP(L1935&amp;"", List!D:J, 7, 0))
  )
 )
)</f>
        <v>Standard Shipment</v>
      </c>
      <c r="C1935" s="66" t="str">
        <f t="shared" si="31"/>
        <v>Standard Shipment</v>
      </c>
      <c r="D1935" s="67" t="str">
        <f ca="1">IF(C1935="Local Scrap","Closed",IFERROR(IF(A1935="kgb","Closed",IF(MID(C1935,5,1)="Q","Closed",LOOKUP(TODAY()-W1935, {0,31,91,181,366}, {"0-30天","31-90天","91-180天","181-365天","365天以上"}))), LOOKUP(TODAY()-Z1935, {0,31,91,181,366}, {"0-30天","31-90天","91-180天","181-365天","365天以上"})))</f>
        <v>Closed</v>
      </c>
      <c r="E1935" s="67" t="str" cm="1">
        <f t="array" ref="E1935">IF(A1935&lt;&gt;"kbb", "", IF(IFERROR(VALUE(V1935), 0)=MAX(INDEX(($A$2:$A$4929="kbb")*($L$2:$L$4929=L1935)*IFERROR(VALUE($V$2:$V$4929), 0), 0)), "最新", "歷史重複"))</f>
        <v/>
      </c>
      <c r="F1935" t="s">
        <v>8656</v>
      </c>
      <c r="G1935" t="s">
        <v>29</v>
      </c>
      <c r="H1935" t="s">
        <v>30</v>
      </c>
      <c r="I1935" t="s">
        <v>6154</v>
      </c>
      <c r="J1935" t="s">
        <v>8657</v>
      </c>
      <c r="K1935" t="s">
        <v>8658</v>
      </c>
      <c r="L1935" t="s">
        <v>8787</v>
      </c>
      <c r="M1935" t="s">
        <v>1746</v>
      </c>
      <c r="N1935" t="s">
        <v>1747</v>
      </c>
      <c r="O1935" t="s">
        <v>37</v>
      </c>
      <c r="P1935" t="s">
        <v>8788</v>
      </c>
      <c r="Q1935" t="s">
        <v>38</v>
      </c>
      <c r="R1935" t="s">
        <v>1881</v>
      </c>
      <c r="S1935" t="s">
        <v>8708</v>
      </c>
      <c r="T1935" t="s">
        <v>8789</v>
      </c>
      <c r="U1935" t="s">
        <v>8497</v>
      </c>
      <c r="V1935" t="s">
        <v>8497</v>
      </c>
      <c r="W1935" t="s">
        <v>37</v>
      </c>
      <c r="X1935" t="s">
        <v>37</v>
      </c>
      <c r="Y1935" t="s">
        <v>37</v>
      </c>
      <c r="Z1935" t="s">
        <v>8790</v>
      </c>
      <c r="AA1935" t="s">
        <v>44</v>
      </c>
      <c r="AB1935" t="s">
        <v>44</v>
      </c>
      <c r="AC1935" t="s">
        <v>45</v>
      </c>
      <c r="AD1935" t="s">
        <v>1532</v>
      </c>
      <c r="AE1935" t="s">
        <v>8551</v>
      </c>
      <c r="AF1935" t="s">
        <v>1730</v>
      </c>
      <c r="AG1935">
        <v>622128</v>
      </c>
      <c r="AH1935">
        <v>6.4</v>
      </c>
      <c r="AI1935">
        <v>6.4</v>
      </c>
    </row>
    <row r="1936" spans="1:35" ht="16.850000000000001" customHeight="1">
      <c r="A1936" s="65" t="str">
        <f>IF(L1936="","",IF(COUNTIF(Wip!K:K,L1936)=0,IF(W1936="","KGB","KBB"),IF(AND(_xlfn.IFNA(VLOOKUP(L1936,Wip!K:M,3,0),"")="Y",Q1936="MTCAPPLYCONF"),"On Hold",IF(W1936="","KGB","KBB"))))</f>
        <v>KGB</v>
      </c>
      <c r="B1936" s="65" t="str">
        <f>IF(A1936="on hold", "on hold",
 IF(A1936="KGB", "Standard Shipment",
  IF(IFERROR(IFERROR(VLOOKUP(L1936, List!D:J, 7, 0), VLOOKUP(L1936&amp;"", List!D:J, 7, 0)), 0)=0,
   IF(IFERROR(IFERROR(VLOOKUP(L1936, 'CND List'!$A:$C, 3, 0), VLOOKUP(L1936&amp;"", 'CND List'!$A:$C, 3, 0)), 0)=0,
    IF(A1936="KBB", "-", ""),
    IFERROR(VLOOKUP(L1936, 'CND List'!$A:$C, 3, 0), VLOOKUP(L1936&amp;"", 'CND List'!$A:$C, 3, 0))
   ),
   IFERROR(VLOOKUP(L1936, List!D:J, 7, 0), VLOOKUP(L1936&amp;"", List!D:J, 7, 0))
  )
 )
)</f>
        <v>Standard Shipment</v>
      </c>
      <c r="C1936" s="66" t="str">
        <f t="shared" si="31"/>
        <v>Standard Shipment</v>
      </c>
      <c r="D1936" s="67" t="str">
        <f ca="1">IF(C1936="Local Scrap","Closed",IFERROR(IF(A1936="kgb","Closed",IF(MID(C1936,5,1)="Q","Closed",LOOKUP(TODAY()-W1936, {0,31,91,181,366}, {"0-30天","31-90天","91-180天","181-365天","365天以上"}))), LOOKUP(TODAY()-Z1936, {0,31,91,181,366}, {"0-30天","31-90天","91-180天","181-365天","365天以上"})))</f>
        <v>Closed</v>
      </c>
      <c r="E1936" s="67" t="str" cm="1">
        <f t="array" ref="E1936">IF(A1936&lt;&gt;"kbb", "", IF(IFERROR(VALUE(V1936), 0)=MAX(INDEX(($A$2:$A$4929="kbb")*($L$2:$L$4929=L1936)*IFERROR(VALUE($V$2:$V$4929), 0), 0)), "最新", "歷史重複"))</f>
        <v/>
      </c>
      <c r="F1936" t="s">
        <v>8656</v>
      </c>
      <c r="G1936" t="s">
        <v>29</v>
      </c>
      <c r="H1936" t="s">
        <v>30</v>
      </c>
      <c r="I1936" t="s">
        <v>6154</v>
      </c>
      <c r="J1936" t="s">
        <v>8657</v>
      </c>
      <c r="K1936" t="s">
        <v>8658</v>
      </c>
      <c r="L1936" t="s">
        <v>8791</v>
      </c>
      <c r="M1936" t="s">
        <v>2703</v>
      </c>
      <c r="N1936" t="s">
        <v>1249</v>
      </c>
      <c r="O1936" t="s">
        <v>37</v>
      </c>
      <c r="P1936" t="s">
        <v>8792</v>
      </c>
      <c r="Q1936" t="s">
        <v>38</v>
      </c>
      <c r="R1936" t="s">
        <v>1881</v>
      </c>
      <c r="S1936" t="s">
        <v>8690</v>
      </c>
      <c r="T1936" t="s">
        <v>8793</v>
      </c>
      <c r="U1936" t="s">
        <v>8497</v>
      </c>
      <c r="V1936" t="s">
        <v>8497</v>
      </c>
      <c r="W1936" t="s">
        <v>37</v>
      </c>
      <c r="X1936" t="s">
        <v>37</v>
      </c>
      <c r="Y1936" t="s">
        <v>37</v>
      </c>
      <c r="Z1936" t="s">
        <v>8794</v>
      </c>
      <c r="AA1936" t="s">
        <v>44</v>
      </c>
      <c r="AB1936" t="s">
        <v>44</v>
      </c>
      <c r="AC1936" t="s">
        <v>45</v>
      </c>
      <c r="AD1936" t="s">
        <v>1257</v>
      </c>
      <c r="AE1936" t="s">
        <v>8343</v>
      </c>
      <c r="AF1936" t="s">
        <v>2526</v>
      </c>
      <c r="AG1936">
        <v>622128</v>
      </c>
      <c r="AH1936">
        <v>7</v>
      </c>
      <c r="AI1936">
        <v>7</v>
      </c>
    </row>
    <row r="1937" spans="1:35" ht="16.850000000000001" customHeight="1">
      <c r="A1937" s="65" t="str">
        <f>IF(L1937="","",IF(COUNTIF(Wip!K:K,L1937)=0,IF(W1937="","KGB","KBB"),IF(AND(_xlfn.IFNA(VLOOKUP(L1937,Wip!K:M,3,0),"")="Y",Q1937="MTCAPPLYCONF"),"On Hold",IF(W1937="","KGB","KBB"))))</f>
        <v>KGB</v>
      </c>
      <c r="B1937" s="65" t="str">
        <f>IF(A1937="on hold", "on hold",
 IF(A1937="KGB", "Standard Shipment",
  IF(IFERROR(IFERROR(VLOOKUP(L1937, List!D:J, 7, 0), VLOOKUP(L1937&amp;"", List!D:J, 7, 0)), 0)=0,
   IF(IFERROR(IFERROR(VLOOKUP(L1937, 'CND List'!$A:$C, 3, 0), VLOOKUP(L1937&amp;"", 'CND List'!$A:$C, 3, 0)), 0)=0,
    IF(A1937="KBB", "-", ""),
    IFERROR(VLOOKUP(L1937, 'CND List'!$A:$C, 3, 0), VLOOKUP(L1937&amp;"", 'CND List'!$A:$C, 3, 0))
   ),
   IFERROR(VLOOKUP(L1937, List!D:J, 7, 0), VLOOKUP(L1937&amp;"", List!D:J, 7, 0))
  )
 )
)</f>
        <v>Standard Shipment</v>
      </c>
      <c r="C1937" s="66" t="str">
        <f t="shared" si="31"/>
        <v>Standard Shipment</v>
      </c>
      <c r="D1937" s="67" t="str">
        <f ca="1">IF(C1937="Local Scrap","Closed",IFERROR(IF(A1937="kgb","Closed",IF(MID(C1937,5,1)="Q","Closed",LOOKUP(TODAY()-W1937, {0,31,91,181,366}, {"0-30天","31-90天","91-180天","181-365天","365天以上"}))), LOOKUP(TODAY()-Z1937, {0,31,91,181,366}, {"0-30天","31-90天","91-180天","181-365天","365天以上"})))</f>
        <v>Closed</v>
      </c>
      <c r="E1937" s="67" t="str" cm="1">
        <f t="array" ref="E1937">IF(A1937&lt;&gt;"kbb", "", IF(IFERROR(VALUE(V1937), 0)=MAX(INDEX(($A$2:$A$4929="kbb")*($L$2:$L$4929=L1937)*IFERROR(VALUE($V$2:$V$4929), 0), 0)), "最新", "歷史重複"))</f>
        <v/>
      </c>
      <c r="F1937" t="s">
        <v>8656</v>
      </c>
      <c r="G1937" t="s">
        <v>29</v>
      </c>
      <c r="H1937" t="s">
        <v>30</v>
      </c>
      <c r="I1937" t="s">
        <v>6154</v>
      </c>
      <c r="J1937" t="s">
        <v>8657</v>
      </c>
      <c r="K1937" t="s">
        <v>8658</v>
      </c>
      <c r="L1937" t="s">
        <v>8795</v>
      </c>
      <c r="M1937" t="s">
        <v>2075</v>
      </c>
      <c r="N1937" t="s">
        <v>2007</v>
      </c>
      <c r="O1937" t="s">
        <v>37</v>
      </c>
      <c r="P1937" t="s">
        <v>8796</v>
      </c>
      <c r="Q1937" t="s">
        <v>38</v>
      </c>
      <c r="R1937" t="s">
        <v>1881</v>
      </c>
      <c r="S1937" t="s">
        <v>8690</v>
      </c>
      <c r="T1937" t="s">
        <v>8797</v>
      </c>
      <c r="U1937" t="s">
        <v>8244</v>
      </c>
      <c r="V1937" t="s">
        <v>8244</v>
      </c>
      <c r="W1937" t="s">
        <v>37</v>
      </c>
      <c r="X1937" t="s">
        <v>37</v>
      </c>
      <c r="Y1937" t="s">
        <v>37</v>
      </c>
      <c r="Z1937" t="s">
        <v>8798</v>
      </c>
      <c r="AA1937" t="s">
        <v>44</v>
      </c>
      <c r="AB1937" t="s">
        <v>44</v>
      </c>
      <c r="AC1937" t="s">
        <v>45</v>
      </c>
      <c r="AD1937" t="s">
        <v>1847</v>
      </c>
      <c r="AE1937" t="s">
        <v>8361</v>
      </c>
      <c r="AF1937" t="s">
        <v>48</v>
      </c>
      <c r="AG1937">
        <v>622118</v>
      </c>
      <c r="AH1937">
        <v>1</v>
      </c>
      <c r="AI1937">
        <v>1</v>
      </c>
    </row>
    <row r="1938" spans="1:35" ht="16.850000000000001" customHeight="1">
      <c r="A1938" s="65" t="str">
        <f>IF(L1938="","",IF(COUNTIF(Wip!K:K,L1938)=0,IF(W1938="","KGB","KBB"),IF(AND(_xlfn.IFNA(VLOOKUP(L1938,Wip!K:M,3,0),"")="Y",Q1938="MTCAPPLYCONF"),"On Hold",IF(W1938="","KGB","KBB"))))</f>
        <v>KBB</v>
      </c>
      <c r="B1938" s="65" t="str">
        <f>IF(A1938="on hold", "on hold",
 IF(A1938="KGB", "Standard Shipment",
  IF(IFERROR(IFERROR(VLOOKUP(L1938, List!D:J, 7, 0), VLOOKUP(L1938&amp;"", List!D:J, 7, 0)), 0)=0,
   IF(IFERROR(IFERROR(VLOOKUP(L1938, 'CND List'!$A:$C, 3, 0), VLOOKUP(L1938&amp;"", 'CND List'!$A:$C, 3, 0)), 0)=0,
    IF(A1938="KBB", "-", ""),
    IFERROR(VLOOKUP(L1938, 'CND List'!$A:$C, 3, 0), VLOOKUP(L1938&amp;"", 'CND List'!$A:$C, 3, 0))
   ),
   IFERROR(VLOOKUP(L1938, List!D:J, 7, 0), VLOOKUP(L1938&amp;"", List!D:J, 7, 0))
  )
 )
)</f>
        <v>Local Scrap</v>
      </c>
      <c r="C1938" s="66" t="str">
        <f t="shared" si="31"/>
        <v>Local Scrap</v>
      </c>
      <c r="D1938" s="67" t="str">
        <f ca="1">IF(C1938="Local Scrap","Closed",IFERROR(IF(A1938="kgb","Closed",IF(MID(C1938,5,1)="Q","Closed",LOOKUP(TODAY()-W1938, {0,31,91,181,366}, {"0-30天","31-90天","91-180天","181-365天","365天以上"}))), LOOKUP(TODAY()-Z1938, {0,31,91,181,366}, {"0-30天","31-90天","91-180天","181-365天","365天以上"})))</f>
        <v>Closed</v>
      </c>
      <c r="E1938" s="67" t="str" cm="1">
        <f t="array" ref="E1938">IF(A1938&lt;&gt;"kbb", "", IF(IFERROR(VALUE(V1938), 0)=MAX(INDEX(($A$2:$A$4929="kbb")*($L$2:$L$4929=L1938)*IFERROR(VALUE($V$2:$V$4929), 0), 0)), "最新", "歷史重複"))</f>
        <v>歷史重複</v>
      </c>
      <c r="F1938" t="s">
        <v>8656</v>
      </c>
      <c r="G1938" t="s">
        <v>29</v>
      </c>
      <c r="H1938" t="s">
        <v>30</v>
      </c>
      <c r="I1938" t="s">
        <v>6154</v>
      </c>
      <c r="J1938" t="s">
        <v>8657</v>
      </c>
      <c r="K1938" t="s">
        <v>8658</v>
      </c>
      <c r="L1938" t="s">
        <v>8799</v>
      </c>
      <c r="M1938" t="s">
        <v>1527</v>
      </c>
      <c r="N1938" t="s">
        <v>1528</v>
      </c>
      <c r="O1938" t="s">
        <v>37</v>
      </c>
      <c r="P1938" t="s">
        <v>8799</v>
      </c>
      <c r="Q1938" t="s">
        <v>38</v>
      </c>
      <c r="R1938" t="s">
        <v>1881</v>
      </c>
      <c r="S1938" t="s">
        <v>8690</v>
      </c>
      <c r="T1938" t="s">
        <v>37</v>
      </c>
      <c r="U1938" t="s">
        <v>37</v>
      </c>
      <c r="V1938" t="s">
        <v>8800</v>
      </c>
      <c r="W1938" t="s">
        <v>517</v>
      </c>
      <c r="X1938" t="s">
        <v>114</v>
      </c>
      <c r="Y1938" t="s">
        <v>518</v>
      </c>
      <c r="Z1938" t="s">
        <v>8801</v>
      </c>
      <c r="AA1938" t="s">
        <v>44</v>
      </c>
      <c r="AB1938" t="s">
        <v>44</v>
      </c>
      <c r="AC1938" t="s">
        <v>117</v>
      </c>
      <c r="AD1938" t="s">
        <v>1532</v>
      </c>
      <c r="AE1938" t="s">
        <v>37</v>
      </c>
      <c r="AF1938" t="s">
        <v>37</v>
      </c>
      <c r="AG1938" t="s">
        <v>37</v>
      </c>
      <c r="AH1938" t="s">
        <v>37</v>
      </c>
      <c r="AI1938" t="s">
        <v>37</v>
      </c>
    </row>
    <row r="1939" spans="1:35" ht="16.850000000000001" customHeight="1">
      <c r="A1939" s="65" t="str">
        <f>IF(L1939="","",IF(COUNTIF(Wip!K:K,L1939)=0,IF(W1939="","KGB","KBB"),IF(AND(_xlfn.IFNA(VLOOKUP(L1939,Wip!K:M,3,0),"")="Y",Q1939="MTCAPPLYCONF"),"On Hold",IF(W1939="","KGB","KBB"))))</f>
        <v>KGB</v>
      </c>
      <c r="B1939" s="65" t="str">
        <f>IF(A1939="on hold", "on hold",
 IF(A1939="KGB", "Standard Shipment",
  IF(IFERROR(IFERROR(VLOOKUP(L1939, List!D:J, 7, 0), VLOOKUP(L1939&amp;"", List!D:J, 7, 0)), 0)=0,
   IF(IFERROR(IFERROR(VLOOKUP(L1939, 'CND List'!$A:$C, 3, 0), VLOOKUP(L1939&amp;"", 'CND List'!$A:$C, 3, 0)), 0)=0,
    IF(A1939="KBB", "-", ""),
    IFERROR(VLOOKUP(L1939, 'CND List'!$A:$C, 3, 0), VLOOKUP(L1939&amp;"", 'CND List'!$A:$C, 3, 0))
   ),
   IFERROR(VLOOKUP(L1939, List!D:J, 7, 0), VLOOKUP(L1939&amp;"", List!D:J, 7, 0))
  )
 )
)</f>
        <v>Standard Shipment</v>
      </c>
      <c r="C1939" s="66" t="str">
        <f t="shared" si="31"/>
        <v>Standard Shipment</v>
      </c>
      <c r="D1939" s="67" t="str">
        <f ca="1">IF(C1939="Local Scrap","Closed",IFERROR(IF(A1939="kgb","Closed",IF(MID(C1939,5,1)="Q","Closed",LOOKUP(TODAY()-W1939, {0,31,91,181,366}, {"0-30天","31-90天","91-180天","181-365天","365天以上"}))), LOOKUP(TODAY()-Z1939, {0,31,91,181,366}, {"0-30天","31-90天","91-180天","181-365天","365天以上"})))</f>
        <v>Closed</v>
      </c>
      <c r="E1939" s="67" t="str" cm="1">
        <f t="array" ref="E1939">IF(A1939&lt;&gt;"kbb", "", IF(IFERROR(VALUE(V1939), 0)=MAX(INDEX(($A$2:$A$4929="kbb")*($L$2:$L$4929=L1939)*IFERROR(VALUE($V$2:$V$4929), 0), 0)), "最新", "歷史重複"))</f>
        <v/>
      </c>
      <c r="F1939" t="s">
        <v>8656</v>
      </c>
      <c r="G1939" t="s">
        <v>29</v>
      </c>
      <c r="H1939" t="s">
        <v>30</v>
      </c>
      <c r="I1939" t="s">
        <v>6154</v>
      </c>
      <c r="J1939" t="s">
        <v>8657</v>
      </c>
      <c r="K1939" t="s">
        <v>8658</v>
      </c>
      <c r="L1939" t="s">
        <v>8802</v>
      </c>
      <c r="M1939" t="s">
        <v>4688</v>
      </c>
      <c r="N1939" t="s">
        <v>4689</v>
      </c>
      <c r="O1939" t="s">
        <v>37</v>
      </c>
      <c r="P1939" t="s">
        <v>8803</v>
      </c>
      <c r="Q1939" t="s">
        <v>38</v>
      </c>
      <c r="R1939" t="s">
        <v>1881</v>
      </c>
      <c r="S1939" t="s">
        <v>8690</v>
      </c>
      <c r="T1939" t="s">
        <v>8804</v>
      </c>
      <c r="U1939" t="s">
        <v>8120</v>
      </c>
      <c r="V1939" t="s">
        <v>8120</v>
      </c>
      <c r="W1939" t="s">
        <v>37</v>
      </c>
      <c r="X1939" t="s">
        <v>37</v>
      </c>
      <c r="Y1939" t="s">
        <v>37</v>
      </c>
      <c r="Z1939" t="s">
        <v>8805</v>
      </c>
      <c r="AA1939" t="s">
        <v>44</v>
      </c>
      <c r="AB1939" t="s">
        <v>44</v>
      </c>
      <c r="AC1939" t="s">
        <v>45</v>
      </c>
      <c r="AD1939" t="s">
        <v>1847</v>
      </c>
      <c r="AE1939" t="s">
        <v>8122</v>
      </c>
      <c r="AF1939" t="s">
        <v>1918</v>
      </c>
      <c r="AG1939">
        <v>622234</v>
      </c>
      <c r="AH1939">
        <v>6.5</v>
      </c>
      <c r="AI1939">
        <v>6.5</v>
      </c>
    </row>
    <row r="1940" spans="1:35" ht="16.850000000000001" customHeight="1">
      <c r="A1940" s="65" t="str">
        <f>IF(L1940="","",IF(COUNTIF(Wip!K:K,L1940)=0,IF(W1940="","KGB","KBB"),IF(AND(_xlfn.IFNA(VLOOKUP(L1940,Wip!K:M,3,0),"")="Y",Q1940="MTCAPPLYCONF"),"On Hold",IF(W1940="","KGB","KBB"))))</f>
        <v>KBB</v>
      </c>
      <c r="B1940" s="65" t="str">
        <f>IF(A1940="on hold", "on hold",
 IF(A1940="KGB", "Standard Shipment",
  IF(IFERROR(IFERROR(VLOOKUP(L1940, List!D:J, 7, 0), VLOOKUP(L1940&amp;"", List!D:J, 7, 0)), 0)=0,
   IF(IFERROR(IFERROR(VLOOKUP(L1940, 'CND List'!$A:$C, 3, 0), VLOOKUP(L1940&amp;"", 'CND List'!$A:$C, 3, 0)), 0)=0,
    IF(A1940="KBB", "-", ""),
    IFERROR(VLOOKUP(L1940, 'CND List'!$A:$C, 3, 0), VLOOKUP(L1940&amp;"", 'CND List'!$A:$C, 3, 0))
   ),
   IFERROR(VLOOKUP(L1940, List!D:J, 7, 0), VLOOKUP(L1940&amp;"", List!D:J, 7, 0))
  )
 )
)</f>
        <v>-</v>
      </c>
      <c r="C1940" s="66" t="str">
        <f t="shared" si="31"/>
        <v>wait for return customer</v>
      </c>
      <c r="D1940" s="67" t="str">
        <f ca="1">IF(C1940="Local Scrap","Closed",IFERROR(IF(A1940="kgb","Closed",IF(MID(C1940,5,1)="Q","Closed",LOOKUP(TODAY()-W1940, {0,31,91,181,366}, {"0-30天","31-90天","91-180天","181-365天","365天以上"}))), LOOKUP(TODAY()-Z1940, {0,31,91,181,366}, {"0-30天","31-90天","91-180天","181-365天","365天以上"})))</f>
        <v>181-365天</v>
      </c>
      <c r="E1940" s="67" t="str" cm="1">
        <f t="array" ref="E1940">IF(A1940&lt;&gt;"kbb", "", IF(IFERROR(VALUE(V1940), 0)=MAX(INDEX(($A$2:$A$4929="kbb")*($L$2:$L$4929=L1940)*IFERROR(VALUE($V$2:$V$4929), 0), 0)), "最新", "歷史重複"))</f>
        <v>最新</v>
      </c>
      <c r="F1940" t="s">
        <v>8656</v>
      </c>
      <c r="G1940" t="s">
        <v>29</v>
      </c>
      <c r="H1940" t="s">
        <v>30</v>
      </c>
      <c r="I1940" t="s">
        <v>6154</v>
      </c>
      <c r="J1940" t="s">
        <v>8657</v>
      </c>
      <c r="K1940" t="s">
        <v>8658</v>
      </c>
      <c r="L1940" t="s">
        <v>8806</v>
      </c>
      <c r="M1940" t="s">
        <v>1527</v>
      </c>
      <c r="N1940" t="s">
        <v>1528</v>
      </c>
      <c r="O1940" t="s">
        <v>37</v>
      </c>
      <c r="P1940" t="s">
        <v>8806</v>
      </c>
      <c r="Q1940" t="s">
        <v>38</v>
      </c>
      <c r="R1940" t="s">
        <v>39</v>
      </c>
      <c r="S1940" t="s">
        <v>8690</v>
      </c>
      <c r="T1940" t="s">
        <v>37</v>
      </c>
      <c r="U1940" t="s">
        <v>37</v>
      </c>
      <c r="V1940" t="s">
        <v>8807</v>
      </c>
      <c r="W1940" t="s">
        <v>517</v>
      </c>
      <c r="X1940" t="s">
        <v>114</v>
      </c>
      <c r="Y1940" t="s">
        <v>518</v>
      </c>
      <c r="Z1940" t="s">
        <v>8808</v>
      </c>
      <c r="AA1940" t="s">
        <v>44</v>
      </c>
      <c r="AB1940" t="s">
        <v>44</v>
      </c>
      <c r="AC1940" t="s">
        <v>117</v>
      </c>
      <c r="AD1940" t="s">
        <v>1532</v>
      </c>
      <c r="AE1940" t="s">
        <v>37</v>
      </c>
      <c r="AF1940" t="s">
        <v>37</v>
      </c>
      <c r="AG1940" t="s">
        <v>37</v>
      </c>
      <c r="AH1940" t="s">
        <v>37</v>
      </c>
      <c r="AI1940" t="s">
        <v>37</v>
      </c>
    </row>
    <row r="1941" spans="1:35" ht="16.850000000000001" customHeight="1">
      <c r="A1941" s="65" t="str">
        <f>IF(L1941="","",IF(COUNTIF(Wip!K:K,L1941)=0,IF(W1941="","KGB","KBB"),IF(AND(_xlfn.IFNA(VLOOKUP(L1941,Wip!K:M,3,0),"")="Y",Q1941="MTCAPPLYCONF"),"On Hold",IF(W1941="","KGB","KBB"))))</f>
        <v>KBB</v>
      </c>
      <c r="B1941" s="65">
        <f>IF(A1941="on hold", "on hold",
 IF(A1941="KGB", "Standard Shipment",
  IF(IFERROR(IFERROR(VLOOKUP(L1941, List!D:J, 7, 0), VLOOKUP(L1941&amp;"", List!D:J, 7, 0)), 0)=0,
   IF(IFERROR(IFERROR(VLOOKUP(L1941, 'CND List'!$A:$C, 3, 0), VLOOKUP(L1941&amp;"", 'CND List'!$A:$C, 3, 0)), 0)=0,
    IF(A1941="KBB", "-", ""),
    IFERROR(VLOOKUP(L1941, 'CND List'!$A:$C, 3, 0), VLOOKUP(L1941&amp;"", 'CND List'!$A:$C, 3, 0))
   ),
   IFERROR(VLOOKUP(L1941, List!D:J, 7, 0), VLOOKUP(L1941&amp;"", List!D:J, 7, 0))
  )
 )
)</f>
        <v>46281</v>
      </c>
      <c r="C1941" s="66" t="str">
        <f t="shared" si="31"/>
        <v>2026Q3</v>
      </c>
      <c r="D1941" s="67" t="str">
        <f ca="1">IF(C1941="Local Scrap","Closed",IFERROR(IF(A1941="kgb","Closed",IF(MID(C1941,5,1)="Q","Closed",LOOKUP(TODAY()-W1941, {0,31,91,181,366}, {"0-30天","31-90天","91-180天","181-365天","365天以上"}))), LOOKUP(TODAY()-Z1941, {0,31,91,181,366}, {"0-30天","31-90天","91-180天","181-365天","365天以上"})))</f>
        <v>Closed</v>
      </c>
      <c r="E1941" s="67" t="str" cm="1">
        <f t="array" ref="E1941">IF(A1941&lt;&gt;"kbb", "", IF(IFERROR(VALUE(V1941), 0)=MAX(INDEX(($A$2:$A$4929="kbb")*($L$2:$L$4929=L1941)*IFERROR(VALUE($V$2:$V$4929), 0), 0)), "最新", "歷史重複"))</f>
        <v>最新</v>
      </c>
      <c r="F1941" t="s">
        <v>8656</v>
      </c>
      <c r="G1941" t="s">
        <v>29</v>
      </c>
      <c r="H1941" t="s">
        <v>30</v>
      </c>
      <c r="I1941" t="s">
        <v>6154</v>
      </c>
      <c r="J1941" t="s">
        <v>8657</v>
      </c>
      <c r="K1941" t="s">
        <v>8658</v>
      </c>
      <c r="L1941" t="s">
        <v>8809</v>
      </c>
      <c r="M1941" t="s">
        <v>8810</v>
      </c>
      <c r="N1941" t="s">
        <v>8811</v>
      </c>
      <c r="O1941" t="s">
        <v>37</v>
      </c>
      <c r="P1941" t="s">
        <v>8809</v>
      </c>
      <c r="Q1941" t="s">
        <v>38</v>
      </c>
      <c r="R1941" t="s">
        <v>53</v>
      </c>
      <c r="S1941" t="s">
        <v>8690</v>
      </c>
      <c r="T1941" t="s">
        <v>37</v>
      </c>
      <c r="U1941" t="s">
        <v>37</v>
      </c>
      <c r="V1941" t="s">
        <v>8812</v>
      </c>
      <c r="W1941" t="s">
        <v>1252</v>
      </c>
      <c r="X1941" t="s">
        <v>1253</v>
      </c>
      <c r="Y1941" t="s">
        <v>2027</v>
      </c>
      <c r="Z1941" t="s">
        <v>8813</v>
      </c>
      <c r="AA1941" t="s">
        <v>44</v>
      </c>
      <c r="AB1941" t="s">
        <v>44</v>
      </c>
      <c r="AC1941" t="s">
        <v>1256</v>
      </c>
      <c r="AD1941" t="s">
        <v>1847</v>
      </c>
      <c r="AE1941" t="s">
        <v>37</v>
      </c>
      <c r="AF1941" t="s">
        <v>37</v>
      </c>
      <c r="AG1941" t="s">
        <v>37</v>
      </c>
      <c r="AH1941" t="s">
        <v>37</v>
      </c>
      <c r="AI1941" t="s">
        <v>37</v>
      </c>
    </row>
    <row r="1942" spans="1:35" ht="16.850000000000001" customHeight="1">
      <c r="A1942" s="65" t="str">
        <f>IF(L1942="","",IF(COUNTIF(Wip!K:K,L1942)=0,IF(W1942="","KGB","KBB"),IF(AND(_xlfn.IFNA(VLOOKUP(L1942,Wip!K:M,3,0),"")="Y",Q1942="MTCAPPLYCONF"),"On Hold",IF(W1942="","KGB","KBB"))))</f>
        <v>KGB</v>
      </c>
      <c r="B1942" s="65" t="str">
        <f>IF(A1942="on hold", "on hold",
 IF(A1942="KGB", "Standard Shipment",
  IF(IFERROR(IFERROR(VLOOKUP(L1942, List!D:J, 7, 0), VLOOKUP(L1942&amp;"", List!D:J, 7, 0)), 0)=0,
   IF(IFERROR(IFERROR(VLOOKUP(L1942, 'CND List'!$A:$C, 3, 0), VLOOKUP(L1942&amp;"", 'CND List'!$A:$C, 3, 0)), 0)=0,
    IF(A1942="KBB", "-", ""),
    IFERROR(VLOOKUP(L1942, 'CND List'!$A:$C, 3, 0), VLOOKUP(L1942&amp;"", 'CND List'!$A:$C, 3, 0))
   ),
   IFERROR(VLOOKUP(L1942, List!D:J, 7, 0), VLOOKUP(L1942&amp;"", List!D:J, 7, 0))
  )
 )
)</f>
        <v>Standard Shipment</v>
      </c>
      <c r="C1942" s="66" t="str">
        <f t="shared" si="31"/>
        <v>Standard Shipment</v>
      </c>
      <c r="D1942" s="67" t="str">
        <f ca="1">IF(C1942="Local Scrap","Closed",IFERROR(IF(A1942="kgb","Closed",IF(MID(C1942,5,1)="Q","Closed",LOOKUP(TODAY()-W1942, {0,31,91,181,366}, {"0-30天","31-90天","91-180天","181-365天","365天以上"}))), LOOKUP(TODAY()-Z1942, {0,31,91,181,366}, {"0-30天","31-90天","91-180天","181-365天","365天以上"})))</f>
        <v>Closed</v>
      </c>
      <c r="E1942" s="67" t="str" cm="1">
        <f t="array" ref="E1942">IF(A1942&lt;&gt;"kbb", "", IF(IFERROR(VALUE(V1942), 0)=MAX(INDEX(($A$2:$A$4929="kbb")*($L$2:$L$4929=L1942)*IFERROR(VALUE($V$2:$V$4929), 0), 0)), "最新", "歷史重複"))</f>
        <v/>
      </c>
      <c r="F1942" t="s">
        <v>8656</v>
      </c>
      <c r="G1942" t="s">
        <v>29</v>
      </c>
      <c r="H1942" t="s">
        <v>30</v>
      </c>
      <c r="I1942" t="s">
        <v>6154</v>
      </c>
      <c r="J1942" t="s">
        <v>8657</v>
      </c>
      <c r="K1942" t="s">
        <v>8658</v>
      </c>
      <c r="L1942" t="s">
        <v>8814</v>
      </c>
      <c r="M1942" t="s">
        <v>1670</v>
      </c>
      <c r="N1942" t="s">
        <v>1671</v>
      </c>
      <c r="O1942" t="s">
        <v>37</v>
      </c>
      <c r="P1942" t="s">
        <v>8815</v>
      </c>
      <c r="Q1942" t="s">
        <v>38</v>
      </c>
      <c r="R1942" t="s">
        <v>1881</v>
      </c>
      <c r="S1942" t="s">
        <v>8690</v>
      </c>
      <c r="T1942" t="s">
        <v>8816</v>
      </c>
      <c r="U1942" t="s">
        <v>8721</v>
      </c>
      <c r="V1942" t="s">
        <v>8721</v>
      </c>
      <c r="W1942" t="s">
        <v>37</v>
      </c>
      <c r="X1942" t="s">
        <v>37</v>
      </c>
      <c r="Y1942" t="s">
        <v>37</v>
      </c>
      <c r="Z1942" t="s">
        <v>8817</v>
      </c>
      <c r="AA1942" t="s">
        <v>44</v>
      </c>
      <c r="AB1942" t="s">
        <v>44</v>
      </c>
      <c r="AC1942" t="s">
        <v>45</v>
      </c>
      <c r="AD1942" t="s">
        <v>1539</v>
      </c>
      <c r="AE1942" t="s">
        <v>8361</v>
      </c>
      <c r="AF1942" t="s">
        <v>48</v>
      </c>
      <c r="AG1942">
        <v>622118</v>
      </c>
      <c r="AH1942">
        <v>1</v>
      </c>
      <c r="AI1942">
        <v>1</v>
      </c>
    </row>
    <row r="1943" spans="1:35" ht="16.850000000000001" customHeight="1">
      <c r="A1943" s="65" t="str">
        <f>IF(L1943="","",IF(COUNTIF(Wip!K:K,L1943)=0,IF(W1943="","KGB","KBB"),IF(AND(_xlfn.IFNA(VLOOKUP(L1943,Wip!K:M,3,0),"")="Y",Q1943="MTCAPPLYCONF"),"On Hold",IF(W1943="","KGB","KBB"))))</f>
        <v>KBB</v>
      </c>
      <c r="B1943" s="65">
        <f>IF(A1943="on hold", "on hold",
 IF(A1943="KGB", "Standard Shipment",
  IF(IFERROR(IFERROR(VLOOKUP(L1943, List!D:J, 7, 0), VLOOKUP(L1943&amp;"", List!D:J, 7, 0)), 0)=0,
   IF(IFERROR(IFERROR(VLOOKUP(L1943, 'CND List'!$A:$C, 3, 0), VLOOKUP(L1943&amp;"", 'CND List'!$A:$C, 3, 0)), 0)=0,
    IF(A1943="KBB", "-", ""),
    IFERROR(VLOOKUP(L1943, 'CND List'!$A:$C, 3, 0), VLOOKUP(L1943&amp;"", 'CND List'!$A:$C, 3, 0))
   ),
   IFERROR(VLOOKUP(L1943, List!D:J, 7, 0), VLOOKUP(L1943&amp;"", List!D:J, 7, 0))
  )
 )
)</f>
        <v>46126</v>
      </c>
      <c r="C1943" s="66" t="str">
        <f t="shared" si="31"/>
        <v>2026Q2</v>
      </c>
      <c r="D1943" s="67" t="str">
        <f ca="1">IF(C1943="Local Scrap","Closed",IFERROR(IF(A1943="kgb","Closed",IF(MID(C1943,5,1)="Q","Closed",LOOKUP(TODAY()-W1943, {0,31,91,181,366}, {"0-30天","31-90天","91-180天","181-365天","365天以上"}))), LOOKUP(TODAY()-Z1943, {0,31,91,181,366}, {"0-30天","31-90天","91-180天","181-365天","365天以上"})))</f>
        <v>Closed</v>
      </c>
      <c r="E1943" s="67" t="str" cm="1">
        <f t="array" ref="E1943">IF(A1943&lt;&gt;"kbb", "", IF(IFERROR(VALUE(V1943), 0)=MAX(INDEX(($A$2:$A$4929="kbb")*($L$2:$L$4929=L1943)*IFERROR(VALUE($V$2:$V$4929), 0), 0)), "最新", "歷史重複"))</f>
        <v>最新</v>
      </c>
      <c r="F1943" t="s">
        <v>8818</v>
      </c>
      <c r="G1943" t="s">
        <v>29</v>
      </c>
      <c r="H1943" t="s">
        <v>30</v>
      </c>
      <c r="I1943" t="s">
        <v>6154</v>
      </c>
      <c r="J1943" t="s">
        <v>8819</v>
      </c>
      <c r="K1943" t="s">
        <v>8820</v>
      </c>
      <c r="L1943" t="s">
        <v>8821</v>
      </c>
      <c r="M1943" t="s">
        <v>1491</v>
      </c>
      <c r="N1943" t="s">
        <v>1283</v>
      </c>
      <c r="O1943" t="s">
        <v>37</v>
      </c>
      <c r="P1943" t="s">
        <v>8821</v>
      </c>
      <c r="Q1943" t="s">
        <v>38</v>
      </c>
      <c r="R1943" t="s">
        <v>1881</v>
      </c>
      <c r="S1943" t="s">
        <v>8822</v>
      </c>
      <c r="T1943" t="s">
        <v>37</v>
      </c>
      <c r="U1943" t="s">
        <v>37</v>
      </c>
      <c r="V1943" t="s">
        <v>8823</v>
      </c>
      <c r="W1943" t="s">
        <v>692</v>
      </c>
      <c r="X1943" t="s">
        <v>114</v>
      </c>
      <c r="Y1943" t="s">
        <v>4537</v>
      </c>
      <c r="Z1943" t="s">
        <v>8824</v>
      </c>
      <c r="AA1943" t="s">
        <v>44</v>
      </c>
      <c r="AB1943" t="s">
        <v>44</v>
      </c>
      <c r="AC1943" t="s">
        <v>117</v>
      </c>
      <c r="AD1943" t="s">
        <v>1288</v>
      </c>
      <c r="AE1943" t="s">
        <v>37</v>
      </c>
      <c r="AF1943" t="s">
        <v>37</v>
      </c>
      <c r="AG1943" t="s">
        <v>37</v>
      </c>
      <c r="AH1943" t="s">
        <v>37</v>
      </c>
      <c r="AI1943" t="s">
        <v>37</v>
      </c>
    </row>
    <row r="1944" spans="1:35" ht="16.850000000000001" customHeight="1">
      <c r="A1944" s="65" t="str">
        <f>IF(L1944="","",IF(COUNTIF(Wip!K:K,L1944)=0,IF(W1944="","KGB","KBB"),IF(AND(_xlfn.IFNA(VLOOKUP(L1944,Wip!K:M,3,0),"")="Y",Q1944="MTCAPPLYCONF"),"On Hold",IF(W1944="","KGB","KBB"))))</f>
        <v>KBB</v>
      </c>
      <c r="B1944" s="65">
        <f>IF(A1944="on hold", "on hold",
 IF(A1944="KGB", "Standard Shipment",
  IF(IFERROR(IFERROR(VLOOKUP(L1944, List!D:J, 7, 0), VLOOKUP(L1944&amp;"", List!D:J, 7, 0)), 0)=0,
   IF(IFERROR(IFERROR(VLOOKUP(L1944, 'CND List'!$A:$C, 3, 0), VLOOKUP(L1944&amp;"", 'CND List'!$A:$C, 3, 0)), 0)=0,
    IF(A1944="KBB", "-", ""),
    IFERROR(VLOOKUP(L1944, 'CND List'!$A:$C, 3, 0), VLOOKUP(L1944&amp;"", 'CND List'!$A:$C, 3, 0))
   ),
   IFERROR(VLOOKUP(L1944, List!D:J, 7, 0), VLOOKUP(L1944&amp;"", List!D:J, 7, 0))
  )
 )
)</f>
        <v>46126</v>
      </c>
      <c r="C1944" s="66" t="str">
        <f t="shared" si="31"/>
        <v>2026Q2</v>
      </c>
      <c r="D1944" s="67" t="str">
        <f ca="1">IF(C1944="Local Scrap","Closed",IFERROR(IF(A1944="kgb","Closed",IF(MID(C1944,5,1)="Q","Closed",LOOKUP(TODAY()-W1944, {0,31,91,181,366}, {"0-30天","31-90天","91-180天","181-365天","365天以上"}))), LOOKUP(TODAY()-Z1944, {0,31,91,181,366}, {"0-30天","31-90天","91-180天","181-365天","365天以上"})))</f>
        <v>Closed</v>
      </c>
      <c r="E1944" s="67" t="str" cm="1">
        <f t="array" ref="E1944">IF(A1944&lt;&gt;"kbb", "", IF(IFERROR(VALUE(V1944), 0)=MAX(INDEX(($A$2:$A$4929="kbb")*($L$2:$L$4929=L1944)*IFERROR(VALUE($V$2:$V$4929), 0), 0)), "最新", "歷史重複"))</f>
        <v>最新</v>
      </c>
      <c r="F1944" t="s">
        <v>8818</v>
      </c>
      <c r="G1944" t="s">
        <v>29</v>
      </c>
      <c r="H1944" t="s">
        <v>30</v>
      </c>
      <c r="I1944" t="s">
        <v>6154</v>
      </c>
      <c r="J1944" t="s">
        <v>8819</v>
      </c>
      <c r="K1944" t="s">
        <v>8820</v>
      </c>
      <c r="L1944" t="s">
        <v>8825</v>
      </c>
      <c r="M1944" t="s">
        <v>1491</v>
      </c>
      <c r="N1944" t="s">
        <v>1283</v>
      </c>
      <c r="O1944" t="s">
        <v>37</v>
      </c>
      <c r="P1944" t="s">
        <v>8825</v>
      </c>
      <c r="Q1944" t="s">
        <v>38</v>
      </c>
      <c r="R1944" t="s">
        <v>1881</v>
      </c>
      <c r="S1944" t="s">
        <v>8826</v>
      </c>
      <c r="T1944" t="s">
        <v>37</v>
      </c>
      <c r="U1944" t="s">
        <v>37</v>
      </c>
      <c r="V1944" t="s">
        <v>8827</v>
      </c>
      <c r="W1944" t="s">
        <v>692</v>
      </c>
      <c r="X1944" t="s">
        <v>114</v>
      </c>
      <c r="Y1944" t="s">
        <v>4537</v>
      </c>
      <c r="Z1944" t="s">
        <v>8828</v>
      </c>
      <c r="AA1944" t="s">
        <v>44</v>
      </c>
      <c r="AB1944" t="s">
        <v>44</v>
      </c>
      <c r="AC1944" t="s">
        <v>117</v>
      </c>
      <c r="AD1944" t="s">
        <v>1288</v>
      </c>
      <c r="AE1944" t="s">
        <v>37</v>
      </c>
      <c r="AF1944" t="s">
        <v>37</v>
      </c>
      <c r="AG1944" t="s">
        <v>37</v>
      </c>
      <c r="AH1944" t="s">
        <v>37</v>
      </c>
      <c r="AI1944" t="s">
        <v>37</v>
      </c>
    </row>
    <row r="1945" spans="1:35" ht="16.850000000000001" customHeight="1">
      <c r="A1945" s="65" t="str">
        <f>IF(L1945="","",IF(COUNTIF(Wip!K:K,L1945)=0,IF(W1945="","KGB","KBB"),IF(AND(_xlfn.IFNA(VLOOKUP(L1945,Wip!K:M,3,0),"")="Y",Q1945="MTCAPPLYCONF"),"On Hold",IF(W1945="","KGB","KBB"))))</f>
        <v>KBB</v>
      </c>
      <c r="B1945" s="65">
        <f>IF(A1945="on hold", "on hold",
 IF(A1945="KGB", "Standard Shipment",
  IF(IFERROR(IFERROR(VLOOKUP(L1945, List!D:J, 7, 0), VLOOKUP(L1945&amp;"", List!D:J, 7, 0)), 0)=0,
   IF(IFERROR(IFERROR(VLOOKUP(L1945, 'CND List'!$A:$C, 3, 0), VLOOKUP(L1945&amp;"", 'CND List'!$A:$C, 3, 0)), 0)=0,
    IF(A1945="KBB", "-", ""),
    IFERROR(VLOOKUP(L1945, 'CND List'!$A:$C, 3, 0), VLOOKUP(L1945&amp;"", 'CND List'!$A:$C, 3, 0))
   ),
   IFERROR(VLOOKUP(L1945, List!D:J, 7, 0), VLOOKUP(L1945&amp;"", List!D:J, 7, 0))
  )
 )
)</f>
        <v>46126</v>
      </c>
      <c r="C1945" s="66" t="str">
        <f t="shared" si="31"/>
        <v>2026Q2</v>
      </c>
      <c r="D1945" s="67" t="str">
        <f ca="1">IF(C1945="Local Scrap","Closed",IFERROR(IF(A1945="kgb","Closed",IF(MID(C1945,5,1)="Q","Closed",LOOKUP(TODAY()-W1945, {0,31,91,181,366}, {"0-30天","31-90天","91-180天","181-365天","365天以上"}))), LOOKUP(TODAY()-Z1945, {0,31,91,181,366}, {"0-30天","31-90天","91-180天","181-365天","365天以上"})))</f>
        <v>Closed</v>
      </c>
      <c r="E1945" s="67" t="str" cm="1">
        <f t="array" ref="E1945">IF(A1945&lt;&gt;"kbb", "", IF(IFERROR(VALUE(V1945), 0)=MAX(INDEX(($A$2:$A$4929="kbb")*($L$2:$L$4929=L1945)*IFERROR(VALUE($V$2:$V$4929), 0), 0)), "最新", "歷史重複"))</f>
        <v>最新</v>
      </c>
      <c r="F1945" t="s">
        <v>8818</v>
      </c>
      <c r="G1945" t="s">
        <v>29</v>
      </c>
      <c r="H1945" t="s">
        <v>30</v>
      </c>
      <c r="I1945" t="s">
        <v>6154</v>
      </c>
      <c r="J1945" t="s">
        <v>8819</v>
      </c>
      <c r="K1945" t="s">
        <v>8820</v>
      </c>
      <c r="L1945" t="s">
        <v>8829</v>
      </c>
      <c r="M1945" t="s">
        <v>1491</v>
      </c>
      <c r="N1945" t="s">
        <v>1283</v>
      </c>
      <c r="O1945" t="s">
        <v>37</v>
      </c>
      <c r="P1945" t="s">
        <v>8829</v>
      </c>
      <c r="Q1945" t="s">
        <v>38</v>
      </c>
      <c r="R1945" t="s">
        <v>1881</v>
      </c>
      <c r="S1945" t="s">
        <v>8822</v>
      </c>
      <c r="T1945" t="s">
        <v>37</v>
      </c>
      <c r="U1945" t="s">
        <v>37</v>
      </c>
      <c r="V1945" t="s">
        <v>8830</v>
      </c>
      <c r="W1945" t="s">
        <v>692</v>
      </c>
      <c r="X1945" t="s">
        <v>114</v>
      </c>
      <c r="Y1945" t="s">
        <v>4537</v>
      </c>
      <c r="Z1945" t="s">
        <v>8831</v>
      </c>
      <c r="AA1945" t="s">
        <v>44</v>
      </c>
      <c r="AB1945" t="s">
        <v>44</v>
      </c>
      <c r="AC1945" t="s">
        <v>117</v>
      </c>
      <c r="AD1945" t="s">
        <v>1288</v>
      </c>
      <c r="AE1945" t="s">
        <v>37</v>
      </c>
      <c r="AF1945" t="s">
        <v>37</v>
      </c>
      <c r="AG1945" t="s">
        <v>37</v>
      </c>
      <c r="AH1945" t="s">
        <v>37</v>
      </c>
      <c r="AI1945" t="s">
        <v>37</v>
      </c>
    </row>
    <row r="1946" spans="1:35" ht="16.850000000000001" customHeight="1">
      <c r="A1946" s="65" t="str">
        <f>IF(L1946="","",IF(COUNTIF(Wip!K:K,L1946)=0,IF(W1946="","KGB","KBB"),IF(AND(_xlfn.IFNA(VLOOKUP(L1946,Wip!K:M,3,0),"")="Y",Q1946="MTCAPPLYCONF"),"On Hold",IF(W1946="","KGB","KBB"))))</f>
        <v>KBB</v>
      </c>
      <c r="B1946" s="65">
        <f>IF(A1946="on hold", "on hold",
 IF(A1946="KGB", "Standard Shipment",
  IF(IFERROR(IFERROR(VLOOKUP(L1946, List!D:J, 7, 0), VLOOKUP(L1946&amp;"", List!D:J, 7, 0)), 0)=0,
   IF(IFERROR(IFERROR(VLOOKUP(L1946, 'CND List'!$A:$C, 3, 0), VLOOKUP(L1946&amp;"", 'CND List'!$A:$C, 3, 0)), 0)=0,
    IF(A1946="KBB", "-", ""),
    IFERROR(VLOOKUP(L1946, 'CND List'!$A:$C, 3, 0), VLOOKUP(L1946&amp;"", 'CND List'!$A:$C, 3, 0))
   ),
   IFERROR(VLOOKUP(L1946, List!D:J, 7, 0), VLOOKUP(L1946&amp;"", List!D:J, 7, 0))
  )
 )
)</f>
        <v>46126</v>
      </c>
      <c r="C1946" s="66" t="str">
        <f t="shared" si="31"/>
        <v>2026Q2</v>
      </c>
      <c r="D1946" s="67" t="str">
        <f ca="1">IF(C1946="Local Scrap","Closed",IFERROR(IF(A1946="kgb","Closed",IF(MID(C1946,5,1)="Q","Closed",LOOKUP(TODAY()-W1946, {0,31,91,181,366}, {"0-30天","31-90天","91-180天","181-365天","365天以上"}))), LOOKUP(TODAY()-Z1946, {0,31,91,181,366}, {"0-30天","31-90天","91-180天","181-365天","365天以上"})))</f>
        <v>Closed</v>
      </c>
      <c r="E1946" s="67" t="str" cm="1">
        <f t="array" ref="E1946">IF(A1946&lt;&gt;"kbb", "", IF(IFERROR(VALUE(V1946), 0)=MAX(INDEX(($A$2:$A$4929="kbb")*($L$2:$L$4929=L1946)*IFERROR(VALUE($V$2:$V$4929), 0), 0)), "最新", "歷史重複"))</f>
        <v>最新</v>
      </c>
      <c r="F1946" t="s">
        <v>8818</v>
      </c>
      <c r="G1946" t="s">
        <v>29</v>
      </c>
      <c r="H1946" t="s">
        <v>30</v>
      </c>
      <c r="I1946" t="s">
        <v>6154</v>
      </c>
      <c r="J1946" t="s">
        <v>8819</v>
      </c>
      <c r="K1946" t="s">
        <v>8820</v>
      </c>
      <c r="L1946" t="s">
        <v>8832</v>
      </c>
      <c r="M1946" t="s">
        <v>1491</v>
      </c>
      <c r="N1946" t="s">
        <v>1283</v>
      </c>
      <c r="O1946" t="s">
        <v>37</v>
      </c>
      <c r="P1946" t="s">
        <v>8832</v>
      </c>
      <c r="Q1946" t="s">
        <v>38</v>
      </c>
      <c r="R1946" t="s">
        <v>1881</v>
      </c>
      <c r="S1946" t="s">
        <v>8826</v>
      </c>
      <c r="T1946" t="s">
        <v>37</v>
      </c>
      <c r="U1946" t="s">
        <v>37</v>
      </c>
      <c r="V1946" t="s">
        <v>8833</v>
      </c>
      <c r="W1946" t="s">
        <v>113</v>
      </c>
      <c r="X1946" t="s">
        <v>114</v>
      </c>
      <c r="Y1946" t="s">
        <v>8834</v>
      </c>
      <c r="Z1946" t="s">
        <v>8835</v>
      </c>
      <c r="AA1946" t="s">
        <v>44</v>
      </c>
      <c r="AB1946" t="s">
        <v>44</v>
      </c>
      <c r="AC1946" t="s">
        <v>117</v>
      </c>
      <c r="AD1946" t="s">
        <v>1288</v>
      </c>
      <c r="AE1946" t="s">
        <v>37</v>
      </c>
      <c r="AF1946" t="s">
        <v>37</v>
      </c>
      <c r="AG1946" t="s">
        <v>37</v>
      </c>
      <c r="AH1946" t="s">
        <v>37</v>
      </c>
      <c r="AI1946" t="s">
        <v>37</v>
      </c>
    </row>
    <row r="1947" spans="1:35" ht="16.850000000000001" customHeight="1">
      <c r="A1947" s="65" t="str">
        <f>IF(L1947="","",IF(COUNTIF(Wip!K:K,L1947)=0,IF(W1947="","KGB","KBB"),IF(AND(_xlfn.IFNA(VLOOKUP(L1947,Wip!K:M,3,0),"")="Y",Q1947="MTCAPPLYCONF"),"On Hold",IF(W1947="","KGB","KBB"))))</f>
        <v>KBB</v>
      </c>
      <c r="B1947" s="65">
        <f>IF(A1947="on hold", "on hold",
 IF(A1947="KGB", "Standard Shipment",
  IF(IFERROR(IFERROR(VLOOKUP(L1947, List!D:J, 7, 0), VLOOKUP(L1947&amp;"", List!D:J, 7, 0)), 0)=0,
   IF(IFERROR(IFERROR(VLOOKUP(L1947, 'CND List'!$A:$C, 3, 0), VLOOKUP(L1947&amp;"", 'CND List'!$A:$C, 3, 0)), 0)=0,
    IF(A1947="KBB", "-", ""),
    IFERROR(VLOOKUP(L1947, 'CND List'!$A:$C, 3, 0), VLOOKUP(L1947&amp;"", 'CND List'!$A:$C, 3, 0))
   ),
   IFERROR(VLOOKUP(L1947, List!D:J, 7, 0), VLOOKUP(L1947&amp;"", List!D:J, 7, 0))
  )
 )
)</f>
        <v>46126</v>
      </c>
      <c r="C1947" s="66" t="str">
        <f t="shared" si="31"/>
        <v>2026Q2</v>
      </c>
      <c r="D1947" s="67" t="str">
        <f ca="1">IF(C1947="Local Scrap","Closed",IFERROR(IF(A1947="kgb","Closed",IF(MID(C1947,5,1)="Q","Closed",LOOKUP(TODAY()-W1947, {0,31,91,181,366}, {"0-30天","31-90天","91-180天","181-365天","365天以上"}))), LOOKUP(TODAY()-Z1947, {0,31,91,181,366}, {"0-30天","31-90天","91-180天","181-365天","365天以上"})))</f>
        <v>Closed</v>
      </c>
      <c r="E1947" s="67" t="str" cm="1">
        <f t="array" ref="E1947">IF(A1947&lt;&gt;"kbb", "", IF(IFERROR(VALUE(V1947), 0)=MAX(INDEX(($A$2:$A$4929="kbb")*($L$2:$L$4929=L1947)*IFERROR(VALUE($V$2:$V$4929), 0), 0)), "最新", "歷史重複"))</f>
        <v>最新</v>
      </c>
      <c r="F1947" t="s">
        <v>8818</v>
      </c>
      <c r="G1947" t="s">
        <v>29</v>
      </c>
      <c r="H1947" t="s">
        <v>30</v>
      </c>
      <c r="I1947" t="s">
        <v>6154</v>
      </c>
      <c r="J1947" t="s">
        <v>8819</v>
      </c>
      <c r="K1947" t="s">
        <v>8820</v>
      </c>
      <c r="L1947" t="s">
        <v>8836</v>
      </c>
      <c r="M1947" t="s">
        <v>1491</v>
      </c>
      <c r="N1947" t="s">
        <v>1283</v>
      </c>
      <c r="O1947" t="s">
        <v>37</v>
      </c>
      <c r="P1947" t="s">
        <v>8836</v>
      </c>
      <c r="Q1947" t="s">
        <v>38</v>
      </c>
      <c r="R1947" t="s">
        <v>1881</v>
      </c>
      <c r="S1947" t="s">
        <v>8826</v>
      </c>
      <c r="T1947" t="s">
        <v>37</v>
      </c>
      <c r="U1947" t="s">
        <v>37</v>
      </c>
      <c r="V1947" t="s">
        <v>8837</v>
      </c>
      <c r="W1947" t="s">
        <v>692</v>
      </c>
      <c r="X1947" t="s">
        <v>114</v>
      </c>
      <c r="Y1947" t="s">
        <v>4537</v>
      </c>
      <c r="Z1947" t="s">
        <v>8838</v>
      </c>
      <c r="AA1947" t="s">
        <v>44</v>
      </c>
      <c r="AB1947" t="s">
        <v>44</v>
      </c>
      <c r="AC1947" t="s">
        <v>117</v>
      </c>
      <c r="AD1947" t="s">
        <v>1288</v>
      </c>
      <c r="AE1947" t="s">
        <v>37</v>
      </c>
      <c r="AF1947" t="s">
        <v>37</v>
      </c>
      <c r="AG1947" t="s">
        <v>37</v>
      </c>
      <c r="AH1947" t="s">
        <v>37</v>
      </c>
      <c r="AI1947" t="s">
        <v>37</v>
      </c>
    </row>
    <row r="1948" spans="1:35" ht="16.850000000000001" customHeight="1">
      <c r="A1948" s="65" t="str">
        <f>IF(L1948="","",IF(COUNTIF(Wip!K:K,L1948)=0,IF(W1948="","KGB","KBB"),IF(AND(_xlfn.IFNA(VLOOKUP(L1948,Wip!K:M,3,0),"")="Y",Q1948="MTCAPPLYCONF"),"On Hold",IF(W1948="","KGB","KBB"))))</f>
        <v>KBB</v>
      </c>
      <c r="B1948" s="65">
        <f>IF(A1948="on hold", "on hold",
 IF(A1948="KGB", "Standard Shipment",
  IF(IFERROR(IFERROR(VLOOKUP(L1948, List!D:J, 7, 0), VLOOKUP(L1948&amp;"", List!D:J, 7, 0)), 0)=0,
   IF(IFERROR(IFERROR(VLOOKUP(L1948, 'CND List'!$A:$C, 3, 0), VLOOKUP(L1948&amp;"", 'CND List'!$A:$C, 3, 0)), 0)=0,
    IF(A1948="KBB", "-", ""),
    IFERROR(VLOOKUP(L1948, 'CND List'!$A:$C, 3, 0), VLOOKUP(L1948&amp;"", 'CND List'!$A:$C, 3, 0))
   ),
   IFERROR(VLOOKUP(L1948, List!D:J, 7, 0), VLOOKUP(L1948&amp;"", List!D:J, 7, 0))
  )
 )
)</f>
        <v>46126</v>
      </c>
      <c r="C1948" s="66" t="str">
        <f t="shared" si="31"/>
        <v>2026Q2</v>
      </c>
      <c r="D1948" s="67" t="str">
        <f ca="1">IF(C1948="Local Scrap","Closed",IFERROR(IF(A1948="kgb","Closed",IF(MID(C1948,5,1)="Q","Closed",LOOKUP(TODAY()-W1948, {0,31,91,181,366}, {"0-30天","31-90天","91-180天","181-365天","365天以上"}))), LOOKUP(TODAY()-Z1948, {0,31,91,181,366}, {"0-30天","31-90天","91-180天","181-365天","365天以上"})))</f>
        <v>Closed</v>
      </c>
      <c r="E1948" s="67" t="str" cm="1">
        <f t="array" ref="E1948">IF(A1948&lt;&gt;"kbb", "", IF(IFERROR(VALUE(V1948), 0)=MAX(INDEX(($A$2:$A$4929="kbb")*($L$2:$L$4929=L1948)*IFERROR(VALUE($V$2:$V$4929), 0), 0)), "最新", "歷史重複"))</f>
        <v>最新</v>
      </c>
      <c r="F1948" t="s">
        <v>8818</v>
      </c>
      <c r="G1948" t="s">
        <v>29</v>
      </c>
      <c r="H1948" t="s">
        <v>30</v>
      </c>
      <c r="I1948" t="s">
        <v>6154</v>
      </c>
      <c r="J1948" t="s">
        <v>8819</v>
      </c>
      <c r="K1948" t="s">
        <v>8820</v>
      </c>
      <c r="L1948" t="s">
        <v>8839</v>
      </c>
      <c r="M1948" t="s">
        <v>1491</v>
      </c>
      <c r="N1948" t="s">
        <v>1283</v>
      </c>
      <c r="O1948" t="s">
        <v>37</v>
      </c>
      <c r="P1948" t="s">
        <v>8839</v>
      </c>
      <c r="Q1948" t="s">
        <v>38</v>
      </c>
      <c r="R1948" t="s">
        <v>1881</v>
      </c>
      <c r="S1948" t="s">
        <v>8826</v>
      </c>
      <c r="T1948" t="s">
        <v>37</v>
      </c>
      <c r="U1948" t="s">
        <v>37</v>
      </c>
      <c r="V1948" t="s">
        <v>8840</v>
      </c>
      <c r="W1948" t="s">
        <v>692</v>
      </c>
      <c r="X1948" t="s">
        <v>114</v>
      </c>
      <c r="Y1948" t="s">
        <v>4537</v>
      </c>
      <c r="Z1948" t="s">
        <v>8841</v>
      </c>
      <c r="AA1948" t="s">
        <v>44</v>
      </c>
      <c r="AB1948" t="s">
        <v>44</v>
      </c>
      <c r="AC1948" t="s">
        <v>117</v>
      </c>
      <c r="AD1948" t="s">
        <v>1288</v>
      </c>
      <c r="AE1948" t="s">
        <v>37</v>
      </c>
      <c r="AF1948" t="s">
        <v>37</v>
      </c>
      <c r="AG1948" t="s">
        <v>37</v>
      </c>
      <c r="AH1948" t="s">
        <v>37</v>
      </c>
      <c r="AI1948" t="s">
        <v>37</v>
      </c>
    </row>
    <row r="1949" spans="1:35" ht="16.850000000000001" customHeight="1">
      <c r="A1949" s="65" t="str">
        <f>IF(L1949="","",IF(COUNTIF(Wip!K:K,L1949)=0,IF(W1949="","KGB","KBB"),IF(AND(_xlfn.IFNA(VLOOKUP(L1949,Wip!K:M,3,0),"")="Y",Q1949="MTCAPPLYCONF"),"On Hold",IF(W1949="","KGB","KBB"))))</f>
        <v>KBB</v>
      </c>
      <c r="B1949" s="65">
        <f>IF(A1949="on hold", "on hold",
 IF(A1949="KGB", "Standard Shipment",
  IF(IFERROR(IFERROR(VLOOKUP(L1949, List!D:J, 7, 0), VLOOKUP(L1949&amp;"", List!D:J, 7, 0)), 0)=0,
   IF(IFERROR(IFERROR(VLOOKUP(L1949, 'CND List'!$A:$C, 3, 0), VLOOKUP(L1949&amp;"", 'CND List'!$A:$C, 3, 0)), 0)=0,
    IF(A1949="KBB", "-", ""),
    IFERROR(VLOOKUP(L1949, 'CND List'!$A:$C, 3, 0), VLOOKUP(L1949&amp;"", 'CND List'!$A:$C, 3, 0))
   ),
   IFERROR(VLOOKUP(L1949, List!D:J, 7, 0), VLOOKUP(L1949&amp;"", List!D:J, 7, 0))
  )
 )
)</f>
        <v>46126</v>
      </c>
      <c r="C1949" s="66" t="str">
        <f t="shared" si="31"/>
        <v>2026Q2</v>
      </c>
      <c r="D1949" s="67" t="str">
        <f ca="1">IF(C1949="Local Scrap","Closed",IFERROR(IF(A1949="kgb","Closed",IF(MID(C1949,5,1)="Q","Closed",LOOKUP(TODAY()-W1949, {0,31,91,181,366}, {"0-30天","31-90天","91-180天","181-365天","365天以上"}))), LOOKUP(TODAY()-Z1949, {0,31,91,181,366}, {"0-30天","31-90天","91-180天","181-365天","365天以上"})))</f>
        <v>Closed</v>
      </c>
      <c r="E1949" s="67" t="str" cm="1">
        <f t="array" ref="E1949">IF(A1949&lt;&gt;"kbb", "", IF(IFERROR(VALUE(V1949), 0)=MAX(INDEX(($A$2:$A$4929="kbb")*($L$2:$L$4929=L1949)*IFERROR(VALUE($V$2:$V$4929), 0), 0)), "最新", "歷史重複"))</f>
        <v>最新</v>
      </c>
      <c r="F1949" t="s">
        <v>8818</v>
      </c>
      <c r="G1949" t="s">
        <v>29</v>
      </c>
      <c r="H1949" t="s">
        <v>30</v>
      </c>
      <c r="I1949" t="s">
        <v>6154</v>
      </c>
      <c r="J1949" t="s">
        <v>8819</v>
      </c>
      <c r="K1949" t="s">
        <v>8820</v>
      </c>
      <c r="L1949" t="s">
        <v>8842</v>
      </c>
      <c r="M1949" t="s">
        <v>5573</v>
      </c>
      <c r="N1949" t="s">
        <v>1321</v>
      </c>
      <c r="O1949" t="s">
        <v>37</v>
      </c>
      <c r="P1949" t="s">
        <v>8842</v>
      </c>
      <c r="Q1949" t="s">
        <v>38</v>
      </c>
      <c r="R1949" t="s">
        <v>1881</v>
      </c>
      <c r="S1949" t="s">
        <v>8822</v>
      </c>
      <c r="T1949" t="s">
        <v>37</v>
      </c>
      <c r="U1949" t="s">
        <v>37</v>
      </c>
      <c r="V1949" t="s">
        <v>8843</v>
      </c>
      <c r="W1949" t="s">
        <v>692</v>
      </c>
      <c r="X1949" t="s">
        <v>114</v>
      </c>
      <c r="Y1949" t="s">
        <v>4537</v>
      </c>
      <c r="Z1949" t="s">
        <v>8844</v>
      </c>
      <c r="AA1949" t="s">
        <v>44</v>
      </c>
      <c r="AB1949" t="s">
        <v>44</v>
      </c>
      <c r="AC1949" t="s">
        <v>117</v>
      </c>
      <c r="AD1949" t="s">
        <v>1288</v>
      </c>
      <c r="AE1949" t="s">
        <v>37</v>
      </c>
      <c r="AF1949" t="s">
        <v>37</v>
      </c>
      <c r="AG1949" t="s">
        <v>37</v>
      </c>
      <c r="AH1949" t="s">
        <v>37</v>
      </c>
      <c r="AI1949" t="s">
        <v>37</v>
      </c>
    </row>
    <row r="1950" spans="1:35" ht="16.850000000000001" customHeight="1">
      <c r="A1950" s="65" t="str">
        <f>IF(L1950="","",IF(COUNTIF(Wip!K:K,L1950)=0,IF(W1950="","KGB","KBB"),IF(AND(_xlfn.IFNA(VLOOKUP(L1950,Wip!K:M,3,0),"")="Y",Q1950="MTCAPPLYCONF"),"On Hold",IF(W1950="","KGB","KBB"))))</f>
        <v>KGB</v>
      </c>
      <c r="B1950" s="65" t="str">
        <f>IF(A1950="on hold", "on hold",
 IF(A1950="KGB", "Standard Shipment",
  IF(IFERROR(IFERROR(VLOOKUP(L1950, List!D:J, 7, 0), VLOOKUP(L1950&amp;"", List!D:J, 7, 0)), 0)=0,
   IF(IFERROR(IFERROR(VLOOKUP(L1950, 'CND List'!$A:$C, 3, 0), VLOOKUP(L1950&amp;"", 'CND List'!$A:$C, 3, 0)), 0)=0,
    IF(A1950="KBB", "-", ""),
    IFERROR(VLOOKUP(L1950, 'CND List'!$A:$C, 3, 0), VLOOKUP(L1950&amp;"", 'CND List'!$A:$C, 3, 0))
   ),
   IFERROR(VLOOKUP(L1950, List!D:J, 7, 0), VLOOKUP(L1950&amp;"", List!D:J, 7, 0))
  )
 )
)</f>
        <v>Standard Shipment</v>
      </c>
      <c r="C1950" s="66" t="str">
        <f t="shared" si="31"/>
        <v>Standard Shipment</v>
      </c>
      <c r="D1950" s="67" t="str">
        <f ca="1">IF(C1950="Local Scrap","Closed",IFERROR(IF(A1950="kgb","Closed",IF(MID(C1950,5,1)="Q","Closed",LOOKUP(TODAY()-W1950, {0,31,91,181,366}, {"0-30天","31-90天","91-180天","181-365天","365天以上"}))), LOOKUP(TODAY()-Z1950, {0,31,91,181,366}, {"0-30天","31-90天","91-180天","181-365天","365天以上"})))</f>
        <v>Closed</v>
      </c>
      <c r="E1950" s="67" t="str" cm="1">
        <f t="array" ref="E1950">IF(A1950&lt;&gt;"kbb", "", IF(IFERROR(VALUE(V1950), 0)=MAX(INDEX(($A$2:$A$4929="kbb")*($L$2:$L$4929=L1950)*IFERROR(VALUE($V$2:$V$4929), 0), 0)), "最新", "歷史重複"))</f>
        <v/>
      </c>
      <c r="F1950" t="s">
        <v>8818</v>
      </c>
      <c r="G1950" t="s">
        <v>29</v>
      </c>
      <c r="H1950" t="s">
        <v>30</v>
      </c>
      <c r="I1950" t="s">
        <v>6154</v>
      </c>
      <c r="J1950" t="s">
        <v>8819</v>
      </c>
      <c r="K1950" t="s">
        <v>8820</v>
      </c>
      <c r="L1950" t="s">
        <v>8845</v>
      </c>
      <c r="M1950" t="s">
        <v>1491</v>
      </c>
      <c r="N1950" t="s">
        <v>1283</v>
      </c>
      <c r="O1950" t="s">
        <v>37</v>
      </c>
      <c r="P1950" t="s">
        <v>8846</v>
      </c>
      <c r="Q1950" t="s">
        <v>38</v>
      </c>
      <c r="R1950" t="s">
        <v>1881</v>
      </c>
      <c r="S1950" t="s">
        <v>8822</v>
      </c>
      <c r="T1950" t="s">
        <v>8847</v>
      </c>
      <c r="U1950" t="s">
        <v>8120</v>
      </c>
      <c r="V1950" t="s">
        <v>8120</v>
      </c>
      <c r="W1950" t="s">
        <v>37</v>
      </c>
      <c r="X1950" t="s">
        <v>37</v>
      </c>
      <c r="Y1950" t="s">
        <v>37</v>
      </c>
      <c r="Z1950" t="s">
        <v>8848</v>
      </c>
      <c r="AA1950" t="s">
        <v>44</v>
      </c>
      <c r="AB1950" t="s">
        <v>44</v>
      </c>
      <c r="AC1950" t="s">
        <v>45</v>
      </c>
      <c r="AD1950" t="s">
        <v>1288</v>
      </c>
      <c r="AE1950" t="s">
        <v>8849</v>
      </c>
      <c r="AF1950" t="s">
        <v>48</v>
      </c>
      <c r="AG1950">
        <v>622234</v>
      </c>
      <c r="AH1950">
        <v>7.8</v>
      </c>
      <c r="AI1950">
        <v>7.8</v>
      </c>
    </row>
    <row r="1951" spans="1:35" ht="16.850000000000001" customHeight="1">
      <c r="A1951" s="65" t="str">
        <f>IF(L1951="","",IF(COUNTIF(Wip!K:K,L1951)=0,IF(W1951="","KGB","KBB"),IF(AND(_xlfn.IFNA(VLOOKUP(L1951,Wip!K:M,3,0),"")="Y",Q1951="MTCAPPLYCONF"),"On Hold",IF(W1951="","KGB","KBB"))))</f>
        <v>KGB</v>
      </c>
      <c r="B1951" s="65" t="str">
        <f>IF(A1951="on hold", "on hold",
 IF(A1951="KGB", "Standard Shipment",
  IF(IFERROR(IFERROR(VLOOKUP(L1951, List!D:J, 7, 0), VLOOKUP(L1951&amp;"", List!D:J, 7, 0)), 0)=0,
   IF(IFERROR(IFERROR(VLOOKUP(L1951, 'CND List'!$A:$C, 3, 0), VLOOKUP(L1951&amp;"", 'CND List'!$A:$C, 3, 0)), 0)=0,
    IF(A1951="KBB", "-", ""),
    IFERROR(VLOOKUP(L1951, 'CND List'!$A:$C, 3, 0), VLOOKUP(L1951&amp;"", 'CND List'!$A:$C, 3, 0))
   ),
   IFERROR(VLOOKUP(L1951, List!D:J, 7, 0), VLOOKUP(L1951&amp;"", List!D:J, 7, 0))
  )
 )
)</f>
        <v>Standard Shipment</v>
      </c>
      <c r="C1951" s="66" t="str">
        <f t="shared" si="31"/>
        <v>Standard Shipment</v>
      </c>
      <c r="D1951" s="67" t="str">
        <f ca="1">IF(C1951="Local Scrap","Closed",IFERROR(IF(A1951="kgb","Closed",IF(MID(C1951,5,1)="Q","Closed",LOOKUP(TODAY()-W1951, {0,31,91,181,366}, {"0-30天","31-90天","91-180天","181-365天","365天以上"}))), LOOKUP(TODAY()-Z1951, {0,31,91,181,366}, {"0-30天","31-90天","91-180天","181-365天","365天以上"})))</f>
        <v>Closed</v>
      </c>
      <c r="E1951" s="67" t="str" cm="1">
        <f t="array" ref="E1951">IF(A1951&lt;&gt;"kbb", "", IF(IFERROR(VALUE(V1951), 0)=MAX(INDEX(($A$2:$A$4929="kbb")*($L$2:$L$4929=L1951)*IFERROR(VALUE($V$2:$V$4929), 0), 0)), "最新", "歷史重複"))</f>
        <v/>
      </c>
      <c r="F1951" t="s">
        <v>8818</v>
      </c>
      <c r="G1951" t="s">
        <v>29</v>
      </c>
      <c r="H1951" t="s">
        <v>30</v>
      </c>
      <c r="I1951" t="s">
        <v>6154</v>
      </c>
      <c r="J1951" t="s">
        <v>8819</v>
      </c>
      <c r="K1951" t="s">
        <v>8820</v>
      </c>
      <c r="L1951" t="s">
        <v>8850</v>
      </c>
      <c r="M1951" t="s">
        <v>8222</v>
      </c>
      <c r="N1951" t="s">
        <v>2055</v>
      </c>
      <c r="O1951" t="s">
        <v>37</v>
      </c>
      <c r="P1951" t="s">
        <v>8851</v>
      </c>
      <c r="Q1951" t="s">
        <v>38</v>
      </c>
      <c r="R1951" t="s">
        <v>1881</v>
      </c>
      <c r="S1951" t="s">
        <v>8822</v>
      </c>
      <c r="T1951" t="s">
        <v>8852</v>
      </c>
      <c r="U1951" t="s">
        <v>8120</v>
      </c>
      <c r="V1951" t="s">
        <v>8120</v>
      </c>
      <c r="W1951" t="s">
        <v>37</v>
      </c>
      <c r="X1951" t="s">
        <v>37</v>
      </c>
      <c r="Y1951" t="s">
        <v>37</v>
      </c>
      <c r="Z1951" t="s">
        <v>8853</v>
      </c>
      <c r="AA1951" t="s">
        <v>44</v>
      </c>
      <c r="AB1951" t="s">
        <v>44</v>
      </c>
      <c r="AC1951" t="s">
        <v>45</v>
      </c>
      <c r="AD1951" t="s">
        <v>1288</v>
      </c>
      <c r="AE1951" t="s">
        <v>8122</v>
      </c>
      <c r="AF1951" t="s">
        <v>2122</v>
      </c>
      <c r="AG1951">
        <v>622234</v>
      </c>
      <c r="AH1951">
        <v>6.3</v>
      </c>
      <c r="AI1951">
        <v>6.3</v>
      </c>
    </row>
    <row r="1952" spans="1:35" ht="16.850000000000001" customHeight="1">
      <c r="A1952" s="65" t="str">
        <f>IF(L1952="","",IF(COUNTIF(Wip!K:K,L1952)=0,IF(W1952="","KGB","KBB"),IF(AND(_xlfn.IFNA(VLOOKUP(L1952,Wip!K:M,3,0),"")="Y",Q1952="MTCAPPLYCONF"),"On Hold",IF(W1952="","KGB","KBB"))))</f>
        <v>KBB</v>
      </c>
      <c r="B1952" s="65">
        <f>IF(A1952="on hold", "on hold",
 IF(A1952="KGB", "Standard Shipment",
  IF(IFERROR(IFERROR(VLOOKUP(L1952, List!D:J, 7, 0), VLOOKUP(L1952&amp;"", List!D:J, 7, 0)), 0)=0,
   IF(IFERROR(IFERROR(VLOOKUP(L1952, 'CND List'!$A:$C, 3, 0), VLOOKUP(L1952&amp;"", 'CND List'!$A:$C, 3, 0)), 0)=0,
    IF(A1952="KBB", "-", ""),
    IFERROR(VLOOKUP(L1952, 'CND List'!$A:$C, 3, 0), VLOOKUP(L1952&amp;"", 'CND List'!$A:$C, 3, 0))
   ),
   IFERROR(VLOOKUP(L1952, List!D:J, 7, 0), VLOOKUP(L1952&amp;"", List!D:J, 7, 0))
  )
 )
)</f>
        <v>46126</v>
      </c>
      <c r="C1952" s="66" t="str">
        <f t="shared" si="31"/>
        <v>2026Q2</v>
      </c>
      <c r="D1952" s="67" t="str">
        <f ca="1">IF(C1952="Local Scrap","Closed",IFERROR(IF(A1952="kgb","Closed",IF(MID(C1952,5,1)="Q","Closed",LOOKUP(TODAY()-W1952, {0,31,91,181,366}, {"0-30天","31-90天","91-180天","181-365天","365天以上"}))), LOOKUP(TODAY()-Z1952, {0,31,91,181,366}, {"0-30天","31-90天","91-180天","181-365天","365天以上"})))</f>
        <v>Closed</v>
      </c>
      <c r="E1952" s="67" t="str" cm="1">
        <f t="array" ref="E1952">IF(A1952&lt;&gt;"kbb", "", IF(IFERROR(VALUE(V1952), 0)=MAX(INDEX(($A$2:$A$4929="kbb")*($L$2:$L$4929=L1952)*IFERROR(VALUE($V$2:$V$4929), 0), 0)), "最新", "歷史重複"))</f>
        <v>最新</v>
      </c>
      <c r="F1952" t="s">
        <v>8818</v>
      </c>
      <c r="G1952" t="s">
        <v>29</v>
      </c>
      <c r="H1952" t="s">
        <v>30</v>
      </c>
      <c r="I1952" t="s">
        <v>6154</v>
      </c>
      <c r="J1952" t="s">
        <v>8819</v>
      </c>
      <c r="K1952" t="s">
        <v>8820</v>
      </c>
      <c r="L1952" t="s">
        <v>8854</v>
      </c>
      <c r="M1952" t="s">
        <v>1491</v>
      </c>
      <c r="N1952" t="s">
        <v>1283</v>
      </c>
      <c r="O1952" t="s">
        <v>37</v>
      </c>
      <c r="P1952" t="s">
        <v>8854</v>
      </c>
      <c r="Q1952" t="s">
        <v>38</v>
      </c>
      <c r="R1952" t="s">
        <v>1881</v>
      </c>
      <c r="S1952" t="s">
        <v>8822</v>
      </c>
      <c r="T1952" t="s">
        <v>37</v>
      </c>
      <c r="U1952" t="s">
        <v>37</v>
      </c>
      <c r="V1952" t="s">
        <v>8855</v>
      </c>
      <c r="W1952" t="s">
        <v>692</v>
      </c>
      <c r="X1952" t="s">
        <v>114</v>
      </c>
      <c r="Y1952" t="s">
        <v>4537</v>
      </c>
      <c r="Z1952" t="s">
        <v>8856</v>
      </c>
      <c r="AA1952" t="s">
        <v>44</v>
      </c>
      <c r="AB1952" t="s">
        <v>44</v>
      </c>
      <c r="AC1952" t="s">
        <v>117</v>
      </c>
      <c r="AD1952" t="s">
        <v>1288</v>
      </c>
      <c r="AE1952" t="s">
        <v>37</v>
      </c>
      <c r="AF1952" t="s">
        <v>37</v>
      </c>
      <c r="AG1952" t="s">
        <v>37</v>
      </c>
      <c r="AH1952" t="s">
        <v>37</v>
      </c>
      <c r="AI1952" t="s">
        <v>37</v>
      </c>
    </row>
    <row r="1953" spans="1:35" ht="16.850000000000001" customHeight="1">
      <c r="A1953" s="65" t="str">
        <f>IF(L1953="","",IF(COUNTIF(Wip!K:K,L1953)=0,IF(W1953="","KGB","KBB"),IF(AND(_xlfn.IFNA(VLOOKUP(L1953,Wip!K:M,3,0),"")="Y",Q1953="MTCAPPLYCONF"),"On Hold",IF(W1953="","KGB","KBB"))))</f>
        <v>KBB</v>
      </c>
      <c r="B1953" s="65">
        <f>IF(A1953="on hold", "on hold",
 IF(A1953="KGB", "Standard Shipment",
  IF(IFERROR(IFERROR(VLOOKUP(L1953, List!D:J, 7, 0), VLOOKUP(L1953&amp;"", List!D:J, 7, 0)), 0)=0,
   IF(IFERROR(IFERROR(VLOOKUP(L1953, 'CND List'!$A:$C, 3, 0), VLOOKUP(L1953&amp;"", 'CND List'!$A:$C, 3, 0)), 0)=0,
    IF(A1953="KBB", "-", ""),
    IFERROR(VLOOKUP(L1953, 'CND List'!$A:$C, 3, 0), VLOOKUP(L1953&amp;"", 'CND List'!$A:$C, 3, 0))
   ),
   IFERROR(VLOOKUP(L1953, List!D:J, 7, 0), VLOOKUP(L1953&amp;"", List!D:J, 7, 0))
  )
 )
)</f>
        <v>46281</v>
      </c>
      <c r="C1953" s="66" t="str">
        <f t="shared" si="31"/>
        <v>2026Q3</v>
      </c>
      <c r="D1953" s="67" t="str">
        <f ca="1">IF(C1953="Local Scrap","Closed",IFERROR(IF(A1953="kgb","Closed",IF(MID(C1953,5,1)="Q","Closed",LOOKUP(TODAY()-W1953, {0,31,91,181,366}, {"0-30天","31-90天","91-180天","181-365天","365天以上"}))), LOOKUP(TODAY()-Z1953, {0,31,91,181,366}, {"0-30天","31-90天","91-180天","181-365天","365天以上"})))</f>
        <v>Closed</v>
      </c>
      <c r="E1953" s="67" t="str" cm="1">
        <f t="array" ref="E1953">IF(A1953&lt;&gt;"kbb", "", IF(IFERROR(VALUE(V1953), 0)=MAX(INDEX(($A$2:$A$4929="kbb")*($L$2:$L$4929=L1953)*IFERROR(VALUE($V$2:$V$4929), 0), 0)), "最新", "歷史重複"))</f>
        <v>最新</v>
      </c>
      <c r="F1953" t="s">
        <v>8818</v>
      </c>
      <c r="G1953" t="s">
        <v>29</v>
      </c>
      <c r="H1953" t="s">
        <v>30</v>
      </c>
      <c r="I1953" t="s">
        <v>6154</v>
      </c>
      <c r="J1953" t="s">
        <v>8819</v>
      </c>
      <c r="K1953" t="s">
        <v>8820</v>
      </c>
      <c r="L1953" t="s">
        <v>8857</v>
      </c>
      <c r="M1953" t="s">
        <v>8222</v>
      </c>
      <c r="N1953" t="s">
        <v>2055</v>
      </c>
      <c r="O1953" t="s">
        <v>37</v>
      </c>
      <c r="P1953" t="s">
        <v>8857</v>
      </c>
      <c r="Q1953" t="s">
        <v>38</v>
      </c>
      <c r="R1953" t="s">
        <v>53</v>
      </c>
      <c r="S1953" t="s">
        <v>8822</v>
      </c>
      <c r="T1953" t="s">
        <v>37</v>
      </c>
      <c r="U1953" t="s">
        <v>37</v>
      </c>
      <c r="V1953" t="s">
        <v>8858</v>
      </c>
      <c r="W1953" t="s">
        <v>1252</v>
      </c>
      <c r="X1953" t="s">
        <v>1253</v>
      </c>
      <c r="Y1953" t="s">
        <v>8859</v>
      </c>
      <c r="Z1953" t="s">
        <v>8860</v>
      </c>
      <c r="AA1953" t="s">
        <v>44</v>
      </c>
      <c r="AB1953" t="s">
        <v>44</v>
      </c>
      <c r="AC1953" t="s">
        <v>1256</v>
      </c>
      <c r="AD1953" t="s">
        <v>1288</v>
      </c>
      <c r="AE1953" t="s">
        <v>37</v>
      </c>
      <c r="AF1953" t="s">
        <v>37</v>
      </c>
      <c r="AG1953" t="s">
        <v>37</v>
      </c>
      <c r="AH1953" t="s">
        <v>37</v>
      </c>
      <c r="AI1953" t="s">
        <v>37</v>
      </c>
    </row>
    <row r="1954" spans="1:35" ht="16.850000000000001" customHeight="1">
      <c r="A1954" s="65" t="str">
        <f>IF(L1954="","",IF(COUNTIF(Wip!K:K,L1954)=0,IF(W1954="","KGB","KBB"),IF(AND(_xlfn.IFNA(VLOOKUP(L1954,Wip!K:M,3,0),"")="Y",Q1954="MTCAPPLYCONF"),"On Hold",IF(W1954="","KGB","KBB"))))</f>
        <v>KGB</v>
      </c>
      <c r="B1954" s="65" t="str">
        <f>IF(A1954="on hold", "on hold",
 IF(A1954="KGB", "Standard Shipment",
  IF(IFERROR(IFERROR(VLOOKUP(L1954, List!D:J, 7, 0), VLOOKUP(L1954&amp;"", List!D:J, 7, 0)), 0)=0,
   IF(IFERROR(IFERROR(VLOOKUP(L1954, 'CND List'!$A:$C, 3, 0), VLOOKUP(L1954&amp;"", 'CND List'!$A:$C, 3, 0)), 0)=0,
    IF(A1954="KBB", "-", ""),
    IFERROR(VLOOKUP(L1954, 'CND List'!$A:$C, 3, 0), VLOOKUP(L1954&amp;"", 'CND List'!$A:$C, 3, 0))
   ),
   IFERROR(VLOOKUP(L1954, List!D:J, 7, 0), VLOOKUP(L1954&amp;"", List!D:J, 7, 0))
  )
 )
)</f>
        <v>Standard Shipment</v>
      </c>
      <c r="C1954" s="66" t="str">
        <f t="shared" si="31"/>
        <v>Standard Shipment</v>
      </c>
      <c r="D1954" s="67" t="str">
        <f ca="1">IF(C1954="Local Scrap","Closed",IFERROR(IF(A1954="kgb","Closed",IF(MID(C1954,5,1)="Q","Closed",LOOKUP(TODAY()-W1954, {0,31,91,181,366}, {"0-30天","31-90天","91-180天","181-365天","365天以上"}))), LOOKUP(TODAY()-Z1954, {0,31,91,181,366}, {"0-30天","31-90天","91-180天","181-365天","365天以上"})))</f>
        <v>Closed</v>
      </c>
      <c r="E1954" s="67" t="str" cm="1">
        <f t="array" ref="E1954">IF(A1954&lt;&gt;"kbb", "", IF(IFERROR(VALUE(V1954), 0)=MAX(INDEX(($A$2:$A$4929="kbb")*($L$2:$L$4929=L1954)*IFERROR(VALUE($V$2:$V$4929), 0), 0)), "最新", "歷史重複"))</f>
        <v/>
      </c>
      <c r="F1954" t="s">
        <v>8861</v>
      </c>
      <c r="G1954" t="s">
        <v>29</v>
      </c>
      <c r="H1954" t="s">
        <v>30</v>
      </c>
      <c r="I1954" t="s">
        <v>6154</v>
      </c>
      <c r="J1954" t="s">
        <v>8862</v>
      </c>
      <c r="K1954" t="s">
        <v>8863</v>
      </c>
      <c r="L1954" t="s">
        <v>8864</v>
      </c>
      <c r="M1954" t="s">
        <v>7281</v>
      </c>
      <c r="N1954" t="s">
        <v>7282</v>
      </c>
      <c r="O1954" t="s">
        <v>37</v>
      </c>
      <c r="P1954" t="s">
        <v>8865</v>
      </c>
      <c r="Q1954" t="s">
        <v>38</v>
      </c>
      <c r="R1954" t="s">
        <v>1881</v>
      </c>
      <c r="S1954" t="s">
        <v>8866</v>
      </c>
      <c r="T1954" t="s">
        <v>8867</v>
      </c>
      <c r="U1954" t="s">
        <v>8609</v>
      </c>
      <c r="V1954" t="s">
        <v>8609</v>
      </c>
      <c r="W1954" t="s">
        <v>37</v>
      </c>
      <c r="X1954" t="s">
        <v>37</v>
      </c>
      <c r="Y1954" t="s">
        <v>37</v>
      </c>
      <c r="Z1954" t="s">
        <v>8868</v>
      </c>
      <c r="AA1954" t="s">
        <v>44</v>
      </c>
      <c r="AB1954" t="s">
        <v>44</v>
      </c>
      <c r="AC1954" t="s">
        <v>45</v>
      </c>
      <c r="AD1954" t="s">
        <v>1302</v>
      </c>
      <c r="AE1954" t="s">
        <v>8668</v>
      </c>
      <c r="AF1954" t="s">
        <v>2526</v>
      </c>
      <c r="AG1954">
        <v>622180</v>
      </c>
      <c r="AH1954">
        <v>5.3</v>
      </c>
      <c r="AI1954">
        <v>5.3</v>
      </c>
    </row>
    <row r="1955" spans="1:35" ht="16.850000000000001" customHeight="1">
      <c r="A1955" s="65" t="str">
        <f>IF(L1955="","",IF(COUNTIF(Wip!K:K,L1955)=0,IF(W1955="","KGB","KBB"),IF(AND(_xlfn.IFNA(VLOOKUP(L1955,Wip!K:M,3,0),"")="Y",Q1955="MTCAPPLYCONF"),"On Hold",IF(W1955="","KGB","KBB"))))</f>
        <v>KGB</v>
      </c>
      <c r="B1955" s="65" t="str">
        <f>IF(A1955="on hold", "on hold",
 IF(A1955="KGB", "Standard Shipment",
  IF(IFERROR(IFERROR(VLOOKUP(L1955, List!D:J, 7, 0), VLOOKUP(L1955&amp;"", List!D:J, 7, 0)), 0)=0,
   IF(IFERROR(IFERROR(VLOOKUP(L1955, 'CND List'!$A:$C, 3, 0), VLOOKUP(L1955&amp;"", 'CND List'!$A:$C, 3, 0)), 0)=0,
    IF(A1955="KBB", "-", ""),
    IFERROR(VLOOKUP(L1955, 'CND List'!$A:$C, 3, 0), VLOOKUP(L1955&amp;"", 'CND List'!$A:$C, 3, 0))
   ),
   IFERROR(VLOOKUP(L1955, List!D:J, 7, 0), VLOOKUP(L1955&amp;"", List!D:J, 7, 0))
  )
 )
)</f>
        <v>Standard Shipment</v>
      </c>
      <c r="C1955" s="66" t="str">
        <f t="shared" si="31"/>
        <v>Standard Shipment</v>
      </c>
      <c r="D1955" s="67" t="str">
        <f ca="1">IF(C1955="Local Scrap","Closed",IFERROR(IF(A1955="kgb","Closed",IF(MID(C1955,5,1)="Q","Closed",LOOKUP(TODAY()-W1955, {0,31,91,181,366}, {"0-30天","31-90天","91-180天","181-365天","365天以上"}))), LOOKUP(TODAY()-Z1955, {0,31,91,181,366}, {"0-30天","31-90天","91-180天","181-365天","365天以上"})))</f>
        <v>Closed</v>
      </c>
      <c r="E1955" s="67" t="str" cm="1">
        <f t="array" ref="E1955">IF(A1955&lt;&gt;"kbb", "", IF(IFERROR(VALUE(V1955), 0)=MAX(INDEX(($A$2:$A$4929="kbb")*($L$2:$L$4929=L1955)*IFERROR(VALUE($V$2:$V$4929), 0), 0)), "最新", "歷史重複"))</f>
        <v/>
      </c>
      <c r="F1955" t="s">
        <v>8861</v>
      </c>
      <c r="G1955" t="s">
        <v>29</v>
      </c>
      <c r="H1955" t="s">
        <v>30</v>
      </c>
      <c r="I1955" t="s">
        <v>6154</v>
      </c>
      <c r="J1955" t="s">
        <v>8862</v>
      </c>
      <c r="K1955" t="s">
        <v>8863</v>
      </c>
      <c r="L1955" t="s">
        <v>8869</v>
      </c>
      <c r="M1955" t="s">
        <v>2340</v>
      </c>
      <c r="N1955" t="s">
        <v>1843</v>
      </c>
      <c r="O1955" t="s">
        <v>37</v>
      </c>
      <c r="P1955" t="s">
        <v>8870</v>
      </c>
      <c r="Q1955" t="s">
        <v>38</v>
      </c>
      <c r="R1955" t="s">
        <v>1881</v>
      </c>
      <c r="S1955" t="s">
        <v>8866</v>
      </c>
      <c r="T1955" t="s">
        <v>8871</v>
      </c>
      <c r="U1955" t="s">
        <v>8609</v>
      </c>
      <c r="V1955" t="s">
        <v>8609</v>
      </c>
      <c r="W1955" t="s">
        <v>37</v>
      </c>
      <c r="X1955" t="s">
        <v>37</v>
      </c>
      <c r="Y1955" t="s">
        <v>37</v>
      </c>
      <c r="Z1955" t="s">
        <v>8872</v>
      </c>
      <c r="AA1955" t="s">
        <v>44</v>
      </c>
      <c r="AB1955" t="s">
        <v>44</v>
      </c>
      <c r="AC1955" t="s">
        <v>45</v>
      </c>
      <c r="AD1955" t="s">
        <v>1847</v>
      </c>
      <c r="AE1955" t="s">
        <v>8668</v>
      </c>
      <c r="AF1955" t="s">
        <v>2317</v>
      </c>
      <c r="AG1955">
        <v>622180</v>
      </c>
      <c r="AH1955">
        <v>6.3</v>
      </c>
      <c r="AI1955">
        <v>6.3</v>
      </c>
    </row>
    <row r="1956" spans="1:35" ht="16.850000000000001" customHeight="1">
      <c r="A1956" s="65" t="str">
        <f>IF(L1956="","",IF(COUNTIF(Wip!K:K,L1956)=0,IF(W1956="","KGB","KBB"),IF(AND(_xlfn.IFNA(VLOOKUP(L1956,Wip!K:M,3,0),"")="Y",Q1956="MTCAPPLYCONF"),"On Hold",IF(W1956="","KGB","KBB"))))</f>
        <v>KBB</v>
      </c>
      <c r="B1956" s="65" t="str">
        <f>IF(A1956="on hold", "on hold",
 IF(A1956="KGB", "Standard Shipment",
  IF(IFERROR(IFERROR(VLOOKUP(L1956, List!D:J, 7, 0), VLOOKUP(L1956&amp;"", List!D:J, 7, 0)), 0)=0,
   IF(IFERROR(IFERROR(VLOOKUP(L1956, 'CND List'!$A:$C, 3, 0), VLOOKUP(L1956&amp;"", 'CND List'!$A:$C, 3, 0)), 0)=0,
    IF(A1956="KBB", "-", ""),
    IFERROR(VLOOKUP(L1956, 'CND List'!$A:$C, 3, 0), VLOOKUP(L1956&amp;"", 'CND List'!$A:$C, 3, 0))
   ),
   IFERROR(VLOOKUP(L1956, List!D:J, 7, 0), VLOOKUP(L1956&amp;"", List!D:J, 7, 0))
  )
 )
)</f>
        <v>-</v>
      </c>
      <c r="C1956" s="66" t="str">
        <f t="shared" si="31"/>
        <v>wait for return customer</v>
      </c>
      <c r="D1956" s="67" t="str">
        <f ca="1">IF(C1956="Local Scrap","Closed",IFERROR(IF(A1956="kgb","Closed",IF(MID(C1956,5,1)="Q","Closed",LOOKUP(TODAY()-W1956, {0,31,91,181,366}, {"0-30天","31-90天","91-180天","181-365天","365天以上"}))), LOOKUP(TODAY()-Z1956, {0,31,91,181,366}, {"0-30天","31-90天","91-180天","181-365天","365天以上"})))</f>
        <v>181-365天</v>
      </c>
      <c r="E1956" s="67" t="str" cm="1">
        <f t="array" ref="E1956">IF(A1956&lt;&gt;"kbb", "", IF(IFERROR(VALUE(V1956), 0)=MAX(INDEX(($A$2:$A$4929="kbb")*($L$2:$L$4929=L1956)*IFERROR(VALUE($V$2:$V$4929), 0), 0)), "最新", "歷史重複"))</f>
        <v>最新</v>
      </c>
      <c r="F1956" t="s">
        <v>8861</v>
      </c>
      <c r="G1956" t="s">
        <v>29</v>
      </c>
      <c r="H1956" t="s">
        <v>30</v>
      </c>
      <c r="I1956" t="s">
        <v>6154</v>
      </c>
      <c r="J1956" t="s">
        <v>8862</v>
      </c>
      <c r="K1956" t="s">
        <v>8863</v>
      </c>
      <c r="L1956" t="s">
        <v>8873</v>
      </c>
      <c r="M1956" t="s">
        <v>1259</v>
      </c>
      <c r="N1956" t="s">
        <v>1260</v>
      </c>
      <c r="O1956" t="s">
        <v>37</v>
      </c>
      <c r="P1956" t="s">
        <v>8873</v>
      </c>
      <c r="Q1956" t="s">
        <v>38</v>
      </c>
      <c r="R1956" t="s">
        <v>39</v>
      </c>
      <c r="S1956" t="s">
        <v>8866</v>
      </c>
      <c r="T1956" t="s">
        <v>37</v>
      </c>
      <c r="U1956" t="s">
        <v>37</v>
      </c>
      <c r="V1956" t="s">
        <v>8874</v>
      </c>
      <c r="W1956" t="s">
        <v>517</v>
      </c>
      <c r="X1956" t="s">
        <v>114</v>
      </c>
      <c r="Y1956" t="s">
        <v>518</v>
      </c>
      <c r="Z1956" t="s">
        <v>8875</v>
      </c>
      <c r="AA1956" t="s">
        <v>44</v>
      </c>
      <c r="AB1956" t="s">
        <v>44</v>
      </c>
      <c r="AC1956" t="s">
        <v>117</v>
      </c>
      <c r="AD1956" t="s">
        <v>1257</v>
      </c>
      <c r="AE1956" t="s">
        <v>37</v>
      </c>
      <c r="AF1956" t="s">
        <v>37</v>
      </c>
      <c r="AG1956" t="s">
        <v>37</v>
      </c>
      <c r="AH1956" t="s">
        <v>37</v>
      </c>
      <c r="AI1956" t="s">
        <v>37</v>
      </c>
    </row>
    <row r="1957" spans="1:35" ht="16.850000000000001" customHeight="1">
      <c r="A1957" s="65" t="str">
        <f>IF(L1957="","",IF(COUNTIF(Wip!K:K,L1957)=0,IF(W1957="","KGB","KBB"),IF(AND(_xlfn.IFNA(VLOOKUP(L1957,Wip!K:M,3,0),"")="Y",Q1957="MTCAPPLYCONF"),"On Hold",IF(W1957="","KGB","KBB"))))</f>
        <v>KGB</v>
      </c>
      <c r="B1957" s="65" t="str">
        <f>IF(A1957="on hold", "on hold",
 IF(A1957="KGB", "Standard Shipment",
  IF(IFERROR(IFERROR(VLOOKUP(L1957, List!D:J, 7, 0), VLOOKUP(L1957&amp;"", List!D:J, 7, 0)), 0)=0,
   IF(IFERROR(IFERROR(VLOOKUP(L1957, 'CND List'!$A:$C, 3, 0), VLOOKUP(L1957&amp;"", 'CND List'!$A:$C, 3, 0)), 0)=0,
    IF(A1957="KBB", "-", ""),
    IFERROR(VLOOKUP(L1957, 'CND List'!$A:$C, 3, 0), VLOOKUP(L1957&amp;"", 'CND List'!$A:$C, 3, 0))
   ),
   IFERROR(VLOOKUP(L1957, List!D:J, 7, 0), VLOOKUP(L1957&amp;"", List!D:J, 7, 0))
  )
 )
)</f>
        <v>Standard Shipment</v>
      </c>
      <c r="C1957" s="66" t="str">
        <f t="shared" si="31"/>
        <v>Standard Shipment</v>
      </c>
      <c r="D1957" s="67" t="str">
        <f ca="1">IF(C1957="Local Scrap","Closed",IFERROR(IF(A1957="kgb","Closed",IF(MID(C1957,5,1)="Q","Closed",LOOKUP(TODAY()-W1957, {0,31,91,181,366}, {"0-30天","31-90天","91-180天","181-365天","365天以上"}))), LOOKUP(TODAY()-Z1957, {0,31,91,181,366}, {"0-30天","31-90天","91-180天","181-365天","365天以上"})))</f>
        <v>Closed</v>
      </c>
      <c r="E1957" s="67" t="str" cm="1">
        <f t="array" ref="E1957">IF(A1957&lt;&gt;"kbb", "", IF(IFERROR(VALUE(V1957), 0)=MAX(INDEX(($A$2:$A$4929="kbb")*($L$2:$L$4929=L1957)*IFERROR(VALUE($V$2:$V$4929), 0), 0)), "最新", "歷史重複"))</f>
        <v/>
      </c>
      <c r="F1957" t="s">
        <v>8861</v>
      </c>
      <c r="G1957" t="s">
        <v>29</v>
      </c>
      <c r="H1957" t="s">
        <v>30</v>
      </c>
      <c r="I1957" t="s">
        <v>6154</v>
      </c>
      <c r="J1957" t="s">
        <v>8862</v>
      </c>
      <c r="K1957" t="s">
        <v>8863</v>
      </c>
      <c r="L1957" t="s">
        <v>8876</v>
      </c>
      <c r="M1957" t="s">
        <v>4205</v>
      </c>
      <c r="N1957" t="s">
        <v>1858</v>
      </c>
      <c r="O1957" t="s">
        <v>37</v>
      </c>
      <c r="P1957" t="s">
        <v>8877</v>
      </c>
      <c r="Q1957" t="s">
        <v>38</v>
      </c>
      <c r="R1957" t="s">
        <v>1881</v>
      </c>
      <c r="S1957" t="s">
        <v>8866</v>
      </c>
      <c r="T1957" t="s">
        <v>8878</v>
      </c>
      <c r="U1957" t="s">
        <v>8609</v>
      </c>
      <c r="V1957" t="s">
        <v>8609</v>
      </c>
      <c r="W1957" t="s">
        <v>37</v>
      </c>
      <c r="X1957" t="s">
        <v>37</v>
      </c>
      <c r="Y1957" t="s">
        <v>37</v>
      </c>
      <c r="Z1957" t="s">
        <v>8879</v>
      </c>
      <c r="AA1957" t="s">
        <v>44</v>
      </c>
      <c r="AB1957" t="s">
        <v>44</v>
      </c>
      <c r="AC1957" t="s">
        <v>45</v>
      </c>
      <c r="AD1957" t="s">
        <v>1302</v>
      </c>
      <c r="AE1957" t="s">
        <v>8668</v>
      </c>
      <c r="AF1957" t="s">
        <v>2220</v>
      </c>
      <c r="AG1957">
        <v>622180</v>
      </c>
      <c r="AH1957">
        <v>6</v>
      </c>
      <c r="AI1957">
        <v>6</v>
      </c>
    </row>
    <row r="1958" spans="1:35" ht="16.850000000000001" customHeight="1">
      <c r="A1958" s="65" t="str">
        <f>IF(L1958="","",IF(COUNTIF(Wip!K:K,L1958)=0,IF(W1958="","KGB","KBB"),IF(AND(_xlfn.IFNA(VLOOKUP(L1958,Wip!K:M,3,0),"")="Y",Q1958="MTCAPPLYCONF"),"On Hold",IF(W1958="","KGB","KBB"))))</f>
        <v>KGB</v>
      </c>
      <c r="B1958" s="65" t="str">
        <f>IF(A1958="on hold", "on hold",
 IF(A1958="KGB", "Standard Shipment",
  IF(IFERROR(IFERROR(VLOOKUP(L1958, List!D:J, 7, 0), VLOOKUP(L1958&amp;"", List!D:J, 7, 0)), 0)=0,
   IF(IFERROR(IFERROR(VLOOKUP(L1958, 'CND List'!$A:$C, 3, 0), VLOOKUP(L1958&amp;"", 'CND List'!$A:$C, 3, 0)), 0)=0,
    IF(A1958="KBB", "-", ""),
    IFERROR(VLOOKUP(L1958, 'CND List'!$A:$C, 3, 0), VLOOKUP(L1958&amp;"", 'CND List'!$A:$C, 3, 0))
   ),
   IFERROR(VLOOKUP(L1958, List!D:J, 7, 0), VLOOKUP(L1958&amp;"", List!D:J, 7, 0))
  )
 )
)</f>
        <v>Standard Shipment</v>
      </c>
      <c r="C1958" s="66" t="str">
        <f t="shared" si="31"/>
        <v>Standard Shipment</v>
      </c>
      <c r="D1958" s="67" t="str">
        <f ca="1">IF(C1958="Local Scrap","Closed",IFERROR(IF(A1958="kgb","Closed",IF(MID(C1958,5,1)="Q","Closed",LOOKUP(TODAY()-W1958, {0,31,91,181,366}, {"0-30天","31-90天","91-180天","181-365天","365天以上"}))), LOOKUP(TODAY()-Z1958, {0,31,91,181,366}, {"0-30天","31-90天","91-180天","181-365天","365天以上"})))</f>
        <v>Closed</v>
      </c>
      <c r="E1958" s="67" t="str" cm="1">
        <f t="array" ref="E1958">IF(A1958&lt;&gt;"kbb", "", IF(IFERROR(VALUE(V1958), 0)=MAX(INDEX(($A$2:$A$4929="kbb")*($L$2:$L$4929=L1958)*IFERROR(VALUE($V$2:$V$4929), 0), 0)), "最新", "歷史重複"))</f>
        <v/>
      </c>
      <c r="F1958" t="s">
        <v>8861</v>
      </c>
      <c r="G1958" t="s">
        <v>29</v>
      </c>
      <c r="H1958" t="s">
        <v>30</v>
      </c>
      <c r="I1958" t="s">
        <v>6154</v>
      </c>
      <c r="J1958" t="s">
        <v>8862</v>
      </c>
      <c r="K1958" t="s">
        <v>8863</v>
      </c>
      <c r="L1958" t="s">
        <v>8880</v>
      </c>
      <c r="M1958" t="s">
        <v>8291</v>
      </c>
      <c r="N1958" t="s">
        <v>1570</v>
      </c>
      <c r="O1958" t="s">
        <v>37</v>
      </c>
      <c r="P1958" t="s">
        <v>8881</v>
      </c>
      <c r="Q1958" t="s">
        <v>38</v>
      </c>
      <c r="R1958" t="s">
        <v>1881</v>
      </c>
      <c r="S1958" t="s">
        <v>8866</v>
      </c>
      <c r="T1958" t="s">
        <v>8882</v>
      </c>
      <c r="U1958" t="s">
        <v>8883</v>
      </c>
      <c r="V1958" t="s">
        <v>8883</v>
      </c>
      <c r="W1958" t="s">
        <v>37</v>
      </c>
      <c r="X1958" t="s">
        <v>37</v>
      </c>
      <c r="Y1958" t="s">
        <v>37</v>
      </c>
      <c r="Z1958" t="s">
        <v>8884</v>
      </c>
      <c r="AA1958" t="s">
        <v>44</v>
      </c>
      <c r="AB1958" t="s">
        <v>44</v>
      </c>
      <c r="AC1958" t="s">
        <v>45</v>
      </c>
      <c r="AD1958" t="s">
        <v>1532</v>
      </c>
      <c r="AE1958" t="s">
        <v>8062</v>
      </c>
      <c r="AF1958" t="s">
        <v>1918</v>
      </c>
      <c r="AG1958">
        <v>622148</v>
      </c>
      <c r="AH1958">
        <v>5.7</v>
      </c>
      <c r="AI1958">
        <v>5.7</v>
      </c>
    </row>
    <row r="1959" spans="1:35" ht="16.850000000000001" customHeight="1">
      <c r="A1959" s="65" t="str">
        <f>IF(L1959="","",IF(COUNTIF(Wip!K:K,L1959)=0,IF(W1959="","KGB","KBB"),IF(AND(_xlfn.IFNA(VLOOKUP(L1959,Wip!K:M,3,0),"")="Y",Q1959="MTCAPPLYCONF"),"On Hold",IF(W1959="","KGB","KBB"))))</f>
        <v>KBB</v>
      </c>
      <c r="B1959" s="65" t="str">
        <f>IF(A1959="on hold", "on hold",
 IF(A1959="KGB", "Standard Shipment",
  IF(IFERROR(IFERROR(VLOOKUP(L1959, List!D:J, 7, 0), VLOOKUP(L1959&amp;"", List!D:J, 7, 0)), 0)=0,
   IF(IFERROR(IFERROR(VLOOKUP(L1959, 'CND List'!$A:$C, 3, 0), VLOOKUP(L1959&amp;"", 'CND List'!$A:$C, 3, 0)), 0)=0,
    IF(A1959="KBB", "-", ""),
    IFERROR(VLOOKUP(L1959, 'CND List'!$A:$C, 3, 0), VLOOKUP(L1959&amp;"", 'CND List'!$A:$C, 3, 0))
   ),
   IFERROR(VLOOKUP(L1959, List!D:J, 7, 0), VLOOKUP(L1959&amp;"", List!D:J, 7, 0))
  )
 )
)</f>
        <v>-</v>
      </c>
      <c r="C1959" s="66" t="str">
        <f t="shared" si="31"/>
        <v>wait for return customer</v>
      </c>
      <c r="D1959" s="67" t="str">
        <f ca="1">IF(C1959="Local Scrap","Closed",IFERROR(IF(A1959="kgb","Closed",IF(MID(C1959,5,1)="Q","Closed",LOOKUP(TODAY()-W1959, {0,31,91,181,366}, {"0-30天","31-90天","91-180天","181-365天","365天以上"}))), LOOKUP(TODAY()-Z1959, {0,31,91,181,366}, {"0-30天","31-90天","91-180天","181-365天","365天以上"})))</f>
        <v>181-365天</v>
      </c>
      <c r="E1959" s="67" t="str" cm="1">
        <f t="array" ref="E1959">IF(A1959&lt;&gt;"kbb", "", IF(IFERROR(VALUE(V1959), 0)=MAX(INDEX(($A$2:$A$4929="kbb")*($L$2:$L$4929=L1959)*IFERROR(VALUE($V$2:$V$4929), 0), 0)), "最新", "歷史重複"))</f>
        <v>最新</v>
      </c>
      <c r="F1959" t="s">
        <v>8861</v>
      </c>
      <c r="G1959" t="s">
        <v>29</v>
      </c>
      <c r="H1959" t="s">
        <v>30</v>
      </c>
      <c r="I1959" t="s">
        <v>6154</v>
      </c>
      <c r="J1959" t="s">
        <v>8862</v>
      </c>
      <c r="K1959" t="s">
        <v>8863</v>
      </c>
      <c r="L1959" t="s">
        <v>8885</v>
      </c>
      <c r="M1959" t="s">
        <v>2466</v>
      </c>
      <c r="N1959" t="s">
        <v>2192</v>
      </c>
      <c r="O1959" t="s">
        <v>37</v>
      </c>
      <c r="P1959" t="s">
        <v>8885</v>
      </c>
      <c r="Q1959" t="s">
        <v>38</v>
      </c>
      <c r="R1959" t="s">
        <v>53</v>
      </c>
      <c r="S1959" t="s">
        <v>8866</v>
      </c>
      <c r="T1959" t="s">
        <v>37</v>
      </c>
      <c r="U1959" t="s">
        <v>37</v>
      </c>
      <c r="V1959" t="s">
        <v>8886</v>
      </c>
      <c r="W1959" t="s">
        <v>1252</v>
      </c>
      <c r="X1959" t="s">
        <v>1253</v>
      </c>
      <c r="Y1959" t="s">
        <v>8887</v>
      </c>
      <c r="Z1959" t="s">
        <v>8888</v>
      </c>
      <c r="AA1959" t="s">
        <v>44</v>
      </c>
      <c r="AB1959" t="s">
        <v>44</v>
      </c>
      <c r="AC1959" t="s">
        <v>1256</v>
      </c>
      <c r="AD1959" t="s">
        <v>1847</v>
      </c>
      <c r="AE1959" t="s">
        <v>37</v>
      </c>
      <c r="AF1959" t="s">
        <v>37</v>
      </c>
      <c r="AG1959" t="s">
        <v>37</v>
      </c>
      <c r="AH1959" t="s">
        <v>37</v>
      </c>
      <c r="AI1959" t="s">
        <v>37</v>
      </c>
    </row>
    <row r="1960" spans="1:35" ht="16.850000000000001" customHeight="1">
      <c r="A1960" s="65" t="str">
        <f>IF(L1960="","",IF(COUNTIF(Wip!K:K,L1960)=0,IF(W1960="","KGB","KBB"),IF(AND(_xlfn.IFNA(VLOOKUP(L1960,Wip!K:M,3,0),"")="Y",Q1960="MTCAPPLYCONF"),"On Hold",IF(W1960="","KGB","KBB"))))</f>
        <v>KBB</v>
      </c>
      <c r="B1960" s="65" t="str">
        <f>IF(A1960="on hold", "on hold",
 IF(A1960="KGB", "Standard Shipment",
  IF(IFERROR(IFERROR(VLOOKUP(L1960, List!D:J, 7, 0), VLOOKUP(L1960&amp;"", List!D:J, 7, 0)), 0)=0,
   IF(IFERROR(IFERROR(VLOOKUP(L1960, 'CND List'!$A:$C, 3, 0), VLOOKUP(L1960&amp;"", 'CND List'!$A:$C, 3, 0)), 0)=0,
    IF(A1960="KBB", "-", ""),
    IFERROR(VLOOKUP(L1960, 'CND List'!$A:$C, 3, 0), VLOOKUP(L1960&amp;"", 'CND List'!$A:$C, 3, 0))
   ),
   IFERROR(VLOOKUP(L1960, List!D:J, 7, 0), VLOOKUP(L1960&amp;"", List!D:J, 7, 0))
  )
 )
)</f>
        <v>-</v>
      </c>
      <c r="C1960" s="66" t="str">
        <f t="shared" si="31"/>
        <v>wait for return customer</v>
      </c>
      <c r="D1960" s="67" t="str">
        <f ca="1">IF(C1960="Local Scrap","Closed",IFERROR(IF(A1960="kgb","Closed",IF(MID(C1960,5,1)="Q","Closed",LOOKUP(TODAY()-W1960, {0,31,91,181,366}, {"0-30天","31-90天","91-180天","181-365天","365天以上"}))), LOOKUP(TODAY()-Z1960, {0,31,91,181,366}, {"0-30天","31-90天","91-180天","181-365天","365天以上"})))</f>
        <v>181-365天</v>
      </c>
      <c r="E1960" s="67" t="str" cm="1">
        <f t="array" ref="E1960">IF(A1960&lt;&gt;"kbb", "", IF(IFERROR(VALUE(V1960), 0)=MAX(INDEX(($A$2:$A$4929="kbb")*($L$2:$L$4929=L1960)*IFERROR(VALUE($V$2:$V$4929), 0), 0)), "最新", "歷史重複"))</f>
        <v>最新</v>
      </c>
      <c r="F1960" t="s">
        <v>8861</v>
      </c>
      <c r="G1960" t="s">
        <v>29</v>
      </c>
      <c r="H1960" t="s">
        <v>30</v>
      </c>
      <c r="I1960" t="s">
        <v>6154</v>
      </c>
      <c r="J1960" t="s">
        <v>8862</v>
      </c>
      <c r="K1960" t="s">
        <v>8863</v>
      </c>
      <c r="L1960" t="s">
        <v>8889</v>
      </c>
      <c r="M1960" t="s">
        <v>4170</v>
      </c>
      <c r="N1960" t="s">
        <v>4171</v>
      </c>
      <c r="O1960" t="s">
        <v>37</v>
      </c>
      <c r="P1960" t="s">
        <v>8889</v>
      </c>
      <c r="Q1960" t="s">
        <v>38</v>
      </c>
      <c r="R1960" t="s">
        <v>39</v>
      </c>
      <c r="S1960" t="s">
        <v>8866</v>
      </c>
      <c r="T1960" t="s">
        <v>37</v>
      </c>
      <c r="U1960" t="s">
        <v>37</v>
      </c>
      <c r="V1960" t="s">
        <v>8890</v>
      </c>
      <c r="W1960" t="s">
        <v>517</v>
      </c>
      <c r="X1960" t="s">
        <v>114</v>
      </c>
      <c r="Y1960" t="s">
        <v>518</v>
      </c>
      <c r="Z1960" t="s">
        <v>8891</v>
      </c>
      <c r="AA1960" t="s">
        <v>44</v>
      </c>
      <c r="AB1960" t="s">
        <v>44</v>
      </c>
      <c r="AC1960" t="s">
        <v>117</v>
      </c>
      <c r="AD1960" t="s">
        <v>1302</v>
      </c>
      <c r="AE1960" t="s">
        <v>37</v>
      </c>
      <c r="AF1960" t="s">
        <v>37</v>
      </c>
      <c r="AG1960" t="s">
        <v>37</v>
      </c>
      <c r="AH1960" t="s">
        <v>37</v>
      </c>
      <c r="AI1960" t="s">
        <v>37</v>
      </c>
    </row>
    <row r="1961" spans="1:35" ht="16.850000000000001" customHeight="1">
      <c r="A1961" s="65" t="str">
        <f>IF(L1961="","",IF(COUNTIF(Wip!K:K,L1961)=0,IF(W1961="","KGB","KBB"),IF(AND(_xlfn.IFNA(VLOOKUP(L1961,Wip!K:M,3,0),"")="Y",Q1961="MTCAPPLYCONF"),"On Hold",IF(W1961="","KGB","KBB"))))</f>
        <v>KBB</v>
      </c>
      <c r="B1961" s="65">
        <f>IF(A1961="on hold", "on hold",
 IF(A1961="KGB", "Standard Shipment",
  IF(IFERROR(IFERROR(VLOOKUP(L1961, List!D:J, 7, 0), VLOOKUP(L1961&amp;"", List!D:J, 7, 0)), 0)=0,
   IF(IFERROR(IFERROR(VLOOKUP(L1961, 'CND List'!$A:$C, 3, 0), VLOOKUP(L1961&amp;"", 'CND List'!$A:$C, 3, 0)), 0)=0,
    IF(A1961="KBB", "-", ""),
    IFERROR(VLOOKUP(L1961, 'CND List'!$A:$C, 3, 0), VLOOKUP(L1961&amp;"", 'CND List'!$A:$C, 3, 0))
   ),
   IFERROR(VLOOKUP(L1961, List!D:J, 7, 0), VLOOKUP(L1961&amp;"", List!D:J, 7, 0))
  )
 )
)</f>
        <v>46126</v>
      </c>
      <c r="C1961" s="66" t="str">
        <f t="shared" si="31"/>
        <v>2026Q2</v>
      </c>
      <c r="D1961" s="67" t="str">
        <f ca="1">IF(C1961="Local Scrap","Closed",IFERROR(IF(A1961="kgb","Closed",IF(MID(C1961,5,1)="Q","Closed",LOOKUP(TODAY()-W1961, {0,31,91,181,366}, {"0-30天","31-90天","91-180天","181-365天","365天以上"}))), LOOKUP(TODAY()-Z1961, {0,31,91,181,366}, {"0-30天","31-90天","91-180天","181-365天","365天以上"})))</f>
        <v>Closed</v>
      </c>
      <c r="E1961" s="67" t="str" cm="1">
        <f t="array" ref="E1961">IF(A1961&lt;&gt;"kbb", "", IF(IFERROR(VALUE(V1961), 0)=MAX(INDEX(($A$2:$A$4929="kbb")*($L$2:$L$4929=L1961)*IFERROR(VALUE($V$2:$V$4929), 0), 0)), "最新", "歷史重複"))</f>
        <v>最新</v>
      </c>
      <c r="F1961" t="s">
        <v>8861</v>
      </c>
      <c r="G1961" t="s">
        <v>29</v>
      </c>
      <c r="H1961" t="s">
        <v>30</v>
      </c>
      <c r="I1961" t="s">
        <v>6154</v>
      </c>
      <c r="J1961" t="s">
        <v>8862</v>
      </c>
      <c r="K1961" t="s">
        <v>8863</v>
      </c>
      <c r="L1961" t="s">
        <v>8892</v>
      </c>
      <c r="M1961" t="s">
        <v>2054</v>
      </c>
      <c r="N1961" t="s">
        <v>2055</v>
      </c>
      <c r="O1961" t="s">
        <v>37</v>
      </c>
      <c r="P1961" t="s">
        <v>8892</v>
      </c>
      <c r="Q1961" t="s">
        <v>38</v>
      </c>
      <c r="R1961" t="s">
        <v>53</v>
      </c>
      <c r="S1961" t="s">
        <v>8866</v>
      </c>
      <c r="T1961" t="s">
        <v>37</v>
      </c>
      <c r="U1961" t="s">
        <v>37</v>
      </c>
      <c r="V1961" t="s">
        <v>8893</v>
      </c>
      <c r="W1961" t="s">
        <v>3802</v>
      </c>
      <c r="X1961" t="s">
        <v>114</v>
      </c>
      <c r="Y1961" t="s">
        <v>3803</v>
      </c>
      <c r="Z1961" t="s">
        <v>8894</v>
      </c>
      <c r="AA1961" t="s">
        <v>44</v>
      </c>
      <c r="AB1961" t="s">
        <v>44</v>
      </c>
      <c r="AC1961" t="s">
        <v>117</v>
      </c>
      <c r="AD1961" t="s">
        <v>1288</v>
      </c>
      <c r="AE1961" t="s">
        <v>37</v>
      </c>
      <c r="AF1961" t="s">
        <v>37</v>
      </c>
      <c r="AG1961" t="s">
        <v>37</v>
      </c>
      <c r="AH1961" t="s">
        <v>37</v>
      </c>
      <c r="AI1961" t="s">
        <v>37</v>
      </c>
    </row>
    <row r="1962" spans="1:35" ht="16.850000000000001" customHeight="1">
      <c r="A1962" s="65" t="str">
        <f>IF(L1962="","",IF(COUNTIF(Wip!K:K,L1962)=0,IF(W1962="","KGB","KBB"),IF(AND(_xlfn.IFNA(VLOOKUP(L1962,Wip!K:M,3,0),"")="Y",Q1962="MTCAPPLYCONF"),"On Hold",IF(W1962="","KGB","KBB"))))</f>
        <v>KGB</v>
      </c>
      <c r="B1962" s="65" t="str">
        <f>IF(A1962="on hold", "on hold",
 IF(A1962="KGB", "Standard Shipment",
  IF(IFERROR(IFERROR(VLOOKUP(L1962, List!D:J, 7, 0), VLOOKUP(L1962&amp;"", List!D:J, 7, 0)), 0)=0,
   IF(IFERROR(IFERROR(VLOOKUP(L1962, 'CND List'!$A:$C, 3, 0), VLOOKUP(L1962&amp;"", 'CND List'!$A:$C, 3, 0)), 0)=0,
    IF(A1962="KBB", "-", ""),
    IFERROR(VLOOKUP(L1962, 'CND List'!$A:$C, 3, 0), VLOOKUP(L1962&amp;"", 'CND List'!$A:$C, 3, 0))
   ),
   IFERROR(VLOOKUP(L1962, List!D:J, 7, 0), VLOOKUP(L1962&amp;"", List!D:J, 7, 0))
  )
 )
)</f>
        <v>Standard Shipment</v>
      </c>
      <c r="C1962" s="66" t="str">
        <f t="shared" si="31"/>
        <v>Standard Shipment</v>
      </c>
      <c r="D1962" s="67" t="str">
        <f ca="1">IF(C1962="Local Scrap","Closed",IFERROR(IF(A1962="kgb","Closed",IF(MID(C1962,5,1)="Q","Closed",LOOKUP(TODAY()-W1962, {0,31,91,181,366}, {"0-30天","31-90天","91-180天","181-365天","365天以上"}))), LOOKUP(TODAY()-Z1962, {0,31,91,181,366}, {"0-30天","31-90天","91-180天","181-365天","365天以上"})))</f>
        <v>Closed</v>
      </c>
      <c r="E1962" s="67" t="str" cm="1">
        <f t="array" ref="E1962">IF(A1962&lt;&gt;"kbb", "", IF(IFERROR(VALUE(V1962), 0)=MAX(INDEX(($A$2:$A$4929="kbb")*($L$2:$L$4929=L1962)*IFERROR(VALUE($V$2:$V$4929), 0), 0)), "最新", "歷史重複"))</f>
        <v/>
      </c>
      <c r="F1962" t="s">
        <v>8861</v>
      </c>
      <c r="G1962" t="s">
        <v>29</v>
      </c>
      <c r="H1962" t="s">
        <v>30</v>
      </c>
      <c r="I1962" t="s">
        <v>6154</v>
      </c>
      <c r="J1962" t="s">
        <v>8862</v>
      </c>
      <c r="K1962" t="s">
        <v>8863</v>
      </c>
      <c r="L1962" t="s">
        <v>8895</v>
      </c>
      <c r="M1962" t="s">
        <v>1575</v>
      </c>
      <c r="N1962" t="s">
        <v>1576</v>
      </c>
      <c r="O1962" t="s">
        <v>37</v>
      </c>
      <c r="P1962" t="s">
        <v>8896</v>
      </c>
      <c r="Q1962" t="s">
        <v>38</v>
      </c>
      <c r="R1962" t="s">
        <v>1881</v>
      </c>
      <c r="S1962" t="s">
        <v>8866</v>
      </c>
      <c r="T1962" t="s">
        <v>8897</v>
      </c>
      <c r="U1962" t="s">
        <v>8120</v>
      </c>
      <c r="V1962" t="s">
        <v>8120</v>
      </c>
      <c r="W1962" t="s">
        <v>37</v>
      </c>
      <c r="X1962" t="s">
        <v>37</v>
      </c>
      <c r="Y1962" t="s">
        <v>37</v>
      </c>
      <c r="Z1962" t="s">
        <v>8898</v>
      </c>
      <c r="AA1962" t="s">
        <v>44</v>
      </c>
      <c r="AB1962" t="s">
        <v>44</v>
      </c>
      <c r="AC1962" t="s">
        <v>45</v>
      </c>
      <c r="AD1962" t="s">
        <v>1532</v>
      </c>
      <c r="AE1962" t="s">
        <v>8122</v>
      </c>
      <c r="AF1962" t="s">
        <v>2317</v>
      </c>
      <c r="AG1962">
        <v>622234</v>
      </c>
      <c r="AH1962">
        <v>6.3</v>
      </c>
      <c r="AI1962">
        <v>6.3</v>
      </c>
    </row>
    <row r="1963" spans="1:35" ht="16.850000000000001" customHeight="1">
      <c r="A1963" s="65" t="str">
        <f>IF(L1963="","",IF(COUNTIF(Wip!K:K,L1963)=0,IF(W1963="","KGB","KBB"),IF(AND(_xlfn.IFNA(VLOOKUP(L1963,Wip!K:M,3,0),"")="Y",Q1963="MTCAPPLYCONF"),"On Hold",IF(W1963="","KGB","KBB"))))</f>
        <v>KGB</v>
      </c>
      <c r="B1963" s="65" t="str">
        <f>IF(A1963="on hold", "on hold",
 IF(A1963="KGB", "Standard Shipment",
  IF(IFERROR(IFERROR(VLOOKUP(L1963, List!D:J, 7, 0), VLOOKUP(L1963&amp;"", List!D:J, 7, 0)), 0)=0,
   IF(IFERROR(IFERROR(VLOOKUP(L1963, 'CND List'!$A:$C, 3, 0), VLOOKUP(L1963&amp;"", 'CND List'!$A:$C, 3, 0)), 0)=0,
    IF(A1963="KBB", "-", ""),
    IFERROR(VLOOKUP(L1963, 'CND List'!$A:$C, 3, 0), VLOOKUP(L1963&amp;"", 'CND List'!$A:$C, 3, 0))
   ),
   IFERROR(VLOOKUP(L1963, List!D:J, 7, 0), VLOOKUP(L1963&amp;"", List!D:J, 7, 0))
  )
 )
)</f>
        <v>Standard Shipment</v>
      </c>
      <c r="C1963" s="66" t="str">
        <f t="shared" si="31"/>
        <v>Standard Shipment</v>
      </c>
      <c r="D1963" s="67" t="str">
        <f ca="1">IF(C1963="Local Scrap","Closed",IFERROR(IF(A1963="kgb","Closed",IF(MID(C1963,5,1)="Q","Closed",LOOKUP(TODAY()-W1963, {0,31,91,181,366}, {"0-30天","31-90天","91-180天","181-365天","365天以上"}))), LOOKUP(TODAY()-Z1963, {0,31,91,181,366}, {"0-30天","31-90天","91-180天","181-365天","365天以上"})))</f>
        <v>Closed</v>
      </c>
      <c r="E1963" s="67" t="str" cm="1">
        <f t="array" ref="E1963">IF(A1963&lt;&gt;"kbb", "", IF(IFERROR(VALUE(V1963), 0)=MAX(INDEX(($A$2:$A$4929="kbb")*($L$2:$L$4929=L1963)*IFERROR(VALUE($V$2:$V$4929), 0), 0)), "最新", "歷史重複"))</f>
        <v/>
      </c>
      <c r="F1963" t="s">
        <v>8861</v>
      </c>
      <c r="G1963" t="s">
        <v>29</v>
      </c>
      <c r="H1963" t="s">
        <v>30</v>
      </c>
      <c r="I1963" t="s">
        <v>6154</v>
      </c>
      <c r="J1963" t="s">
        <v>8862</v>
      </c>
      <c r="K1963" t="s">
        <v>8863</v>
      </c>
      <c r="L1963" t="s">
        <v>8899</v>
      </c>
      <c r="M1963" t="s">
        <v>8291</v>
      </c>
      <c r="N1963" t="s">
        <v>1570</v>
      </c>
      <c r="O1963" t="s">
        <v>37</v>
      </c>
      <c r="P1963" t="s">
        <v>8900</v>
      </c>
      <c r="Q1963" t="s">
        <v>38</v>
      </c>
      <c r="R1963" t="s">
        <v>1881</v>
      </c>
      <c r="S1963" t="s">
        <v>8866</v>
      </c>
      <c r="T1963" t="s">
        <v>8901</v>
      </c>
      <c r="U1963" t="s">
        <v>8120</v>
      </c>
      <c r="V1963" t="s">
        <v>8120</v>
      </c>
      <c r="W1963" t="s">
        <v>37</v>
      </c>
      <c r="X1963" t="s">
        <v>37</v>
      </c>
      <c r="Y1963" t="s">
        <v>37</v>
      </c>
      <c r="Z1963" t="s">
        <v>8902</v>
      </c>
      <c r="AA1963" t="s">
        <v>44</v>
      </c>
      <c r="AB1963" t="s">
        <v>44</v>
      </c>
      <c r="AC1963" t="s">
        <v>45</v>
      </c>
      <c r="AD1963" t="s">
        <v>1532</v>
      </c>
      <c r="AE1963" t="s">
        <v>8122</v>
      </c>
      <c r="AF1963" t="s">
        <v>2317</v>
      </c>
      <c r="AG1963">
        <v>622234</v>
      </c>
      <c r="AH1963">
        <v>6.3</v>
      </c>
      <c r="AI1963">
        <v>6.3</v>
      </c>
    </row>
    <row r="1964" spans="1:35" ht="16.850000000000001" customHeight="1">
      <c r="A1964" s="65" t="str">
        <f>IF(L1964="","",IF(COUNTIF(Wip!K:K,L1964)=0,IF(W1964="","KGB","KBB"),IF(AND(_xlfn.IFNA(VLOOKUP(L1964,Wip!K:M,3,0),"")="Y",Q1964="MTCAPPLYCONF"),"On Hold",IF(W1964="","KGB","KBB"))))</f>
        <v>KGB</v>
      </c>
      <c r="B1964" s="65" t="str">
        <f>IF(A1964="on hold", "on hold",
 IF(A1964="KGB", "Standard Shipment",
  IF(IFERROR(IFERROR(VLOOKUP(L1964, List!D:J, 7, 0), VLOOKUP(L1964&amp;"", List!D:J, 7, 0)), 0)=0,
   IF(IFERROR(IFERROR(VLOOKUP(L1964, 'CND List'!$A:$C, 3, 0), VLOOKUP(L1964&amp;"", 'CND List'!$A:$C, 3, 0)), 0)=0,
    IF(A1964="KBB", "-", ""),
    IFERROR(VLOOKUP(L1964, 'CND List'!$A:$C, 3, 0), VLOOKUP(L1964&amp;"", 'CND List'!$A:$C, 3, 0))
   ),
   IFERROR(VLOOKUP(L1964, List!D:J, 7, 0), VLOOKUP(L1964&amp;"", List!D:J, 7, 0))
  )
 )
)</f>
        <v>Standard Shipment</v>
      </c>
      <c r="C1964" s="66" t="str">
        <f t="shared" si="31"/>
        <v>Standard Shipment</v>
      </c>
      <c r="D1964" s="67" t="str">
        <f ca="1">IF(C1964="Local Scrap","Closed",IFERROR(IF(A1964="kgb","Closed",IF(MID(C1964,5,1)="Q","Closed",LOOKUP(TODAY()-W1964, {0,31,91,181,366}, {"0-30天","31-90天","91-180天","181-365天","365天以上"}))), LOOKUP(TODAY()-Z1964, {0,31,91,181,366}, {"0-30天","31-90天","91-180天","181-365天","365天以上"})))</f>
        <v>Closed</v>
      </c>
      <c r="E1964" s="67" t="str" cm="1">
        <f t="array" ref="E1964">IF(A1964&lt;&gt;"kbb", "", IF(IFERROR(VALUE(V1964), 0)=MAX(INDEX(($A$2:$A$4929="kbb")*($L$2:$L$4929=L1964)*IFERROR(VALUE($V$2:$V$4929), 0), 0)), "最新", "歷史重複"))</f>
        <v/>
      </c>
      <c r="F1964" t="s">
        <v>8861</v>
      </c>
      <c r="G1964" t="s">
        <v>29</v>
      </c>
      <c r="H1964" t="s">
        <v>30</v>
      </c>
      <c r="I1964" t="s">
        <v>6154</v>
      </c>
      <c r="J1964" t="s">
        <v>8862</v>
      </c>
      <c r="K1964" t="s">
        <v>8863</v>
      </c>
      <c r="L1964" t="s">
        <v>8903</v>
      </c>
      <c r="M1964" t="s">
        <v>8291</v>
      </c>
      <c r="N1964" t="s">
        <v>1570</v>
      </c>
      <c r="O1964" t="s">
        <v>37</v>
      </c>
      <c r="P1964" t="s">
        <v>8904</v>
      </c>
      <c r="Q1964" t="s">
        <v>38</v>
      </c>
      <c r="R1964" t="s">
        <v>1881</v>
      </c>
      <c r="S1964" t="s">
        <v>8866</v>
      </c>
      <c r="T1964" t="s">
        <v>8905</v>
      </c>
      <c r="U1964" t="s">
        <v>8120</v>
      </c>
      <c r="V1964" t="s">
        <v>8120</v>
      </c>
      <c r="W1964" t="s">
        <v>37</v>
      </c>
      <c r="X1964" t="s">
        <v>37</v>
      </c>
      <c r="Y1964" t="s">
        <v>37</v>
      </c>
      <c r="Z1964" t="s">
        <v>8906</v>
      </c>
      <c r="AA1964" t="s">
        <v>44</v>
      </c>
      <c r="AB1964" t="s">
        <v>44</v>
      </c>
      <c r="AC1964" t="s">
        <v>45</v>
      </c>
      <c r="AD1964" t="s">
        <v>1532</v>
      </c>
      <c r="AE1964" t="s">
        <v>8122</v>
      </c>
      <c r="AF1964" t="s">
        <v>2317</v>
      </c>
      <c r="AG1964">
        <v>622234</v>
      </c>
      <c r="AH1964">
        <v>6.3</v>
      </c>
      <c r="AI1964">
        <v>6.3</v>
      </c>
    </row>
    <row r="1965" spans="1:35" ht="16.850000000000001" customHeight="1">
      <c r="A1965" s="65" t="str">
        <f>IF(L1965="","",IF(COUNTIF(Wip!K:K,L1965)=0,IF(W1965="","KGB","KBB"),IF(AND(_xlfn.IFNA(VLOOKUP(L1965,Wip!K:M,3,0),"")="Y",Q1965="MTCAPPLYCONF"),"On Hold",IF(W1965="","KGB","KBB"))))</f>
        <v>KGB</v>
      </c>
      <c r="B1965" s="65" t="str">
        <f>IF(A1965="on hold", "on hold",
 IF(A1965="KGB", "Standard Shipment",
  IF(IFERROR(IFERROR(VLOOKUP(L1965, List!D:J, 7, 0), VLOOKUP(L1965&amp;"", List!D:J, 7, 0)), 0)=0,
   IF(IFERROR(IFERROR(VLOOKUP(L1965, 'CND List'!$A:$C, 3, 0), VLOOKUP(L1965&amp;"", 'CND List'!$A:$C, 3, 0)), 0)=0,
    IF(A1965="KBB", "-", ""),
    IFERROR(VLOOKUP(L1965, 'CND List'!$A:$C, 3, 0), VLOOKUP(L1965&amp;"", 'CND List'!$A:$C, 3, 0))
   ),
   IFERROR(VLOOKUP(L1965, List!D:J, 7, 0), VLOOKUP(L1965&amp;"", List!D:J, 7, 0))
  )
 )
)</f>
        <v>Standard Shipment</v>
      </c>
      <c r="C1965" s="66" t="str">
        <f t="shared" si="31"/>
        <v>Standard Shipment</v>
      </c>
      <c r="D1965" s="67" t="str">
        <f ca="1">IF(C1965="Local Scrap","Closed",IFERROR(IF(A1965="kgb","Closed",IF(MID(C1965,5,1)="Q","Closed",LOOKUP(TODAY()-W1965, {0,31,91,181,366}, {"0-30天","31-90天","91-180天","181-365天","365天以上"}))), LOOKUP(TODAY()-Z1965, {0,31,91,181,366}, {"0-30天","31-90天","91-180天","181-365天","365天以上"})))</f>
        <v>Closed</v>
      </c>
      <c r="E1965" s="67" t="str" cm="1">
        <f t="array" ref="E1965">IF(A1965&lt;&gt;"kbb", "", IF(IFERROR(VALUE(V1965), 0)=MAX(INDEX(($A$2:$A$4929="kbb")*($L$2:$L$4929=L1965)*IFERROR(VALUE($V$2:$V$4929), 0), 0)), "最新", "歷史重複"))</f>
        <v/>
      </c>
      <c r="F1965" t="s">
        <v>8861</v>
      </c>
      <c r="G1965" t="s">
        <v>29</v>
      </c>
      <c r="H1965" t="s">
        <v>30</v>
      </c>
      <c r="I1965" t="s">
        <v>6154</v>
      </c>
      <c r="J1965" t="s">
        <v>8862</v>
      </c>
      <c r="K1965" t="s">
        <v>8863</v>
      </c>
      <c r="L1965" t="s">
        <v>8907</v>
      </c>
      <c r="M1965" t="s">
        <v>8734</v>
      </c>
      <c r="N1965" t="s">
        <v>1535</v>
      </c>
      <c r="O1965" t="s">
        <v>37</v>
      </c>
      <c r="P1965" t="s">
        <v>8908</v>
      </c>
      <c r="Q1965" t="s">
        <v>38</v>
      </c>
      <c r="R1965" t="s">
        <v>1881</v>
      </c>
      <c r="S1965" t="s">
        <v>8866</v>
      </c>
      <c r="T1965" t="s">
        <v>8909</v>
      </c>
      <c r="U1965" t="s">
        <v>8120</v>
      </c>
      <c r="V1965" t="s">
        <v>8120</v>
      </c>
      <c r="W1965" t="s">
        <v>37</v>
      </c>
      <c r="X1965" t="s">
        <v>37</v>
      </c>
      <c r="Y1965" t="s">
        <v>37</v>
      </c>
      <c r="Z1965" t="s">
        <v>8910</v>
      </c>
      <c r="AA1965" t="s">
        <v>44</v>
      </c>
      <c r="AB1965" t="s">
        <v>44</v>
      </c>
      <c r="AC1965" t="s">
        <v>45</v>
      </c>
      <c r="AD1965" t="s">
        <v>1539</v>
      </c>
      <c r="AE1965" t="s">
        <v>8122</v>
      </c>
      <c r="AF1965" t="s">
        <v>2220</v>
      </c>
      <c r="AG1965">
        <v>622234</v>
      </c>
      <c r="AH1965">
        <v>5</v>
      </c>
      <c r="AI1965">
        <v>5</v>
      </c>
    </row>
    <row r="1966" spans="1:35" ht="16.850000000000001" customHeight="1">
      <c r="A1966" s="65" t="str">
        <f>IF(L1966="","",IF(COUNTIF(Wip!K:K,L1966)=0,IF(W1966="","KGB","KBB"),IF(AND(_xlfn.IFNA(VLOOKUP(L1966,Wip!K:M,3,0),"")="Y",Q1966="MTCAPPLYCONF"),"On Hold",IF(W1966="","KGB","KBB"))))</f>
        <v>KGB</v>
      </c>
      <c r="B1966" s="65" t="str">
        <f>IF(A1966="on hold", "on hold",
 IF(A1966="KGB", "Standard Shipment",
  IF(IFERROR(IFERROR(VLOOKUP(L1966, List!D:J, 7, 0), VLOOKUP(L1966&amp;"", List!D:J, 7, 0)), 0)=0,
   IF(IFERROR(IFERROR(VLOOKUP(L1966, 'CND List'!$A:$C, 3, 0), VLOOKUP(L1966&amp;"", 'CND List'!$A:$C, 3, 0)), 0)=0,
    IF(A1966="KBB", "-", ""),
    IFERROR(VLOOKUP(L1966, 'CND List'!$A:$C, 3, 0), VLOOKUP(L1966&amp;"", 'CND List'!$A:$C, 3, 0))
   ),
   IFERROR(VLOOKUP(L1966, List!D:J, 7, 0), VLOOKUP(L1966&amp;"", List!D:J, 7, 0))
  )
 )
)</f>
        <v>Standard Shipment</v>
      </c>
      <c r="C1966" s="66" t="str">
        <f t="shared" si="31"/>
        <v>Standard Shipment</v>
      </c>
      <c r="D1966" s="67" t="str">
        <f ca="1">IF(C1966="Local Scrap","Closed",IFERROR(IF(A1966="kgb","Closed",IF(MID(C1966,5,1)="Q","Closed",LOOKUP(TODAY()-W1966, {0,31,91,181,366}, {"0-30天","31-90天","91-180天","181-365天","365天以上"}))), LOOKUP(TODAY()-Z1966, {0,31,91,181,366}, {"0-30天","31-90天","91-180天","181-365天","365天以上"})))</f>
        <v>Closed</v>
      </c>
      <c r="E1966" s="67" t="str" cm="1">
        <f t="array" ref="E1966">IF(A1966&lt;&gt;"kbb", "", IF(IFERROR(VALUE(V1966), 0)=MAX(INDEX(($A$2:$A$4929="kbb")*($L$2:$L$4929=L1966)*IFERROR(VALUE($V$2:$V$4929), 0), 0)), "最新", "歷史重複"))</f>
        <v/>
      </c>
      <c r="F1966" t="s">
        <v>8861</v>
      </c>
      <c r="G1966" t="s">
        <v>29</v>
      </c>
      <c r="H1966" t="s">
        <v>30</v>
      </c>
      <c r="I1966" t="s">
        <v>6154</v>
      </c>
      <c r="J1966" t="s">
        <v>8862</v>
      </c>
      <c r="K1966" t="s">
        <v>8863</v>
      </c>
      <c r="L1966" t="s">
        <v>8911</v>
      </c>
      <c r="M1966" t="s">
        <v>2359</v>
      </c>
      <c r="N1966" t="s">
        <v>2360</v>
      </c>
      <c r="O1966" t="s">
        <v>37</v>
      </c>
      <c r="P1966" t="s">
        <v>8912</v>
      </c>
      <c r="Q1966" t="s">
        <v>38</v>
      </c>
      <c r="R1966" t="s">
        <v>1881</v>
      </c>
      <c r="S1966" t="s">
        <v>8913</v>
      </c>
      <c r="T1966" t="s">
        <v>8914</v>
      </c>
      <c r="U1966" t="s">
        <v>8883</v>
      </c>
      <c r="V1966" t="s">
        <v>8883</v>
      </c>
      <c r="W1966" t="s">
        <v>37</v>
      </c>
      <c r="X1966" t="s">
        <v>37</v>
      </c>
      <c r="Y1966" t="s">
        <v>37</v>
      </c>
      <c r="Z1966" t="s">
        <v>8915</v>
      </c>
      <c r="AA1966" t="s">
        <v>44</v>
      </c>
      <c r="AB1966" t="s">
        <v>44</v>
      </c>
      <c r="AC1966" t="s">
        <v>45</v>
      </c>
      <c r="AD1966" t="s">
        <v>1532</v>
      </c>
      <c r="AE1966" t="s">
        <v>8062</v>
      </c>
      <c r="AF1966" t="s">
        <v>1730</v>
      </c>
      <c r="AG1966">
        <v>622148</v>
      </c>
      <c r="AH1966">
        <v>7.1</v>
      </c>
      <c r="AI1966">
        <v>7.1</v>
      </c>
    </row>
    <row r="1967" spans="1:35" ht="16.850000000000001" customHeight="1">
      <c r="A1967" s="65" t="str">
        <f>IF(L1967="","",IF(COUNTIF(Wip!K:K,L1967)=0,IF(W1967="","KGB","KBB"),IF(AND(_xlfn.IFNA(VLOOKUP(L1967,Wip!K:M,3,0),"")="Y",Q1967="MTCAPPLYCONF"),"On Hold",IF(W1967="","KGB","KBB"))))</f>
        <v>KBB</v>
      </c>
      <c r="B1967" s="65">
        <f>IF(A1967="on hold", "on hold",
 IF(A1967="KGB", "Standard Shipment",
  IF(IFERROR(IFERROR(VLOOKUP(L1967, List!D:J, 7, 0), VLOOKUP(L1967&amp;"", List!D:J, 7, 0)), 0)=0,
   IF(IFERROR(IFERROR(VLOOKUP(L1967, 'CND List'!$A:$C, 3, 0), VLOOKUP(L1967&amp;"", 'CND List'!$A:$C, 3, 0)), 0)=0,
    IF(A1967="KBB", "-", ""),
    IFERROR(VLOOKUP(L1967, 'CND List'!$A:$C, 3, 0), VLOOKUP(L1967&amp;"", 'CND List'!$A:$C, 3, 0))
   ),
   IFERROR(VLOOKUP(L1967, List!D:J, 7, 0), VLOOKUP(L1967&amp;"", List!D:J, 7, 0))
  )
 )
)</f>
        <v>46126</v>
      </c>
      <c r="C1967" s="66" t="str">
        <f t="shared" si="31"/>
        <v>2026Q2</v>
      </c>
      <c r="D1967" s="67" t="str">
        <f ca="1">IF(C1967="Local Scrap","Closed",IFERROR(IF(A1967="kgb","Closed",IF(MID(C1967,5,1)="Q","Closed",LOOKUP(TODAY()-W1967, {0,31,91,181,366}, {"0-30天","31-90天","91-180天","181-365天","365天以上"}))), LOOKUP(TODAY()-Z1967, {0,31,91,181,366}, {"0-30天","31-90天","91-180天","181-365天","365天以上"})))</f>
        <v>Closed</v>
      </c>
      <c r="E1967" s="67" t="str" cm="1">
        <f t="array" ref="E1967">IF(A1967&lt;&gt;"kbb", "", IF(IFERROR(VALUE(V1967), 0)=MAX(INDEX(($A$2:$A$4929="kbb")*($L$2:$L$4929=L1967)*IFERROR(VALUE($V$2:$V$4929), 0), 0)), "最新", "歷史重複"))</f>
        <v>最新</v>
      </c>
      <c r="F1967" t="s">
        <v>8861</v>
      </c>
      <c r="G1967" t="s">
        <v>29</v>
      </c>
      <c r="H1967" t="s">
        <v>30</v>
      </c>
      <c r="I1967" t="s">
        <v>6154</v>
      </c>
      <c r="J1967" t="s">
        <v>8862</v>
      </c>
      <c r="K1967" t="s">
        <v>8863</v>
      </c>
      <c r="L1967" t="s">
        <v>8916</v>
      </c>
      <c r="M1967" t="s">
        <v>7281</v>
      </c>
      <c r="N1967" t="s">
        <v>7282</v>
      </c>
      <c r="O1967" t="s">
        <v>37</v>
      </c>
      <c r="P1967" t="s">
        <v>8916</v>
      </c>
      <c r="Q1967" t="s">
        <v>38</v>
      </c>
      <c r="R1967" t="s">
        <v>1881</v>
      </c>
      <c r="S1967" t="s">
        <v>8917</v>
      </c>
      <c r="T1967" t="s">
        <v>37</v>
      </c>
      <c r="U1967" t="s">
        <v>37</v>
      </c>
      <c r="V1967" t="s">
        <v>8918</v>
      </c>
      <c r="W1967" t="s">
        <v>1094</v>
      </c>
      <c r="X1967" t="s">
        <v>114</v>
      </c>
      <c r="Y1967" t="s">
        <v>1095</v>
      </c>
      <c r="Z1967" t="s">
        <v>8919</v>
      </c>
      <c r="AA1967" t="s">
        <v>44</v>
      </c>
      <c r="AB1967" t="s">
        <v>44</v>
      </c>
      <c r="AC1967" t="s">
        <v>117</v>
      </c>
      <c r="AD1967" t="s">
        <v>1302</v>
      </c>
      <c r="AE1967" t="s">
        <v>37</v>
      </c>
      <c r="AF1967" t="s">
        <v>37</v>
      </c>
      <c r="AG1967" t="s">
        <v>37</v>
      </c>
      <c r="AH1967" t="s">
        <v>37</v>
      </c>
      <c r="AI1967" t="s">
        <v>37</v>
      </c>
    </row>
    <row r="1968" spans="1:35" ht="16.850000000000001" customHeight="1">
      <c r="A1968" s="65" t="str">
        <f>IF(L1968="","",IF(COUNTIF(Wip!K:K,L1968)=0,IF(W1968="","KGB","KBB"),IF(AND(_xlfn.IFNA(VLOOKUP(L1968,Wip!K:M,3,0),"")="Y",Q1968="MTCAPPLYCONF"),"On Hold",IF(W1968="","KGB","KBB"))))</f>
        <v>KGB</v>
      </c>
      <c r="B1968" s="65" t="str">
        <f>IF(A1968="on hold", "on hold",
 IF(A1968="KGB", "Standard Shipment",
  IF(IFERROR(IFERROR(VLOOKUP(L1968, List!D:J, 7, 0), VLOOKUP(L1968&amp;"", List!D:J, 7, 0)), 0)=0,
   IF(IFERROR(IFERROR(VLOOKUP(L1968, 'CND List'!$A:$C, 3, 0), VLOOKUP(L1968&amp;"", 'CND List'!$A:$C, 3, 0)), 0)=0,
    IF(A1968="KBB", "-", ""),
    IFERROR(VLOOKUP(L1968, 'CND List'!$A:$C, 3, 0), VLOOKUP(L1968&amp;"", 'CND List'!$A:$C, 3, 0))
   ),
   IFERROR(VLOOKUP(L1968, List!D:J, 7, 0), VLOOKUP(L1968&amp;"", List!D:J, 7, 0))
  )
 )
)</f>
        <v>Standard Shipment</v>
      </c>
      <c r="C1968" s="66" t="str">
        <f t="shared" si="31"/>
        <v>Standard Shipment</v>
      </c>
      <c r="D1968" s="67" t="str">
        <f ca="1">IF(C1968="Local Scrap","Closed",IFERROR(IF(A1968="kgb","Closed",IF(MID(C1968,5,1)="Q","Closed",LOOKUP(TODAY()-W1968, {0,31,91,181,366}, {"0-30天","31-90天","91-180天","181-365天","365天以上"}))), LOOKUP(TODAY()-Z1968, {0,31,91,181,366}, {"0-30天","31-90天","91-180天","181-365天","365天以上"})))</f>
        <v>Closed</v>
      </c>
      <c r="E1968" s="67" t="str" cm="1">
        <f t="array" ref="E1968">IF(A1968&lt;&gt;"kbb", "", IF(IFERROR(VALUE(V1968), 0)=MAX(INDEX(($A$2:$A$4929="kbb")*($L$2:$L$4929=L1968)*IFERROR(VALUE($V$2:$V$4929), 0), 0)), "最新", "歷史重複"))</f>
        <v/>
      </c>
      <c r="F1968" t="s">
        <v>8920</v>
      </c>
      <c r="G1968" t="s">
        <v>29</v>
      </c>
      <c r="H1968" t="s">
        <v>30</v>
      </c>
      <c r="I1968" t="s">
        <v>6154</v>
      </c>
      <c r="J1968" t="s">
        <v>8921</v>
      </c>
      <c r="K1968" t="s">
        <v>8922</v>
      </c>
      <c r="L1968" t="s">
        <v>8923</v>
      </c>
      <c r="M1968" t="s">
        <v>4534</v>
      </c>
      <c r="N1968" t="s">
        <v>1283</v>
      </c>
      <c r="O1968" t="s">
        <v>37</v>
      </c>
      <c r="P1968" t="s">
        <v>8924</v>
      </c>
      <c r="Q1968" t="s">
        <v>38</v>
      </c>
      <c r="R1968" t="s">
        <v>1881</v>
      </c>
      <c r="S1968" t="s">
        <v>8925</v>
      </c>
      <c r="T1968" t="s">
        <v>8926</v>
      </c>
      <c r="U1968" t="s">
        <v>8883</v>
      </c>
      <c r="V1968" t="s">
        <v>8883</v>
      </c>
      <c r="W1968" t="s">
        <v>37</v>
      </c>
      <c r="X1968" t="s">
        <v>37</v>
      </c>
      <c r="Y1968" t="s">
        <v>37</v>
      </c>
      <c r="Z1968" t="s">
        <v>8927</v>
      </c>
      <c r="AA1968" t="s">
        <v>44</v>
      </c>
      <c r="AB1968" t="s">
        <v>44</v>
      </c>
      <c r="AC1968" t="s">
        <v>45</v>
      </c>
      <c r="AD1968" t="s">
        <v>1288</v>
      </c>
      <c r="AE1968" t="s">
        <v>8062</v>
      </c>
      <c r="AF1968" t="s">
        <v>1918</v>
      </c>
      <c r="AG1968">
        <v>622148</v>
      </c>
      <c r="AH1968">
        <v>5.7</v>
      </c>
      <c r="AI1968">
        <v>5.7</v>
      </c>
    </row>
    <row r="1969" spans="1:35" ht="16.850000000000001" customHeight="1">
      <c r="A1969" s="65" t="str">
        <f>IF(L1969="","",IF(COUNTIF(Wip!K:K,L1969)=0,IF(W1969="","KGB","KBB"),IF(AND(_xlfn.IFNA(VLOOKUP(L1969,Wip!K:M,3,0),"")="Y",Q1969="MTCAPPLYCONF"),"On Hold",IF(W1969="","KGB","KBB"))))</f>
        <v>KBB</v>
      </c>
      <c r="B1969" s="65" t="str">
        <f>IF(A1969="on hold", "on hold",
 IF(A1969="KGB", "Standard Shipment",
  IF(IFERROR(IFERROR(VLOOKUP(L1969, List!D:J, 7, 0), VLOOKUP(L1969&amp;"", List!D:J, 7, 0)), 0)=0,
   IF(IFERROR(IFERROR(VLOOKUP(L1969, 'CND List'!$A:$C, 3, 0), VLOOKUP(L1969&amp;"", 'CND List'!$A:$C, 3, 0)), 0)=0,
    IF(A1969="KBB", "-", ""),
    IFERROR(VLOOKUP(L1969, 'CND List'!$A:$C, 3, 0), VLOOKUP(L1969&amp;"", 'CND List'!$A:$C, 3, 0))
   ),
   IFERROR(VLOOKUP(L1969, List!D:J, 7, 0), VLOOKUP(L1969&amp;"", List!D:J, 7, 0))
  )
 )
)</f>
        <v>Local Scrap</v>
      </c>
      <c r="C1969" s="66" t="str">
        <f t="shared" si="31"/>
        <v>Local Scrap</v>
      </c>
      <c r="D1969" s="67" t="str">
        <f ca="1">IF(C1969="Local Scrap","Closed",IFERROR(IF(A1969="kgb","Closed",IF(MID(C1969,5,1)="Q","Closed",LOOKUP(TODAY()-W1969, {0,31,91,181,366}, {"0-30天","31-90天","91-180天","181-365天","365天以上"}))), LOOKUP(TODAY()-Z1969, {0,31,91,181,366}, {"0-30天","31-90天","91-180天","181-365天","365天以上"})))</f>
        <v>Closed</v>
      </c>
      <c r="E1969" s="67" t="str" cm="1">
        <f t="array" ref="E1969">IF(A1969&lt;&gt;"kbb", "", IF(IFERROR(VALUE(V1969), 0)=MAX(INDEX(($A$2:$A$4929="kbb")*($L$2:$L$4929=L1969)*IFERROR(VALUE($V$2:$V$4929), 0), 0)), "最新", "歷史重複"))</f>
        <v>歷史重複</v>
      </c>
      <c r="F1969" t="s">
        <v>8920</v>
      </c>
      <c r="G1969" t="s">
        <v>29</v>
      </c>
      <c r="H1969" t="s">
        <v>30</v>
      </c>
      <c r="I1969" t="s">
        <v>6154</v>
      </c>
      <c r="J1969" t="s">
        <v>8921</v>
      </c>
      <c r="K1969" t="s">
        <v>8922</v>
      </c>
      <c r="L1969" t="s">
        <v>8928</v>
      </c>
      <c r="M1969" t="s">
        <v>1390</v>
      </c>
      <c r="N1969" t="s">
        <v>1391</v>
      </c>
      <c r="O1969" t="s">
        <v>37</v>
      </c>
      <c r="P1969" t="s">
        <v>8928</v>
      </c>
      <c r="Q1969" t="s">
        <v>38</v>
      </c>
      <c r="R1969" t="s">
        <v>39</v>
      </c>
      <c r="S1969" t="s">
        <v>8925</v>
      </c>
      <c r="T1969" t="s">
        <v>37</v>
      </c>
      <c r="U1969" t="s">
        <v>37</v>
      </c>
      <c r="V1969" t="s">
        <v>8929</v>
      </c>
      <c r="W1969" t="s">
        <v>517</v>
      </c>
      <c r="X1969" t="s">
        <v>114</v>
      </c>
      <c r="Y1969" t="s">
        <v>518</v>
      </c>
      <c r="Z1969" t="s">
        <v>8930</v>
      </c>
      <c r="AA1969" t="s">
        <v>44</v>
      </c>
      <c r="AB1969" t="s">
        <v>44</v>
      </c>
      <c r="AC1969" t="s">
        <v>117</v>
      </c>
      <c r="AD1969" t="s">
        <v>1302</v>
      </c>
      <c r="AE1969" t="s">
        <v>37</v>
      </c>
      <c r="AF1969" t="s">
        <v>37</v>
      </c>
      <c r="AG1969" t="s">
        <v>37</v>
      </c>
      <c r="AH1969" t="s">
        <v>37</v>
      </c>
      <c r="AI1969" t="s">
        <v>37</v>
      </c>
    </row>
    <row r="1970" spans="1:35" ht="16.850000000000001" customHeight="1">
      <c r="A1970" s="65" t="str">
        <f>IF(L1970="","",IF(COUNTIF(Wip!K:K,L1970)=0,IF(W1970="","KGB","KBB"),IF(AND(_xlfn.IFNA(VLOOKUP(L1970,Wip!K:M,3,0),"")="Y",Q1970="MTCAPPLYCONF"),"On Hold",IF(W1970="","KGB","KBB"))))</f>
        <v>KBB</v>
      </c>
      <c r="B1970" s="65" t="str">
        <f>IF(A1970="on hold", "on hold",
 IF(A1970="KGB", "Standard Shipment",
  IF(IFERROR(IFERROR(VLOOKUP(L1970, List!D:J, 7, 0), VLOOKUP(L1970&amp;"", List!D:J, 7, 0)), 0)=0,
   IF(IFERROR(IFERROR(VLOOKUP(L1970, 'CND List'!$A:$C, 3, 0), VLOOKUP(L1970&amp;"", 'CND List'!$A:$C, 3, 0)), 0)=0,
    IF(A1970="KBB", "-", ""),
    IFERROR(VLOOKUP(L1970, 'CND List'!$A:$C, 3, 0), VLOOKUP(L1970&amp;"", 'CND List'!$A:$C, 3, 0))
   ),
   IFERROR(VLOOKUP(L1970, List!D:J, 7, 0), VLOOKUP(L1970&amp;"", List!D:J, 7, 0))
  )
 )
)</f>
        <v>-</v>
      </c>
      <c r="C1970" s="66" t="str">
        <f t="shared" si="31"/>
        <v>wait for return customer</v>
      </c>
      <c r="D1970" s="67" t="str">
        <f ca="1">IF(C1970="Local Scrap","Closed",IFERROR(IF(A1970="kgb","Closed",IF(MID(C1970,5,1)="Q","Closed",LOOKUP(TODAY()-W1970, {0,31,91,181,366}, {"0-30天","31-90天","91-180天","181-365天","365天以上"}))), LOOKUP(TODAY()-Z1970, {0,31,91,181,366}, {"0-30天","31-90天","91-180天","181-365天","365天以上"})))</f>
        <v>181-365天</v>
      </c>
      <c r="E1970" s="67" t="str" cm="1">
        <f t="array" ref="E1970">IF(A1970&lt;&gt;"kbb", "", IF(IFERROR(VALUE(V1970), 0)=MAX(INDEX(($A$2:$A$4929="kbb")*($L$2:$L$4929=L1970)*IFERROR(VALUE($V$2:$V$4929), 0), 0)), "最新", "歷史重複"))</f>
        <v>最新</v>
      </c>
      <c r="F1970" t="s">
        <v>8920</v>
      </c>
      <c r="G1970" t="s">
        <v>29</v>
      </c>
      <c r="H1970" t="s">
        <v>30</v>
      </c>
      <c r="I1970" t="s">
        <v>6154</v>
      </c>
      <c r="J1970" t="s">
        <v>8921</v>
      </c>
      <c r="K1970" t="s">
        <v>8922</v>
      </c>
      <c r="L1970" t="s">
        <v>8931</v>
      </c>
      <c r="M1970" t="s">
        <v>7231</v>
      </c>
      <c r="N1970" t="s">
        <v>1747</v>
      </c>
      <c r="O1970" t="s">
        <v>37</v>
      </c>
      <c r="P1970" t="s">
        <v>8931</v>
      </c>
      <c r="Q1970" t="s">
        <v>38</v>
      </c>
      <c r="R1970" t="s">
        <v>39</v>
      </c>
      <c r="S1970" t="s">
        <v>8925</v>
      </c>
      <c r="T1970" t="s">
        <v>37</v>
      </c>
      <c r="U1970" t="s">
        <v>37</v>
      </c>
      <c r="V1970" t="s">
        <v>8932</v>
      </c>
      <c r="W1970" t="s">
        <v>517</v>
      </c>
      <c r="X1970" t="s">
        <v>114</v>
      </c>
      <c r="Y1970" t="s">
        <v>518</v>
      </c>
      <c r="Z1970" t="s">
        <v>8933</v>
      </c>
      <c r="AA1970" t="s">
        <v>44</v>
      </c>
      <c r="AB1970" t="s">
        <v>44</v>
      </c>
      <c r="AC1970" t="s">
        <v>117</v>
      </c>
      <c r="AD1970" t="s">
        <v>1532</v>
      </c>
      <c r="AE1970" t="s">
        <v>37</v>
      </c>
      <c r="AF1970" t="s">
        <v>37</v>
      </c>
      <c r="AG1970" t="s">
        <v>37</v>
      </c>
      <c r="AH1970" t="s">
        <v>37</v>
      </c>
      <c r="AI1970" t="s">
        <v>37</v>
      </c>
    </row>
    <row r="1971" spans="1:35" ht="16.850000000000001" customHeight="1">
      <c r="A1971" s="65" t="str">
        <f>IF(L1971="","",IF(COUNTIF(Wip!K:K,L1971)=0,IF(W1971="","KGB","KBB"),IF(AND(_xlfn.IFNA(VLOOKUP(L1971,Wip!K:M,3,0),"")="Y",Q1971="MTCAPPLYCONF"),"On Hold",IF(W1971="","KGB","KBB"))))</f>
        <v>KGB</v>
      </c>
      <c r="B1971" s="65" t="str">
        <f>IF(A1971="on hold", "on hold",
 IF(A1971="KGB", "Standard Shipment",
  IF(IFERROR(IFERROR(VLOOKUP(L1971, List!D:J, 7, 0), VLOOKUP(L1971&amp;"", List!D:J, 7, 0)), 0)=0,
   IF(IFERROR(IFERROR(VLOOKUP(L1971, 'CND List'!$A:$C, 3, 0), VLOOKUP(L1971&amp;"", 'CND List'!$A:$C, 3, 0)), 0)=0,
    IF(A1971="KBB", "-", ""),
    IFERROR(VLOOKUP(L1971, 'CND List'!$A:$C, 3, 0), VLOOKUP(L1971&amp;"", 'CND List'!$A:$C, 3, 0))
   ),
   IFERROR(VLOOKUP(L1971, List!D:J, 7, 0), VLOOKUP(L1971&amp;"", List!D:J, 7, 0))
  )
 )
)</f>
        <v>Standard Shipment</v>
      </c>
      <c r="C1971" s="66" t="str">
        <f t="shared" si="31"/>
        <v>Standard Shipment</v>
      </c>
      <c r="D1971" s="67" t="str">
        <f ca="1">IF(C1971="Local Scrap","Closed",IFERROR(IF(A1971="kgb","Closed",IF(MID(C1971,5,1)="Q","Closed",LOOKUP(TODAY()-W1971, {0,31,91,181,366}, {"0-30天","31-90天","91-180天","181-365天","365天以上"}))), LOOKUP(TODAY()-Z1971, {0,31,91,181,366}, {"0-30天","31-90天","91-180天","181-365天","365天以上"})))</f>
        <v>Closed</v>
      </c>
      <c r="E1971" s="67" t="str" cm="1">
        <f t="array" ref="E1971">IF(A1971&lt;&gt;"kbb", "", IF(IFERROR(VALUE(V1971), 0)=MAX(INDEX(($A$2:$A$4929="kbb")*($L$2:$L$4929=L1971)*IFERROR(VALUE($V$2:$V$4929), 0), 0)), "最新", "歷史重複"))</f>
        <v/>
      </c>
      <c r="F1971" t="s">
        <v>8920</v>
      </c>
      <c r="G1971" t="s">
        <v>29</v>
      </c>
      <c r="H1971" t="s">
        <v>30</v>
      </c>
      <c r="I1971" t="s">
        <v>6154</v>
      </c>
      <c r="J1971" t="s">
        <v>8921</v>
      </c>
      <c r="K1971" t="s">
        <v>8922</v>
      </c>
      <c r="L1971" t="s">
        <v>8934</v>
      </c>
      <c r="M1971" t="s">
        <v>1428</v>
      </c>
      <c r="N1971" t="s">
        <v>1411</v>
      </c>
      <c r="O1971" t="s">
        <v>37</v>
      </c>
      <c r="P1971" t="s">
        <v>8935</v>
      </c>
      <c r="Q1971" t="s">
        <v>38</v>
      </c>
      <c r="R1971" t="s">
        <v>1881</v>
      </c>
      <c r="S1971" t="s">
        <v>8925</v>
      </c>
      <c r="T1971" t="s">
        <v>8936</v>
      </c>
      <c r="U1971" t="s">
        <v>8883</v>
      </c>
      <c r="V1971" t="s">
        <v>8883</v>
      </c>
      <c r="W1971" t="s">
        <v>37</v>
      </c>
      <c r="X1971" t="s">
        <v>37</v>
      </c>
      <c r="Y1971" t="s">
        <v>37</v>
      </c>
      <c r="Z1971" t="s">
        <v>8937</v>
      </c>
      <c r="AA1971" t="s">
        <v>44</v>
      </c>
      <c r="AB1971" t="s">
        <v>44</v>
      </c>
      <c r="AC1971" t="s">
        <v>45</v>
      </c>
      <c r="AD1971" t="s">
        <v>1257</v>
      </c>
      <c r="AE1971" t="s">
        <v>8062</v>
      </c>
      <c r="AF1971" t="s">
        <v>48</v>
      </c>
      <c r="AG1971">
        <v>622148</v>
      </c>
      <c r="AH1971">
        <v>6.8</v>
      </c>
      <c r="AI1971">
        <v>6.8</v>
      </c>
    </row>
    <row r="1972" spans="1:35" ht="16.850000000000001" customHeight="1">
      <c r="A1972" s="65" t="str">
        <f>IF(L1972="","",IF(COUNTIF(Wip!K:K,L1972)=0,IF(W1972="","KGB","KBB"),IF(AND(_xlfn.IFNA(VLOOKUP(L1972,Wip!K:M,3,0),"")="Y",Q1972="MTCAPPLYCONF"),"On Hold",IF(W1972="","KGB","KBB"))))</f>
        <v>KBB</v>
      </c>
      <c r="B1972" s="65" t="str">
        <f>IF(A1972="on hold", "on hold",
 IF(A1972="KGB", "Standard Shipment",
  IF(IFERROR(IFERROR(VLOOKUP(L1972, List!D:J, 7, 0), VLOOKUP(L1972&amp;"", List!D:J, 7, 0)), 0)=0,
   IF(IFERROR(IFERROR(VLOOKUP(L1972, 'CND List'!$A:$C, 3, 0), VLOOKUP(L1972&amp;"", 'CND List'!$A:$C, 3, 0)), 0)=0,
    IF(A1972="KBB", "-", ""),
    IFERROR(VLOOKUP(L1972, 'CND List'!$A:$C, 3, 0), VLOOKUP(L1972&amp;"", 'CND List'!$A:$C, 3, 0))
   ),
   IFERROR(VLOOKUP(L1972, List!D:J, 7, 0), VLOOKUP(L1972&amp;"", List!D:J, 7, 0))
  )
 )
)</f>
        <v>Local Scrap</v>
      </c>
      <c r="C1972" s="66" t="str">
        <f t="shared" si="31"/>
        <v>Local Scrap</v>
      </c>
      <c r="D1972" s="67" t="str">
        <f ca="1">IF(C1972="Local Scrap","Closed",IFERROR(IF(A1972="kgb","Closed",IF(MID(C1972,5,1)="Q","Closed",LOOKUP(TODAY()-W1972, {0,31,91,181,366}, {"0-30天","31-90天","91-180天","181-365天","365天以上"}))), LOOKUP(TODAY()-Z1972, {0,31,91,181,366}, {"0-30天","31-90天","91-180天","181-365天","365天以上"})))</f>
        <v>Closed</v>
      </c>
      <c r="E1972" s="67" t="str" cm="1">
        <f t="array" ref="E1972">IF(A1972&lt;&gt;"kbb", "", IF(IFERROR(VALUE(V1972), 0)=MAX(INDEX(($A$2:$A$4929="kbb")*($L$2:$L$4929=L1972)*IFERROR(VALUE($V$2:$V$4929), 0), 0)), "最新", "歷史重複"))</f>
        <v>歷史重複</v>
      </c>
      <c r="F1972" t="s">
        <v>8920</v>
      </c>
      <c r="G1972" t="s">
        <v>29</v>
      </c>
      <c r="H1972" t="s">
        <v>30</v>
      </c>
      <c r="I1972" t="s">
        <v>6154</v>
      </c>
      <c r="J1972" t="s">
        <v>8921</v>
      </c>
      <c r="K1972" t="s">
        <v>8922</v>
      </c>
      <c r="L1972" t="s">
        <v>8938</v>
      </c>
      <c r="M1972" t="s">
        <v>7231</v>
      </c>
      <c r="N1972" t="s">
        <v>1747</v>
      </c>
      <c r="O1972" t="s">
        <v>37</v>
      </c>
      <c r="P1972" t="s">
        <v>8938</v>
      </c>
      <c r="Q1972" t="s">
        <v>38</v>
      </c>
      <c r="R1972" t="s">
        <v>39</v>
      </c>
      <c r="S1972" t="s">
        <v>8939</v>
      </c>
      <c r="T1972" t="s">
        <v>37</v>
      </c>
      <c r="U1972" t="s">
        <v>37</v>
      </c>
      <c r="V1972" t="s">
        <v>8940</v>
      </c>
      <c r="W1972" t="s">
        <v>517</v>
      </c>
      <c r="X1972" t="s">
        <v>114</v>
      </c>
      <c r="Y1972" t="s">
        <v>518</v>
      </c>
      <c r="Z1972" t="s">
        <v>8941</v>
      </c>
      <c r="AA1972" t="s">
        <v>44</v>
      </c>
      <c r="AB1972" t="s">
        <v>44</v>
      </c>
      <c r="AC1972" t="s">
        <v>117</v>
      </c>
      <c r="AD1972" t="s">
        <v>1532</v>
      </c>
      <c r="AE1972" t="s">
        <v>37</v>
      </c>
      <c r="AF1972" t="s">
        <v>37</v>
      </c>
      <c r="AG1972" t="s">
        <v>37</v>
      </c>
      <c r="AH1972" t="s">
        <v>37</v>
      </c>
      <c r="AI1972" t="s">
        <v>37</v>
      </c>
    </row>
    <row r="1973" spans="1:35" ht="16.850000000000001" customHeight="1">
      <c r="A1973" s="65" t="str">
        <f>IF(L1973="","",IF(COUNTIF(Wip!K:K,L1973)=0,IF(W1973="","KGB","KBB"),IF(AND(_xlfn.IFNA(VLOOKUP(L1973,Wip!K:M,3,0),"")="Y",Q1973="MTCAPPLYCONF"),"On Hold",IF(W1973="","KGB","KBB"))))</f>
        <v>KGB</v>
      </c>
      <c r="B1973" s="65" t="str">
        <f>IF(A1973="on hold", "on hold",
 IF(A1973="KGB", "Standard Shipment",
  IF(IFERROR(IFERROR(VLOOKUP(L1973, List!D:J, 7, 0), VLOOKUP(L1973&amp;"", List!D:J, 7, 0)), 0)=0,
   IF(IFERROR(IFERROR(VLOOKUP(L1973, 'CND List'!$A:$C, 3, 0), VLOOKUP(L1973&amp;"", 'CND List'!$A:$C, 3, 0)), 0)=0,
    IF(A1973="KBB", "-", ""),
    IFERROR(VLOOKUP(L1973, 'CND List'!$A:$C, 3, 0), VLOOKUP(L1973&amp;"", 'CND List'!$A:$C, 3, 0))
   ),
   IFERROR(VLOOKUP(L1973, List!D:J, 7, 0), VLOOKUP(L1973&amp;"", List!D:J, 7, 0))
  )
 )
)</f>
        <v>Standard Shipment</v>
      </c>
      <c r="C1973" s="66" t="str">
        <f t="shared" si="31"/>
        <v>Standard Shipment</v>
      </c>
      <c r="D1973" s="67" t="str">
        <f ca="1">IF(C1973="Local Scrap","Closed",IFERROR(IF(A1973="kgb","Closed",IF(MID(C1973,5,1)="Q","Closed",LOOKUP(TODAY()-W1973, {0,31,91,181,366}, {"0-30天","31-90天","91-180天","181-365天","365天以上"}))), LOOKUP(TODAY()-Z1973, {0,31,91,181,366}, {"0-30天","31-90天","91-180天","181-365天","365天以上"})))</f>
        <v>Closed</v>
      </c>
      <c r="E1973" s="67" t="str" cm="1">
        <f t="array" ref="E1973">IF(A1973&lt;&gt;"kbb", "", IF(IFERROR(VALUE(V1973), 0)=MAX(INDEX(($A$2:$A$4929="kbb")*($L$2:$L$4929=L1973)*IFERROR(VALUE($V$2:$V$4929), 0), 0)), "最新", "歷史重複"))</f>
        <v/>
      </c>
      <c r="F1973" t="s">
        <v>8920</v>
      </c>
      <c r="G1973" t="s">
        <v>29</v>
      </c>
      <c r="H1973" t="s">
        <v>30</v>
      </c>
      <c r="I1973" t="s">
        <v>6154</v>
      </c>
      <c r="J1973" t="s">
        <v>8921</v>
      </c>
      <c r="K1973" t="s">
        <v>8922</v>
      </c>
      <c r="L1973" t="s">
        <v>8942</v>
      </c>
      <c r="M1973" t="s">
        <v>8557</v>
      </c>
      <c r="N1973" t="s">
        <v>2937</v>
      </c>
      <c r="O1973" t="s">
        <v>37</v>
      </c>
      <c r="P1973" t="s">
        <v>8943</v>
      </c>
      <c r="Q1973" t="s">
        <v>38</v>
      </c>
      <c r="R1973" t="s">
        <v>1881</v>
      </c>
      <c r="S1973" t="s">
        <v>8925</v>
      </c>
      <c r="T1973" t="s">
        <v>8944</v>
      </c>
      <c r="U1973" t="s">
        <v>8609</v>
      </c>
      <c r="V1973" t="s">
        <v>8609</v>
      </c>
      <c r="W1973" t="s">
        <v>37</v>
      </c>
      <c r="X1973" t="s">
        <v>37</v>
      </c>
      <c r="Y1973" t="s">
        <v>37</v>
      </c>
      <c r="Z1973" t="s">
        <v>8945</v>
      </c>
      <c r="AA1973" t="s">
        <v>44</v>
      </c>
      <c r="AB1973" t="s">
        <v>44</v>
      </c>
      <c r="AC1973" t="s">
        <v>45</v>
      </c>
      <c r="AD1973" t="s">
        <v>1847</v>
      </c>
      <c r="AE1973" t="s">
        <v>8668</v>
      </c>
      <c r="AF1973" t="s">
        <v>2317</v>
      </c>
      <c r="AG1973">
        <v>622180</v>
      </c>
      <c r="AH1973">
        <v>6.3</v>
      </c>
      <c r="AI1973">
        <v>6.3</v>
      </c>
    </row>
    <row r="1974" spans="1:35" ht="16.850000000000001" customHeight="1">
      <c r="A1974" s="65" t="str">
        <f>IF(L1974="","",IF(COUNTIF(Wip!K:K,L1974)=0,IF(W1974="","KGB","KBB"),IF(AND(_xlfn.IFNA(VLOOKUP(L1974,Wip!K:M,3,0),"")="Y",Q1974="MTCAPPLYCONF"),"On Hold",IF(W1974="","KGB","KBB"))))</f>
        <v>KGB</v>
      </c>
      <c r="B1974" s="65" t="str">
        <f>IF(A1974="on hold", "on hold",
 IF(A1974="KGB", "Standard Shipment",
  IF(IFERROR(IFERROR(VLOOKUP(L1974, List!D:J, 7, 0), VLOOKUP(L1974&amp;"", List!D:J, 7, 0)), 0)=0,
   IF(IFERROR(IFERROR(VLOOKUP(L1974, 'CND List'!$A:$C, 3, 0), VLOOKUP(L1974&amp;"", 'CND List'!$A:$C, 3, 0)), 0)=0,
    IF(A1974="KBB", "-", ""),
    IFERROR(VLOOKUP(L1974, 'CND List'!$A:$C, 3, 0), VLOOKUP(L1974&amp;"", 'CND List'!$A:$C, 3, 0))
   ),
   IFERROR(VLOOKUP(L1974, List!D:J, 7, 0), VLOOKUP(L1974&amp;"", List!D:J, 7, 0))
  )
 )
)</f>
        <v>Standard Shipment</v>
      </c>
      <c r="C1974" s="66" t="str">
        <f t="shared" si="31"/>
        <v>Standard Shipment</v>
      </c>
      <c r="D1974" s="67" t="str">
        <f ca="1">IF(C1974="Local Scrap","Closed",IFERROR(IF(A1974="kgb","Closed",IF(MID(C1974,5,1)="Q","Closed",LOOKUP(TODAY()-W1974, {0,31,91,181,366}, {"0-30天","31-90天","91-180天","181-365天","365天以上"}))), LOOKUP(TODAY()-Z1974, {0,31,91,181,366}, {"0-30天","31-90天","91-180天","181-365天","365天以上"})))</f>
        <v>Closed</v>
      </c>
      <c r="E1974" s="67" t="str" cm="1">
        <f t="array" ref="E1974">IF(A1974&lt;&gt;"kbb", "", IF(IFERROR(VALUE(V1974), 0)=MAX(INDEX(($A$2:$A$4929="kbb")*($L$2:$L$4929=L1974)*IFERROR(VALUE($V$2:$V$4929), 0), 0)), "最新", "歷史重複"))</f>
        <v/>
      </c>
      <c r="F1974" t="s">
        <v>8920</v>
      </c>
      <c r="G1974" t="s">
        <v>29</v>
      </c>
      <c r="H1974" t="s">
        <v>30</v>
      </c>
      <c r="I1974" t="s">
        <v>6154</v>
      </c>
      <c r="J1974" t="s">
        <v>8921</v>
      </c>
      <c r="K1974" t="s">
        <v>8922</v>
      </c>
      <c r="L1974" t="s">
        <v>8946</v>
      </c>
      <c r="M1974" t="s">
        <v>1569</v>
      </c>
      <c r="N1974" t="s">
        <v>1570</v>
      </c>
      <c r="O1974" t="s">
        <v>37</v>
      </c>
      <c r="P1974" t="s">
        <v>8946</v>
      </c>
      <c r="Q1974" t="s">
        <v>38</v>
      </c>
      <c r="R1974" t="s">
        <v>1881</v>
      </c>
      <c r="S1974" t="s">
        <v>8925</v>
      </c>
      <c r="T1974" t="s">
        <v>8947</v>
      </c>
      <c r="U1974" t="s">
        <v>8948</v>
      </c>
      <c r="V1974" t="s">
        <v>8948</v>
      </c>
      <c r="W1974" t="s">
        <v>37</v>
      </c>
      <c r="X1974" t="s">
        <v>37</v>
      </c>
      <c r="Y1974" t="s">
        <v>37</v>
      </c>
      <c r="Z1974" t="s">
        <v>8949</v>
      </c>
      <c r="AA1974" t="s">
        <v>44</v>
      </c>
      <c r="AB1974" t="s">
        <v>44</v>
      </c>
      <c r="AC1974" t="s">
        <v>45</v>
      </c>
      <c r="AD1974" t="s">
        <v>1532</v>
      </c>
      <c r="AE1974" t="s">
        <v>8122</v>
      </c>
      <c r="AF1974" t="s">
        <v>4957</v>
      </c>
      <c r="AG1974">
        <v>622234</v>
      </c>
      <c r="AH1974">
        <v>6.8</v>
      </c>
      <c r="AI1974">
        <v>6.8</v>
      </c>
    </row>
    <row r="1975" spans="1:35" ht="16.850000000000001" customHeight="1">
      <c r="A1975" s="65" t="str">
        <f>IF(L1975="","",IF(COUNTIF(Wip!K:K,L1975)=0,IF(W1975="","KGB","KBB"),IF(AND(_xlfn.IFNA(VLOOKUP(L1975,Wip!K:M,3,0),"")="Y",Q1975="MTCAPPLYCONF"),"On Hold",IF(W1975="","KGB","KBB"))))</f>
        <v>KGB</v>
      </c>
      <c r="B1975" s="65" t="str">
        <f>IF(A1975="on hold", "on hold",
 IF(A1975="KGB", "Standard Shipment",
  IF(IFERROR(IFERROR(VLOOKUP(L1975, List!D:J, 7, 0), VLOOKUP(L1975&amp;"", List!D:J, 7, 0)), 0)=0,
   IF(IFERROR(IFERROR(VLOOKUP(L1975, 'CND List'!$A:$C, 3, 0), VLOOKUP(L1975&amp;"", 'CND List'!$A:$C, 3, 0)), 0)=0,
    IF(A1975="KBB", "-", ""),
    IFERROR(VLOOKUP(L1975, 'CND List'!$A:$C, 3, 0), VLOOKUP(L1975&amp;"", 'CND List'!$A:$C, 3, 0))
   ),
   IFERROR(VLOOKUP(L1975, List!D:J, 7, 0), VLOOKUP(L1975&amp;"", List!D:J, 7, 0))
  )
 )
)</f>
        <v>Standard Shipment</v>
      </c>
      <c r="C1975" s="66" t="str">
        <f t="shared" si="31"/>
        <v>Standard Shipment</v>
      </c>
      <c r="D1975" s="67" t="str">
        <f ca="1">IF(C1975="Local Scrap","Closed",IFERROR(IF(A1975="kgb","Closed",IF(MID(C1975,5,1)="Q","Closed",LOOKUP(TODAY()-W1975, {0,31,91,181,366}, {"0-30天","31-90天","91-180天","181-365天","365天以上"}))), LOOKUP(TODAY()-Z1975, {0,31,91,181,366}, {"0-30天","31-90天","91-180天","181-365天","365天以上"})))</f>
        <v>Closed</v>
      </c>
      <c r="E1975" s="67" t="str" cm="1">
        <f t="array" ref="E1975">IF(A1975&lt;&gt;"kbb", "", IF(IFERROR(VALUE(V1975), 0)=MAX(INDEX(($A$2:$A$4929="kbb")*($L$2:$L$4929=L1975)*IFERROR(VALUE($V$2:$V$4929), 0), 0)), "最新", "歷史重複"))</f>
        <v/>
      </c>
      <c r="F1975" t="s">
        <v>8920</v>
      </c>
      <c r="G1975" t="s">
        <v>29</v>
      </c>
      <c r="H1975" t="s">
        <v>30</v>
      </c>
      <c r="I1975" t="s">
        <v>6154</v>
      </c>
      <c r="J1975" t="s">
        <v>8921</v>
      </c>
      <c r="K1975" t="s">
        <v>8922</v>
      </c>
      <c r="L1975" t="s">
        <v>8950</v>
      </c>
      <c r="M1975" t="s">
        <v>8291</v>
      </c>
      <c r="N1975" t="s">
        <v>1570</v>
      </c>
      <c r="O1975" t="s">
        <v>37</v>
      </c>
      <c r="P1975" t="s">
        <v>8951</v>
      </c>
      <c r="Q1975" t="s">
        <v>38</v>
      </c>
      <c r="R1975" t="s">
        <v>1881</v>
      </c>
      <c r="S1975" t="s">
        <v>8925</v>
      </c>
      <c r="T1975" t="s">
        <v>8952</v>
      </c>
      <c r="U1975" t="s">
        <v>8948</v>
      </c>
      <c r="V1975" t="s">
        <v>8948</v>
      </c>
      <c r="W1975" t="s">
        <v>37</v>
      </c>
      <c r="X1975" t="s">
        <v>37</v>
      </c>
      <c r="Y1975" t="s">
        <v>37</v>
      </c>
      <c r="Z1975" t="s">
        <v>8953</v>
      </c>
      <c r="AA1975" t="s">
        <v>44</v>
      </c>
      <c r="AB1975" t="s">
        <v>44</v>
      </c>
      <c r="AC1975" t="s">
        <v>45</v>
      </c>
      <c r="AD1975" t="s">
        <v>1532</v>
      </c>
      <c r="AE1975" t="s">
        <v>8122</v>
      </c>
      <c r="AF1975" t="s">
        <v>2317</v>
      </c>
      <c r="AG1975">
        <v>622234</v>
      </c>
      <c r="AH1975">
        <v>6.3</v>
      </c>
      <c r="AI1975">
        <v>6.3</v>
      </c>
    </row>
    <row r="1976" spans="1:35" ht="16.850000000000001" customHeight="1">
      <c r="A1976" s="65" t="str">
        <f>IF(L1976="","",IF(COUNTIF(Wip!K:K,L1976)=0,IF(W1976="","KGB","KBB"),IF(AND(_xlfn.IFNA(VLOOKUP(L1976,Wip!K:M,3,0),"")="Y",Q1976="MTCAPPLYCONF"),"On Hold",IF(W1976="","KGB","KBB"))))</f>
        <v>KBB</v>
      </c>
      <c r="B1976" s="65" t="str">
        <f>IF(A1976="on hold", "on hold",
 IF(A1976="KGB", "Standard Shipment",
  IF(IFERROR(IFERROR(VLOOKUP(L1976, List!D:J, 7, 0), VLOOKUP(L1976&amp;"", List!D:J, 7, 0)), 0)=0,
   IF(IFERROR(IFERROR(VLOOKUP(L1976, 'CND List'!$A:$C, 3, 0), VLOOKUP(L1976&amp;"", 'CND List'!$A:$C, 3, 0)), 0)=0,
    IF(A1976="KBB", "-", ""),
    IFERROR(VLOOKUP(L1976, 'CND List'!$A:$C, 3, 0), VLOOKUP(L1976&amp;"", 'CND List'!$A:$C, 3, 0))
   ),
   IFERROR(VLOOKUP(L1976, List!D:J, 7, 0), VLOOKUP(L1976&amp;"", List!D:J, 7, 0))
  )
 )
)</f>
        <v>-</v>
      </c>
      <c r="C1976" s="66" t="str">
        <f t="shared" si="31"/>
        <v>wait for return customer</v>
      </c>
      <c r="D1976" s="67" t="str">
        <f ca="1">IF(C1976="Local Scrap","Closed",IFERROR(IF(A1976="kgb","Closed",IF(MID(C1976,5,1)="Q","Closed",LOOKUP(TODAY()-W1976, {0,31,91,181,366}, {"0-30天","31-90天","91-180天","181-365天","365天以上"}))), LOOKUP(TODAY()-Z1976, {0,31,91,181,366}, {"0-30天","31-90天","91-180天","181-365天","365天以上"})))</f>
        <v>181-365天</v>
      </c>
      <c r="E1976" s="67" t="str" cm="1">
        <f t="array" ref="E1976">IF(A1976&lt;&gt;"kbb", "", IF(IFERROR(VALUE(V1976), 0)=MAX(INDEX(($A$2:$A$4929="kbb")*($L$2:$L$4929=L1976)*IFERROR(VALUE($V$2:$V$4929), 0), 0)), "最新", "歷史重複"))</f>
        <v>最新</v>
      </c>
      <c r="F1976" t="s">
        <v>8920</v>
      </c>
      <c r="G1976" t="s">
        <v>29</v>
      </c>
      <c r="H1976" t="s">
        <v>30</v>
      </c>
      <c r="I1976" t="s">
        <v>6154</v>
      </c>
      <c r="J1976" t="s">
        <v>8921</v>
      </c>
      <c r="K1976" t="s">
        <v>8922</v>
      </c>
      <c r="L1976" t="s">
        <v>8954</v>
      </c>
      <c r="M1976" t="s">
        <v>8291</v>
      </c>
      <c r="N1976" t="s">
        <v>1570</v>
      </c>
      <c r="O1976" t="s">
        <v>37</v>
      </c>
      <c r="P1976" t="s">
        <v>8954</v>
      </c>
      <c r="Q1976" t="s">
        <v>38</v>
      </c>
      <c r="R1976" t="s">
        <v>39</v>
      </c>
      <c r="S1976" t="s">
        <v>8925</v>
      </c>
      <c r="T1976" t="s">
        <v>37</v>
      </c>
      <c r="U1976" t="s">
        <v>37</v>
      </c>
      <c r="V1976" t="s">
        <v>8955</v>
      </c>
      <c r="W1976" t="s">
        <v>517</v>
      </c>
      <c r="X1976" t="s">
        <v>114</v>
      </c>
      <c r="Y1976" t="s">
        <v>518</v>
      </c>
      <c r="Z1976" t="s">
        <v>8956</v>
      </c>
      <c r="AA1976" t="s">
        <v>44</v>
      </c>
      <c r="AB1976" t="s">
        <v>44</v>
      </c>
      <c r="AC1976" t="s">
        <v>117</v>
      </c>
      <c r="AD1976" t="s">
        <v>1532</v>
      </c>
      <c r="AE1976" t="s">
        <v>37</v>
      </c>
      <c r="AF1976" t="s">
        <v>37</v>
      </c>
      <c r="AG1976" t="s">
        <v>37</v>
      </c>
      <c r="AH1976" t="s">
        <v>37</v>
      </c>
      <c r="AI1976" t="s">
        <v>37</v>
      </c>
    </row>
    <row r="1977" spans="1:35" ht="16.850000000000001" customHeight="1">
      <c r="A1977" s="65" t="str">
        <f>IF(L1977="","",IF(COUNTIF(Wip!K:K,L1977)=0,IF(W1977="","KGB","KBB"),IF(AND(_xlfn.IFNA(VLOOKUP(L1977,Wip!K:M,3,0),"")="Y",Q1977="MTCAPPLYCONF"),"On Hold",IF(W1977="","KGB","KBB"))))</f>
        <v>KGB</v>
      </c>
      <c r="B1977" s="65" t="str">
        <f>IF(A1977="on hold", "on hold",
 IF(A1977="KGB", "Standard Shipment",
  IF(IFERROR(IFERROR(VLOOKUP(L1977, List!D:J, 7, 0), VLOOKUP(L1977&amp;"", List!D:J, 7, 0)), 0)=0,
   IF(IFERROR(IFERROR(VLOOKUP(L1977, 'CND List'!$A:$C, 3, 0), VLOOKUP(L1977&amp;"", 'CND List'!$A:$C, 3, 0)), 0)=0,
    IF(A1977="KBB", "-", ""),
    IFERROR(VLOOKUP(L1977, 'CND List'!$A:$C, 3, 0), VLOOKUP(L1977&amp;"", 'CND List'!$A:$C, 3, 0))
   ),
   IFERROR(VLOOKUP(L1977, List!D:J, 7, 0), VLOOKUP(L1977&amp;"", List!D:J, 7, 0))
  )
 )
)</f>
        <v>Standard Shipment</v>
      </c>
      <c r="C1977" s="66" t="str">
        <f t="shared" si="31"/>
        <v>Standard Shipment</v>
      </c>
      <c r="D1977" s="67" t="str">
        <f ca="1">IF(C1977="Local Scrap","Closed",IFERROR(IF(A1977="kgb","Closed",IF(MID(C1977,5,1)="Q","Closed",LOOKUP(TODAY()-W1977, {0,31,91,181,366}, {"0-30天","31-90天","91-180天","181-365天","365天以上"}))), LOOKUP(TODAY()-Z1977, {0,31,91,181,366}, {"0-30天","31-90天","91-180天","181-365天","365天以上"})))</f>
        <v>Closed</v>
      </c>
      <c r="E1977" s="67" t="str" cm="1">
        <f t="array" ref="E1977">IF(A1977&lt;&gt;"kbb", "", IF(IFERROR(VALUE(V1977), 0)=MAX(INDEX(($A$2:$A$4929="kbb")*($L$2:$L$4929=L1977)*IFERROR(VALUE($V$2:$V$4929), 0), 0)), "最新", "歷史重複"))</f>
        <v/>
      </c>
      <c r="F1977" t="s">
        <v>8920</v>
      </c>
      <c r="G1977" t="s">
        <v>29</v>
      </c>
      <c r="H1977" t="s">
        <v>30</v>
      </c>
      <c r="I1977" t="s">
        <v>6154</v>
      </c>
      <c r="J1977" t="s">
        <v>8921</v>
      </c>
      <c r="K1977" t="s">
        <v>8922</v>
      </c>
      <c r="L1977" t="s">
        <v>8957</v>
      </c>
      <c r="M1977" t="s">
        <v>4170</v>
      </c>
      <c r="N1977" t="s">
        <v>4171</v>
      </c>
      <c r="O1977" t="s">
        <v>37</v>
      </c>
      <c r="P1977" t="s">
        <v>8958</v>
      </c>
      <c r="Q1977" t="s">
        <v>38</v>
      </c>
      <c r="R1977" t="s">
        <v>1881</v>
      </c>
      <c r="S1977" t="s">
        <v>8925</v>
      </c>
      <c r="T1977" t="s">
        <v>8959</v>
      </c>
      <c r="U1977" t="s">
        <v>8609</v>
      </c>
      <c r="V1977" t="s">
        <v>8609</v>
      </c>
      <c r="W1977" t="s">
        <v>37</v>
      </c>
      <c r="X1977" t="s">
        <v>37</v>
      </c>
      <c r="Y1977" t="s">
        <v>37</v>
      </c>
      <c r="Z1977" t="s">
        <v>8960</v>
      </c>
      <c r="AA1977" t="s">
        <v>44</v>
      </c>
      <c r="AB1977" t="s">
        <v>44</v>
      </c>
      <c r="AC1977" t="s">
        <v>45</v>
      </c>
      <c r="AD1977" t="s">
        <v>1302</v>
      </c>
      <c r="AE1977" t="s">
        <v>8611</v>
      </c>
      <c r="AF1977" t="s">
        <v>1918</v>
      </c>
      <c r="AG1977">
        <v>622180</v>
      </c>
      <c r="AH1977">
        <v>6</v>
      </c>
      <c r="AI1977">
        <v>6</v>
      </c>
    </row>
    <row r="1978" spans="1:35" ht="16.850000000000001" customHeight="1">
      <c r="A1978" s="65" t="str">
        <f>IF(L1978="","",IF(COUNTIF(Wip!K:K,L1978)=0,IF(W1978="","KGB","KBB"),IF(AND(_xlfn.IFNA(VLOOKUP(L1978,Wip!K:M,3,0),"")="Y",Q1978="MTCAPPLYCONF"),"On Hold",IF(W1978="","KGB","KBB"))))</f>
        <v>KBB</v>
      </c>
      <c r="B1978" s="65">
        <f>IF(A1978="on hold", "on hold",
 IF(A1978="KGB", "Standard Shipment",
  IF(IFERROR(IFERROR(VLOOKUP(L1978, List!D:J, 7, 0), VLOOKUP(L1978&amp;"", List!D:J, 7, 0)), 0)=0,
   IF(IFERROR(IFERROR(VLOOKUP(L1978, 'CND List'!$A:$C, 3, 0), VLOOKUP(L1978&amp;"", 'CND List'!$A:$C, 3, 0)), 0)=0,
    IF(A1978="KBB", "-", ""),
    IFERROR(VLOOKUP(L1978, 'CND List'!$A:$C, 3, 0), VLOOKUP(L1978&amp;"", 'CND List'!$A:$C, 3, 0))
   ),
   IFERROR(VLOOKUP(L1978, List!D:J, 7, 0), VLOOKUP(L1978&amp;"", List!D:J, 7, 0))
  )
 )
)</f>
        <v>46281</v>
      </c>
      <c r="C1978" s="66" t="str">
        <f t="shared" si="31"/>
        <v>2026Q3</v>
      </c>
      <c r="D1978" s="67" t="str">
        <f ca="1">IF(C1978="Local Scrap","Closed",IFERROR(IF(A1978="kgb","Closed",IF(MID(C1978,5,1)="Q","Closed",LOOKUP(TODAY()-W1978, {0,31,91,181,366}, {"0-30天","31-90天","91-180天","181-365天","365天以上"}))), LOOKUP(TODAY()-Z1978, {0,31,91,181,366}, {"0-30天","31-90天","91-180天","181-365天","365天以上"})))</f>
        <v>Closed</v>
      </c>
      <c r="E1978" s="67" t="str" cm="1">
        <f t="array" ref="E1978">IF(A1978&lt;&gt;"kbb", "", IF(IFERROR(VALUE(V1978), 0)=MAX(INDEX(($A$2:$A$4929="kbb")*($L$2:$L$4929=L1978)*IFERROR(VALUE($V$2:$V$4929), 0), 0)), "最新", "歷史重複"))</f>
        <v>最新</v>
      </c>
      <c r="F1978" t="s">
        <v>8920</v>
      </c>
      <c r="G1978" t="s">
        <v>29</v>
      </c>
      <c r="H1978" t="s">
        <v>30</v>
      </c>
      <c r="I1978" t="s">
        <v>6154</v>
      </c>
      <c r="J1978" t="s">
        <v>8921</v>
      </c>
      <c r="K1978" t="s">
        <v>8922</v>
      </c>
      <c r="L1978" t="s">
        <v>8961</v>
      </c>
      <c r="M1978" t="s">
        <v>1575</v>
      </c>
      <c r="N1978" t="s">
        <v>1576</v>
      </c>
      <c r="O1978" t="s">
        <v>37</v>
      </c>
      <c r="P1978" t="s">
        <v>8961</v>
      </c>
      <c r="Q1978" t="s">
        <v>38</v>
      </c>
      <c r="R1978" t="s">
        <v>39</v>
      </c>
      <c r="S1978" t="s">
        <v>8925</v>
      </c>
      <c r="T1978" t="s">
        <v>37</v>
      </c>
      <c r="U1978" t="s">
        <v>37</v>
      </c>
      <c r="V1978" t="s">
        <v>8962</v>
      </c>
      <c r="W1978" t="s">
        <v>517</v>
      </c>
      <c r="X1978" t="s">
        <v>114</v>
      </c>
      <c r="Y1978" t="s">
        <v>518</v>
      </c>
      <c r="Z1978" t="s">
        <v>8963</v>
      </c>
      <c r="AA1978" t="s">
        <v>44</v>
      </c>
      <c r="AB1978" t="s">
        <v>44</v>
      </c>
      <c r="AC1978" t="s">
        <v>117</v>
      </c>
      <c r="AD1978" t="s">
        <v>1532</v>
      </c>
      <c r="AE1978" t="s">
        <v>37</v>
      </c>
      <c r="AF1978" t="s">
        <v>37</v>
      </c>
      <c r="AG1978" t="s">
        <v>37</v>
      </c>
      <c r="AH1978" t="s">
        <v>37</v>
      </c>
      <c r="AI1978" t="s">
        <v>37</v>
      </c>
    </row>
    <row r="1979" spans="1:35" ht="16.850000000000001" customHeight="1">
      <c r="A1979" s="65" t="str">
        <f>IF(L1979="","",IF(COUNTIF(Wip!K:K,L1979)=0,IF(W1979="","KGB","KBB"),IF(AND(_xlfn.IFNA(VLOOKUP(L1979,Wip!K:M,3,0),"")="Y",Q1979="MTCAPPLYCONF"),"On Hold",IF(W1979="","KGB","KBB"))))</f>
        <v>KGB</v>
      </c>
      <c r="B1979" s="65" t="str">
        <f>IF(A1979="on hold", "on hold",
 IF(A1979="KGB", "Standard Shipment",
  IF(IFERROR(IFERROR(VLOOKUP(L1979, List!D:J, 7, 0), VLOOKUP(L1979&amp;"", List!D:J, 7, 0)), 0)=0,
   IF(IFERROR(IFERROR(VLOOKUP(L1979, 'CND List'!$A:$C, 3, 0), VLOOKUP(L1979&amp;"", 'CND List'!$A:$C, 3, 0)), 0)=0,
    IF(A1979="KBB", "-", ""),
    IFERROR(VLOOKUP(L1979, 'CND List'!$A:$C, 3, 0), VLOOKUP(L1979&amp;"", 'CND List'!$A:$C, 3, 0))
   ),
   IFERROR(VLOOKUP(L1979, List!D:J, 7, 0), VLOOKUP(L1979&amp;"", List!D:J, 7, 0))
  )
 )
)</f>
        <v>Standard Shipment</v>
      </c>
      <c r="C1979" s="66" t="str">
        <f t="shared" ref="C1979:C2042" si="32">IF(A1979="on hold", "on hold", IF(B1979="on hold", "wait for return customer", IF(B1979="CND Sceond Pass", "Standard Shipment", IF(AND(A1979="kgb", OR(B1979="-", B1979="", B1979="#N/A")), "Standard Shipment", IF(AND(A1979="kbb", OR(B1979="-", B1979="", B1979="#N/A")), "wait for return customer", IF(OR(B1979="Local Scrap", B1979="SBF to be notified", B1979="VRAM is pending RTV", B1979="BU未結案"), B1979, IF(OR(B1979="scrap結案", B1979="良品結案", LEFT(B1979,2)="sc", LEFT(B1979,2)="良品"), "CND結案", IF(ISNUMBER(B1979), YEAR(B1979) &amp; "Q" &amp; INT((MONTH(B1979)+2)/3), IF(ISERROR(DATEVALUE(TEXT(B1979,"yyyy/mm/dd"))), IF(ISNA(B1979), "#N/A", B1979), YEAR(DATEVALUE(TEXT(B1979,"yyyy/mm/dd"))) &amp; "Q" &amp; INT((MONTH(DATEVALUE(TEXT(B1979,"yyyy/mm/dd")))+2)/3))))))))))</f>
        <v>Standard Shipment</v>
      </c>
      <c r="D1979" s="67" t="str">
        <f ca="1">IF(C1979="Local Scrap","Closed",IFERROR(IF(A1979="kgb","Closed",IF(MID(C1979,5,1)="Q","Closed",LOOKUP(TODAY()-W1979, {0,31,91,181,366}, {"0-30天","31-90天","91-180天","181-365天","365天以上"}))), LOOKUP(TODAY()-Z1979, {0,31,91,181,366}, {"0-30天","31-90天","91-180天","181-365天","365天以上"})))</f>
        <v>Closed</v>
      </c>
      <c r="E1979" s="67" t="str" cm="1">
        <f t="array" ref="E1979">IF(A1979&lt;&gt;"kbb", "", IF(IFERROR(VALUE(V1979), 0)=MAX(INDEX(($A$2:$A$4929="kbb")*($L$2:$L$4929=L1979)*IFERROR(VALUE($V$2:$V$4929), 0), 0)), "最新", "歷史重複"))</f>
        <v/>
      </c>
      <c r="F1979" t="s">
        <v>8920</v>
      </c>
      <c r="G1979" t="s">
        <v>29</v>
      </c>
      <c r="H1979" t="s">
        <v>30</v>
      </c>
      <c r="I1979" t="s">
        <v>6154</v>
      </c>
      <c r="J1979" t="s">
        <v>8921</v>
      </c>
      <c r="K1979" t="s">
        <v>8922</v>
      </c>
      <c r="L1979" t="s">
        <v>8964</v>
      </c>
      <c r="M1979" t="s">
        <v>8161</v>
      </c>
      <c r="N1979" t="s">
        <v>2223</v>
      </c>
      <c r="O1979" t="s">
        <v>37</v>
      </c>
      <c r="P1979" t="s">
        <v>8965</v>
      </c>
      <c r="Q1979" t="s">
        <v>38</v>
      </c>
      <c r="R1979" t="s">
        <v>1881</v>
      </c>
      <c r="S1979" t="s">
        <v>8925</v>
      </c>
      <c r="T1979" t="s">
        <v>8966</v>
      </c>
      <c r="U1979" t="s">
        <v>8948</v>
      </c>
      <c r="V1979" t="s">
        <v>8948</v>
      </c>
      <c r="W1979" t="s">
        <v>37</v>
      </c>
      <c r="X1979" t="s">
        <v>37</v>
      </c>
      <c r="Y1979" t="s">
        <v>37</v>
      </c>
      <c r="Z1979" t="s">
        <v>8967</v>
      </c>
      <c r="AA1979" t="s">
        <v>44</v>
      </c>
      <c r="AB1979" t="s">
        <v>44</v>
      </c>
      <c r="AC1979" t="s">
        <v>45</v>
      </c>
      <c r="AD1979" t="s">
        <v>1302</v>
      </c>
      <c r="AE1979" t="s">
        <v>8849</v>
      </c>
      <c r="AF1979" t="s">
        <v>48</v>
      </c>
      <c r="AG1979">
        <v>622234</v>
      </c>
      <c r="AH1979">
        <v>7.8</v>
      </c>
      <c r="AI1979">
        <v>7.8</v>
      </c>
    </row>
    <row r="1980" spans="1:35" ht="16.850000000000001" customHeight="1">
      <c r="A1980" s="65" t="str">
        <f>IF(L1980="","",IF(COUNTIF(Wip!K:K,L1980)=0,IF(W1980="","KGB","KBB"),IF(AND(_xlfn.IFNA(VLOOKUP(L1980,Wip!K:M,3,0),"")="Y",Q1980="MTCAPPLYCONF"),"On Hold",IF(W1980="","KGB","KBB"))))</f>
        <v>KGB</v>
      </c>
      <c r="B1980" s="65" t="str">
        <f>IF(A1980="on hold", "on hold",
 IF(A1980="KGB", "Standard Shipment",
  IF(IFERROR(IFERROR(VLOOKUP(L1980, List!D:J, 7, 0), VLOOKUP(L1980&amp;"", List!D:J, 7, 0)), 0)=0,
   IF(IFERROR(IFERROR(VLOOKUP(L1980, 'CND List'!$A:$C, 3, 0), VLOOKUP(L1980&amp;"", 'CND List'!$A:$C, 3, 0)), 0)=0,
    IF(A1980="KBB", "-", ""),
    IFERROR(VLOOKUP(L1980, 'CND List'!$A:$C, 3, 0), VLOOKUP(L1980&amp;"", 'CND List'!$A:$C, 3, 0))
   ),
   IFERROR(VLOOKUP(L1980, List!D:J, 7, 0), VLOOKUP(L1980&amp;"", List!D:J, 7, 0))
  )
 )
)</f>
        <v>Standard Shipment</v>
      </c>
      <c r="C1980" s="66" t="str">
        <f t="shared" si="32"/>
        <v>Standard Shipment</v>
      </c>
      <c r="D1980" s="67" t="str">
        <f ca="1">IF(C1980="Local Scrap","Closed",IFERROR(IF(A1980="kgb","Closed",IF(MID(C1980,5,1)="Q","Closed",LOOKUP(TODAY()-W1980, {0,31,91,181,366}, {"0-30天","31-90天","91-180天","181-365天","365天以上"}))), LOOKUP(TODAY()-Z1980, {0,31,91,181,366}, {"0-30天","31-90天","91-180天","181-365天","365天以上"})))</f>
        <v>Closed</v>
      </c>
      <c r="E1980" s="67" t="str" cm="1">
        <f t="array" ref="E1980">IF(A1980&lt;&gt;"kbb", "", IF(IFERROR(VALUE(V1980), 0)=MAX(INDEX(($A$2:$A$4929="kbb")*($L$2:$L$4929=L1980)*IFERROR(VALUE($V$2:$V$4929), 0), 0)), "最新", "歷史重複"))</f>
        <v/>
      </c>
      <c r="F1980" t="s">
        <v>8920</v>
      </c>
      <c r="G1980" t="s">
        <v>29</v>
      </c>
      <c r="H1980" t="s">
        <v>30</v>
      </c>
      <c r="I1980" t="s">
        <v>6154</v>
      </c>
      <c r="J1980" t="s">
        <v>8921</v>
      </c>
      <c r="K1980" t="s">
        <v>8922</v>
      </c>
      <c r="L1980" t="s">
        <v>8968</v>
      </c>
      <c r="M1980" t="s">
        <v>8161</v>
      </c>
      <c r="N1980" t="s">
        <v>2223</v>
      </c>
      <c r="O1980" t="s">
        <v>37</v>
      </c>
      <c r="P1980" t="s">
        <v>8969</v>
      </c>
      <c r="Q1980" t="s">
        <v>38</v>
      </c>
      <c r="R1980" t="s">
        <v>1881</v>
      </c>
      <c r="S1980" t="s">
        <v>8925</v>
      </c>
      <c r="T1980" t="s">
        <v>8970</v>
      </c>
      <c r="U1980" t="s">
        <v>8971</v>
      </c>
      <c r="V1980" t="s">
        <v>8971</v>
      </c>
      <c r="W1980" t="s">
        <v>37</v>
      </c>
      <c r="X1980" t="s">
        <v>37</v>
      </c>
      <c r="Y1980" t="s">
        <v>37</v>
      </c>
      <c r="Z1980" t="s">
        <v>8972</v>
      </c>
      <c r="AA1980" t="s">
        <v>44</v>
      </c>
      <c r="AB1980" t="s">
        <v>44</v>
      </c>
      <c r="AC1980" t="s">
        <v>45</v>
      </c>
      <c r="AD1980" t="s">
        <v>1302</v>
      </c>
      <c r="AE1980" t="s">
        <v>8973</v>
      </c>
      <c r="AF1980" t="s">
        <v>48</v>
      </c>
      <c r="AG1980">
        <v>622300</v>
      </c>
      <c r="AH1980">
        <v>6.5</v>
      </c>
      <c r="AI1980">
        <v>6.5</v>
      </c>
    </row>
    <row r="1981" spans="1:35" ht="16.850000000000001" customHeight="1">
      <c r="A1981" s="65" t="str">
        <f>IF(L1981="","",IF(COUNTIF(Wip!K:K,L1981)=0,IF(W1981="","KGB","KBB"),IF(AND(_xlfn.IFNA(VLOOKUP(L1981,Wip!K:M,3,0),"")="Y",Q1981="MTCAPPLYCONF"),"On Hold",IF(W1981="","KGB","KBB"))))</f>
        <v>KGB</v>
      </c>
      <c r="B1981" s="65" t="str">
        <f>IF(A1981="on hold", "on hold",
 IF(A1981="KGB", "Standard Shipment",
  IF(IFERROR(IFERROR(VLOOKUP(L1981, List!D:J, 7, 0), VLOOKUP(L1981&amp;"", List!D:J, 7, 0)), 0)=0,
   IF(IFERROR(IFERROR(VLOOKUP(L1981, 'CND List'!$A:$C, 3, 0), VLOOKUP(L1981&amp;"", 'CND List'!$A:$C, 3, 0)), 0)=0,
    IF(A1981="KBB", "-", ""),
    IFERROR(VLOOKUP(L1981, 'CND List'!$A:$C, 3, 0), VLOOKUP(L1981&amp;"", 'CND List'!$A:$C, 3, 0))
   ),
   IFERROR(VLOOKUP(L1981, List!D:J, 7, 0), VLOOKUP(L1981&amp;"", List!D:J, 7, 0))
  )
 )
)</f>
        <v>Standard Shipment</v>
      </c>
      <c r="C1981" s="66" t="str">
        <f t="shared" si="32"/>
        <v>Standard Shipment</v>
      </c>
      <c r="D1981" s="67" t="str">
        <f ca="1">IF(C1981="Local Scrap","Closed",IFERROR(IF(A1981="kgb","Closed",IF(MID(C1981,5,1)="Q","Closed",LOOKUP(TODAY()-W1981, {0,31,91,181,366}, {"0-30天","31-90天","91-180天","181-365天","365天以上"}))), LOOKUP(TODAY()-Z1981, {0,31,91,181,366}, {"0-30天","31-90天","91-180天","181-365天","365天以上"})))</f>
        <v>Closed</v>
      </c>
      <c r="E1981" s="67" t="str" cm="1">
        <f t="array" ref="E1981">IF(A1981&lt;&gt;"kbb", "", IF(IFERROR(VALUE(V1981), 0)=MAX(INDEX(($A$2:$A$4929="kbb")*($L$2:$L$4929=L1981)*IFERROR(VALUE($V$2:$V$4929), 0), 0)), "最新", "歷史重複"))</f>
        <v/>
      </c>
      <c r="F1981" t="s">
        <v>8920</v>
      </c>
      <c r="G1981" t="s">
        <v>29</v>
      </c>
      <c r="H1981" t="s">
        <v>30</v>
      </c>
      <c r="I1981" t="s">
        <v>6154</v>
      </c>
      <c r="J1981" t="s">
        <v>8921</v>
      </c>
      <c r="K1981" t="s">
        <v>8922</v>
      </c>
      <c r="L1981" t="s">
        <v>8974</v>
      </c>
      <c r="M1981" t="s">
        <v>1428</v>
      </c>
      <c r="N1981" t="s">
        <v>1411</v>
      </c>
      <c r="O1981" t="s">
        <v>37</v>
      </c>
      <c r="P1981" t="s">
        <v>8975</v>
      </c>
      <c r="Q1981" t="s">
        <v>38</v>
      </c>
      <c r="R1981" t="s">
        <v>1881</v>
      </c>
      <c r="S1981" t="s">
        <v>8925</v>
      </c>
      <c r="T1981" t="s">
        <v>8976</v>
      </c>
      <c r="U1981" t="s">
        <v>8609</v>
      </c>
      <c r="V1981" t="s">
        <v>8609</v>
      </c>
      <c r="W1981" t="s">
        <v>37</v>
      </c>
      <c r="X1981" t="s">
        <v>37</v>
      </c>
      <c r="Y1981" t="s">
        <v>37</v>
      </c>
      <c r="Z1981" t="s">
        <v>8977</v>
      </c>
      <c r="AA1981" t="s">
        <v>44</v>
      </c>
      <c r="AB1981" t="s">
        <v>44</v>
      </c>
      <c r="AC1981" t="s">
        <v>45</v>
      </c>
      <c r="AD1981" t="s">
        <v>1257</v>
      </c>
      <c r="AE1981" t="s">
        <v>8611</v>
      </c>
      <c r="AF1981" t="s">
        <v>1730</v>
      </c>
      <c r="AG1981">
        <v>622180</v>
      </c>
      <c r="AH1981">
        <v>7</v>
      </c>
      <c r="AI1981">
        <v>7</v>
      </c>
    </row>
    <row r="1982" spans="1:35" ht="16.850000000000001" customHeight="1">
      <c r="A1982" s="65" t="str">
        <f>IF(L1982="","",IF(COUNTIF(Wip!K:K,L1982)=0,IF(W1982="","KGB","KBB"),IF(AND(_xlfn.IFNA(VLOOKUP(L1982,Wip!K:M,3,0),"")="Y",Q1982="MTCAPPLYCONF"),"On Hold",IF(W1982="","KGB","KBB"))))</f>
        <v>KBB</v>
      </c>
      <c r="B1982" s="65">
        <f>IF(A1982="on hold", "on hold",
 IF(A1982="KGB", "Standard Shipment",
  IF(IFERROR(IFERROR(VLOOKUP(L1982, List!D:J, 7, 0), VLOOKUP(L1982&amp;"", List!D:J, 7, 0)), 0)=0,
   IF(IFERROR(IFERROR(VLOOKUP(L1982, 'CND List'!$A:$C, 3, 0), VLOOKUP(L1982&amp;"", 'CND List'!$A:$C, 3, 0)), 0)=0,
    IF(A1982="KBB", "-", ""),
    IFERROR(VLOOKUP(L1982, 'CND List'!$A:$C, 3, 0), VLOOKUP(L1982&amp;"", 'CND List'!$A:$C, 3, 0))
   ),
   IFERROR(VLOOKUP(L1982, List!D:J, 7, 0), VLOOKUP(L1982&amp;"", List!D:J, 7, 0))
  )
 )
)</f>
        <v>46126</v>
      </c>
      <c r="C1982" s="66" t="str">
        <f t="shared" si="32"/>
        <v>2026Q2</v>
      </c>
      <c r="D1982" s="67" t="str">
        <f ca="1">IF(C1982="Local Scrap","Closed",IFERROR(IF(A1982="kgb","Closed",IF(MID(C1982,5,1)="Q","Closed",LOOKUP(TODAY()-W1982, {0,31,91,181,366}, {"0-30天","31-90天","91-180天","181-365天","365天以上"}))), LOOKUP(TODAY()-Z1982, {0,31,91,181,366}, {"0-30天","31-90天","91-180天","181-365天","365天以上"})))</f>
        <v>Closed</v>
      </c>
      <c r="E1982" s="67" t="str" cm="1">
        <f t="array" ref="E1982">IF(A1982&lt;&gt;"kbb", "", IF(IFERROR(VALUE(V1982), 0)=MAX(INDEX(($A$2:$A$4929="kbb")*($L$2:$L$4929=L1982)*IFERROR(VALUE($V$2:$V$4929), 0), 0)), "最新", "歷史重複"))</f>
        <v>最新</v>
      </c>
      <c r="F1982" t="s">
        <v>8920</v>
      </c>
      <c r="G1982" t="s">
        <v>29</v>
      </c>
      <c r="H1982" t="s">
        <v>30</v>
      </c>
      <c r="I1982" t="s">
        <v>6154</v>
      </c>
      <c r="J1982" t="s">
        <v>8921</v>
      </c>
      <c r="K1982" t="s">
        <v>8922</v>
      </c>
      <c r="L1982" t="s">
        <v>8978</v>
      </c>
      <c r="M1982" t="s">
        <v>4265</v>
      </c>
      <c r="N1982" t="s">
        <v>2055</v>
      </c>
      <c r="O1982" t="s">
        <v>37</v>
      </c>
      <c r="P1982" t="s">
        <v>8978</v>
      </c>
      <c r="Q1982" t="s">
        <v>38</v>
      </c>
      <c r="R1982" t="s">
        <v>53</v>
      </c>
      <c r="S1982" t="s">
        <v>8925</v>
      </c>
      <c r="T1982" t="s">
        <v>37</v>
      </c>
      <c r="U1982" t="s">
        <v>37</v>
      </c>
      <c r="V1982" t="s">
        <v>8979</v>
      </c>
      <c r="W1982" t="s">
        <v>3802</v>
      </c>
      <c r="X1982" t="s">
        <v>114</v>
      </c>
      <c r="Y1982" t="s">
        <v>3803</v>
      </c>
      <c r="Z1982" t="s">
        <v>8980</v>
      </c>
      <c r="AA1982" t="s">
        <v>44</v>
      </c>
      <c r="AB1982" t="s">
        <v>44</v>
      </c>
      <c r="AC1982" t="s">
        <v>117</v>
      </c>
      <c r="AD1982" t="s">
        <v>1288</v>
      </c>
      <c r="AE1982" t="s">
        <v>37</v>
      </c>
      <c r="AF1982" t="s">
        <v>37</v>
      </c>
      <c r="AG1982" t="s">
        <v>37</v>
      </c>
      <c r="AH1982" t="s">
        <v>37</v>
      </c>
      <c r="AI1982" t="s">
        <v>37</v>
      </c>
    </row>
    <row r="1983" spans="1:35" ht="16.850000000000001" customHeight="1">
      <c r="A1983" s="65" t="str">
        <f>IF(L1983="","",IF(COUNTIF(Wip!K:K,L1983)=0,IF(W1983="","KGB","KBB"),IF(AND(_xlfn.IFNA(VLOOKUP(L1983,Wip!K:M,3,0),"")="Y",Q1983="MTCAPPLYCONF"),"On Hold",IF(W1983="","KGB","KBB"))))</f>
        <v>KGB</v>
      </c>
      <c r="B1983" s="65" t="str">
        <f>IF(A1983="on hold", "on hold",
 IF(A1983="KGB", "Standard Shipment",
  IF(IFERROR(IFERROR(VLOOKUP(L1983, List!D:J, 7, 0), VLOOKUP(L1983&amp;"", List!D:J, 7, 0)), 0)=0,
   IF(IFERROR(IFERROR(VLOOKUP(L1983, 'CND List'!$A:$C, 3, 0), VLOOKUP(L1983&amp;"", 'CND List'!$A:$C, 3, 0)), 0)=0,
    IF(A1983="KBB", "-", ""),
    IFERROR(VLOOKUP(L1983, 'CND List'!$A:$C, 3, 0), VLOOKUP(L1983&amp;"", 'CND List'!$A:$C, 3, 0))
   ),
   IFERROR(VLOOKUP(L1983, List!D:J, 7, 0), VLOOKUP(L1983&amp;"", List!D:J, 7, 0))
  )
 )
)</f>
        <v>Standard Shipment</v>
      </c>
      <c r="C1983" s="66" t="str">
        <f t="shared" si="32"/>
        <v>Standard Shipment</v>
      </c>
      <c r="D1983" s="67" t="str">
        <f ca="1">IF(C1983="Local Scrap","Closed",IFERROR(IF(A1983="kgb","Closed",IF(MID(C1983,5,1)="Q","Closed",LOOKUP(TODAY()-W1983, {0,31,91,181,366}, {"0-30天","31-90天","91-180天","181-365天","365天以上"}))), LOOKUP(TODAY()-Z1983, {0,31,91,181,366}, {"0-30天","31-90天","91-180天","181-365天","365天以上"})))</f>
        <v>Closed</v>
      </c>
      <c r="E1983" s="67" t="str" cm="1">
        <f t="array" ref="E1983">IF(A1983&lt;&gt;"kbb", "", IF(IFERROR(VALUE(V1983), 0)=MAX(INDEX(($A$2:$A$4929="kbb")*($L$2:$L$4929=L1983)*IFERROR(VALUE($V$2:$V$4929), 0), 0)), "最新", "歷史重複"))</f>
        <v/>
      </c>
      <c r="F1983" t="s">
        <v>8920</v>
      </c>
      <c r="G1983" t="s">
        <v>29</v>
      </c>
      <c r="H1983" t="s">
        <v>30</v>
      </c>
      <c r="I1983" t="s">
        <v>6154</v>
      </c>
      <c r="J1983" t="s">
        <v>8921</v>
      </c>
      <c r="K1983" t="s">
        <v>8922</v>
      </c>
      <c r="L1983" t="s">
        <v>8981</v>
      </c>
      <c r="M1983" t="s">
        <v>1428</v>
      </c>
      <c r="N1983" t="s">
        <v>1411</v>
      </c>
      <c r="O1983" t="s">
        <v>37</v>
      </c>
      <c r="P1983" t="s">
        <v>8982</v>
      </c>
      <c r="Q1983" t="s">
        <v>38</v>
      </c>
      <c r="R1983" t="s">
        <v>1881</v>
      </c>
      <c r="S1983" t="s">
        <v>8925</v>
      </c>
      <c r="T1983" t="s">
        <v>8983</v>
      </c>
      <c r="U1983" t="s">
        <v>8883</v>
      </c>
      <c r="V1983" t="s">
        <v>8883</v>
      </c>
      <c r="W1983" t="s">
        <v>37</v>
      </c>
      <c r="X1983" t="s">
        <v>37</v>
      </c>
      <c r="Y1983" t="s">
        <v>37</v>
      </c>
      <c r="Z1983" t="s">
        <v>8984</v>
      </c>
      <c r="AA1983" t="s">
        <v>44</v>
      </c>
      <c r="AB1983" t="s">
        <v>44</v>
      </c>
      <c r="AC1983" t="s">
        <v>45</v>
      </c>
      <c r="AD1983" t="s">
        <v>1257</v>
      </c>
      <c r="AE1983" t="s">
        <v>8062</v>
      </c>
      <c r="AF1983" t="s">
        <v>48</v>
      </c>
      <c r="AG1983">
        <v>622148</v>
      </c>
      <c r="AH1983">
        <v>6.8</v>
      </c>
      <c r="AI1983">
        <v>6.8</v>
      </c>
    </row>
    <row r="1984" spans="1:35" ht="16.850000000000001" customHeight="1">
      <c r="A1984" s="65" t="str">
        <f>IF(L1984="","",IF(COUNTIF(Wip!K:K,L1984)=0,IF(W1984="","KGB","KBB"),IF(AND(_xlfn.IFNA(VLOOKUP(L1984,Wip!K:M,3,0),"")="Y",Q1984="MTCAPPLYCONF"),"On Hold",IF(W1984="","KGB","KBB"))))</f>
        <v>KBB</v>
      </c>
      <c r="B1984" s="65">
        <f>IF(A1984="on hold", "on hold",
 IF(A1984="KGB", "Standard Shipment",
  IF(IFERROR(IFERROR(VLOOKUP(L1984, List!D:J, 7, 0), VLOOKUP(L1984&amp;"", List!D:J, 7, 0)), 0)=0,
   IF(IFERROR(IFERROR(VLOOKUP(L1984, 'CND List'!$A:$C, 3, 0), VLOOKUP(L1984&amp;"", 'CND List'!$A:$C, 3, 0)), 0)=0,
    IF(A1984="KBB", "-", ""),
    IFERROR(VLOOKUP(L1984, 'CND List'!$A:$C, 3, 0), VLOOKUP(L1984&amp;"", 'CND List'!$A:$C, 3, 0))
   ),
   IFERROR(VLOOKUP(L1984, List!D:J, 7, 0), VLOOKUP(L1984&amp;"", List!D:J, 7, 0))
  )
 )
)</f>
        <v>46126</v>
      </c>
      <c r="C1984" s="66" t="str">
        <f t="shared" si="32"/>
        <v>2026Q2</v>
      </c>
      <c r="D1984" s="67" t="str">
        <f ca="1">IF(C1984="Local Scrap","Closed",IFERROR(IF(A1984="kgb","Closed",IF(MID(C1984,5,1)="Q","Closed",LOOKUP(TODAY()-W1984, {0,31,91,181,366}, {"0-30天","31-90天","91-180天","181-365天","365天以上"}))), LOOKUP(TODAY()-Z1984, {0,31,91,181,366}, {"0-30天","31-90天","91-180天","181-365天","365天以上"})))</f>
        <v>Closed</v>
      </c>
      <c r="E1984" s="67" t="str" cm="1">
        <f t="array" ref="E1984">IF(A1984&lt;&gt;"kbb", "", IF(IFERROR(VALUE(V1984), 0)=MAX(INDEX(($A$2:$A$4929="kbb")*($L$2:$L$4929=L1984)*IFERROR(VALUE($V$2:$V$4929), 0), 0)), "最新", "歷史重複"))</f>
        <v>最新</v>
      </c>
      <c r="F1984" t="s">
        <v>8920</v>
      </c>
      <c r="G1984" t="s">
        <v>29</v>
      </c>
      <c r="H1984" t="s">
        <v>30</v>
      </c>
      <c r="I1984" t="s">
        <v>6154</v>
      </c>
      <c r="J1984" t="s">
        <v>8921</v>
      </c>
      <c r="K1984" t="s">
        <v>8922</v>
      </c>
      <c r="L1984" t="s">
        <v>8985</v>
      </c>
      <c r="M1984" t="s">
        <v>1670</v>
      </c>
      <c r="N1984" t="s">
        <v>1671</v>
      </c>
      <c r="O1984" t="s">
        <v>37</v>
      </c>
      <c r="P1984" t="s">
        <v>8985</v>
      </c>
      <c r="Q1984" t="s">
        <v>38</v>
      </c>
      <c r="R1984" t="s">
        <v>1881</v>
      </c>
      <c r="S1984" t="s">
        <v>8925</v>
      </c>
      <c r="T1984" t="s">
        <v>37</v>
      </c>
      <c r="U1984" t="s">
        <v>37</v>
      </c>
      <c r="V1984" t="s">
        <v>8986</v>
      </c>
      <c r="W1984" t="s">
        <v>2806</v>
      </c>
      <c r="X1984" t="s">
        <v>114</v>
      </c>
      <c r="Y1984" t="s">
        <v>4800</v>
      </c>
      <c r="Z1984" t="s">
        <v>8987</v>
      </c>
      <c r="AA1984" t="s">
        <v>44</v>
      </c>
      <c r="AB1984" t="s">
        <v>44</v>
      </c>
      <c r="AC1984" t="s">
        <v>117</v>
      </c>
      <c r="AD1984" t="s">
        <v>1539</v>
      </c>
      <c r="AE1984" t="s">
        <v>37</v>
      </c>
      <c r="AF1984" t="s">
        <v>37</v>
      </c>
      <c r="AG1984" t="s">
        <v>37</v>
      </c>
      <c r="AH1984" t="s">
        <v>37</v>
      </c>
      <c r="AI1984" t="s">
        <v>37</v>
      </c>
    </row>
    <row r="1985" spans="1:35" ht="16.850000000000001" customHeight="1">
      <c r="A1985" s="65" t="str">
        <f>IF(L1985="","",IF(COUNTIF(Wip!K:K,L1985)=0,IF(W1985="","KGB","KBB"),IF(AND(_xlfn.IFNA(VLOOKUP(L1985,Wip!K:M,3,0),"")="Y",Q1985="MTCAPPLYCONF"),"On Hold",IF(W1985="","KGB","KBB"))))</f>
        <v>KBB</v>
      </c>
      <c r="B1985" s="65">
        <f>IF(A1985="on hold", "on hold",
 IF(A1985="KGB", "Standard Shipment",
  IF(IFERROR(IFERROR(VLOOKUP(L1985, List!D:J, 7, 0), VLOOKUP(L1985&amp;"", List!D:J, 7, 0)), 0)=0,
   IF(IFERROR(IFERROR(VLOOKUP(L1985, 'CND List'!$A:$C, 3, 0), VLOOKUP(L1985&amp;"", 'CND List'!$A:$C, 3, 0)), 0)=0,
    IF(A1985="KBB", "-", ""),
    IFERROR(VLOOKUP(L1985, 'CND List'!$A:$C, 3, 0), VLOOKUP(L1985&amp;"", 'CND List'!$A:$C, 3, 0))
   ),
   IFERROR(VLOOKUP(L1985, List!D:J, 7, 0), VLOOKUP(L1985&amp;"", List!D:J, 7, 0))
  )
 )
)</f>
        <v>46126</v>
      </c>
      <c r="C1985" s="66" t="str">
        <f t="shared" si="32"/>
        <v>2026Q2</v>
      </c>
      <c r="D1985" s="67" t="str">
        <f ca="1">IF(C1985="Local Scrap","Closed",IFERROR(IF(A1985="kgb","Closed",IF(MID(C1985,5,1)="Q","Closed",LOOKUP(TODAY()-W1985, {0,31,91,181,366}, {"0-30天","31-90天","91-180天","181-365天","365天以上"}))), LOOKUP(TODAY()-Z1985, {0,31,91,181,366}, {"0-30天","31-90天","91-180天","181-365天","365天以上"})))</f>
        <v>Closed</v>
      </c>
      <c r="E1985" s="67" t="str" cm="1">
        <f t="array" ref="E1985">IF(A1985&lt;&gt;"kbb", "", IF(IFERROR(VALUE(V1985), 0)=MAX(INDEX(($A$2:$A$4929="kbb")*($L$2:$L$4929=L1985)*IFERROR(VALUE($V$2:$V$4929), 0), 0)), "最新", "歷史重複"))</f>
        <v>最新</v>
      </c>
      <c r="F1985" t="s">
        <v>8920</v>
      </c>
      <c r="G1985" t="s">
        <v>29</v>
      </c>
      <c r="H1985" t="s">
        <v>30</v>
      </c>
      <c r="I1985" t="s">
        <v>6154</v>
      </c>
      <c r="J1985" t="s">
        <v>8921</v>
      </c>
      <c r="K1985" t="s">
        <v>8922</v>
      </c>
      <c r="L1985" t="s">
        <v>8988</v>
      </c>
      <c r="M1985" t="s">
        <v>8810</v>
      </c>
      <c r="N1985" t="s">
        <v>8811</v>
      </c>
      <c r="O1985" t="s">
        <v>37</v>
      </c>
      <c r="P1985" t="s">
        <v>8988</v>
      </c>
      <c r="Q1985" t="s">
        <v>38</v>
      </c>
      <c r="R1985" t="s">
        <v>1881</v>
      </c>
      <c r="S1985" t="s">
        <v>8925</v>
      </c>
      <c r="T1985" t="s">
        <v>37</v>
      </c>
      <c r="U1985" t="s">
        <v>37</v>
      </c>
      <c r="V1985" t="s">
        <v>8989</v>
      </c>
      <c r="W1985" t="s">
        <v>2806</v>
      </c>
      <c r="X1985" t="s">
        <v>114</v>
      </c>
      <c r="Y1985" t="s">
        <v>4800</v>
      </c>
      <c r="Z1985" t="s">
        <v>8990</v>
      </c>
      <c r="AA1985" t="s">
        <v>44</v>
      </c>
      <c r="AB1985" t="s">
        <v>44</v>
      </c>
      <c r="AC1985" t="s">
        <v>117</v>
      </c>
      <c r="AD1985" t="s">
        <v>1847</v>
      </c>
      <c r="AE1985" t="s">
        <v>37</v>
      </c>
      <c r="AF1985" t="s">
        <v>37</v>
      </c>
      <c r="AG1985" t="s">
        <v>37</v>
      </c>
      <c r="AH1985" t="s">
        <v>37</v>
      </c>
      <c r="AI1985" t="s">
        <v>37</v>
      </c>
    </row>
    <row r="1986" spans="1:35" ht="16.850000000000001" customHeight="1">
      <c r="A1986" s="65" t="str">
        <f>IF(L1986="","",IF(COUNTIF(Wip!K:K,L1986)=0,IF(W1986="","KGB","KBB"),IF(AND(_xlfn.IFNA(VLOOKUP(L1986,Wip!K:M,3,0),"")="Y",Q1986="MTCAPPLYCONF"),"On Hold",IF(W1986="","KGB","KBB"))))</f>
        <v>KGB</v>
      </c>
      <c r="B1986" s="65" t="str">
        <f>IF(A1986="on hold", "on hold",
 IF(A1986="KGB", "Standard Shipment",
  IF(IFERROR(IFERROR(VLOOKUP(L1986, List!D:J, 7, 0), VLOOKUP(L1986&amp;"", List!D:J, 7, 0)), 0)=0,
   IF(IFERROR(IFERROR(VLOOKUP(L1986, 'CND List'!$A:$C, 3, 0), VLOOKUP(L1986&amp;"", 'CND List'!$A:$C, 3, 0)), 0)=0,
    IF(A1986="KBB", "-", ""),
    IFERROR(VLOOKUP(L1986, 'CND List'!$A:$C, 3, 0), VLOOKUP(L1986&amp;"", 'CND List'!$A:$C, 3, 0))
   ),
   IFERROR(VLOOKUP(L1986, List!D:J, 7, 0), VLOOKUP(L1986&amp;"", List!D:J, 7, 0))
  )
 )
)</f>
        <v>Standard Shipment</v>
      </c>
      <c r="C1986" s="66" t="str">
        <f t="shared" si="32"/>
        <v>Standard Shipment</v>
      </c>
      <c r="D1986" s="67" t="str">
        <f ca="1">IF(C1986="Local Scrap","Closed",IFERROR(IF(A1986="kgb","Closed",IF(MID(C1986,5,1)="Q","Closed",LOOKUP(TODAY()-W1986, {0,31,91,181,366}, {"0-30天","31-90天","91-180天","181-365天","365天以上"}))), LOOKUP(TODAY()-Z1986, {0,31,91,181,366}, {"0-30天","31-90天","91-180天","181-365天","365天以上"})))</f>
        <v>Closed</v>
      </c>
      <c r="E1986" s="67" t="str" cm="1">
        <f t="array" ref="E1986">IF(A1986&lt;&gt;"kbb", "", IF(IFERROR(VALUE(V1986), 0)=MAX(INDEX(($A$2:$A$4929="kbb")*($L$2:$L$4929=L1986)*IFERROR(VALUE($V$2:$V$4929), 0), 0)), "最新", "歷史重複"))</f>
        <v/>
      </c>
      <c r="F1986" t="s">
        <v>8920</v>
      </c>
      <c r="G1986" t="s">
        <v>29</v>
      </c>
      <c r="H1986" t="s">
        <v>30</v>
      </c>
      <c r="I1986" t="s">
        <v>6154</v>
      </c>
      <c r="J1986" t="s">
        <v>8921</v>
      </c>
      <c r="K1986" t="s">
        <v>8922</v>
      </c>
      <c r="L1986" t="s">
        <v>8991</v>
      </c>
      <c r="M1986" t="s">
        <v>2340</v>
      </c>
      <c r="N1986" t="s">
        <v>1843</v>
      </c>
      <c r="O1986" t="s">
        <v>37</v>
      </c>
      <c r="P1986" t="s">
        <v>8992</v>
      </c>
      <c r="Q1986" t="s">
        <v>38</v>
      </c>
      <c r="R1986" t="s">
        <v>1881</v>
      </c>
      <c r="S1986" t="s">
        <v>8925</v>
      </c>
      <c r="T1986" t="s">
        <v>8993</v>
      </c>
      <c r="U1986" t="s">
        <v>8609</v>
      </c>
      <c r="V1986" t="s">
        <v>8994</v>
      </c>
      <c r="W1986" t="s">
        <v>37</v>
      </c>
      <c r="X1986" t="s">
        <v>37</v>
      </c>
      <c r="Y1986" t="s">
        <v>37</v>
      </c>
      <c r="Z1986" t="s">
        <v>8995</v>
      </c>
      <c r="AA1986" t="s">
        <v>44</v>
      </c>
      <c r="AB1986" t="s">
        <v>44</v>
      </c>
      <c r="AC1986" t="s">
        <v>45</v>
      </c>
      <c r="AD1986" t="s">
        <v>1847</v>
      </c>
      <c r="AE1986" t="s">
        <v>8668</v>
      </c>
      <c r="AF1986" t="s">
        <v>2317</v>
      </c>
      <c r="AG1986">
        <v>622180</v>
      </c>
      <c r="AH1986">
        <v>6.3</v>
      </c>
      <c r="AI1986">
        <v>6.3</v>
      </c>
    </row>
    <row r="1987" spans="1:35" ht="16.850000000000001" customHeight="1">
      <c r="A1987" s="65" t="str">
        <f>IF(L1987="","",IF(COUNTIF(Wip!K:K,L1987)=0,IF(W1987="","KGB","KBB"),IF(AND(_xlfn.IFNA(VLOOKUP(L1987,Wip!K:M,3,0),"")="Y",Q1987="MTCAPPLYCONF"),"On Hold",IF(W1987="","KGB","KBB"))))</f>
        <v>KGB</v>
      </c>
      <c r="B1987" s="65" t="str">
        <f>IF(A1987="on hold", "on hold",
 IF(A1987="KGB", "Standard Shipment",
  IF(IFERROR(IFERROR(VLOOKUP(L1987, List!D:J, 7, 0), VLOOKUP(L1987&amp;"", List!D:J, 7, 0)), 0)=0,
   IF(IFERROR(IFERROR(VLOOKUP(L1987, 'CND List'!$A:$C, 3, 0), VLOOKUP(L1987&amp;"", 'CND List'!$A:$C, 3, 0)), 0)=0,
    IF(A1987="KBB", "-", ""),
    IFERROR(VLOOKUP(L1987, 'CND List'!$A:$C, 3, 0), VLOOKUP(L1987&amp;"", 'CND List'!$A:$C, 3, 0))
   ),
   IFERROR(VLOOKUP(L1987, List!D:J, 7, 0), VLOOKUP(L1987&amp;"", List!D:J, 7, 0))
  )
 )
)</f>
        <v>Standard Shipment</v>
      </c>
      <c r="C1987" s="66" t="str">
        <f t="shared" si="32"/>
        <v>Standard Shipment</v>
      </c>
      <c r="D1987" s="67" t="str">
        <f ca="1">IF(C1987="Local Scrap","Closed",IFERROR(IF(A1987="kgb","Closed",IF(MID(C1987,5,1)="Q","Closed",LOOKUP(TODAY()-W1987, {0,31,91,181,366}, {"0-30天","31-90天","91-180天","181-365天","365天以上"}))), LOOKUP(TODAY()-Z1987, {0,31,91,181,366}, {"0-30天","31-90天","91-180天","181-365天","365天以上"})))</f>
        <v>Closed</v>
      </c>
      <c r="E1987" s="67" t="str" cm="1">
        <f t="array" ref="E1987">IF(A1987&lt;&gt;"kbb", "", IF(IFERROR(VALUE(V1987), 0)=MAX(INDEX(($A$2:$A$4929="kbb")*($L$2:$L$4929=L1987)*IFERROR(VALUE($V$2:$V$4929), 0), 0)), "最新", "歷史重複"))</f>
        <v/>
      </c>
      <c r="F1987" t="s">
        <v>8920</v>
      </c>
      <c r="G1987" t="s">
        <v>29</v>
      </c>
      <c r="H1987" t="s">
        <v>30</v>
      </c>
      <c r="I1987" t="s">
        <v>6154</v>
      </c>
      <c r="J1987" t="s">
        <v>8921</v>
      </c>
      <c r="K1987" t="s">
        <v>8922</v>
      </c>
      <c r="L1987" t="s">
        <v>8996</v>
      </c>
      <c r="M1987" t="s">
        <v>2367</v>
      </c>
      <c r="N1987" t="s">
        <v>2087</v>
      </c>
      <c r="O1987" t="s">
        <v>37</v>
      </c>
      <c r="P1987" t="s">
        <v>8997</v>
      </c>
      <c r="Q1987" t="s">
        <v>38</v>
      </c>
      <c r="R1987" t="s">
        <v>1881</v>
      </c>
      <c r="S1987" t="s">
        <v>8925</v>
      </c>
      <c r="T1987" t="s">
        <v>8998</v>
      </c>
      <c r="U1987" t="s">
        <v>8971</v>
      </c>
      <c r="V1987" t="s">
        <v>8971</v>
      </c>
      <c r="W1987" t="s">
        <v>37</v>
      </c>
      <c r="X1987" t="s">
        <v>37</v>
      </c>
      <c r="Y1987" t="s">
        <v>37</v>
      </c>
      <c r="Z1987" t="s">
        <v>8999</v>
      </c>
      <c r="AA1987" t="s">
        <v>44</v>
      </c>
      <c r="AB1987" t="s">
        <v>44</v>
      </c>
      <c r="AC1987" t="s">
        <v>45</v>
      </c>
      <c r="AD1987" t="s">
        <v>1847</v>
      </c>
      <c r="AE1987" t="s">
        <v>8973</v>
      </c>
      <c r="AF1987" t="s">
        <v>2526</v>
      </c>
      <c r="AG1987">
        <v>622300</v>
      </c>
      <c r="AH1987">
        <v>5.8</v>
      </c>
      <c r="AI1987">
        <v>5.8</v>
      </c>
    </row>
    <row r="1988" spans="1:35" ht="16.850000000000001" customHeight="1">
      <c r="A1988" s="65" t="str">
        <f>IF(L1988="","",IF(COUNTIF(Wip!K:K,L1988)=0,IF(W1988="","KGB","KBB"),IF(AND(_xlfn.IFNA(VLOOKUP(L1988,Wip!K:M,3,0),"")="Y",Q1988="MTCAPPLYCONF"),"On Hold",IF(W1988="","KGB","KBB"))))</f>
        <v>KBB</v>
      </c>
      <c r="B1988" s="65" t="str">
        <f>IF(A1988="on hold", "on hold",
 IF(A1988="KGB", "Standard Shipment",
  IF(IFERROR(IFERROR(VLOOKUP(L1988, List!D:J, 7, 0), VLOOKUP(L1988&amp;"", List!D:J, 7, 0)), 0)=0,
   IF(IFERROR(IFERROR(VLOOKUP(L1988, 'CND List'!$A:$C, 3, 0), VLOOKUP(L1988&amp;"", 'CND List'!$A:$C, 3, 0)), 0)=0,
    IF(A1988="KBB", "-", ""),
    IFERROR(VLOOKUP(L1988, 'CND List'!$A:$C, 3, 0), VLOOKUP(L1988&amp;"", 'CND List'!$A:$C, 3, 0))
   ),
   IFERROR(VLOOKUP(L1988, List!D:J, 7, 0), VLOOKUP(L1988&amp;"", List!D:J, 7, 0))
  )
 )
)</f>
        <v>-</v>
      </c>
      <c r="C1988" s="66" t="str">
        <f t="shared" si="32"/>
        <v>wait for return customer</v>
      </c>
      <c r="D1988" s="67" t="str">
        <f ca="1">IF(C1988="Local Scrap","Closed",IFERROR(IF(A1988="kgb","Closed",IF(MID(C1988,5,1)="Q","Closed",LOOKUP(TODAY()-W1988, {0,31,91,181,366}, {"0-30天","31-90天","91-180天","181-365天","365天以上"}))), LOOKUP(TODAY()-Z1988, {0,31,91,181,366}, {"0-30天","31-90天","91-180天","181-365天","365天以上"})))</f>
        <v>181-365天</v>
      </c>
      <c r="E1988" s="67" t="str" cm="1">
        <f t="array" ref="E1988">IF(A1988&lt;&gt;"kbb", "", IF(IFERROR(VALUE(V1988), 0)=MAX(INDEX(($A$2:$A$4929="kbb")*($L$2:$L$4929=L1988)*IFERROR(VALUE($V$2:$V$4929), 0), 0)), "最新", "歷史重複"))</f>
        <v>最新</v>
      </c>
      <c r="F1988" t="s">
        <v>8920</v>
      </c>
      <c r="G1988" t="s">
        <v>29</v>
      </c>
      <c r="H1988" t="s">
        <v>30</v>
      </c>
      <c r="I1988" t="s">
        <v>6154</v>
      </c>
      <c r="J1988" t="s">
        <v>8921</v>
      </c>
      <c r="K1988" t="s">
        <v>8922</v>
      </c>
      <c r="L1988" t="s">
        <v>9000</v>
      </c>
      <c r="M1988" t="s">
        <v>1534</v>
      </c>
      <c r="N1988" t="s">
        <v>1535</v>
      </c>
      <c r="O1988" t="s">
        <v>37</v>
      </c>
      <c r="P1988" t="s">
        <v>9000</v>
      </c>
      <c r="Q1988" t="s">
        <v>38</v>
      </c>
      <c r="R1988" t="s">
        <v>39</v>
      </c>
      <c r="S1988" t="s">
        <v>8925</v>
      </c>
      <c r="T1988" t="s">
        <v>37</v>
      </c>
      <c r="U1988" t="s">
        <v>37</v>
      </c>
      <c r="V1988" t="s">
        <v>9001</v>
      </c>
      <c r="W1988" t="s">
        <v>517</v>
      </c>
      <c r="X1988" t="s">
        <v>114</v>
      </c>
      <c r="Y1988" t="s">
        <v>518</v>
      </c>
      <c r="Z1988" t="s">
        <v>9002</v>
      </c>
      <c r="AA1988" t="s">
        <v>44</v>
      </c>
      <c r="AB1988" t="s">
        <v>44</v>
      </c>
      <c r="AC1988" t="s">
        <v>117</v>
      </c>
      <c r="AD1988" t="s">
        <v>1539</v>
      </c>
      <c r="AE1988" t="s">
        <v>37</v>
      </c>
      <c r="AF1988" t="s">
        <v>37</v>
      </c>
      <c r="AG1988" t="s">
        <v>37</v>
      </c>
      <c r="AH1988" t="s">
        <v>37</v>
      </c>
      <c r="AI1988" t="s">
        <v>37</v>
      </c>
    </row>
    <row r="1989" spans="1:35" ht="16.850000000000001" customHeight="1">
      <c r="A1989" s="65" t="str">
        <f>IF(L1989="","",IF(COUNTIF(Wip!K:K,L1989)=0,IF(W1989="","KGB","KBB"),IF(AND(_xlfn.IFNA(VLOOKUP(L1989,Wip!K:M,3,0),"")="Y",Q1989="MTCAPPLYCONF"),"On Hold",IF(W1989="","KGB","KBB"))))</f>
        <v>KGB</v>
      </c>
      <c r="B1989" s="65" t="str">
        <f>IF(A1989="on hold", "on hold",
 IF(A1989="KGB", "Standard Shipment",
  IF(IFERROR(IFERROR(VLOOKUP(L1989, List!D:J, 7, 0), VLOOKUP(L1989&amp;"", List!D:J, 7, 0)), 0)=0,
   IF(IFERROR(IFERROR(VLOOKUP(L1989, 'CND List'!$A:$C, 3, 0), VLOOKUP(L1989&amp;"", 'CND List'!$A:$C, 3, 0)), 0)=0,
    IF(A1989="KBB", "-", ""),
    IFERROR(VLOOKUP(L1989, 'CND List'!$A:$C, 3, 0), VLOOKUP(L1989&amp;"", 'CND List'!$A:$C, 3, 0))
   ),
   IFERROR(VLOOKUP(L1989, List!D:J, 7, 0), VLOOKUP(L1989&amp;"", List!D:J, 7, 0))
  )
 )
)</f>
        <v>Standard Shipment</v>
      </c>
      <c r="C1989" s="66" t="str">
        <f t="shared" si="32"/>
        <v>Standard Shipment</v>
      </c>
      <c r="D1989" s="67" t="str">
        <f ca="1">IF(C1989="Local Scrap","Closed",IFERROR(IF(A1989="kgb","Closed",IF(MID(C1989,5,1)="Q","Closed",LOOKUP(TODAY()-W1989, {0,31,91,181,366}, {"0-30天","31-90天","91-180天","181-365天","365天以上"}))), LOOKUP(TODAY()-Z1989, {0,31,91,181,366}, {"0-30天","31-90天","91-180天","181-365天","365天以上"})))</f>
        <v>Closed</v>
      </c>
      <c r="E1989" s="67" t="str" cm="1">
        <f t="array" ref="E1989">IF(A1989&lt;&gt;"kbb", "", IF(IFERROR(VALUE(V1989), 0)=MAX(INDEX(($A$2:$A$4929="kbb")*($L$2:$L$4929=L1989)*IFERROR(VALUE($V$2:$V$4929), 0), 0)), "最新", "歷史重複"))</f>
        <v/>
      </c>
      <c r="F1989" t="s">
        <v>9003</v>
      </c>
      <c r="G1989" t="s">
        <v>29</v>
      </c>
      <c r="H1989" t="s">
        <v>30</v>
      </c>
      <c r="I1989" t="s">
        <v>6154</v>
      </c>
      <c r="J1989" t="s">
        <v>9004</v>
      </c>
      <c r="K1989" t="s">
        <v>9005</v>
      </c>
      <c r="L1989" t="s">
        <v>9006</v>
      </c>
      <c r="M1989" t="s">
        <v>1390</v>
      </c>
      <c r="N1989" t="s">
        <v>1391</v>
      </c>
      <c r="O1989" t="s">
        <v>37</v>
      </c>
      <c r="P1989" t="s">
        <v>9007</v>
      </c>
      <c r="Q1989" t="s">
        <v>38</v>
      </c>
      <c r="R1989" t="s">
        <v>1881</v>
      </c>
      <c r="S1989" t="s">
        <v>9008</v>
      </c>
      <c r="T1989" t="s">
        <v>9009</v>
      </c>
      <c r="U1989" t="s">
        <v>8994</v>
      </c>
      <c r="V1989" t="s">
        <v>8994</v>
      </c>
      <c r="W1989" t="s">
        <v>37</v>
      </c>
      <c r="X1989" t="s">
        <v>37</v>
      </c>
      <c r="Y1989" t="s">
        <v>37</v>
      </c>
      <c r="Z1989" t="s">
        <v>9010</v>
      </c>
      <c r="AA1989" t="s">
        <v>44</v>
      </c>
      <c r="AB1989" t="s">
        <v>44</v>
      </c>
      <c r="AC1989" t="s">
        <v>45</v>
      </c>
      <c r="AD1989" t="s">
        <v>1302</v>
      </c>
      <c r="AE1989" t="s">
        <v>8668</v>
      </c>
      <c r="AF1989" t="s">
        <v>2220</v>
      </c>
      <c r="AG1989">
        <v>622180</v>
      </c>
      <c r="AH1989">
        <v>6</v>
      </c>
      <c r="AI1989">
        <v>6</v>
      </c>
    </row>
    <row r="1990" spans="1:35" ht="16.850000000000001" customHeight="1">
      <c r="A1990" s="65" t="str">
        <f>IF(L1990="","",IF(COUNTIF(Wip!K:K,L1990)=0,IF(W1990="","KGB","KBB"),IF(AND(_xlfn.IFNA(VLOOKUP(L1990,Wip!K:M,3,0),"")="Y",Q1990="MTCAPPLYCONF"),"On Hold",IF(W1990="","KGB","KBB"))))</f>
        <v>KBB</v>
      </c>
      <c r="B1990" s="65">
        <f>IF(A1990="on hold", "on hold",
 IF(A1990="KGB", "Standard Shipment",
  IF(IFERROR(IFERROR(VLOOKUP(L1990, List!D:J, 7, 0), VLOOKUP(L1990&amp;"", List!D:J, 7, 0)), 0)=0,
   IF(IFERROR(IFERROR(VLOOKUP(L1990, 'CND List'!$A:$C, 3, 0), VLOOKUP(L1990&amp;"", 'CND List'!$A:$C, 3, 0)), 0)=0,
    IF(A1990="KBB", "-", ""),
    IFERROR(VLOOKUP(L1990, 'CND List'!$A:$C, 3, 0), VLOOKUP(L1990&amp;"", 'CND List'!$A:$C, 3, 0))
   ),
   IFERROR(VLOOKUP(L1990, List!D:J, 7, 0), VLOOKUP(L1990&amp;"", List!D:J, 7, 0))
  )
 )
)</f>
        <v>46126</v>
      </c>
      <c r="C1990" s="66" t="str">
        <f t="shared" si="32"/>
        <v>2026Q2</v>
      </c>
      <c r="D1990" s="67" t="str">
        <f ca="1">IF(C1990="Local Scrap","Closed",IFERROR(IF(A1990="kgb","Closed",IF(MID(C1990,5,1)="Q","Closed",LOOKUP(TODAY()-W1990, {0,31,91,181,366}, {"0-30天","31-90天","91-180天","181-365天","365天以上"}))), LOOKUP(TODAY()-Z1990, {0,31,91,181,366}, {"0-30天","31-90天","91-180天","181-365天","365天以上"})))</f>
        <v>Closed</v>
      </c>
      <c r="E1990" s="67" t="str" cm="1">
        <f t="array" ref="E1990">IF(A1990&lt;&gt;"kbb", "", IF(IFERROR(VALUE(V1990), 0)=MAX(INDEX(($A$2:$A$4929="kbb")*($L$2:$L$4929=L1990)*IFERROR(VALUE($V$2:$V$4929), 0), 0)), "最新", "歷史重複"))</f>
        <v>最新</v>
      </c>
      <c r="F1990" t="s">
        <v>9003</v>
      </c>
      <c r="G1990" t="s">
        <v>29</v>
      </c>
      <c r="H1990" t="s">
        <v>30</v>
      </c>
      <c r="I1990" t="s">
        <v>6154</v>
      </c>
      <c r="J1990" t="s">
        <v>9004</v>
      </c>
      <c r="K1990" t="s">
        <v>9005</v>
      </c>
      <c r="L1990" t="s">
        <v>9011</v>
      </c>
      <c r="M1990" t="s">
        <v>2278</v>
      </c>
      <c r="N1990" t="s">
        <v>1843</v>
      </c>
      <c r="O1990" t="s">
        <v>37</v>
      </c>
      <c r="P1990" t="s">
        <v>9011</v>
      </c>
      <c r="Q1990" t="s">
        <v>38</v>
      </c>
      <c r="R1990" t="s">
        <v>1881</v>
      </c>
      <c r="S1990" t="s">
        <v>9012</v>
      </c>
      <c r="T1990" t="s">
        <v>37</v>
      </c>
      <c r="U1990" t="s">
        <v>37</v>
      </c>
      <c r="V1990" t="s">
        <v>9013</v>
      </c>
      <c r="W1990" t="s">
        <v>1094</v>
      </c>
      <c r="X1990" t="s">
        <v>114</v>
      </c>
      <c r="Y1990" t="s">
        <v>1095</v>
      </c>
      <c r="Z1990" t="s">
        <v>9014</v>
      </c>
      <c r="AA1990" t="s">
        <v>44</v>
      </c>
      <c r="AB1990" t="s">
        <v>44</v>
      </c>
      <c r="AC1990" t="s">
        <v>117</v>
      </c>
      <c r="AD1990" t="s">
        <v>1847</v>
      </c>
      <c r="AE1990" t="s">
        <v>37</v>
      </c>
      <c r="AF1990" t="s">
        <v>37</v>
      </c>
      <c r="AG1990" t="s">
        <v>37</v>
      </c>
      <c r="AH1990" t="s">
        <v>37</v>
      </c>
      <c r="AI1990" t="s">
        <v>37</v>
      </c>
    </row>
    <row r="1991" spans="1:35" ht="16.850000000000001" customHeight="1">
      <c r="A1991" s="65" t="str">
        <f>IF(L1991="","",IF(COUNTIF(Wip!K:K,L1991)=0,IF(W1991="","KGB","KBB"),IF(AND(_xlfn.IFNA(VLOOKUP(L1991,Wip!K:M,3,0),"")="Y",Q1991="MTCAPPLYCONF"),"On Hold",IF(W1991="","KGB","KBB"))))</f>
        <v>KGB</v>
      </c>
      <c r="B1991" s="65" t="str">
        <f>IF(A1991="on hold", "on hold",
 IF(A1991="KGB", "Standard Shipment",
  IF(IFERROR(IFERROR(VLOOKUP(L1991, List!D:J, 7, 0), VLOOKUP(L1991&amp;"", List!D:J, 7, 0)), 0)=0,
   IF(IFERROR(IFERROR(VLOOKUP(L1991, 'CND List'!$A:$C, 3, 0), VLOOKUP(L1991&amp;"", 'CND List'!$A:$C, 3, 0)), 0)=0,
    IF(A1991="KBB", "-", ""),
    IFERROR(VLOOKUP(L1991, 'CND List'!$A:$C, 3, 0), VLOOKUP(L1991&amp;"", 'CND List'!$A:$C, 3, 0))
   ),
   IFERROR(VLOOKUP(L1991, List!D:J, 7, 0), VLOOKUP(L1991&amp;"", List!D:J, 7, 0))
  )
 )
)</f>
        <v>Standard Shipment</v>
      </c>
      <c r="C1991" s="66" t="str">
        <f t="shared" si="32"/>
        <v>Standard Shipment</v>
      </c>
      <c r="D1991" s="67" t="str">
        <f ca="1">IF(C1991="Local Scrap","Closed",IFERROR(IF(A1991="kgb","Closed",IF(MID(C1991,5,1)="Q","Closed",LOOKUP(TODAY()-W1991, {0,31,91,181,366}, {"0-30天","31-90天","91-180天","181-365天","365天以上"}))), LOOKUP(TODAY()-Z1991, {0,31,91,181,366}, {"0-30天","31-90天","91-180天","181-365天","365天以上"})))</f>
        <v>Closed</v>
      </c>
      <c r="E1991" s="67" t="str" cm="1">
        <f t="array" ref="E1991">IF(A1991&lt;&gt;"kbb", "", IF(IFERROR(VALUE(V1991), 0)=MAX(INDEX(($A$2:$A$4929="kbb")*($L$2:$L$4929=L1991)*IFERROR(VALUE($V$2:$V$4929), 0), 0)), "最新", "歷史重複"))</f>
        <v/>
      </c>
      <c r="F1991" t="s">
        <v>9003</v>
      </c>
      <c r="G1991" t="s">
        <v>29</v>
      </c>
      <c r="H1991" t="s">
        <v>30</v>
      </c>
      <c r="I1991" t="s">
        <v>6154</v>
      </c>
      <c r="J1991" t="s">
        <v>9004</v>
      </c>
      <c r="K1991" t="s">
        <v>9005</v>
      </c>
      <c r="L1991" t="s">
        <v>9015</v>
      </c>
      <c r="M1991" t="s">
        <v>4205</v>
      </c>
      <c r="N1991" t="s">
        <v>1858</v>
      </c>
      <c r="O1991" t="s">
        <v>37</v>
      </c>
      <c r="P1991" t="s">
        <v>9016</v>
      </c>
      <c r="Q1991" t="s">
        <v>38</v>
      </c>
      <c r="R1991" t="s">
        <v>1881</v>
      </c>
      <c r="S1991" t="s">
        <v>9012</v>
      </c>
      <c r="T1991" t="s">
        <v>9017</v>
      </c>
      <c r="U1991" t="s">
        <v>8994</v>
      </c>
      <c r="V1991" t="s">
        <v>8994</v>
      </c>
      <c r="W1991" t="s">
        <v>37</v>
      </c>
      <c r="X1991" t="s">
        <v>37</v>
      </c>
      <c r="Y1991" t="s">
        <v>37</v>
      </c>
      <c r="Z1991" t="s">
        <v>9018</v>
      </c>
      <c r="AA1991" t="s">
        <v>44</v>
      </c>
      <c r="AB1991" t="s">
        <v>44</v>
      </c>
      <c r="AC1991" t="s">
        <v>45</v>
      </c>
      <c r="AD1991" t="s">
        <v>1302</v>
      </c>
      <c r="AE1991" t="s">
        <v>8668</v>
      </c>
      <c r="AF1991" t="s">
        <v>2220</v>
      </c>
      <c r="AG1991">
        <v>622180</v>
      </c>
      <c r="AH1991">
        <v>6</v>
      </c>
      <c r="AI1991">
        <v>6</v>
      </c>
    </row>
    <row r="1992" spans="1:35" ht="16.850000000000001" customHeight="1">
      <c r="A1992" s="65" t="str">
        <f>IF(L1992="","",IF(COUNTIF(Wip!K:K,L1992)=0,IF(W1992="","KGB","KBB"),IF(AND(_xlfn.IFNA(VLOOKUP(L1992,Wip!K:M,3,0),"")="Y",Q1992="MTCAPPLYCONF"),"On Hold",IF(W1992="","KGB","KBB"))))</f>
        <v>KGB</v>
      </c>
      <c r="B1992" s="65" t="str">
        <f>IF(A1992="on hold", "on hold",
 IF(A1992="KGB", "Standard Shipment",
  IF(IFERROR(IFERROR(VLOOKUP(L1992, List!D:J, 7, 0), VLOOKUP(L1992&amp;"", List!D:J, 7, 0)), 0)=0,
   IF(IFERROR(IFERROR(VLOOKUP(L1992, 'CND List'!$A:$C, 3, 0), VLOOKUP(L1992&amp;"", 'CND List'!$A:$C, 3, 0)), 0)=0,
    IF(A1992="KBB", "-", ""),
    IFERROR(VLOOKUP(L1992, 'CND List'!$A:$C, 3, 0), VLOOKUP(L1992&amp;"", 'CND List'!$A:$C, 3, 0))
   ),
   IFERROR(VLOOKUP(L1992, List!D:J, 7, 0), VLOOKUP(L1992&amp;"", List!D:J, 7, 0))
  )
 )
)</f>
        <v>Standard Shipment</v>
      </c>
      <c r="C1992" s="66" t="str">
        <f t="shared" si="32"/>
        <v>Standard Shipment</v>
      </c>
      <c r="D1992" s="67" t="str">
        <f ca="1">IF(C1992="Local Scrap","Closed",IFERROR(IF(A1992="kgb","Closed",IF(MID(C1992,5,1)="Q","Closed",LOOKUP(TODAY()-W1992, {0,31,91,181,366}, {"0-30天","31-90天","91-180天","181-365天","365天以上"}))), LOOKUP(TODAY()-Z1992, {0,31,91,181,366}, {"0-30天","31-90天","91-180天","181-365天","365天以上"})))</f>
        <v>Closed</v>
      </c>
      <c r="E1992" s="67" t="str" cm="1">
        <f t="array" ref="E1992">IF(A1992&lt;&gt;"kbb", "", IF(IFERROR(VALUE(V1992), 0)=MAX(INDEX(($A$2:$A$4929="kbb")*($L$2:$L$4929=L1992)*IFERROR(VALUE($V$2:$V$4929), 0), 0)), "最新", "歷史重複"))</f>
        <v/>
      </c>
      <c r="F1992" t="s">
        <v>9003</v>
      </c>
      <c r="G1992" t="s">
        <v>29</v>
      </c>
      <c r="H1992" t="s">
        <v>30</v>
      </c>
      <c r="I1992" t="s">
        <v>6154</v>
      </c>
      <c r="J1992" t="s">
        <v>9004</v>
      </c>
      <c r="K1992" t="s">
        <v>9005</v>
      </c>
      <c r="L1992" t="s">
        <v>9019</v>
      </c>
      <c r="M1992" t="s">
        <v>8161</v>
      </c>
      <c r="N1992" t="s">
        <v>2223</v>
      </c>
      <c r="O1992" t="s">
        <v>37</v>
      </c>
      <c r="P1992" t="s">
        <v>9020</v>
      </c>
      <c r="Q1992" t="s">
        <v>38</v>
      </c>
      <c r="R1992" t="s">
        <v>1881</v>
      </c>
      <c r="S1992" t="s">
        <v>9008</v>
      </c>
      <c r="T1992" t="s">
        <v>9021</v>
      </c>
      <c r="U1992" t="s">
        <v>8971</v>
      </c>
      <c r="V1992" t="s">
        <v>8971</v>
      </c>
      <c r="W1992" t="s">
        <v>37</v>
      </c>
      <c r="X1992" t="s">
        <v>37</v>
      </c>
      <c r="Y1992" t="s">
        <v>37</v>
      </c>
      <c r="Z1992" t="s">
        <v>9022</v>
      </c>
      <c r="AA1992" t="s">
        <v>44</v>
      </c>
      <c r="AB1992" t="s">
        <v>44</v>
      </c>
      <c r="AC1992" t="s">
        <v>45</v>
      </c>
      <c r="AD1992" t="s">
        <v>1302</v>
      </c>
      <c r="AE1992" t="s">
        <v>8973</v>
      </c>
      <c r="AF1992" t="s">
        <v>1918</v>
      </c>
      <c r="AG1992">
        <v>622300</v>
      </c>
      <c r="AH1992">
        <v>7.4</v>
      </c>
      <c r="AI1992">
        <v>7.4</v>
      </c>
    </row>
    <row r="1993" spans="1:35" ht="16.850000000000001" customHeight="1">
      <c r="A1993" s="65" t="str">
        <f>IF(L1993="","",IF(COUNTIF(Wip!K:K,L1993)=0,IF(W1993="","KGB","KBB"),IF(AND(_xlfn.IFNA(VLOOKUP(L1993,Wip!K:M,3,0),"")="Y",Q1993="MTCAPPLYCONF"),"On Hold",IF(W1993="","KGB","KBB"))))</f>
        <v>KBB</v>
      </c>
      <c r="B1993" s="65">
        <f>IF(A1993="on hold", "on hold",
 IF(A1993="KGB", "Standard Shipment",
  IF(IFERROR(IFERROR(VLOOKUP(L1993, List!D:J, 7, 0), VLOOKUP(L1993&amp;"", List!D:J, 7, 0)), 0)=0,
   IF(IFERROR(IFERROR(VLOOKUP(L1993, 'CND List'!$A:$C, 3, 0), VLOOKUP(L1993&amp;"", 'CND List'!$A:$C, 3, 0)), 0)=0,
    IF(A1993="KBB", "-", ""),
    IFERROR(VLOOKUP(L1993, 'CND List'!$A:$C, 3, 0), VLOOKUP(L1993&amp;"", 'CND List'!$A:$C, 3, 0))
   ),
   IFERROR(VLOOKUP(L1993, List!D:J, 7, 0), VLOOKUP(L1993&amp;"", List!D:J, 7, 0))
  )
 )
)</f>
        <v>46297</v>
      </c>
      <c r="C1993" s="66" t="str">
        <f t="shared" si="32"/>
        <v>2026Q4</v>
      </c>
      <c r="D1993" s="67" t="str">
        <f ca="1">IF(C1993="Local Scrap","Closed",IFERROR(IF(A1993="kgb","Closed",IF(MID(C1993,5,1)="Q","Closed",LOOKUP(TODAY()-W1993, {0,31,91,181,366}, {"0-30天","31-90天","91-180天","181-365天","365天以上"}))), LOOKUP(TODAY()-Z1993, {0,31,91,181,366}, {"0-30天","31-90天","91-180天","181-365天","365天以上"})))</f>
        <v>Closed</v>
      </c>
      <c r="E1993" s="67" t="str" cm="1">
        <f t="array" ref="E1993">IF(A1993&lt;&gt;"kbb", "", IF(IFERROR(VALUE(V1993), 0)=MAX(INDEX(($A$2:$A$4929="kbb")*($L$2:$L$4929=L1993)*IFERROR(VALUE($V$2:$V$4929), 0), 0)), "最新", "歷史重複"))</f>
        <v>最新</v>
      </c>
      <c r="F1993" t="s">
        <v>9003</v>
      </c>
      <c r="G1993" t="s">
        <v>29</v>
      </c>
      <c r="H1993" t="s">
        <v>30</v>
      </c>
      <c r="I1993" t="s">
        <v>6154</v>
      </c>
      <c r="J1993" t="s">
        <v>9004</v>
      </c>
      <c r="K1993" t="s">
        <v>9005</v>
      </c>
      <c r="L1993" t="s">
        <v>9023</v>
      </c>
      <c r="M1993" t="s">
        <v>4265</v>
      </c>
      <c r="N1993" t="s">
        <v>2055</v>
      </c>
      <c r="O1993" t="s">
        <v>37</v>
      </c>
      <c r="P1993" t="s">
        <v>9023</v>
      </c>
      <c r="Q1993" t="s">
        <v>38</v>
      </c>
      <c r="R1993" t="s">
        <v>39</v>
      </c>
      <c r="S1993" t="s">
        <v>9008</v>
      </c>
      <c r="T1993" t="s">
        <v>37</v>
      </c>
      <c r="U1993" t="s">
        <v>37</v>
      </c>
      <c r="V1993" t="s">
        <v>9024</v>
      </c>
      <c r="W1993" t="s">
        <v>517</v>
      </c>
      <c r="X1993" t="s">
        <v>114</v>
      </c>
      <c r="Y1993" t="s">
        <v>518</v>
      </c>
      <c r="Z1993" t="s">
        <v>9025</v>
      </c>
      <c r="AA1993" t="s">
        <v>44</v>
      </c>
      <c r="AB1993" t="s">
        <v>44</v>
      </c>
      <c r="AC1993" t="s">
        <v>117</v>
      </c>
      <c r="AD1993" t="s">
        <v>1288</v>
      </c>
      <c r="AE1993" t="s">
        <v>37</v>
      </c>
      <c r="AF1993" t="s">
        <v>37</v>
      </c>
      <c r="AG1993" t="s">
        <v>37</v>
      </c>
      <c r="AH1993" t="s">
        <v>37</v>
      </c>
      <c r="AI1993" t="s">
        <v>37</v>
      </c>
    </row>
    <row r="1994" spans="1:35" ht="16.850000000000001" customHeight="1">
      <c r="A1994" s="65" t="str">
        <f>IF(L1994="","",IF(COUNTIF(Wip!K:K,L1994)=0,IF(W1994="","KGB","KBB"),IF(AND(_xlfn.IFNA(VLOOKUP(L1994,Wip!K:M,3,0),"")="Y",Q1994="MTCAPPLYCONF"),"On Hold",IF(W1994="","KGB","KBB"))))</f>
        <v>KGB</v>
      </c>
      <c r="B1994" s="65" t="str">
        <f>IF(A1994="on hold", "on hold",
 IF(A1994="KGB", "Standard Shipment",
  IF(IFERROR(IFERROR(VLOOKUP(L1994, List!D:J, 7, 0), VLOOKUP(L1994&amp;"", List!D:J, 7, 0)), 0)=0,
   IF(IFERROR(IFERROR(VLOOKUP(L1994, 'CND List'!$A:$C, 3, 0), VLOOKUP(L1994&amp;"", 'CND List'!$A:$C, 3, 0)), 0)=0,
    IF(A1994="KBB", "-", ""),
    IFERROR(VLOOKUP(L1994, 'CND List'!$A:$C, 3, 0), VLOOKUP(L1994&amp;"", 'CND List'!$A:$C, 3, 0))
   ),
   IFERROR(VLOOKUP(L1994, List!D:J, 7, 0), VLOOKUP(L1994&amp;"", List!D:J, 7, 0))
  )
 )
)</f>
        <v>Standard Shipment</v>
      </c>
      <c r="C1994" s="66" t="str">
        <f t="shared" si="32"/>
        <v>Standard Shipment</v>
      </c>
      <c r="D1994" s="67" t="str">
        <f ca="1">IF(C1994="Local Scrap","Closed",IFERROR(IF(A1994="kgb","Closed",IF(MID(C1994,5,1)="Q","Closed",LOOKUP(TODAY()-W1994, {0,31,91,181,366}, {"0-30天","31-90天","91-180天","181-365天","365天以上"}))), LOOKUP(TODAY()-Z1994, {0,31,91,181,366}, {"0-30天","31-90天","91-180天","181-365天","365天以上"})))</f>
        <v>Closed</v>
      </c>
      <c r="E1994" s="67" t="str" cm="1">
        <f t="array" ref="E1994">IF(A1994&lt;&gt;"kbb", "", IF(IFERROR(VALUE(V1994), 0)=MAX(INDEX(($A$2:$A$4929="kbb")*($L$2:$L$4929=L1994)*IFERROR(VALUE($V$2:$V$4929), 0), 0)), "最新", "歷史重複"))</f>
        <v/>
      </c>
      <c r="F1994" t="s">
        <v>9003</v>
      </c>
      <c r="G1994" t="s">
        <v>29</v>
      </c>
      <c r="H1994" t="s">
        <v>30</v>
      </c>
      <c r="I1994" t="s">
        <v>6154</v>
      </c>
      <c r="J1994" t="s">
        <v>9004</v>
      </c>
      <c r="K1994" t="s">
        <v>9005</v>
      </c>
      <c r="L1994" t="s">
        <v>9026</v>
      </c>
      <c r="M1994" t="s">
        <v>2359</v>
      </c>
      <c r="N1994" t="s">
        <v>2360</v>
      </c>
      <c r="O1994" t="s">
        <v>37</v>
      </c>
      <c r="P1994" t="s">
        <v>9027</v>
      </c>
      <c r="Q1994" t="s">
        <v>38</v>
      </c>
      <c r="R1994" t="s">
        <v>1881</v>
      </c>
      <c r="S1994" t="s">
        <v>9008</v>
      </c>
      <c r="T1994" t="s">
        <v>9028</v>
      </c>
      <c r="U1994" t="s">
        <v>8948</v>
      </c>
      <c r="V1994" t="s">
        <v>8948</v>
      </c>
      <c r="W1994" t="s">
        <v>37</v>
      </c>
      <c r="X1994" t="s">
        <v>37</v>
      </c>
      <c r="Y1994" t="s">
        <v>37</v>
      </c>
      <c r="Z1994" t="s">
        <v>9029</v>
      </c>
      <c r="AA1994" t="s">
        <v>44</v>
      </c>
      <c r="AB1994" t="s">
        <v>44</v>
      </c>
      <c r="AC1994" t="s">
        <v>45</v>
      </c>
      <c r="AD1994" t="s">
        <v>1532</v>
      </c>
      <c r="AE1994" t="s">
        <v>8122</v>
      </c>
      <c r="AF1994" t="s">
        <v>1918</v>
      </c>
      <c r="AG1994">
        <v>622234</v>
      </c>
      <c r="AH1994">
        <v>6.5</v>
      </c>
      <c r="AI1994">
        <v>6.5</v>
      </c>
    </row>
    <row r="1995" spans="1:35" ht="16.850000000000001" customHeight="1">
      <c r="A1995" s="65" t="str">
        <f>IF(L1995="","",IF(COUNTIF(Wip!K:K,L1995)=0,IF(W1995="","KGB","KBB"),IF(AND(_xlfn.IFNA(VLOOKUP(L1995,Wip!K:M,3,0),"")="Y",Q1995="MTCAPPLYCONF"),"On Hold",IF(W1995="","KGB","KBB"))))</f>
        <v>KGB</v>
      </c>
      <c r="B1995" s="65" t="str">
        <f>IF(A1995="on hold", "on hold",
 IF(A1995="KGB", "Standard Shipment",
  IF(IFERROR(IFERROR(VLOOKUP(L1995, List!D:J, 7, 0), VLOOKUP(L1995&amp;"", List!D:J, 7, 0)), 0)=0,
   IF(IFERROR(IFERROR(VLOOKUP(L1995, 'CND List'!$A:$C, 3, 0), VLOOKUP(L1995&amp;"", 'CND List'!$A:$C, 3, 0)), 0)=0,
    IF(A1995="KBB", "-", ""),
    IFERROR(VLOOKUP(L1995, 'CND List'!$A:$C, 3, 0), VLOOKUP(L1995&amp;"", 'CND List'!$A:$C, 3, 0))
   ),
   IFERROR(VLOOKUP(L1995, List!D:J, 7, 0), VLOOKUP(L1995&amp;"", List!D:J, 7, 0))
  )
 )
)</f>
        <v>Standard Shipment</v>
      </c>
      <c r="C1995" s="66" t="str">
        <f t="shared" si="32"/>
        <v>Standard Shipment</v>
      </c>
      <c r="D1995" s="67" t="str">
        <f ca="1">IF(C1995="Local Scrap","Closed",IFERROR(IF(A1995="kgb","Closed",IF(MID(C1995,5,1)="Q","Closed",LOOKUP(TODAY()-W1995, {0,31,91,181,366}, {"0-30天","31-90天","91-180天","181-365天","365天以上"}))), LOOKUP(TODAY()-Z1995, {0,31,91,181,366}, {"0-30天","31-90天","91-180天","181-365天","365天以上"})))</f>
        <v>Closed</v>
      </c>
      <c r="E1995" s="67" t="str" cm="1">
        <f t="array" ref="E1995">IF(A1995&lt;&gt;"kbb", "", IF(IFERROR(VALUE(V1995), 0)=MAX(INDEX(($A$2:$A$4929="kbb")*($L$2:$L$4929=L1995)*IFERROR(VALUE($V$2:$V$4929), 0), 0)), "最新", "歷史重複"))</f>
        <v/>
      </c>
      <c r="F1995" t="s">
        <v>9003</v>
      </c>
      <c r="G1995" t="s">
        <v>29</v>
      </c>
      <c r="H1995" t="s">
        <v>30</v>
      </c>
      <c r="I1995" t="s">
        <v>6154</v>
      </c>
      <c r="J1995" t="s">
        <v>9004</v>
      </c>
      <c r="K1995" t="s">
        <v>9005</v>
      </c>
      <c r="L1995" t="s">
        <v>9030</v>
      </c>
      <c r="M1995" t="s">
        <v>1390</v>
      </c>
      <c r="N1995" t="s">
        <v>1391</v>
      </c>
      <c r="O1995" t="s">
        <v>37</v>
      </c>
      <c r="P1995" t="s">
        <v>9031</v>
      </c>
      <c r="Q1995" t="s">
        <v>38</v>
      </c>
      <c r="R1995" t="s">
        <v>1881</v>
      </c>
      <c r="S1995" t="s">
        <v>9012</v>
      </c>
      <c r="T1995" t="s">
        <v>9032</v>
      </c>
      <c r="U1995" t="s">
        <v>8994</v>
      </c>
      <c r="V1995" t="s">
        <v>8994</v>
      </c>
      <c r="W1995" t="s">
        <v>37</v>
      </c>
      <c r="X1995" t="s">
        <v>37</v>
      </c>
      <c r="Y1995" t="s">
        <v>37</v>
      </c>
      <c r="Z1995" t="s">
        <v>9033</v>
      </c>
      <c r="AA1995" t="s">
        <v>44</v>
      </c>
      <c r="AB1995" t="s">
        <v>44</v>
      </c>
      <c r="AC1995" t="s">
        <v>45</v>
      </c>
      <c r="AD1995" t="s">
        <v>1302</v>
      </c>
      <c r="AE1995" t="s">
        <v>8668</v>
      </c>
      <c r="AF1995" t="s">
        <v>2526</v>
      </c>
      <c r="AG1995">
        <v>622180</v>
      </c>
      <c r="AH1995">
        <v>5.3</v>
      </c>
      <c r="AI1995">
        <v>5.3</v>
      </c>
    </row>
    <row r="1996" spans="1:35" ht="16.850000000000001" customHeight="1">
      <c r="A1996" s="65" t="str">
        <f>IF(L1996="","",IF(COUNTIF(Wip!K:K,L1996)=0,IF(W1996="","KGB","KBB"),IF(AND(_xlfn.IFNA(VLOOKUP(L1996,Wip!K:M,3,0),"")="Y",Q1996="MTCAPPLYCONF"),"On Hold",IF(W1996="","KGB","KBB"))))</f>
        <v>KGB</v>
      </c>
      <c r="B1996" s="65" t="str">
        <f>IF(A1996="on hold", "on hold",
 IF(A1996="KGB", "Standard Shipment",
  IF(IFERROR(IFERROR(VLOOKUP(L1996, List!D:J, 7, 0), VLOOKUP(L1996&amp;"", List!D:J, 7, 0)), 0)=0,
   IF(IFERROR(IFERROR(VLOOKUP(L1996, 'CND List'!$A:$C, 3, 0), VLOOKUP(L1996&amp;"", 'CND List'!$A:$C, 3, 0)), 0)=0,
    IF(A1996="KBB", "-", ""),
    IFERROR(VLOOKUP(L1996, 'CND List'!$A:$C, 3, 0), VLOOKUP(L1996&amp;"", 'CND List'!$A:$C, 3, 0))
   ),
   IFERROR(VLOOKUP(L1996, List!D:J, 7, 0), VLOOKUP(L1996&amp;"", List!D:J, 7, 0))
  )
 )
)</f>
        <v>Standard Shipment</v>
      </c>
      <c r="C1996" s="66" t="str">
        <f t="shared" si="32"/>
        <v>Standard Shipment</v>
      </c>
      <c r="D1996" s="67" t="str">
        <f ca="1">IF(C1996="Local Scrap","Closed",IFERROR(IF(A1996="kgb","Closed",IF(MID(C1996,5,1)="Q","Closed",LOOKUP(TODAY()-W1996, {0,31,91,181,366}, {"0-30天","31-90天","91-180天","181-365天","365天以上"}))), LOOKUP(TODAY()-Z1996, {0,31,91,181,366}, {"0-30天","31-90天","91-180天","181-365天","365天以上"})))</f>
        <v>Closed</v>
      </c>
      <c r="E1996" s="67" t="str" cm="1">
        <f t="array" ref="E1996">IF(A1996&lt;&gt;"kbb", "", IF(IFERROR(VALUE(V1996), 0)=MAX(INDEX(($A$2:$A$4929="kbb")*($L$2:$L$4929=L1996)*IFERROR(VALUE($V$2:$V$4929), 0), 0)), "最新", "歷史重複"))</f>
        <v/>
      </c>
      <c r="F1996" t="s">
        <v>9003</v>
      </c>
      <c r="G1996" t="s">
        <v>29</v>
      </c>
      <c r="H1996" t="s">
        <v>30</v>
      </c>
      <c r="I1996" t="s">
        <v>6154</v>
      </c>
      <c r="J1996" t="s">
        <v>9004</v>
      </c>
      <c r="K1996" t="s">
        <v>9005</v>
      </c>
      <c r="L1996" t="s">
        <v>9034</v>
      </c>
      <c r="M1996" t="s">
        <v>9035</v>
      </c>
      <c r="N1996" t="s">
        <v>1535</v>
      </c>
      <c r="O1996" t="s">
        <v>37</v>
      </c>
      <c r="P1996" t="s">
        <v>9036</v>
      </c>
      <c r="Q1996" t="s">
        <v>38</v>
      </c>
      <c r="R1996" t="s">
        <v>1881</v>
      </c>
      <c r="S1996" t="s">
        <v>9037</v>
      </c>
      <c r="T1996" t="s">
        <v>9038</v>
      </c>
      <c r="U1996" t="s">
        <v>8948</v>
      </c>
      <c r="V1996" t="s">
        <v>8948</v>
      </c>
      <c r="W1996" t="s">
        <v>37</v>
      </c>
      <c r="X1996" t="s">
        <v>37</v>
      </c>
      <c r="Y1996" t="s">
        <v>37</v>
      </c>
      <c r="Z1996" t="s">
        <v>9039</v>
      </c>
      <c r="AA1996" t="s">
        <v>44</v>
      </c>
      <c r="AB1996" t="s">
        <v>44</v>
      </c>
      <c r="AC1996" t="s">
        <v>45</v>
      </c>
      <c r="AD1996" t="s">
        <v>1539</v>
      </c>
      <c r="AE1996" t="s">
        <v>8122</v>
      </c>
      <c r="AF1996" t="s">
        <v>2220</v>
      </c>
      <c r="AG1996">
        <v>622234</v>
      </c>
      <c r="AH1996">
        <v>5</v>
      </c>
      <c r="AI1996">
        <v>5</v>
      </c>
    </row>
    <row r="1997" spans="1:35" ht="16.850000000000001" customHeight="1">
      <c r="A1997" s="65" t="str">
        <f>IF(L1997="","",IF(COUNTIF(Wip!K:K,L1997)=0,IF(W1997="","KGB","KBB"),IF(AND(_xlfn.IFNA(VLOOKUP(L1997,Wip!K:M,3,0),"")="Y",Q1997="MTCAPPLYCONF"),"On Hold",IF(W1997="","KGB","KBB"))))</f>
        <v>KGB</v>
      </c>
      <c r="B1997" s="65" t="str">
        <f>IF(A1997="on hold", "on hold",
 IF(A1997="KGB", "Standard Shipment",
  IF(IFERROR(IFERROR(VLOOKUP(L1997, List!D:J, 7, 0), VLOOKUP(L1997&amp;"", List!D:J, 7, 0)), 0)=0,
   IF(IFERROR(IFERROR(VLOOKUP(L1997, 'CND List'!$A:$C, 3, 0), VLOOKUP(L1997&amp;"", 'CND List'!$A:$C, 3, 0)), 0)=0,
    IF(A1997="KBB", "-", ""),
    IFERROR(VLOOKUP(L1997, 'CND List'!$A:$C, 3, 0), VLOOKUP(L1997&amp;"", 'CND List'!$A:$C, 3, 0))
   ),
   IFERROR(VLOOKUP(L1997, List!D:J, 7, 0), VLOOKUP(L1997&amp;"", List!D:J, 7, 0))
  )
 )
)</f>
        <v>Standard Shipment</v>
      </c>
      <c r="C1997" s="66" t="str">
        <f t="shared" si="32"/>
        <v>Standard Shipment</v>
      </c>
      <c r="D1997" s="67" t="str">
        <f ca="1">IF(C1997="Local Scrap","Closed",IFERROR(IF(A1997="kgb","Closed",IF(MID(C1997,5,1)="Q","Closed",LOOKUP(TODAY()-W1997, {0,31,91,181,366}, {"0-30天","31-90天","91-180天","181-365天","365天以上"}))), LOOKUP(TODAY()-Z1997, {0,31,91,181,366}, {"0-30天","31-90天","91-180天","181-365天","365天以上"})))</f>
        <v>Closed</v>
      </c>
      <c r="E1997" s="67" t="str" cm="1">
        <f t="array" ref="E1997">IF(A1997&lt;&gt;"kbb", "", IF(IFERROR(VALUE(V1997), 0)=MAX(INDEX(($A$2:$A$4929="kbb")*($L$2:$L$4929=L1997)*IFERROR(VALUE($V$2:$V$4929), 0), 0)), "最新", "歷史重複"))</f>
        <v/>
      </c>
      <c r="F1997" t="s">
        <v>9003</v>
      </c>
      <c r="G1997" t="s">
        <v>29</v>
      </c>
      <c r="H1997" t="s">
        <v>30</v>
      </c>
      <c r="I1997" t="s">
        <v>6154</v>
      </c>
      <c r="J1997" t="s">
        <v>9004</v>
      </c>
      <c r="K1997" t="s">
        <v>9005</v>
      </c>
      <c r="L1997" t="s">
        <v>9040</v>
      </c>
      <c r="M1997" t="s">
        <v>8734</v>
      </c>
      <c r="N1997" t="s">
        <v>1535</v>
      </c>
      <c r="O1997" t="s">
        <v>37</v>
      </c>
      <c r="P1997" t="s">
        <v>9041</v>
      </c>
      <c r="Q1997" t="s">
        <v>38</v>
      </c>
      <c r="R1997" t="s">
        <v>1881</v>
      </c>
      <c r="S1997" t="s">
        <v>9037</v>
      </c>
      <c r="T1997" t="s">
        <v>9042</v>
      </c>
      <c r="U1997" t="s">
        <v>8948</v>
      </c>
      <c r="V1997" t="s">
        <v>8948</v>
      </c>
      <c r="W1997" t="s">
        <v>37</v>
      </c>
      <c r="X1997" t="s">
        <v>37</v>
      </c>
      <c r="Y1997" t="s">
        <v>37</v>
      </c>
      <c r="Z1997" t="s">
        <v>9043</v>
      </c>
      <c r="AA1997" t="s">
        <v>44</v>
      </c>
      <c r="AB1997" t="s">
        <v>44</v>
      </c>
      <c r="AC1997" t="s">
        <v>45</v>
      </c>
      <c r="AD1997" t="s">
        <v>1539</v>
      </c>
      <c r="AE1997" t="s">
        <v>8122</v>
      </c>
      <c r="AF1997" t="s">
        <v>2220</v>
      </c>
      <c r="AG1997">
        <v>622234</v>
      </c>
      <c r="AH1997">
        <v>5</v>
      </c>
      <c r="AI1997">
        <v>5</v>
      </c>
    </row>
    <row r="1998" spans="1:35" ht="16.850000000000001" customHeight="1">
      <c r="A1998" s="65" t="str">
        <f>IF(L1998="","",IF(COUNTIF(Wip!K:K,L1998)=0,IF(W1998="","KGB","KBB"),IF(AND(_xlfn.IFNA(VLOOKUP(L1998,Wip!K:M,3,0),"")="Y",Q1998="MTCAPPLYCONF"),"On Hold",IF(W1998="","KGB","KBB"))))</f>
        <v>KGB</v>
      </c>
      <c r="B1998" s="65" t="str">
        <f>IF(A1998="on hold", "on hold",
 IF(A1998="KGB", "Standard Shipment",
  IF(IFERROR(IFERROR(VLOOKUP(L1998, List!D:J, 7, 0), VLOOKUP(L1998&amp;"", List!D:J, 7, 0)), 0)=0,
   IF(IFERROR(IFERROR(VLOOKUP(L1998, 'CND List'!$A:$C, 3, 0), VLOOKUP(L1998&amp;"", 'CND List'!$A:$C, 3, 0)), 0)=0,
    IF(A1998="KBB", "-", ""),
    IFERROR(VLOOKUP(L1998, 'CND List'!$A:$C, 3, 0), VLOOKUP(L1998&amp;"", 'CND List'!$A:$C, 3, 0))
   ),
   IFERROR(VLOOKUP(L1998, List!D:J, 7, 0), VLOOKUP(L1998&amp;"", List!D:J, 7, 0))
  )
 )
)</f>
        <v>Standard Shipment</v>
      </c>
      <c r="C1998" s="66" t="str">
        <f t="shared" si="32"/>
        <v>Standard Shipment</v>
      </c>
      <c r="D1998" s="67" t="str">
        <f ca="1">IF(C1998="Local Scrap","Closed",IFERROR(IF(A1998="kgb","Closed",IF(MID(C1998,5,1)="Q","Closed",LOOKUP(TODAY()-W1998, {0,31,91,181,366}, {"0-30天","31-90天","91-180天","181-365天","365天以上"}))), LOOKUP(TODAY()-Z1998, {0,31,91,181,366}, {"0-30天","31-90天","91-180天","181-365天","365天以上"})))</f>
        <v>Closed</v>
      </c>
      <c r="E1998" s="67" t="str" cm="1">
        <f t="array" ref="E1998">IF(A1998&lt;&gt;"kbb", "", IF(IFERROR(VALUE(V1998), 0)=MAX(INDEX(($A$2:$A$4929="kbb")*($L$2:$L$4929=L1998)*IFERROR(VALUE($V$2:$V$4929), 0), 0)), "最新", "歷史重複"))</f>
        <v/>
      </c>
      <c r="F1998" t="s">
        <v>9003</v>
      </c>
      <c r="G1998" t="s">
        <v>29</v>
      </c>
      <c r="H1998" t="s">
        <v>30</v>
      </c>
      <c r="I1998" t="s">
        <v>6154</v>
      </c>
      <c r="J1998" t="s">
        <v>9004</v>
      </c>
      <c r="K1998" t="s">
        <v>9005</v>
      </c>
      <c r="L1998" t="s">
        <v>9044</v>
      </c>
      <c r="M1998" t="s">
        <v>8734</v>
      </c>
      <c r="N1998" t="s">
        <v>1535</v>
      </c>
      <c r="O1998" t="s">
        <v>37</v>
      </c>
      <c r="P1998" t="s">
        <v>9045</v>
      </c>
      <c r="Q1998" t="s">
        <v>38</v>
      </c>
      <c r="R1998" t="s">
        <v>1881</v>
      </c>
      <c r="S1998" t="s">
        <v>9037</v>
      </c>
      <c r="T1998" t="s">
        <v>9046</v>
      </c>
      <c r="U1998" t="s">
        <v>8948</v>
      </c>
      <c r="V1998" t="s">
        <v>8948</v>
      </c>
      <c r="W1998" t="s">
        <v>37</v>
      </c>
      <c r="X1998" t="s">
        <v>37</v>
      </c>
      <c r="Y1998" t="s">
        <v>37</v>
      </c>
      <c r="Z1998" t="s">
        <v>9047</v>
      </c>
      <c r="AA1998" t="s">
        <v>44</v>
      </c>
      <c r="AB1998" t="s">
        <v>44</v>
      </c>
      <c r="AC1998" t="s">
        <v>45</v>
      </c>
      <c r="AD1998" t="s">
        <v>1539</v>
      </c>
      <c r="AE1998" t="s">
        <v>8122</v>
      </c>
      <c r="AF1998" t="s">
        <v>2220</v>
      </c>
      <c r="AG1998">
        <v>622234</v>
      </c>
      <c r="AH1998">
        <v>5</v>
      </c>
      <c r="AI1998">
        <v>5</v>
      </c>
    </row>
    <row r="1999" spans="1:35" ht="16.850000000000001" customHeight="1">
      <c r="A1999" s="65" t="str">
        <f>IF(L1999="","",IF(COUNTIF(Wip!K:K,L1999)=0,IF(W1999="","KGB","KBB"),IF(AND(_xlfn.IFNA(VLOOKUP(L1999,Wip!K:M,3,0),"")="Y",Q1999="MTCAPPLYCONF"),"On Hold",IF(W1999="","KGB","KBB"))))</f>
        <v>KGB</v>
      </c>
      <c r="B1999" s="65" t="str">
        <f>IF(A1999="on hold", "on hold",
 IF(A1999="KGB", "Standard Shipment",
  IF(IFERROR(IFERROR(VLOOKUP(L1999, List!D:J, 7, 0), VLOOKUP(L1999&amp;"", List!D:J, 7, 0)), 0)=0,
   IF(IFERROR(IFERROR(VLOOKUP(L1999, 'CND List'!$A:$C, 3, 0), VLOOKUP(L1999&amp;"", 'CND List'!$A:$C, 3, 0)), 0)=0,
    IF(A1999="KBB", "-", ""),
    IFERROR(VLOOKUP(L1999, 'CND List'!$A:$C, 3, 0), VLOOKUP(L1999&amp;"", 'CND List'!$A:$C, 3, 0))
   ),
   IFERROR(VLOOKUP(L1999, List!D:J, 7, 0), VLOOKUP(L1999&amp;"", List!D:J, 7, 0))
  )
 )
)</f>
        <v>Standard Shipment</v>
      </c>
      <c r="C1999" s="66" t="str">
        <f t="shared" si="32"/>
        <v>Standard Shipment</v>
      </c>
      <c r="D1999" s="67" t="str">
        <f ca="1">IF(C1999="Local Scrap","Closed",IFERROR(IF(A1999="kgb","Closed",IF(MID(C1999,5,1)="Q","Closed",LOOKUP(TODAY()-W1999, {0,31,91,181,366}, {"0-30天","31-90天","91-180天","181-365天","365天以上"}))), LOOKUP(TODAY()-Z1999, {0,31,91,181,366}, {"0-30天","31-90天","91-180天","181-365天","365天以上"})))</f>
        <v>Closed</v>
      </c>
      <c r="E1999" s="67" t="str" cm="1">
        <f t="array" ref="E1999">IF(A1999&lt;&gt;"kbb", "", IF(IFERROR(VALUE(V1999), 0)=MAX(INDEX(($A$2:$A$4929="kbb")*($L$2:$L$4929=L1999)*IFERROR(VALUE($V$2:$V$4929), 0), 0)), "最新", "歷史重複"))</f>
        <v/>
      </c>
      <c r="F1999" t="s">
        <v>9003</v>
      </c>
      <c r="G1999" t="s">
        <v>29</v>
      </c>
      <c r="H1999" t="s">
        <v>30</v>
      </c>
      <c r="I1999" t="s">
        <v>6154</v>
      </c>
      <c r="J1999" t="s">
        <v>9004</v>
      </c>
      <c r="K1999" t="s">
        <v>9005</v>
      </c>
      <c r="L1999" t="s">
        <v>9048</v>
      </c>
      <c r="M1999" t="s">
        <v>1259</v>
      </c>
      <c r="N1999" t="s">
        <v>1260</v>
      </c>
      <c r="O1999" t="s">
        <v>37</v>
      </c>
      <c r="P1999" t="s">
        <v>9049</v>
      </c>
      <c r="Q1999" t="s">
        <v>38</v>
      </c>
      <c r="R1999" t="s">
        <v>1881</v>
      </c>
      <c r="S1999" t="s">
        <v>9037</v>
      </c>
      <c r="T1999" t="s">
        <v>9050</v>
      </c>
      <c r="U1999" t="s">
        <v>8971</v>
      </c>
      <c r="V1999" t="s">
        <v>8971</v>
      </c>
      <c r="W1999" t="s">
        <v>37</v>
      </c>
      <c r="X1999" t="s">
        <v>37</v>
      </c>
      <c r="Y1999" t="s">
        <v>37</v>
      </c>
      <c r="Z1999" t="s">
        <v>9051</v>
      </c>
      <c r="AA1999" t="s">
        <v>44</v>
      </c>
      <c r="AB1999" t="s">
        <v>44</v>
      </c>
      <c r="AC1999" t="s">
        <v>45</v>
      </c>
      <c r="AD1999" t="s">
        <v>1257</v>
      </c>
      <c r="AE1999" t="s">
        <v>8973</v>
      </c>
      <c r="AF1999" t="s">
        <v>1918</v>
      </c>
      <c r="AG1999">
        <v>622300</v>
      </c>
      <c r="AH1999">
        <v>7.4</v>
      </c>
      <c r="AI1999">
        <v>7.4</v>
      </c>
    </row>
    <row r="2000" spans="1:35" ht="16.850000000000001" customHeight="1">
      <c r="A2000" s="65" t="str">
        <f>IF(L2000="","",IF(COUNTIF(Wip!K:K,L2000)=0,IF(W2000="","KGB","KBB"),IF(AND(_xlfn.IFNA(VLOOKUP(L2000,Wip!K:M,3,0),"")="Y",Q2000="MTCAPPLYCONF"),"On Hold",IF(W2000="","KGB","KBB"))))</f>
        <v>KBB</v>
      </c>
      <c r="B2000" s="65" t="str">
        <f>IF(A2000="on hold", "on hold",
 IF(A2000="KGB", "Standard Shipment",
  IF(IFERROR(IFERROR(VLOOKUP(L2000, List!D:J, 7, 0), VLOOKUP(L2000&amp;"", List!D:J, 7, 0)), 0)=0,
   IF(IFERROR(IFERROR(VLOOKUP(L2000, 'CND List'!$A:$C, 3, 0), VLOOKUP(L2000&amp;"", 'CND List'!$A:$C, 3, 0)), 0)=0,
    IF(A2000="KBB", "-", ""),
    IFERROR(VLOOKUP(L2000, 'CND List'!$A:$C, 3, 0), VLOOKUP(L2000&amp;"", 'CND List'!$A:$C, 3, 0))
   ),
   IFERROR(VLOOKUP(L2000, List!D:J, 7, 0), VLOOKUP(L2000&amp;"", List!D:J, 7, 0))
  )
 )
)</f>
        <v>Local Scrap</v>
      </c>
      <c r="C2000" s="66" t="str">
        <f t="shared" si="32"/>
        <v>Local Scrap</v>
      </c>
      <c r="D2000" s="67" t="str">
        <f ca="1">IF(C2000="Local Scrap","Closed",IFERROR(IF(A2000="kgb","Closed",IF(MID(C2000,5,1)="Q","Closed",LOOKUP(TODAY()-W2000, {0,31,91,181,366}, {"0-30天","31-90天","91-180天","181-365天","365天以上"}))), LOOKUP(TODAY()-Z2000, {0,31,91,181,366}, {"0-30天","31-90天","91-180天","181-365天","365天以上"})))</f>
        <v>Closed</v>
      </c>
      <c r="E2000" s="67" t="str" cm="1">
        <f t="array" ref="E2000">IF(A2000&lt;&gt;"kbb", "", IF(IFERROR(VALUE(V2000), 0)=MAX(INDEX(($A$2:$A$4929="kbb")*($L$2:$L$4929=L2000)*IFERROR(VALUE($V$2:$V$4929), 0), 0)), "最新", "歷史重複"))</f>
        <v>歷史重複</v>
      </c>
      <c r="F2000" t="s">
        <v>9003</v>
      </c>
      <c r="G2000" t="s">
        <v>29</v>
      </c>
      <c r="H2000" t="s">
        <v>30</v>
      </c>
      <c r="I2000" t="s">
        <v>6154</v>
      </c>
      <c r="J2000" t="s">
        <v>9004</v>
      </c>
      <c r="K2000" t="s">
        <v>9005</v>
      </c>
      <c r="L2000" t="s">
        <v>9052</v>
      </c>
      <c r="M2000" t="s">
        <v>2789</v>
      </c>
      <c r="N2000" t="s">
        <v>2223</v>
      </c>
      <c r="O2000" t="s">
        <v>37</v>
      </c>
      <c r="P2000" t="s">
        <v>9052</v>
      </c>
      <c r="Q2000" t="s">
        <v>38</v>
      </c>
      <c r="R2000" t="s">
        <v>39</v>
      </c>
      <c r="S2000" t="s">
        <v>9037</v>
      </c>
      <c r="T2000" t="s">
        <v>37</v>
      </c>
      <c r="U2000" t="s">
        <v>37</v>
      </c>
      <c r="V2000" t="s">
        <v>9053</v>
      </c>
      <c r="W2000" t="s">
        <v>517</v>
      </c>
      <c r="X2000" t="s">
        <v>114</v>
      </c>
      <c r="Y2000" t="s">
        <v>518</v>
      </c>
      <c r="Z2000" t="s">
        <v>9054</v>
      </c>
      <c r="AA2000" t="s">
        <v>44</v>
      </c>
      <c r="AB2000" t="s">
        <v>44</v>
      </c>
      <c r="AC2000" t="s">
        <v>117</v>
      </c>
      <c r="AD2000" t="s">
        <v>1302</v>
      </c>
      <c r="AE2000" t="s">
        <v>37</v>
      </c>
      <c r="AF2000" t="s">
        <v>37</v>
      </c>
      <c r="AG2000" t="s">
        <v>37</v>
      </c>
      <c r="AH2000" t="s">
        <v>37</v>
      </c>
      <c r="AI2000" t="s">
        <v>37</v>
      </c>
    </row>
    <row r="2001" spans="1:35" ht="16.850000000000001" customHeight="1">
      <c r="A2001" s="65" t="str">
        <f>IF(L2001="","",IF(COUNTIF(Wip!K:K,L2001)=0,IF(W2001="","KGB","KBB"),IF(AND(_xlfn.IFNA(VLOOKUP(L2001,Wip!K:M,3,0),"")="Y",Q2001="MTCAPPLYCONF"),"On Hold",IF(W2001="","KGB","KBB"))))</f>
        <v>KBB</v>
      </c>
      <c r="B2001" s="65">
        <f>IF(A2001="on hold", "on hold",
 IF(A2001="KGB", "Standard Shipment",
  IF(IFERROR(IFERROR(VLOOKUP(L2001, List!D:J, 7, 0), VLOOKUP(L2001&amp;"", List!D:J, 7, 0)), 0)=0,
   IF(IFERROR(IFERROR(VLOOKUP(L2001, 'CND List'!$A:$C, 3, 0), VLOOKUP(L2001&amp;"", 'CND List'!$A:$C, 3, 0)), 0)=0,
    IF(A2001="KBB", "-", ""),
    IFERROR(VLOOKUP(L2001, 'CND List'!$A:$C, 3, 0), VLOOKUP(L2001&amp;"", 'CND List'!$A:$C, 3, 0))
   ),
   IFERROR(VLOOKUP(L2001, List!D:J, 7, 0), VLOOKUP(L2001&amp;"", List!D:J, 7, 0))
  )
 )
)</f>
        <v>46126</v>
      </c>
      <c r="C2001" s="66" t="str">
        <f t="shared" si="32"/>
        <v>2026Q2</v>
      </c>
      <c r="D2001" s="67" t="str">
        <f ca="1">IF(C2001="Local Scrap","Closed",IFERROR(IF(A2001="kgb","Closed",IF(MID(C2001,5,1)="Q","Closed",LOOKUP(TODAY()-W2001, {0,31,91,181,366}, {"0-30天","31-90天","91-180天","181-365天","365天以上"}))), LOOKUP(TODAY()-Z2001, {0,31,91,181,366}, {"0-30天","31-90天","91-180天","181-365天","365天以上"})))</f>
        <v>Closed</v>
      </c>
      <c r="E2001" s="67" t="str" cm="1">
        <f t="array" ref="E2001">IF(A2001&lt;&gt;"kbb", "", IF(IFERROR(VALUE(V2001), 0)=MAX(INDEX(($A$2:$A$4929="kbb")*($L$2:$L$4929=L2001)*IFERROR(VALUE($V$2:$V$4929), 0), 0)), "最新", "歷史重複"))</f>
        <v>最新</v>
      </c>
      <c r="F2001" t="s">
        <v>9003</v>
      </c>
      <c r="G2001" t="s">
        <v>29</v>
      </c>
      <c r="H2001" t="s">
        <v>30</v>
      </c>
      <c r="I2001" t="s">
        <v>6154</v>
      </c>
      <c r="J2001" t="s">
        <v>9004</v>
      </c>
      <c r="K2001" t="s">
        <v>9005</v>
      </c>
      <c r="L2001" t="s">
        <v>9055</v>
      </c>
      <c r="M2001" t="s">
        <v>4170</v>
      </c>
      <c r="N2001" t="s">
        <v>4171</v>
      </c>
      <c r="O2001" t="s">
        <v>37</v>
      </c>
      <c r="P2001" t="s">
        <v>9055</v>
      </c>
      <c r="Q2001" t="s">
        <v>38</v>
      </c>
      <c r="R2001" t="s">
        <v>1881</v>
      </c>
      <c r="S2001" t="s">
        <v>9037</v>
      </c>
      <c r="T2001" t="s">
        <v>37</v>
      </c>
      <c r="U2001" t="s">
        <v>37</v>
      </c>
      <c r="V2001" t="s">
        <v>9056</v>
      </c>
      <c r="W2001" t="s">
        <v>1157</v>
      </c>
      <c r="X2001" t="s">
        <v>114</v>
      </c>
      <c r="Y2001" t="s">
        <v>9057</v>
      </c>
      <c r="Z2001" t="s">
        <v>9058</v>
      </c>
      <c r="AA2001" t="s">
        <v>44</v>
      </c>
      <c r="AB2001" t="s">
        <v>44</v>
      </c>
      <c r="AC2001" t="s">
        <v>117</v>
      </c>
      <c r="AD2001" t="s">
        <v>1302</v>
      </c>
      <c r="AE2001" t="s">
        <v>37</v>
      </c>
      <c r="AF2001" t="s">
        <v>37</v>
      </c>
      <c r="AG2001" t="s">
        <v>37</v>
      </c>
      <c r="AH2001" t="s">
        <v>37</v>
      </c>
      <c r="AI2001" t="s">
        <v>37</v>
      </c>
    </row>
    <row r="2002" spans="1:35" ht="16.850000000000001" customHeight="1">
      <c r="A2002" s="65" t="str">
        <f>IF(L2002="","",IF(COUNTIF(Wip!K:K,L2002)=0,IF(W2002="","KGB","KBB"),IF(AND(_xlfn.IFNA(VLOOKUP(L2002,Wip!K:M,3,0),"")="Y",Q2002="MTCAPPLYCONF"),"On Hold",IF(W2002="","KGB","KBB"))))</f>
        <v>KGB</v>
      </c>
      <c r="B2002" s="65" t="str">
        <f>IF(A2002="on hold", "on hold",
 IF(A2002="KGB", "Standard Shipment",
  IF(IFERROR(IFERROR(VLOOKUP(L2002, List!D:J, 7, 0), VLOOKUP(L2002&amp;"", List!D:J, 7, 0)), 0)=0,
   IF(IFERROR(IFERROR(VLOOKUP(L2002, 'CND List'!$A:$C, 3, 0), VLOOKUP(L2002&amp;"", 'CND List'!$A:$C, 3, 0)), 0)=0,
    IF(A2002="KBB", "-", ""),
    IFERROR(VLOOKUP(L2002, 'CND List'!$A:$C, 3, 0), VLOOKUP(L2002&amp;"", 'CND List'!$A:$C, 3, 0))
   ),
   IFERROR(VLOOKUP(L2002, List!D:J, 7, 0), VLOOKUP(L2002&amp;"", List!D:J, 7, 0))
  )
 )
)</f>
        <v>Standard Shipment</v>
      </c>
      <c r="C2002" s="66" t="str">
        <f t="shared" si="32"/>
        <v>Standard Shipment</v>
      </c>
      <c r="D2002" s="67" t="str">
        <f ca="1">IF(C2002="Local Scrap","Closed",IFERROR(IF(A2002="kgb","Closed",IF(MID(C2002,5,1)="Q","Closed",LOOKUP(TODAY()-W2002, {0,31,91,181,366}, {"0-30天","31-90天","91-180天","181-365天","365天以上"}))), LOOKUP(TODAY()-Z2002, {0,31,91,181,366}, {"0-30天","31-90天","91-180天","181-365天","365天以上"})))</f>
        <v>Closed</v>
      </c>
      <c r="E2002" s="67" t="str" cm="1">
        <f t="array" ref="E2002">IF(A2002&lt;&gt;"kbb", "", IF(IFERROR(VALUE(V2002), 0)=MAX(INDEX(($A$2:$A$4929="kbb")*($L$2:$L$4929=L2002)*IFERROR(VALUE($V$2:$V$4929), 0), 0)), "最新", "歷史重複"))</f>
        <v/>
      </c>
      <c r="F2002" t="s">
        <v>9003</v>
      </c>
      <c r="G2002" t="s">
        <v>29</v>
      </c>
      <c r="H2002" t="s">
        <v>30</v>
      </c>
      <c r="I2002" t="s">
        <v>6154</v>
      </c>
      <c r="J2002" t="s">
        <v>9004</v>
      </c>
      <c r="K2002" t="s">
        <v>9005</v>
      </c>
      <c r="L2002" t="s">
        <v>9059</v>
      </c>
      <c r="M2002" t="s">
        <v>1248</v>
      </c>
      <c r="N2002" t="s">
        <v>1249</v>
      </c>
      <c r="O2002" t="s">
        <v>37</v>
      </c>
      <c r="P2002" t="s">
        <v>9060</v>
      </c>
      <c r="Q2002" t="s">
        <v>38</v>
      </c>
      <c r="R2002" t="s">
        <v>1881</v>
      </c>
      <c r="S2002" t="s">
        <v>9008</v>
      </c>
      <c r="T2002" t="s">
        <v>9061</v>
      </c>
      <c r="U2002" t="s">
        <v>8994</v>
      </c>
      <c r="V2002" t="s">
        <v>8994</v>
      </c>
      <c r="W2002" t="s">
        <v>37</v>
      </c>
      <c r="X2002" t="s">
        <v>37</v>
      </c>
      <c r="Y2002" t="s">
        <v>37</v>
      </c>
      <c r="Z2002" t="s">
        <v>9062</v>
      </c>
      <c r="AA2002" t="s">
        <v>44</v>
      </c>
      <c r="AB2002" t="s">
        <v>44</v>
      </c>
      <c r="AC2002" t="s">
        <v>45</v>
      </c>
      <c r="AD2002" t="s">
        <v>1257</v>
      </c>
      <c r="AE2002" t="s">
        <v>8611</v>
      </c>
      <c r="AF2002" t="s">
        <v>1730</v>
      </c>
      <c r="AG2002">
        <v>622180</v>
      </c>
      <c r="AH2002">
        <v>7</v>
      </c>
      <c r="AI2002">
        <v>7</v>
      </c>
    </row>
    <row r="2003" spans="1:35" ht="16.850000000000001" customHeight="1">
      <c r="A2003" s="65" t="str">
        <f>IF(L2003="","",IF(COUNTIF(Wip!K:K,L2003)=0,IF(W2003="","KGB","KBB"),IF(AND(_xlfn.IFNA(VLOOKUP(L2003,Wip!K:M,3,0),"")="Y",Q2003="MTCAPPLYCONF"),"On Hold",IF(W2003="","KGB","KBB"))))</f>
        <v>KGB</v>
      </c>
      <c r="B2003" s="65" t="str">
        <f>IF(A2003="on hold", "on hold",
 IF(A2003="KGB", "Standard Shipment",
  IF(IFERROR(IFERROR(VLOOKUP(L2003, List!D:J, 7, 0), VLOOKUP(L2003&amp;"", List!D:J, 7, 0)), 0)=0,
   IF(IFERROR(IFERROR(VLOOKUP(L2003, 'CND List'!$A:$C, 3, 0), VLOOKUP(L2003&amp;"", 'CND List'!$A:$C, 3, 0)), 0)=0,
    IF(A2003="KBB", "-", ""),
    IFERROR(VLOOKUP(L2003, 'CND List'!$A:$C, 3, 0), VLOOKUP(L2003&amp;"", 'CND List'!$A:$C, 3, 0))
   ),
   IFERROR(VLOOKUP(L2003, List!D:J, 7, 0), VLOOKUP(L2003&amp;"", List!D:J, 7, 0))
  )
 )
)</f>
        <v>Standard Shipment</v>
      </c>
      <c r="C2003" s="66" t="str">
        <f t="shared" si="32"/>
        <v>Standard Shipment</v>
      </c>
      <c r="D2003" s="67" t="str">
        <f ca="1">IF(C2003="Local Scrap","Closed",IFERROR(IF(A2003="kgb","Closed",IF(MID(C2003,5,1)="Q","Closed",LOOKUP(TODAY()-W2003, {0,31,91,181,366}, {"0-30天","31-90天","91-180天","181-365天","365天以上"}))), LOOKUP(TODAY()-Z2003, {0,31,91,181,366}, {"0-30天","31-90天","91-180天","181-365天","365天以上"})))</f>
        <v>Closed</v>
      </c>
      <c r="E2003" s="67" t="str" cm="1">
        <f t="array" ref="E2003">IF(A2003&lt;&gt;"kbb", "", IF(IFERROR(VALUE(V2003), 0)=MAX(INDEX(($A$2:$A$4929="kbb")*($L$2:$L$4929=L2003)*IFERROR(VALUE($V$2:$V$4929), 0), 0)), "最新", "歷史重複"))</f>
        <v/>
      </c>
      <c r="F2003" t="s">
        <v>9003</v>
      </c>
      <c r="G2003" t="s">
        <v>29</v>
      </c>
      <c r="H2003" t="s">
        <v>30</v>
      </c>
      <c r="I2003" t="s">
        <v>6154</v>
      </c>
      <c r="J2003" t="s">
        <v>9004</v>
      </c>
      <c r="K2003" t="s">
        <v>9005</v>
      </c>
      <c r="L2003" t="s">
        <v>9063</v>
      </c>
      <c r="M2003" t="s">
        <v>1376</v>
      </c>
      <c r="N2003" t="s">
        <v>1283</v>
      </c>
      <c r="O2003" t="s">
        <v>37</v>
      </c>
      <c r="P2003" t="s">
        <v>9064</v>
      </c>
      <c r="Q2003" t="s">
        <v>38</v>
      </c>
      <c r="R2003" t="s">
        <v>1881</v>
      </c>
      <c r="S2003" t="s">
        <v>9008</v>
      </c>
      <c r="T2003" t="s">
        <v>9065</v>
      </c>
      <c r="U2003" t="s">
        <v>8948</v>
      </c>
      <c r="V2003" t="s">
        <v>8948</v>
      </c>
      <c r="W2003" t="s">
        <v>37</v>
      </c>
      <c r="X2003" t="s">
        <v>37</v>
      </c>
      <c r="Y2003" t="s">
        <v>37</v>
      </c>
      <c r="Z2003" t="s">
        <v>9066</v>
      </c>
      <c r="AA2003" t="s">
        <v>44</v>
      </c>
      <c r="AB2003" t="s">
        <v>44</v>
      </c>
      <c r="AC2003" t="s">
        <v>45</v>
      </c>
      <c r="AD2003" t="s">
        <v>1288</v>
      </c>
      <c r="AE2003" t="s">
        <v>8849</v>
      </c>
      <c r="AF2003" t="s">
        <v>48</v>
      </c>
      <c r="AG2003">
        <v>622234</v>
      </c>
      <c r="AH2003">
        <v>7.8</v>
      </c>
      <c r="AI2003">
        <v>7.8</v>
      </c>
    </row>
    <row r="2004" spans="1:35" ht="16.850000000000001" customHeight="1">
      <c r="A2004" s="65" t="str">
        <f>IF(L2004="","",IF(COUNTIF(Wip!K:K,L2004)=0,IF(W2004="","KGB","KBB"),IF(AND(_xlfn.IFNA(VLOOKUP(L2004,Wip!K:M,3,0),"")="Y",Q2004="MTCAPPLYCONF"),"On Hold",IF(W2004="","KGB","KBB"))))</f>
        <v>KGB</v>
      </c>
      <c r="B2004" s="65" t="str">
        <f>IF(A2004="on hold", "on hold",
 IF(A2004="KGB", "Standard Shipment",
  IF(IFERROR(IFERROR(VLOOKUP(L2004, List!D:J, 7, 0), VLOOKUP(L2004&amp;"", List!D:J, 7, 0)), 0)=0,
   IF(IFERROR(IFERROR(VLOOKUP(L2004, 'CND List'!$A:$C, 3, 0), VLOOKUP(L2004&amp;"", 'CND List'!$A:$C, 3, 0)), 0)=0,
    IF(A2004="KBB", "-", ""),
    IFERROR(VLOOKUP(L2004, 'CND List'!$A:$C, 3, 0), VLOOKUP(L2004&amp;"", 'CND List'!$A:$C, 3, 0))
   ),
   IFERROR(VLOOKUP(L2004, List!D:J, 7, 0), VLOOKUP(L2004&amp;"", List!D:J, 7, 0))
  )
 )
)</f>
        <v>Standard Shipment</v>
      </c>
      <c r="C2004" s="66" t="str">
        <f t="shared" si="32"/>
        <v>Standard Shipment</v>
      </c>
      <c r="D2004" s="67" t="str">
        <f ca="1">IF(C2004="Local Scrap","Closed",IFERROR(IF(A2004="kgb","Closed",IF(MID(C2004,5,1)="Q","Closed",LOOKUP(TODAY()-W2004, {0,31,91,181,366}, {"0-30天","31-90天","91-180天","181-365天","365天以上"}))), LOOKUP(TODAY()-Z2004, {0,31,91,181,366}, {"0-30天","31-90天","91-180天","181-365天","365天以上"})))</f>
        <v>Closed</v>
      </c>
      <c r="E2004" s="67" t="str" cm="1">
        <f t="array" ref="E2004">IF(A2004&lt;&gt;"kbb", "", IF(IFERROR(VALUE(V2004), 0)=MAX(INDEX(($A$2:$A$4929="kbb")*($L$2:$L$4929=L2004)*IFERROR(VALUE($V$2:$V$4929), 0), 0)), "最新", "歷史重複"))</f>
        <v/>
      </c>
      <c r="F2004" t="s">
        <v>9003</v>
      </c>
      <c r="G2004" t="s">
        <v>29</v>
      </c>
      <c r="H2004" t="s">
        <v>30</v>
      </c>
      <c r="I2004" t="s">
        <v>6154</v>
      </c>
      <c r="J2004" t="s">
        <v>9004</v>
      </c>
      <c r="K2004" t="s">
        <v>9005</v>
      </c>
      <c r="L2004" t="s">
        <v>9067</v>
      </c>
      <c r="M2004" t="s">
        <v>3149</v>
      </c>
      <c r="N2004" t="s">
        <v>1321</v>
      </c>
      <c r="O2004" t="s">
        <v>37</v>
      </c>
      <c r="P2004" t="s">
        <v>9068</v>
      </c>
      <c r="Q2004" t="s">
        <v>38</v>
      </c>
      <c r="R2004" t="s">
        <v>1881</v>
      </c>
      <c r="S2004" t="s">
        <v>9008</v>
      </c>
      <c r="T2004" t="s">
        <v>9069</v>
      </c>
      <c r="U2004" t="s">
        <v>8948</v>
      </c>
      <c r="V2004" t="s">
        <v>8948</v>
      </c>
      <c r="W2004" t="s">
        <v>37</v>
      </c>
      <c r="X2004" t="s">
        <v>37</v>
      </c>
      <c r="Y2004" t="s">
        <v>37</v>
      </c>
      <c r="Z2004" t="s">
        <v>9070</v>
      </c>
      <c r="AA2004" t="s">
        <v>44</v>
      </c>
      <c r="AB2004" t="s">
        <v>44</v>
      </c>
      <c r="AC2004" t="s">
        <v>45</v>
      </c>
      <c r="AD2004" t="s">
        <v>1288</v>
      </c>
      <c r="AE2004" t="s">
        <v>8122</v>
      </c>
      <c r="AF2004" t="s">
        <v>4957</v>
      </c>
      <c r="AG2004">
        <v>622234</v>
      </c>
      <c r="AH2004">
        <v>6.8</v>
      </c>
      <c r="AI2004">
        <v>6.8</v>
      </c>
    </row>
    <row r="2005" spans="1:35" ht="16.850000000000001" customHeight="1">
      <c r="A2005" s="65" t="str">
        <f>IF(L2005="","",IF(COUNTIF(Wip!K:K,L2005)=0,IF(W2005="","KGB","KBB"),IF(AND(_xlfn.IFNA(VLOOKUP(L2005,Wip!K:M,3,0),"")="Y",Q2005="MTCAPPLYCONF"),"On Hold",IF(W2005="","KGB","KBB"))))</f>
        <v>KGB</v>
      </c>
      <c r="B2005" s="65" t="str">
        <f>IF(A2005="on hold", "on hold",
 IF(A2005="KGB", "Standard Shipment",
  IF(IFERROR(IFERROR(VLOOKUP(L2005, List!D:J, 7, 0), VLOOKUP(L2005&amp;"", List!D:J, 7, 0)), 0)=0,
   IF(IFERROR(IFERROR(VLOOKUP(L2005, 'CND List'!$A:$C, 3, 0), VLOOKUP(L2005&amp;"", 'CND List'!$A:$C, 3, 0)), 0)=0,
    IF(A2005="KBB", "-", ""),
    IFERROR(VLOOKUP(L2005, 'CND List'!$A:$C, 3, 0), VLOOKUP(L2005&amp;"", 'CND List'!$A:$C, 3, 0))
   ),
   IFERROR(VLOOKUP(L2005, List!D:J, 7, 0), VLOOKUP(L2005&amp;"", List!D:J, 7, 0))
  )
 )
)</f>
        <v>Standard Shipment</v>
      </c>
      <c r="C2005" s="66" t="str">
        <f t="shared" si="32"/>
        <v>Standard Shipment</v>
      </c>
      <c r="D2005" s="67" t="str">
        <f ca="1">IF(C2005="Local Scrap","Closed",IFERROR(IF(A2005="kgb","Closed",IF(MID(C2005,5,1)="Q","Closed",LOOKUP(TODAY()-W2005, {0,31,91,181,366}, {"0-30天","31-90天","91-180天","181-365天","365天以上"}))), LOOKUP(TODAY()-Z2005, {0,31,91,181,366}, {"0-30天","31-90天","91-180天","181-365天","365天以上"})))</f>
        <v>Closed</v>
      </c>
      <c r="E2005" s="67" t="str" cm="1">
        <f t="array" ref="E2005">IF(A2005&lt;&gt;"kbb", "", IF(IFERROR(VALUE(V2005), 0)=MAX(INDEX(($A$2:$A$4929="kbb")*($L$2:$L$4929=L2005)*IFERROR(VALUE($V$2:$V$4929), 0), 0)), "最新", "歷史重複"))</f>
        <v/>
      </c>
      <c r="F2005" t="s">
        <v>9003</v>
      </c>
      <c r="G2005" t="s">
        <v>29</v>
      </c>
      <c r="H2005" t="s">
        <v>30</v>
      </c>
      <c r="I2005" t="s">
        <v>6154</v>
      </c>
      <c r="J2005" t="s">
        <v>9004</v>
      </c>
      <c r="K2005" t="s">
        <v>9005</v>
      </c>
      <c r="L2005" t="s">
        <v>9071</v>
      </c>
      <c r="M2005" t="s">
        <v>1295</v>
      </c>
      <c r="N2005" t="s">
        <v>1296</v>
      </c>
      <c r="O2005" t="s">
        <v>37</v>
      </c>
      <c r="P2005" t="s">
        <v>9072</v>
      </c>
      <c r="Q2005" t="s">
        <v>38</v>
      </c>
      <c r="R2005" t="s">
        <v>1881</v>
      </c>
      <c r="S2005" t="s">
        <v>9008</v>
      </c>
      <c r="T2005" t="s">
        <v>9073</v>
      </c>
      <c r="U2005" t="s">
        <v>8994</v>
      </c>
      <c r="V2005" t="s">
        <v>8994</v>
      </c>
      <c r="W2005" t="s">
        <v>37</v>
      </c>
      <c r="X2005" t="s">
        <v>37</v>
      </c>
      <c r="Y2005" t="s">
        <v>37</v>
      </c>
      <c r="Z2005" t="s">
        <v>9074</v>
      </c>
      <c r="AA2005" t="s">
        <v>44</v>
      </c>
      <c r="AB2005" t="s">
        <v>44</v>
      </c>
      <c r="AC2005" t="s">
        <v>45</v>
      </c>
      <c r="AD2005" t="s">
        <v>1302</v>
      </c>
      <c r="AE2005" t="s">
        <v>8611</v>
      </c>
      <c r="AF2005" t="s">
        <v>2122</v>
      </c>
      <c r="AG2005">
        <v>622180</v>
      </c>
      <c r="AH2005">
        <v>7.2</v>
      </c>
      <c r="AI2005">
        <v>7.2</v>
      </c>
    </row>
    <row r="2006" spans="1:35" ht="16.850000000000001" customHeight="1">
      <c r="A2006" s="65" t="str">
        <f>IF(L2006="","",IF(COUNTIF(Wip!K:K,L2006)=0,IF(W2006="","KGB","KBB"),IF(AND(_xlfn.IFNA(VLOOKUP(L2006,Wip!K:M,3,0),"")="Y",Q2006="MTCAPPLYCONF"),"On Hold",IF(W2006="","KGB","KBB"))))</f>
        <v>KGB</v>
      </c>
      <c r="B2006" s="65" t="str">
        <f>IF(A2006="on hold", "on hold",
 IF(A2006="KGB", "Standard Shipment",
  IF(IFERROR(IFERROR(VLOOKUP(L2006, List!D:J, 7, 0), VLOOKUP(L2006&amp;"", List!D:J, 7, 0)), 0)=0,
   IF(IFERROR(IFERROR(VLOOKUP(L2006, 'CND List'!$A:$C, 3, 0), VLOOKUP(L2006&amp;"", 'CND List'!$A:$C, 3, 0)), 0)=0,
    IF(A2006="KBB", "-", ""),
    IFERROR(VLOOKUP(L2006, 'CND List'!$A:$C, 3, 0), VLOOKUP(L2006&amp;"", 'CND List'!$A:$C, 3, 0))
   ),
   IFERROR(VLOOKUP(L2006, List!D:J, 7, 0), VLOOKUP(L2006&amp;"", List!D:J, 7, 0))
  )
 )
)</f>
        <v>Standard Shipment</v>
      </c>
      <c r="C2006" s="66" t="str">
        <f t="shared" si="32"/>
        <v>Standard Shipment</v>
      </c>
      <c r="D2006" s="67" t="str">
        <f ca="1">IF(C2006="Local Scrap","Closed",IFERROR(IF(A2006="kgb","Closed",IF(MID(C2006,5,1)="Q","Closed",LOOKUP(TODAY()-W2006, {0,31,91,181,366}, {"0-30天","31-90天","91-180天","181-365天","365天以上"}))), LOOKUP(TODAY()-Z2006, {0,31,91,181,366}, {"0-30天","31-90天","91-180天","181-365天","365天以上"})))</f>
        <v>Closed</v>
      </c>
      <c r="E2006" s="67" t="str" cm="1">
        <f t="array" ref="E2006">IF(A2006&lt;&gt;"kbb", "", IF(IFERROR(VALUE(V2006), 0)=MAX(INDEX(($A$2:$A$4929="kbb")*($L$2:$L$4929=L2006)*IFERROR(VALUE($V$2:$V$4929), 0), 0)), "最新", "歷史重複"))</f>
        <v/>
      </c>
      <c r="F2006" t="s">
        <v>9003</v>
      </c>
      <c r="G2006" t="s">
        <v>29</v>
      </c>
      <c r="H2006" t="s">
        <v>30</v>
      </c>
      <c r="I2006" t="s">
        <v>6154</v>
      </c>
      <c r="J2006" t="s">
        <v>9004</v>
      </c>
      <c r="K2006" t="s">
        <v>9005</v>
      </c>
      <c r="L2006" t="s">
        <v>9075</v>
      </c>
      <c r="M2006" t="s">
        <v>2789</v>
      </c>
      <c r="N2006" t="s">
        <v>2223</v>
      </c>
      <c r="O2006" t="s">
        <v>37</v>
      </c>
      <c r="P2006" t="s">
        <v>9076</v>
      </c>
      <c r="Q2006" t="s">
        <v>38</v>
      </c>
      <c r="R2006" t="s">
        <v>1881</v>
      </c>
      <c r="S2006" t="s">
        <v>9008</v>
      </c>
      <c r="T2006" t="s">
        <v>9077</v>
      </c>
      <c r="U2006" t="s">
        <v>8994</v>
      </c>
      <c r="V2006" t="s">
        <v>8994</v>
      </c>
      <c r="W2006" t="s">
        <v>37</v>
      </c>
      <c r="X2006" t="s">
        <v>37</v>
      </c>
      <c r="Y2006" t="s">
        <v>37</v>
      </c>
      <c r="Z2006" t="s">
        <v>9078</v>
      </c>
      <c r="AA2006" t="s">
        <v>44</v>
      </c>
      <c r="AB2006" t="s">
        <v>44</v>
      </c>
      <c r="AC2006" t="s">
        <v>45</v>
      </c>
      <c r="AD2006" t="s">
        <v>1302</v>
      </c>
      <c r="AE2006" t="s">
        <v>8611</v>
      </c>
      <c r="AF2006" t="s">
        <v>1918</v>
      </c>
      <c r="AG2006">
        <v>622180</v>
      </c>
      <c r="AH2006">
        <v>6</v>
      </c>
      <c r="AI2006">
        <v>6</v>
      </c>
    </row>
    <row r="2007" spans="1:35" ht="16.850000000000001" customHeight="1">
      <c r="A2007" s="65" t="str">
        <f>IF(L2007="","",IF(COUNTIF(Wip!K:K,L2007)=0,IF(W2007="","KGB","KBB"),IF(AND(_xlfn.IFNA(VLOOKUP(L2007,Wip!K:M,3,0),"")="Y",Q2007="MTCAPPLYCONF"),"On Hold",IF(W2007="","KGB","KBB"))))</f>
        <v>KGB</v>
      </c>
      <c r="B2007" s="65" t="str">
        <f>IF(A2007="on hold", "on hold",
 IF(A2007="KGB", "Standard Shipment",
  IF(IFERROR(IFERROR(VLOOKUP(L2007, List!D:J, 7, 0), VLOOKUP(L2007&amp;"", List!D:J, 7, 0)), 0)=0,
   IF(IFERROR(IFERROR(VLOOKUP(L2007, 'CND List'!$A:$C, 3, 0), VLOOKUP(L2007&amp;"", 'CND List'!$A:$C, 3, 0)), 0)=0,
    IF(A2007="KBB", "-", ""),
    IFERROR(VLOOKUP(L2007, 'CND List'!$A:$C, 3, 0), VLOOKUP(L2007&amp;"", 'CND List'!$A:$C, 3, 0))
   ),
   IFERROR(VLOOKUP(L2007, List!D:J, 7, 0), VLOOKUP(L2007&amp;"", List!D:J, 7, 0))
  )
 )
)</f>
        <v>Standard Shipment</v>
      </c>
      <c r="C2007" s="66" t="str">
        <f t="shared" si="32"/>
        <v>Standard Shipment</v>
      </c>
      <c r="D2007" s="67" t="str">
        <f ca="1">IF(C2007="Local Scrap","Closed",IFERROR(IF(A2007="kgb","Closed",IF(MID(C2007,5,1)="Q","Closed",LOOKUP(TODAY()-W2007, {0,31,91,181,366}, {"0-30天","31-90天","91-180天","181-365天","365天以上"}))), LOOKUP(TODAY()-Z2007, {0,31,91,181,366}, {"0-30天","31-90天","91-180天","181-365天","365天以上"})))</f>
        <v>Closed</v>
      </c>
      <c r="E2007" s="67" t="str" cm="1">
        <f t="array" ref="E2007">IF(A2007&lt;&gt;"kbb", "", IF(IFERROR(VALUE(V2007), 0)=MAX(INDEX(($A$2:$A$4929="kbb")*($L$2:$L$4929=L2007)*IFERROR(VALUE($V$2:$V$4929), 0), 0)), "最新", "歷史重複"))</f>
        <v/>
      </c>
      <c r="F2007" t="s">
        <v>9003</v>
      </c>
      <c r="G2007" t="s">
        <v>29</v>
      </c>
      <c r="H2007" t="s">
        <v>30</v>
      </c>
      <c r="I2007" t="s">
        <v>6154</v>
      </c>
      <c r="J2007" t="s">
        <v>9004</v>
      </c>
      <c r="K2007" t="s">
        <v>9005</v>
      </c>
      <c r="L2007" t="s">
        <v>9079</v>
      </c>
      <c r="M2007" t="s">
        <v>1428</v>
      </c>
      <c r="N2007" t="s">
        <v>1411</v>
      </c>
      <c r="O2007" t="s">
        <v>37</v>
      </c>
      <c r="P2007" t="s">
        <v>9080</v>
      </c>
      <c r="Q2007" t="s">
        <v>38</v>
      </c>
      <c r="R2007" t="s">
        <v>1881</v>
      </c>
      <c r="S2007" t="s">
        <v>9008</v>
      </c>
      <c r="T2007" t="s">
        <v>9081</v>
      </c>
      <c r="U2007" t="s">
        <v>8948</v>
      </c>
      <c r="V2007" t="s">
        <v>8948</v>
      </c>
      <c r="W2007" t="s">
        <v>37</v>
      </c>
      <c r="X2007" t="s">
        <v>37</v>
      </c>
      <c r="Y2007" t="s">
        <v>37</v>
      </c>
      <c r="Z2007" t="s">
        <v>9082</v>
      </c>
      <c r="AA2007" t="s">
        <v>44</v>
      </c>
      <c r="AB2007" t="s">
        <v>44</v>
      </c>
      <c r="AC2007" t="s">
        <v>45</v>
      </c>
      <c r="AD2007" t="s">
        <v>1257</v>
      </c>
      <c r="AE2007" t="s">
        <v>8849</v>
      </c>
      <c r="AF2007" t="s">
        <v>1730</v>
      </c>
      <c r="AG2007">
        <v>622234</v>
      </c>
      <c r="AH2007">
        <v>6.6</v>
      </c>
      <c r="AI2007">
        <v>6.6</v>
      </c>
    </row>
    <row r="2008" spans="1:35" ht="16.850000000000001" customHeight="1">
      <c r="A2008" s="65" t="str">
        <f>IF(L2008="","",IF(COUNTIF(Wip!K:K,L2008)=0,IF(W2008="","KGB","KBB"),IF(AND(_xlfn.IFNA(VLOOKUP(L2008,Wip!K:M,3,0),"")="Y",Q2008="MTCAPPLYCONF"),"On Hold",IF(W2008="","KGB","KBB"))))</f>
        <v>KGB</v>
      </c>
      <c r="B2008" s="65" t="str">
        <f>IF(A2008="on hold", "on hold",
 IF(A2008="KGB", "Standard Shipment",
  IF(IFERROR(IFERROR(VLOOKUP(L2008, List!D:J, 7, 0), VLOOKUP(L2008&amp;"", List!D:J, 7, 0)), 0)=0,
   IF(IFERROR(IFERROR(VLOOKUP(L2008, 'CND List'!$A:$C, 3, 0), VLOOKUP(L2008&amp;"", 'CND List'!$A:$C, 3, 0)), 0)=0,
    IF(A2008="KBB", "-", ""),
    IFERROR(VLOOKUP(L2008, 'CND List'!$A:$C, 3, 0), VLOOKUP(L2008&amp;"", 'CND List'!$A:$C, 3, 0))
   ),
   IFERROR(VLOOKUP(L2008, List!D:J, 7, 0), VLOOKUP(L2008&amp;"", List!D:J, 7, 0))
  )
 )
)</f>
        <v>Standard Shipment</v>
      </c>
      <c r="C2008" s="66" t="str">
        <f t="shared" si="32"/>
        <v>Standard Shipment</v>
      </c>
      <c r="D2008" s="67" t="str">
        <f ca="1">IF(C2008="Local Scrap","Closed",IFERROR(IF(A2008="kgb","Closed",IF(MID(C2008,5,1)="Q","Closed",LOOKUP(TODAY()-W2008, {0,31,91,181,366}, {"0-30天","31-90天","91-180天","181-365天","365天以上"}))), LOOKUP(TODAY()-Z2008, {0,31,91,181,366}, {"0-30天","31-90天","91-180天","181-365天","365天以上"})))</f>
        <v>Closed</v>
      </c>
      <c r="E2008" s="67" t="str" cm="1">
        <f t="array" ref="E2008">IF(A2008&lt;&gt;"kbb", "", IF(IFERROR(VALUE(V2008), 0)=MAX(INDEX(($A$2:$A$4929="kbb")*($L$2:$L$4929=L2008)*IFERROR(VALUE($V$2:$V$4929), 0), 0)), "最新", "歷史重複"))</f>
        <v/>
      </c>
      <c r="F2008" t="s">
        <v>9003</v>
      </c>
      <c r="G2008" t="s">
        <v>29</v>
      </c>
      <c r="H2008" t="s">
        <v>30</v>
      </c>
      <c r="I2008" t="s">
        <v>6154</v>
      </c>
      <c r="J2008" t="s">
        <v>9004</v>
      </c>
      <c r="K2008" t="s">
        <v>9005</v>
      </c>
      <c r="L2008" t="s">
        <v>9083</v>
      </c>
      <c r="M2008" t="s">
        <v>2789</v>
      </c>
      <c r="N2008" t="s">
        <v>2223</v>
      </c>
      <c r="O2008" t="s">
        <v>37</v>
      </c>
      <c r="P2008" t="s">
        <v>9084</v>
      </c>
      <c r="Q2008" t="s">
        <v>38</v>
      </c>
      <c r="R2008" t="s">
        <v>1881</v>
      </c>
      <c r="S2008" t="s">
        <v>9008</v>
      </c>
      <c r="T2008" t="s">
        <v>9085</v>
      </c>
      <c r="U2008" t="s">
        <v>8948</v>
      </c>
      <c r="V2008" t="s">
        <v>8948</v>
      </c>
      <c r="W2008" t="s">
        <v>37</v>
      </c>
      <c r="X2008" t="s">
        <v>37</v>
      </c>
      <c r="Y2008" t="s">
        <v>37</v>
      </c>
      <c r="Z2008" t="s">
        <v>9086</v>
      </c>
      <c r="AA2008" t="s">
        <v>44</v>
      </c>
      <c r="AB2008" t="s">
        <v>44</v>
      </c>
      <c r="AC2008" t="s">
        <v>45</v>
      </c>
      <c r="AD2008" t="s">
        <v>1302</v>
      </c>
      <c r="AE2008" t="s">
        <v>8849</v>
      </c>
      <c r="AF2008" t="s">
        <v>1730</v>
      </c>
      <c r="AG2008">
        <v>622234</v>
      </c>
      <c r="AH2008">
        <v>6.6</v>
      </c>
      <c r="AI2008">
        <v>6.6</v>
      </c>
    </row>
    <row r="2009" spans="1:35" ht="16.850000000000001" customHeight="1">
      <c r="A2009" s="65" t="str">
        <f>IF(L2009="","",IF(COUNTIF(Wip!K:K,L2009)=0,IF(W2009="","KGB","KBB"),IF(AND(_xlfn.IFNA(VLOOKUP(L2009,Wip!K:M,3,0),"")="Y",Q2009="MTCAPPLYCONF"),"On Hold",IF(W2009="","KGB","KBB"))))</f>
        <v>KBB</v>
      </c>
      <c r="B2009" s="65" t="str">
        <f>IF(A2009="on hold", "on hold",
 IF(A2009="KGB", "Standard Shipment",
  IF(IFERROR(IFERROR(VLOOKUP(L2009, List!D:J, 7, 0), VLOOKUP(L2009&amp;"", List!D:J, 7, 0)), 0)=0,
   IF(IFERROR(IFERROR(VLOOKUP(L2009, 'CND List'!$A:$C, 3, 0), VLOOKUP(L2009&amp;"", 'CND List'!$A:$C, 3, 0)), 0)=0,
    IF(A2009="KBB", "-", ""),
    IFERROR(VLOOKUP(L2009, 'CND List'!$A:$C, 3, 0), VLOOKUP(L2009&amp;"", 'CND List'!$A:$C, 3, 0))
   ),
   IFERROR(VLOOKUP(L2009, List!D:J, 7, 0), VLOOKUP(L2009&amp;"", List!D:J, 7, 0))
  )
 )
)</f>
        <v>Local Scrap</v>
      </c>
      <c r="C2009" s="66" t="str">
        <f t="shared" si="32"/>
        <v>Local Scrap</v>
      </c>
      <c r="D2009" s="67" t="str">
        <f ca="1">IF(C2009="Local Scrap","Closed",IFERROR(IF(A2009="kgb","Closed",IF(MID(C2009,5,1)="Q","Closed",LOOKUP(TODAY()-W2009, {0,31,91,181,366}, {"0-30天","31-90天","91-180天","181-365天","365天以上"}))), LOOKUP(TODAY()-Z2009, {0,31,91,181,366}, {"0-30天","31-90天","91-180天","181-365天","365天以上"})))</f>
        <v>Closed</v>
      </c>
      <c r="E2009" s="67" t="str" cm="1">
        <f t="array" ref="E2009">IF(A2009&lt;&gt;"kbb", "", IF(IFERROR(VALUE(V2009), 0)=MAX(INDEX(($A$2:$A$4929="kbb")*($L$2:$L$4929=L2009)*IFERROR(VALUE($V$2:$V$4929), 0), 0)), "最新", "歷史重複"))</f>
        <v>歷史重複</v>
      </c>
      <c r="F2009" t="s">
        <v>9003</v>
      </c>
      <c r="G2009" t="s">
        <v>29</v>
      </c>
      <c r="H2009" t="s">
        <v>30</v>
      </c>
      <c r="I2009" t="s">
        <v>6154</v>
      </c>
      <c r="J2009" t="s">
        <v>9004</v>
      </c>
      <c r="K2009" t="s">
        <v>9005</v>
      </c>
      <c r="L2009" t="s">
        <v>9087</v>
      </c>
      <c r="M2009" t="s">
        <v>2789</v>
      </c>
      <c r="N2009" t="s">
        <v>2223</v>
      </c>
      <c r="O2009" t="s">
        <v>37</v>
      </c>
      <c r="P2009" t="s">
        <v>9087</v>
      </c>
      <c r="Q2009" t="s">
        <v>38</v>
      </c>
      <c r="R2009" t="s">
        <v>39</v>
      </c>
      <c r="S2009" t="s">
        <v>9008</v>
      </c>
      <c r="T2009" t="s">
        <v>37</v>
      </c>
      <c r="U2009" t="s">
        <v>37</v>
      </c>
      <c r="V2009" t="s">
        <v>9088</v>
      </c>
      <c r="W2009" t="s">
        <v>517</v>
      </c>
      <c r="X2009" t="s">
        <v>114</v>
      </c>
      <c r="Y2009" t="s">
        <v>518</v>
      </c>
      <c r="Z2009" t="s">
        <v>9089</v>
      </c>
      <c r="AA2009" t="s">
        <v>44</v>
      </c>
      <c r="AB2009" t="s">
        <v>44</v>
      </c>
      <c r="AC2009" t="s">
        <v>117</v>
      </c>
      <c r="AD2009" t="s">
        <v>1302</v>
      </c>
      <c r="AE2009" t="s">
        <v>37</v>
      </c>
      <c r="AF2009" t="s">
        <v>37</v>
      </c>
      <c r="AG2009" t="s">
        <v>37</v>
      </c>
      <c r="AH2009" t="s">
        <v>37</v>
      </c>
      <c r="AI2009" t="s">
        <v>37</v>
      </c>
    </row>
    <row r="2010" spans="1:35" ht="16.850000000000001" customHeight="1">
      <c r="A2010" s="65" t="str">
        <f>IF(L2010="","",IF(COUNTIF(Wip!K:K,L2010)=0,IF(W2010="","KGB","KBB"),IF(AND(_xlfn.IFNA(VLOOKUP(L2010,Wip!K:M,3,0),"")="Y",Q2010="MTCAPPLYCONF"),"On Hold",IF(W2010="","KGB","KBB"))))</f>
        <v>KBB</v>
      </c>
      <c r="B2010" s="65">
        <f>IF(A2010="on hold", "on hold",
 IF(A2010="KGB", "Standard Shipment",
  IF(IFERROR(IFERROR(VLOOKUP(L2010, List!D:J, 7, 0), VLOOKUP(L2010&amp;"", List!D:J, 7, 0)), 0)=0,
   IF(IFERROR(IFERROR(VLOOKUP(L2010, 'CND List'!$A:$C, 3, 0), VLOOKUP(L2010&amp;"", 'CND List'!$A:$C, 3, 0)), 0)=0,
    IF(A2010="KBB", "-", ""),
    IFERROR(VLOOKUP(L2010, 'CND List'!$A:$C, 3, 0), VLOOKUP(L2010&amp;"", 'CND List'!$A:$C, 3, 0))
   ),
   IFERROR(VLOOKUP(L2010, List!D:J, 7, 0), VLOOKUP(L2010&amp;"", List!D:J, 7, 0))
  )
 )
)</f>
        <v>46126</v>
      </c>
      <c r="C2010" s="66" t="str">
        <f t="shared" si="32"/>
        <v>2026Q2</v>
      </c>
      <c r="D2010" s="67" t="str">
        <f ca="1">IF(C2010="Local Scrap","Closed",IFERROR(IF(A2010="kgb","Closed",IF(MID(C2010,5,1)="Q","Closed",LOOKUP(TODAY()-W2010, {0,31,91,181,366}, {"0-30天","31-90天","91-180天","181-365天","365天以上"}))), LOOKUP(TODAY()-Z2010, {0,31,91,181,366}, {"0-30天","31-90天","91-180天","181-365天","365天以上"})))</f>
        <v>Closed</v>
      </c>
      <c r="E2010" s="67" t="str" cm="1">
        <f t="array" ref="E2010">IF(A2010&lt;&gt;"kbb", "", IF(IFERROR(VALUE(V2010), 0)=MAX(INDEX(($A$2:$A$4929="kbb")*($L$2:$L$4929=L2010)*IFERROR(VALUE($V$2:$V$4929), 0), 0)), "最新", "歷史重複"))</f>
        <v>最新</v>
      </c>
      <c r="F2010" t="s">
        <v>9003</v>
      </c>
      <c r="G2010" t="s">
        <v>29</v>
      </c>
      <c r="H2010" t="s">
        <v>30</v>
      </c>
      <c r="I2010" t="s">
        <v>6154</v>
      </c>
      <c r="J2010" t="s">
        <v>9004</v>
      </c>
      <c r="K2010" t="s">
        <v>9005</v>
      </c>
      <c r="L2010" t="s">
        <v>9090</v>
      </c>
      <c r="M2010" t="s">
        <v>4265</v>
      </c>
      <c r="N2010" t="s">
        <v>2055</v>
      </c>
      <c r="O2010" t="s">
        <v>37</v>
      </c>
      <c r="P2010" t="s">
        <v>9090</v>
      </c>
      <c r="Q2010" t="s">
        <v>38</v>
      </c>
      <c r="R2010" t="s">
        <v>1881</v>
      </c>
      <c r="S2010" t="s">
        <v>9008</v>
      </c>
      <c r="T2010" t="s">
        <v>37</v>
      </c>
      <c r="U2010" t="s">
        <v>37</v>
      </c>
      <c r="V2010" t="s">
        <v>9091</v>
      </c>
      <c r="W2010" t="s">
        <v>1157</v>
      </c>
      <c r="X2010" t="s">
        <v>114</v>
      </c>
      <c r="Y2010" t="s">
        <v>9092</v>
      </c>
      <c r="Z2010" t="s">
        <v>9093</v>
      </c>
      <c r="AA2010" t="s">
        <v>44</v>
      </c>
      <c r="AB2010" t="s">
        <v>44</v>
      </c>
      <c r="AC2010" t="s">
        <v>117</v>
      </c>
      <c r="AD2010" t="s">
        <v>1288</v>
      </c>
      <c r="AE2010" t="s">
        <v>37</v>
      </c>
      <c r="AF2010" t="s">
        <v>37</v>
      </c>
      <c r="AG2010" t="s">
        <v>37</v>
      </c>
      <c r="AH2010" t="s">
        <v>37</v>
      </c>
      <c r="AI2010" t="s">
        <v>37</v>
      </c>
    </row>
    <row r="2011" spans="1:35" ht="16.850000000000001" customHeight="1">
      <c r="A2011" s="65" t="str">
        <f>IF(L2011="","",IF(COUNTIF(Wip!K:K,L2011)=0,IF(W2011="","KGB","KBB"),IF(AND(_xlfn.IFNA(VLOOKUP(L2011,Wip!K:M,3,0),"")="Y",Q2011="MTCAPPLYCONF"),"On Hold",IF(W2011="","KGB","KBB"))))</f>
        <v>KGB</v>
      </c>
      <c r="B2011" s="65" t="str">
        <f>IF(A2011="on hold", "on hold",
 IF(A2011="KGB", "Standard Shipment",
  IF(IFERROR(IFERROR(VLOOKUP(L2011, List!D:J, 7, 0), VLOOKUP(L2011&amp;"", List!D:J, 7, 0)), 0)=0,
   IF(IFERROR(IFERROR(VLOOKUP(L2011, 'CND List'!$A:$C, 3, 0), VLOOKUP(L2011&amp;"", 'CND List'!$A:$C, 3, 0)), 0)=0,
    IF(A2011="KBB", "-", ""),
    IFERROR(VLOOKUP(L2011, 'CND List'!$A:$C, 3, 0), VLOOKUP(L2011&amp;"", 'CND List'!$A:$C, 3, 0))
   ),
   IFERROR(VLOOKUP(L2011, List!D:J, 7, 0), VLOOKUP(L2011&amp;"", List!D:J, 7, 0))
  )
 )
)</f>
        <v>Standard Shipment</v>
      </c>
      <c r="C2011" s="66" t="str">
        <f t="shared" si="32"/>
        <v>Standard Shipment</v>
      </c>
      <c r="D2011" s="67" t="str">
        <f ca="1">IF(C2011="Local Scrap","Closed",IFERROR(IF(A2011="kgb","Closed",IF(MID(C2011,5,1)="Q","Closed",LOOKUP(TODAY()-W2011, {0,31,91,181,366}, {"0-30天","31-90天","91-180天","181-365天","365天以上"}))), LOOKUP(TODAY()-Z2011, {0,31,91,181,366}, {"0-30天","31-90天","91-180天","181-365天","365天以上"})))</f>
        <v>Closed</v>
      </c>
      <c r="E2011" s="67" t="str" cm="1">
        <f t="array" ref="E2011">IF(A2011&lt;&gt;"kbb", "", IF(IFERROR(VALUE(V2011), 0)=MAX(INDEX(($A$2:$A$4929="kbb")*($L$2:$L$4929=L2011)*IFERROR(VALUE($V$2:$V$4929), 0), 0)), "最新", "歷史重複"))</f>
        <v/>
      </c>
      <c r="F2011" t="s">
        <v>9003</v>
      </c>
      <c r="G2011" t="s">
        <v>29</v>
      </c>
      <c r="H2011" t="s">
        <v>30</v>
      </c>
      <c r="I2011" t="s">
        <v>6154</v>
      </c>
      <c r="J2011" t="s">
        <v>9004</v>
      </c>
      <c r="K2011" t="s">
        <v>9005</v>
      </c>
      <c r="L2011" t="s">
        <v>9094</v>
      </c>
      <c r="M2011" t="s">
        <v>1534</v>
      </c>
      <c r="N2011" t="s">
        <v>1535</v>
      </c>
      <c r="O2011" t="s">
        <v>37</v>
      </c>
      <c r="P2011" t="s">
        <v>9095</v>
      </c>
      <c r="Q2011" t="s">
        <v>38</v>
      </c>
      <c r="R2011" t="s">
        <v>1881</v>
      </c>
      <c r="S2011" t="s">
        <v>9037</v>
      </c>
      <c r="T2011" t="s">
        <v>9096</v>
      </c>
      <c r="U2011" t="s">
        <v>8971</v>
      </c>
      <c r="V2011" t="s">
        <v>8971</v>
      </c>
      <c r="W2011" t="s">
        <v>37</v>
      </c>
      <c r="X2011" t="s">
        <v>37</v>
      </c>
      <c r="Y2011" t="s">
        <v>37</v>
      </c>
      <c r="Z2011" t="s">
        <v>9097</v>
      </c>
      <c r="AA2011" t="s">
        <v>44</v>
      </c>
      <c r="AB2011" t="s">
        <v>44</v>
      </c>
      <c r="AC2011" t="s">
        <v>45</v>
      </c>
      <c r="AD2011" t="s">
        <v>1539</v>
      </c>
      <c r="AE2011" t="s">
        <v>8973</v>
      </c>
      <c r="AF2011" t="s">
        <v>2526</v>
      </c>
      <c r="AG2011">
        <v>622300</v>
      </c>
      <c r="AH2011">
        <v>5.8</v>
      </c>
      <c r="AI2011">
        <v>5.8</v>
      </c>
    </row>
    <row r="2012" spans="1:35" ht="16.850000000000001" customHeight="1">
      <c r="A2012" s="65" t="str">
        <f>IF(L2012="","",IF(COUNTIF(Wip!K:K,L2012)=0,IF(W2012="","KGB","KBB"),IF(AND(_xlfn.IFNA(VLOOKUP(L2012,Wip!K:M,3,0),"")="Y",Q2012="MTCAPPLYCONF"),"On Hold",IF(W2012="","KGB","KBB"))))</f>
        <v>KGB</v>
      </c>
      <c r="B2012" s="65" t="str">
        <f>IF(A2012="on hold", "on hold",
 IF(A2012="KGB", "Standard Shipment",
  IF(IFERROR(IFERROR(VLOOKUP(L2012, List!D:J, 7, 0), VLOOKUP(L2012&amp;"", List!D:J, 7, 0)), 0)=0,
   IF(IFERROR(IFERROR(VLOOKUP(L2012, 'CND List'!$A:$C, 3, 0), VLOOKUP(L2012&amp;"", 'CND List'!$A:$C, 3, 0)), 0)=0,
    IF(A2012="KBB", "-", ""),
    IFERROR(VLOOKUP(L2012, 'CND List'!$A:$C, 3, 0), VLOOKUP(L2012&amp;"", 'CND List'!$A:$C, 3, 0))
   ),
   IFERROR(VLOOKUP(L2012, List!D:J, 7, 0), VLOOKUP(L2012&amp;"", List!D:J, 7, 0))
  )
 )
)</f>
        <v>Standard Shipment</v>
      </c>
      <c r="C2012" s="66" t="str">
        <f t="shared" si="32"/>
        <v>Standard Shipment</v>
      </c>
      <c r="D2012" s="67" t="str">
        <f ca="1">IF(C2012="Local Scrap","Closed",IFERROR(IF(A2012="kgb","Closed",IF(MID(C2012,5,1)="Q","Closed",LOOKUP(TODAY()-W2012, {0,31,91,181,366}, {"0-30天","31-90天","91-180天","181-365天","365天以上"}))), LOOKUP(TODAY()-Z2012, {0,31,91,181,366}, {"0-30天","31-90天","91-180天","181-365天","365天以上"})))</f>
        <v>Closed</v>
      </c>
      <c r="E2012" s="67" t="str" cm="1">
        <f t="array" ref="E2012">IF(A2012&lt;&gt;"kbb", "", IF(IFERROR(VALUE(V2012), 0)=MAX(INDEX(($A$2:$A$4929="kbb")*($L$2:$L$4929=L2012)*IFERROR(VALUE($V$2:$V$4929), 0), 0)), "最新", "歷史重複"))</f>
        <v/>
      </c>
      <c r="F2012" t="s">
        <v>9003</v>
      </c>
      <c r="G2012" t="s">
        <v>29</v>
      </c>
      <c r="H2012" t="s">
        <v>30</v>
      </c>
      <c r="I2012" t="s">
        <v>6154</v>
      </c>
      <c r="J2012" t="s">
        <v>9004</v>
      </c>
      <c r="K2012" t="s">
        <v>9005</v>
      </c>
      <c r="L2012" t="s">
        <v>9098</v>
      </c>
      <c r="M2012" t="s">
        <v>1259</v>
      </c>
      <c r="N2012" t="s">
        <v>1260</v>
      </c>
      <c r="O2012" t="s">
        <v>37</v>
      </c>
      <c r="P2012" t="s">
        <v>9099</v>
      </c>
      <c r="Q2012" t="s">
        <v>38</v>
      </c>
      <c r="R2012" t="s">
        <v>1881</v>
      </c>
      <c r="S2012" t="s">
        <v>9037</v>
      </c>
      <c r="T2012" t="s">
        <v>9100</v>
      </c>
      <c r="U2012" t="s">
        <v>8609</v>
      </c>
      <c r="V2012" t="s">
        <v>8994</v>
      </c>
      <c r="W2012" t="s">
        <v>37</v>
      </c>
      <c r="X2012" t="s">
        <v>37</v>
      </c>
      <c r="Y2012" t="s">
        <v>37</v>
      </c>
      <c r="Z2012" t="s">
        <v>9101</v>
      </c>
      <c r="AA2012" t="s">
        <v>44</v>
      </c>
      <c r="AB2012" t="s">
        <v>44</v>
      </c>
      <c r="AC2012" t="s">
        <v>45</v>
      </c>
      <c r="AD2012" t="s">
        <v>1257</v>
      </c>
      <c r="AE2012" t="s">
        <v>8611</v>
      </c>
      <c r="AF2012" t="s">
        <v>48</v>
      </c>
      <c r="AG2012">
        <v>622180</v>
      </c>
      <c r="AH2012">
        <v>7.5</v>
      </c>
      <c r="AI2012">
        <v>7.5</v>
      </c>
    </row>
    <row r="2013" spans="1:35" ht="16.850000000000001" customHeight="1">
      <c r="A2013" s="65" t="str">
        <f>IF(L2013="","",IF(COUNTIF(Wip!K:K,L2013)=0,IF(W2013="","KGB","KBB"),IF(AND(_xlfn.IFNA(VLOOKUP(L2013,Wip!K:M,3,0),"")="Y",Q2013="MTCAPPLYCONF"),"On Hold",IF(W2013="","KGB","KBB"))))</f>
        <v>KGB</v>
      </c>
      <c r="B2013" s="65" t="str">
        <f>IF(A2013="on hold", "on hold",
 IF(A2013="KGB", "Standard Shipment",
  IF(IFERROR(IFERROR(VLOOKUP(L2013, List!D:J, 7, 0), VLOOKUP(L2013&amp;"", List!D:J, 7, 0)), 0)=0,
   IF(IFERROR(IFERROR(VLOOKUP(L2013, 'CND List'!$A:$C, 3, 0), VLOOKUP(L2013&amp;"", 'CND List'!$A:$C, 3, 0)), 0)=0,
    IF(A2013="KBB", "-", ""),
    IFERROR(VLOOKUP(L2013, 'CND List'!$A:$C, 3, 0), VLOOKUP(L2013&amp;"", 'CND List'!$A:$C, 3, 0))
   ),
   IFERROR(VLOOKUP(L2013, List!D:J, 7, 0), VLOOKUP(L2013&amp;"", List!D:J, 7, 0))
  )
 )
)</f>
        <v>Standard Shipment</v>
      </c>
      <c r="C2013" s="66" t="str">
        <f t="shared" si="32"/>
        <v>Standard Shipment</v>
      </c>
      <c r="D2013" s="67" t="str">
        <f ca="1">IF(C2013="Local Scrap","Closed",IFERROR(IF(A2013="kgb","Closed",IF(MID(C2013,5,1)="Q","Closed",LOOKUP(TODAY()-W2013, {0,31,91,181,366}, {"0-30天","31-90天","91-180天","181-365天","365天以上"}))), LOOKUP(TODAY()-Z2013, {0,31,91,181,366}, {"0-30天","31-90天","91-180天","181-365天","365天以上"})))</f>
        <v>Closed</v>
      </c>
      <c r="E2013" s="67" t="str" cm="1">
        <f t="array" ref="E2013">IF(A2013&lt;&gt;"kbb", "", IF(IFERROR(VALUE(V2013), 0)=MAX(INDEX(($A$2:$A$4929="kbb")*($L$2:$L$4929=L2013)*IFERROR(VALUE($V$2:$V$4929), 0), 0)), "最新", "歷史重複"))</f>
        <v/>
      </c>
      <c r="F2013" t="s">
        <v>9003</v>
      </c>
      <c r="G2013" t="s">
        <v>29</v>
      </c>
      <c r="H2013" t="s">
        <v>30</v>
      </c>
      <c r="I2013" t="s">
        <v>6154</v>
      </c>
      <c r="J2013" t="s">
        <v>9004</v>
      </c>
      <c r="K2013" t="s">
        <v>9005</v>
      </c>
      <c r="L2013" t="s">
        <v>9102</v>
      </c>
      <c r="M2013" t="s">
        <v>9103</v>
      </c>
      <c r="N2013" t="s">
        <v>8811</v>
      </c>
      <c r="O2013" t="s">
        <v>37</v>
      </c>
      <c r="P2013" t="s">
        <v>9104</v>
      </c>
      <c r="Q2013" t="s">
        <v>38</v>
      </c>
      <c r="R2013" t="s">
        <v>1881</v>
      </c>
      <c r="S2013" t="s">
        <v>9037</v>
      </c>
      <c r="T2013" t="s">
        <v>9105</v>
      </c>
      <c r="U2013" t="s">
        <v>8994</v>
      </c>
      <c r="V2013" t="s">
        <v>8994</v>
      </c>
      <c r="W2013" t="s">
        <v>37</v>
      </c>
      <c r="X2013" t="s">
        <v>37</v>
      </c>
      <c r="Y2013" t="s">
        <v>37</v>
      </c>
      <c r="Z2013" t="s">
        <v>9106</v>
      </c>
      <c r="AA2013" t="s">
        <v>44</v>
      </c>
      <c r="AB2013" t="s">
        <v>44</v>
      </c>
      <c r="AC2013" t="s">
        <v>45</v>
      </c>
      <c r="AD2013" t="s">
        <v>1847</v>
      </c>
      <c r="AE2013" t="s">
        <v>8668</v>
      </c>
      <c r="AF2013" t="s">
        <v>2317</v>
      </c>
      <c r="AG2013">
        <v>622180</v>
      </c>
      <c r="AH2013">
        <v>6.3</v>
      </c>
      <c r="AI2013">
        <v>6.3</v>
      </c>
    </row>
    <row r="2014" spans="1:35" ht="16.850000000000001" customHeight="1">
      <c r="A2014" s="65" t="str">
        <f>IF(L2014="","",IF(COUNTIF(Wip!K:K,L2014)=0,IF(W2014="","KGB","KBB"),IF(AND(_xlfn.IFNA(VLOOKUP(L2014,Wip!K:M,3,0),"")="Y",Q2014="MTCAPPLYCONF"),"On Hold",IF(W2014="","KGB","KBB"))))</f>
        <v>KGB</v>
      </c>
      <c r="B2014" s="65" t="str">
        <f>IF(A2014="on hold", "on hold",
 IF(A2014="KGB", "Standard Shipment",
  IF(IFERROR(IFERROR(VLOOKUP(L2014, List!D:J, 7, 0), VLOOKUP(L2014&amp;"", List!D:J, 7, 0)), 0)=0,
   IF(IFERROR(IFERROR(VLOOKUP(L2014, 'CND List'!$A:$C, 3, 0), VLOOKUP(L2014&amp;"", 'CND List'!$A:$C, 3, 0)), 0)=0,
    IF(A2014="KBB", "-", ""),
    IFERROR(VLOOKUP(L2014, 'CND List'!$A:$C, 3, 0), VLOOKUP(L2014&amp;"", 'CND List'!$A:$C, 3, 0))
   ),
   IFERROR(VLOOKUP(L2014, List!D:J, 7, 0), VLOOKUP(L2014&amp;"", List!D:J, 7, 0))
  )
 )
)</f>
        <v>Standard Shipment</v>
      </c>
      <c r="C2014" s="66" t="str">
        <f t="shared" si="32"/>
        <v>Standard Shipment</v>
      </c>
      <c r="D2014" s="67" t="str">
        <f ca="1">IF(C2014="Local Scrap","Closed",IFERROR(IF(A2014="kgb","Closed",IF(MID(C2014,5,1)="Q","Closed",LOOKUP(TODAY()-W2014, {0,31,91,181,366}, {"0-30天","31-90天","91-180天","181-365天","365天以上"}))), LOOKUP(TODAY()-Z2014, {0,31,91,181,366}, {"0-30天","31-90天","91-180天","181-365天","365天以上"})))</f>
        <v>Closed</v>
      </c>
      <c r="E2014" s="67" t="str" cm="1">
        <f t="array" ref="E2014">IF(A2014&lt;&gt;"kbb", "", IF(IFERROR(VALUE(V2014), 0)=MAX(INDEX(($A$2:$A$4929="kbb")*($L$2:$L$4929=L2014)*IFERROR(VALUE($V$2:$V$4929), 0), 0)), "最新", "歷史重複"))</f>
        <v/>
      </c>
      <c r="F2014" t="s">
        <v>9003</v>
      </c>
      <c r="G2014" t="s">
        <v>29</v>
      </c>
      <c r="H2014" t="s">
        <v>30</v>
      </c>
      <c r="I2014" t="s">
        <v>6154</v>
      </c>
      <c r="J2014" t="s">
        <v>9004</v>
      </c>
      <c r="K2014" t="s">
        <v>9005</v>
      </c>
      <c r="L2014" t="s">
        <v>9107</v>
      </c>
      <c r="M2014" t="s">
        <v>8161</v>
      </c>
      <c r="N2014" t="s">
        <v>2223</v>
      </c>
      <c r="O2014" t="s">
        <v>37</v>
      </c>
      <c r="P2014" t="s">
        <v>9108</v>
      </c>
      <c r="Q2014" t="s">
        <v>38</v>
      </c>
      <c r="R2014" t="s">
        <v>1881</v>
      </c>
      <c r="S2014" t="s">
        <v>9037</v>
      </c>
      <c r="T2014" t="s">
        <v>9109</v>
      </c>
      <c r="U2014" t="s">
        <v>8948</v>
      </c>
      <c r="V2014" t="s">
        <v>8948</v>
      </c>
      <c r="W2014" t="s">
        <v>37</v>
      </c>
      <c r="X2014" t="s">
        <v>37</v>
      </c>
      <c r="Y2014" t="s">
        <v>37</v>
      </c>
      <c r="Z2014" t="s">
        <v>9110</v>
      </c>
      <c r="AA2014" t="s">
        <v>44</v>
      </c>
      <c r="AB2014" t="s">
        <v>44</v>
      </c>
      <c r="AC2014" t="s">
        <v>45</v>
      </c>
      <c r="AD2014" t="s">
        <v>1302</v>
      </c>
      <c r="AE2014" t="s">
        <v>8849</v>
      </c>
      <c r="AF2014" t="s">
        <v>1730</v>
      </c>
      <c r="AG2014">
        <v>622234</v>
      </c>
      <c r="AH2014">
        <v>6.6</v>
      </c>
      <c r="AI2014">
        <v>6.6</v>
      </c>
    </row>
    <row r="2015" spans="1:35" ht="16.850000000000001" customHeight="1">
      <c r="A2015" s="65" t="str">
        <f>IF(L2015="","",IF(COUNTIF(Wip!K:K,L2015)=0,IF(W2015="","KGB","KBB"),IF(AND(_xlfn.IFNA(VLOOKUP(L2015,Wip!K:M,3,0),"")="Y",Q2015="MTCAPPLYCONF"),"On Hold",IF(W2015="","KGB","KBB"))))</f>
        <v>KGB</v>
      </c>
      <c r="B2015" s="65" t="str">
        <f>IF(A2015="on hold", "on hold",
 IF(A2015="KGB", "Standard Shipment",
  IF(IFERROR(IFERROR(VLOOKUP(L2015, List!D:J, 7, 0), VLOOKUP(L2015&amp;"", List!D:J, 7, 0)), 0)=0,
   IF(IFERROR(IFERROR(VLOOKUP(L2015, 'CND List'!$A:$C, 3, 0), VLOOKUP(L2015&amp;"", 'CND List'!$A:$C, 3, 0)), 0)=0,
    IF(A2015="KBB", "-", ""),
    IFERROR(VLOOKUP(L2015, 'CND List'!$A:$C, 3, 0), VLOOKUP(L2015&amp;"", 'CND List'!$A:$C, 3, 0))
   ),
   IFERROR(VLOOKUP(L2015, List!D:J, 7, 0), VLOOKUP(L2015&amp;"", List!D:J, 7, 0))
  )
 )
)</f>
        <v>Standard Shipment</v>
      </c>
      <c r="C2015" s="66" t="str">
        <f t="shared" si="32"/>
        <v>Standard Shipment</v>
      </c>
      <c r="D2015" s="67" t="str">
        <f ca="1">IF(C2015="Local Scrap","Closed",IFERROR(IF(A2015="kgb","Closed",IF(MID(C2015,5,1)="Q","Closed",LOOKUP(TODAY()-W2015, {0,31,91,181,366}, {"0-30天","31-90天","91-180天","181-365天","365天以上"}))), LOOKUP(TODAY()-Z2015, {0,31,91,181,366}, {"0-30天","31-90天","91-180天","181-365天","365天以上"})))</f>
        <v>Closed</v>
      </c>
      <c r="E2015" s="67" t="str" cm="1">
        <f t="array" ref="E2015">IF(A2015&lt;&gt;"kbb", "", IF(IFERROR(VALUE(V2015), 0)=MAX(INDEX(($A$2:$A$4929="kbb")*($L$2:$L$4929=L2015)*IFERROR(VALUE($V$2:$V$4929), 0), 0)), "最新", "歷史重複"))</f>
        <v/>
      </c>
      <c r="F2015" t="s">
        <v>9003</v>
      </c>
      <c r="G2015" t="s">
        <v>29</v>
      </c>
      <c r="H2015" t="s">
        <v>30</v>
      </c>
      <c r="I2015" t="s">
        <v>6154</v>
      </c>
      <c r="J2015" t="s">
        <v>9004</v>
      </c>
      <c r="K2015" t="s">
        <v>9005</v>
      </c>
      <c r="L2015" t="s">
        <v>9111</v>
      </c>
      <c r="M2015" t="s">
        <v>8161</v>
      </c>
      <c r="N2015" t="s">
        <v>2223</v>
      </c>
      <c r="O2015" t="s">
        <v>37</v>
      </c>
      <c r="P2015" t="s">
        <v>9112</v>
      </c>
      <c r="Q2015" t="s">
        <v>38</v>
      </c>
      <c r="R2015" t="s">
        <v>1881</v>
      </c>
      <c r="S2015" t="s">
        <v>9037</v>
      </c>
      <c r="T2015" t="s">
        <v>9113</v>
      </c>
      <c r="U2015" t="s">
        <v>9114</v>
      </c>
      <c r="V2015" t="s">
        <v>9114</v>
      </c>
      <c r="W2015" t="s">
        <v>37</v>
      </c>
      <c r="X2015" t="s">
        <v>37</v>
      </c>
      <c r="Y2015" t="s">
        <v>37</v>
      </c>
      <c r="Z2015" t="s">
        <v>9115</v>
      </c>
      <c r="AA2015" t="s">
        <v>44</v>
      </c>
      <c r="AB2015" t="s">
        <v>44</v>
      </c>
      <c r="AC2015" t="s">
        <v>45</v>
      </c>
      <c r="AD2015" t="s">
        <v>1302</v>
      </c>
      <c r="AE2015" t="s">
        <v>9116</v>
      </c>
      <c r="AF2015" t="s">
        <v>2317</v>
      </c>
      <c r="AG2015">
        <v>622367</v>
      </c>
      <c r="AH2015">
        <v>7</v>
      </c>
      <c r="AI2015">
        <v>7</v>
      </c>
    </row>
    <row r="2016" spans="1:35" ht="16.850000000000001" customHeight="1">
      <c r="A2016" s="65" t="str">
        <f>IF(L2016="","",IF(COUNTIF(Wip!K:K,L2016)=0,IF(W2016="","KGB","KBB"),IF(AND(_xlfn.IFNA(VLOOKUP(L2016,Wip!K:M,3,0),"")="Y",Q2016="MTCAPPLYCONF"),"On Hold",IF(W2016="","KGB","KBB"))))</f>
        <v>KGB</v>
      </c>
      <c r="B2016" s="65" t="str">
        <f>IF(A2016="on hold", "on hold",
 IF(A2016="KGB", "Standard Shipment",
  IF(IFERROR(IFERROR(VLOOKUP(L2016, List!D:J, 7, 0), VLOOKUP(L2016&amp;"", List!D:J, 7, 0)), 0)=0,
   IF(IFERROR(IFERROR(VLOOKUP(L2016, 'CND List'!$A:$C, 3, 0), VLOOKUP(L2016&amp;"", 'CND List'!$A:$C, 3, 0)), 0)=0,
    IF(A2016="KBB", "-", ""),
    IFERROR(VLOOKUP(L2016, 'CND List'!$A:$C, 3, 0), VLOOKUP(L2016&amp;"", 'CND List'!$A:$C, 3, 0))
   ),
   IFERROR(VLOOKUP(L2016, List!D:J, 7, 0), VLOOKUP(L2016&amp;"", List!D:J, 7, 0))
  )
 )
)</f>
        <v>Standard Shipment</v>
      </c>
      <c r="C2016" s="66" t="str">
        <f t="shared" si="32"/>
        <v>Standard Shipment</v>
      </c>
      <c r="D2016" s="67" t="str">
        <f ca="1">IF(C2016="Local Scrap","Closed",IFERROR(IF(A2016="kgb","Closed",IF(MID(C2016,5,1)="Q","Closed",LOOKUP(TODAY()-W2016, {0,31,91,181,366}, {"0-30天","31-90天","91-180天","181-365天","365天以上"}))), LOOKUP(TODAY()-Z2016, {0,31,91,181,366}, {"0-30天","31-90天","91-180天","181-365天","365天以上"})))</f>
        <v>Closed</v>
      </c>
      <c r="E2016" s="67" t="str" cm="1">
        <f t="array" ref="E2016">IF(A2016&lt;&gt;"kbb", "", IF(IFERROR(VALUE(V2016), 0)=MAX(INDEX(($A$2:$A$4929="kbb")*($L$2:$L$4929=L2016)*IFERROR(VALUE($V$2:$V$4929), 0), 0)), "最新", "歷史重複"))</f>
        <v/>
      </c>
      <c r="F2016" t="s">
        <v>9003</v>
      </c>
      <c r="G2016" t="s">
        <v>29</v>
      </c>
      <c r="H2016" t="s">
        <v>30</v>
      </c>
      <c r="I2016" t="s">
        <v>6154</v>
      </c>
      <c r="J2016" t="s">
        <v>9004</v>
      </c>
      <c r="K2016" t="s">
        <v>9005</v>
      </c>
      <c r="L2016" t="s">
        <v>9117</v>
      </c>
      <c r="M2016" t="s">
        <v>8161</v>
      </c>
      <c r="N2016" t="s">
        <v>2223</v>
      </c>
      <c r="O2016" t="s">
        <v>37</v>
      </c>
      <c r="P2016" t="s">
        <v>9118</v>
      </c>
      <c r="Q2016" t="s">
        <v>38</v>
      </c>
      <c r="R2016" t="s">
        <v>1881</v>
      </c>
      <c r="S2016" t="s">
        <v>9037</v>
      </c>
      <c r="T2016" t="s">
        <v>9119</v>
      </c>
      <c r="U2016" t="s">
        <v>8994</v>
      </c>
      <c r="V2016" t="s">
        <v>8994</v>
      </c>
      <c r="W2016" t="s">
        <v>37</v>
      </c>
      <c r="X2016" t="s">
        <v>37</v>
      </c>
      <c r="Y2016" t="s">
        <v>37</v>
      </c>
      <c r="Z2016" t="s">
        <v>9120</v>
      </c>
      <c r="AA2016" t="s">
        <v>44</v>
      </c>
      <c r="AB2016" t="s">
        <v>44</v>
      </c>
      <c r="AC2016" t="s">
        <v>45</v>
      </c>
      <c r="AD2016" t="s">
        <v>1302</v>
      </c>
      <c r="AE2016" t="s">
        <v>8668</v>
      </c>
      <c r="AF2016" t="s">
        <v>2122</v>
      </c>
      <c r="AG2016">
        <v>622180</v>
      </c>
      <c r="AH2016">
        <v>7.2</v>
      </c>
      <c r="AI2016">
        <v>7.2</v>
      </c>
    </row>
    <row r="2017" spans="1:35" ht="16.850000000000001" customHeight="1">
      <c r="A2017" s="65" t="str">
        <f>IF(L2017="","",IF(COUNTIF(Wip!K:K,L2017)=0,IF(W2017="","KGB","KBB"),IF(AND(_xlfn.IFNA(VLOOKUP(L2017,Wip!K:M,3,0),"")="Y",Q2017="MTCAPPLYCONF"),"On Hold",IF(W2017="","KGB","KBB"))))</f>
        <v>KGB</v>
      </c>
      <c r="B2017" s="65" t="str">
        <f>IF(A2017="on hold", "on hold",
 IF(A2017="KGB", "Standard Shipment",
  IF(IFERROR(IFERROR(VLOOKUP(L2017, List!D:J, 7, 0), VLOOKUP(L2017&amp;"", List!D:J, 7, 0)), 0)=0,
   IF(IFERROR(IFERROR(VLOOKUP(L2017, 'CND List'!$A:$C, 3, 0), VLOOKUP(L2017&amp;"", 'CND List'!$A:$C, 3, 0)), 0)=0,
    IF(A2017="KBB", "-", ""),
    IFERROR(VLOOKUP(L2017, 'CND List'!$A:$C, 3, 0), VLOOKUP(L2017&amp;"", 'CND List'!$A:$C, 3, 0))
   ),
   IFERROR(VLOOKUP(L2017, List!D:J, 7, 0), VLOOKUP(L2017&amp;"", List!D:J, 7, 0))
  )
 )
)</f>
        <v>Standard Shipment</v>
      </c>
      <c r="C2017" s="66" t="str">
        <f t="shared" si="32"/>
        <v>Standard Shipment</v>
      </c>
      <c r="D2017" s="67" t="str">
        <f ca="1">IF(C2017="Local Scrap","Closed",IFERROR(IF(A2017="kgb","Closed",IF(MID(C2017,5,1)="Q","Closed",LOOKUP(TODAY()-W2017, {0,31,91,181,366}, {"0-30天","31-90天","91-180天","181-365天","365天以上"}))), LOOKUP(TODAY()-Z2017, {0,31,91,181,366}, {"0-30天","31-90天","91-180天","181-365天","365天以上"})))</f>
        <v>Closed</v>
      </c>
      <c r="E2017" s="67" t="str" cm="1">
        <f t="array" ref="E2017">IF(A2017&lt;&gt;"kbb", "", IF(IFERROR(VALUE(V2017), 0)=MAX(INDEX(($A$2:$A$4929="kbb")*($L$2:$L$4929=L2017)*IFERROR(VALUE($V$2:$V$4929), 0), 0)), "最新", "歷史重複"))</f>
        <v/>
      </c>
      <c r="F2017" t="s">
        <v>9003</v>
      </c>
      <c r="G2017" t="s">
        <v>29</v>
      </c>
      <c r="H2017" t="s">
        <v>30</v>
      </c>
      <c r="I2017" t="s">
        <v>6154</v>
      </c>
      <c r="J2017" t="s">
        <v>9004</v>
      </c>
      <c r="K2017" t="s">
        <v>9005</v>
      </c>
      <c r="L2017" t="s">
        <v>9121</v>
      </c>
      <c r="M2017" t="s">
        <v>4170</v>
      </c>
      <c r="N2017" t="s">
        <v>4171</v>
      </c>
      <c r="O2017" t="s">
        <v>37</v>
      </c>
      <c r="P2017" t="s">
        <v>9122</v>
      </c>
      <c r="Q2017" t="s">
        <v>38</v>
      </c>
      <c r="R2017" t="s">
        <v>1881</v>
      </c>
      <c r="S2017" t="s">
        <v>9037</v>
      </c>
      <c r="T2017" t="s">
        <v>9123</v>
      </c>
      <c r="U2017" t="s">
        <v>8994</v>
      </c>
      <c r="V2017" t="s">
        <v>8994</v>
      </c>
      <c r="W2017" t="s">
        <v>37</v>
      </c>
      <c r="X2017" t="s">
        <v>37</v>
      </c>
      <c r="Y2017" t="s">
        <v>37</v>
      </c>
      <c r="Z2017" t="s">
        <v>9124</v>
      </c>
      <c r="AA2017" t="s">
        <v>44</v>
      </c>
      <c r="AB2017" t="s">
        <v>44</v>
      </c>
      <c r="AC2017" t="s">
        <v>45</v>
      </c>
      <c r="AD2017" t="s">
        <v>1302</v>
      </c>
      <c r="AE2017" t="s">
        <v>8611</v>
      </c>
      <c r="AF2017" t="s">
        <v>1918</v>
      </c>
      <c r="AG2017">
        <v>622180</v>
      </c>
      <c r="AH2017">
        <v>6</v>
      </c>
      <c r="AI2017">
        <v>6</v>
      </c>
    </row>
    <row r="2018" spans="1:35" ht="16.850000000000001" customHeight="1">
      <c r="A2018" s="65" t="str">
        <f>IF(L2018="","",IF(COUNTIF(Wip!K:K,L2018)=0,IF(W2018="","KGB","KBB"),IF(AND(_xlfn.IFNA(VLOOKUP(L2018,Wip!K:M,3,0),"")="Y",Q2018="MTCAPPLYCONF"),"On Hold",IF(W2018="","KGB","KBB"))))</f>
        <v>KGB</v>
      </c>
      <c r="B2018" s="65" t="str">
        <f>IF(A2018="on hold", "on hold",
 IF(A2018="KGB", "Standard Shipment",
  IF(IFERROR(IFERROR(VLOOKUP(L2018, List!D:J, 7, 0), VLOOKUP(L2018&amp;"", List!D:J, 7, 0)), 0)=0,
   IF(IFERROR(IFERROR(VLOOKUP(L2018, 'CND List'!$A:$C, 3, 0), VLOOKUP(L2018&amp;"", 'CND List'!$A:$C, 3, 0)), 0)=0,
    IF(A2018="KBB", "-", ""),
    IFERROR(VLOOKUP(L2018, 'CND List'!$A:$C, 3, 0), VLOOKUP(L2018&amp;"", 'CND List'!$A:$C, 3, 0))
   ),
   IFERROR(VLOOKUP(L2018, List!D:J, 7, 0), VLOOKUP(L2018&amp;"", List!D:J, 7, 0))
  )
 )
)</f>
        <v>Standard Shipment</v>
      </c>
      <c r="C2018" s="66" t="str">
        <f t="shared" si="32"/>
        <v>Standard Shipment</v>
      </c>
      <c r="D2018" s="67" t="str">
        <f ca="1">IF(C2018="Local Scrap","Closed",IFERROR(IF(A2018="kgb","Closed",IF(MID(C2018,5,1)="Q","Closed",LOOKUP(TODAY()-W2018, {0,31,91,181,366}, {"0-30天","31-90天","91-180天","181-365天","365天以上"}))), LOOKUP(TODAY()-Z2018, {0,31,91,181,366}, {"0-30天","31-90天","91-180天","181-365天","365天以上"})))</f>
        <v>Closed</v>
      </c>
      <c r="E2018" s="67" t="str" cm="1">
        <f t="array" ref="E2018">IF(A2018&lt;&gt;"kbb", "", IF(IFERROR(VALUE(V2018), 0)=MAX(INDEX(($A$2:$A$4929="kbb")*($L$2:$L$4929=L2018)*IFERROR(VALUE($V$2:$V$4929), 0), 0)), "最新", "歷史重複"))</f>
        <v/>
      </c>
      <c r="F2018" t="s">
        <v>9003</v>
      </c>
      <c r="G2018" t="s">
        <v>29</v>
      </c>
      <c r="H2018" t="s">
        <v>30</v>
      </c>
      <c r="I2018" t="s">
        <v>6154</v>
      </c>
      <c r="J2018" t="s">
        <v>9004</v>
      </c>
      <c r="K2018" t="s">
        <v>9005</v>
      </c>
      <c r="L2018" t="s">
        <v>9125</v>
      </c>
      <c r="M2018" t="s">
        <v>2386</v>
      </c>
      <c r="N2018" t="s">
        <v>1671</v>
      </c>
      <c r="O2018" t="s">
        <v>37</v>
      </c>
      <c r="P2018" t="s">
        <v>9126</v>
      </c>
      <c r="Q2018" t="s">
        <v>38</v>
      </c>
      <c r="R2018" t="s">
        <v>1881</v>
      </c>
      <c r="S2018" t="s">
        <v>9037</v>
      </c>
      <c r="T2018" t="s">
        <v>9127</v>
      </c>
      <c r="U2018" t="s">
        <v>8948</v>
      </c>
      <c r="V2018" t="s">
        <v>8948</v>
      </c>
      <c r="W2018" t="s">
        <v>37</v>
      </c>
      <c r="X2018" t="s">
        <v>37</v>
      </c>
      <c r="Y2018" t="s">
        <v>37</v>
      </c>
      <c r="Z2018" t="s">
        <v>9128</v>
      </c>
      <c r="AA2018" t="s">
        <v>44</v>
      </c>
      <c r="AB2018" t="s">
        <v>44</v>
      </c>
      <c r="AC2018" t="s">
        <v>45</v>
      </c>
      <c r="AD2018" t="s">
        <v>1539</v>
      </c>
      <c r="AE2018" t="s">
        <v>8122</v>
      </c>
      <c r="AF2018" t="s">
        <v>2122</v>
      </c>
      <c r="AG2018">
        <v>622234</v>
      </c>
      <c r="AH2018">
        <v>6.3</v>
      </c>
      <c r="AI2018">
        <v>6.3</v>
      </c>
    </row>
    <row r="2019" spans="1:35" ht="16.850000000000001" customHeight="1">
      <c r="A2019" s="65" t="str">
        <f>IF(L2019="","",IF(COUNTIF(Wip!K:K,L2019)=0,IF(W2019="","KGB","KBB"),IF(AND(_xlfn.IFNA(VLOOKUP(L2019,Wip!K:M,3,0),"")="Y",Q2019="MTCAPPLYCONF"),"On Hold",IF(W2019="","KGB","KBB"))))</f>
        <v>KGB</v>
      </c>
      <c r="B2019" s="65" t="str">
        <f>IF(A2019="on hold", "on hold",
 IF(A2019="KGB", "Standard Shipment",
  IF(IFERROR(IFERROR(VLOOKUP(L2019, List!D:J, 7, 0), VLOOKUP(L2019&amp;"", List!D:J, 7, 0)), 0)=0,
   IF(IFERROR(IFERROR(VLOOKUP(L2019, 'CND List'!$A:$C, 3, 0), VLOOKUP(L2019&amp;"", 'CND List'!$A:$C, 3, 0)), 0)=0,
    IF(A2019="KBB", "-", ""),
    IFERROR(VLOOKUP(L2019, 'CND List'!$A:$C, 3, 0), VLOOKUP(L2019&amp;"", 'CND List'!$A:$C, 3, 0))
   ),
   IFERROR(VLOOKUP(L2019, List!D:J, 7, 0), VLOOKUP(L2019&amp;"", List!D:J, 7, 0))
  )
 )
)</f>
        <v>Standard Shipment</v>
      </c>
      <c r="C2019" s="66" t="str">
        <f t="shared" si="32"/>
        <v>Standard Shipment</v>
      </c>
      <c r="D2019" s="67" t="str">
        <f ca="1">IF(C2019="Local Scrap","Closed",IFERROR(IF(A2019="kgb","Closed",IF(MID(C2019,5,1)="Q","Closed",LOOKUP(TODAY()-W2019, {0,31,91,181,366}, {"0-30天","31-90天","91-180天","181-365天","365天以上"}))), LOOKUP(TODAY()-Z2019, {0,31,91,181,366}, {"0-30天","31-90天","91-180天","181-365天","365天以上"})))</f>
        <v>Closed</v>
      </c>
      <c r="E2019" s="67" t="str" cm="1">
        <f t="array" ref="E2019">IF(A2019&lt;&gt;"kbb", "", IF(IFERROR(VALUE(V2019), 0)=MAX(INDEX(($A$2:$A$4929="kbb")*($L$2:$L$4929=L2019)*IFERROR(VALUE($V$2:$V$4929), 0), 0)), "最新", "歷史重複"))</f>
        <v/>
      </c>
      <c r="F2019" t="s">
        <v>9003</v>
      </c>
      <c r="G2019" t="s">
        <v>29</v>
      </c>
      <c r="H2019" t="s">
        <v>30</v>
      </c>
      <c r="I2019" t="s">
        <v>6154</v>
      </c>
      <c r="J2019" t="s">
        <v>9004</v>
      </c>
      <c r="K2019" t="s">
        <v>9005</v>
      </c>
      <c r="L2019" t="s">
        <v>9129</v>
      </c>
      <c r="M2019" t="s">
        <v>2386</v>
      </c>
      <c r="N2019" t="s">
        <v>1671</v>
      </c>
      <c r="O2019" t="s">
        <v>37</v>
      </c>
      <c r="P2019" t="s">
        <v>9130</v>
      </c>
      <c r="Q2019" t="s">
        <v>38</v>
      </c>
      <c r="R2019" t="s">
        <v>1881</v>
      </c>
      <c r="S2019" t="s">
        <v>9131</v>
      </c>
      <c r="T2019" t="s">
        <v>9132</v>
      </c>
      <c r="U2019" t="s">
        <v>8994</v>
      </c>
      <c r="V2019" t="s">
        <v>8994</v>
      </c>
      <c r="W2019" t="s">
        <v>37</v>
      </c>
      <c r="X2019" t="s">
        <v>37</v>
      </c>
      <c r="Y2019" t="s">
        <v>37</v>
      </c>
      <c r="Z2019" t="s">
        <v>9133</v>
      </c>
      <c r="AA2019" t="s">
        <v>44</v>
      </c>
      <c r="AB2019" t="s">
        <v>44</v>
      </c>
      <c r="AC2019" t="s">
        <v>45</v>
      </c>
      <c r="AD2019" t="s">
        <v>1539</v>
      </c>
      <c r="AE2019" t="s">
        <v>8668</v>
      </c>
      <c r="AF2019" t="s">
        <v>2317</v>
      </c>
      <c r="AG2019">
        <v>622180</v>
      </c>
      <c r="AH2019">
        <v>6.3</v>
      </c>
      <c r="AI2019">
        <v>6.3</v>
      </c>
    </row>
    <row r="2020" spans="1:35" ht="16.850000000000001" customHeight="1">
      <c r="A2020" s="65" t="str">
        <f>IF(L2020="","",IF(COUNTIF(Wip!K:K,L2020)=0,IF(W2020="","KGB","KBB"),IF(AND(_xlfn.IFNA(VLOOKUP(L2020,Wip!K:M,3,0),"")="Y",Q2020="MTCAPPLYCONF"),"On Hold",IF(W2020="","KGB","KBB"))))</f>
        <v>KGB</v>
      </c>
      <c r="B2020" s="65" t="str">
        <f>IF(A2020="on hold", "on hold",
 IF(A2020="KGB", "Standard Shipment",
  IF(IFERROR(IFERROR(VLOOKUP(L2020, List!D:J, 7, 0), VLOOKUP(L2020&amp;"", List!D:J, 7, 0)), 0)=0,
   IF(IFERROR(IFERROR(VLOOKUP(L2020, 'CND List'!$A:$C, 3, 0), VLOOKUP(L2020&amp;"", 'CND List'!$A:$C, 3, 0)), 0)=0,
    IF(A2020="KBB", "-", ""),
    IFERROR(VLOOKUP(L2020, 'CND List'!$A:$C, 3, 0), VLOOKUP(L2020&amp;"", 'CND List'!$A:$C, 3, 0))
   ),
   IFERROR(VLOOKUP(L2020, List!D:J, 7, 0), VLOOKUP(L2020&amp;"", List!D:J, 7, 0))
  )
 )
)</f>
        <v>Standard Shipment</v>
      </c>
      <c r="C2020" s="66" t="str">
        <f t="shared" si="32"/>
        <v>Standard Shipment</v>
      </c>
      <c r="D2020" s="67" t="str">
        <f ca="1">IF(C2020="Local Scrap","Closed",IFERROR(IF(A2020="kgb","Closed",IF(MID(C2020,5,1)="Q","Closed",LOOKUP(TODAY()-W2020, {0,31,91,181,366}, {"0-30天","31-90天","91-180天","181-365天","365天以上"}))), LOOKUP(TODAY()-Z2020, {0,31,91,181,366}, {"0-30天","31-90天","91-180天","181-365天","365天以上"})))</f>
        <v>Closed</v>
      </c>
      <c r="E2020" s="67" t="str" cm="1">
        <f t="array" ref="E2020">IF(A2020&lt;&gt;"kbb", "", IF(IFERROR(VALUE(V2020), 0)=MAX(INDEX(($A$2:$A$4929="kbb")*($L$2:$L$4929=L2020)*IFERROR(VALUE($V$2:$V$4929), 0), 0)), "最新", "歷史重複"))</f>
        <v/>
      </c>
      <c r="F2020" t="s">
        <v>9003</v>
      </c>
      <c r="G2020" t="s">
        <v>29</v>
      </c>
      <c r="H2020" t="s">
        <v>30</v>
      </c>
      <c r="I2020" t="s">
        <v>6154</v>
      </c>
      <c r="J2020" t="s">
        <v>9004</v>
      </c>
      <c r="K2020" t="s">
        <v>9005</v>
      </c>
      <c r="L2020" t="s">
        <v>9134</v>
      </c>
      <c r="M2020" t="s">
        <v>1428</v>
      </c>
      <c r="N2020" t="s">
        <v>1411</v>
      </c>
      <c r="O2020" t="s">
        <v>37</v>
      </c>
      <c r="P2020" t="s">
        <v>9135</v>
      </c>
      <c r="Q2020" t="s">
        <v>38</v>
      </c>
      <c r="R2020" t="s">
        <v>1881</v>
      </c>
      <c r="S2020" t="s">
        <v>9008</v>
      </c>
      <c r="T2020" t="s">
        <v>9136</v>
      </c>
      <c r="U2020" t="s">
        <v>8994</v>
      </c>
      <c r="V2020" t="s">
        <v>8994</v>
      </c>
      <c r="W2020" t="s">
        <v>37</v>
      </c>
      <c r="X2020" t="s">
        <v>37</v>
      </c>
      <c r="Y2020" t="s">
        <v>37</v>
      </c>
      <c r="Z2020" t="s">
        <v>9137</v>
      </c>
      <c r="AA2020" t="s">
        <v>44</v>
      </c>
      <c r="AB2020" t="s">
        <v>44</v>
      </c>
      <c r="AC2020" t="s">
        <v>45</v>
      </c>
      <c r="AD2020" t="s">
        <v>1257</v>
      </c>
      <c r="AE2020" t="s">
        <v>8611</v>
      </c>
      <c r="AF2020" t="s">
        <v>1730</v>
      </c>
      <c r="AG2020">
        <v>622180</v>
      </c>
      <c r="AH2020">
        <v>7</v>
      </c>
      <c r="AI2020">
        <v>7</v>
      </c>
    </row>
    <row r="2021" spans="1:35" ht="16.850000000000001" customHeight="1">
      <c r="A2021" s="65" t="str">
        <f>IF(L2021="","",IF(COUNTIF(Wip!K:K,L2021)=0,IF(W2021="","KGB","KBB"),IF(AND(_xlfn.IFNA(VLOOKUP(L2021,Wip!K:M,3,0),"")="Y",Q2021="MTCAPPLYCONF"),"On Hold",IF(W2021="","KGB","KBB"))))</f>
        <v>KGB</v>
      </c>
      <c r="B2021" s="65" t="str">
        <f>IF(A2021="on hold", "on hold",
 IF(A2021="KGB", "Standard Shipment",
  IF(IFERROR(IFERROR(VLOOKUP(L2021, List!D:J, 7, 0), VLOOKUP(L2021&amp;"", List!D:J, 7, 0)), 0)=0,
   IF(IFERROR(IFERROR(VLOOKUP(L2021, 'CND List'!$A:$C, 3, 0), VLOOKUP(L2021&amp;"", 'CND List'!$A:$C, 3, 0)), 0)=0,
    IF(A2021="KBB", "-", ""),
    IFERROR(VLOOKUP(L2021, 'CND List'!$A:$C, 3, 0), VLOOKUP(L2021&amp;"", 'CND List'!$A:$C, 3, 0))
   ),
   IFERROR(VLOOKUP(L2021, List!D:J, 7, 0), VLOOKUP(L2021&amp;"", List!D:J, 7, 0))
  )
 )
)</f>
        <v>Standard Shipment</v>
      </c>
      <c r="C2021" s="66" t="str">
        <f t="shared" si="32"/>
        <v>Standard Shipment</v>
      </c>
      <c r="D2021" s="67" t="str">
        <f ca="1">IF(C2021="Local Scrap","Closed",IFERROR(IF(A2021="kgb","Closed",IF(MID(C2021,5,1)="Q","Closed",LOOKUP(TODAY()-W2021, {0,31,91,181,366}, {"0-30天","31-90天","91-180天","181-365天","365天以上"}))), LOOKUP(TODAY()-Z2021, {0,31,91,181,366}, {"0-30天","31-90天","91-180天","181-365天","365天以上"})))</f>
        <v>Closed</v>
      </c>
      <c r="E2021" s="67" t="str" cm="1">
        <f t="array" ref="E2021">IF(A2021&lt;&gt;"kbb", "", IF(IFERROR(VALUE(V2021), 0)=MAX(INDEX(($A$2:$A$4929="kbb")*($L$2:$L$4929=L2021)*IFERROR(VALUE($V$2:$V$4929), 0), 0)), "最新", "歷史重複"))</f>
        <v/>
      </c>
      <c r="F2021" t="s">
        <v>9003</v>
      </c>
      <c r="G2021" t="s">
        <v>29</v>
      </c>
      <c r="H2021" t="s">
        <v>30</v>
      </c>
      <c r="I2021" t="s">
        <v>6154</v>
      </c>
      <c r="J2021" t="s">
        <v>9004</v>
      </c>
      <c r="K2021" t="s">
        <v>9005</v>
      </c>
      <c r="L2021" t="s">
        <v>9138</v>
      </c>
      <c r="M2021" t="s">
        <v>2359</v>
      </c>
      <c r="N2021" t="s">
        <v>2360</v>
      </c>
      <c r="O2021" t="s">
        <v>37</v>
      </c>
      <c r="P2021" t="s">
        <v>9139</v>
      </c>
      <c r="Q2021" t="s">
        <v>38</v>
      </c>
      <c r="R2021" t="s">
        <v>1881</v>
      </c>
      <c r="S2021" t="s">
        <v>9008</v>
      </c>
      <c r="T2021" t="s">
        <v>9140</v>
      </c>
      <c r="U2021" t="s">
        <v>8948</v>
      </c>
      <c r="V2021" t="s">
        <v>8948</v>
      </c>
      <c r="W2021" t="s">
        <v>37</v>
      </c>
      <c r="X2021" t="s">
        <v>37</v>
      </c>
      <c r="Y2021" t="s">
        <v>37</v>
      </c>
      <c r="Z2021" t="s">
        <v>9141</v>
      </c>
      <c r="AA2021" t="s">
        <v>44</v>
      </c>
      <c r="AB2021" t="s">
        <v>44</v>
      </c>
      <c r="AC2021" t="s">
        <v>45</v>
      </c>
      <c r="AD2021" t="s">
        <v>1532</v>
      </c>
      <c r="AE2021" t="s">
        <v>8849</v>
      </c>
      <c r="AF2021" t="s">
        <v>1918</v>
      </c>
      <c r="AG2021">
        <v>622234</v>
      </c>
      <c r="AH2021">
        <v>6.5</v>
      </c>
      <c r="AI2021">
        <v>6.5</v>
      </c>
    </row>
    <row r="2022" spans="1:35" ht="16.850000000000001" customHeight="1">
      <c r="A2022" s="65" t="str">
        <f>IF(L2022="","",IF(COUNTIF(Wip!K:K,L2022)=0,IF(W2022="","KGB","KBB"),IF(AND(_xlfn.IFNA(VLOOKUP(L2022,Wip!K:M,3,0),"")="Y",Q2022="MTCAPPLYCONF"),"On Hold",IF(W2022="","KGB","KBB"))))</f>
        <v>KGB</v>
      </c>
      <c r="B2022" s="65" t="str">
        <f>IF(A2022="on hold", "on hold",
 IF(A2022="KGB", "Standard Shipment",
  IF(IFERROR(IFERROR(VLOOKUP(L2022, List!D:J, 7, 0), VLOOKUP(L2022&amp;"", List!D:J, 7, 0)), 0)=0,
   IF(IFERROR(IFERROR(VLOOKUP(L2022, 'CND List'!$A:$C, 3, 0), VLOOKUP(L2022&amp;"", 'CND List'!$A:$C, 3, 0)), 0)=0,
    IF(A2022="KBB", "-", ""),
    IFERROR(VLOOKUP(L2022, 'CND List'!$A:$C, 3, 0), VLOOKUP(L2022&amp;"", 'CND List'!$A:$C, 3, 0))
   ),
   IFERROR(VLOOKUP(L2022, List!D:J, 7, 0), VLOOKUP(L2022&amp;"", List!D:J, 7, 0))
  )
 )
)</f>
        <v>Standard Shipment</v>
      </c>
      <c r="C2022" s="66" t="str">
        <f t="shared" si="32"/>
        <v>Standard Shipment</v>
      </c>
      <c r="D2022" s="67" t="str">
        <f ca="1">IF(C2022="Local Scrap","Closed",IFERROR(IF(A2022="kgb","Closed",IF(MID(C2022,5,1)="Q","Closed",LOOKUP(TODAY()-W2022, {0,31,91,181,366}, {"0-30天","31-90天","91-180天","181-365天","365天以上"}))), LOOKUP(TODAY()-Z2022, {0,31,91,181,366}, {"0-30天","31-90天","91-180天","181-365天","365天以上"})))</f>
        <v>Closed</v>
      </c>
      <c r="E2022" s="67" t="str" cm="1">
        <f t="array" ref="E2022">IF(A2022&lt;&gt;"kbb", "", IF(IFERROR(VALUE(V2022), 0)=MAX(INDEX(($A$2:$A$4929="kbb")*($L$2:$L$4929=L2022)*IFERROR(VALUE($V$2:$V$4929), 0), 0)), "最新", "歷史重複"))</f>
        <v/>
      </c>
      <c r="F2022" t="s">
        <v>9142</v>
      </c>
      <c r="G2022" t="s">
        <v>29</v>
      </c>
      <c r="H2022" t="s">
        <v>30</v>
      </c>
      <c r="I2022" t="s">
        <v>6154</v>
      </c>
      <c r="J2022" t="s">
        <v>9143</v>
      </c>
      <c r="K2022" t="s">
        <v>9144</v>
      </c>
      <c r="L2022" t="s">
        <v>9145</v>
      </c>
      <c r="M2022" t="s">
        <v>8291</v>
      </c>
      <c r="N2022" t="s">
        <v>1570</v>
      </c>
      <c r="O2022" t="s">
        <v>37</v>
      </c>
      <c r="P2022" t="s">
        <v>9146</v>
      </c>
      <c r="Q2022" t="s">
        <v>38</v>
      </c>
      <c r="R2022" t="s">
        <v>1881</v>
      </c>
      <c r="S2022" t="s">
        <v>9147</v>
      </c>
      <c r="T2022" t="s">
        <v>9148</v>
      </c>
      <c r="U2022" t="s">
        <v>9149</v>
      </c>
      <c r="V2022" t="s">
        <v>9149</v>
      </c>
      <c r="W2022" t="s">
        <v>37</v>
      </c>
      <c r="X2022" t="s">
        <v>37</v>
      </c>
      <c r="Y2022" t="s">
        <v>37</v>
      </c>
      <c r="Z2022" t="s">
        <v>9150</v>
      </c>
      <c r="AA2022" t="s">
        <v>44</v>
      </c>
      <c r="AB2022" t="s">
        <v>44</v>
      </c>
      <c r="AC2022" t="s">
        <v>45</v>
      </c>
      <c r="AD2022" t="s">
        <v>1532</v>
      </c>
      <c r="AE2022" t="s">
        <v>9151</v>
      </c>
      <c r="AF2022" t="s">
        <v>1918</v>
      </c>
      <c r="AG2022">
        <v>622400</v>
      </c>
      <c r="AH2022">
        <v>5.9</v>
      </c>
      <c r="AI2022">
        <v>5.9</v>
      </c>
    </row>
    <row r="2023" spans="1:35" ht="16.850000000000001" customHeight="1">
      <c r="A2023" s="65" t="str">
        <f>IF(L2023="","",IF(COUNTIF(Wip!K:K,L2023)=0,IF(W2023="","KGB","KBB"),IF(AND(_xlfn.IFNA(VLOOKUP(L2023,Wip!K:M,3,0),"")="Y",Q2023="MTCAPPLYCONF"),"On Hold",IF(W2023="","KGB","KBB"))))</f>
        <v>KGB</v>
      </c>
      <c r="B2023" s="65" t="str">
        <f>IF(A2023="on hold", "on hold",
 IF(A2023="KGB", "Standard Shipment",
  IF(IFERROR(IFERROR(VLOOKUP(L2023, List!D:J, 7, 0), VLOOKUP(L2023&amp;"", List!D:J, 7, 0)), 0)=0,
   IF(IFERROR(IFERROR(VLOOKUP(L2023, 'CND List'!$A:$C, 3, 0), VLOOKUP(L2023&amp;"", 'CND List'!$A:$C, 3, 0)), 0)=0,
    IF(A2023="KBB", "-", ""),
    IFERROR(VLOOKUP(L2023, 'CND List'!$A:$C, 3, 0), VLOOKUP(L2023&amp;"", 'CND List'!$A:$C, 3, 0))
   ),
   IFERROR(VLOOKUP(L2023, List!D:J, 7, 0), VLOOKUP(L2023&amp;"", List!D:J, 7, 0))
  )
 )
)</f>
        <v>Standard Shipment</v>
      </c>
      <c r="C2023" s="66" t="str">
        <f t="shared" si="32"/>
        <v>Standard Shipment</v>
      </c>
      <c r="D2023" s="67" t="str">
        <f ca="1">IF(C2023="Local Scrap","Closed",IFERROR(IF(A2023="kgb","Closed",IF(MID(C2023,5,1)="Q","Closed",LOOKUP(TODAY()-W2023, {0,31,91,181,366}, {"0-30天","31-90天","91-180天","181-365天","365天以上"}))), LOOKUP(TODAY()-Z2023, {0,31,91,181,366}, {"0-30天","31-90天","91-180天","181-365天","365天以上"})))</f>
        <v>Closed</v>
      </c>
      <c r="E2023" s="67" t="str" cm="1">
        <f t="array" ref="E2023">IF(A2023&lt;&gt;"kbb", "", IF(IFERROR(VALUE(V2023), 0)=MAX(INDEX(($A$2:$A$4929="kbb")*($L$2:$L$4929=L2023)*IFERROR(VALUE($V$2:$V$4929), 0), 0)), "最新", "歷史重複"))</f>
        <v/>
      </c>
      <c r="F2023" t="s">
        <v>9142</v>
      </c>
      <c r="G2023" t="s">
        <v>29</v>
      </c>
      <c r="H2023" t="s">
        <v>30</v>
      </c>
      <c r="I2023" t="s">
        <v>6154</v>
      </c>
      <c r="J2023" t="s">
        <v>9143</v>
      </c>
      <c r="K2023" t="s">
        <v>9144</v>
      </c>
      <c r="L2023" t="s">
        <v>9152</v>
      </c>
      <c r="M2023" t="s">
        <v>1569</v>
      </c>
      <c r="N2023" t="s">
        <v>1570</v>
      </c>
      <c r="O2023" t="s">
        <v>37</v>
      </c>
      <c r="P2023" t="s">
        <v>9152</v>
      </c>
      <c r="Q2023" t="s">
        <v>38</v>
      </c>
      <c r="R2023" t="s">
        <v>1881</v>
      </c>
      <c r="S2023" t="s">
        <v>9147</v>
      </c>
      <c r="T2023" t="s">
        <v>9153</v>
      </c>
      <c r="U2023" t="s">
        <v>9149</v>
      </c>
      <c r="V2023" t="s">
        <v>9149</v>
      </c>
      <c r="W2023" t="s">
        <v>37</v>
      </c>
      <c r="X2023" t="s">
        <v>37</v>
      </c>
      <c r="Y2023" t="s">
        <v>37</v>
      </c>
      <c r="Z2023" t="s">
        <v>9154</v>
      </c>
      <c r="AA2023" t="s">
        <v>44</v>
      </c>
      <c r="AB2023" t="s">
        <v>44</v>
      </c>
      <c r="AC2023" t="s">
        <v>45</v>
      </c>
      <c r="AD2023" t="s">
        <v>1532</v>
      </c>
      <c r="AE2023" t="s">
        <v>9155</v>
      </c>
      <c r="AF2023" t="s">
        <v>5092</v>
      </c>
      <c r="AG2023">
        <v>622400</v>
      </c>
      <c r="AH2023">
        <v>4.2</v>
      </c>
      <c r="AI2023">
        <v>4.2</v>
      </c>
    </row>
    <row r="2024" spans="1:35" ht="16.850000000000001" customHeight="1">
      <c r="A2024" s="65" t="str">
        <f>IF(L2024="","",IF(COUNTIF(Wip!K:K,L2024)=0,IF(W2024="","KGB","KBB"),IF(AND(_xlfn.IFNA(VLOOKUP(L2024,Wip!K:M,3,0),"")="Y",Q2024="MTCAPPLYCONF"),"On Hold",IF(W2024="","KGB","KBB"))))</f>
        <v>KGB</v>
      </c>
      <c r="B2024" s="65" t="str">
        <f>IF(A2024="on hold", "on hold",
 IF(A2024="KGB", "Standard Shipment",
  IF(IFERROR(IFERROR(VLOOKUP(L2024, List!D:J, 7, 0), VLOOKUP(L2024&amp;"", List!D:J, 7, 0)), 0)=0,
   IF(IFERROR(IFERROR(VLOOKUP(L2024, 'CND List'!$A:$C, 3, 0), VLOOKUP(L2024&amp;"", 'CND List'!$A:$C, 3, 0)), 0)=0,
    IF(A2024="KBB", "-", ""),
    IFERROR(VLOOKUP(L2024, 'CND List'!$A:$C, 3, 0), VLOOKUP(L2024&amp;"", 'CND List'!$A:$C, 3, 0))
   ),
   IFERROR(VLOOKUP(L2024, List!D:J, 7, 0), VLOOKUP(L2024&amp;"", List!D:J, 7, 0))
  )
 )
)</f>
        <v>Standard Shipment</v>
      </c>
      <c r="C2024" s="66" t="str">
        <f t="shared" si="32"/>
        <v>Standard Shipment</v>
      </c>
      <c r="D2024" s="67" t="str">
        <f ca="1">IF(C2024="Local Scrap","Closed",IFERROR(IF(A2024="kgb","Closed",IF(MID(C2024,5,1)="Q","Closed",LOOKUP(TODAY()-W2024, {0,31,91,181,366}, {"0-30天","31-90天","91-180天","181-365天","365天以上"}))), LOOKUP(TODAY()-Z2024, {0,31,91,181,366}, {"0-30天","31-90天","91-180天","181-365天","365天以上"})))</f>
        <v>Closed</v>
      </c>
      <c r="E2024" s="67" t="str" cm="1">
        <f t="array" ref="E2024">IF(A2024&lt;&gt;"kbb", "", IF(IFERROR(VALUE(V2024), 0)=MAX(INDEX(($A$2:$A$4929="kbb")*($L$2:$L$4929=L2024)*IFERROR(VALUE($V$2:$V$4929), 0), 0)), "最新", "歷史重複"))</f>
        <v/>
      </c>
      <c r="F2024" t="s">
        <v>9142</v>
      </c>
      <c r="G2024" t="s">
        <v>29</v>
      </c>
      <c r="H2024" t="s">
        <v>30</v>
      </c>
      <c r="I2024" t="s">
        <v>6154</v>
      </c>
      <c r="J2024" t="s">
        <v>9143</v>
      </c>
      <c r="K2024" t="s">
        <v>9144</v>
      </c>
      <c r="L2024" t="s">
        <v>9156</v>
      </c>
      <c r="M2024" t="s">
        <v>8291</v>
      </c>
      <c r="N2024" t="s">
        <v>1570</v>
      </c>
      <c r="O2024" t="s">
        <v>37</v>
      </c>
      <c r="P2024" t="s">
        <v>9157</v>
      </c>
      <c r="Q2024" t="s">
        <v>38</v>
      </c>
      <c r="R2024" t="s">
        <v>1881</v>
      </c>
      <c r="S2024" t="s">
        <v>9147</v>
      </c>
      <c r="T2024" t="s">
        <v>9158</v>
      </c>
      <c r="U2024" t="s">
        <v>9159</v>
      </c>
      <c r="V2024" t="s">
        <v>9159</v>
      </c>
      <c r="W2024" t="s">
        <v>37</v>
      </c>
      <c r="X2024" t="s">
        <v>37</v>
      </c>
      <c r="Y2024" t="s">
        <v>37</v>
      </c>
      <c r="Z2024" t="s">
        <v>9160</v>
      </c>
      <c r="AA2024" t="s">
        <v>44</v>
      </c>
      <c r="AB2024" t="s">
        <v>44</v>
      </c>
      <c r="AC2024" t="s">
        <v>45</v>
      </c>
      <c r="AD2024" t="s">
        <v>1532</v>
      </c>
      <c r="AE2024" t="s">
        <v>9161</v>
      </c>
      <c r="AF2024" t="s">
        <v>2526</v>
      </c>
      <c r="AG2024">
        <v>622491</v>
      </c>
      <c r="AH2024">
        <v>6.4</v>
      </c>
      <c r="AI2024">
        <v>6.4</v>
      </c>
    </row>
    <row r="2025" spans="1:35" ht="16.850000000000001" customHeight="1">
      <c r="A2025" s="65" t="str">
        <f>IF(L2025="","",IF(COUNTIF(Wip!K:K,L2025)=0,IF(W2025="","KGB","KBB"),IF(AND(_xlfn.IFNA(VLOOKUP(L2025,Wip!K:M,3,0),"")="Y",Q2025="MTCAPPLYCONF"),"On Hold",IF(W2025="","KGB","KBB"))))</f>
        <v>KGB</v>
      </c>
      <c r="B2025" s="65" t="str">
        <f>IF(A2025="on hold", "on hold",
 IF(A2025="KGB", "Standard Shipment",
  IF(IFERROR(IFERROR(VLOOKUP(L2025, List!D:J, 7, 0), VLOOKUP(L2025&amp;"", List!D:J, 7, 0)), 0)=0,
   IF(IFERROR(IFERROR(VLOOKUP(L2025, 'CND List'!$A:$C, 3, 0), VLOOKUP(L2025&amp;"", 'CND List'!$A:$C, 3, 0)), 0)=0,
    IF(A2025="KBB", "-", ""),
    IFERROR(VLOOKUP(L2025, 'CND List'!$A:$C, 3, 0), VLOOKUP(L2025&amp;"", 'CND List'!$A:$C, 3, 0))
   ),
   IFERROR(VLOOKUP(L2025, List!D:J, 7, 0), VLOOKUP(L2025&amp;"", List!D:J, 7, 0))
  )
 )
)</f>
        <v>Standard Shipment</v>
      </c>
      <c r="C2025" s="66" t="str">
        <f t="shared" si="32"/>
        <v>Standard Shipment</v>
      </c>
      <c r="D2025" s="67" t="str">
        <f ca="1">IF(C2025="Local Scrap","Closed",IFERROR(IF(A2025="kgb","Closed",IF(MID(C2025,5,1)="Q","Closed",LOOKUP(TODAY()-W2025, {0,31,91,181,366}, {"0-30天","31-90天","91-180天","181-365天","365天以上"}))), LOOKUP(TODAY()-Z2025, {0,31,91,181,366}, {"0-30天","31-90天","91-180天","181-365天","365天以上"})))</f>
        <v>Closed</v>
      </c>
      <c r="E2025" s="67" t="str" cm="1">
        <f t="array" ref="E2025">IF(A2025&lt;&gt;"kbb", "", IF(IFERROR(VALUE(V2025), 0)=MAX(INDEX(($A$2:$A$4929="kbb")*($L$2:$L$4929=L2025)*IFERROR(VALUE($V$2:$V$4929), 0), 0)), "最新", "歷史重複"))</f>
        <v/>
      </c>
      <c r="F2025" t="s">
        <v>9142</v>
      </c>
      <c r="G2025" t="s">
        <v>29</v>
      </c>
      <c r="H2025" t="s">
        <v>30</v>
      </c>
      <c r="I2025" t="s">
        <v>6154</v>
      </c>
      <c r="J2025" t="s">
        <v>9143</v>
      </c>
      <c r="K2025" t="s">
        <v>9144</v>
      </c>
      <c r="L2025" t="s">
        <v>9162</v>
      </c>
      <c r="M2025" t="s">
        <v>1569</v>
      </c>
      <c r="N2025" t="s">
        <v>1570</v>
      </c>
      <c r="O2025" t="s">
        <v>37</v>
      </c>
      <c r="P2025" t="s">
        <v>9162</v>
      </c>
      <c r="Q2025" t="s">
        <v>38</v>
      </c>
      <c r="R2025" t="s">
        <v>1881</v>
      </c>
      <c r="S2025" t="s">
        <v>9147</v>
      </c>
      <c r="T2025" t="s">
        <v>9163</v>
      </c>
      <c r="U2025" t="s">
        <v>9164</v>
      </c>
      <c r="V2025" t="s">
        <v>9164</v>
      </c>
      <c r="W2025" t="s">
        <v>37</v>
      </c>
      <c r="X2025" t="s">
        <v>37</v>
      </c>
      <c r="Y2025" t="s">
        <v>37</v>
      </c>
      <c r="Z2025" t="s">
        <v>9165</v>
      </c>
      <c r="AA2025" t="s">
        <v>44</v>
      </c>
      <c r="AB2025" t="s">
        <v>44</v>
      </c>
      <c r="AC2025" t="s">
        <v>45</v>
      </c>
      <c r="AD2025" t="s">
        <v>1532</v>
      </c>
      <c r="AE2025" t="s">
        <v>9166</v>
      </c>
      <c r="AF2025" t="s">
        <v>2122</v>
      </c>
      <c r="AG2025">
        <v>622409</v>
      </c>
      <c r="AH2025">
        <v>5.8</v>
      </c>
      <c r="AI2025">
        <v>5.8</v>
      </c>
    </row>
    <row r="2026" spans="1:35" ht="16.850000000000001" customHeight="1">
      <c r="A2026" s="65" t="str">
        <f>IF(L2026="","",IF(COUNTIF(Wip!K:K,L2026)=0,IF(W2026="","KGB","KBB"),IF(AND(_xlfn.IFNA(VLOOKUP(L2026,Wip!K:M,3,0),"")="Y",Q2026="MTCAPPLYCONF"),"On Hold",IF(W2026="","KGB","KBB"))))</f>
        <v>KGB</v>
      </c>
      <c r="B2026" s="65" t="str">
        <f>IF(A2026="on hold", "on hold",
 IF(A2026="KGB", "Standard Shipment",
  IF(IFERROR(IFERROR(VLOOKUP(L2026, List!D:J, 7, 0), VLOOKUP(L2026&amp;"", List!D:J, 7, 0)), 0)=0,
   IF(IFERROR(IFERROR(VLOOKUP(L2026, 'CND List'!$A:$C, 3, 0), VLOOKUP(L2026&amp;"", 'CND List'!$A:$C, 3, 0)), 0)=0,
    IF(A2026="KBB", "-", ""),
    IFERROR(VLOOKUP(L2026, 'CND List'!$A:$C, 3, 0), VLOOKUP(L2026&amp;"", 'CND List'!$A:$C, 3, 0))
   ),
   IFERROR(VLOOKUP(L2026, List!D:J, 7, 0), VLOOKUP(L2026&amp;"", List!D:J, 7, 0))
  )
 )
)</f>
        <v>Standard Shipment</v>
      </c>
      <c r="C2026" s="66" t="str">
        <f t="shared" si="32"/>
        <v>Standard Shipment</v>
      </c>
      <c r="D2026" s="67" t="str">
        <f ca="1">IF(C2026="Local Scrap","Closed",IFERROR(IF(A2026="kgb","Closed",IF(MID(C2026,5,1)="Q","Closed",LOOKUP(TODAY()-W2026, {0,31,91,181,366}, {"0-30天","31-90天","91-180天","181-365天","365天以上"}))), LOOKUP(TODAY()-Z2026, {0,31,91,181,366}, {"0-30天","31-90天","91-180天","181-365天","365天以上"})))</f>
        <v>Closed</v>
      </c>
      <c r="E2026" s="67" t="str" cm="1">
        <f t="array" ref="E2026">IF(A2026&lt;&gt;"kbb", "", IF(IFERROR(VALUE(V2026), 0)=MAX(INDEX(($A$2:$A$4929="kbb")*($L$2:$L$4929=L2026)*IFERROR(VALUE($V$2:$V$4929), 0), 0)), "最新", "歷史重複"))</f>
        <v/>
      </c>
      <c r="F2026" t="s">
        <v>9142</v>
      </c>
      <c r="G2026" t="s">
        <v>29</v>
      </c>
      <c r="H2026" t="s">
        <v>30</v>
      </c>
      <c r="I2026" t="s">
        <v>6154</v>
      </c>
      <c r="J2026" t="s">
        <v>9143</v>
      </c>
      <c r="K2026" t="s">
        <v>9144</v>
      </c>
      <c r="L2026" t="s">
        <v>9167</v>
      </c>
      <c r="M2026" t="s">
        <v>1569</v>
      </c>
      <c r="N2026" t="s">
        <v>1570</v>
      </c>
      <c r="O2026" t="s">
        <v>37</v>
      </c>
      <c r="P2026" t="s">
        <v>9167</v>
      </c>
      <c r="Q2026" t="s">
        <v>38</v>
      </c>
      <c r="R2026" t="s">
        <v>1881</v>
      </c>
      <c r="S2026" t="s">
        <v>9147</v>
      </c>
      <c r="T2026" t="s">
        <v>9168</v>
      </c>
      <c r="U2026" t="s">
        <v>9169</v>
      </c>
      <c r="V2026" t="s">
        <v>9169</v>
      </c>
      <c r="W2026" t="s">
        <v>37</v>
      </c>
      <c r="X2026" t="s">
        <v>37</v>
      </c>
      <c r="Y2026" t="s">
        <v>37</v>
      </c>
      <c r="Z2026" t="s">
        <v>9170</v>
      </c>
      <c r="AA2026" t="s">
        <v>44</v>
      </c>
      <c r="AB2026" t="s">
        <v>44</v>
      </c>
      <c r="AC2026" t="s">
        <v>45</v>
      </c>
      <c r="AD2026" t="s">
        <v>1532</v>
      </c>
      <c r="AE2026" t="s">
        <v>9171</v>
      </c>
      <c r="AF2026" t="s">
        <v>2220</v>
      </c>
      <c r="AG2026">
        <v>622380</v>
      </c>
      <c r="AH2026">
        <v>4.2</v>
      </c>
      <c r="AI2026">
        <v>4.2</v>
      </c>
    </row>
    <row r="2027" spans="1:35" ht="16.850000000000001" customHeight="1">
      <c r="A2027" s="65" t="str">
        <f>IF(L2027="","",IF(COUNTIF(Wip!K:K,L2027)=0,IF(W2027="","KGB","KBB"),IF(AND(_xlfn.IFNA(VLOOKUP(L2027,Wip!K:M,3,0),"")="Y",Q2027="MTCAPPLYCONF"),"On Hold",IF(W2027="","KGB","KBB"))))</f>
        <v>KGB</v>
      </c>
      <c r="B2027" s="65" t="str">
        <f>IF(A2027="on hold", "on hold",
 IF(A2027="KGB", "Standard Shipment",
  IF(IFERROR(IFERROR(VLOOKUP(L2027, List!D:J, 7, 0), VLOOKUP(L2027&amp;"", List!D:J, 7, 0)), 0)=0,
   IF(IFERROR(IFERROR(VLOOKUP(L2027, 'CND List'!$A:$C, 3, 0), VLOOKUP(L2027&amp;"", 'CND List'!$A:$C, 3, 0)), 0)=0,
    IF(A2027="KBB", "-", ""),
    IFERROR(VLOOKUP(L2027, 'CND List'!$A:$C, 3, 0), VLOOKUP(L2027&amp;"", 'CND List'!$A:$C, 3, 0))
   ),
   IFERROR(VLOOKUP(L2027, List!D:J, 7, 0), VLOOKUP(L2027&amp;"", List!D:J, 7, 0))
  )
 )
)</f>
        <v>Standard Shipment</v>
      </c>
      <c r="C2027" s="66" t="str">
        <f t="shared" si="32"/>
        <v>Standard Shipment</v>
      </c>
      <c r="D2027" s="67" t="str">
        <f ca="1">IF(C2027="Local Scrap","Closed",IFERROR(IF(A2027="kgb","Closed",IF(MID(C2027,5,1)="Q","Closed",LOOKUP(TODAY()-W2027, {0,31,91,181,366}, {"0-30天","31-90天","91-180天","181-365天","365天以上"}))), LOOKUP(TODAY()-Z2027, {0,31,91,181,366}, {"0-30天","31-90天","91-180天","181-365天","365天以上"})))</f>
        <v>Closed</v>
      </c>
      <c r="E2027" s="67" t="str" cm="1">
        <f t="array" ref="E2027">IF(A2027&lt;&gt;"kbb", "", IF(IFERROR(VALUE(V2027), 0)=MAX(INDEX(($A$2:$A$4929="kbb")*($L$2:$L$4929=L2027)*IFERROR(VALUE($V$2:$V$4929), 0), 0)), "最新", "歷史重複"))</f>
        <v/>
      </c>
      <c r="F2027" t="s">
        <v>9142</v>
      </c>
      <c r="G2027" t="s">
        <v>29</v>
      </c>
      <c r="H2027" t="s">
        <v>30</v>
      </c>
      <c r="I2027" t="s">
        <v>6154</v>
      </c>
      <c r="J2027" t="s">
        <v>9143</v>
      </c>
      <c r="K2027" t="s">
        <v>9144</v>
      </c>
      <c r="L2027" t="s">
        <v>9172</v>
      </c>
      <c r="M2027" t="s">
        <v>1569</v>
      </c>
      <c r="N2027" t="s">
        <v>1570</v>
      </c>
      <c r="O2027" t="s">
        <v>37</v>
      </c>
      <c r="P2027" t="s">
        <v>9172</v>
      </c>
      <c r="Q2027" t="s">
        <v>38</v>
      </c>
      <c r="R2027" t="s">
        <v>1881</v>
      </c>
      <c r="S2027" t="s">
        <v>9147</v>
      </c>
      <c r="T2027" t="s">
        <v>9173</v>
      </c>
      <c r="U2027" t="s">
        <v>9169</v>
      </c>
      <c r="V2027" t="s">
        <v>9169</v>
      </c>
      <c r="W2027" t="s">
        <v>37</v>
      </c>
      <c r="X2027" t="s">
        <v>37</v>
      </c>
      <c r="Y2027" t="s">
        <v>37</v>
      </c>
      <c r="Z2027" t="s">
        <v>9174</v>
      </c>
      <c r="AA2027" t="s">
        <v>44</v>
      </c>
      <c r="AB2027" t="s">
        <v>44</v>
      </c>
      <c r="AC2027" t="s">
        <v>45</v>
      </c>
      <c r="AD2027" t="s">
        <v>1532</v>
      </c>
      <c r="AE2027" t="s">
        <v>9171</v>
      </c>
      <c r="AF2027" t="s">
        <v>1730</v>
      </c>
      <c r="AG2027">
        <v>622380</v>
      </c>
      <c r="AH2027">
        <v>4.8</v>
      </c>
      <c r="AI2027">
        <v>4.8</v>
      </c>
    </row>
    <row r="2028" spans="1:35" ht="16.850000000000001" customHeight="1">
      <c r="A2028" s="65" t="str">
        <f>IF(L2028="","",IF(COUNTIF(Wip!K:K,L2028)=0,IF(W2028="","KGB","KBB"),IF(AND(_xlfn.IFNA(VLOOKUP(L2028,Wip!K:M,3,0),"")="Y",Q2028="MTCAPPLYCONF"),"On Hold",IF(W2028="","KGB","KBB"))))</f>
        <v>KGB</v>
      </c>
      <c r="B2028" s="65" t="str">
        <f>IF(A2028="on hold", "on hold",
 IF(A2028="KGB", "Standard Shipment",
  IF(IFERROR(IFERROR(VLOOKUP(L2028, List!D:J, 7, 0), VLOOKUP(L2028&amp;"", List!D:J, 7, 0)), 0)=0,
   IF(IFERROR(IFERROR(VLOOKUP(L2028, 'CND List'!$A:$C, 3, 0), VLOOKUP(L2028&amp;"", 'CND List'!$A:$C, 3, 0)), 0)=0,
    IF(A2028="KBB", "-", ""),
    IFERROR(VLOOKUP(L2028, 'CND List'!$A:$C, 3, 0), VLOOKUP(L2028&amp;"", 'CND List'!$A:$C, 3, 0))
   ),
   IFERROR(VLOOKUP(L2028, List!D:J, 7, 0), VLOOKUP(L2028&amp;"", List!D:J, 7, 0))
  )
 )
)</f>
        <v>Standard Shipment</v>
      </c>
      <c r="C2028" s="66" t="str">
        <f t="shared" si="32"/>
        <v>Standard Shipment</v>
      </c>
      <c r="D2028" s="67" t="str">
        <f ca="1">IF(C2028="Local Scrap","Closed",IFERROR(IF(A2028="kgb","Closed",IF(MID(C2028,5,1)="Q","Closed",LOOKUP(TODAY()-W2028, {0,31,91,181,366}, {"0-30天","31-90天","91-180天","181-365天","365天以上"}))), LOOKUP(TODAY()-Z2028, {0,31,91,181,366}, {"0-30天","31-90天","91-180天","181-365天","365天以上"})))</f>
        <v>Closed</v>
      </c>
      <c r="E2028" s="67" t="str" cm="1">
        <f t="array" ref="E2028">IF(A2028&lt;&gt;"kbb", "", IF(IFERROR(VALUE(V2028), 0)=MAX(INDEX(($A$2:$A$4929="kbb")*($L$2:$L$4929=L2028)*IFERROR(VALUE($V$2:$V$4929), 0), 0)), "最新", "歷史重複"))</f>
        <v/>
      </c>
      <c r="F2028" t="s">
        <v>9142</v>
      </c>
      <c r="G2028" t="s">
        <v>29</v>
      </c>
      <c r="H2028" t="s">
        <v>30</v>
      </c>
      <c r="I2028" t="s">
        <v>6154</v>
      </c>
      <c r="J2028" t="s">
        <v>9143</v>
      </c>
      <c r="K2028" t="s">
        <v>9144</v>
      </c>
      <c r="L2028" t="s">
        <v>9175</v>
      </c>
      <c r="M2028" t="s">
        <v>1569</v>
      </c>
      <c r="N2028" t="s">
        <v>1570</v>
      </c>
      <c r="O2028" t="s">
        <v>37</v>
      </c>
      <c r="P2028" t="s">
        <v>9175</v>
      </c>
      <c r="Q2028" t="s">
        <v>38</v>
      </c>
      <c r="R2028" t="s">
        <v>1881</v>
      </c>
      <c r="S2028" t="s">
        <v>9147</v>
      </c>
      <c r="T2028" t="s">
        <v>9176</v>
      </c>
      <c r="U2028" t="s">
        <v>9169</v>
      </c>
      <c r="V2028" t="s">
        <v>9169</v>
      </c>
      <c r="W2028" t="s">
        <v>37</v>
      </c>
      <c r="X2028" t="s">
        <v>37</v>
      </c>
      <c r="Y2028" t="s">
        <v>37</v>
      </c>
      <c r="Z2028" t="s">
        <v>9177</v>
      </c>
      <c r="AA2028" t="s">
        <v>44</v>
      </c>
      <c r="AB2028" t="s">
        <v>44</v>
      </c>
      <c r="AC2028" t="s">
        <v>45</v>
      </c>
      <c r="AD2028" t="s">
        <v>1532</v>
      </c>
      <c r="AE2028" t="s">
        <v>9171</v>
      </c>
      <c r="AF2028" t="s">
        <v>2220</v>
      </c>
      <c r="AG2028">
        <v>622380</v>
      </c>
      <c r="AH2028">
        <v>4.2</v>
      </c>
      <c r="AI2028">
        <v>4.2</v>
      </c>
    </row>
    <row r="2029" spans="1:35" ht="16.850000000000001" customHeight="1">
      <c r="A2029" s="65" t="str">
        <f>IF(L2029="","",IF(COUNTIF(Wip!K:K,L2029)=0,IF(W2029="","KGB","KBB"),IF(AND(_xlfn.IFNA(VLOOKUP(L2029,Wip!K:M,3,0),"")="Y",Q2029="MTCAPPLYCONF"),"On Hold",IF(W2029="","KGB","KBB"))))</f>
        <v>KGB</v>
      </c>
      <c r="B2029" s="65" t="str">
        <f>IF(A2029="on hold", "on hold",
 IF(A2029="KGB", "Standard Shipment",
  IF(IFERROR(IFERROR(VLOOKUP(L2029, List!D:J, 7, 0), VLOOKUP(L2029&amp;"", List!D:J, 7, 0)), 0)=0,
   IF(IFERROR(IFERROR(VLOOKUP(L2029, 'CND List'!$A:$C, 3, 0), VLOOKUP(L2029&amp;"", 'CND List'!$A:$C, 3, 0)), 0)=0,
    IF(A2029="KBB", "-", ""),
    IFERROR(VLOOKUP(L2029, 'CND List'!$A:$C, 3, 0), VLOOKUP(L2029&amp;"", 'CND List'!$A:$C, 3, 0))
   ),
   IFERROR(VLOOKUP(L2029, List!D:J, 7, 0), VLOOKUP(L2029&amp;"", List!D:J, 7, 0))
  )
 )
)</f>
        <v>Standard Shipment</v>
      </c>
      <c r="C2029" s="66" t="str">
        <f t="shared" si="32"/>
        <v>Standard Shipment</v>
      </c>
      <c r="D2029" s="67" t="str">
        <f ca="1">IF(C2029="Local Scrap","Closed",IFERROR(IF(A2029="kgb","Closed",IF(MID(C2029,5,1)="Q","Closed",LOOKUP(TODAY()-W2029, {0,31,91,181,366}, {"0-30天","31-90天","91-180天","181-365天","365天以上"}))), LOOKUP(TODAY()-Z2029, {0,31,91,181,366}, {"0-30天","31-90天","91-180天","181-365天","365天以上"})))</f>
        <v>Closed</v>
      </c>
      <c r="E2029" s="67" t="str" cm="1">
        <f t="array" ref="E2029">IF(A2029&lt;&gt;"kbb", "", IF(IFERROR(VALUE(V2029), 0)=MAX(INDEX(($A$2:$A$4929="kbb")*($L$2:$L$4929=L2029)*IFERROR(VALUE($V$2:$V$4929), 0), 0)), "最新", "歷史重複"))</f>
        <v/>
      </c>
      <c r="F2029" t="s">
        <v>9142</v>
      </c>
      <c r="G2029" t="s">
        <v>29</v>
      </c>
      <c r="H2029" t="s">
        <v>30</v>
      </c>
      <c r="I2029" t="s">
        <v>6154</v>
      </c>
      <c r="J2029" t="s">
        <v>9143</v>
      </c>
      <c r="K2029" t="s">
        <v>9144</v>
      </c>
      <c r="L2029" t="s">
        <v>9178</v>
      </c>
      <c r="M2029" t="s">
        <v>1569</v>
      </c>
      <c r="N2029" t="s">
        <v>1570</v>
      </c>
      <c r="O2029" t="s">
        <v>37</v>
      </c>
      <c r="P2029" t="s">
        <v>9178</v>
      </c>
      <c r="Q2029" t="s">
        <v>38</v>
      </c>
      <c r="R2029" t="s">
        <v>1881</v>
      </c>
      <c r="S2029" t="s">
        <v>9147</v>
      </c>
      <c r="T2029" t="s">
        <v>9179</v>
      </c>
      <c r="U2029" t="s">
        <v>9180</v>
      </c>
      <c r="V2029" t="s">
        <v>9180</v>
      </c>
      <c r="W2029" t="s">
        <v>37</v>
      </c>
      <c r="X2029" t="s">
        <v>37</v>
      </c>
      <c r="Y2029" t="s">
        <v>37</v>
      </c>
      <c r="Z2029" t="s">
        <v>9181</v>
      </c>
      <c r="AA2029" t="s">
        <v>44</v>
      </c>
      <c r="AB2029" t="s">
        <v>44</v>
      </c>
      <c r="AC2029" t="s">
        <v>45</v>
      </c>
      <c r="AD2029" t="s">
        <v>1532</v>
      </c>
      <c r="AE2029" t="s">
        <v>9182</v>
      </c>
      <c r="AF2029" t="s">
        <v>1730</v>
      </c>
      <c r="AG2029">
        <v>622432</v>
      </c>
      <c r="AH2029">
        <v>4.0999999999999996</v>
      </c>
      <c r="AI2029">
        <v>4.0999999999999996</v>
      </c>
    </row>
    <row r="2030" spans="1:35" ht="16.850000000000001" customHeight="1">
      <c r="A2030" s="65" t="str">
        <f>IF(L2030="","",IF(COUNTIF(Wip!K:K,L2030)=0,IF(W2030="","KGB","KBB"),IF(AND(_xlfn.IFNA(VLOOKUP(L2030,Wip!K:M,3,0),"")="Y",Q2030="MTCAPPLYCONF"),"On Hold",IF(W2030="","KGB","KBB"))))</f>
        <v>KGB</v>
      </c>
      <c r="B2030" s="65" t="str">
        <f>IF(A2030="on hold", "on hold",
 IF(A2030="KGB", "Standard Shipment",
  IF(IFERROR(IFERROR(VLOOKUP(L2030, List!D:J, 7, 0), VLOOKUP(L2030&amp;"", List!D:J, 7, 0)), 0)=0,
   IF(IFERROR(IFERROR(VLOOKUP(L2030, 'CND List'!$A:$C, 3, 0), VLOOKUP(L2030&amp;"", 'CND List'!$A:$C, 3, 0)), 0)=0,
    IF(A2030="KBB", "-", ""),
    IFERROR(VLOOKUP(L2030, 'CND List'!$A:$C, 3, 0), VLOOKUP(L2030&amp;"", 'CND List'!$A:$C, 3, 0))
   ),
   IFERROR(VLOOKUP(L2030, List!D:J, 7, 0), VLOOKUP(L2030&amp;"", List!D:J, 7, 0))
  )
 )
)</f>
        <v>Standard Shipment</v>
      </c>
      <c r="C2030" s="66" t="str">
        <f t="shared" si="32"/>
        <v>Standard Shipment</v>
      </c>
      <c r="D2030" s="67" t="str">
        <f ca="1">IF(C2030="Local Scrap","Closed",IFERROR(IF(A2030="kgb","Closed",IF(MID(C2030,5,1)="Q","Closed",LOOKUP(TODAY()-W2030, {0,31,91,181,366}, {"0-30天","31-90天","91-180天","181-365天","365天以上"}))), LOOKUP(TODAY()-Z2030, {0,31,91,181,366}, {"0-30天","31-90天","91-180天","181-365天","365天以上"})))</f>
        <v>Closed</v>
      </c>
      <c r="E2030" s="67" t="str" cm="1">
        <f t="array" ref="E2030">IF(A2030&lt;&gt;"kbb", "", IF(IFERROR(VALUE(V2030), 0)=MAX(INDEX(($A$2:$A$4929="kbb")*($L$2:$L$4929=L2030)*IFERROR(VALUE($V$2:$V$4929), 0), 0)), "最新", "歷史重複"))</f>
        <v/>
      </c>
      <c r="F2030" t="s">
        <v>9142</v>
      </c>
      <c r="G2030" t="s">
        <v>29</v>
      </c>
      <c r="H2030" t="s">
        <v>30</v>
      </c>
      <c r="I2030" t="s">
        <v>6154</v>
      </c>
      <c r="J2030" t="s">
        <v>9143</v>
      </c>
      <c r="K2030" t="s">
        <v>9144</v>
      </c>
      <c r="L2030" t="s">
        <v>9183</v>
      </c>
      <c r="M2030" t="s">
        <v>8291</v>
      </c>
      <c r="N2030" t="s">
        <v>1570</v>
      </c>
      <c r="O2030" t="s">
        <v>37</v>
      </c>
      <c r="P2030" t="s">
        <v>9184</v>
      </c>
      <c r="Q2030" t="s">
        <v>38</v>
      </c>
      <c r="R2030" t="s">
        <v>1881</v>
      </c>
      <c r="S2030" t="s">
        <v>9147</v>
      </c>
      <c r="T2030" t="s">
        <v>9185</v>
      </c>
      <c r="U2030" t="s">
        <v>9149</v>
      </c>
      <c r="V2030" t="s">
        <v>9149</v>
      </c>
      <c r="W2030" t="s">
        <v>37</v>
      </c>
      <c r="X2030" t="s">
        <v>37</v>
      </c>
      <c r="Y2030" t="s">
        <v>37</v>
      </c>
      <c r="Z2030" t="s">
        <v>9186</v>
      </c>
      <c r="AA2030" t="s">
        <v>44</v>
      </c>
      <c r="AB2030" t="s">
        <v>44</v>
      </c>
      <c r="AC2030" t="s">
        <v>45</v>
      </c>
      <c r="AD2030" t="s">
        <v>1532</v>
      </c>
      <c r="AE2030" t="s">
        <v>9151</v>
      </c>
      <c r="AF2030" t="s">
        <v>1918</v>
      </c>
      <c r="AG2030">
        <v>622400</v>
      </c>
      <c r="AH2030">
        <v>5.9</v>
      </c>
      <c r="AI2030">
        <v>5.9</v>
      </c>
    </row>
    <row r="2031" spans="1:35" ht="16.850000000000001" customHeight="1">
      <c r="A2031" s="65" t="str">
        <f>IF(L2031="","",IF(COUNTIF(Wip!K:K,L2031)=0,IF(W2031="","KGB","KBB"),IF(AND(_xlfn.IFNA(VLOOKUP(L2031,Wip!K:M,3,0),"")="Y",Q2031="MTCAPPLYCONF"),"On Hold",IF(W2031="","KGB","KBB"))))</f>
        <v>KBB</v>
      </c>
      <c r="B2031" s="65" t="str">
        <f>IF(A2031="on hold", "on hold",
 IF(A2031="KGB", "Standard Shipment",
  IF(IFERROR(IFERROR(VLOOKUP(L2031, List!D:J, 7, 0), VLOOKUP(L2031&amp;"", List!D:J, 7, 0)), 0)=0,
   IF(IFERROR(IFERROR(VLOOKUP(L2031, 'CND List'!$A:$C, 3, 0), VLOOKUP(L2031&amp;"", 'CND List'!$A:$C, 3, 0)), 0)=0,
    IF(A2031="KBB", "-", ""),
    IFERROR(VLOOKUP(L2031, 'CND List'!$A:$C, 3, 0), VLOOKUP(L2031&amp;"", 'CND List'!$A:$C, 3, 0))
   ),
   IFERROR(VLOOKUP(L2031, List!D:J, 7, 0), VLOOKUP(L2031&amp;"", List!D:J, 7, 0))
  )
 )
)</f>
        <v>-</v>
      </c>
      <c r="C2031" s="66" t="str">
        <f t="shared" si="32"/>
        <v>wait for return customer</v>
      </c>
      <c r="D2031" s="67" t="str">
        <f ca="1">IF(C2031="Local Scrap","Closed",IFERROR(IF(A2031="kgb","Closed",IF(MID(C2031,5,1)="Q","Closed",LOOKUP(TODAY()-W2031, {0,31,91,181,366}, {"0-30天","31-90天","91-180天","181-365天","365天以上"}))), LOOKUP(TODAY()-Z2031, {0,31,91,181,366}, {"0-30天","31-90天","91-180天","181-365天","365天以上"})))</f>
        <v>91-180天</v>
      </c>
      <c r="E2031" s="67" t="str" cm="1">
        <f t="array" ref="E2031">IF(A2031&lt;&gt;"kbb", "", IF(IFERROR(VALUE(V2031), 0)=MAX(INDEX(($A$2:$A$4929="kbb")*($L$2:$L$4929=L2031)*IFERROR(VALUE($V$2:$V$4929), 0), 0)), "最新", "歷史重複"))</f>
        <v>最新</v>
      </c>
      <c r="F2031" t="s">
        <v>9142</v>
      </c>
      <c r="G2031" t="s">
        <v>29</v>
      </c>
      <c r="H2031" t="s">
        <v>30</v>
      </c>
      <c r="I2031" t="s">
        <v>6154</v>
      </c>
      <c r="J2031" t="s">
        <v>9143</v>
      </c>
      <c r="K2031" t="s">
        <v>9144</v>
      </c>
      <c r="L2031" t="s">
        <v>9187</v>
      </c>
      <c r="M2031" t="s">
        <v>1569</v>
      </c>
      <c r="N2031" t="s">
        <v>1570</v>
      </c>
      <c r="O2031" t="s">
        <v>37</v>
      </c>
      <c r="P2031" t="s">
        <v>9187</v>
      </c>
      <c r="Q2031" t="s">
        <v>38</v>
      </c>
      <c r="R2031" t="s">
        <v>1881</v>
      </c>
      <c r="S2031" t="s">
        <v>9147</v>
      </c>
      <c r="T2031" t="s">
        <v>37</v>
      </c>
      <c r="U2031" t="s">
        <v>37</v>
      </c>
      <c r="V2031" t="s">
        <v>9188</v>
      </c>
      <c r="W2031" t="s">
        <v>2806</v>
      </c>
      <c r="X2031" t="s">
        <v>114</v>
      </c>
      <c r="Y2031" t="s">
        <v>9189</v>
      </c>
      <c r="Z2031" t="s">
        <v>9190</v>
      </c>
      <c r="AA2031" t="s">
        <v>44</v>
      </c>
      <c r="AB2031" t="s">
        <v>44</v>
      </c>
      <c r="AC2031" t="s">
        <v>117</v>
      </c>
      <c r="AD2031" t="s">
        <v>1532</v>
      </c>
      <c r="AE2031" t="s">
        <v>37</v>
      </c>
      <c r="AF2031" t="s">
        <v>37</v>
      </c>
      <c r="AG2031" t="s">
        <v>37</v>
      </c>
      <c r="AH2031" t="s">
        <v>37</v>
      </c>
      <c r="AI2031" t="s">
        <v>37</v>
      </c>
    </row>
    <row r="2032" spans="1:35" ht="16.850000000000001" customHeight="1">
      <c r="A2032" s="65" t="str">
        <f>IF(L2032="","",IF(COUNTIF(Wip!K:K,L2032)=0,IF(W2032="","KGB","KBB"),IF(AND(_xlfn.IFNA(VLOOKUP(L2032,Wip!K:M,3,0),"")="Y",Q2032="MTCAPPLYCONF"),"On Hold",IF(W2032="","KGB","KBB"))))</f>
        <v>KGB</v>
      </c>
      <c r="B2032" s="65" t="str">
        <f>IF(A2032="on hold", "on hold",
 IF(A2032="KGB", "Standard Shipment",
  IF(IFERROR(IFERROR(VLOOKUP(L2032, List!D:J, 7, 0), VLOOKUP(L2032&amp;"", List!D:J, 7, 0)), 0)=0,
   IF(IFERROR(IFERROR(VLOOKUP(L2032, 'CND List'!$A:$C, 3, 0), VLOOKUP(L2032&amp;"", 'CND List'!$A:$C, 3, 0)), 0)=0,
    IF(A2032="KBB", "-", ""),
    IFERROR(VLOOKUP(L2032, 'CND List'!$A:$C, 3, 0), VLOOKUP(L2032&amp;"", 'CND List'!$A:$C, 3, 0))
   ),
   IFERROR(VLOOKUP(L2032, List!D:J, 7, 0), VLOOKUP(L2032&amp;"", List!D:J, 7, 0))
  )
 )
)</f>
        <v>Standard Shipment</v>
      </c>
      <c r="C2032" s="66" t="str">
        <f t="shared" si="32"/>
        <v>Standard Shipment</v>
      </c>
      <c r="D2032" s="67" t="str">
        <f ca="1">IF(C2032="Local Scrap","Closed",IFERROR(IF(A2032="kgb","Closed",IF(MID(C2032,5,1)="Q","Closed",LOOKUP(TODAY()-W2032, {0,31,91,181,366}, {"0-30天","31-90天","91-180天","181-365天","365天以上"}))), LOOKUP(TODAY()-Z2032, {0,31,91,181,366}, {"0-30天","31-90天","91-180天","181-365天","365天以上"})))</f>
        <v>Closed</v>
      </c>
      <c r="E2032" s="67" t="str" cm="1">
        <f t="array" ref="E2032">IF(A2032&lt;&gt;"kbb", "", IF(IFERROR(VALUE(V2032), 0)=MAX(INDEX(($A$2:$A$4929="kbb")*($L$2:$L$4929=L2032)*IFERROR(VALUE($V$2:$V$4929), 0), 0)), "最新", "歷史重複"))</f>
        <v/>
      </c>
      <c r="F2032" t="s">
        <v>9142</v>
      </c>
      <c r="G2032" t="s">
        <v>29</v>
      </c>
      <c r="H2032" t="s">
        <v>30</v>
      </c>
      <c r="I2032" t="s">
        <v>6154</v>
      </c>
      <c r="J2032" t="s">
        <v>9143</v>
      </c>
      <c r="K2032" t="s">
        <v>9144</v>
      </c>
      <c r="L2032" t="s">
        <v>9191</v>
      </c>
      <c r="M2032" t="s">
        <v>8291</v>
      </c>
      <c r="N2032" t="s">
        <v>1570</v>
      </c>
      <c r="O2032" t="s">
        <v>37</v>
      </c>
      <c r="P2032" t="s">
        <v>9192</v>
      </c>
      <c r="Q2032" t="s">
        <v>38</v>
      </c>
      <c r="R2032" t="s">
        <v>1881</v>
      </c>
      <c r="S2032" t="s">
        <v>9147</v>
      </c>
      <c r="T2032" t="s">
        <v>9193</v>
      </c>
      <c r="U2032" t="s">
        <v>9149</v>
      </c>
      <c r="V2032" t="s">
        <v>9149</v>
      </c>
      <c r="W2032" t="s">
        <v>37</v>
      </c>
      <c r="X2032" t="s">
        <v>37</v>
      </c>
      <c r="Y2032" t="s">
        <v>37</v>
      </c>
      <c r="Z2032" t="s">
        <v>9194</v>
      </c>
      <c r="AA2032" t="s">
        <v>44</v>
      </c>
      <c r="AB2032" t="s">
        <v>44</v>
      </c>
      <c r="AC2032" t="s">
        <v>45</v>
      </c>
      <c r="AD2032" t="s">
        <v>1532</v>
      </c>
      <c r="AE2032" t="s">
        <v>9151</v>
      </c>
      <c r="AF2032" t="s">
        <v>1918</v>
      </c>
      <c r="AG2032">
        <v>622400</v>
      </c>
      <c r="AH2032">
        <v>5.9</v>
      </c>
      <c r="AI2032">
        <v>5.9</v>
      </c>
    </row>
    <row r="2033" spans="1:35" ht="16.850000000000001" customHeight="1">
      <c r="A2033" s="65" t="str">
        <f>IF(L2033="","",IF(COUNTIF(Wip!K:K,L2033)=0,IF(W2033="","KGB","KBB"),IF(AND(_xlfn.IFNA(VLOOKUP(L2033,Wip!K:M,3,0),"")="Y",Q2033="MTCAPPLYCONF"),"On Hold",IF(W2033="","KGB","KBB"))))</f>
        <v>KGB</v>
      </c>
      <c r="B2033" s="65" t="str">
        <f>IF(A2033="on hold", "on hold",
 IF(A2033="KGB", "Standard Shipment",
  IF(IFERROR(IFERROR(VLOOKUP(L2033, List!D:J, 7, 0), VLOOKUP(L2033&amp;"", List!D:J, 7, 0)), 0)=0,
   IF(IFERROR(IFERROR(VLOOKUP(L2033, 'CND List'!$A:$C, 3, 0), VLOOKUP(L2033&amp;"", 'CND List'!$A:$C, 3, 0)), 0)=0,
    IF(A2033="KBB", "-", ""),
    IFERROR(VLOOKUP(L2033, 'CND List'!$A:$C, 3, 0), VLOOKUP(L2033&amp;"", 'CND List'!$A:$C, 3, 0))
   ),
   IFERROR(VLOOKUP(L2033, List!D:J, 7, 0), VLOOKUP(L2033&amp;"", List!D:J, 7, 0))
  )
 )
)</f>
        <v>Standard Shipment</v>
      </c>
      <c r="C2033" s="66" t="str">
        <f t="shared" si="32"/>
        <v>Standard Shipment</v>
      </c>
      <c r="D2033" s="67" t="str">
        <f ca="1">IF(C2033="Local Scrap","Closed",IFERROR(IF(A2033="kgb","Closed",IF(MID(C2033,5,1)="Q","Closed",LOOKUP(TODAY()-W2033, {0,31,91,181,366}, {"0-30天","31-90天","91-180天","181-365天","365天以上"}))), LOOKUP(TODAY()-Z2033, {0,31,91,181,366}, {"0-30天","31-90天","91-180天","181-365天","365天以上"})))</f>
        <v>Closed</v>
      </c>
      <c r="E2033" s="67" t="str" cm="1">
        <f t="array" ref="E2033">IF(A2033&lt;&gt;"kbb", "", IF(IFERROR(VALUE(V2033), 0)=MAX(INDEX(($A$2:$A$4929="kbb")*($L$2:$L$4929=L2033)*IFERROR(VALUE($V$2:$V$4929), 0), 0)), "最新", "歷史重複"))</f>
        <v/>
      </c>
      <c r="F2033" t="s">
        <v>9142</v>
      </c>
      <c r="G2033" t="s">
        <v>29</v>
      </c>
      <c r="H2033" t="s">
        <v>30</v>
      </c>
      <c r="I2033" t="s">
        <v>6154</v>
      </c>
      <c r="J2033" t="s">
        <v>9143</v>
      </c>
      <c r="K2033" t="s">
        <v>9144</v>
      </c>
      <c r="L2033" t="s">
        <v>9195</v>
      </c>
      <c r="M2033" t="s">
        <v>8291</v>
      </c>
      <c r="N2033" t="s">
        <v>1570</v>
      </c>
      <c r="O2033" t="s">
        <v>37</v>
      </c>
      <c r="P2033" t="s">
        <v>9196</v>
      </c>
      <c r="Q2033" t="s">
        <v>38</v>
      </c>
      <c r="R2033" t="s">
        <v>1881</v>
      </c>
      <c r="S2033" t="s">
        <v>9147</v>
      </c>
      <c r="T2033" t="s">
        <v>9197</v>
      </c>
      <c r="U2033" t="s">
        <v>9198</v>
      </c>
      <c r="V2033" t="s">
        <v>9198</v>
      </c>
      <c r="W2033" t="s">
        <v>37</v>
      </c>
      <c r="X2033" t="s">
        <v>37</v>
      </c>
      <c r="Y2033" t="s">
        <v>37</v>
      </c>
      <c r="Z2033" t="s">
        <v>9199</v>
      </c>
      <c r="AA2033" t="s">
        <v>44</v>
      </c>
      <c r="AB2033" t="s">
        <v>44</v>
      </c>
      <c r="AC2033" t="s">
        <v>45</v>
      </c>
      <c r="AD2033" t="s">
        <v>1532</v>
      </c>
      <c r="AE2033" t="s">
        <v>9200</v>
      </c>
      <c r="AF2033" t="s">
        <v>4994</v>
      </c>
      <c r="AG2033">
        <v>622501</v>
      </c>
      <c r="AH2033">
        <v>6.4</v>
      </c>
      <c r="AI2033">
        <v>6.4</v>
      </c>
    </row>
    <row r="2034" spans="1:35" ht="16.850000000000001" customHeight="1">
      <c r="A2034" s="65" t="str">
        <f>IF(L2034="","",IF(COUNTIF(Wip!K:K,L2034)=0,IF(W2034="","KGB","KBB"),IF(AND(_xlfn.IFNA(VLOOKUP(L2034,Wip!K:M,3,0),"")="Y",Q2034="MTCAPPLYCONF"),"On Hold",IF(W2034="","KGB","KBB"))))</f>
        <v>KGB</v>
      </c>
      <c r="B2034" s="65" t="str">
        <f>IF(A2034="on hold", "on hold",
 IF(A2034="KGB", "Standard Shipment",
  IF(IFERROR(IFERROR(VLOOKUP(L2034, List!D:J, 7, 0), VLOOKUP(L2034&amp;"", List!D:J, 7, 0)), 0)=0,
   IF(IFERROR(IFERROR(VLOOKUP(L2034, 'CND List'!$A:$C, 3, 0), VLOOKUP(L2034&amp;"", 'CND List'!$A:$C, 3, 0)), 0)=0,
    IF(A2034="KBB", "-", ""),
    IFERROR(VLOOKUP(L2034, 'CND List'!$A:$C, 3, 0), VLOOKUP(L2034&amp;"", 'CND List'!$A:$C, 3, 0))
   ),
   IFERROR(VLOOKUP(L2034, List!D:J, 7, 0), VLOOKUP(L2034&amp;"", List!D:J, 7, 0))
  )
 )
)</f>
        <v>Standard Shipment</v>
      </c>
      <c r="C2034" s="66" t="str">
        <f t="shared" si="32"/>
        <v>Standard Shipment</v>
      </c>
      <c r="D2034" s="67" t="str">
        <f ca="1">IF(C2034="Local Scrap","Closed",IFERROR(IF(A2034="kgb","Closed",IF(MID(C2034,5,1)="Q","Closed",LOOKUP(TODAY()-W2034, {0,31,91,181,366}, {"0-30天","31-90天","91-180天","181-365天","365天以上"}))), LOOKUP(TODAY()-Z2034, {0,31,91,181,366}, {"0-30天","31-90天","91-180天","181-365天","365天以上"})))</f>
        <v>Closed</v>
      </c>
      <c r="E2034" s="67" t="str" cm="1">
        <f t="array" ref="E2034">IF(A2034&lt;&gt;"kbb", "", IF(IFERROR(VALUE(V2034), 0)=MAX(INDEX(($A$2:$A$4929="kbb")*($L$2:$L$4929=L2034)*IFERROR(VALUE($V$2:$V$4929), 0), 0)), "最新", "歷史重複"))</f>
        <v/>
      </c>
      <c r="F2034" t="s">
        <v>9142</v>
      </c>
      <c r="G2034" t="s">
        <v>29</v>
      </c>
      <c r="H2034" t="s">
        <v>30</v>
      </c>
      <c r="I2034" t="s">
        <v>6154</v>
      </c>
      <c r="J2034" t="s">
        <v>9143</v>
      </c>
      <c r="K2034" t="s">
        <v>9144</v>
      </c>
      <c r="L2034" t="s">
        <v>9201</v>
      </c>
      <c r="M2034" t="s">
        <v>1575</v>
      </c>
      <c r="N2034" t="s">
        <v>1576</v>
      </c>
      <c r="O2034" t="s">
        <v>37</v>
      </c>
      <c r="P2034" t="s">
        <v>9202</v>
      </c>
      <c r="Q2034" t="s">
        <v>38</v>
      </c>
      <c r="R2034" t="s">
        <v>1881</v>
      </c>
      <c r="S2034" t="s">
        <v>9147</v>
      </c>
      <c r="T2034" t="s">
        <v>9203</v>
      </c>
      <c r="U2034" t="s">
        <v>9204</v>
      </c>
      <c r="V2034" t="s">
        <v>9204</v>
      </c>
      <c r="W2034" t="s">
        <v>37</v>
      </c>
      <c r="X2034" t="s">
        <v>37</v>
      </c>
      <c r="Y2034" t="s">
        <v>37</v>
      </c>
      <c r="Z2034" t="s">
        <v>9205</v>
      </c>
      <c r="AA2034" t="s">
        <v>44</v>
      </c>
      <c r="AB2034" t="s">
        <v>44</v>
      </c>
      <c r="AC2034" t="s">
        <v>45</v>
      </c>
      <c r="AD2034" t="s">
        <v>1532</v>
      </c>
      <c r="AE2034" t="s">
        <v>9206</v>
      </c>
      <c r="AF2034" t="s">
        <v>48</v>
      </c>
      <c r="AG2034">
        <v>622522</v>
      </c>
      <c r="AH2034">
        <v>5.8</v>
      </c>
      <c r="AI2034">
        <v>5.8</v>
      </c>
    </row>
    <row r="2035" spans="1:35" ht="16.850000000000001" customHeight="1">
      <c r="A2035" s="65" t="str">
        <f>IF(L2035="","",IF(COUNTIF(Wip!K:K,L2035)=0,IF(W2035="","KGB","KBB"),IF(AND(_xlfn.IFNA(VLOOKUP(L2035,Wip!K:M,3,0),"")="Y",Q2035="MTCAPPLYCONF"),"On Hold",IF(W2035="","KGB","KBB"))))</f>
        <v>On Hold</v>
      </c>
      <c r="B2035" s="65" t="str">
        <f>IF(A2035="on hold", "on hold",
 IF(A2035="KGB", "Standard Shipment",
  IF(IFERROR(IFERROR(VLOOKUP(L2035, List!D:J, 7, 0), VLOOKUP(L2035&amp;"", List!D:J, 7, 0)), 0)=0,
   IF(IFERROR(IFERROR(VLOOKUP(L2035, 'CND List'!$A:$C, 3, 0), VLOOKUP(L2035&amp;"", 'CND List'!$A:$C, 3, 0)), 0)=0,
    IF(A2035="KBB", "-", ""),
    IFERROR(VLOOKUP(L2035, 'CND List'!$A:$C, 3, 0), VLOOKUP(L2035&amp;"", 'CND List'!$A:$C, 3, 0))
   ),
   IFERROR(VLOOKUP(L2035, List!D:J, 7, 0), VLOOKUP(L2035&amp;"", List!D:J, 7, 0))
  )
 )
)</f>
        <v>on hold</v>
      </c>
      <c r="C2035" s="66" t="str">
        <f t="shared" si="32"/>
        <v>on hold</v>
      </c>
      <c r="D2035" s="67" t="str">
        <f ca="1">IF(C2035="Local Scrap","Closed",IFERROR(IF(A2035="kgb","Closed",IF(MID(C2035,5,1)="Q","Closed",LOOKUP(TODAY()-W2035, {0,31,91,181,366}, {"0-30天","31-90天","91-180天","181-365天","365天以上"}))), LOOKUP(TODAY()-Z2035, {0,31,91,181,366}, {"0-30天","31-90天","91-180天","181-365天","365天以上"})))</f>
        <v>91-180天</v>
      </c>
      <c r="E2035" s="67" t="str" cm="1">
        <f t="array" ref="E2035">IF(A2035&lt;&gt;"kbb", "", IF(IFERROR(VALUE(V2035), 0)=MAX(INDEX(($A$2:$A$4929="kbb")*($L$2:$L$4929=L2035)*IFERROR(VALUE($V$2:$V$4929), 0), 0)), "最新", "歷史重複"))</f>
        <v/>
      </c>
      <c r="F2035" t="s">
        <v>9142</v>
      </c>
      <c r="G2035" t="s">
        <v>29</v>
      </c>
      <c r="H2035" t="s">
        <v>30</v>
      </c>
      <c r="I2035" t="s">
        <v>6154</v>
      </c>
      <c r="J2035" t="s">
        <v>9143</v>
      </c>
      <c r="K2035" t="s">
        <v>9144</v>
      </c>
      <c r="L2035" t="s">
        <v>9207</v>
      </c>
      <c r="M2035" t="s">
        <v>8291</v>
      </c>
      <c r="N2035" t="s">
        <v>1570</v>
      </c>
      <c r="O2035" t="s">
        <v>37</v>
      </c>
      <c r="P2035" t="s">
        <v>9207</v>
      </c>
      <c r="Q2035" t="s">
        <v>2309</v>
      </c>
      <c r="R2035" t="s">
        <v>1881</v>
      </c>
      <c r="S2035" t="s">
        <v>9147</v>
      </c>
      <c r="T2035" t="s">
        <v>37</v>
      </c>
      <c r="U2035" t="s">
        <v>37</v>
      </c>
      <c r="V2035" t="s">
        <v>37</v>
      </c>
      <c r="W2035" t="s">
        <v>37</v>
      </c>
      <c r="X2035" t="s">
        <v>37</v>
      </c>
      <c r="Y2035" t="s">
        <v>37</v>
      </c>
      <c r="Z2035" t="s">
        <v>9208</v>
      </c>
      <c r="AA2035" t="s">
        <v>44</v>
      </c>
      <c r="AB2035" t="s">
        <v>44</v>
      </c>
      <c r="AC2035" t="s">
        <v>45</v>
      </c>
      <c r="AD2035" t="s">
        <v>1532</v>
      </c>
      <c r="AE2035" t="s">
        <v>37</v>
      </c>
      <c r="AF2035" t="s">
        <v>37</v>
      </c>
      <c r="AG2035" t="s">
        <v>37</v>
      </c>
      <c r="AH2035" t="s">
        <v>37</v>
      </c>
      <c r="AI2035" t="s">
        <v>37</v>
      </c>
    </row>
    <row r="2036" spans="1:35" ht="16.850000000000001" customHeight="1">
      <c r="A2036" s="65" t="str">
        <f>IF(L2036="","",IF(COUNTIF(Wip!K:K,L2036)=0,IF(W2036="","KGB","KBB"),IF(AND(_xlfn.IFNA(VLOOKUP(L2036,Wip!K:M,3,0),"")="Y",Q2036="MTCAPPLYCONF"),"On Hold",IF(W2036="","KGB","KBB"))))</f>
        <v>KGB</v>
      </c>
      <c r="B2036" s="65" t="str">
        <f>IF(A2036="on hold", "on hold",
 IF(A2036="KGB", "Standard Shipment",
  IF(IFERROR(IFERROR(VLOOKUP(L2036, List!D:J, 7, 0), VLOOKUP(L2036&amp;"", List!D:J, 7, 0)), 0)=0,
   IF(IFERROR(IFERROR(VLOOKUP(L2036, 'CND List'!$A:$C, 3, 0), VLOOKUP(L2036&amp;"", 'CND List'!$A:$C, 3, 0)), 0)=0,
    IF(A2036="KBB", "-", ""),
    IFERROR(VLOOKUP(L2036, 'CND List'!$A:$C, 3, 0), VLOOKUP(L2036&amp;"", 'CND List'!$A:$C, 3, 0))
   ),
   IFERROR(VLOOKUP(L2036, List!D:J, 7, 0), VLOOKUP(L2036&amp;"", List!D:J, 7, 0))
  )
 )
)</f>
        <v>Standard Shipment</v>
      </c>
      <c r="C2036" s="66" t="str">
        <f t="shared" si="32"/>
        <v>Standard Shipment</v>
      </c>
      <c r="D2036" s="67" t="str">
        <f ca="1">IF(C2036="Local Scrap","Closed",IFERROR(IF(A2036="kgb","Closed",IF(MID(C2036,5,1)="Q","Closed",LOOKUP(TODAY()-W2036, {0,31,91,181,366}, {"0-30天","31-90天","91-180天","181-365天","365天以上"}))), LOOKUP(TODAY()-Z2036, {0,31,91,181,366}, {"0-30天","31-90天","91-180天","181-365天","365天以上"})))</f>
        <v>Closed</v>
      </c>
      <c r="E2036" s="67" t="str" cm="1">
        <f t="array" ref="E2036">IF(A2036&lt;&gt;"kbb", "", IF(IFERROR(VALUE(V2036), 0)=MAX(INDEX(($A$2:$A$4929="kbb")*($L$2:$L$4929=L2036)*IFERROR(VALUE($V$2:$V$4929), 0), 0)), "最新", "歷史重複"))</f>
        <v/>
      </c>
      <c r="F2036" t="s">
        <v>9142</v>
      </c>
      <c r="G2036" t="s">
        <v>29</v>
      </c>
      <c r="H2036" t="s">
        <v>30</v>
      </c>
      <c r="I2036" t="s">
        <v>6154</v>
      </c>
      <c r="J2036" t="s">
        <v>9143</v>
      </c>
      <c r="K2036" t="s">
        <v>9144</v>
      </c>
      <c r="L2036" t="s">
        <v>9209</v>
      </c>
      <c r="M2036" t="s">
        <v>1569</v>
      </c>
      <c r="N2036" t="s">
        <v>1570</v>
      </c>
      <c r="O2036" t="s">
        <v>37</v>
      </c>
      <c r="P2036" t="s">
        <v>9209</v>
      </c>
      <c r="Q2036" t="s">
        <v>38</v>
      </c>
      <c r="R2036" t="s">
        <v>1881</v>
      </c>
      <c r="S2036" t="s">
        <v>9147</v>
      </c>
      <c r="T2036" t="s">
        <v>9210</v>
      </c>
      <c r="U2036" t="s">
        <v>9169</v>
      </c>
      <c r="V2036" t="s">
        <v>9169</v>
      </c>
      <c r="W2036" t="s">
        <v>37</v>
      </c>
      <c r="X2036" t="s">
        <v>37</v>
      </c>
      <c r="Y2036" t="s">
        <v>37</v>
      </c>
      <c r="Z2036" t="s">
        <v>9211</v>
      </c>
      <c r="AA2036" t="s">
        <v>44</v>
      </c>
      <c r="AB2036" t="s">
        <v>44</v>
      </c>
      <c r="AC2036" t="s">
        <v>45</v>
      </c>
      <c r="AD2036" t="s">
        <v>1532</v>
      </c>
      <c r="AE2036" t="s">
        <v>9171</v>
      </c>
      <c r="AF2036" t="s">
        <v>2220</v>
      </c>
      <c r="AG2036">
        <v>622380</v>
      </c>
      <c r="AH2036">
        <v>4.2</v>
      </c>
      <c r="AI2036">
        <v>4.2</v>
      </c>
    </row>
    <row r="2037" spans="1:35" ht="16.850000000000001" customHeight="1">
      <c r="A2037" s="65" t="str">
        <f>IF(L2037="","",IF(COUNTIF(Wip!K:K,L2037)=0,IF(W2037="","KGB","KBB"),IF(AND(_xlfn.IFNA(VLOOKUP(L2037,Wip!K:M,3,0),"")="Y",Q2037="MTCAPPLYCONF"),"On Hold",IF(W2037="","KGB","KBB"))))</f>
        <v>KBB</v>
      </c>
      <c r="B2037" s="65">
        <f>IF(A2037="on hold", "on hold",
 IF(A2037="KGB", "Standard Shipment",
  IF(IFERROR(IFERROR(VLOOKUP(L2037, List!D:J, 7, 0), VLOOKUP(L2037&amp;"", List!D:J, 7, 0)), 0)=0,
   IF(IFERROR(IFERROR(VLOOKUP(L2037, 'CND List'!$A:$C, 3, 0), VLOOKUP(L2037&amp;"", 'CND List'!$A:$C, 3, 0)), 0)=0,
    IF(A2037="KBB", "-", ""),
    IFERROR(VLOOKUP(L2037, 'CND List'!$A:$C, 3, 0), VLOOKUP(L2037&amp;"", 'CND List'!$A:$C, 3, 0))
   ),
   IFERROR(VLOOKUP(L2037, List!D:J, 7, 0), VLOOKUP(L2037&amp;"", List!D:J, 7, 0))
  )
 )
)</f>
        <v>46126</v>
      </c>
      <c r="C2037" s="66" t="str">
        <f t="shared" si="32"/>
        <v>2026Q2</v>
      </c>
      <c r="D2037" s="67" t="str">
        <f ca="1">IF(C2037="Local Scrap","Closed",IFERROR(IF(A2037="kgb","Closed",IF(MID(C2037,5,1)="Q","Closed",LOOKUP(TODAY()-W2037, {0,31,91,181,366}, {"0-30天","31-90天","91-180天","181-365天","365天以上"}))), LOOKUP(TODAY()-Z2037, {0,31,91,181,366}, {"0-30天","31-90天","91-180天","181-365天","365天以上"})))</f>
        <v>Closed</v>
      </c>
      <c r="E2037" s="67" t="str" cm="1">
        <f t="array" ref="E2037">IF(A2037&lt;&gt;"kbb", "", IF(IFERROR(VALUE(V2037), 0)=MAX(INDEX(($A$2:$A$4929="kbb")*($L$2:$L$4929=L2037)*IFERROR(VALUE($V$2:$V$4929), 0), 0)), "最新", "歷史重複"))</f>
        <v>最新</v>
      </c>
      <c r="F2037" t="s">
        <v>9212</v>
      </c>
      <c r="G2037" t="s">
        <v>29</v>
      </c>
      <c r="H2037" t="s">
        <v>30</v>
      </c>
      <c r="I2037" t="s">
        <v>6154</v>
      </c>
      <c r="J2037" t="s">
        <v>9213</v>
      </c>
      <c r="K2037" t="s">
        <v>9214</v>
      </c>
      <c r="L2037" t="s">
        <v>9215</v>
      </c>
      <c r="M2037" t="s">
        <v>205</v>
      </c>
      <c r="N2037" t="s">
        <v>206</v>
      </c>
      <c r="O2037" t="s">
        <v>37</v>
      </c>
      <c r="P2037" t="s">
        <v>9215</v>
      </c>
      <c r="Q2037" t="s">
        <v>38</v>
      </c>
      <c r="R2037" t="s">
        <v>1881</v>
      </c>
      <c r="S2037" t="s">
        <v>9216</v>
      </c>
      <c r="T2037" t="s">
        <v>37</v>
      </c>
      <c r="U2037" t="s">
        <v>37</v>
      </c>
      <c r="V2037" t="s">
        <v>9217</v>
      </c>
      <c r="W2037" t="s">
        <v>113</v>
      </c>
      <c r="X2037" t="s">
        <v>114</v>
      </c>
      <c r="Y2037" t="s">
        <v>9218</v>
      </c>
      <c r="Z2037" t="s">
        <v>9219</v>
      </c>
      <c r="AA2037" t="s">
        <v>44</v>
      </c>
      <c r="AB2037" t="s">
        <v>44</v>
      </c>
      <c r="AC2037" t="s">
        <v>117</v>
      </c>
      <c r="AD2037" t="s">
        <v>190</v>
      </c>
      <c r="AE2037" t="s">
        <v>37</v>
      </c>
      <c r="AF2037" t="s">
        <v>37</v>
      </c>
      <c r="AG2037" t="s">
        <v>37</v>
      </c>
      <c r="AH2037" t="s">
        <v>37</v>
      </c>
      <c r="AI2037" t="s">
        <v>37</v>
      </c>
    </row>
    <row r="2038" spans="1:35" ht="16.850000000000001" customHeight="1">
      <c r="A2038" s="65" t="str">
        <f>IF(L2038="","",IF(COUNTIF(Wip!K:K,L2038)=0,IF(W2038="","KGB","KBB"),IF(AND(_xlfn.IFNA(VLOOKUP(L2038,Wip!K:M,3,0),"")="Y",Q2038="MTCAPPLYCONF"),"On Hold",IF(W2038="","KGB","KBB"))))</f>
        <v>KGB</v>
      </c>
      <c r="B2038" s="65" t="str">
        <f>IF(A2038="on hold", "on hold",
 IF(A2038="KGB", "Standard Shipment",
  IF(IFERROR(IFERROR(VLOOKUP(L2038, List!D:J, 7, 0), VLOOKUP(L2038&amp;"", List!D:J, 7, 0)), 0)=0,
   IF(IFERROR(IFERROR(VLOOKUP(L2038, 'CND List'!$A:$C, 3, 0), VLOOKUP(L2038&amp;"", 'CND List'!$A:$C, 3, 0)), 0)=0,
    IF(A2038="KBB", "-", ""),
    IFERROR(VLOOKUP(L2038, 'CND List'!$A:$C, 3, 0), VLOOKUP(L2038&amp;"", 'CND List'!$A:$C, 3, 0))
   ),
   IFERROR(VLOOKUP(L2038, List!D:J, 7, 0), VLOOKUP(L2038&amp;"", List!D:J, 7, 0))
  )
 )
)</f>
        <v>Standard Shipment</v>
      </c>
      <c r="C2038" s="66" t="str">
        <f t="shared" si="32"/>
        <v>Standard Shipment</v>
      </c>
      <c r="D2038" s="67" t="str">
        <f ca="1">IF(C2038="Local Scrap","Closed",IFERROR(IF(A2038="kgb","Closed",IF(MID(C2038,5,1)="Q","Closed",LOOKUP(TODAY()-W2038, {0,31,91,181,366}, {"0-30天","31-90天","91-180天","181-365天","365天以上"}))), LOOKUP(TODAY()-Z2038, {0,31,91,181,366}, {"0-30天","31-90天","91-180天","181-365天","365天以上"})))</f>
        <v>Closed</v>
      </c>
      <c r="E2038" s="67" t="str" cm="1">
        <f t="array" ref="E2038">IF(A2038&lt;&gt;"kbb", "", IF(IFERROR(VALUE(V2038), 0)=MAX(INDEX(($A$2:$A$4929="kbb")*($L$2:$L$4929=L2038)*IFERROR(VALUE($V$2:$V$4929), 0), 0)), "最新", "歷史重複"))</f>
        <v/>
      </c>
      <c r="F2038" t="s">
        <v>9212</v>
      </c>
      <c r="G2038" t="s">
        <v>29</v>
      </c>
      <c r="H2038" t="s">
        <v>30</v>
      </c>
      <c r="I2038" t="s">
        <v>6154</v>
      </c>
      <c r="J2038" t="s">
        <v>9213</v>
      </c>
      <c r="K2038" t="s">
        <v>9214</v>
      </c>
      <c r="L2038" t="s">
        <v>9220</v>
      </c>
      <c r="M2038" t="s">
        <v>438</v>
      </c>
      <c r="N2038" t="s">
        <v>439</v>
      </c>
      <c r="O2038" t="s">
        <v>37</v>
      </c>
      <c r="P2038" t="s">
        <v>9221</v>
      </c>
      <c r="Q2038" t="s">
        <v>38</v>
      </c>
      <c r="R2038" t="s">
        <v>1881</v>
      </c>
      <c r="S2038" t="s">
        <v>9222</v>
      </c>
      <c r="T2038" t="s">
        <v>9223</v>
      </c>
      <c r="U2038" t="s">
        <v>9224</v>
      </c>
      <c r="V2038" t="s">
        <v>9224</v>
      </c>
      <c r="W2038" t="s">
        <v>37</v>
      </c>
      <c r="X2038" t="s">
        <v>37</v>
      </c>
      <c r="Y2038" t="s">
        <v>37</v>
      </c>
      <c r="Z2038" t="s">
        <v>9225</v>
      </c>
      <c r="AA2038" t="s">
        <v>44</v>
      </c>
      <c r="AB2038" t="s">
        <v>44</v>
      </c>
      <c r="AC2038" t="s">
        <v>45</v>
      </c>
      <c r="AD2038" t="s">
        <v>443</v>
      </c>
      <c r="AE2038" t="s">
        <v>9226</v>
      </c>
      <c r="AF2038" t="s">
        <v>48</v>
      </c>
      <c r="AG2038">
        <v>622233</v>
      </c>
      <c r="AH2038">
        <v>4.5999999999999996</v>
      </c>
      <c r="AI2038">
        <v>4.5999999999999996</v>
      </c>
    </row>
    <row r="2039" spans="1:35" ht="16.850000000000001" customHeight="1">
      <c r="A2039" s="65" t="str">
        <f>IF(L2039="","",IF(COUNTIF(Wip!K:K,L2039)=0,IF(W2039="","KGB","KBB"),IF(AND(_xlfn.IFNA(VLOOKUP(L2039,Wip!K:M,3,0),"")="Y",Q2039="MTCAPPLYCONF"),"On Hold",IF(W2039="","KGB","KBB"))))</f>
        <v>KBB</v>
      </c>
      <c r="B2039" s="65" t="str">
        <f>IF(A2039="on hold", "on hold",
 IF(A2039="KGB", "Standard Shipment",
  IF(IFERROR(IFERROR(VLOOKUP(L2039, List!D:J, 7, 0), VLOOKUP(L2039&amp;"", List!D:J, 7, 0)), 0)=0,
   IF(IFERROR(IFERROR(VLOOKUP(L2039, 'CND List'!$A:$C, 3, 0), VLOOKUP(L2039&amp;"", 'CND List'!$A:$C, 3, 0)), 0)=0,
    IF(A2039="KBB", "-", ""),
    IFERROR(VLOOKUP(L2039, 'CND List'!$A:$C, 3, 0), VLOOKUP(L2039&amp;"", 'CND List'!$A:$C, 3, 0))
   ),
   IFERROR(VLOOKUP(L2039, List!D:J, 7, 0), VLOOKUP(L2039&amp;"", List!D:J, 7, 0))
  )
 )
)</f>
        <v>-</v>
      </c>
      <c r="C2039" s="66" t="str">
        <f t="shared" si="32"/>
        <v>wait for return customer</v>
      </c>
      <c r="D2039" s="67" t="str">
        <f ca="1">IF(C2039="Local Scrap","Closed",IFERROR(IF(A2039="kgb","Closed",IF(MID(C2039,5,1)="Q","Closed",LOOKUP(TODAY()-W2039, {0,31,91,181,366}, {"0-30天","31-90天","91-180天","181-365天","365天以上"}))), LOOKUP(TODAY()-Z2039, {0,31,91,181,366}, {"0-30天","31-90天","91-180天","181-365天","365天以上"})))</f>
        <v>181-365天</v>
      </c>
      <c r="E2039" s="67" t="str" cm="1">
        <f t="array" ref="E2039">IF(A2039&lt;&gt;"kbb", "", IF(IFERROR(VALUE(V2039), 0)=MAX(INDEX(($A$2:$A$4929="kbb")*($L$2:$L$4929=L2039)*IFERROR(VALUE($V$2:$V$4929), 0), 0)), "最新", "歷史重複"))</f>
        <v>最新</v>
      </c>
      <c r="F2039" t="s">
        <v>9212</v>
      </c>
      <c r="G2039" t="s">
        <v>29</v>
      </c>
      <c r="H2039" t="s">
        <v>30</v>
      </c>
      <c r="I2039" t="s">
        <v>6154</v>
      </c>
      <c r="J2039" t="s">
        <v>9213</v>
      </c>
      <c r="K2039" t="s">
        <v>9214</v>
      </c>
      <c r="L2039" t="s">
        <v>9227</v>
      </c>
      <c r="M2039" t="s">
        <v>1044</v>
      </c>
      <c r="N2039" t="s">
        <v>439</v>
      </c>
      <c r="O2039" t="s">
        <v>37</v>
      </c>
      <c r="P2039" t="s">
        <v>9227</v>
      </c>
      <c r="Q2039" t="s">
        <v>38</v>
      </c>
      <c r="R2039" t="s">
        <v>39</v>
      </c>
      <c r="S2039" t="s">
        <v>9222</v>
      </c>
      <c r="T2039" t="s">
        <v>37</v>
      </c>
      <c r="U2039" t="s">
        <v>37</v>
      </c>
      <c r="V2039" t="s">
        <v>9228</v>
      </c>
      <c r="W2039" t="s">
        <v>517</v>
      </c>
      <c r="X2039" t="s">
        <v>114</v>
      </c>
      <c r="Y2039" t="s">
        <v>518</v>
      </c>
      <c r="Z2039" t="s">
        <v>9229</v>
      </c>
      <c r="AA2039" t="s">
        <v>44</v>
      </c>
      <c r="AB2039" t="s">
        <v>44</v>
      </c>
      <c r="AC2039" t="s">
        <v>117</v>
      </c>
      <c r="AD2039" t="s">
        <v>443</v>
      </c>
      <c r="AE2039" t="s">
        <v>37</v>
      </c>
      <c r="AF2039" t="s">
        <v>37</v>
      </c>
      <c r="AG2039" t="s">
        <v>37</v>
      </c>
      <c r="AH2039" t="s">
        <v>37</v>
      </c>
      <c r="AI2039" t="s">
        <v>37</v>
      </c>
    </row>
    <row r="2040" spans="1:35" ht="16.850000000000001" customHeight="1">
      <c r="A2040" s="65" t="str">
        <f>IF(L2040="","",IF(COUNTIF(Wip!K:K,L2040)=0,IF(W2040="","KGB","KBB"),IF(AND(_xlfn.IFNA(VLOOKUP(L2040,Wip!K:M,3,0),"")="Y",Q2040="MTCAPPLYCONF"),"On Hold",IF(W2040="","KGB","KBB"))))</f>
        <v>KGB</v>
      </c>
      <c r="B2040" s="65" t="str">
        <f>IF(A2040="on hold", "on hold",
 IF(A2040="KGB", "Standard Shipment",
  IF(IFERROR(IFERROR(VLOOKUP(L2040, List!D:J, 7, 0), VLOOKUP(L2040&amp;"", List!D:J, 7, 0)), 0)=0,
   IF(IFERROR(IFERROR(VLOOKUP(L2040, 'CND List'!$A:$C, 3, 0), VLOOKUP(L2040&amp;"", 'CND List'!$A:$C, 3, 0)), 0)=0,
    IF(A2040="KBB", "-", ""),
    IFERROR(VLOOKUP(L2040, 'CND List'!$A:$C, 3, 0), VLOOKUP(L2040&amp;"", 'CND List'!$A:$C, 3, 0))
   ),
   IFERROR(VLOOKUP(L2040, List!D:J, 7, 0), VLOOKUP(L2040&amp;"", List!D:J, 7, 0))
  )
 )
)</f>
        <v>Standard Shipment</v>
      </c>
      <c r="C2040" s="66" t="str">
        <f t="shared" si="32"/>
        <v>Standard Shipment</v>
      </c>
      <c r="D2040" s="67" t="str">
        <f ca="1">IF(C2040="Local Scrap","Closed",IFERROR(IF(A2040="kgb","Closed",IF(MID(C2040,5,1)="Q","Closed",LOOKUP(TODAY()-W2040, {0,31,91,181,366}, {"0-30天","31-90天","91-180天","181-365天","365天以上"}))), LOOKUP(TODAY()-Z2040, {0,31,91,181,366}, {"0-30天","31-90天","91-180天","181-365天","365天以上"})))</f>
        <v>Closed</v>
      </c>
      <c r="E2040" s="67" t="str" cm="1">
        <f t="array" ref="E2040">IF(A2040&lt;&gt;"kbb", "", IF(IFERROR(VALUE(V2040), 0)=MAX(INDEX(($A$2:$A$4929="kbb")*($L$2:$L$4929=L2040)*IFERROR(VALUE($V$2:$V$4929), 0), 0)), "最新", "歷史重複"))</f>
        <v/>
      </c>
      <c r="F2040" t="s">
        <v>9212</v>
      </c>
      <c r="G2040" t="s">
        <v>29</v>
      </c>
      <c r="H2040" t="s">
        <v>30</v>
      </c>
      <c r="I2040" t="s">
        <v>6154</v>
      </c>
      <c r="J2040" t="s">
        <v>9213</v>
      </c>
      <c r="K2040" t="s">
        <v>9214</v>
      </c>
      <c r="L2040" t="s">
        <v>9230</v>
      </c>
      <c r="M2040" t="s">
        <v>949</v>
      </c>
      <c r="N2040" t="s">
        <v>456</v>
      </c>
      <c r="O2040" t="s">
        <v>37</v>
      </c>
      <c r="P2040" t="s">
        <v>9231</v>
      </c>
      <c r="Q2040" t="s">
        <v>38</v>
      </c>
      <c r="R2040" t="s">
        <v>1881</v>
      </c>
      <c r="S2040" t="s">
        <v>9222</v>
      </c>
      <c r="T2040" t="s">
        <v>9232</v>
      </c>
      <c r="U2040" t="s">
        <v>9233</v>
      </c>
      <c r="V2040" t="s">
        <v>9233</v>
      </c>
      <c r="W2040" t="s">
        <v>37</v>
      </c>
      <c r="X2040" t="s">
        <v>37</v>
      </c>
      <c r="Y2040" t="s">
        <v>37</v>
      </c>
      <c r="Z2040" t="s">
        <v>9234</v>
      </c>
      <c r="AA2040" t="s">
        <v>44</v>
      </c>
      <c r="AB2040" t="s">
        <v>44</v>
      </c>
      <c r="AC2040" t="s">
        <v>45</v>
      </c>
      <c r="AD2040" t="s">
        <v>460</v>
      </c>
      <c r="AE2040" t="s">
        <v>9226</v>
      </c>
      <c r="AF2040" t="s">
        <v>48</v>
      </c>
      <c r="AG2040">
        <v>622233</v>
      </c>
      <c r="AH2040">
        <v>4.5999999999999996</v>
      </c>
      <c r="AI2040">
        <v>4.5999999999999996</v>
      </c>
    </row>
    <row r="2041" spans="1:35" ht="16.850000000000001" customHeight="1">
      <c r="A2041" s="65" t="str">
        <f>IF(L2041="","",IF(COUNTIF(Wip!K:K,L2041)=0,IF(W2041="","KGB","KBB"),IF(AND(_xlfn.IFNA(VLOOKUP(L2041,Wip!K:M,3,0),"")="Y",Q2041="MTCAPPLYCONF"),"On Hold",IF(W2041="","KGB","KBB"))))</f>
        <v>KGB</v>
      </c>
      <c r="B2041" s="65" t="str">
        <f>IF(A2041="on hold", "on hold",
 IF(A2041="KGB", "Standard Shipment",
  IF(IFERROR(IFERROR(VLOOKUP(L2041, List!D:J, 7, 0), VLOOKUP(L2041&amp;"", List!D:J, 7, 0)), 0)=0,
   IF(IFERROR(IFERROR(VLOOKUP(L2041, 'CND List'!$A:$C, 3, 0), VLOOKUP(L2041&amp;"", 'CND List'!$A:$C, 3, 0)), 0)=0,
    IF(A2041="KBB", "-", ""),
    IFERROR(VLOOKUP(L2041, 'CND List'!$A:$C, 3, 0), VLOOKUP(L2041&amp;"", 'CND List'!$A:$C, 3, 0))
   ),
   IFERROR(VLOOKUP(L2041, List!D:J, 7, 0), VLOOKUP(L2041&amp;"", List!D:J, 7, 0))
  )
 )
)</f>
        <v>Standard Shipment</v>
      </c>
      <c r="C2041" s="66" t="str">
        <f t="shared" si="32"/>
        <v>Standard Shipment</v>
      </c>
      <c r="D2041" s="67" t="str">
        <f ca="1">IF(C2041="Local Scrap","Closed",IFERROR(IF(A2041="kgb","Closed",IF(MID(C2041,5,1)="Q","Closed",LOOKUP(TODAY()-W2041, {0,31,91,181,366}, {"0-30天","31-90天","91-180天","181-365天","365天以上"}))), LOOKUP(TODAY()-Z2041, {0,31,91,181,366}, {"0-30天","31-90天","91-180天","181-365天","365天以上"})))</f>
        <v>Closed</v>
      </c>
      <c r="E2041" s="67" t="str" cm="1">
        <f t="array" ref="E2041">IF(A2041&lt;&gt;"kbb", "", IF(IFERROR(VALUE(V2041), 0)=MAX(INDEX(($A$2:$A$4929="kbb")*($L$2:$L$4929=L2041)*IFERROR(VALUE($V$2:$V$4929), 0), 0)), "最新", "歷史重複"))</f>
        <v/>
      </c>
      <c r="F2041" t="s">
        <v>9212</v>
      </c>
      <c r="G2041" t="s">
        <v>29</v>
      </c>
      <c r="H2041" t="s">
        <v>30</v>
      </c>
      <c r="I2041" t="s">
        <v>6154</v>
      </c>
      <c r="J2041" t="s">
        <v>9213</v>
      </c>
      <c r="K2041" t="s">
        <v>9214</v>
      </c>
      <c r="L2041" t="s">
        <v>9235</v>
      </c>
      <c r="M2041" t="s">
        <v>218</v>
      </c>
      <c r="N2041" t="s">
        <v>219</v>
      </c>
      <c r="O2041" t="s">
        <v>37</v>
      </c>
      <c r="P2041" t="s">
        <v>9236</v>
      </c>
      <c r="Q2041" t="s">
        <v>38</v>
      </c>
      <c r="R2041" t="s">
        <v>1881</v>
      </c>
      <c r="S2041" t="s">
        <v>9222</v>
      </c>
      <c r="T2041" t="s">
        <v>9237</v>
      </c>
      <c r="U2041" t="s">
        <v>9238</v>
      </c>
      <c r="V2041" t="s">
        <v>9238</v>
      </c>
      <c r="W2041" t="s">
        <v>37</v>
      </c>
      <c r="X2041" t="s">
        <v>37</v>
      </c>
      <c r="Y2041" t="s">
        <v>37</v>
      </c>
      <c r="Z2041" t="s">
        <v>9239</v>
      </c>
      <c r="AA2041" t="s">
        <v>44</v>
      </c>
      <c r="AB2041" t="s">
        <v>44</v>
      </c>
      <c r="AC2041" t="s">
        <v>45</v>
      </c>
      <c r="AD2041" t="s">
        <v>179</v>
      </c>
      <c r="AE2041" t="s">
        <v>9240</v>
      </c>
      <c r="AF2041" t="s">
        <v>48</v>
      </c>
      <c r="AG2041">
        <v>622399</v>
      </c>
      <c r="AH2041">
        <v>6.1</v>
      </c>
      <c r="AI2041">
        <v>6.1</v>
      </c>
    </row>
    <row r="2042" spans="1:35" ht="16.850000000000001" customHeight="1">
      <c r="A2042" s="65" t="str">
        <f>IF(L2042="","",IF(COUNTIF(Wip!K:K,L2042)=0,IF(W2042="","KGB","KBB"),IF(AND(_xlfn.IFNA(VLOOKUP(L2042,Wip!K:M,3,0),"")="Y",Q2042="MTCAPPLYCONF"),"On Hold",IF(W2042="","KGB","KBB"))))</f>
        <v>KBB</v>
      </c>
      <c r="B2042" s="65" t="str">
        <f>IF(A2042="on hold", "on hold",
 IF(A2042="KGB", "Standard Shipment",
  IF(IFERROR(IFERROR(VLOOKUP(L2042, List!D:J, 7, 0), VLOOKUP(L2042&amp;"", List!D:J, 7, 0)), 0)=0,
   IF(IFERROR(IFERROR(VLOOKUP(L2042, 'CND List'!$A:$C, 3, 0), VLOOKUP(L2042&amp;"", 'CND List'!$A:$C, 3, 0)), 0)=0,
    IF(A2042="KBB", "-", ""),
    IFERROR(VLOOKUP(L2042, 'CND List'!$A:$C, 3, 0), VLOOKUP(L2042&amp;"", 'CND List'!$A:$C, 3, 0))
   ),
   IFERROR(VLOOKUP(L2042, List!D:J, 7, 0), VLOOKUP(L2042&amp;"", List!D:J, 7, 0))
  )
 )
)</f>
        <v>-</v>
      </c>
      <c r="C2042" s="66" t="str">
        <f t="shared" si="32"/>
        <v>wait for return customer</v>
      </c>
      <c r="D2042" s="67" t="str">
        <f ca="1">IF(C2042="Local Scrap","Closed",IFERROR(IF(A2042="kgb","Closed",IF(MID(C2042,5,1)="Q","Closed",LOOKUP(TODAY()-W2042, {0,31,91,181,366}, {"0-30天","31-90天","91-180天","181-365天","365天以上"}))), LOOKUP(TODAY()-Z2042, {0,31,91,181,366}, {"0-30天","31-90天","91-180天","181-365天","365天以上"})))</f>
        <v>181-365天</v>
      </c>
      <c r="E2042" s="67" t="str" cm="1">
        <f t="array" ref="E2042">IF(A2042&lt;&gt;"kbb", "", IF(IFERROR(VALUE(V2042), 0)=MAX(INDEX(($A$2:$A$4929="kbb")*($L$2:$L$4929=L2042)*IFERROR(VALUE($V$2:$V$4929), 0), 0)), "最新", "歷史重複"))</f>
        <v>最新</v>
      </c>
      <c r="F2042" t="s">
        <v>9212</v>
      </c>
      <c r="G2042" t="s">
        <v>29</v>
      </c>
      <c r="H2042" t="s">
        <v>30</v>
      </c>
      <c r="I2042" t="s">
        <v>6154</v>
      </c>
      <c r="J2042" t="s">
        <v>9213</v>
      </c>
      <c r="K2042" t="s">
        <v>9214</v>
      </c>
      <c r="L2042" t="s">
        <v>9241</v>
      </c>
      <c r="M2042" t="s">
        <v>455</v>
      </c>
      <c r="N2042" t="s">
        <v>456</v>
      </c>
      <c r="O2042" t="s">
        <v>37</v>
      </c>
      <c r="P2042" t="s">
        <v>9241</v>
      </c>
      <c r="Q2042" t="s">
        <v>38</v>
      </c>
      <c r="R2042" t="s">
        <v>39</v>
      </c>
      <c r="S2042" t="s">
        <v>9222</v>
      </c>
      <c r="T2042" t="s">
        <v>37</v>
      </c>
      <c r="U2042" t="s">
        <v>37</v>
      </c>
      <c r="V2042" t="s">
        <v>9242</v>
      </c>
      <c r="W2042" t="s">
        <v>517</v>
      </c>
      <c r="X2042" t="s">
        <v>114</v>
      </c>
      <c r="Y2042" t="s">
        <v>518</v>
      </c>
      <c r="Z2042" t="s">
        <v>9243</v>
      </c>
      <c r="AA2042" t="s">
        <v>44</v>
      </c>
      <c r="AB2042" t="s">
        <v>44</v>
      </c>
      <c r="AC2042" t="s">
        <v>117</v>
      </c>
      <c r="AD2042" t="s">
        <v>460</v>
      </c>
      <c r="AE2042" t="s">
        <v>37</v>
      </c>
      <c r="AF2042" t="s">
        <v>37</v>
      </c>
      <c r="AG2042" t="s">
        <v>37</v>
      </c>
      <c r="AH2042" t="s">
        <v>37</v>
      </c>
      <c r="AI2042" t="s">
        <v>37</v>
      </c>
    </row>
    <row r="2043" spans="1:35" ht="16.850000000000001" customHeight="1">
      <c r="A2043" s="65" t="str">
        <f>IF(L2043="","",IF(COUNTIF(Wip!K:K,L2043)=0,IF(W2043="","KGB","KBB"),IF(AND(_xlfn.IFNA(VLOOKUP(L2043,Wip!K:M,3,0),"")="Y",Q2043="MTCAPPLYCONF"),"On Hold",IF(W2043="","KGB","KBB"))))</f>
        <v>KGB</v>
      </c>
      <c r="B2043" s="65" t="str">
        <f>IF(A2043="on hold", "on hold",
 IF(A2043="KGB", "Standard Shipment",
  IF(IFERROR(IFERROR(VLOOKUP(L2043, List!D:J, 7, 0), VLOOKUP(L2043&amp;"", List!D:J, 7, 0)), 0)=0,
   IF(IFERROR(IFERROR(VLOOKUP(L2043, 'CND List'!$A:$C, 3, 0), VLOOKUP(L2043&amp;"", 'CND List'!$A:$C, 3, 0)), 0)=0,
    IF(A2043="KBB", "-", ""),
    IFERROR(VLOOKUP(L2043, 'CND List'!$A:$C, 3, 0), VLOOKUP(L2043&amp;"", 'CND List'!$A:$C, 3, 0))
   ),
   IFERROR(VLOOKUP(L2043, List!D:J, 7, 0), VLOOKUP(L2043&amp;"", List!D:J, 7, 0))
  )
 )
)</f>
        <v>Standard Shipment</v>
      </c>
      <c r="C2043" s="66" t="str">
        <f t="shared" ref="C2043:C2106" si="33">IF(A2043="on hold", "on hold", IF(B2043="on hold", "wait for return customer", IF(B2043="CND Sceond Pass", "Standard Shipment", IF(AND(A2043="kgb", OR(B2043="-", B2043="", B2043="#N/A")), "Standard Shipment", IF(AND(A2043="kbb", OR(B2043="-", B2043="", B2043="#N/A")), "wait for return customer", IF(OR(B2043="Local Scrap", B2043="SBF to be notified", B2043="VRAM is pending RTV", B2043="BU未結案"), B2043, IF(OR(B2043="scrap結案", B2043="良品結案", LEFT(B2043,2)="sc", LEFT(B2043,2)="良品"), "CND結案", IF(ISNUMBER(B2043), YEAR(B2043) &amp; "Q" &amp; INT((MONTH(B2043)+2)/3), IF(ISERROR(DATEVALUE(TEXT(B2043,"yyyy/mm/dd"))), IF(ISNA(B2043), "#N/A", B2043), YEAR(DATEVALUE(TEXT(B2043,"yyyy/mm/dd"))) &amp; "Q" &amp; INT((MONTH(DATEVALUE(TEXT(B2043,"yyyy/mm/dd")))+2)/3))))))))))</f>
        <v>Standard Shipment</v>
      </c>
      <c r="D2043" s="67" t="str">
        <f ca="1">IF(C2043="Local Scrap","Closed",IFERROR(IF(A2043="kgb","Closed",IF(MID(C2043,5,1)="Q","Closed",LOOKUP(TODAY()-W2043, {0,31,91,181,366}, {"0-30天","31-90天","91-180天","181-365天","365天以上"}))), LOOKUP(TODAY()-Z2043, {0,31,91,181,366}, {"0-30天","31-90天","91-180天","181-365天","365天以上"})))</f>
        <v>Closed</v>
      </c>
      <c r="E2043" s="67" t="str" cm="1">
        <f t="array" ref="E2043">IF(A2043&lt;&gt;"kbb", "", IF(IFERROR(VALUE(V2043), 0)=MAX(INDEX(($A$2:$A$4929="kbb")*($L$2:$L$4929=L2043)*IFERROR(VALUE($V$2:$V$4929), 0), 0)), "最新", "歷史重複"))</f>
        <v/>
      </c>
      <c r="F2043" t="s">
        <v>9212</v>
      </c>
      <c r="G2043" t="s">
        <v>29</v>
      </c>
      <c r="H2043" t="s">
        <v>30</v>
      </c>
      <c r="I2043" t="s">
        <v>6154</v>
      </c>
      <c r="J2043" t="s">
        <v>9213</v>
      </c>
      <c r="K2043" t="s">
        <v>9214</v>
      </c>
      <c r="L2043" t="s">
        <v>9244</v>
      </c>
      <c r="M2043" t="s">
        <v>205</v>
      </c>
      <c r="N2043" t="s">
        <v>206</v>
      </c>
      <c r="O2043" t="s">
        <v>37</v>
      </c>
      <c r="P2043" t="s">
        <v>9245</v>
      </c>
      <c r="Q2043" t="s">
        <v>38</v>
      </c>
      <c r="R2043" t="s">
        <v>1881</v>
      </c>
      <c r="S2043" t="s">
        <v>9222</v>
      </c>
      <c r="T2043" t="s">
        <v>9246</v>
      </c>
      <c r="U2043" t="s">
        <v>9247</v>
      </c>
      <c r="V2043" t="s">
        <v>9247</v>
      </c>
      <c r="W2043" t="s">
        <v>37</v>
      </c>
      <c r="X2043" t="s">
        <v>37</v>
      </c>
      <c r="Y2043" t="s">
        <v>37</v>
      </c>
      <c r="Z2043" t="s">
        <v>9248</v>
      </c>
      <c r="AA2043" t="s">
        <v>44</v>
      </c>
      <c r="AB2043" t="s">
        <v>44</v>
      </c>
      <c r="AC2043" t="s">
        <v>45</v>
      </c>
      <c r="AD2043" t="s">
        <v>190</v>
      </c>
      <c r="AE2043" t="s">
        <v>9249</v>
      </c>
      <c r="AF2043" t="s">
        <v>48</v>
      </c>
      <c r="AG2043">
        <v>622499</v>
      </c>
      <c r="AH2043">
        <v>3</v>
      </c>
      <c r="AI2043">
        <v>3</v>
      </c>
    </row>
    <row r="2044" spans="1:35" ht="16.850000000000001" customHeight="1">
      <c r="A2044" s="65" t="str">
        <f>IF(L2044="","",IF(COUNTIF(Wip!K:K,L2044)=0,IF(W2044="","KGB","KBB"),IF(AND(_xlfn.IFNA(VLOOKUP(L2044,Wip!K:M,3,0),"")="Y",Q2044="MTCAPPLYCONF"),"On Hold",IF(W2044="","KGB","KBB"))))</f>
        <v>KGB</v>
      </c>
      <c r="B2044" s="65" t="str">
        <f>IF(A2044="on hold", "on hold",
 IF(A2044="KGB", "Standard Shipment",
  IF(IFERROR(IFERROR(VLOOKUP(L2044, List!D:J, 7, 0), VLOOKUP(L2044&amp;"", List!D:J, 7, 0)), 0)=0,
   IF(IFERROR(IFERROR(VLOOKUP(L2044, 'CND List'!$A:$C, 3, 0), VLOOKUP(L2044&amp;"", 'CND List'!$A:$C, 3, 0)), 0)=0,
    IF(A2044="KBB", "-", ""),
    IFERROR(VLOOKUP(L2044, 'CND List'!$A:$C, 3, 0), VLOOKUP(L2044&amp;"", 'CND List'!$A:$C, 3, 0))
   ),
   IFERROR(VLOOKUP(L2044, List!D:J, 7, 0), VLOOKUP(L2044&amp;"", List!D:J, 7, 0))
  )
 )
)</f>
        <v>Standard Shipment</v>
      </c>
      <c r="C2044" s="66" t="str">
        <f t="shared" si="33"/>
        <v>Standard Shipment</v>
      </c>
      <c r="D2044" s="67" t="str">
        <f ca="1">IF(C2044="Local Scrap","Closed",IFERROR(IF(A2044="kgb","Closed",IF(MID(C2044,5,1)="Q","Closed",LOOKUP(TODAY()-W2044, {0,31,91,181,366}, {"0-30天","31-90天","91-180天","181-365天","365天以上"}))), LOOKUP(TODAY()-Z2044, {0,31,91,181,366}, {"0-30天","31-90天","91-180天","181-365天","365天以上"})))</f>
        <v>Closed</v>
      </c>
      <c r="E2044" s="67" t="str" cm="1">
        <f t="array" ref="E2044">IF(A2044&lt;&gt;"kbb", "", IF(IFERROR(VALUE(V2044), 0)=MAX(INDEX(($A$2:$A$4929="kbb")*($L$2:$L$4929=L2044)*IFERROR(VALUE($V$2:$V$4929), 0), 0)), "最新", "歷史重複"))</f>
        <v/>
      </c>
      <c r="F2044" t="s">
        <v>9212</v>
      </c>
      <c r="G2044" t="s">
        <v>29</v>
      </c>
      <c r="H2044" t="s">
        <v>30</v>
      </c>
      <c r="I2044" t="s">
        <v>6154</v>
      </c>
      <c r="J2044" t="s">
        <v>9213</v>
      </c>
      <c r="K2044" t="s">
        <v>9214</v>
      </c>
      <c r="L2044" t="s">
        <v>9250</v>
      </c>
      <c r="M2044" t="s">
        <v>4046</v>
      </c>
      <c r="N2044" t="s">
        <v>556</v>
      </c>
      <c r="O2044" t="s">
        <v>37</v>
      </c>
      <c r="P2044" t="s">
        <v>9251</v>
      </c>
      <c r="Q2044" t="s">
        <v>38</v>
      </c>
      <c r="R2044" t="s">
        <v>1881</v>
      </c>
      <c r="S2044" t="s">
        <v>9222</v>
      </c>
      <c r="T2044" t="s">
        <v>9252</v>
      </c>
      <c r="U2044" t="s">
        <v>9253</v>
      </c>
      <c r="V2044" t="s">
        <v>9253</v>
      </c>
      <c r="W2044" t="s">
        <v>37</v>
      </c>
      <c r="X2044" t="s">
        <v>37</v>
      </c>
      <c r="Y2044" t="s">
        <v>37</v>
      </c>
      <c r="Z2044" t="s">
        <v>9254</v>
      </c>
      <c r="AA2044" t="s">
        <v>44</v>
      </c>
      <c r="AB2044" t="s">
        <v>44</v>
      </c>
      <c r="AC2044" t="s">
        <v>45</v>
      </c>
      <c r="AD2044" t="s">
        <v>190</v>
      </c>
      <c r="AE2044" t="s">
        <v>9255</v>
      </c>
      <c r="AF2044" t="s">
        <v>48</v>
      </c>
      <c r="AG2044">
        <v>622301</v>
      </c>
      <c r="AH2044">
        <v>3.3</v>
      </c>
      <c r="AI2044">
        <v>3.3</v>
      </c>
    </row>
    <row r="2045" spans="1:35" ht="16.850000000000001" customHeight="1">
      <c r="A2045" s="65" t="str">
        <f>IF(L2045="","",IF(COUNTIF(Wip!K:K,L2045)=0,IF(W2045="","KGB","KBB"),IF(AND(_xlfn.IFNA(VLOOKUP(L2045,Wip!K:M,3,0),"")="Y",Q2045="MTCAPPLYCONF"),"On Hold",IF(W2045="","KGB","KBB"))))</f>
        <v>KBB</v>
      </c>
      <c r="B2045" s="65" t="str">
        <f>IF(A2045="on hold", "on hold",
 IF(A2045="KGB", "Standard Shipment",
  IF(IFERROR(IFERROR(VLOOKUP(L2045, List!D:J, 7, 0), VLOOKUP(L2045&amp;"", List!D:J, 7, 0)), 0)=0,
   IF(IFERROR(IFERROR(VLOOKUP(L2045, 'CND List'!$A:$C, 3, 0), VLOOKUP(L2045&amp;"", 'CND List'!$A:$C, 3, 0)), 0)=0,
    IF(A2045="KBB", "-", ""),
    IFERROR(VLOOKUP(L2045, 'CND List'!$A:$C, 3, 0), VLOOKUP(L2045&amp;"", 'CND List'!$A:$C, 3, 0))
   ),
   IFERROR(VLOOKUP(L2045, List!D:J, 7, 0), VLOOKUP(L2045&amp;"", List!D:J, 7, 0))
  )
 )
)</f>
        <v>-</v>
      </c>
      <c r="C2045" s="66" t="str">
        <f t="shared" si="33"/>
        <v>wait for return customer</v>
      </c>
      <c r="D2045" s="67" t="str">
        <f ca="1">IF(C2045="Local Scrap","Closed",IFERROR(IF(A2045="kgb","Closed",IF(MID(C2045,5,1)="Q","Closed",LOOKUP(TODAY()-W2045, {0,31,91,181,366}, {"0-30天","31-90天","91-180天","181-365天","365天以上"}))), LOOKUP(TODAY()-Z2045, {0,31,91,181,366}, {"0-30天","31-90天","91-180天","181-365天","365天以上"})))</f>
        <v>181-365天</v>
      </c>
      <c r="E2045" s="67" t="str" cm="1">
        <f t="array" ref="E2045">IF(A2045&lt;&gt;"kbb", "", IF(IFERROR(VALUE(V2045), 0)=MAX(INDEX(($A$2:$A$4929="kbb")*($L$2:$L$4929=L2045)*IFERROR(VALUE($V$2:$V$4929), 0), 0)), "最新", "歷史重複"))</f>
        <v>最新</v>
      </c>
      <c r="F2045" t="s">
        <v>9212</v>
      </c>
      <c r="G2045" t="s">
        <v>29</v>
      </c>
      <c r="H2045" t="s">
        <v>30</v>
      </c>
      <c r="I2045" t="s">
        <v>6154</v>
      </c>
      <c r="J2045" t="s">
        <v>9213</v>
      </c>
      <c r="K2045" t="s">
        <v>9214</v>
      </c>
      <c r="L2045" t="s">
        <v>9256</v>
      </c>
      <c r="M2045" t="s">
        <v>455</v>
      </c>
      <c r="N2045" t="s">
        <v>456</v>
      </c>
      <c r="O2045" t="s">
        <v>37</v>
      </c>
      <c r="P2045" t="s">
        <v>9256</v>
      </c>
      <c r="Q2045" t="s">
        <v>38</v>
      </c>
      <c r="R2045" t="s">
        <v>39</v>
      </c>
      <c r="S2045" t="s">
        <v>9222</v>
      </c>
      <c r="T2045" t="s">
        <v>37</v>
      </c>
      <c r="U2045" t="s">
        <v>37</v>
      </c>
      <c r="V2045" t="s">
        <v>9257</v>
      </c>
      <c r="W2045" t="s">
        <v>517</v>
      </c>
      <c r="X2045" t="s">
        <v>114</v>
      </c>
      <c r="Y2045" t="s">
        <v>518</v>
      </c>
      <c r="Z2045" t="s">
        <v>9258</v>
      </c>
      <c r="AA2045" t="s">
        <v>44</v>
      </c>
      <c r="AB2045" t="s">
        <v>44</v>
      </c>
      <c r="AC2045" t="s">
        <v>117</v>
      </c>
      <c r="AD2045" t="s">
        <v>460</v>
      </c>
      <c r="AE2045" t="s">
        <v>37</v>
      </c>
      <c r="AF2045" t="s">
        <v>37</v>
      </c>
      <c r="AG2045" t="s">
        <v>37</v>
      </c>
      <c r="AH2045" t="s">
        <v>37</v>
      </c>
      <c r="AI2045" t="s">
        <v>37</v>
      </c>
    </row>
    <row r="2046" spans="1:35" ht="16.850000000000001" customHeight="1">
      <c r="A2046" s="65" t="str">
        <f>IF(L2046="","",IF(COUNTIF(Wip!K:K,L2046)=0,IF(W2046="","KGB","KBB"),IF(AND(_xlfn.IFNA(VLOOKUP(L2046,Wip!K:M,3,0),"")="Y",Q2046="MTCAPPLYCONF"),"On Hold",IF(W2046="","KGB","KBB"))))</f>
        <v>KBB</v>
      </c>
      <c r="B2046" s="65" t="str">
        <f>IF(A2046="on hold", "on hold",
 IF(A2046="KGB", "Standard Shipment",
  IF(IFERROR(IFERROR(VLOOKUP(L2046, List!D:J, 7, 0), VLOOKUP(L2046&amp;"", List!D:J, 7, 0)), 0)=0,
   IF(IFERROR(IFERROR(VLOOKUP(L2046, 'CND List'!$A:$C, 3, 0), VLOOKUP(L2046&amp;"", 'CND List'!$A:$C, 3, 0)), 0)=0,
    IF(A2046="KBB", "-", ""),
    IFERROR(VLOOKUP(L2046, 'CND List'!$A:$C, 3, 0), VLOOKUP(L2046&amp;"", 'CND List'!$A:$C, 3, 0))
   ),
   IFERROR(VLOOKUP(L2046, List!D:J, 7, 0), VLOOKUP(L2046&amp;"", List!D:J, 7, 0))
  )
 )
)</f>
        <v>Local Scrap</v>
      </c>
      <c r="C2046" s="66" t="str">
        <f t="shared" si="33"/>
        <v>Local Scrap</v>
      </c>
      <c r="D2046" s="67" t="str">
        <f ca="1">IF(C2046="Local Scrap","Closed",IFERROR(IF(A2046="kgb","Closed",IF(MID(C2046,5,1)="Q","Closed",LOOKUP(TODAY()-W2046, {0,31,91,181,366}, {"0-30天","31-90天","91-180天","181-365天","365天以上"}))), LOOKUP(TODAY()-Z2046, {0,31,91,181,366}, {"0-30天","31-90天","91-180天","181-365天","365天以上"})))</f>
        <v>Closed</v>
      </c>
      <c r="E2046" s="67" t="str" cm="1">
        <f t="array" ref="E2046">IF(A2046&lt;&gt;"kbb", "", IF(IFERROR(VALUE(V2046), 0)=MAX(INDEX(($A$2:$A$4929="kbb")*($L$2:$L$4929=L2046)*IFERROR(VALUE($V$2:$V$4929), 0), 0)), "最新", "歷史重複"))</f>
        <v>歷史重複</v>
      </c>
      <c r="F2046" t="s">
        <v>9259</v>
      </c>
      <c r="G2046" t="s">
        <v>29</v>
      </c>
      <c r="H2046" t="s">
        <v>30</v>
      </c>
      <c r="I2046" t="s">
        <v>6154</v>
      </c>
      <c r="J2046" t="s">
        <v>9260</v>
      </c>
      <c r="K2046" t="s">
        <v>9261</v>
      </c>
      <c r="L2046" t="s">
        <v>9262</v>
      </c>
      <c r="M2046" t="s">
        <v>1390</v>
      </c>
      <c r="N2046" t="s">
        <v>1391</v>
      </c>
      <c r="O2046" t="s">
        <v>37</v>
      </c>
      <c r="P2046" t="s">
        <v>9262</v>
      </c>
      <c r="Q2046" t="s">
        <v>38</v>
      </c>
      <c r="R2046" t="s">
        <v>39</v>
      </c>
      <c r="S2046" t="s">
        <v>9263</v>
      </c>
      <c r="T2046" t="s">
        <v>37</v>
      </c>
      <c r="U2046" t="s">
        <v>37</v>
      </c>
      <c r="V2046" t="s">
        <v>9264</v>
      </c>
      <c r="W2046" t="s">
        <v>517</v>
      </c>
      <c r="X2046" t="s">
        <v>114</v>
      </c>
      <c r="Y2046" t="s">
        <v>518</v>
      </c>
      <c r="Z2046" t="s">
        <v>9265</v>
      </c>
      <c r="AA2046" t="s">
        <v>44</v>
      </c>
      <c r="AB2046" t="s">
        <v>44</v>
      </c>
      <c r="AC2046" t="s">
        <v>117</v>
      </c>
      <c r="AD2046" t="s">
        <v>1302</v>
      </c>
      <c r="AE2046" t="s">
        <v>37</v>
      </c>
      <c r="AF2046" t="s">
        <v>37</v>
      </c>
      <c r="AG2046" t="s">
        <v>37</v>
      </c>
      <c r="AH2046" t="s">
        <v>37</v>
      </c>
      <c r="AI2046" t="s">
        <v>37</v>
      </c>
    </row>
    <row r="2047" spans="1:35" ht="16.850000000000001" customHeight="1">
      <c r="A2047" s="65" t="str">
        <f>IF(L2047="","",IF(COUNTIF(Wip!K:K,L2047)=0,IF(W2047="","KGB","KBB"),IF(AND(_xlfn.IFNA(VLOOKUP(L2047,Wip!K:M,3,0),"")="Y",Q2047="MTCAPPLYCONF"),"On Hold",IF(W2047="","KGB","KBB"))))</f>
        <v>KGB</v>
      </c>
      <c r="B2047" s="65" t="str">
        <f>IF(A2047="on hold", "on hold",
 IF(A2047="KGB", "Standard Shipment",
  IF(IFERROR(IFERROR(VLOOKUP(L2047, List!D:J, 7, 0), VLOOKUP(L2047&amp;"", List!D:J, 7, 0)), 0)=0,
   IF(IFERROR(IFERROR(VLOOKUP(L2047, 'CND List'!$A:$C, 3, 0), VLOOKUP(L2047&amp;"", 'CND List'!$A:$C, 3, 0)), 0)=0,
    IF(A2047="KBB", "-", ""),
    IFERROR(VLOOKUP(L2047, 'CND List'!$A:$C, 3, 0), VLOOKUP(L2047&amp;"", 'CND List'!$A:$C, 3, 0))
   ),
   IFERROR(VLOOKUP(L2047, List!D:J, 7, 0), VLOOKUP(L2047&amp;"", List!D:J, 7, 0))
  )
 )
)</f>
        <v>Standard Shipment</v>
      </c>
      <c r="C2047" s="66" t="str">
        <f t="shared" si="33"/>
        <v>Standard Shipment</v>
      </c>
      <c r="D2047" s="67" t="str">
        <f ca="1">IF(C2047="Local Scrap","Closed",IFERROR(IF(A2047="kgb","Closed",IF(MID(C2047,5,1)="Q","Closed",LOOKUP(TODAY()-W2047, {0,31,91,181,366}, {"0-30天","31-90天","91-180天","181-365天","365天以上"}))), LOOKUP(TODAY()-Z2047, {0,31,91,181,366}, {"0-30天","31-90天","91-180天","181-365天","365天以上"})))</f>
        <v>Closed</v>
      </c>
      <c r="E2047" s="67" t="str" cm="1">
        <f t="array" ref="E2047">IF(A2047&lt;&gt;"kbb", "", IF(IFERROR(VALUE(V2047), 0)=MAX(INDEX(($A$2:$A$4929="kbb")*($L$2:$L$4929=L2047)*IFERROR(VALUE($V$2:$V$4929), 0), 0)), "最新", "歷史重複"))</f>
        <v/>
      </c>
      <c r="F2047" t="s">
        <v>9259</v>
      </c>
      <c r="G2047" t="s">
        <v>29</v>
      </c>
      <c r="H2047" t="s">
        <v>30</v>
      </c>
      <c r="I2047" t="s">
        <v>6154</v>
      </c>
      <c r="J2047" t="s">
        <v>9260</v>
      </c>
      <c r="K2047" t="s">
        <v>9261</v>
      </c>
      <c r="L2047" t="s">
        <v>9266</v>
      </c>
      <c r="M2047" t="s">
        <v>4205</v>
      </c>
      <c r="N2047" t="s">
        <v>1858</v>
      </c>
      <c r="O2047" t="s">
        <v>37</v>
      </c>
      <c r="P2047" t="s">
        <v>9267</v>
      </c>
      <c r="Q2047" t="s">
        <v>38</v>
      </c>
      <c r="R2047" t="s">
        <v>1881</v>
      </c>
      <c r="S2047" t="s">
        <v>9263</v>
      </c>
      <c r="T2047" t="s">
        <v>9268</v>
      </c>
      <c r="U2047" t="s">
        <v>8948</v>
      </c>
      <c r="V2047" t="s">
        <v>8948</v>
      </c>
      <c r="W2047" t="s">
        <v>37</v>
      </c>
      <c r="X2047" t="s">
        <v>37</v>
      </c>
      <c r="Y2047" t="s">
        <v>37</v>
      </c>
      <c r="Z2047" t="s">
        <v>9269</v>
      </c>
      <c r="AA2047" t="s">
        <v>44</v>
      </c>
      <c r="AB2047" t="s">
        <v>44</v>
      </c>
      <c r="AC2047" t="s">
        <v>45</v>
      </c>
      <c r="AD2047" t="s">
        <v>1302</v>
      </c>
      <c r="AE2047" t="s">
        <v>8122</v>
      </c>
      <c r="AF2047" t="s">
        <v>5043</v>
      </c>
      <c r="AG2047">
        <v>622234</v>
      </c>
      <c r="AH2047">
        <v>6.8</v>
      </c>
      <c r="AI2047">
        <v>6.8</v>
      </c>
    </row>
    <row r="2048" spans="1:35" ht="16.850000000000001" customHeight="1">
      <c r="A2048" s="65" t="str">
        <f>IF(L2048="","",IF(COUNTIF(Wip!K:K,L2048)=0,IF(W2048="","KGB","KBB"),IF(AND(_xlfn.IFNA(VLOOKUP(L2048,Wip!K:M,3,0),"")="Y",Q2048="MTCAPPLYCONF"),"On Hold",IF(W2048="","KGB","KBB"))))</f>
        <v>KGB</v>
      </c>
      <c r="B2048" s="65" t="str">
        <f>IF(A2048="on hold", "on hold",
 IF(A2048="KGB", "Standard Shipment",
  IF(IFERROR(IFERROR(VLOOKUP(L2048, List!D:J, 7, 0), VLOOKUP(L2048&amp;"", List!D:J, 7, 0)), 0)=0,
   IF(IFERROR(IFERROR(VLOOKUP(L2048, 'CND List'!$A:$C, 3, 0), VLOOKUP(L2048&amp;"", 'CND List'!$A:$C, 3, 0)), 0)=0,
    IF(A2048="KBB", "-", ""),
    IFERROR(VLOOKUP(L2048, 'CND List'!$A:$C, 3, 0), VLOOKUP(L2048&amp;"", 'CND List'!$A:$C, 3, 0))
   ),
   IFERROR(VLOOKUP(L2048, List!D:J, 7, 0), VLOOKUP(L2048&amp;"", List!D:J, 7, 0))
  )
 )
)</f>
        <v>Standard Shipment</v>
      </c>
      <c r="C2048" s="66" t="str">
        <f t="shared" si="33"/>
        <v>Standard Shipment</v>
      </c>
      <c r="D2048" s="67" t="str">
        <f ca="1">IF(C2048="Local Scrap","Closed",IFERROR(IF(A2048="kgb","Closed",IF(MID(C2048,5,1)="Q","Closed",LOOKUP(TODAY()-W2048, {0,31,91,181,366}, {"0-30天","31-90天","91-180天","181-365天","365天以上"}))), LOOKUP(TODAY()-Z2048, {0,31,91,181,366}, {"0-30天","31-90天","91-180天","181-365天","365天以上"})))</f>
        <v>Closed</v>
      </c>
      <c r="E2048" s="67" t="str" cm="1">
        <f t="array" ref="E2048">IF(A2048&lt;&gt;"kbb", "", IF(IFERROR(VALUE(V2048), 0)=MAX(INDEX(($A$2:$A$4929="kbb")*($L$2:$L$4929=L2048)*IFERROR(VALUE($V$2:$V$4929), 0), 0)), "最新", "歷史重複"))</f>
        <v/>
      </c>
      <c r="F2048" t="s">
        <v>9259</v>
      </c>
      <c r="G2048" t="s">
        <v>29</v>
      </c>
      <c r="H2048" t="s">
        <v>30</v>
      </c>
      <c r="I2048" t="s">
        <v>6154</v>
      </c>
      <c r="J2048" t="s">
        <v>9260</v>
      </c>
      <c r="K2048" t="s">
        <v>9261</v>
      </c>
      <c r="L2048" t="s">
        <v>9270</v>
      </c>
      <c r="M2048" t="s">
        <v>2936</v>
      </c>
      <c r="N2048" t="s">
        <v>2937</v>
      </c>
      <c r="O2048" t="s">
        <v>37</v>
      </c>
      <c r="P2048" t="s">
        <v>9271</v>
      </c>
      <c r="Q2048" t="s">
        <v>38</v>
      </c>
      <c r="R2048" t="s">
        <v>1881</v>
      </c>
      <c r="S2048" t="s">
        <v>9263</v>
      </c>
      <c r="T2048" t="s">
        <v>9272</v>
      </c>
      <c r="U2048" t="s">
        <v>9273</v>
      </c>
      <c r="V2048" t="s">
        <v>9273</v>
      </c>
      <c r="W2048" t="s">
        <v>37</v>
      </c>
      <c r="X2048" t="s">
        <v>37</v>
      </c>
      <c r="Y2048" t="s">
        <v>37</v>
      </c>
      <c r="Z2048" t="s">
        <v>9274</v>
      </c>
      <c r="AA2048" t="s">
        <v>44</v>
      </c>
      <c r="AB2048" t="s">
        <v>44</v>
      </c>
      <c r="AC2048" t="s">
        <v>45</v>
      </c>
      <c r="AD2048" t="s">
        <v>1847</v>
      </c>
      <c r="AE2048" t="s">
        <v>9171</v>
      </c>
      <c r="AF2048" t="s">
        <v>2526</v>
      </c>
      <c r="AG2048">
        <v>622380</v>
      </c>
      <c r="AH2048">
        <v>4.8</v>
      </c>
      <c r="AI2048">
        <v>4.8</v>
      </c>
    </row>
    <row r="2049" spans="1:35" ht="16.850000000000001" customHeight="1">
      <c r="A2049" s="65" t="str">
        <f>IF(L2049="","",IF(COUNTIF(Wip!K:K,L2049)=0,IF(W2049="","KGB","KBB"),IF(AND(_xlfn.IFNA(VLOOKUP(L2049,Wip!K:M,3,0),"")="Y",Q2049="MTCAPPLYCONF"),"On Hold",IF(W2049="","KGB","KBB"))))</f>
        <v>KGB</v>
      </c>
      <c r="B2049" s="65" t="str">
        <f>IF(A2049="on hold", "on hold",
 IF(A2049="KGB", "Standard Shipment",
  IF(IFERROR(IFERROR(VLOOKUP(L2049, List!D:J, 7, 0), VLOOKUP(L2049&amp;"", List!D:J, 7, 0)), 0)=0,
   IF(IFERROR(IFERROR(VLOOKUP(L2049, 'CND List'!$A:$C, 3, 0), VLOOKUP(L2049&amp;"", 'CND List'!$A:$C, 3, 0)), 0)=0,
    IF(A2049="KBB", "-", ""),
    IFERROR(VLOOKUP(L2049, 'CND List'!$A:$C, 3, 0), VLOOKUP(L2049&amp;"", 'CND List'!$A:$C, 3, 0))
   ),
   IFERROR(VLOOKUP(L2049, List!D:J, 7, 0), VLOOKUP(L2049&amp;"", List!D:J, 7, 0))
  )
 )
)</f>
        <v>Standard Shipment</v>
      </c>
      <c r="C2049" s="66" t="str">
        <f t="shared" si="33"/>
        <v>Standard Shipment</v>
      </c>
      <c r="D2049" s="67" t="str">
        <f ca="1">IF(C2049="Local Scrap","Closed",IFERROR(IF(A2049="kgb","Closed",IF(MID(C2049,5,1)="Q","Closed",LOOKUP(TODAY()-W2049, {0,31,91,181,366}, {"0-30天","31-90天","91-180天","181-365天","365天以上"}))), LOOKUP(TODAY()-Z2049, {0,31,91,181,366}, {"0-30天","31-90天","91-180天","181-365天","365天以上"})))</f>
        <v>Closed</v>
      </c>
      <c r="E2049" s="67" t="str" cm="1">
        <f t="array" ref="E2049">IF(A2049&lt;&gt;"kbb", "", IF(IFERROR(VALUE(V2049), 0)=MAX(INDEX(($A$2:$A$4929="kbb")*($L$2:$L$4929=L2049)*IFERROR(VALUE($V$2:$V$4929), 0), 0)), "最新", "歷史重複"))</f>
        <v/>
      </c>
      <c r="F2049" t="s">
        <v>9259</v>
      </c>
      <c r="G2049" t="s">
        <v>29</v>
      </c>
      <c r="H2049" t="s">
        <v>30</v>
      </c>
      <c r="I2049" t="s">
        <v>6154</v>
      </c>
      <c r="J2049" t="s">
        <v>9260</v>
      </c>
      <c r="K2049" t="s">
        <v>9261</v>
      </c>
      <c r="L2049" t="s">
        <v>9275</v>
      </c>
      <c r="M2049" t="s">
        <v>1575</v>
      </c>
      <c r="N2049" t="s">
        <v>1576</v>
      </c>
      <c r="O2049" t="s">
        <v>37</v>
      </c>
      <c r="P2049" t="s">
        <v>9276</v>
      </c>
      <c r="Q2049" t="s">
        <v>38</v>
      </c>
      <c r="R2049" t="s">
        <v>1881</v>
      </c>
      <c r="S2049" t="s">
        <v>9263</v>
      </c>
      <c r="T2049" t="s">
        <v>9277</v>
      </c>
      <c r="U2049" t="s">
        <v>9278</v>
      </c>
      <c r="V2049" t="s">
        <v>9278</v>
      </c>
      <c r="W2049" t="s">
        <v>37</v>
      </c>
      <c r="X2049" t="s">
        <v>37</v>
      </c>
      <c r="Y2049" t="s">
        <v>37</v>
      </c>
      <c r="Z2049" t="s">
        <v>9279</v>
      </c>
      <c r="AA2049" t="s">
        <v>44</v>
      </c>
      <c r="AB2049" t="s">
        <v>44</v>
      </c>
      <c r="AC2049" t="s">
        <v>45</v>
      </c>
      <c r="AD2049" t="s">
        <v>1532</v>
      </c>
      <c r="AE2049" t="s">
        <v>9280</v>
      </c>
      <c r="AF2049" t="s">
        <v>1730</v>
      </c>
      <c r="AG2049">
        <v>622334</v>
      </c>
      <c r="AH2049">
        <v>5.8</v>
      </c>
      <c r="AI2049">
        <v>5.8</v>
      </c>
    </row>
    <row r="2050" spans="1:35" ht="16.850000000000001" customHeight="1">
      <c r="A2050" s="65" t="str">
        <f>IF(L2050="","",IF(COUNTIF(Wip!K:K,L2050)=0,IF(W2050="","KGB","KBB"),IF(AND(_xlfn.IFNA(VLOOKUP(L2050,Wip!K:M,3,0),"")="Y",Q2050="MTCAPPLYCONF"),"On Hold",IF(W2050="","KGB","KBB"))))</f>
        <v>KGB</v>
      </c>
      <c r="B2050" s="65" t="str">
        <f>IF(A2050="on hold", "on hold",
 IF(A2050="KGB", "Standard Shipment",
  IF(IFERROR(IFERROR(VLOOKUP(L2050, List!D:J, 7, 0), VLOOKUP(L2050&amp;"", List!D:J, 7, 0)), 0)=0,
   IF(IFERROR(IFERROR(VLOOKUP(L2050, 'CND List'!$A:$C, 3, 0), VLOOKUP(L2050&amp;"", 'CND List'!$A:$C, 3, 0)), 0)=0,
    IF(A2050="KBB", "-", ""),
    IFERROR(VLOOKUP(L2050, 'CND List'!$A:$C, 3, 0), VLOOKUP(L2050&amp;"", 'CND List'!$A:$C, 3, 0))
   ),
   IFERROR(VLOOKUP(L2050, List!D:J, 7, 0), VLOOKUP(L2050&amp;"", List!D:J, 7, 0))
  )
 )
)</f>
        <v>Standard Shipment</v>
      </c>
      <c r="C2050" s="66" t="str">
        <f t="shared" si="33"/>
        <v>Standard Shipment</v>
      </c>
      <c r="D2050" s="67" t="str">
        <f ca="1">IF(C2050="Local Scrap","Closed",IFERROR(IF(A2050="kgb","Closed",IF(MID(C2050,5,1)="Q","Closed",LOOKUP(TODAY()-W2050, {0,31,91,181,366}, {"0-30天","31-90天","91-180天","181-365天","365天以上"}))), LOOKUP(TODAY()-Z2050, {0,31,91,181,366}, {"0-30天","31-90天","91-180天","181-365天","365天以上"})))</f>
        <v>Closed</v>
      </c>
      <c r="E2050" s="67" t="str" cm="1">
        <f t="array" ref="E2050">IF(A2050&lt;&gt;"kbb", "", IF(IFERROR(VALUE(V2050), 0)=MAX(INDEX(($A$2:$A$4929="kbb")*($L$2:$L$4929=L2050)*IFERROR(VALUE($V$2:$V$4929), 0), 0)), "最新", "歷史重複"))</f>
        <v/>
      </c>
      <c r="F2050" t="s">
        <v>9259</v>
      </c>
      <c r="G2050" t="s">
        <v>29</v>
      </c>
      <c r="H2050" t="s">
        <v>30</v>
      </c>
      <c r="I2050" t="s">
        <v>6154</v>
      </c>
      <c r="J2050" t="s">
        <v>9260</v>
      </c>
      <c r="K2050" t="s">
        <v>9261</v>
      </c>
      <c r="L2050" t="s">
        <v>9281</v>
      </c>
      <c r="M2050" t="s">
        <v>1575</v>
      </c>
      <c r="N2050" t="s">
        <v>1576</v>
      </c>
      <c r="O2050" t="s">
        <v>37</v>
      </c>
      <c r="P2050" t="s">
        <v>9282</v>
      </c>
      <c r="Q2050" t="s">
        <v>38</v>
      </c>
      <c r="R2050" t="s">
        <v>1881</v>
      </c>
      <c r="S2050" t="s">
        <v>9263</v>
      </c>
      <c r="T2050" t="s">
        <v>9283</v>
      </c>
      <c r="U2050" t="s">
        <v>8948</v>
      </c>
      <c r="V2050" t="s">
        <v>8948</v>
      </c>
      <c r="W2050" t="s">
        <v>37</v>
      </c>
      <c r="X2050" t="s">
        <v>37</v>
      </c>
      <c r="Y2050" t="s">
        <v>37</v>
      </c>
      <c r="Z2050" t="s">
        <v>9284</v>
      </c>
      <c r="AA2050" t="s">
        <v>44</v>
      </c>
      <c r="AB2050" t="s">
        <v>44</v>
      </c>
      <c r="AC2050" t="s">
        <v>45</v>
      </c>
      <c r="AD2050" t="s">
        <v>1532</v>
      </c>
      <c r="AE2050" t="s">
        <v>8122</v>
      </c>
      <c r="AF2050" t="s">
        <v>4852</v>
      </c>
      <c r="AG2050">
        <v>622234</v>
      </c>
      <c r="AH2050">
        <v>6.4</v>
      </c>
      <c r="AI2050">
        <v>6.4</v>
      </c>
    </row>
    <row r="2051" spans="1:35" ht="16.850000000000001" customHeight="1">
      <c r="A2051" s="65" t="str">
        <f>IF(L2051="","",IF(COUNTIF(Wip!K:K,L2051)=0,IF(W2051="","KGB","KBB"),IF(AND(_xlfn.IFNA(VLOOKUP(L2051,Wip!K:M,3,0),"")="Y",Q2051="MTCAPPLYCONF"),"On Hold",IF(W2051="","KGB","KBB"))))</f>
        <v>KGB</v>
      </c>
      <c r="B2051" s="65" t="str">
        <f>IF(A2051="on hold", "on hold",
 IF(A2051="KGB", "Standard Shipment",
  IF(IFERROR(IFERROR(VLOOKUP(L2051, List!D:J, 7, 0), VLOOKUP(L2051&amp;"", List!D:J, 7, 0)), 0)=0,
   IF(IFERROR(IFERROR(VLOOKUP(L2051, 'CND List'!$A:$C, 3, 0), VLOOKUP(L2051&amp;"", 'CND List'!$A:$C, 3, 0)), 0)=0,
    IF(A2051="KBB", "-", ""),
    IFERROR(VLOOKUP(L2051, 'CND List'!$A:$C, 3, 0), VLOOKUP(L2051&amp;"", 'CND List'!$A:$C, 3, 0))
   ),
   IFERROR(VLOOKUP(L2051, List!D:J, 7, 0), VLOOKUP(L2051&amp;"", List!D:J, 7, 0))
  )
 )
)</f>
        <v>Standard Shipment</v>
      </c>
      <c r="C2051" s="66" t="str">
        <f t="shared" si="33"/>
        <v>Standard Shipment</v>
      </c>
      <c r="D2051" s="67" t="str">
        <f ca="1">IF(C2051="Local Scrap","Closed",IFERROR(IF(A2051="kgb","Closed",IF(MID(C2051,5,1)="Q","Closed",LOOKUP(TODAY()-W2051, {0,31,91,181,366}, {"0-30天","31-90天","91-180天","181-365天","365天以上"}))), LOOKUP(TODAY()-Z2051, {0,31,91,181,366}, {"0-30天","31-90天","91-180天","181-365天","365天以上"})))</f>
        <v>Closed</v>
      </c>
      <c r="E2051" s="67" t="str" cm="1">
        <f t="array" ref="E2051">IF(A2051&lt;&gt;"kbb", "", IF(IFERROR(VALUE(V2051), 0)=MAX(INDEX(($A$2:$A$4929="kbb")*($L$2:$L$4929=L2051)*IFERROR(VALUE($V$2:$V$4929), 0), 0)), "最新", "歷史重複"))</f>
        <v/>
      </c>
      <c r="F2051" t="s">
        <v>9259</v>
      </c>
      <c r="G2051" t="s">
        <v>29</v>
      </c>
      <c r="H2051" t="s">
        <v>30</v>
      </c>
      <c r="I2051" t="s">
        <v>6154</v>
      </c>
      <c r="J2051" t="s">
        <v>9260</v>
      </c>
      <c r="K2051" t="s">
        <v>9261</v>
      </c>
      <c r="L2051" t="s">
        <v>9285</v>
      </c>
      <c r="M2051" t="s">
        <v>1575</v>
      </c>
      <c r="N2051" t="s">
        <v>1576</v>
      </c>
      <c r="O2051" t="s">
        <v>37</v>
      </c>
      <c r="P2051" t="s">
        <v>9286</v>
      </c>
      <c r="Q2051" t="s">
        <v>38</v>
      </c>
      <c r="R2051" t="s">
        <v>1881</v>
      </c>
      <c r="S2051" t="s">
        <v>9263</v>
      </c>
      <c r="T2051" t="s">
        <v>9287</v>
      </c>
      <c r="U2051" t="s">
        <v>8948</v>
      </c>
      <c r="V2051" t="s">
        <v>8948</v>
      </c>
      <c r="W2051" t="s">
        <v>37</v>
      </c>
      <c r="X2051" t="s">
        <v>37</v>
      </c>
      <c r="Y2051" t="s">
        <v>37</v>
      </c>
      <c r="Z2051" t="s">
        <v>9288</v>
      </c>
      <c r="AA2051" t="s">
        <v>44</v>
      </c>
      <c r="AB2051" t="s">
        <v>44</v>
      </c>
      <c r="AC2051" t="s">
        <v>45</v>
      </c>
      <c r="AD2051" t="s">
        <v>1532</v>
      </c>
      <c r="AE2051" t="s">
        <v>8122</v>
      </c>
      <c r="AF2051" t="s">
        <v>4852</v>
      </c>
      <c r="AG2051">
        <v>622234</v>
      </c>
      <c r="AH2051">
        <v>6.4</v>
      </c>
      <c r="AI2051">
        <v>6.4</v>
      </c>
    </row>
    <row r="2052" spans="1:35" ht="16.850000000000001" customHeight="1">
      <c r="A2052" s="65" t="str">
        <f>IF(L2052="","",IF(COUNTIF(Wip!K:K,L2052)=0,IF(W2052="","KGB","KBB"),IF(AND(_xlfn.IFNA(VLOOKUP(L2052,Wip!K:M,3,0),"")="Y",Q2052="MTCAPPLYCONF"),"On Hold",IF(W2052="","KGB","KBB"))))</f>
        <v>KBB</v>
      </c>
      <c r="B2052" s="65" t="str">
        <f>IF(A2052="on hold", "on hold",
 IF(A2052="KGB", "Standard Shipment",
  IF(IFERROR(IFERROR(VLOOKUP(L2052, List!D:J, 7, 0), VLOOKUP(L2052&amp;"", List!D:J, 7, 0)), 0)=0,
   IF(IFERROR(IFERROR(VLOOKUP(L2052, 'CND List'!$A:$C, 3, 0), VLOOKUP(L2052&amp;"", 'CND List'!$A:$C, 3, 0)), 0)=0,
    IF(A2052="KBB", "-", ""),
    IFERROR(VLOOKUP(L2052, 'CND List'!$A:$C, 3, 0), VLOOKUP(L2052&amp;"", 'CND List'!$A:$C, 3, 0))
   ),
   IFERROR(VLOOKUP(L2052, List!D:J, 7, 0), VLOOKUP(L2052&amp;"", List!D:J, 7, 0))
  )
 )
)</f>
        <v>Local Scrap</v>
      </c>
      <c r="C2052" s="66" t="str">
        <f t="shared" si="33"/>
        <v>Local Scrap</v>
      </c>
      <c r="D2052" s="67" t="str">
        <f ca="1">IF(C2052="Local Scrap","Closed",IFERROR(IF(A2052="kgb","Closed",IF(MID(C2052,5,1)="Q","Closed",LOOKUP(TODAY()-W2052, {0,31,91,181,366}, {"0-30天","31-90天","91-180天","181-365天","365天以上"}))), LOOKUP(TODAY()-Z2052, {0,31,91,181,366}, {"0-30天","31-90天","91-180天","181-365天","365天以上"})))</f>
        <v>Closed</v>
      </c>
      <c r="E2052" s="67" t="str" cm="1">
        <f t="array" ref="E2052">IF(A2052&lt;&gt;"kbb", "", IF(IFERROR(VALUE(V2052), 0)=MAX(INDEX(($A$2:$A$4929="kbb")*($L$2:$L$4929=L2052)*IFERROR(VALUE($V$2:$V$4929), 0), 0)), "最新", "歷史重複"))</f>
        <v>歷史重複</v>
      </c>
      <c r="F2052" t="s">
        <v>9259</v>
      </c>
      <c r="G2052" t="s">
        <v>29</v>
      </c>
      <c r="H2052" t="s">
        <v>30</v>
      </c>
      <c r="I2052" t="s">
        <v>6154</v>
      </c>
      <c r="J2052" t="s">
        <v>9260</v>
      </c>
      <c r="K2052" t="s">
        <v>9261</v>
      </c>
      <c r="L2052" t="s">
        <v>9289</v>
      </c>
      <c r="M2052" t="s">
        <v>1575</v>
      </c>
      <c r="N2052" t="s">
        <v>1576</v>
      </c>
      <c r="O2052" t="s">
        <v>37</v>
      </c>
      <c r="P2052" t="s">
        <v>9289</v>
      </c>
      <c r="Q2052" t="s">
        <v>38</v>
      </c>
      <c r="R2052" t="s">
        <v>39</v>
      </c>
      <c r="S2052" t="s">
        <v>9263</v>
      </c>
      <c r="T2052" t="s">
        <v>37</v>
      </c>
      <c r="U2052" t="s">
        <v>37</v>
      </c>
      <c r="V2052" t="s">
        <v>9290</v>
      </c>
      <c r="W2052" t="s">
        <v>517</v>
      </c>
      <c r="X2052" t="s">
        <v>114</v>
      </c>
      <c r="Y2052" t="s">
        <v>518</v>
      </c>
      <c r="Z2052" t="s">
        <v>9291</v>
      </c>
      <c r="AA2052" t="s">
        <v>44</v>
      </c>
      <c r="AB2052" t="s">
        <v>44</v>
      </c>
      <c r="AC2052" t="s">
        <v>117</v>
      </c>
      <c r="AD2052" t="s">
        <v>1532</v>
      </c>
      <c r="AE2052" t="s">
        <v>37</v>
      </c>
      <c r="AF2052" t="s">
        <v>37</v>
      </c>
      <c r="AG2052" t="s">
        <v>37</v>
      </c>
      <c r="AH2052" t="s">
        <v>37</v>
      </c>
      <c r="AI2052" t="s">
        <v>37</v>
      </c>
    </row>
    <row r="2053" spans="1:35" ht="16.850000000000001" customHeight="1">
      <c r="A2053" s="65" t="str">
        <f>IF(L2053="","",IF(COUNTIF(Wip!K:K,L2053)=0,IF(W2053="","KGB","KBB"),IF(AND(_xlfn.IFNA(VLOOKUP(L2053,Wip!K:M,3,0),"")="Y",Q2053="MTCAPPLYCONF"),"On Hold",IF(W2053="","KGB","KBB"))))</f>
        <v>KBB</v>
      </c>
      <c r="B2053" s="65">
        <f>IF(A2053="on hold", "on hold",
 IF(A2053="KGB", "Standard Shipment",
  IF(IFERROR(IFERROR(VLOOKUP(L2053, List!D:J, 7, 0), VLOOKUP(L2053&amp;"", List!D:J, 7, 0)), 0)=0,
   IF(IFERROR(IFERROR(VLOOKUP(L2053, 'CND List'!$A:$C, 3, 0), VLOOKUP(L2053&amp;"", 'CND List'!$A:$C, 3, 0)), 0)=0,
    IF(A2053="KBB", "-", ""),
    IFERROR(VLOOKUP(L2053, 'CND List'!$A:$C, 3, 0), VLOOKUP(L2053&amp;"", 'CND List'!$A:$C, 3, 0))
   ),
   IFERROR(VLOOKUP(L2053, List!D:J, 7, 0), VLOOKUP(L2053&amp;"", List!D:J, 7, 0))
  )
 )
)</f>
        <v>46126</v>
      </c>
      <c r="C2053" s="66" t="str">
        <f t="shared" si="33"/>
        <v>2026Q2</v>
      </c>
      <c r="D2053" s="67" t="str">
        <f ca="1">IF(C2053="Local Scrap","Closed",IFERROR(IF(A2053="kgb","Closed",IF(MID(C2053,5,1)="Q","Closed",LOOKUP(TODAY()-W2053, {0,31,91,181,366}, {"0-30天","31-90天","91-180天","181-365天","365天以上"}))), LOOKUP(TODAY()-Z2053, {0,31,91,181,366}, {"0-30天","31-90天","91-180天","181-365天","365天以上"})))</f>
        <v>Closed</v>
      </c>
      <c r="E2053" s="67" t="str" cm="1">
        <f t="array" ref="E2053">IF(A2053&lt;&gt;"kbb", "", IF(IFERROR(VALUE(V2053), 0)=MAX(INDEX(($A$2:$A$4929="kbb")*($L$2:$L$4929=L2053)*IFERROR(VALUE($V$2:$V$4929), 0), 0)), "最新", "歷史重複"))</f>
        <v>最新</v>
      </c>
      <c r="F2053" t="s">
        <v>9259</v>
      </c>
      <c r="G2053" t="s">
        <v>29</v>
      </c>
      <c r="H2053" t="s">
        <v>30</v>
      </c>
      <c r="I2053" t="s">
        <v>6154</v>
      </c>
      <c r="J2053" t="s">
        <v>9260</v>
      </c>
      <c r="K2053" t="s">
        <v>9261</v>
      </c>
      <c r="L2053" t="s">
        <v>9292</v>
      </c>
      <c r="M2053" t="s">
        <v>8291</v>
      </c>
      <c r="N2053" t="s">
        <v>1570</v>
      </c>
      <c r="O2053" t="s">
        <v>37</v>
      </c>
      <c r="P2053" t="s">
        <v>9292</v>
      </c>
      <c r="Q2053" t="s">
        <v>38</v>
      </c>
      <c r="R2053" t="s">
        <v>1881</v>
      </c>
      <c r="S2053" t="s">
        <v>9263</v>
      </c>
      <c r="T2053" t="s">
        <v>37</v>
      </c>
      <c r="U2053" t="s">
        <v>37</v>
      </c>
      <c r="V2053" t="s">
        <v>9293</v>
      </c>
      <c r="W2053" t="s">
        <v>113</v>
      </c>
      <c r="X2053" t="s">
        <v>114</v>
      </c>
      <c r="Y2053" t="s">
        <v>9294</v>
      </c>
      <c r="Z2053" t="s">
        <v>9295</v>
      </c>
      <c r="AA2053" t="s">
        <v>44</v>
      </c>
      <c r="AB2053" t="s">
        <v>44</v>
      </c>
      <c r="AC2053" t="s">
        <v>117</v>
      </c>
      <c r="AD2053" t="s">
        <v>1532</v>
      </c>
      <c r="AE2053" t="s">
        <v>37</v>
      </c>
      <c r="AF2053" t="s">
        <v>37</v>
      </c>
      <c r="AG2053" t="s">
        <v>37</v>
      </c>
      <c r="AH2053" t="s">
        <v>37</v>
      </c>
      <c r="AI2053" t="s">
        <v>37</v>
      </c>
    </row>
    <row r="2054" spans="1:35" ht="16.850000000000001" customHeight="1">
      <c r="A2054" s="65" t="str">
        <f>IF(L2054="","",IF(COUNTIF(Wip!K:K,L2054)=0,IF(W2054="","KGB","KBB"),IF(AND(_xlfn.IFNA(VLOOKUP(L2054,Wip!K:M,3,0),"")="Y",Q2054="MTCAPPLYCONF"),"On Hold",IF(W2054="","KGB","KBB"))))</f>
        <v>KBB</v>
      </c>
      <c r="B2054" s="65" t="str">
        <f>IF(A2054="on hold", "on hold",
 IF(A2054="KGB", "Standard Shipment",
  IF(IFERROR(IFERROR(VLOOKUP(L2054, List!D:J, 7, 0), VLOOKUP(L2054&amp;"", List!D:J, 7, 0)), 0)=0,
   IF(IFERROR(IFERROR(VLOOKUP(L2054, 'CND List'!$A:$C, 3, 0), VLOOKUP(L2054&amp;"", 'CND List'!$A:$C, 3, 0)), 0)=0,
    IF(A2054="KBB", "-", ""),
    IFERROR(VLOOKUP(L2054, 'CND List'!$A:$C, 3, 0), VLOOKUP(L2054&amp;"", 'CND List'!$A:$C, 3, 0))
   ),
   IFERROR(VLOOKUP(L2054, List!D:J, 7, 0), VLOOKUP(L2054&amp;"", List!D:J, 7, 0))
  )
 )
)</f>
        <v>-</v>
      </c>
      <c r="C2054" s="66" t="str">
        <f t="shared" si="33"/>
        <v>wait for return customer</v>
      </c>
      <c r="D2054" s="67" t="str">
        <f ca="1">IF(C2054="Local Scrap","Closed",IFERROR(IF(A2054="kgb","Closed",IF(MID(C2054,5,1)="Q","Closed",LOOKUP(TODAY()-W2054, {0,31,91,181,366}, {"0-30天","31-90天","91-180天","181-365天","365天以上"}))), LOOKUP(TODAY()-Z2054, {0,31,91,181,366}, {"0-30天","31-90天","91-180天","181-365天","365天以上"})))</f>
        <v>181-365天</v>
      </c>
      <c r="E2054" s="67" t="str" cm="1">
        <f t="array" ref="E2054">IF(A2054&lt;&gt;"kbb", "", IF(IFERROR(VALUE(V2054), 0)=MAX(INDEX(($A$2:$A$4929="kbb")*($L$2:$L$4929=L2054)*IFERROR(VALUE($V$2:$V$4929), 0), 0)), "最新", "歷史重複"))</f>
        <v>最新</v>
      </c>
      <c r="F2054" t="s">
        <v>9259</v>
      </c>
      <c r="G2054" t="s">
        <v>29</v>
      </c>
      <c r="H2054" t="s">
        <v>30</v>
      </c>
      <c r="I2054" t="s">
        <v>6154</v>
      </c>
      <c r="J2054" t="s">
        <v>9260</v>
      </c>
      <c r="K2054" t="s">
        <v>9261</v>
      </c>
      <c r="L2054" t="s">
        <v>9296</v>
      </c>
      <c r="M2054" t="s">
        <v>4205</v>
      </c>
      <c r="N2054" t="s">
        <v>1858</v>
      </c>
      <c r="O2054" t="s">
        <v>37</v>
      </c>
      <c r="P2054" t="s">
        <v>9296</v>
      </c>
      <c r="Q2054" t="s">
        <v>38</v>
      </c>
      <c r="R2054" t="s">
        <v>39</v>
      </c>
      <c r="S2054" t="s">
        <v>9297</v>
      </c>
      <c r="T2054" t="s">
        <v>37</v>
      </c>
      <c r="U2054" t="s">
        <v>37</v>
      </c>
      <c r="V2054" t="s">
        <v>9298</v>
      </c>
      <c r="W2054" t="s">
        <v>517</v>
      </c>
      <c r="X2054" t="s">
        <v>114</v>
      </c>
      <c r="Y2054" t="s">
        <v>518</v>
      </c>
      <c r="Z2054" t="s">
        <v>9299</v>
      </c>
      <c r="AA2054" t="s">
        <v>44</v>
      </c>
      <c r="AB2054" t="s">
        <v>44</v>
      </c>
      <c r="AC2054" t="s">
        <v>117</v>
      </c>
      <c r="AD2054" t="s">
        <v>1302</v>
      </c>
      <c r="AE2054" t="s">
        <v>37</v>
      </c>
      <c r="AF2054" t="s">
        <v>37</v>
      </c>
      <c r="AG2054" t="s">
        <v>37</v>
      </c>
      <c r="AH2054" t="s">
        <v>37</v>
      </c>
      <c r="AI2054" t="s">
        <v>37</v>
      </c>
    </row>
    <row r="2055" spans="1:35" ht="16.850000000000001" customHeight="1">
      <c r="A2055" s="65" t="str">
        <f>IF(L2055="","",IF(COUNTIF(Wip!K:K,L2055)=0,IF(W2055="","KGB","KBB"),IF(AND(_xlfn.IFNA(VLOOKUP(L2055,Wip!K:M,3,0),"")="Y",Q2055="MTCAPPLYCONF"),"On Hold",IF(W2055="","KGB","KBB"))))</f>
        <v>KGB</v>
      </c>
      <c r="B2055" s="65" t="str">
        <f>IF(A2055="on hold", "on hold",
 IF(A2055="KGB", "Standard Shipment",
  IF(IFERROR(IFERROR(VLOOKUP(L2055, List!D:J, 7, 0), VLOOKUP(L2055&amp;"", List!D:J, 7, 0)), 0)=0,
   IF(IFERROR(IFERROR(VLOOKUP(L2055, 'CND List'!$A:$C, 3, 0), VLOOKUP(L2055&amp;"", 'CND List'!$A:$C, 3, 0)), 0)=0,
    IF(A2055="KBB", "-", ""),
    IFERROR(VLOOKUP(L2055, 'CND List'!$A:$C, 3, 0), VLOOKUP(L2055&amp;"", 'CND List'!$A:$C, 3, 0))
   ),
   IFERROR(VLOOKUP(L2055, List!D:J, 7, 0), VLOOKUP(L2055&amp;"", List!D:J, 7, 0))
  )
 )
)</f>
        <v>Standard Shipment</v>
      </c>
      <c r="C2055" s="66" t="str">
        <f t="shared" si="33"/>
        <v>Standard Shipment</v>
      </c>
      <c r="D2055" s="67" t="str">
        <f ca="1">IF(C2055="Local Scrap","Closed",IFERROR(IF(A2055="kgb","Closed",IF(MID(C2055,5,1)="Q","Closed",LOOKUP(TODAY()-W2055, {0,31,91,181,366}, {"0-30天","31-90天","91-180天","181-365天","365天以上"}))), LOOKUP(TODAY()-Z2055, {0,31,91,181,366}, {"0-30天","31-90天","91-180天","181-365天","365天以上"})))</f>
        <v>Closed</v>
      </c>
      <c r="E2055" s="67" t="str" cm="1">
        <f t="array" ref="E2055">IF(A2055&lt;&gt;"kbb", "", IF(IFERROR(VALUE(V2055), 0)=MAX(INDEX(($A$2:$A$4929="kbb")*($L$2:$L$4929=L2055)*IFERROR(VALUE($V$2:$V$4929), 0), 0)), "最新", "歷史重複"))</f>
        <v/>
      </c>
      <c r="F2055" t="s">
        <v>9259</v>
      </c>
      <c r="G2055" t="s">
        <v>29</v>
      </c>
      <c r="H2055" t="s">
        <v>30</v>
      </c>
      <c r="I2055" t="s">
        <v>6154</v>
      </c>
      <c r="J2055" t="s">
        <v>9260</v>
      </c>
      <c r="K2055" t="s">
        <v>9261</v>
      </c>
      <c r="L2055" t="s">
        <v>9300</v>
      </c>
      <c r="M2055" t="s">
        <v>2544</v>
      </c>
      <c r="N2055" t="s">
        <v>2481</v>
      </c>
      <c r="O2055" t="s">
        <v>37</v>
      </c>
      <c r="P2055" t="s">
        <v>9301</v>
      </c>
      <c r="Q2055" t="s">
        <v>38</v>
      </c>
      <c r="R2055" t="s">
        <v>1881</v>
      </c>
      <c r="S2055" t="s">
        <v>9297</v>
      </c>
      <c r="T2055" t="s">
        <v>9302</v>
      </c>
      <c r="U2055" t="s">
        <v>9273</v>
      </c>
      <c r="V2055" t="s">
        <v>9273</v>
      </c>
      <c r="W2055" t="s">
        <v>37</v>
      </c>
      <c r="X2055" t="s">
        <v>37</v>
      </c>
      <c r="Y2055" t="s">
        <v>37</v>
      </c>
      <c r="Z2055" t="s">
        <v>9303</v>
      </c>
      <c r="AA2055" t="s">
        <v>44</v>
      </c>
      <c r="AB2055" t="s">
        <v>44</v>
      </c>
      <c r="AC2055" t="s">
        <v>45</v>
      </c>
      <c r="AD2055" t="s">
        <v>1532</v>
      </c>
      <c r="AE2055" t="s">
        <v>9304</v>
      </c>
      <c r="AF2055" t="s">
        <v>48</v>
      </c>
      <c r="AG2055">
        <v>622380</v>
      </c>
      <c r="AH2055">
        <v>6.3</v>
      </c>
      <c r="AI2055">
        <v>6.3</v>
      </c>
    </row>
    <row r="2056" spans="1:35" ht="16.850000000000001" customHeight="1">
      <c r="A2056" s="65" t="str">
        <f>IF(L2056="","",IF(COUNTIF(Wip!K:K,L2056)=0,IF(W2056="","KGB","KBB"),IF(AND(_xlfn.IFNA(VLOOKUP(L2056,Wip!K:M,3,0),"")="Y",Q2056="MTCAPPLYCONF"),"On Hold",IF(W2056="","KGB","KBB"))))</f>
        <v>KGB</v>
      </c>
      <c r="B2056" s="65" t="str">
        <f>IF(A2056="on hold", "on hold",
 IF(A2056="KGB", "Standard Shipment",
  IF(IFERROR(IFERROR(VLOOKUP(L2056, List!D:J, 7, 0), VLOOKUP(L2056&amp;"", List!D:J, 7, 0)), 0)=0,
   IF(IFERROR(IFERROR(VLOOKUP(L2056, 'CND List'!$A:$C, 3, 0), VLOOKUP(L2056&amp;"", 'CND List'!$A:$C, 3, 0)), 0)=0,
    IF(A2056="KBB", "-", ""),
    IFERROR(VLOOKUP(L2056, 'CND List'!$A:$C, 3, 0), VLOOKUP(L2056&amp;"", 'CND List'!$A:$C, 3, 0))
   ),
   IFERROR(VLOOKUP(L2056, List!D:J, 7, 0), VLOOKUP(L2056&amp;"", List!D:J, 7, 0))
  )
 )
)</f>
        <v>Standard Shipment</v>
      </c>
      <c r="C2056" s="66" t="str">
        <f t="shared" si="33"/>
        <v>Standard Shipment</v>
      </c>
      <c r="D2056" s="67" t="str">
        <f ca="1">IF(C2056="Local Scrap","Closed",IFERROR(IF(A2056="kgb","Closed",IF(MID(C2056,5,1)="Q","Closed",LOOKUP(TODAY()-W2056, {0,31,91,181,366}, {"0-30天","31-90天","91-180天","181-365天","365天以上"}))), LOOKUP(TODAY()-Z2056, {0,31,91,181,366}, {"0-30天","31-90天","91-180天","181-365天","365天以上"})))</f>
        <v>Closed</v>
      </c>
      <c r="E2056" s="67" t="str" cm="1">
        <f t="array" ref="E2056">IF(A2056&lt;&gt;"kbb", "", IF(IFERROR(VALUE(V2056), 0)=MAX(INDEX(($A$2:$A$4929="kbb")*($L$2:$L$4929=L2056)*IFERROR(VALUE($V$2:$V$4929), 0), 0)), "最新", "歷史重複"))</f>
        <v/>
      </c>
      <c r="F2056" t="s">
        <v>9259</v>
      </c>
      <c r="G2056" t="s">
        <v>29</v>
      </c>
      <c r="H2056" t="s">
        <v>30</v>
      </c>
      <c r="I2056" t="s">
        <v>6154</v>
      </c>
      <c r="J2056" t="s">
        <v>9260</v>
      </c>
      <c r="K2056" t="s">
        <v>9261</v>
      </c>
      <c r="L2056" t="s">
        <v>9305</v>
      </c>
      <c r="M2056" t="s">
        <v>7994</v>
      </c>
      <c r="N2056" t="s">
        <v>2360</v>
      </c>
      <c r="O2056" t="s">
        <v>37</v>
      </c>
      <c r="P2056" t="s">
        <v>9306</v>
      </c>
      <c r="Q2056" t="s">
        <v>38</v>
      </c>
      <c r="R2056" t="s">
        <v>1881</v>
      </c>
      <c r="S2056" t="s">
        <v>9297</v>
      </c>
      <c r="T2056" t="s">
        <v>9307</v>
      </c>
      <c r="U2056" t="s">
        <v>8948</v>
      </c>
      <c r="V2056" t="s">
        <v>8948</v>
      </c>
      <c r="W2056" t="s">
        <v>37</v>
      </c>
      <c r="X2056" t="s">
        <v>37</v>
      </c>
      <c r="Y2056" t="s">
        <v>37</v>
      </c>
      <c r="Z2056" t="s">
        <v>9308</v>
      </c>
      <c r="AA2056" t="s">
        <v>44</v>
      </c>
      <c r="AB2056" t="s">
        <v>44</v>
      </c>
      <c r="AC2056" t="s">
        <v>45</v>
      </c>
      <c r="AD2056" t="s">
        <v>1532</v>
      </c>
      <c r="AE2056" t="s">
        <v>8122</v>
      </c>
      <c r="AF2056" t="s">
        <v>2122</v>
      </c>
      <c r="AG2056">
        <v>622234</v>
      </c>
      <c r="AH2056">
        <v>6.3</v>
      </c>
      <c r="AI2056">
        <v>6.3</v>
      </c>
    </row>
    <row r="2057" spans="1:35" ht="16.850000000000001" customHeight="1">
      <c r="A2057" s="65" t="str">
        <f>IF(L2057="","",IF(COUNTIF(Wip!K:K,L2057)=0,IF(W2057="","KGB","KBB"),IF(AND(_xlfn.IFNA(VLOOKUP(L2057,Wip!K:M,3,0),"")="Y",Q2057="MTCAPPLYCONF"),"On Hold",IF(W2057="","KGB","KBB"))))</f>
        <v>KBB</v>
      </c>
      <c r="B2057" s="65" t="str">
        <f>IF(A2057="on hold", "on hold",
 IF(A2057="KGB", "Standard Shipment",
  IF(IFERROR(IFERROR(VLOOKUP(L2057, List!D:J, 7, 0), VLOOKUP(L2057&amp;"", List!D:J, 7, 0)), 0)=0,
   IF(IFERROR(IFERROR(VLOOKUP(L2057, 'CND List'!$A:$C, 3, 0), VLOOKUP(L2057&amp;"", 'CND List'!$A:$C, 3, 0)), 0)=0,
    IF(A2057="KBB", "-", ""),
    IFERROR(VLOOKUP(L2057, 'CND List'!$A:$C, 3, 0), VLOOKUP(L2057&amp;"", 'CND List'!$A:$C, 3, 0))
   ),
   IFERROR(VLOOKUP(L2057, List!D:J, 7, 0), VLOOKUP(L2057&amp;"", List!D:J, 7, 0))
  )
 )
)</f>
        <v>CND Sceond Pass</v>
      </c>
      <c r="C2057" s="66" t="str">
        <f t="shared" si="33"/>
        <v>Standard Shipment</v>
      </c>
      <c r="D2057" s="67" t="str">
        <f ca="1">IF(C2057="Local Scrap","Closed",IFERROR(IF(A2057="kgb","Closed",IF(MID(C2057,5,1)="Q","Closed",LOOKUP(TODAY()-W2057, {0,31,91,181,366}, {"0-30天","31-90天","91-180天","181-365天","365天以上"}))), LOOKUP(TODAY()-Z2057, {0,31,91,181,366}, {"0-30天","31-90天","91-180天","181-365天","365天以上"})))</f>
        <v>181-365天</v>
      </c>
      <c r="E2057" s="67" t="str" cm="1">
        <f t="array" ref="E2057">IF(A2057&lt;&gt;"kbb", "", IF(IFERROR(VALUE(V2057), 0)=MAX(INDEX(($A$2:$A$4929="kbb")*($L$2:$L$4929=L2057)*IFERROR(VALUE($V$2:$V$4929), 0), 0)), "最新", "歷史重複"))</f>
        <v>最新</v>
      </c>
      <c r="F2057" t="s">
        <v>9259</v>
      </c>
      <c r="G2057" t="s">
        <v>29</v>
      </c>
      <c r="H2057" t="s">
        <v>30</v>
      </c>
      <c r="I2057" t="s">
        <v>6154</v>
      </c>
      <c r="J2057" t="s">
        <v>9260</v>
      </c>
      <c r="K2057" t="s">
        <v>9261</v>
      </c>
      <c r="L2057" t="s">
        <v>9309</v>
      </c>
      <c r="M2057" t="s">
        <v>2359</v>
      </c>
      <c r="N2057" t="s">
        <v>2360</v>
      </c>
      <c r="O2057" t="s">
        <v>37</v>
      </c>
      <c r="P2057" t="s">
        <v>9309</v>
      </c>
      <c r="Q2057" t="s">
        <v>38</v>
      </c>
      <c r="R2057" t="s">
        <v>39</v>
      </c>
      <c r="S2057" t="s">
        <v>9297</v>
      </c>
      <c r="T2057" t="s">
        <v>37</v>
      </c>
      <c r="U2057" t="s">
        <v>37</v>
      </c>
      <c r="V2057" t="s">
        <v>9310</v>
      </c>
      <c r="W2057" t="s">
        <v>517</v>
      </c>
      <c r="X2057" t="s">
        <v>114</v>
      </c>
      <c r="Y2057" t="s">
        <v>518</v>
      </c>
      <c r="Z2057" t="s">
        <v>9311</v>
      </c>
      <c r="AA2057" t="s">
        <v>44</v>
      </c>
      <c r="AB2057" t="s">
        <v>44</v>
      </c>
      <c r="AC2057" t="s">
        <v>117</v>
      </c>
      <c r="AD2057" t="s">
        <v>1532</v>
      </c>
      <c r="AE2057" t="s">
        <v>37</v>
      </c>
      <c r="AF2057" t="s">
        <v>37</v>
      </c>
      <c r="AG2057" t="s">
        <v>37</v>
      </c>
      <c r="AH2057" t="s">
        <v>37</v>
      </c>
      <c r="AI2057" t="s">
        <v>37</v>
      </c>
    </row>
    <row r="2058" spans="1:35" ht="16.850000000000001" customHeight="1">
      <c r="A2058" s="65" t="str">
        <f>IF(L2058="","",IF(COUNTIF(Wip!K:K,L2058)=0,IF(W2058="","KGB","KBB"),IF(AND(_xlfn.IFNA(VLOOKUP(L2058,Wip!K:M,3,0),"")="Y",Q2058="MTCAPPLYCONF"),"On Hold",IF(W2058="","KGB","KBB"))))</f>
        <v>KBB</v>
      </c>
      <c r="B2058" s="65" t="str">
        <f>IF(A2058="on hold", "on hold",
 IF(A2058="KGB", "Standard Shipment",
  IF(IFERROR(IFERROR(VLOOKUP(L2058, List!D:J, 7, 0), VLOOKUP(L2058&amp;"", List!D:J, 7, 0)), 0)=0,
   IF(IFERROR(IFERROR(VLOOKUP(L2058, 'CND List'!$A:$C, 3, 0), VLOOKUP(L2058&amp;"", 'CND List'!$A:$C, 3, 0)), 0)=0,
    IF(A2058="KBB", "-", ""),
    IFERROR(VLOOKUP(L2058, 'CND List'!$A:$C, 3, 0), VLOOKUP(L2058&amp;"", 'CND List'!$A:$C, 3, 0))
   ),
   IFERROR(VLOOKUP(L2058, List!D:J, 7, 0), VLOOKUP(L2058&amp;"", List!D:J, 7, 0))
  )
 )
)</f>
        <v>SBF to be notified</v>
      </c>
      <c r="C2058" s="66" t="str">
        <f t="shared" si="33"/>
        <v>SBF to be notified</v>
      </c>
      <c r="D2058" s="67" t="str">
        <f ca="1">IF(C2058="Local Scrap","Closed",IFERROR(IF(A2058="kgb","Closed",IF(MID(C2058,5,1)="Q","Closed",LOOKUP(TODAY()-W2058, {0,31,91,181,366}, {"0-30天","31-90天","91-180天","181-365天","365天以上"}))), LOOKUP(TODAY()-Z2058, {0,31,91,181,366}, {"0-30天","31-90天","91-180天","181-365天","365天以上"})))</f>
        <v>181-365天</v>
      </c>
      <c r="E2058" s="67" t="str" cm="1">
        <f t="array" ref="E2058">IF(A2058&lt;&gt;"kbb", "", IF(IFERROR(VALUE(V2058), 0)=MAX(INDEX(($A$2:$A$4929="kbb")*($L$2:$L$4929=L2058)*IFERROR(VALUE($V$2:$V$4929), 0), 0)), "最新", "歷史重複"))</f>
        <v>最新</v>
      </c>
      <c r="F2058" t="s">
        <v>9259</v>
      </c>
      <c r="G2058" t="s">
        <v>29</v>
      </c>
      <c r="H2058" t="s">
        <v>30</v>
      </c>
      <c r="I2058" t="s">
        <v>6154</v>
      </c>
      <c r="J2058" t="s">
        <v>9260</v>
      </c>
      <c r="K2058" t="s">
        <v>9261</v>
      </c>
      <c r="L2058" t="s">
        <v>9312</v>
      </c>
      <c r="M2058" t="s">
        <v>2544</v>
      </c>
      <c r="N2058" t="s">
        <v>2481</v>
      </c>
      <c r="O2058" t="s">
        <v>37</v>
      </c>
      <c r="P2058" t="s">
        <v>9312</v>
      </c>
      <c r="Q2058" t="s">
        <v>38</v>
      </c>
      <c r="R2058" t="s">
        <v>39</v>
      </c>
      <c r="S2058" t="s">
        <v>9297</v>
      </c>
      <c r="T2058" t="s">
        <v>37</v>
      </c>
      <c r="U2058" t="s">
        <v>37</v>
      </c>
      <c r="V2058" t="s">
        <v>9313</v>
      </c>
      <c r="W2058" t="s">
        <v>517</v>
      </c>
      <c r="X2058" t="s">
        <v>114</v>
      </c>
      <c r="Y2058" t="s">
        <v>518</v>
      </c>
      <c r="Z2058" t="s">
        <v>9314</v>
      </c>
      <c r="AA2058" t="s">
        <v>44</v>
      </c>
      <c r="AB2058" t="s">
        <v>44</v>
      </c>
      <c r="AC2058" t="s">
        <v>117</v>
      </c>
      <c r="AD2058" t="s">
        <v>1532</v>
      </c>
      <c r="AE2058" t="s">
        <v>37</v>
      </c>
      <c r="AF2058" t="s">
        <v>37</v>
      </c>
      <c r="AG2058" t="s">
        <v>37</v>
      </c>
      <c r="AH2058" t="s">
        <v>37</v>
      </c>
      <c r="AI2058" t="s">
        <v>37</v>
      </c>
    </row>
    <row r="2059" spans="1:35" ht="16.850000000000001" customHeight="1">
      <c r="A2059" s="65" t="str">
        <f>IF(L2059="","",IF(COUNTIF(Wip!K:K,L2059)=0,IF(W2059="","KGB","KBB"),IF(AND(_xlfn.IFNA(VLOOKUP(L2059,Wip!K:M,3,0),"")="Y",Q2059="MTCAPPLYCONF"),"On Hold",IF(W2059="","KGB","KBB"))))</f>
        <v>KGB</v>
      </c>
      <c r="B2059" s="65" t="str">
        <f>IF(A2059="on hold", "on hold",
 IF(A2059="KGB", "Standard Shipment",
  IF(IFERROR(IFERROR(VLOOKUP(L2059, List!D:J, 7, 0), VLOOKUP(L2059&amp;"", List!D:J, 7, 0)), 0)=0,
   IF(IFERROR(IFERROR(VLOOKUP(L2059, 'CND List'!$A:$C, 3, 0), VLOOKUP(L2059&amp;"", 'CND List'!$A:$C, 3, 0)), 0)=0,
    IF(A2059="KBB", "-", ""),
    IFERROR(VLOOKUP(L2059, 'CND List'!$A:$C, 3, 0), VLOOKUP(L2059&amp;"", 'CND List'!$A:$C, 3, 0))
   ),
   IFERROR(VLOOKUP(L2059, List!D:J, 7, 0), VLOOKUP(L2059&amp;"", List!D:J, 7, 0))
  )
 )
)</f>
        <v>Standard Shipment</v>
      </c>
      <c r="C2059" s="66" t="str">
        <f t="shared" si="33"/>
        <v>Standard Shipment</v>
      </c>
      <c r="D2059" s="67" t="str">
        <f ca="1">IF(C2059="Local Scrap","Closed",IFERROR(IF(A2059="kgb","Closed",IF(MID(C2059,5,1)="Q","Closed",LOOKUP(TODAY()-W2059, {0,31,91,181,366}, {"0-30天","31-90天","91-180天","181-365天","365天以上"}))), LOOKUP(TODAY()-Z2059, {0,31,91,181,366}, {"0-30天","31-90天","91-180天","181-365天","365天以上"})))</f>
        <v>Closed</v>
      </c>
      <c r="E2059" s="67" t="str" cm="1">
        <f t="array" ref="E2059">IF(A2059&lt;&gt;"kbb", "", IF(IFERROR(VALUE(V2059), 0)=MAX(INDEX(($A$2:$A$4929="kbb")*($L$2:$L$4929=L2059)*IFERROR(VALUE($V$2:$V$4929), 0), 0)), "最新", "歷史重複"))</f>
        <v/>
      </c>
      <c r="F2059" t="s">
        <v>9259</v>
      </c>
      <c r="G2059" t="s">
        <v>29</v>
      </c>
      <c r="H2059" t="s">
        <v>30</v>
      </c>
      <c r="I2059" t="s">
        <v>6154</v>
      </c>
      <c r="J2059" t="s">
        <v>9260</v>
      </c>
      <c r="K2059" t="s">
        <v>9261</v>
      </c>
      <c r="L2059" t="s">
        <v>9315</v>
      </c>
      <c r="M2059" t="s">
        <v>4170</v>
      </c>
      <c r="N2059" t="s">
        <v>4171</v>
      </c>
      <c r="O2059" t="s">
        <v>37</v>
      </c>
      <c r="P2059" t="s">
        <v>9316</v>
      </c>
      <c r="Q2059" t="s">
        <v>38</v>
      </c>
      <c r="R2059" t="s">
        <v>1881</v>
      </c>
      <c r="S2059" t="s">
        <v>9297</v>
      </c>
      <c r="T2059" t="s">
        <v>9317</v>
      </c>
      <c r="U2059" t="s">
        <v>8948</v>
      </c>
      <c r="V2059" t="s">
        <v>8948</v>
      </c>
      <c r="W2059" t="s">
        <v>37</v>
      </c>
      <c r="X2059" t="s">
        <v>37</v>
      </c>
      <c r="Y2059" t="s">
        <v>37</v>
      </c>
      <c r="Z2059" t="s">
        <v>9318</v>
      </c>
      <c r="AA2059" t="s">
        <v>44</v>
      </c>
      <c r="AB2059" t="s">
        <v>44</v>
      </c>
      <c r="AC2059" t="s">
        <v>45</v>
      </c>
      <c r="AD2059" t="s">
        <v>1302</v>
      </c>
      <c r="AE2059" t="s">
        <v>8122</v>
      </c>
      <c r="AF2059" t="s">
        <v>1918</v>
      </c>
      <c r="AG2059">
        <v>622234</v>
      </c>
      <c r="AH2059">
        <v>6.5</v>
      </c>
      <c r="AI2059">
        <v>6.5</v>
      </c>
    </row>
    <row r="2060" spans="1:35" ht="16.850000000000001" customHeight="1">
      <c r="A2060" s="65" t="str">
        <f>IF(L2060="","",IF(COUNTIF(Wip!K:K,L2060)=0,IF(W2060="","KGB","KBB"),IF(AND(_xlfn.IFNA(VLOOKUP(L2060,Wip!K:M,3,0),"")="Y",Q2060="MTCAPPLYCONF"),"On Hold",IF(W2060="","KGB","KBB"))))</f>
        <v>KGB</v>
      </c>
      <c r="B2060" s="65" t="str">
        <f>IF(A2060="on hold", "on hold",
 IF(A2060="KGB", "Standard Shipment",
  IF(IFERROR(IFERROR(VLOOKUP(L2060, List!D:J, 7, 0), VLOOKUP(L2060&amp;"", List!D:J, 7, 0)), 0)=0,
   IF(IFERROR(IFERROR(VLOOKUP(L2060, 'CND List'!$A:$C, 3, 0), VLOOKUP(L2060&amp;"", 'CND List'!$A:$C, 3, 0)), 0)=0,
    IF(A2060="KBB", "-", ""),
    IFERROR(VLOOKUP(L2060, 'CND List'!$A:$C, 3, 0), VLOOKUP(L2060&amp;"", 'CND List'!$A:$C, 3, 0))
   ),
   IFERROR(VLOOKUP(L2060, List!D:J, 7, 0), VLOOKUP(L2060&amp;"", List!D:J, 7, 0))
  )
 )
)</f>
        <v>Standard Shipment</v>
      </c>
      <c r="C2060" s="66" t="str">
        <f t="shared" si="33"/>
        <v>Standard Shipment</v>
      </c>
      <c r="D2060" s="67" t="str">
        <f ca="1">IF(C2060="Local Scrap","Closed",IFERROR(IF(A2060="kgb","Closed",IF(MID(C2060,5,1)="Q","Closed",LOOKUP(TODAY()-W2060, {0,31,91,181,366}, {"0-30天","31-90天","91-180天","181-365天","365天以上"}))), LOOKUP(TODAY()-Z2060, {0,31,91,181,366}, {"0-30天","31-90天","91-180天","181-365天","365天以上"})))</f>
        <v>Closed</v>
      </c>
      <c r="E2060" s="67" t="str" cm="1">
        <f t="array" ref="E2060">IF(A2060&lt;&gt;"kbb", "", IF(IFERROR(VALUE(V2060), 0)=MAX(INDEX(($A$2:$A$4929="kbb")*($L$2:$L$4929=L2060)*IFERROR(VALUE($V$2:$V$4929), 0), 0)), "最新", "歷史重複"))</f>
        <v/>
      </c>
      <c r="F2060" t="s">
        <v>9259</v>
      </c>
      <c r="G2060" t="s">
        <v>29</v>
      </c>
      <c r="H2060" t="s">
        <v>30</v>
      </c>
      <c r="I2060" t="s">
        <v>6154</v>
      </c>
      <c r="J2060" t="s">
        <v>9260</v>
      </c>
      <c r="K2060" t="s">
        <v>9261</v>
      </c>
      <c r="L2060" t="s">
        <v>9319</v>
      </c>
      <c r="M2060" t="s">
        <v>2936</v>
      </c>
      <c r="N2060" t="s">
        <v>2937</v>
      </c>
      <c r="O2060" t="s">
        <v>37</v>
      </c>
      <c r="P2060" t="s">
        <v>9320</v>
      </c>
      <c r="Q2060" t="s">
        <v>38</v>
      </c>
      <c r="R2060" t="s">
        <v>1881</v>
      </c>
      <c r="S2060" t="s">
        <v>9297</v>
      </c>
      <c r="T2060" t="s">
        <v>9321</v>
      </c>
      <c r="U2060" t="s">
        <v>8948</v>
      </c>
      <c r="V2060" t="s">
        <v>8948</v>
      </c>
      <c r="W2060" t="s">
        <v>37</v>
      </c>
      <c r="X2060" t="s">
        <v>37</v>
      </c>
      <c r="Y2060" t="s">
        <v>37</v>
      </c>
      <c r="Z2060" t="s">
        <v>9322</v>
      </c>
      <c r="AA2060" t="s">
        <v>44</v>
      </c>
      <c r="AB2060" t="s">
        <v>44</v>
      </c>
      <c r="AC2060" t="s">
        <v>45</v>
      </c>
      <c r="AD2060" t="s">
        <v>1847</v>
      </c>
      <c r="AE2060" t="s">
        <v>8122</v>
      </c>
      <c r="AF2060" t="s">
        <v>2526</v>
      </c>
      <c r="AG2060">
        <v>622234</v>
      </c>
      <c r="AH2060">
        <v>6.1</v>
      </c>
      <c r="AI2060">
        <v>6.1</v>
      </c>
    </row>
    <row r="2061" spans="1:35" ht="16.850000000000001" customHeight="1">
      <c r="A2061" s="65" t="str">
        <f>IF(L2061="","",IF(COUNTIF(Wip!K:K,L2061)=0,IF(W2061="","KGB","KBB"),IF(AND(_xlfn.IFNA(VLOOKUP(L2061,Wip!K:M,3,0),"")="Y",Q2061="MTCAPPLYCONF"),"On Hold",IF(W2061="","KGB","KBB"))))</f>
        <v>KGB</v>
      </c>
      <c r="B2061" s="65" t="str">
        <f>IF(A2061="on hold", "on hold",
 IF(A2061="KGB", "Standard Shipment",
  IF(IFERROR(IFERROR(VLOOKUP(L2061, List!D:J, 7, 0), VLOOKUP(L2061&amp;"", List!D:J, 7, 0)), 0)=0,
   IF(IFERROR(IFERROR(VLOOKUP(L2061, 'CND List'!$A:$C, 3, 0), VLOOKUP(L2061&amp;"", 'CND List'!$A:$C, 3, 0)), 0)=0,
    IF(A2061="KBB", "-", ""),
    IFERROR(VLOOKUP(L2061, 'CND List'!$A:$C, 3, 0), VLOOKUP(L2061&amp;"", 'CND List'!$A:$C, 3, 0))
   ),
   IFERROR(VLOOKUP(L2061, List!D:J, 7, 0), VLOOKUP(L2061&amp;"", List!D:J, 7, 0))
  )
 )
)</f>
        <v>Standard Shipment</v>
      </c>
      <c r="C2061" s="66" t="str">
        <f t="shared" si="33"/>
        <v>Standard Shipment</v>
      </c>
      <c r="D2061" s="67" t="str">
        <f ca="1">IF(C2061="Local Scrap","Closed",IFERROR(IF(A2061="kgb","Closed",IF(MID(C2061,5,1)="Q","Closed",LOOKUP(TODAY()-W2061, {0,31,91,181,366}, {"0-30天","31-90天","91-180天","181-365天","365天以上"}))), LOOKUP(TODAY()-Z2061, {0,31,91,181,366}, {"0-30天","31-90天","91-180天","181-365天","365天以上"})))</f>
        <v>Closed</v>
      </c>
      <c r="E2061" s="67" t="str" cm="1">
        <f t="array" ref="E2061">IF(A2061&lt;&gt;"kbb", "", IF(IFERROR(VALUE(V2061), 0)=MAX(INDEX(($A$2:$A$4929="kbb")*($L$2:$L$4929=L2061)*IFERROR(VALUE($V$2:$V$4929), 0), 0)), "最新", "歷史重複"))</f>
        <v/>
      </c>
      <c r="F2061" t="s">
        <v>9259</v>
      </c>
      <c r="G2061" t="s">
        <v>29</v>
      </c>
      <c r="H2061" t="s">
        <v>30</v>
      </c>
      <c r="I2061" t="s">
        <v>6154</v>
      </c>
      <c r="J2061" t="s">
        <v>9260</v>
      </c>
      <c r="K2061" t="s">
        <v>9261</v>
      </c>
      <c r="L2061" t="s">
        <v>9323</v>
      </c>
      <c r="M2061" t="s">
        <v>8557</v>
      </c>
      <c r="N2061" t="s">
        <v>2937</v>
      </c>
      <c r="O2061" t="s">
        <v>37</v>
      </c>
      <c r="P2061" t="s">
        <v>9324</v>
      </c>
      <c r="Q2061" t="s">
        <v>38</v>
      </c>
      <c r="R2061" t="s">
        <v>1881</v>
      </c>
      <c r="S2061" t="s">
        <v>9297</v>
      </c>
      <c r="T2061" t="s">
        <v>9325</v>
      </c>
      <c r="U2061" t="s">
        <v>8948</v>
      </c>
      <c r="V2061" t="s">
        <v>8948</v>
      </c>
      <c r="W2061" t="s">
        <v>37</v>
      </c>
      <c r="X2061" t="s">
        <v>37</v>
      </c>
      <c r="Y2061" t="s">
        <v>37</v>
      </c>
      <c r="Z2061" t="s">
        <v>9326</v>
      </c>
      <c r="AA2061" t="s">
        <v>44</v>
      </c>
      <c r="AB2061" t="s">
        <v>44</v>
      </c>
      <c r="AC2061" t="s">
        <v>45</v>
      </c>
      <c r="AD2061" t="s">
        <v>1847</v>
      </c>
      <c r="AE2061" t="s">
        <v>8122</v>
      </c>
      <c r="AF2061" t="s">
        <v>2526</v>
      </c>
      <c r="AG2061">
        <v>622234</v>
      </c>
      <c r="AH2061">
        <v>6.1</v>
      </c>
      <c r="AI2061">
        <v>6.1</v>
      </c>
    </row>
    <row r="2062" spans="1:35" ht="16.850000000000001" customHeight="1">
      <c r="A2062" s="65" t="str">
        <f>IF(L2062="","",IF(COUNTIF(Wip!K:K,L2062)=0,IF(W2062="","KGB","KBB"),IF(AND(_xlfn.IFNA(VLOOKUP(L2062,Wip!K:M,3,0),"")="Y",Q2062="MTCAPPLYCONF"),"On Hold",IF(W2062="","KGB","KBB"))))</f>
        <v>KGB</v>
      </c>
      <c r="B2062" s="65" t="str">
        <f>IF(A2062="on hold", "on hold",
 IF(A2062="KGB", "Standard Shipment",
  IF(IFERROR(IFERROR(VLOOKUP(L2062, List!D:J, 7, 0), VLOOKUP(L2062&amp;"", List!D:J, 7, 0)), 0)=0,
   IF(IFERROR(IFERROR(VLOOKUP(L2062, 'CND List'!$A:$C, 3, 0), VLOOKUP(L2062&amp;"", 'CND List'!$A:$C, 3, 0)), 0)=0,
    IF(A2062="KBB", "-", ""),
    IFERROR(VLOOKUP(L2062, 'CND List'!$A:$C, 3, 0), VLOOKUP(L2062&amp;"", 'CND List'!$A:$C, 3, 0))
   ),
   IFERROR(VLOOKUP(L2062, List!D:J, 7, 0), VLOOKUP(L2062&amp;"", List!D:J, 7, 0))
  )
 )
)</f>
        <v>Standard Shipment</v>
      </c>
      <c r="C2062" s="66" t="str">
        <f t="shared" si="33"/>
        <v>Standard Shipment</v>
      </c>
      <c r="D2062" s="67" t="str">
        <f ca="1">IF(C2062="Local Scrap","Closed",IFERROR(IF(A2062="kgb","Closed",IF(MID(C2062,5,1)="Q","Closed",LOOKUP(TODAY()-W2062, {0,31,91,181,366}, {"0-30天","31-90天","91-180天","181-365天","365天以上"}))), LOOKUP(TODAY()-Z2062, {0,31,91,181,366}, {"0-30天","31-90天","91-180天","181-365天","365天以上"})))</f>
        <v>Closed</v>
      </c>
      <c r="E2062" s="67" t="str" cm="1">
        <f t="array" ref="E2062">IF(A2062&lt;&gt;"kbb", "", IF(IFERROR(VALUE(V2062), 0)=MAX(INDEX(($A$2:$A$4929="kbb")*($L$2:$L$4929=L2062)*IFERROR(VALUE($V$2:$V$4929), 0), 0)), "最新", "歷史重複"))</f>
        <v/>
      </c>
      <c r="F2062" t="s">
        <v>9259</v>
      </c>
      <c r="G2062" t="s">
        <v>29</v>
      </c>
      <c r="H2062" t="s">
        <v>30</v>
      </c>
      <c r="I2062" t="s">
        <v>6154</v>
      </c>
      <c r="J2062" t="s">
        <v>9260</v>
      </c>
      <c r="K2062" t="s">
        <v>9261</v>
      </c>
      <c r="L2062" t="s">
        <v>9327</v>
      </c>
      <c r="M2062" t="s">
        <v>2936</v>
      </c>
      <c r="N2062" t="s">
        <v>2937</v>
      </c>
      <c r="O2062" t="s">
        <v>37</v>
      </c>
      <c r="P2062" t="s">
        <v>9328</v>
      </c>
      <c r="Q2062" t="s">
        <v>38</v>
      </c>
      <c r="R2062" t="s">
        <v>1881</v>
      </c>
      <c r="S2062" t="s">
        <v>9297</v>
      </c>
      <c r="T2062" t="s">
        <v>9329</v>
      </c>
      <c r="U2062" t="s">
        <v>8948</v>
      </c>
      <c r="V2062" t="s">
        <v>8948</v>
      </c>
      <c r="W2062" t="s">
        <v>37</v>
      </c>
      <c r="X2062" t="s">
        <v>37</v>
      </c>
      <c r="Y2062" t="s">
        <v>37</v>
      </c>
      <c r="Z2062" t="s">
        <v>9330</v>
      </c>
      <c r="AA2062" t="s">
        <v>44</v>
      </c>
      <c r="AB2062" t="s">
        <v>44</v>
      </c>
      <c r="AC2062" t="s">
        <v>45</v>
      </c>
      <c r="AD2062" t="s">
        <v>1847</v>
      </c>
      <c r="AE2062" t="s">
        <v>8122</v>
      </c>
      <c r="AF2062" t="s">
        <v>2526</v>
      </c>
      <c r="AG2062">
        <v>622234</v>
      </c>
      <c r="AH2062">
        <v>6.1</v>
      </c>
      <c r="AI2062">
        <v>6.1</v>
      </c>
    </row>
    <row r="2063" spans="1:35" ht="16.850000000000001" customHeight="1">
      <c r="A2063" s="65" t="str">
        <f>IF(L2063="","",IF(COUNTIF(Wip!K:K,L2063)=0,IF(W2063="","KGB","KBB"),IF(AND(_xlfn.IFNA(VLOOKUP(L2063,Wip!K:M,3,0),"")="Y",Q2063="MTCAPPLYCONF"),"On Hold",IF(W2063="","KGB","KBB"))))</f>
        <v>KGB</v>
      </c>
      <c r="B2063" s="65" t="str">
        <f>IF(A2063="on hold", "on hold",
 IF(A2063="KGB", "Standard Shipment",
  IF(IFERROR(IFERROR(VLOOKUP(L2063, List!D:J, 7, 0), VLOOKUP(L2063&amp;"", List!D:J, 7, 0)), 0)=0,
   IF(IFERROR(IFERROR(VLOOKUP(L2063, 'CND List'!$A:$C, 3, 0), VLOOKUP(L2063&amp;"", 'CND List'!$A:$C, 3, 0)), 0)=0,
    IF(A2063="KBB", "-", ""),
    IFERROR(VLOOKUP(L2063, 'CND List'!$A:$C, 3, 0), VLOOKUP(L2063&amp;"", 'CND List'!$A:$C, 3, 0))
   ),
   IFERROR(VLOOKUP(L2063, List!D:J, 7, 0), VLOOKUP(L2063&amp;"", List!D:J, 7, 0))
  )
 )
)</f>
        <v>Standard Shipment</v>
      </c>
      <c r="C2063" s="66" t="str">
        <f t="shared" si="33"/>
        <v>Standard Shipment</v>
      </c>
      <c r="D2063" s="67" t="str">
        <f ca="1">IF(C2063="Local Scrap","Closed",IFERROR(IF(A2063="kgb","Closed",IF(MID(C2063,5,1)="Q","Closed",LOOKUP(TODAY()-W2063, {0,31,91,181,366}, {"0-30天","31-90天","91-180天","181-365天","365天以上"}))), LOOKUP(TODAY()-Z2063, {0,31,91,181,366}, {"0-30天","31-90天","91-180天","181-365天","365天以上"})))</f>
        <v>Closed</v>
      </c>
      <c r="E2063" s="67" t="str" cm="1">
        <f t="array" ref="E2063">IF(A2063&lt;&gt;"kbb", "", IF(IFERROR(VALUE(V2063), 0)=MAX(INDEX(($A$2:$A$4929="kbb")*($L$2:$L$4929=L2063)*IFERROR(VALUE($V$2:$V$4929), 0), 0)), "最新", "歷史重複"))</f>
        <v/>
      </c>
      <c r="F2063" t="s">
        <v>9259</v>
      </c>
      <c r="G2063" t="s">
        <v>29</v>
      </c>
      <c r="H2063" t="s">
        <v>30</v>
      </c>
      <c r="I2063" t="s">
        <v>6154</v>
      </c>
      <c r="J2063" t="s">
        <v>9260</v>
      </c>
      <c r="K2063" t="s">
        <v>9261</v>
      </c>
      <c r="L2063" t="s">
        <v>9331</v>
      </c>
      <c r="M2063" t="s">
        <v>9035</v>
      </c>
      <c r="N2063" t="s">
        <v>1535</v>
      </c>
      <c r="O2063" t="s">
        <v>37</v>
      </c>
      <c r="P2063" t="s">
        <v>9332</v>
      </c>
      <c r="Q2063" t="s">
        <v>38</v>
      </c>
      <c r="R2063" t="s">
        <v>1881</v>
      </c>
      <c r="S2063" t="s">
        <v>9297</v>
      </c>
      <c r="T2063" t="s">
        <v>9333</v>
      </c>
      <c r="U2063" t="s">
        <v>8948</v>
      </c>
      <c r="V2063" t="s">
        <v>8948</v>
      </c>
      <c r="W2063" t="s">
        <v>37</v>
      </c>
      <c r="X2063" t="s">
        <v>37</v>
      </c>
      <c r="Y2063" t="s">
        <v>37</v>
      </c>
      <c r="Z2063" t="s">
        <v>9334</v>
      </c>
      <c r="AA2063" t="s">
        <v>44</v>
      </c>
      <c r="AB2063" t="s">
        <v>44</v>
      </c>
      <c r="AC2063" t="s">
        <v>45</v>
      </c>
      <c r="AD2063" t="s">
        <v>1539</v>
      </c>
      <c r="AE2063" t="s">
        <v>8122</v>
      </c>
      <c r="AF2063" t="s">
        <v>2220</v>
      </c>
      <c r="AG2063">
        <v>622234</v>
      </c>
      <c r="AH2063">
        <v>5</v>
      </c>
      <c r="AI2063">
        <v>5</v>
      </c>
    </row>
    <row r="2064" spans="1:35" ht="16.850000000000001" customHeight="1">
      <c r="A2064" s="65" t="str">
        <f>IF(L2064="","",IF(COUNTIF(Wip!K:K,L2064)=0,IF(W2064="","KGB","KBB"),IF(AND(_xlfn.IFNA(VLOOKUP(L2064,Wip!K:M,3,0),"")="Y",Q2064="MTCAPPLYCONF"),"On Hold",IF(W2064="","KGB","KBB"))))</f>
        <v>KGB</v>
      </c>
      <c r="B2064" s="65" t="str">
        <f>IF(A2064="on hold", "on hold",
 IF(A2064="KGB", "Standard Shipment",
  IF(IFERROR(IFERROR(VLOOKUP(L2064, List!D:J, 7, 0), VLOOKUP(L2064&amp;"", List!D:J, 7, 0)), 0)=0,
   IF(IFERROR(IFERROR(VLOOKUP(L2064, 'CND List'!$A:$C, 3, 0), VLOOKUP(L2064&amp;"", 'CND List'!$A:$C, 3, 0)), 0)=0,
    IF(A2064="KBB", "-", ""),
    IFERROR(VLOOKUP(L2064, 'CND List'!$A:$C, 3, 0), VLOOKUP(L2064&amp;"", 'CND List'!$A:$C, 3, 0))
   ),
   IFERROR(VLOOKUP(L2064, List!D:J, 7, 0), VLOOKUP(L2064&amp;"", List!D:J, 7, 0))
  )
 )
)</f>
        <v>Standard Shipment</v>
      </c>
      <c r="C2064" s="66" t="str">
        <f t="shared" si="33"/>
        <v>Standard Shipment</v>
      </c>
      <c r="D2064" s="67" t="str">
        <f ca="1">IF(C2064="Local Scrap","Closed",IFERROR(IF(A2064="kgb","Closed",IF(MID(C2064,5,1)="Q","Closed",LOOKUP(TODAY()-W2064, {0,31,91,181,366}, {"0-30天","31-90天","91-180天","181-365天","365天以上"}))), LOOKUP(TODAY()-Z2064, {0,31,91,181,366}, {"0-30天","31-90天","91-180天","181-365天","365天以上"})))</f>
        <v>Closed</v>
      </c>
      <c r="E2064" s="67" t="str" cm="1">
        <f t="array" ref="E2064">IF(A2064&lt;&gt;"kbb", "", IF(IFERROR(VALUE(V2064), 0)=MAX(INDEX(($A$2:$A$4929="kbb")*($L$2:$L$4929=L2064)*IFERROR(VALUE($V$2:$V$4929), 0), 0)), "最新", "歷史重複"))</f>
        <v/>
      </c>
      <c r="F2064" t="s">
        <v>9259</v>
      </c>
      <c r="G2064" t="s">
        <v>29</v>
      </c>
      <c r="H2064" t="s">
        <v>30</v>
      </c>
      <c r="I2064" t="s">
        <v>6154</v>
      </c>
      <c r="J2064" t="s">
        <v>9260</v>
      </c>
      <c r="K2064" t="s">
        <v>9261</v>
      </c>
      <c r="L2064" t="s">
        <v>9335</v>
      </c>
      <c r="M2064" t="s">
        <v>2359</v>
      </c>
      <c r="N2064" t="s">
        <v>2360</v>
      </c>
      <c r="O2064" t="s">
        <v>37</v>
      </c>
      <c r="P2064" t="s">
        <v>9336</v>
      </c>
      <c r="Q2064" t="s">
        <v>38</v>
      </c>
      <c r="R2064" t="s">
        <v>1881</v>
      </c>
      <c r="S2064" t="s">
        <v>9297</v>
      </c>
      <c r="T2064" t="s">
        <v>9337</v>
      </c>
      <c r="U2064" t="s">
        <v>9338</v>
      </c>
      <c r="V2064" t="s">
        <v>9338</v>
      </c>
      <c r="W2064" t="s">
        <v>37</v>
      </c>
      <c r="X2064" t="s">
        <v>37</v>
      </c>
      <c r="Y2064" t="s">
        <v>37</v>
      </c>
      <c r="Z2064" t="s">
        <v>9339</v>
      </c>
      <c r="AA2064" t="s">
        <v>44</v>
      </c>
      <c r="AB2064" t="s">
        <v>44</v>
      </c>
      <c r="AC2064" t="s">
        <v>45</v>
      </c>
      <c r="AD2064" t="s">
        <v>1532</v>
      </c>
      <c r="AE2064" t="s">
        <v>9340</v>
      </c>
      <c r="AF2064" t="s">
        <v>1730</v>
      </c>
      <c r="AG2064">
        <v>622285</v>
      </c>
      <c r="AH2064">
        <v>7.4</v>
      </c>
      <c r="AI2064">
        <v>7.4</v>
      </c>
    </row>
    <row r="2065" spans="1:35" ht="16.850000000000001" customHeight="1">
      <c r="A2065" s="65" t="str">
        <f>IF(L2065="","",IF(COUNTIF(Wip!K:K,L2065)=0,IF(W2065="","KGB","KBB"),IF(AND(_xlfn.IFNA(VLOOKUP(L2065,Wip!K:M,3,0),"")="Y",Q2065="MTCAPPLYCONF"),"On Hold",IF(W2065="","KGB","KBB"))))</f>
        <v>KBB</v>
      </c>
      <c r="B2065" s="65">
        <f>IF(A2065="on hold", "on hold",
 IF(A2065="KGB", "Standard Shipment",
  IF(IFERROR(IFERROR(VLOOKUP(L2065, List!D:J, 7, 0), VLOOKUP(L2065&amp;"", List!D:J, 7, 0)), 0)=0,
   IF(IFERROR(IFERROR(VLOOKUP(L2065, 'CND List'!$A:$C, 3, 0), VLOOKUP(L2065&amp;"", 'CND List'!$A:$C, 3, 0)), 0)=0,
    IF(A2065="KBB", "-", ""),
    IFERROR(VLOOKUP(L2065, 'CND List'!$A:$C, 3, 0), VLOOKUP(L2065&amp;"", 'CND List'!$A:$C, 3, 0))
   ),
   IFERROR(VLOOKUP(L2065, List!D:J, 7, 0), VLOOKUP(L2065&amp;"", List!D:J, 7, 0))
  )
 )
)</f>
        <v>46126</v>
      </c>
      <c r="C2065" s="66" t="str">
        <f t="shared" si="33"/>
        <v>2026Q2</v>
      </c>
      <c r="D2065" s="67" t="str">
        <f ca="1">IF(C2065="Local Scrap","Closed",IFERROR(IF(A2065="kgb","Closed",IF(MID(C2065,5,1)="Q","Closed",LOOKUP(TODAY()-W2065, {0,31,91,181,366}, {"0-30天","31-90天","91-180天","181-365天","365天以上"}))), LOOKUP(TODAY()-Z2065, {0,31,91,181,366}, {"0-30天","31-90天","91-180天","181-365天","365天以上"})))</f>
        <v>Closed</v>
      </c>
      <c r="E2065" s="67" t="str" cm="1">
        <f t="array" ref="E2065">IF(A2065&lt;&gt;"kbb", "", IF(IFERROR(VALUE(V2065), 0)=MAX(INDEX(($A$2:$A$4929="kbb")*($L$2:$L$4929=L2065)*IFERROR(VALUE($V$2:$V$4929), 0), 0)), "最新", "歷史重複"))</f>
        <v>最新</v>
      </c>
      <c r="F2065" t="s">
        <v>9259</v>
      </c>
      <c r="G2065" t="s">
        <v>29</v>
      </c>
      <c r="H2065" t="s">
        <v>30</v>
      </c>
      <c r="I2065" t="s">
        <v>6154</v>
      </c>
      <c r="J2065" t="s">
        <v>9260</v>
      </c>
      <c r="K2065" t="s">
        <v>9261</v>
      </c>
      <c r="L2065" t="s">
        <v>9341</v>
      </c>
      <c r="M2065" t="s">
        <v>8734</v>
      </c>
      <c r="N2065" t="s">
        <v>1535</v>
      </c>
      <c r="O2065" t="s">
        <v>37</v>
      </c>
      <c r="P2065" t="s">
        <v>9341</v>
      </c>
      <c r="Q2065" t="s">
        <v>38</v>
      </c>
      <c r="R2065" t="s">
        <v>1881</v>
      </c>
      <c r="S2065" t="s">
        <v>9297</v>
      </c>
      <c r="T2065" t="s">
        <v>37</v>
      </c>
      <c r="U2065" t="s">
        <v>37</v>
      </c>
      <c r="V2065" t="s">
        <v>9342</v>
      </c>
      <c r="W2065" t="s">
        <v>2749</v>
      </c>
      <c r="X2065" t="s">
        <v>114</v>
      </c>
      <c r="Y2065" t="s">
        <v>9343</v>
      </c>
      <c r="Z2065" t="s">
        <v>9344</v>
      </c>
      <c r="AA2065" t="s">
        <v>44</v>
      </c>
      <c r="AB2065" t="s">
        <v>44</v>
      </c>
      <c r="AC2065" t="s">
        <v>117</v>
      </c>
      <c r="AD2065" t="s">
        <v>1539</v>
      </c>
      <c r="AE2065" t="s">
        <v>37</v>
      </c>
      <c r="AF2065" t="s">
        <v>37</v>
      </c>
      <c r="AG2065" t="s">
        <v>37</v>
      </c>
      <c r="AH2065" t="s">
        <v>37</v>
      </c>
      <c r="AI2065" t="s">
        <v>37</v>
      </c>
    </row>
    <row r="2066" spans="1:35" ht="16.850000000000001" customHeight="1">
      <c r="A2066" s="65" t="str">
        <f>IF(L2066="","",IF(COUNTIF(Wip!K:K,L2066)=0,IF(W2066="","KGB","KBB"),IF(AND(_xlfn.IFNA(VLOOKUP(L2066,Wip!K:M,3,0),"")="Y",Q2066="MTCAPPLYCONF"),"On Hold",IF(W2066="","KGB","KBB"))))</f>
        <v>KGB</v>
      </c>
      <c r="B2066" s="65" t="str">
        <f>IF(A2066="on hold", "on hold",
 IF(A2066="KGB", "Standard Shipment",
  IF(IFERROR(IFERROR(VLOOKUP(L2066, List!D:J, 7, 0), VLOOKUP(L2066&amp;"", List!D:J, 7, 0)), 0)=0,
   IF(IFERROR(IFERROR(VLOOKUP(L2066, 'CND List'!$A:$C, 3, 0), VLOOKUP(L2066&amp;"", 'CND List'!$A:$C, 3, 0)), 0)=0,
    IF(A2066="KBB", "-", ""),
    IFERROR(VLOOKUP(L2066, 'CND List'!$A:$C, 3, 0), VLOOKUP(L2066&amp;"", 'CND List'!$A:$C, 3, 0))
   ),
   IFERROR(VLOOKUP(L2066, List!D:J, 7, 0), VLOOKUP(L2066&amp;"", List!D:J, 7, 0))
  )
 )
)</f>
        <v>Standard Shipment</v>
      </c>
      <c r="C2066" s="66" t="str">
        <f t="shared" si="33"/>
        <v>Standard Shipment</v>
      </c>
      <c r="D2066" s="67" t="str">
        <f ca="1">IF(C2066="Local Scrap","Closed",IFERROR(IF(A2066="kgb","Closed",IF(MID(C2066,5,1)="Q","Closed",LOOKUP(TODAY()-W2066, {0,31,91,181,366}, {"0-30天","31-90天","91-180天","181-365天","365天以上"}))), LOOKUP(TODAY()-Z2066, {0,31,91,181,366}, {"0-30天","31-90天","91-180天","181-365天","365天以上"})))</f>
        <v>Closed</v>
      </c>
      <c r="E2066" s="67" t="str" cm="1">
        <f t="array" ref="E2066">IF(A2066&lt;&gt;"kbb", "", IF(IFERROR(VALUE(V2066), 0)=MAX(INDEX(($A$2:$A$4929="kbb")*($L$2:$L$4929=L2066)*IFERROR(VALUE($V$2:$V$4929), 0), 0)), "最新", "歷史重複"))</f>
        <v/>
      </c>
      <c r="F2066" t="s">
        <v>9259</v>
      </c>
      <c r="G2066" t="s">
        <v>29</v>
      </c>
      <c r="H2066" t="s">
        <v>30</v>
      </c>
      <c r="I2066" t="s">
        <v>6154</v>
      </c>
      <c r="J2066" t="s">
        <v>9260</v>
      </c>
      <c r="K2066" t="s">
        <v>9261</v>
      </c>
      <c r="L2066" t="s">
        <v>9345</v>
      </c>
      <c r="M2066" t="s">
        <v>2386</v>
      </c>
      <c r="N2066" t="s">
        <v>1671</v>
      </c>
      <c r="O2066" t="s">
        <v>37</v>
      </c>
      <c r="P2066" t="s">
        <v>9346</v>
      </c>
      <c r="Q2066" t="s">
        <v>38</v>
      </c>
      <c r="R2066" t="s">
        <v>1881</v>
      </c>
      <c r="S2066" t="s">
        <v>9263</v>
      </c>
      <c r="T2066" t="s">
        <v>9347</v>
      </c>
      <c r="U2066" t="s">
        <v>8948</v>
      </c>
      <c r="V2066" t="s">
        <v>8948</v>
      </c>
      <c r="W2066" t="s">
        <v>37</v>
      </c>
      <c r="X2066" t="s">
        <v>37</v>
      </c>
      <c r="Y2066" t="s">
        <v>37</v>
      </c>
      <c r="Z2066" t="s">
        <v>9348</v>
      </c>
      <c r="AA2066" t="s">
        <v>44</v>
      </c>
      <c r="AB2066" t="s">
        <v>44</v>
      </c>
      <c r="AC2066" t="s">
        <v>45</v>
      </c>
      <c r="AD2066" t="s">
        <v>1539</v>
      </c>
      <c r="AE2066" t="s">
        <v>8122</v>
      </c>
      <c r="AF2066" t="s">
        <v>2526</v>
      </c>
      <c r="AG2066">
        <v>622234</v>
      </c>
      <c r="AH2066">
        <v>6.1</v>
      </c>
      <c r="AI2066">
        <v>6.1</v>
      </c>
    </row>
    <row r="2067" spans="1:35" ht="16.850000000000001" customHeight="1">
      <c r="A2067" s="65" t="str">
        <f>IF(L2067="","",IF(COUNTIF(Wip!K:K,L2067)=0,IF(W2067="","KGB","KBB"),IF(AND(_xlfn.IFNA(VLOOKUP(L2067,Wip!K:M,3,0),"")="Y",Q2067="MTCAPPLYCONF"),"On Hold",IF(W2067="","KGB","KBB"))))</f>
        <v>KGB</v>
      </c>
      <c r="B2067" s="65" t="str">
        <f>IF(A2067="on hold", "on hold",
 IF(A2067="KGB", "Standard Shipment",
  IF(IFERROR(IFERROR(VLOOKUP(L2067, List!D:J, 7, 0), VLOOKUP(L2067&amp;"", List!D:J, 7, 0)), 0)=0,
   IF(IFERROR(IFERROR(VLOOKUP(L2067, 'CND List'!$A:$C, 3, 0), VLOOKUP(L2067&amp;"", 'CND List'!$A:$C, 3, 0)), 0)=0,
    IF(A2067="KBB", "-", ""),
    IFERROR(VLOOKUP(L2067, 'CND List'!$A:$C, 3, 0), VLOOKUP(L2067&amp;"", 'CND List'!$A:$C, 3, 0))
   ),
   IFERROR(VLOOKUP(L2067, List!D:J, 7, 0), VLOOKUP(L2067&amp;"", List!D:J, 7, 0))
  )
 )
)</f>
        <v>Standard Shipment</v>
      </c>
      <c r="C2067" s="66" t="str">
        <f t="shared" si="33"/>
        <v>Standard Shipment</v>
      </c>
      <c r="D2067" s="67" t="str">
        <f ca="1">IF(C2067="Local Scrap","Closed",IFERROR(IF(A2067="kgb","Closed",IF(MID(C2067,5,1)="Q","Closed",LOOKUP(TODAY()-W2067, {0,31,91,181,366}, {"0-30天","31-90天","91-180天","181-365天","365天以上"}))), LOOKUP(TODAY()-Z2067, {0,31,91,181,366}, {"0-30天","31-90天","91-180天","181-365天","365天以上"})))</f>
        <v>Closed</v>
      </c>
      <c r="E2067" s="67" t="str" cm="1">
        <f t="array" ref="E2067">IF(A2067&lt;&gt;"kbb", "", IF(IFERROR(VALUE(V2067), 0)=MAX(INDEX(($A$2:$A$4929="kbb")*($L$2:$L$4929=L2067)*IFERROR(VALUE($V$2:$V$4929), 0), 0)), "最新", "歷史重複"))</f>
        <v/>
      </c>
      <c r="F2067" t="s">
        <v>9349</v>
      </c>
      <c r="G2067" t="s">
        <v>29</v>
      </c>
      <c r="H2067" t="s">
        <v>30</v>
      </c>
      <c r="I2067" t="s">
        <v>6154</v>
      </c>
      <c r="J2067" t="s">
        <v>9350</v>
      </c>
      <c r="K2067" t="s">
        <v>9351</v>
      </c>
      <c r="L2067" t="s">
        <v>9352</v>
      </c>
      <c r="M2067" t="s">
        <v>1527</v>
      </c>
      <c r="N2067" t="s">
        <v>1528</v>
      </c>
      <c r="O2067" t="s">
        <v>37</v>
      </c>
      <c r="P2067" t="s">
        <v>9353</v>
      </c>
      <c r="Q2067" t="s">
        <v>38</v>
      </c>
      <c r="R2067" t="s">
        <v>1881</v>
      </c>
      <c r="S2067" t="s">
        <v>9354</v>
      </c>
      <c r="T2067" t="s">
        <v>9355</v>
      </c>
      <c r="U2067" t="s">
        <v>9338</v>
      </c>
      <c r="V2067" t="s">
        <v>9338</v>
      </c>
      <c r="W2067" t="s">
        <v>37</v>
      </c>
      <c r="X2067" t="s">
        <v>37</v>
      </c>
      <c r="Y2067" t="s">
        <v>37</v>
      </c>
      <c r="Z2067" t="s">
        <v>9356</v>
      </c>
      <c r="AA2067" t="s">
        <v>44</v>
      </c>
      <c r="AB2067" t="s">
        <v>44</v>
      </c>
      <c r="AC2067" t="s">
        <v>45</v>
      </c>
      <c r="AD2067" t="s">
        <v>1532</v>
      </c>
      <c r="AE2067" t="s">
        <v>9340</v>
      </c>
      <c r="AF2067" t="s">
        <v>48</v>
      </c>
      <c r="AG2067">
        <v>622285</v>
      </c>
      <c r="AH2067">
        <v>7.3</v>
      </c>
      <c r="AI2067">
        <v>7.3</v>
      </c>
    </row>
    <row r="2068" spans="1:35" ht="16.850000000000001" customHeight="1">
      <c r="A2068" s="65" t="str">
        <f>IF(L2068="","",IF(COUNTIF(Wip!K:K,L2068)=0,IF(W2068="","KGB","KBB"),IF(AND(_xlfn.IFNA(VLOOKUP(L2068,Wip!K:M,3,0),"")="Y",Q2068="MTCAPPLYCONF"),"On Hold",IF(W2068="","KGB","KBB"))))</f>
        <v>KGB</v>
      </c>
      <c r="B2068" s="65" t="str">
        <f>IF(A2068="on hold", "on hold",
 IF(A2068="KGB", "Standard Shipment",
  IF(IFERROR(IFERROR(VLOOKUP(L2068, List!D:J, 7, 0), VLOOKUP(L2068&amp;"", List!D:J, 7, 0)), 0)=0,
   IF(IFERROR(IFERROR(VLOOKUP(L2068, 'CND List'!$A:$C, 3, 0), VLOOKUP(L2068&amp;"", 'CND List'!$A:$C, 3, 0)), 0)=0,
    IF(A2068="KBB", "-", ""),
    IFERROR(VLOOKUP(L2068, 'CND List'!$A:$C, 3, 0), VLOOKUP(L2068&amp;"", 'CND List'!$A:$C, 3, 0))
   ),
   IFERROR(VLOOKUP(L2068, List!D:J, 7, 0), VLOOKUP(L2068&amp;"", List!D:J, 7, 0))
  )
 )
)</f>
        <v>Standard Shipment</v>
      </c>
      <c r="C2068" s="66" t="str">
        <f t="shared" si="33"/>
        <v>Standard Shipment</v>
      </c>
      <c r="D2068" s="67" t="str">
        <f ca="1">IF(C2068="Local Scrap","Closed",IFERROR(IF(A2068="kgb","Closed",IF(MID(C2068,5,1)="Q","Closed",LOOKUP(TODAY()-W2068, {0,31,91,181,366}, {"0-30天","31-90天","91-180天","181-365天","365天以上"}))), LOOKUP(TODAY()-Z2068, {0,31,91,181,366}, {"0-30天","31-90天","91-180天","181-365天","365天以上"})))</f>
        <v>Closed</v>
      </c>
      <c r="E2068" s="67" t="str" cm="1">
        <f t="array" ref="E2068">IF(A2068&lt;&gt;"kbb", "", IF(IFERROR(VALUE(V2068), 0)=MAX(INDEX(($A$2:$A$4929="kbb")*($L$2:$L$4929=L2068)*IFERROR(VALUE($V$2:$V$4929), 0), 0)), "最新", "歷史重複"))</f>
        <v/>
      </c>
      <c r="F2068" t="s">
        <v>9349</v>
      </c>
      <c r="G2068" t="s">
        <v>29</v>
      </c>
      <c r="H2068" t="s">
        <v>30</v>
      </c>
      <c r="I2068" t="s">
        <v>6154</v>
      </c>
      <c r="J2068" t="s">
        <v>9350</v>
      </c>
      <c r="K2068" t="s">
        <v>9351</v>
      </c>
      <c r="L2068" t="s">
        <v>9357</v>
      </c>
      <c r="M2068" t="s">
        <v>1527</v>
      </c>
      <c r="N2068" t="s">
        <v>1528</v>
      </c>
      <c r="O2068" t="s">
        <v>37</v>
      </c>
      <c r="P2068" t="s">
        <v>9358</v>
      </c>
      <c r="Q2068" t="s">
        <v>38</v>
      </c>
      <c r="R2068" t="s">
        <v>1881</v>
      </c>
      <c r="S2068" t="s">
        <v>9354</v>
      </c>
      <c r="T2068" t="s">
        <v>9359</v>
      </c>
      <c r="U2068" t="s">
        <v>8948</v>
      </c>
      <c r="V2068" t="s">
        <v>8948</v>
      </c>
      <c r="W2068" t="s">
        <v>37</v>
      </c>
      <c r="X2068" t="s">
        <v>37</v>
      </c>
      <c r="Y2068" t="s">
        <v>37</v>
      </c>
      <c r="Z2068" t="s">
        <v>9360</v>
      </c>
      <c r="AA2068" t="s">
        <v>44</v>
      </c>
      <c r="AB2068" t="s">
        <v>44</v>
      </c>
      <c r="AC2068" t="s">
        <v>45</v>
      </c>
      <c r="AD2068" t="s">
        <v>1532</v>
      </c>
      <c r="AE2068" t="s">
        <v>8122</v>
      </c>
      <c r="AF2068" t="s">
        <v>4852</v>
      </c>
      <c r="AG2068">
        <v>622234</v>
      </c>
      <c r="AH2068">
        <v>6.4</v>
      </c>
      <c r="AI2068">
        <v>6.4</v>
      </c>
    </row>
    <row r="2069" spans="1:35" ht="16.850000000000001" customHeight="1">
      <c r="A2069" s="65" t="str">
        <f>IF(L2069="","",IF(COUNTIF(Wip!K:K,L2069)=0,IF(W2069="","KGB","KBB"),IF(AND(_xlfn.IFNA(VLOOKUP(L2069,Wip!K:M,3,0),"")="Y",Q2069="MTCAPPLYCONF"),"On Hold",IF(W2069="","KGB","KBB"))))</f>
        <v>KGB</v>
      </c>
      <c r="B2069" s="65" t="str">
        <f>IF(A2069="on hold", "on hold",
 IF(A2069="KGB", "Standard Shipment",
  IF(IFERROR(IFERROR(VLOOKUP(L2069, List!D:J, 7, 0), VLOOKUP(L2069&amp;"", List!D:J, 7, 0)), 0)=0,
   IF(IFERROR(IFERROR(VLOOKUP(L2069, 'CND List'!$A:$C, 3, 0), VLOOKUP(L2069&amp;"", 'CND List'!$A:$C, 3, 0)), 0)=0,
    IF(A2069="KBB", "-", ""),
    IFERROR(VLOOKUP(L2069, 'CND List'!$A:$C, 3, 0), VLOOKUP(L2069&amp;"", 'CND List'!$A:$C, 3, 0))
   ),
   IFERROR(VLOOKUP(L2069, List!D:J, 7, 0), VLOOKUP(L2069&amp;"", List!D:J, 7, 0))
  )
 )
)</f>
        <v>Standard Shipment</v>
      </c>
      <c r="C2069" s="66" t="str">
        <f t="shared" si="33"/>
        <v>Standard Shipment</v>
      </c>
      <c r="D2069" s="67" t="str">
        <f ca="1">IF(C2069="Local Scrap","Closed",IFERROR(IF(A2069="kgb","Closed",IF(MID(C2069,5,1)="Q","Closed",LOOKUP(TODAY()-W2069, {0,31,91,181,366}, {"0-30天","31-90天","91-180天","181-365天","365天以上"}))), LOOKUP(TODAY()-Z2069, {0,31,91,181,366}, {"0-30天","31-90天","91-180天","181-365天","365天以上"})))</f>
        <v>Closed</v>
      </c>
      <c r="E2069" s="67" t="str" cm="1">
        <f t="array" ref="E2069">IF(A2069&lt;&gt;"kbb", "", IF(IFERROR(VALUE(V2069), 0)=MAX(INDEX(($A$2:$A$4929="kbb")*($L$2:$L$4929=L2069)*IFERROR(VALUE($V$2:$V$4929), 0), 0)), "最新", "歷史重複"))</f>
        <v/>
      </c>
      <c r="F2069" t="s">
        <v>9349</v>
      </c>
      <c r="G2069" t="s">
        <v>29</v>
      </c>
      <c r="H2069" t="s">
        <v>30</v>
      </c>
      <c r="I2069" t="s">
        <v>6154</v>
      </c>
      <c r="J2069" t="s">
        <v>9350</v>
      </c>
      <c r="K2069" t="s">
        <v>9351</v>
      </c>
      <c r="L2069" t="s">
        <v>9361</v>
      </c>
      <c r="M2069" t="s">
        <v>1670</v>
      </c>
      <c r="N2069" t="s">
        <v>1671</v>
      </c>
      <c r="O2069" t="s">
        <v>37</v>
      </c>
      <c r="P2069" t="s">
        <v>9362</v>
      </c>
      <c r="Q2069" t="s">
        <v>38</v>
      </c>
      <c r="R2069" t="s">
        <v>1881</v>
      </c>
      <c r="S2069" t="s">
        <v>9354</v>
      </c>
      <c r="T2069" t="s">
        <v>9363</v>
      </c>
      <c r="U2069" t="s">
        <v>8971</v>
      </c>
      <c r="V2069" t="s">
        <v>8971</v>
      </c>
      <c r="W2069" t="s">
        <v>37</v>
      </c>
      <c r="X2069" t="s">
        <v>37</v>
      </c>
      <c r="Y2069" t="s">
        <v>37</v>
      </c>
      <c r="Z2069" t="s">
        <v>9364</v>
      </c>
      <c r="AA2069" t="s">
        <v>44</v>
      </c>
      <c r="AB2069" t="s">
        <v>44</v>
      </c>
      <c r="AC2069" t="s">
        <v>45</v>
      </c>
      <c r="AD2069" t="s">
        <v>1539</v>
      </c>
      <c r="AE2069" t="s">
        <v>9365</v>
      </c>
      <c r="AF2069" t="s">
        <v>2526</v>
      </c>
      <c r="AG2069">
        <v>622300</v>
      </c>
      <c r="AH2069">
        <v>5.8</v>
      </c>
      <c r="AI2069">
        <v>5.8</v>
      </c>
    </row>
    <row r="2070" spans="1:35" ht="16.850000000000001" customHeight="1">
      <c r="A2070" s="65" t="str">
        <f>IF(L2070="","",IF(COUNTIF(Wip!K:K,L2070)=0,IF(W2070="","KGB","KBB"),IF(AND(_xlfn.IFNA(VLOOKUP(L2070,Wip!K:M,3,0),"")="Y",Q2070="MTCAPPLYCONF"),"On Hold",IF(W2070="","KGB","KBB"))))</f>
        <v>KGB</v>
      </c>
      <c r="B2070" s="65" t="str">
        <f>IF(A2070="on hold", "on hold",
 IF(A2070="KGB", "Standard Shipment",
  IF(IFERROR(IFERROR(VLOOKUP(L2070, List!D:J, 7, 0), VLOOKUP(L2070&amp;"", List!D:J, 7, 0)), 0)=0,
   IF(IFERROR(IFERROR(VLOOKUP(L2070, 'CND List'!$A:$C, 3, 0), VLOOKUP(L2070&amp;"", 'CND List'!$A:$C, 3, 0)), 0)=0,
    IF(A2070="KBB", "-", ""),
    IFERROR(VLOOKUP(L2070, 'CND List'!$A:$C, 3, 0), VLOOKUP(L2070&amp;"", 'CND List'!$A:$C, 3, 0))
   ),
   IFERROR(VLOOKUP(L2070, List!D:J, 7, 0), VLOOKUP(L2070&amp;"", List!D:J, 7, 0))
  )
 )
)</f>
        <v>Standard Shipment</v>
      </c>
      <c r="C2070" s="66" t="str">
        <f t="shared" si="33"/>
        <v>Standard Shipment</v>
      </c>
      <c r="D2070" s="67" t="str">
        <f ca="1">IF(C2070="Local Scrap","Closed",IFERROR(IF(A2070="kgb","Closed",IF(MID(C2070,5,1)="Q","Closed",LOOKUP(TODAY()-W2070, {0,31,91,181,366}, {"0-30天","31-90天","91-180天","181-365天","365天以上"}))), LOOKUP(TODAY()-Z2070, {0,31,91,181,366}, {"0-30天","31-90天","91-180天","181-365天","365天以上"})))</f>
        <v>Closed</v>
      </c>
      <c r="E2070" s="67" t="str" cm="1">
        <f t="array" ref="E2070">IF(A2070&lt;&gt;"kbb", "", IF(IFERROR(VALUE(V2070), 0)=MAX(INDEX(($A$2:$A$4929="kbb")*($L$2:$L$4929=L2070)*IFERROR(VALUE($V$2:$V$4929), 0), 0)), "最新", "歷史重複"))</f>
        <v/>
      </c>
      <c r="F2070" t="s">
        <v>9349</v>
      </c>
      <c r="G2070" t="s">
        <v>29</v>
      </c>
      <c r="H2070" t="s">
        <v>30</v>
      </c>
      <c r="I2070" t="s">
        <v>6154</v>
      </c>
      <c r="J2070" t="s">
        <v>9350</v>
      </c>
      <c r="K2070" t="s">
        <v>9351</v>
      </c>
      <c r="L2070" t="s">
        <v>9366</v>
      </c>
      <c r="M2070" t="s">
        <v>1534</v>
      </c>
      <c r="N2070" t="s">
        <v>1535</v>
      </c>
      <c r="O2070" t="s">
        <v>37</v>
      </c>
      <c r="P2070" t="s">
        <v>9367</v>
      </c>
      <c r="Q2070" t="s">
        <v>38</v>
      </c>
      <c r="R2070" t="s">
        <v>1881</v>
      </c>
      <c r="S2070" t="s">
        <v>9354</v>
      </c>
      <c r="T2070" t="s">
        <v>9368</v>
      </c>
      <c r="U2070" t="s">
        <v>8948</v>
      </c>
      <c r="V2070" t="s">
        <v>8948</v>
      </c>
      <c r="W2070" t="s">
        <v>37</v>
      </c>
      <c r="X2070" t="s">
        <v>37</v>
      </c>
      <c r="Y2070" t="s">
        <v>37</v>
      </c>
      <c r="Z2070" t="s">
        <v>9369</v>
      </c>
      <c r="AA2070" t="s">
        <v>44</v>
      </c>
      <c r="AB2070" t="s">
        <v>44</v>
      </c>
      <c r="AC2070" t="s">
        <v>45</v>
      </c>
      <c r="AD2070" t="s">
        <v>1539</v>
      </c>
      <c r="AE2070" t="s">
        <v>8122</v>
      </c>
      <c r="AF2070" t="s">
        <v>2526</v>
      </c>
      <c r="AG2070">
        <v>622234</v>
      </c>
      <c r="AH2070">
        <v>6.1</v>
      </c>
      <c r="AI2070">
        <v>6.1</v>
      </c>
    </row>
    <row r="2071" spans="1:35" ht="16.850000000000001" customHeight="1">
      <c r="A2071" s="65" t="str">
        <f>IF(L2071="","",IF(COUNTIF(Wip!K:K,L2071)=0,IF(W2071="","KGB","KBB"),IF(AND(_xlfn.IFNA(VLOOKUP(L2071,Wip!K:M,3,0),"")="Y",Q2071="MTCAPPLYCONF"),"On Hold",IF(W2071="","KGB","KBB"))))</f>
        <v>KGB</v>
      </c>
      <c r="B2071" s="65" t="str">
        <f>IF(A2071="on hold", "on hold",
 IF(A2071="KGB", "Standard Shipment",
  IF(IFERROR(IFERROR(VLOOKUP(L2071, List!D:J, 7, 0), VLOOKUP(L2071&amp;"", List!D:J, 7, 0)), 0)=0,
   IF(IFERROR(IFERROR(VLOOKUP(L2071, 'CND List'!$A:$C, 3, 0), VLOOKUP(L2071&amp;"", 'CND List'!$A:$C, 3, 0)), 0)=0,
    IF(A2071="KBB", "-", ""),
    IFERROR(VLOOKUP(L2071, 'CND List'!$A:$C, 3, 0), VLOOKUP(L2071&amp;"", 'CND List'!$A:$C, 3, 0))
   ),
   IFERROR(VLOOKUP(L2071, List!D:J, 7, 0), VLOOKUP(L2071&amp;"", List!D:J, 7, 0))
  )
 )
)</f>
        <v>Standard Shipment</v>
      </c>
      <c r="C2071" s="66" t="str">
        <f t="shared" si="33"/>
        <v>Standard Shipment</v>
      </c>
      <c r="D2071" s="67" t="str">
        <f ca="1">IF(C2071="Local Scrap","Closed",IFERROR(IF(A2071="kgb","Closed",IF(MID(C2071,5,1)="Q","Closed",LOOKUP(TODAY()-W2071, {0,31,91,181,366}, {"0-30天","31-90天","91-180天","181-365天","365天以上"}))), LOOKUP(TODAY()-Z2071, {0,31,91,181,366}, {"0-30天","31-90天","91-180天","181-365天","365天以上"})))</f>
        <v>Closed</v>
      </c>
      <c r="E2071" s="67" t="str" cm="1">
        <f t="array" ref="E2071">IF(A2071&lt;&gt;"kbb", "", IF(IFERROR(VALUE(V2071), 0)=MAX(INDEX(($A$2:$A$4929="kbb")*($L$2:$L$4929=L2071)*IFERROR(VALUE($V$2:$V$4929), 0), 0)), "最新", "歷史重複"))</f>
        <v/>
      </c>
      <c r="F2071" t="s">
        <v>9349</v>
      </c>
      <c r="G2071" t="s">
        <v>29</v>
      </c>
      <c r="H2071" t="s">
        <v>30</v>
      </c>
      <c r="I2071" t="s">
        <v>6154</v>
      </c>
      <c r="J2071" t="s">
        <v>9350</v>
      </c>
      <c r="K2071" t="s">
        <v>9351</v>
      </c>
      <c r="L2071" t="s">
        <v>9370</v>
      </c>
      <c r="M2071" t="s">
        <v>9371</v>
      </c>
      <c r="N2071" t="s">
        <v>9372</v>
      </c>
      <c r="O2071" t="s">
        <v>37</v>
      </c>
      <c r="P2071" t="s">
        <v>9373</v>
      </c>
      <c r="Q2071" t="s">
        <v>38</v>
      </c>
      <c r="R2071" t="s">
        <v>1881</v>
      </c>
      <c r="S2071" t="s">
        <v>9374</v>
      </c>
      <c r="T2071" t="s">
        <v>9375</v>
      </c>
      <c r="U2071" t="s">
        <v>9376</v>
      </c>
      <c r="V2071" t="s">
        <v>9376</v>
      </c>
      <c r="W2071" t="s">
        <v>37</v>
      </c>
      <c r="X2071" t="s">
        <v>37</v>
      </c>
      <c r="Y2071" t="s">
        <v>37</v>
      </c>
      <c r="Z2071" t="s">
        <v>9377</v>
      </c>
      <c r="AA2071" t="s">
        <v>44</v>
      </c>
      <c r="AB2071" t="s">
        <v>44</v>
      </c>
      <c r="AC2071" t="s">
        <v>45</v>
      </c>
      <c r="AD2071" t="s">
        <v>1532</v>
      </c>
      <c r="AE2071" t="s">
        <v>9151</v>
      </c>
      <c r="AF2071" t="s">
        <v>1730</v>
      </c>
      <c r="AG2071">
        <v>622400</v>
      </c>
      <c r="AH2071">
        <v>5.9</v>
      </c>
      <c r="AI2071">
        <v>5.9</v>
      </c>
    </row>
    <row r="2072" spans="1:35" ht="16.850000000000001" customHeight="1">
      <c r="A2072" s="65" t="str">
        <f>IF(L2072="","",IF(COUNTIF(Wip!K:K,L2072)=0,IF(W2072="","KGB","KBB"),IF(AND(_xlfn.IFNA(VLOOKUP(L2072,Wip!K:M,3,0),"")="Y",Q2072="MTCAPPLYCONF"),"On Hold",IF(W2072="","KGB","KBB"))))</f>
        <v>KBB</v>
      </c>
      <c r="B2072" s="65" t="str">
        <f>IF(A2072="on hold", "on hold",
 IF(A2072="KGB", "Standard Shipment",
  IF(IFERROR(IFERROR(VLOOKUP(L2072, List!D:J, 7, 0), VLOOKUP(L2072&amp;"", List!D:J, 7, 0)), 0)=0,
   IF(IFERROR(IFERROR(VLOOKUP(L2072, 'CND List'!$A:$C, 3, 0), VLOOKUP(L2072&amp;"", 'CND List'!$A:$C, 3, 0)), 0)=0,
    IF(A2072="KBB", "-", ""),
    IFERROR(VLOOKUP(L2072, 'CND List'!$A:$C, 3, 0), VLOOKUP(L2072&amp;"", 'CND List'!$A:$C, 3, 0))
   ),
   IFERROR(VLOOKUP(L2072, List!D:J, 7, 0), VLOOKUP(L2072&amp;"", List!D:J, 7, 0))
  )
 )
)</f>
        <v>-</v>
      </c>
      <c r="C2072" s="66" t="str">
        <f t="shared" si="33"/>
        <v>wait for return customer</v>
      </c>
      <c r="D2072" s="67" t="str">
        <f ca="1">IF(C2072="Local Scrap","Closed",IFERROR(IF(A2072="kgb","Closed",IF(MID(C2072,5,1)="Q","Closed",LOOKUP(TODAY()-W2072, {0,31,91,181,366}, {"0-30天","31-90天","91-180天","181-365天","365天以上"}))), LOOKUP(TODAY()-Z2072, {0,31,91,181,366}, {"0-30天","31-90天","91-180天","181-365天","365天以上"})))</f>
        <v>181-365天</v>
      </c>
      <c r="E2072" s="67" t="str" cm="1">
        <f t="array" ref="E2072">IF(A2072&lt;&gt;"kbb", "", IF(IFERROR(VALUE(V2072), 0)=MAX(INDEX(($A$2:$A$4929="kbb")*($L$2:$L$4929=L2072)*IFERROR(VALUE($V$2:$V$4929), 0), 0)), "最新", "歷史重複"))</f>
        <v>最新</v>
      </c>
      <c r="F2072" t="s">
        <v>9349</v>
      </c>
      <c r="G2072" t="s">
        <v>29</v>
      </c>
      <c r="H2072" t="s">
        <v>30</v>
      </c>
      <c r="I2072" t="s">
        <v>6154</v>
      </c>
      <c r="J2072" t="s">
        <v>9350</v>
      </c>
      <c r="K2072" t="s">
        <v>9351</v>
      </c>
      <c r="L2072" t="s">
        <v>9378</v>
      </c>
      <c r="M2072" t="s">
        <v>1259</v>
      </c>
      <c r="N2072" t="s">
        <v>1260</v>
      </c>
      <c r="O2072" t="s">
        <v>37</v>
      </c>
      <c r="P2072" t="s">
        <v>9378</v>
      </c>
      <c r="Q2072" t="s">
        <v>38</v>
      </c>
      <c r="R2072" t="s">
        <v>39</v>
      </c>
      <c r="S2072" t="s">
        <v>9379</v>
      </c>
      <c r="T2072" t="s">
        <v>37</v>
      </c>
      <c r="U2072" t="s">
        <v>37</v>
      </c>
      <c r="V2072" t="s">
        <v>9380</v>
      </c>
      <c r="W2072" t="s">
        <v>517</v>
      </c>
      <c r="X2072" t="s">
        <v>114</v>
      </c>
      <c r="Y2072" t="s">
        <v>518</v>
      </c>
      <c r="Z2072" t="s">
        <v>9381</v>
      </c>
      <c r="AA2072" t="s">
        <v>44</v>
      </c>
      <c r="AB2072" t="s">
        <v>44</v>
      </c>
      <c r="AC2072" t="s">
        <v>117</v>
      </c>
      <c r="AD2072" t="s">
        <v>1257</v>
      </c>
      <c r="AE2072" t="s">
        <v>37</v>
      </c>
      <c r="AF2072" t="s">
        <v>37</v>
      </c>
      <c r="AG2072" t="s">
        <v>37</v>
      </c>
      <c r="AH2072" t="s">
        <v>37</v>
      </c>
      <c r="AI2072" t="s">
        <v>37</v>
      </c>
    </row>
    <row r="2073" spans="1:35" ht="16.850000000000001" customHeight="1">
      <c r="A2073" s="65" t="str">
        <f>IF(L2073="","",IF(COUNTIF(Wip!K:K,L2073)=0,IF(W2073="","KGB","KBB"),IF(AND(_xlfn.IFNA(VLOOKUP(L2073,Wip!K:M,3,0),"")="Y",Q2073="MTCAPPLYCONF"),"On Hold",IF(W2073="","KGB","KBB"))))</f>
        <v>KGB</v>
      </c>
      <c r="B2073" s="65" t="str">
        <f>IF(A2073="on hold", "on hold",
 IF(A2073="KGB", "Standard Shipment",
  IF(IFERROR(IFERROR(VLOOKUP(L2073, List!D:J, 7, 0), VLOOKUP(L2073&amp;"", List!D:J, 7, 0)), 0)=0,
   IF(IFERROR(IFERROR(VLOOKUP(L2073, 'CND List'!$A:$C, 3, 0), VLOOKUP(L2073&amp;"", 'CND List'!$A:$C, 3, 0)), 0)=0,
    IF(A2073="KBB", "-", ""),
    IFERROR(VLOOKUP(L2073, 'CND List'!$A:$C, 3, 0), VLOOKUP(L2073&amp;"", 'CND List'!$A:$C, 3, 0))
   ),
   IFERROR(VLOOKUP(L2073, List!D:J, 7, 0), VLOOKUP(L2073&amp;"", List!D:J, 7, 0))
  )
 )
)</f>
        <v>Standard Shipment</v>
      </c>
      <c r="C2073" s="66" t="str">
        <f t="shared" si="33"/>
        <v>Standard Shipment</v>
      </c>
      <c r="D2073" s="67" t="str">
        <f ca="1">IF(C2073="Local Scrap","Closed",IFERROR(IF(A2073="kgb","Closed",IF(MID(C2073,5,1)="Q","Closed",LOOKUP(TODAY()-W2073, {0,31,91,181,366}, {"0-30天","31-90天","91-180天","181-365天","365天以上"}))), LOOKUP(TODAY()-Z2073, {0,31,91,181,366}, {"0-30天","31-90天","91-180天","181-365天","365天以上"})))</f>
        <v>Closed</v>
      </c>
      <c r="E2073" s="67" t="str" cm="1">
        <f t="array" ref="E2073">IF(A2073&lt;&gt;"kbb", "", IF(IFERROR(VALUE(V2073), 0)=MAX(INDEX(($A$2:$A$4929="kbb")*($L$2:$L$4929=L2073)*IFERROR(VALUE($V$2:$V$4929), 0), 0)), "最新", "歷史重複"))</f>
        <v/>
      </c>
      <c r="F2073" t="s">
        <v>9349</v>
      </c>
      <c r="G2073" t="s">
        <v>29</v>
      </c>
      <c r="H2073" t="s">
        <v>30</v>
      </c>
      <c r="I2073" t="s">
        <v>6154</v>
      </c>
      <c r="J2073" t="s">
        <v>9350</v>
      </c>
      <c r="K2073" t="s">
        <v>9351</v>
      </c>
      <c r="L2073" t="s">
        <v>9382</v>
      </c>
      <c r="M2073" t="s">
        <v>2367</v>
      </c>
      <c r="N2073" t="s">
        <v>2087</v>
      </c>
      <c r="O2073" t="s">
        <v>37</v>
      </c>
      <c r="P2073" t="s">
        <v>9383</v>
      </c>
      <c r="Q2073" t="s">
        <v>38</v>
      </c>
      <c r="R2073" t="s">
        <v>1881</v>
      </c>
      <c r="S2073" t="s">
        <v>9379</v>
      </c>
      <c r="T2073" t="s">
        <v>9384</v>
      </c>
      <c r="U2073" t="s">
        <v>8971</v>
      </c>
      <c r="V2073" t="s">
        <v>8971</v>
      </c>
      <c r="W2073" t="s">
        <v>37</v>
      </c>
      <c r="X2073" t="s">
        <v>37</v>
      </c>
      <c r="Y2073" t="s">
        <v>37</v>
      </c>
      <c r="Z2073" t="s">
        <v>9385</v>
      </c>
      <c r="AA2073" t="s">
        <v>44</v>
      </c>
      <c r="AB2073" t="s">
        <v>44</v>
      </c>
      <c r="AC2073" t="s">
        <v>45</v>
      </c>
      <c r="AD2073" t="s">
        <v>1847</v>
      </c>
      <c r="AE2073" t="s">
        <v>8973</v>
      </c>
      <c r="AF2073" t="s">
        <v>2526</v>
      </c>
      <c r="AG2073">
        <v>622300</v>
      </c>
      <c r="AH2073">
        <v>5.8</v>
      </c>
      <c r="AI2073">
        <v>5.8</v>
      </c>
    </row>
    <row r="2074" spans="1:35" ht="16.850000000000001" customHeight="1">
      <c r="A2074" s="65" t="str">
        <f>IF(L2074="","",IF(COUNTIF(Wip!K:K,L2074)=0,IF(W2074="","KGB","KBB"),IF(AND(_xlfn.IFNA(VLOOKUP(L2074,Wip!K:M,3,0),"")="Y",Q2074="MTCAPPLYCONF"),"On Hold",IF(W2074="","KGB","KBB"))))</f>
        <v>KBB</v>
      </c>
      <c r="B2074" s="65">
        <f>IF(A2074="on hold", "on hold",
 IF(A2074="KGB", "Standard Shipment",
  IF(IFERROR(IFERROR(VLOOKUP(L2074, List!D:J, 7, 0), VLOOKUP(L2074&amp;"", List!D:J, 7, 0)), 0)=0,
   IF(IFERROR(IFERROR(VLOOKUP(L2074, 'CND List'!$A:$C, 3, 0), VLOOKUP(L2074&amp;"", 'CND List'!$A:$C, 3, 0)), 0)=0,
    IF(A2074="KBB", "-", ""),
    IFERROR(VLOOKUP(L2074, 'CND List'!$A:$C, 3, 0), VLOOKUP(L2074&amp;"", 'CND List'!$A:$C, 3, 0))
   ),
   IFERROR(VLOOKUP(L2074, List!D:J, 7, 0), VLOOKUP(L2074&amp;"", List!D:J, 7, 0))
  )
 )
)</f>
        <v>46126</v>
      </c>
      <c r="C2074" s="66" t="str">
        <f t="shared" si="33"/>
        <v>2026Q2</v>
      </c>
      <c r="D2074" s="67" t="str">
        <f ca="1">IF(C2074="Local Scrap","Closed",IFERROR(IF(A2074="kgb","Closed",IF(MID(C2074,5,1)="Q","Closed",LOOKUP(TODAY()-W2074, {0,31,91,181,366}, {"0-30天","31-90天","91-180天","181-365天","365天以上"}))), LOOKUP(TODAY()-Z2074, {0,31,91,181,366}, {"0-30天","31-90天","91-180天","181-365天","365天以上"})))</f>
        <v>Closed</v>
      </c>
      <c r="E2074" s="67" t="str" cm="1">
        <f t="array" ref="E2074">IF(A2074&lt;&gt;"kbb", "", IF(IFERROR(VALUE(V2074), 0)=MAX(INDEX(($A$2:$A$4929="kbb")*($L$2:$L$4929=L2074)*IFERROR(VALUE($V$2:$V$4929), 0), 0)), "最新", "歷史重複"))</f>
        <v>最新</v>
      </c>
      <c r="F2074" t="s">
        <v>9349</v>
      </c>
      <c r="G2074" t="s">
        <v>29</v>
      </c>
      <c r="H2074" t="s">
        <v>30</v>
      </c>
      <c r="I2074" t="s">
        <v>6154</v>
      </c>
      <c r="J2074" t="s">
        <v>9350</v>
      </c>
      <c r="K2074" t="s">
        <v>9351</v>
      </c>
      <c r="L2074" t="s">
        <v>9386</v>
      </c>
      <c r="M2074" t="s">
        <v>9103</v>
      </c>
      <c r="N2074" t="s">
        <v>8811</v>
      </c>
      <c r="O2074" t="s">
        <v>37</v>
      </c>
      <c r="P2074" t="s">
        <v>9386</v>
      </c>
      <c r="Q2074" t="s">
        <v>38</v>
      </c>
      <c r="R2074" t="s">
        <v>1881</v>
      </c>
      <c r="S2074" t="s">
        <v>9387</v>
      </c>
      <c r="T2074" t="s">
        <v>37</v>
      </c>
      <c r="U2074" t="s">
        <v>37</v>
      </c>
      <c r="V2074" t="s">
        <v>9388</v>
      </c>
      <c r="W2074" t="s">
        <v>1094</v>
      </c>
      <c r="X2074" t="s">
        <v>114</v>
      </c>
      <c r="Y2074" t="s">
        <v>9389</v>
      </c>
      <c r="Z2074" t="s">
        <v>9390</v>
      </c>
      <c r="AA2074" t="s">
        <v>44</v>
      </c>
      <c r="AB2074" t="s">
        <v>44</v>
      </c>
      <c r="AC2074" t="s">
        <v>117</v>
      </c>
      <c r="AD2074" t="s">
        <v>1847</v>
      </c>
      <c r="AE2074" t="s">
        <v>37</v>
      </c>
      <c r="AF2074" t="s">
        <v>37</v>
      </c>
      <c r="AG2074" t="s">
        <v>37</v>
      </c>
      <c r="AH2074" t="s">
        <v>37</v>
      </c>
      <c r="AI2074" t="s">
        <v>37</v>
      </c>
    </row>
    <row r="2075" spans="1:35" ht="16.850000000000001" customHeight="1">
      <c r="A2075" s="65" t="str">
        <f>IF(L2075="","",IF(COUNTIF(Wip!K:K,L2075)=0,IF(W2075="","KGB","KBB"),IF(AND(_xlfn.IFNA(VLOOKUP(L2075,Wip!K:M,3,0),"")="Y",Q2075="MTCAPPLYCONF"),"On Hold",IF(W2075="","KGB","KBB"))))</f>
        <v>KGB</v>
      </c>
      <c r="B2075" s="65" t="str">
        <f>IF(A2075="on hold", "on hold",
 IF(A2075="KGB", "Standard Shipment",
  IF(IFERROR(IFERROR(VLOOKUP(L2075, List!D:J, 7, 0), VLOOKUP(L2075&amp;"", List!D:J, 7, 0)), 0)=0,
   IF(IFERROR(IFERROR(VLOOKUP(L2075, 'CND List'!$A:$C, 3, 0), VLOOKUP(L2075&amp;"", 'CND List'!$A:$C, 3, 0)), 0)=0,
    IF(A2075="KBB", "-", ""),
    IFERROR(VLOOKUP(L2075, 'CND List'!$A:$C, 3, 0), VLOOKUP(L2075&amp;"", 'CND List'!$A:$C, 3, 0))
   ),
   IFERROR(VLOOKUP(L2075, List!D:J, 7, 0), VLOOKUP(L2075&amp;"", List!D:J, 7, 0))
  )
 )
)</f>
        <v>Standard Shipment</v>
      </c>
      <c r="C2075" s="66" t="str">
        <f t="shared" si="33"/>
        <v>Standard Shipment</v>
      </c>
      <c r="D2075" s="67" t="str">
        <f ca="1">IF(C2075="Local Scrap","Closed",IFERROR(IF(A2075="kgb","Closed",IF(MID(C2075,5,1)="Q","Closed",LOOKUP(TODAY()-W2075, {0,31,91,181,366}, {"0-30天","31-90天","91-180天","181-365天","365天以上"}))), LOOKUP(TODAY()-Z2075, {0,31,91,181,366}, {"0-30天","31-90天","91-180天","181-365天","365天以上"})))</f>
        <v>Closed</v>
      </c>
      <c r="E2075" s="67" t="str" cm="1">
        <f t="array" ref="E2075">IF(A2075&lt;&gt;"kbb", "", IF(IFERROR(VALUE(V2075), 0)=MAX(INDEX(($A$2:$A$4929="kbb")*($L$2:$L$4929=L2075)*IFERROR(VALUE($V$2:$V$4929), 0), 0)), "最新", "歷史重複"))</f>
        <v/>
      </c>
      <c r="F2075" t="s">
        <v>9349</v>
      </c>
      <c r="G2075" t="s">
        <v>29</v>
      </c>
      <c r="H2075" t="s">
        <v>30</v>
      </c>
      <c r="I2075" t="s">
        <v>6154</v>
      </c>
      <c r="J2075" t="s">
        <v>9350</v>
      </c>
      <c r="K2075" t="s">
        <v>9351</v>
      </c>
      <c r="L2075" t="s">
        <v>9391</v>
      </c>
      <c r="M2075" t="s">
        <v>9371</v>
      </c>
      <c r="N2075" t="s">
        <v>9372</v>
      </c>
      <c r="O2075" t="s">
        <v>37</v>
      </c>
      <c r="P2075" t="s">
        <v>9392</v>
      </c>
      <c r="Q2075" t="s">
        <v>38</v>
      </c>
      <c r="R2075" t="s">
        <v>1881</v>
      </c>
      <c r="S2075" t="s">
        <v>9374</v>
      </c>
      <c r="T2075" t="s">
        <v>9393</v>
      </c>
      <c r="U2075" t="s">
        <v>9376</v>
      </c>
      <c r="V2075" t="s">
        <v>9376</v>
      </c>
      <c r="W2075" t="s">
        <v>37</v>
      </c>
      <c r="X2075" t="s">
        <v>37</v>
      </c>
      <c r="Y2075" t="s">
        <v>37</v>
      </c>
      <c r="Z2075" t="s">
        <v>9394</v>
      </c>
      <c r="AA2075" t="s">
        <v>44</v>
      </c>
      <c r="AB2075" t="s">
        <v>44</v>
      </c>
      <c r="AC2075" t="s">
        <v>45</v>
      </c>
      <c r="AD2075" t="s">
        <v>1532</v>
      </c>
      <c r="AE2075" t="s">
        <v>9151</v>
      </c>
      <c r="AF2075" t="s">
        <v>2220</v>
      </c>
      <c r="AG2075">
        <v>622400</v>
      </c>
      <c r="AH2075">
        <v>6</v>
      </c>
      <c r="AI2075">
        <v>6</v>
      </c>
    </row>
    <row r="2076" spans="1:35" ht="16.850000000000001" customHeight="1">
      <c r="A2076" s="65" t="str">
        <f>IF(L2076="","",IF(COUNTIF(Wip!K:K,L2076)=0,IF(W2076="","KGB","KBB"),IF(AND(_xlfn.IFNA(VLOOKUP(L2076,Wip!K:M,3,0),"")="Y",Q2076="MTCAPPLYCONF"),"On Hold",IF(W2076="","KGB","KBB"))))</f>
        <v>KGB</v>
      </c>
      <c r="B2076" s="65" t="str">
        <f>IF(A2076="on hold", "on hold",
 IF(A2076="KGB", "Standard Shipment",
  IF(IFERROR(IFERROR(VLOOKUP(L2076, List!D:J, 7, 0), VLOOKUP(L2076&amp;"", List!D:J, 7, 0)), 0)=0,
   IF(IFERROR(IFERROR(VLOOKUP(L2076, 'CND List'!$A:$C, 3, 0), VLOOKUP(L2076&amp;"", 'CND List'!$A:$C, 3, 0)), 0)=0,
    IF(A2076="KBB", "-", ""),
    IFERROR(VLOOKUP(L2076, 'CND List'!$A:$C, 3, 0), VLOOKUP(L2076&amp;"", 'CND List'!$A:$C, 3, 0))
   ),
   IFERROR(VLOOKUP(L2076, List!D:J, 7, 0), VLOOKUP(L2076&amp;"", List!D:J, 7, 0))
  )
 )
)</f>
        <v>Standard Shipment</v>
      </c>
      <c r="C2076" s="66" t="str">
        <f t="shared" si="33"/>
        <v>Standard Shipment</v>
      </c>
      <c r="D2076" s="67" t="str">
        <f ca="1">IF(C2076="Local Scrap","Closed",IFERROR(IF(A2076="kgb","Closed",IF(MID(C2076,5,1)="Q","Closed",LOOKUP(TODAY()-W2076, {0,31,91,181,366}, {"0-30天","31-90天","91-180天","181-365天","365天以上"}))), LOOKUP(TODAY()-Z2076, {0,31,91,181,366}, {"0-30天","31-90天","91-180天","181-365天","365天以上"})))</f>
        <v>Closed</v>
      </c>
      <c r="E2076" s="67" t="str" cm="1">
        <f t="array" ref="E2076">IF(A2076&lt;&gt;"kbb", "", IF(IFERROR(VALUE(V2076), 0)=MAX(INDEX(($A$2:$A$4929="kbb")*($L$2:$L$4929=L2076)*IFERROR(VALUE($V$2:$V$4929), 0), 0)), "最新", "歷史重複"))</f>
        <v/>
      </c>
      <c r="F2076" t="s">
        <v>9349</v>
      </c>
      <c r="G2076" t="s">
        <v>29</v>
      </c>
      <c r="H2076" t="s">
        <v>30</v>
      </c>
      <c r="I2076" t="s">
        <v>6154</v>
      </c>
      <c r="J2076" t="s">
        <v>9350</v>
      </c>
      <c r="K2076" t="s">
        <v>9351</v>
      </c>
      <c r="L2076" t="s">
        <v>9395</v>
      </c>
      <c r="M2076" t="s">
        <v>1746</v>
      </c>
      <c r="N2076" t="s">
        <v>1747</v>
      </c>
      <c r="O2076" t="s">
        <v>37</v>
      </c>
      <c r="P2076" t="s">
        <v>9396</v>
      </c>
      <c r="Q2076" t="s">
        <v>38</v>
      </c>
      <c r="R2076" t="s">
        <v>1881</v>
      </c>
      <c r="S2076" t="s">
        <v>9379</v>
      </c>
      <c r="T2076" t="s">
        <v>9397</v>
      </c>
      <c r="U2076" t="s">
        <v>9278</v>
      </c>
      <c r="V2076" t="s">
        <v>9278</v>
      </c>
      <c r="W2076" t="s">
        <v>37</v>
      </c>
      <c r="X2076" t="s">
        <v>37</v>
      </c>
      <c r="Y2076" t="s">
        <v>37</v>
      </c>
      <c r="Z2076" t="s">
        <v>9398</v>
      </c>
      <c r="AA2076" t="s">
        <v>44</v>
      </c>
      <c r="AB2076" t="s">
        <v>44</v>
      </c>
      <c r="AC2076" t="s">
        <v>45</v>
      </c>
      <c r="AD2076" t="s">
        <v>1532</v>
      </c>
      <c r="AE2076" t="s">
        <v>9280</v>
      </c>
      <c r="AF2076" t="s">
        <v>48</v>
      </c>
      <c r="AG2076">
        <v>622334</v>
      </c>
      <c r="AH2076">
        <v>6</v>
      </c>
      <c r="AI2076">
        <v>6</v>
      </c>
    </row>
    <row r="2077" spans="1:35" ht="16.850000000000001" customHeight="1">
      <c r="A2077" s="65" t="str">
        <f>IF(L2077="","",IF(COUNTIF(Wip!K:K,L2077)=0,IF(W2077="","KGB","KBB"),IF(AND(_xlfn.IFNA(VLOOKUP(L2077,Wip!K:M,3,0),"")="Y",Q2077="MTCAPPLYCONF"),"On Hold",IF(W2077="","KGB","KBB"))))</f>
        <v>KGB</v>
      </c>
      <c r="B2077" s="65" t="str">
        <f>IF(A2077="on hold", "on hold",
 IF(A2077="KGB", "Standard Shipment",
  IF(IFERROR(IFERROR(VLOOKUP(L2077, List!D:J, 7, 0), VLOOKUP(L2077&amp;"", List!D:J, 7, 0)), 0)=0,
   IF(IFERROR(IFERROR(VLOOKUP(L2077, 'CND List'!$A:$C, 3, 0), VLOOKUP(L2077&amp;"", 'CND List'!$A:$C, 3, 0)), 0)=0,
    IF(A2077="KBB", "-", ""),
    IFERROR(VLOOKUP(L2077, 'CND List'!$A:$C, 3, 0), VLOOKUP(L2077&amp;"", 'CND List'!$A:$C, 3, 0))
   ),
   IFERROR(VLOOKUP(L2077, List!D:J, 7, 0), VLOOKUP(L2077&amp;"", List!D:J, 7, 0))
  )
 )
)</f>
        <v>Standard Shipment</v>
      </c>
      <c r="C2077" s="66" t="str">
        <f t="shared" si="33"/>
        <v>Standard Shipment</v>
      </c>
      <c r="D2077" s="67" t="str">
        <f ca="1">IF(C2077="Local Scrap","Closed",IFERROR(IF(A2077="kgb","Closed",IF(MID(C2077,5,1)="Q","Closed",LOOKUP(TODAY()-W2077, {0,31,91,181,366}, {"0-30天","31-90天","91-180天","181-365天","365天以上"}))), LOOKUP(TODAY()-Z2077, {0,31,91,181,366}, {"0-30天","31-90天","91-180天","181-365天","365天以上"})))</f>
        <v>Closed</v>
      </c>
      <c r="E2077" s="67" t="str" cm="1">
        <f t="array" ref="E2077">IF(A2077&lt;&gt;"kbb", "", IF(IFERROR(VALUE(V2077), 0)=MAX(INDEX(($A$2:$A$4929="kbb")*($L$2:$L$4929=L2077)*IFERROR(VALUE($V$2:$V$4929), 0), 0)), "最新", "歷史重複"))</f>
        <v/>
      </c>
      <c r="F2077" t="s">
        <v>9349</v>
      </c>
      <c r="G2077" t="s">
        <v>29</v>
      </c>
      <c r="H2077" t="s">
        <v>30</v>
      </c>
      <c r="I2077" t="s">
        <v>6154</v>
      </c>
      <c r="J2077" t="s">
        <v>9350</v>
      </c>
      <c r="K2077" t="s">
        <v>9351</v>
      </c>
      <c r="L2077" t="s">
        <v>9399</v>
      </c>
      <c r="M2077" t="s">
        <v>1746</v>
      </c>
      <c r="N2077" t="s">
        <v>1747</v>
      </c>
      <c r="O2077" t="s">
        <v>37</v>
      </c>
      <c r="P2077" t="s">
        <v>9400</v>
      </c>
      <c r="Q2077" t="s">
        <v>38</v>
      </c>
      <c r="R2077" t="s">
        <v>1881</v>
      </c>
      <c r="S2077" t="s">
        <v>9379</v>
      </c>
      <c r="T2077" t="s">
        <v>9401</v>
      </c>
      <c r="U2077" t="s">
        <v>8948</v>
      </c>
      <c r="V2077" t="s">
        <v>8948</v>
      </c>
      <c r="W2077" t="s">
        <v>37</v>
      </c>
      <c r="X2077" t="s">
        <v>37</v>
      </c>
      <c r="Y2077" t="s">
        <v>37</v>
      </c>
      <c r="Z2077" t="s">
        <v>9402</v>
      </c>
      <c r="AA2077" t="s">
        <v>44</v>
      </c>
      <c r="AB2077" t="s">
        <v>44</v>
      </c>
      <c r="AC2077" t="s">
        <v>45</v>
      </c>
      <c r="AD2077" t="s">
        <v>1532</v>
      </c>
      <c r="AE2077" t="s">
        <v>8122</v>
      </c>
      <c r="AF2077" t="s">
        <v>4852</v>
      </c>
      <c r="AG2077">
        <v>622234</v>
      </c>
      <c r="AH2077">
        <v>6.4</v>
      </c>
      <c r="AI2077">
        <v>6.4</v>
      </c>
    </row>
    <row r="2078" spans="1:35" ht="16.850000000000001" customHeight="1">
      <c r="A2078" s="65" t="str">
        <f>IF(L2078="","",IF(COUNTIF(Wip!K:K,L2078)=0,IF(W2078="","KGB","KBB"),IF(AND(_xlfn.IFNA(VLOOKUP(L2078,Wip!K:M,3,0),"")="Y",Q2078="MTCAPPLYCONF"),"On Hold",IF(W2078="","KGB","KBB"))))</f>
        <v>KGB</v>
      </c>
      <c r="B2078" s="65" t="str">
        <f>IF(A2078="on hold", "on hold",
 IF(A2078="KGB", "Standard Shipment",
  IF(IFERROR(IFERROR(VLOOKUP(L2078, List!D:J, 7, 0), VLOOKUP(L2078&amp;"", List!D:J, 7, 0)), 0)=0,
   IF(IFERROR(IFERROR(VLOOKUP(L2078, 'CND List'!$A:$C, 3, 0), VLOOKUP(L2078&amp;"", 'CND List'!$A:$C, 3, 0)), 0)=0,
    IF(A2078="KBB", "-", ""),
    IFERROR(VLOOKUP(L2078, 'CND List'!$A:$C, 3, 0), VLOOKUP(L2078&amp;"", 'CND List'!$A:$C, 3, 0))
   ),
   IFERROR(VLOOKUP(L2078, List!D:J, 7, 0), VLOOKUP(L2078&amp;"", List!D:J, 7, 0))
  )
 )
)</f>
        <v>Standard Shipment</v>
      </c>
      <c r="C2078" s="66" t="str">
        <f t="shared" si="33"/>
        <v>Standard Shipment</v>
      </c>
      <c r="D2078" s="67" t="str">
        <f ca="1">IF(C2078="Local Scrap","Closed",IFERROR(IF(A2078="kgb","Closed",IF(MID(C2078,5,1)="Q","Closed",LOOKUP(TODAY()-W2078, {0,31,91,181,366}, {"0-30天","31-90天","91-180天","181-365天","365天以上"}))), LOOKUP(TODAY()-Z2078, {0,31,91,181,366}, {"0-30天","31-90天","91-180天","181-365天","365天以上"})))</f>
        <v>Closed</v>
      </c>
      <c r="E2078" s="67" t="str" cm="1">
        <f t="array" ref="E2078">IF(A2078&lt;&gt;"kbb", "", IF(IFERROR(VALUE(V2078), 0)=MAX(INDEX(($A$2:$A$4929="kbb")*($L$2:$L$4929=L2078)*IFERROR(VALUE($V$2:$V$4929), 0), 0)), "最新", "歷史重複"))</f>
        <v/>
      </c>
      <c r="F2078" t="s">
        <v>9349</v>
      </c>
      <c r="G2078" t="s">
        <v>29</v>
      </c>
      <c r="H2078" t="s">
        <v>30</v>
      </c>
      <c r="I2078" t="s">
        <v>6154</v>
      </c>
      <c r="J2078" t="s">
        <v>9350</v>
      </c>
      <c r="K2078" t="s">
        <v>9351</v>
      </c>
      <c r="L2078" t="s">
        <v>9403</v>
      </c>
      <c r="M2078" t="s">
        <v>4688</v>
      </c>
      <c r="N2078" t="s">
        <v>4689</v>
      </c>
      <c r="O2078" t="s">
        <v>37</v>
      </c>
      <c r="P2078" t="s">
        <v>9404</v>
      </c>
      <c r="Q2078" t="s">
        <v>38</v>
      </c>
      <c r="R2078" t="s">
        <v>1881</v>
      </c>
      <c r="S2078" t="s">
        <v>9379</v>
      </c>
      <c r="T2078" t="s">
        <v>9405</v>
      </c>
      <c r="U2078" t="s">
        <v>8948</v>
      </c>
      <c r="V2078" t="s">
        <v>8948</v>
      </c>
      <c r="W2078" t="s">
        <v>37</v>
      </c>
      <c r="X2078" t="s">
        <v>37</v>
      </c>
      <c r="Y2078" t="s">
        <v>37</v>
      </c>
      <c r="Z2078" t="s">
        <v>9406</v>
      </c>
      <c r="AA2078" t="s">
        <v>44</v>
      </c>
      <c r="AB2078" t="s">
        <v>44</v>
      </c>
      <c r="AC2078" t="s">
        <v>45</v>
      </c>
      <c r="AD2078" t="s">
        <v>1847</v>
      </c>
      <c r="AE2078" t="s">
        <v>8122</v>
      </c>
      <c r="AF2078" t="s">
        <v>4994</v>
      </c>
      <c r="AG2078">
        <v>622234</v>
      </c>
      <c r="AH2078">
        <v>6.4</v>
      </c>
      <c r="AI2078">
        <v>6.4</v>
      </c>
    </row>
    <row r="2079" spans="1:35" ht="16.850000000000001" customHeight="1">
      <c r="A2079" s="65" t="str">
        <f>IF(L2079="","",IF(COUNTIF(Wip!K:K,L2079)=0,IF(W2079="","KGB","KBB"),IF(AND(_xlfn.IFNA(VLOOKUP(L2079,Wip!K:M,3,0),"")="Y",Q2079="MTCAPPLYCONF"),"On Hold",IF(W2079="","KGB","KBB"))))</f>
        <v>KBB</v>
      </c>
      <c r="B2079" s="65" t="str">
        <f>IF(A2079="on hold", "on hold",
 IF(A2079="KGB", "Standard Shipment",
  IF(IFERROR(IFERROR(VLOOKUP(L2079, List!D:J, 7, 0), VLOOKUP(L2079&amp;"", List!D:J, 7, 0)), 0)=0,
   IF(IFERROR(IFERROR(VLOOKUP(L2079, 'CND List'!$A:$C, 3, 0), VLOOKUP(L2079&amp;"", 'CND List'!$A:$C, 3, 0)), 0)=0,
    IF(A2079="KBB", "-", ""),
    IFERROR(VLOOKUP(L2079, 'CND List'!$A:$C, 3, 0), VLOOKUP(L2079&amp;"", 'CND List'!$A:$C, 3, 0))
   ),
   IFERROR(VLOOKUP(L2079, List!D:J, 7, 0), VLOOKUP(L2079&amp;"", List!D:J, 7, 0))
  )
 )
)</f>
        <v>-</v>
      </c>
      <c r="C2079" s="66" t="str">
        <f t="shared" si="33"/>
        <v>wait for return customer</v>
      </c>
      <c r="D2079" s="67" t="str">
        <f ca="1">IF(C2079="Local Scrap","Closed",IFERROR(IF(A2079="kgb","Closed",IF(MID(C2079,5,1)="Q","Closed",LOOKUP(TODAY()-W2079, {0,31,91,181,366}, {"0-30天","31-90天","91-180天","181-365天","365天以上"}))), LOOKUP(TODAY()-Z2079, {0,31,91,181,366}, {"0-30天","31-90天","91-180天","181-365天","365天以上"})))</f>
        <v>181-365天</v>
      </c>
      <c r="E2079" s="67" t="str" cm="1">
        <f t="array" ref="E2079">IF(A2079&lt;&gt;"kbb", "", IF(IFERROR(VALUE(V2079), 0)=MAX(INDEX(($A$2:$A$4929="kbb")*($L$2:$L$4929=L2079)*IFERROR(VALUE($V$2:$V$4929), 0), 0)), "最新", "歷史重複"))</f>
        <v>最新</v>
      </c>
      <c r="F2079" t="s">
        <v>9349</v>
      </c>
      <c r="G2079" t="s">
        <v>29</v>
      </c>
      <c r="H2079" t="s">
        <v>30</v>
      </c>
      <c r="I2079" t="s">
        <v>6154</v>
      </c>
      <c r="J2079" t="s">
        <v>9350</v>
      </c>
      <c r="K2079" t="s">
        <v>9351</v>
      </c>
      <c r="L2079" t="s">
        <v>9407</v>
      </c>
      <c r="M2079" t="s">
        <v>2359</v>
      </c>
      <c r="N2079" t="s">
        <v>2360</v>
      </c>
      <c r="O2079" t="s">
        <v>37</v>
      </c>
      <c r="P2079" t="s">
        <v>9407</v>
      </c>
      <c r="Q2079" t="s">
        <v>38</v>
      </c>
      <c r="R2079" t="s">
        <v>39</v>
      </c>
      <c r="S2079" t="s">
        <v>9379</v>
      </c>
      <c r="T2079" t="s">
        <v>37</v>
      </c>
      <c r="U2079" t="s">
        <v>37</v>
      </c>
      <c r="V2079" t="s">
        <v>9408</v>
      </c>
      <c r="W2079" t="s">
        <v>517</v>
      </c>
      <c r="X2079" t="s">
        <v>114</v>
      </c>
      <c r="Y2079" t="s">
        <v>518</v>
      </c>
      <c r="Z2079" t="s">
        <v>9409</v>
      </c>
      <c r="AA2079" t="s">
        <v>44</v>
      </c>
      <c r="AB2079" t="s">
        <v>44</v>
      </c>
      <c r="AC2079" t="s">
        <v>117</v>
      </c>
      <c r="AD2079" t="s">
        <v>1532</v>
      </c>
      <c r="AE2079" t="s">
        <v>37</v>
      </c>
      <c r="AF2079" t="s">
        <v>37</v>
      </c>
      <c r="AG2079" t="s">
        <v>37</v>
      </c>
      <c r="AH2079" t="s">
        <v>37</v>
      </c>
      <c r="AI2079" t="s">
        <v>37</v>
      </c>
    </row>
    <row r="2080" spans="1:35" ht="16.850000000000001" customHeight="1">
      <c r="A2080" s="65" t="str">
        <f>IF(L2080="","",IF(COUNTIF(Wip!K:K,L2080)=0,IF(W2080="","KGB","KBB"),IF(AND(_xlfn.IFNA(VLOOKUP(L2080,Wip!K:M,3,0),"")="Y",Q2080="MTCAPPLYCONF"),"On Hold",IF(W2080="","KGB","KBB"))))</f>
        <v>KGB</v>
      </c>
      <c r="B2080" s="65" t="str">
        <f>IF(A2080="on hold", "on hold",
 IF(A2080="KGB", "Standard Shipment",
  IF(IFERROR(IFERROR(VLOOKUP(L2080, List!D:J, 7, 0), VLOOKUP(L2080&amp;"", List!D:J, 7, 0)), 0)=0,
   IF(IFERROR(IFERROR(VLOOKUP(L2080, 'CND List'!$A:$C, 3, 0), VLOOKUP(L2080&amp;"", 'CND List'!$A:$C, 3, 0)), 0)=0,
    IF(A2080="KBB", "-", ""),
    IFERROR(VLOOKUP(L2080, 'CND List'!$A:$C, 3, 0), VLOOKUP(L2080&amp;"", 'CND List'!$A:$C, 3, 0))
   ),
   IFERROR(VLOOKUP(L2080, List!D:J, 7, 0), VLOOKUP(L2080&amp;"", List!D:J, 7, 0))
  )
 )
)</f>
        <v>Standard Shipment</v>
      </c>
      <c r="C2080" s="66" t="str">
        <f t="shared" si="33"/>
        <v>Standard Shipment</v>
      </c>
      <c r="D2080" s="67" t="str">
        <f ca="1">IF(C2080="Local Scrap","Closed",IFERROR(IF(A2080="kgb","Closed",IF(MID(C2080,5,1)="Q","Closed",LOOKUP(TODAY()-W2080, {0,31,91,181,366}, {"0-30天","31-90天","91-180天","181-365天","365天以上"}))), LOOKUP(TODAY()-Z2080, {0,31,91,181,366}, {"0-30天","31-90天","91-180天","181-365天","365天以上"})))</f>
        <v>Closed</v>
      </c>
      <c r="E2080" s="67" t="str" cm="1">
        <f t="array" ref="E2080">IF(A2080&lt;&gt;"kbb", "", IF(IFERROR(VALUE(V2080), 0)=MAX(INDEX(($A$2:$A$4929="kbb")*($L$2:$L$4929=L2080)*IFERROR(VALUE($V$2:$V$4929), 0), 0)), "最新", "歷史重複"))</f>
        <v/>
      </c>
      <c r="F2080" t="s">
        <v>9349</v>
      </c>
      <c r="G2080" t="s">
        <v>29</v>
      </c>
      <c r="H2080" t="s">
        <v>30</v>
      </c>
      <c r="I2080" t="s">
        <v>6154</v>
      </c>
      <c r="J2080" t="s">
        <v>9350</v>
      </c>
      <c r="K2080" t="s">
        <v>9351</v>
      </c>
      <c r="L2080" t="s">
        <v>9410</v>
      </c>
      <c r="M2080" t="s">
        <v>1259</v>
      </c>
      <c r="N2080" t="s">
        <v>1260</v>
      </c>
      <c r="O2080" t="s">
        <v>37</v>
      </c>
      <c r="P2080" t="s">
        <v>9411</v>
      </c>
      <c r="Q2080" t="s">
        <v>38</v>
      </c>
      <c r="R2080" t="s">
        <v>1881</v>
      </c>
      <c r="S2080" t="s">
        <v>9387</v>
      </c>
      <c r="T2080" t="s">
        <v>9412</v>
      </c>
      <c r="U2080" t="s">
        <v>8948</v>
      </c>
      <c r="V2080" t="s">
        <v>8948</v>
      </c>
      <c r="W2080" t="s">
        <v>37</v>
      </c>
      <c r="X2080" t="s">
        <v>37</v>
      </c>
      <c r="Y2080" t="s">
        <v>37</v>
      </c>
      <c r="Z2080" t="s">
        <v>9413</v>
      </c>
      <c r="AA2080" t="s">
        <v>44</v>
      </c>
      <c r="AB2080" t="s">
        <v>44</v>
      </c>
      <c r="AC2080" t="s">
        <v>45</v>
      </c>
      <c r="AD2080" t="s">
        <v>1257</v>
      </c>
      <c r="AE2080" t="s">
        <v>8122</v>
      </c>
      <c r="AF2080" t="s">
        <v>4994</v>
      </c>
      <c r="AG2080">
        <v>622234</v>
      </c>
      <c r="AH2080">
        <v>6.4</v>
      </c>
      <c r="AI2080">
        <v>6.4</v>
      </c>
    </row>
    <row r="2081" spans="1:35" ht="16.850000000000001" customHeight="1">
      <c r="A2081" s="65" t="str">
        <f>IF(L2081="","",IF(COUNTIF(Wip!K:K,L2081)=0,IF(W2081="","KGB","KBB"),IF(AND(_xlfn.IFNA(VLOOKUP(L2081,Wip!K:M,3,0),"")="Y",Q2081="MTCAPPLYCONF"),"On Hold",IF(W2081="","KGB","KBB"))))</f>
        <v>KBB</v>
      </c>
      <c r="B2081" s="65" t="str">
        <f>IF(A2081="on hold", "on hold",
 IF(A2081="KGB", "Standard Shipment",
  IF(IFERROR(IFERROR(VLOOKUP(L2081, List!D:J, 7, 0), VLOOKUP(L2081&amp;"", List!D:J, 7, 0)), 0)=0,
   IF(IFERROR(IFERROR(VLOOKUP(L2081, 'CND List'!$A:$C, 3, 0), VLOOKUP(L2081&amp;"", 'CND List'!$A:$C, 3, 0)), 0)=0,
    IF(A2081="KBB", "-", ""),
    IFERROR(VLOOKUP(L2081, 'CND List'!$A:$C, 3, 0), VLOOKUP(L2081&amp;"", 'CND List'!$A:$C, 3, 0))
   ),
   IFERROR(VLOOKUP(L2081, List!D:J, 7, 0), VLOOKUP(L2081&amp;"", List!D:J, 7, 0))
  )
 )
)</f>
        <v>Local Scrap</v>
      </c>
      <c r="C2081" s="66" t="str">
        <f t="shared" si="33"/>
        <v>Local Scrap</v>
      </c>
      <c r="D2081" s="67" t="str">
        <f ca="1">IF(C2081="Local Scrap","Closed",IFERROR(IF(A2081="kgb","Closed",IF(MID(C2081,5,1)="Q","Closed",LOOKUP(TODAY()-W2081, {0,31,91,181,366}, {"0-30天","31-90天","91-180天","181-365天","365天以上"}))), LOOKUP(TODAY()-Z2081, {0,31,91,181,366}, {"0-30天","31-90天","91-180天","181-365天","365天以上"})))</f>
        <v>Closed</v>
      </c>
      <c r="E2081" s="67" t="str" cm="1">
        <f t="array" ref="E2081">IF(A2081&lt;&gt;"kbb", "", IF(IFERROR(VALUE(V2081), 0)=MAX(INDEX(($A$2:$A$4929="kbb")*($L$2:$L$4929=L2081)*IFERROR(VALUE($V$2:$V$4929), 0), 0)), "最新", "歷史重複"))</f>
        <v>歷史重複</v>
      </c>
      <c r="F2081" t="s">
        <v>9349</v>
      </c>
      <c r="G2081" t="s">
        <v>29</v>
      </c>
      <c r="H2081" t="s">
        <v>30</v>
      </c>
      <c r="I2081" t="s">
        <v>6154</v>
      </c>
      <c r="J2081" t="s">
        <v>9350</v>
      </c>
      <c r="K2081" t="s">
        <v>9351</v>
      </c>
      <c r="L2081" t="s">
        <v>9414</v>
      </c>
      <c r="M2081" t="s">
        <v>1390</v>
      </c>
      <c r="N2081" t="s">
        <v>1391</v>
      </c>
      <c r="O2081" t="s">
        <v>37</v>
      </c>
      <c r="P2081" t="s">
        <v>9414</v>
      </c>
      <c r="Q2081" t="s">
        <v>38</v>
      </c>
      <c r="R2081" t="s">
        <v>39</v>
      </c>
      <c r="S2081" t="s">
        <v>9387</v>
      </c>
      <c r="T2081" t="s">
        <v>37</v>
      </c>
      <c r="U2081" t="s">
        <v>37</v>
      </c>
      <c r="V2081" t="s">
        <v>9415</v>
      </c>
      <c r="W2081" t="s">
        <v>517</v>
      </c>
      <c r="X2081" t="s">
        <v>114</v>
      </c>
      <c r="Y2081" t="s">
        <v>518</v>
      </c>
      <c r="Z2081" t="s">
        <v>9416</v>
      </c>
      <c r="AA2081" t="s">
        <v>44</v>
      </c>
      <c r="AB2081" t="s">
        <v>44</v>
      </c>
      <c r="AC2081" t="s">
        <v>117</v>
      </c>
      <c r="AD2081" t="s">
        <v>1302</v>
      </c>
      <c r="AE2081" t="s">
        <v>37</v>
      </c>
      <c r="AF2081" t="s">
        <v>37</v>
      </c>
      <c r="AG2081" t="s">
        <v>37</v>
      </c>
      <c r="AH2081" t="s">
        <v>37</v>
      </c>
      <c r="AI2081" t="s">
        <v>37</v>
      </c>
    </row>
    <row r="2082" spans="1:35" ht="16.850000000000001" customHeight="1">
      <c r="A2082" s="65" t="str">
        <f>IF(L2082="","",IF(COUNTIF(Wip!K:K,L2082)=0,IF(W2082="","KGB","KBB"),IF(AND(_xlfn.IFNA(VLOOKUP(L2082,Wip!K:M,3,0),"")="Y",Q2082="MTCAPPLYCONF"),"On Hold",IF(W2082="","KGB","KBB"))))</f>
        <v>KBB</v>
      </c>
      <c r="B2082" s="65">
        <f>IF(A2082="on hold", "on hold",
 IF(A2082="KGB", "Standard Shipment",
  IF(IFERROR(IFERROR(VLOOKUP(L2082, List!D:J, 7, 0), VLOOKUP(L2082&amp;"", List!D:J, 7, 0)), 0)=0,
   IF(IFERROR(IFERROR(VLOOKUP(L2082, 'CND List'!$A:$C, 3, 0), VLOOKUP(L2082&amp;"", 'CND List'!$A:$C, 3, 0)), 0)=0,
    IF(A2082="KBB", "-", ""),
    IFERROR(VLOOKUP(L2082, 'CND List'!$A:$C, 3, 0), VLOOKUP(L2082&amp;"", 'CND List'!$A:$C, 3, 0))
   ),
   IFERROR(VLOOKUP(L2082, List!D:J, 7, 0), VLOOKUP(L2082&amp;"", List!D:J, 7, 0))
  )
 )
)</f>
        <v>46126</v>
      </c>
      <c r="C2082" s="66" t="str">
        <f t="shared" si="33"/>
        <v>2026Q2</v>
      </c>
      <c r="D2082" s="67" t="str">
        <f ca="1">IF(C2082="Local Scrap","Closed",IFERROR(IF(A2082="kgb","Closed",IF(MID(C2082,5,1)="Q","Closed",LOOKUP(TODAY()-W2082, {0,31,91,181,366}, {"0-30天","31-90天","91-180天","181-365天","365天以上"}))), LOOKUP(TODAY()-Z2082, {0,31,91,181,366}, {"0-30天","31-90天","91-180天","181-365天","365天以上"})))</f>
        <v>Closed</v>
      </c>
      <c r="E2082" s="67" t="str" cm="1">
        <f t="array" ref="E2082">IF(A2082&lt;&gt;"kbb", "", IF(IFERROR(VALUE(V2082), 0)=MAX(INDEX(($A$2:$A$4929="kbb")*($L$2:$L$4929=L2082)*IFERROR(VALUE($V$2:$V$4929), 0), 0)), "最新", "歷史重複"))</f>
        <v>最新</v>
      </c>
      <c r="F2082" t="s">
        <v>9349</v>
      </c>
      <c r="G2082" t="s">
        <v>29</v>
      </c>
      <c r="H2082" t="s">
        <v>30</v>
      </c>
      <c r="I2082" t="s">
        <v>6154</v>
      </c>
      <c r="J2082" t="s">
        <v>9350</v>
      </c>
      <c r="K2082" t="s">
        <v>9351</v>
      </c>
      <c r="L2082" t="s">
        <v>9417</v>
      </c>
      <c r="M2082" t="s">
        <v>1428</v>
      </c>
      <c r="N2082" t="s">
        <v>1411</v>
      </c>
      <c r="O2082" t="s">
        <v>37</v>
      </c>
      <c r="P2082" t="s">
        <v>9417</v>
      </c>
      <c r="Q2082" t="s">
        <v>38</v>
      </c>
      <c r="R2082" t="s">
        <v>1881</v>
      </c>
      <c r="S2082" t="s">
        <v>9387</v>
      </c>
      <c r="T2082" t="s">
        <v>37</v>
      </c>
      <c r="U2082" t="s">
        <v>37</v>
      </c>
      <c r="V2082" t="s">
        <v>9418</v>
      </c>
      <c r="W2082" t="s">
        <v>1157</v>
      </c>
      <c r="X2082" t="s">
        <v>114</v>
      </c>
      <c r="Y2082" t="s">
        <v>9419</v>
      </c>
      <c r="Z2082" t="s">
        <v>9420</v>
      </c>
      <c r="AA2082" t="s">
        <v>44</v>
      </c>
      <c r="AB2082" t="s">
        <v>44</v>
      </c>
      <c r="AC2082" t="s">
        <v>117</v>
      </c>
      <c r="AD2082" t="s">
        <v>1257</v>
      </c>
      <c r="AE2082" t="s">
        <v>37</v>
      </c>
      <c r="AF2082" t="s">
        <v>37</v>
      </c>
      <c r="AG2082" t="s">
        <v>37</v>
      </c>
      <c r="AH2082" t="s">
        <v>37</v>
      </c>
      <c r="AI2082" t="s">
        <v>37</v>
      </c>
    </row>
    <row r="2083" spans="1:35" ht="16.850000000000001" customHeight="1">
      <c r="A2083" s="65" t="str">
        <f>IF(L2083="","",IF(COUNTIF(Wip!K:K,L2083)=0,IF(W2083="","KGB","KBB"),IF(AND(_xlfn.IFNA(VLOOKUP(L2083,Wip!K:M,3,0),"")="Y",Q2083="MTCAPPLYCONF"),"On Hold",IF(W2083="","KGB","KBB"))))</f>
        <v>KGB</v>
      </c>
      <c r="B2083" s="65" t="str">
        <f>IF(A2083="on hold", "on hold",
 IF(A2083="KGB", "Standard Shipment",
  IF(IFERROR(IFERROR(VLOOKUP(L2083, List!D:J, 7, 0), VLOOKUP(L2083&amp;"", List!D:J, 7, 0)), 0)=0,
   IF(IFERROR(IFERROR(VLOOKUP(L2083, 'CND List'!$A:$C, 3, 0), VLOOKUP(L2083&amp;"", 'CND List'!$A:$C, 3, 0)), 0)=0,
    IF(A2083="KBB", "-", ""),
    IFERROR(VLOOKUP(L2083, 'CND List'!$A:$C, 3, 0), VLOOKUP(L2083&amp;"", 'CND List'!$A:$C, 3, 0))
   ),
   IFERROR(VLOOKUP(L2083, List!D:J, 7, 0), VLOOKUP(L2083&amp;"", List!D:J, 7, 0))
  )
 )
)</f>
        <v>Standard Shipment</v>
      </c>
      <c r="C2083" s="66" t="str">
        <f t="shared" si="33"/>
        <v>Standard Shipment</v>
      </c>
      <c r="D2083" s="67" t="str">
        <f ca="1">IF(C2083="Local Scrap","Closed",IFERROR(IF(A2083="kgb","Closed",IF(MID(C2083,5,1)="Q","Closed",LOOKUP(TODAY()-W2083, {0,31,91,181,366}, {"0-30天","31-90天","91-180天","181-365天","365天以上"}))), LOOKUP(TODAY()-Z2083, {0,31,91,181,366}, {"0-30天","31-90天","91-180天","181-365天","365天以上"})))</f>
        <v>Closed</v>
      </c>
      <c r="E2083" s="67" t="str" cm="1">
        <f t="array" ref="E2083">IF(A2083&lt;&gt;"kbb", "", IF(IFERROR(VALUE(V2083), 0)=MAX(INDEX(($A$2:$A$4929="kbb")*($L$2:$L$4929=L2083)*IFERROR(VALUE($V$2:$V$4929), 0), 0)), "最新", "歷史重複"))</f>
        <v/>
      </c>
      <c r="F2083" t="s">
        <v>9349</v>
      </c>
      <c r="G2083" t="s">
        <v>29</v>
      </c>
      <c r="H2083" t="s">
        <v>30</v>
      </c>
      <c r="I2083" t="s">
        <v>6154</v>
      </c>
      <c r="J2083" t="s">
        <v>9350</v>
      </c>
      <c r="K2083" t="s">
        <v>9351</v>
      </c>
      <c r="L2083" t="s">
        <v>9421</v>
      </c>
      <c r="M2083" t="s">
        <v>3149</v>
      </c>
      <c r="N2083" t="s">
        <v>1321</v>
      </c>
      <c r="O2083" t="s">
        <v>37</v>
      </c>
      <c r="P2083" t="s">
        <v>9422</v>
      </c>
      <c r="Q2083" t="s">
        <v>38</v>
      </c>
      <c r="R2083" t="s">
        <v>1881</v>
      </c>
      <c r="S2083" t="s">
        <v>9387</v>
      </c>
      <c r="T2083" t="s">
        <v>9423</v>
      </c>
      <c r="U2083" t="s">
        <v>8948</v>
      </c>
      <c r="V2083" t="s">
        <v>8948</v>
      </c>
      <c r="W2083" t="s">
        <v>37</v>
      </c>
      <c r="X2083" t="s">
        <v>37</v>
      </c>
      <c r="Y2083" t="s">
        <v>37</v>
      </c>
      <c r="Z2083" t="s">
        <v>9424</v>
      </c>
      <c r="AA2083" t="s">
        <v>44</v>
      </c>
      <c r="AB2083" t="s">
        <v>44</v>
      </c>
      <c r="AC2083" t="s">
        <v>45</v>
      </c>
      <c r="AD2083" t="s">
        <v>1288</v>
      </c>
      <c r="AE2083" t="s">
        <v>9425</v>
      </c>
      <c r="AF2083" t="s">
        <v>4957</v>
      </c>
      <c r="AG2083">
        <v>622234</v>
      </c>
      <c r="AH2083">
        <v>6.8</v>
      </c>
      <c r="AI2083">
        <v>6.8</v>
      </c>
    </row>
    <row r="2084" spans="1:35" ht="16.850000000000001" customHeight="1">
      <c r="A2084" s="65" t="str">
        <f>IF(L2084="","",IF(COUNTIF(Wip!K:K,L2084)=0,IF(W2084="","KGB","KBB"),IF(AND(_xlfn.IFNA(VLOOKUP(L2084,Wip!K:M,3,0),"")="Y",Q2084="MTCAPPLYCONF"),"On Hold",IF(W2084="","KGB","KBB"))))</f>
        <v>KGB</v>
      </c>
      <c r="B2084" s="65" t="str">
        <f>IF(A2084="on hold", "on hold",
 IF(A2084="KGB", "Standard Shipment",
  IF(IFERROR(IFERROR(VLOOKUP(L2084, List!D:J, 7, 0), VLOOKUP(L2084&amp;"", List!D:J, 7, 0)), 0)=0,
   IF(IFERROR(IFERROR(VLOOKUP(L2084, 'CND List'!$A:$C, 3, 0), VLOOKUP(L2084&amp;"", 'CND List'!$A:$C, 3, 0)), 0)=0,
    IF(A2084="KBB", "-", ""),
    IFERROR(VLOOKUP(L2084, 'CND List'!$A:$C, 3, 0), VLOOKUP(L2084&amp;"", 'CND List'!$A:$C, 3, 0))
   ),
   IFERROR(VLOOKUP(L2084, List!D:J, 7, 0), VLOOKUP(L2084&amp;"", List!D:J, 7, 0))
  )
 )
)</f>
        <v>Standard Shipment</v>
      </c>
      <c r="C2084" s="66" t="str">
        <f t="shared" si="33"/>
        <v>Standard Shipment</v>
      </c>
      <c r="D2084" s="67" t="str">
        <f ca="1">IF(C2084="Local Scrap","Closed",IFERROR(IF(A2084="kgb","Closed",IF(MID(C2084,5,1)="Q","Closed",LOOKUP(TODAY()-W2084, {0,31,91,181,366}, {"0-30天","31-90天","91-180天","181-365天","365天以上"}))), LOOKUP(TODAY()-Z2084, {0,31,91,181,366}, {"0-30天","31-90天","91-180天","181-365天","365天以上"})))</f>
        <v>Closed</v>
      </c>
      <c r="E2084" s="67" t="str" cm="1">
        <f t="array" ref="E2084">IF(A2084&lt;&gt;"kbb", "", IF(IFERROR(VALUE(V2084), 0)=MAX(INDEX(($A$2:$A$4929="kbb")*($L$2:$L$4929=L2084)*IFERROR(VALUE($V$2:$V$4929), 0), 0)), "最新", "歷史重複"))</f>
        <v/>
      </c>
      <c r="F2084" t="s">
        <v>9349</v>
      </c>
      <c r="G2084" t="s">
        <v>29</v>
      </c>
      <c r="H2084" t="s">
        <v>30</v>
      </c>
      <c r="I2084" t="s">
        <v>6154</v>
      </c>
      <c r="J2084" t="s">
        <v>9350</v>
      </c>
      <c r="K2084" t="s">
        <v>9351</v>
      </c>
      <c r="L2084" t="s">
        <v>9426</v>
      </c>
      <c r="M2084" t="s">
        <v>1259</v>
      </c>
      <c r="N2084" t="s">
        <v>1260</v>
      </c>
      <c r="O2084" t="s">
        <v>37</v>
      </c>
      <c r="P2084" t="s">
        <v>9427</v>
      </c>
      <c r="Q2084" t="s">
        <v>38</v>
      </c>
      <c r="R2084" t="s">
        <v>1881</v>
      </c>
      <c r="S2084" t="s">
        <v>9379</v>
      </c>
      <c r="T2084" t="s">
        <v>9428</v>
      </c>
      <c r="U2084" t="s">
        <v>8948</v>
      </c>
      <c r="V2084" t="s">
        <v>8948</v>
      </c>
      <c r="W2084" t="s">
        <v>37</v>
      </c>
      <c r="X2084" t="s">
        <v>37</v>
      </c>
      <c r="Y2084" t="s">
        <v>37</v>
      </c>
      <c r="Z2084" t="s">
        <v>9429</v>
      </c>
      <c r="AA2084" t="s">
        <v>44</v>
      </c>
      <c r="AB2084" t="s">
        <v>44</v>
      </c>
      <c r="AC2084" t="s">
        <v>45</v>
      </c>
      <c r="AD2084" t="s">
        <v>1257</v>
      </c>
      <c r="AE2084" t="s">
        <v>8122</v>
      </c>
      <c r="AF2084" t="s">
        <v>4994</v>
      </c>
      <c r="AG2084">
        <v>622234</v>
      </c>
      <c r="AH2084">
        <v>6.4</v>
      </c>
      <c r="AI2084">
        <v>6.4</v>
      </c>
    </row>
    <row r="2085" spans="1:35" ht="16.850000000000001" customHeight="1">
      <c r="A2085" s="65" t="str">
        <f>IF(L2085="","",IF(COUNTIF(Wip!K:K,L2085)=0,IF(W2085="","KGB","KBB"),IF(AND(_xlfn.IFNA(VLOOKUP(L2085,Wip!K:M,3,0),"")="Y",Q2085="MTCAPPLYCONF"),"On Hold",IF(W2085="","KGB","KBB"))))</f>
        <v>KBB</v>
      </c>
      <c r="B2085" s="65" t="str">
        <f>IF(A2085="on hold", "on hold",
 IF(A2085="KGB", "Standard Shipment",
  IF(IFERROR(IFERROR(VLOOKUP(L2085, List!D:J, 7, 0), VLOOKUP(L2085&amp;"", List!D:J, 7, 0)), 0)=0,
   IF(IFERROR(IFERROR(VLOOKUP(L2085, 'CND List'!$A:$C, 3, 0), VLOOKUP(L2085&amp;"", 'CND List'!$A:$C, 3, 0)), 0)=0,
    IF(A2085="KBB", "-", ""),
    IFERROR(VLOOKUP(L2085, 'CND List'!$A:$C, 3, 0), VLOOKUP(L2085&amp;"", 'CND List'!$A:$C, 3, 0))
   ),
   IFERROR(VLOOKUP(L2085, List!D:J, 7, 0), VLOOKUP(L2085&amp;"", List!D:J, 7, 0))
  )
 )
)</f>
        <v>-</v>
      </c>
      <c r="C2085" s="66" t="str">
        <f t="shared" si="33"/>
        <v>wait for return customer</v>
      </c>
      <c r="D2085" s="67" t="str">
        <f ca="1">IF(C2085="Local Scrap","Closed",IFERROR(IF(A2085="kgb","Closed",IF(MID(C2085,5,1)="Q","Closed",LOOKUP(TODAY()-W2085, {0,31,91,181,366}, {"0-30天","31-90天","91-180天","181-365天","365天以上"}))), LOOKUP(TODAY()-Z2085, {0,31,91,181,366}, {"0-30天","31-90天","91-180天","181-365天","365天以上"})))</f>
        <v>181-365天</v>
      </c>
      <c r="E2085" s="67" t="str" cm="1">
        <f t="array" ref="E2085">IF(A2085&lt;&gt;"kbb", "", IF(IFERROR(VALUE(V2085), 0)=MAX(INDEX(($A$2:$A$4929="kbb")*($L$2:$L$4929=L2085)*IFERROR(VALUE($V$2:$V$4929), 0), 0)), "最新", "歷史重複"))</f>
        <v>最新</v>
      </c>
      <c r="F2085" t="s">
        <v>9349</v>
      </c>
      <c r="G2085" t="s">
        <v>29</v>
      </c>
      <c r="H2085" t="s">
        <v>30</v>
      </c>
      <c r="I2085" t="s">
        <v>6154</v>
      </c>
      <c r="J2085" t="s">
        <v>9350</v>
      </c>
      <c r="K2085" t="s">
        <v>9351</v>
      </c>
      <c r="L2085" t="s">
        <v>9430</v>
      </c>
      <c r="M2085" t="s">
        <v>1390</v>
      </c>
      <c r="N2085" t="s">
        <v>1391</v>
      </c>
      <c r="O2085" t="s">
        <v>37</v>
      </c>
      <c r="P2085" t="s">
        <v>9430</v>
      </c>
      <c r="Q2085" t="s">
        <v>38</v>
      </c>
      <c r="R2085" t="s">
        <v>39</v>
      </c>
      <c r="S2085" t="s">
        <v>9387</v>
      </c>
      <c r="T2085" t="s">
        <v>37</v>
      </c>
      <c r="U2085" t="s">
        <v>37</v>
      </c>
      <c r="V2085" t="s">
        <v>9431</v>
      </c>
      <c r="W2085" t="s">
        <v>517</v>
      </c>
      <c r="X2085" t="s">
        <v>114</v>
      </c>
      <c r="Y2085" t="s">
        <v>518</v>
      </c>
      <c r="Z2085" t="s">
        <v>9432</v>
      </c>
      <c r="AA2085" t="s">
        <v>44</v>
      </c>
      <c r="AB2085" t="s">
        <v>44</v>
      </c>
      <c r="AC2085" t="s">
        <v>117</v>
      </c>
      <c r="AD2085" t="s">
        <v>1302</v>
      </c>
      <c r="AE2085" t="s">
        <v>37</v>
      </c>
      <c r="AF2085" t="s">
        <v>37</v>
      </c>
      <c r="AG2085" t="s">
        <v>37</v>
      </c>
      <c r="AH2085" t="s">
        <v>37</v>
      </c>
      <c r="AI2085" t="s">
        <v>37</v>
      </c>
    </row>
    <row r="2086" spans="1:35" ht="16.850000000000001" customHeight="1">
      <c r="A2086" s="65" t="str">
        <f>IF(L2086="","",IF(COUNTIF(Wip!K:K,L2086)=0,IF(W2086="","KGB","KBB"),IF(AND(_xlfn.IFNA(VLOOKUP(L2086,Wip!K:M,3,0),"")="Y",Q2086="MTCAPPLYCONF"),"On Hold",IF(W2086="","KGB","KBB"))))</f>
        <v>KGB</v>
      </c>
      <c r="B2086" s="65" t="str">
        <f>IF(A2086="on hold", "on hold",
 IF(A2086="KGB", "Standard Shipment",
  IF(IFERROR(IFERROR(VLOOKUP(L2086, List!D:J, 7, 0), VLOOKUP(L2086&amp;"", List!D:J, 7, 0)), 0)=0,
   IF(IFERROR(IFERROR(VLOOKUP(L2086, 'CND List'!$A:$C, 3, 0), VLOOKUP(L2086&amp;"", 'CND List'!$A:$C, 3, 0)), 0)=0,
    IF(A2086="KBB", "-", ""),
    IFERROR(VLOOKUP(L2086, 'CND List'!$A:$C, 3, 0), VLOOKUP(L2086&amp;"", 'CND List'!$A:$C, 3, 0))
   ),
   IFERROR(VLOOKUP(L2086, List!D:J, 7, 0), VLOOKUP(L2086&amp;"", List!D:J, 7, 0))
  )
 )
)</f>
        <v>Standard Shipment</v>
      </c>
      <c r="C2086" s="66" t="str">
        <f t="shared" si="33"/>
        <v>Standard Shipment</v>
      </c>
      <c r="D2086" s="67" t="str">
        <f ca="1">IF(C2086="Local Scrap","Closed",IFERROR(IF(A2086="kgb","Closed",IF(MID(C2086,5,1)="Q","Closed",LOOKUP(TODAY()-W2086, {0,31,91,181,366}, {"0-30天","31-90天","91-180天","181-365天","365天以上"}))), LOOKUP(TODAY()-Z2086, {0,31,91,181,366}, {"0-30天","31-90天","91-180天","181-365天","365天以上"})))</f>
        <v>Closed</v>
      </c>
      <c r="E2086" s="67" t="str" cm="1">
        <f t="array" ref="E2086">IF(A2086&lt;&gt;"kbb", "", IF(IFERROR(VALUE(V2086), 0)=MAX(INDEX(($A$2:$A$4929="kbb")*($L$2:$L$4929=L2086)*IFERROR(VALUE($V$2:$V$4929), 0), 0)), "最新", "歷史重複"))</f>
        <v/>
      </c>
      <c r="F2086" t="s">
        <v>9349</v>
      </c>
      <c r="G2086" t="s">
        <v>29</v>
      </c>
      <c r="H2086" t="s">
        <v>30</v>
      </c>
      <c r="I2086" t="s">
        <v>6154</v>
      </c>
      <c r="J2086" t="s">
        <v>9350</v>
      </c>
      <c r="K2086" t="s">
        <v>9351</v>
      </c>
      <c r="L2086" t="s">
        <v>9433</v>
      </c>
      <c r="M2086" t="s">
        <v>1390</v>
      </c>
      <c r="N2086" t="s">
        <v>1391</v>
      </c>
      <c r="O2086" t="s">
        <v>37</v>
      </c>
      <c r="P2086" t="s">
        <v>9434</v>
      </c>
      <c r="Q2086" t="s">
        <v>38</v>
      </c>
      <c r="R2086" t="s">
        <v>1881</v>
      </c>
      <c r="S2086" t="s">
        <v>9387</v>
      </c>
      <c r="T2086" t="s">
        <v>9435</v>
      </c>
      <c r="U2086" t="s">
        <v>8948</v>
      </c>
      <c r="V2086" t="s">
        <v>8948</v>
      </c>
      <c r="W2086" t="s">
        <v>37</v>
      </c>
      <c r="X2086" t="s">
        <v>37</v>
      </c>
      <c r="Y2086" t="s">
        <v>37</v>
      </c>
      <c r="Z2086" t="s">
        <v>9436</v>
      </c>
      <c r="AA2086" t="s">
        <v>44</v>
      </c>
      <c r="AB2086" t="s">
        <v>44</v>
      </c>
      <c r="AC2086" t="s">
        <v>45</v>
      </c>
      <c r="AD2086" t="s">
        <v>1302</v>
      </c>
      <c r="AE2086" t="s">
        <v>8122</v>
      </c>
      <c r="AF2086" t="s">
        <v>5043</v>
      </c>
      <c r="AG2086">
        <v>622234</v>
      </c>
      <c r="AH2086">
        <v>6.8</v>
      </c>
      <c r="AI2086">
        <v>6.8</v>
      </c>
    </row>
    <row r="2087" spans="1:35" ht="16.850000000000001" customHeight="1">
      <c r="A2087" s="65" t="str">
        <f>IF(L2087="","",IF(COUNTIF(Wip!K:K,L2087)=0,IF(W2087="","KGB","KBB"),IF(AND(_xlfn.IFNA(VLOOKUP(L2087,Wip!K:M,3,0),"")="Y",Q2087="MTCAPPLYCONF"),"On Hold",IF(W2087="","KGB","KBB"))))</f>
        <v>KGB</v>
      </c>
      <c r="B2087" s="65" t="str">
        <f>IF(A2087="on hold", "on hold",
 IF(A2087="KGB", "Standard Shipment",
  IF(IFERROR(IFERROR(VLOOKUP(L2087, List!D:J, 7, 0), VLOOKUP(L2087&amp;"", List!D:J, 7, 0)), 0)=0,
   IF(IFERROR(IFERROR(VLOOKUP(L2087, 'CND List'!$A:$C, 3, 0), VLOOKUP(L2087&amp;"", 'CND List'!$A:$C, 3, 0)), 0)=0,
    IF(A2087="KBB", "-", ""),
    IFERROR(VLOOKUP(L2087, 'CND List'!$A:$C, 3, 0), VLOOKUP(L2087&amp;"", 'CND List'!$A:$C, 3, 0))
   ),
   IFERROR(VLOOKUP(L2087, List!D:J, 7, 0), VLOOKUP(L2087&amp;"", List!D:J, 7, 0))
  )
 )
)</f>
        <v>Standard Shipment</v>
      </c>
      <c r="C2087" s="66" t="str">
        <f t="shared" si="33"/>
        <v>Standard Shipment</v>
      </c>
      <c r="D2087" s="67" t="str">
        <f ca="1">IF(C2087="Local Scrap","Closed",IFERROR(IF(A2087="kgb","Closed",IF(MID(C2087,5,1)="Q","Closed",LOOKUP(TODAY()-W2087, {0,31,91,181,366}, {"0-30天","31-90天","91-180天","181-365天","365天以上"}))), LOOKUP(TODAY()-Z2087, {0,31,91,181,366}, {"0-30天","31-90天","91-180天","181-365天","365天以上"})))</f>
        <v>Closed</v>
      </c>
      <c r="E2087" s="67" t="str" cm="1">
        <f t="array" ref="E2087">IF(A2087&lt;&gt;"kbb", "", IF(IFERROR(VALUE(V2087), 0)=MAX(INDEX(($A$2:$A$4929="kbb")*($L$2:$L$4929=L2087)*IFERROR(VALUE($V$2:$V$4929), 0), 0)), "最新", "歷史重複"))</f>
        <v/>
      </c>
      <c r="F2087" t="s">
        <v>9349</v>
      </c>
      <c r="G2087" t="s">
        <v>29</v>
      </c>
      <c r="H2087" t="s">
        <v>30</v>
      </c>
      <c r="I2087" t="s">
        <v>6154</v>
      </c>
      <c r="J2087" t="s">
        <v>9350</v>
      </c>
      <c r="K2087" t="s">
        <v>9351</v>
      </c>
      <c r="L2087" t="s">
        <v>9437</v>
      </c>
      <c r="M2087" t="s">
        <v>9438</v>
      </c>
      <c r="N2087" t="s">
        <v>1391</v>
      </c>
      <c r="O2087" t="s">
        <v>37</v>
      </c>
      <c r="P2087" t="s">
        <v>9439</v>
      </c>
      <c r="Q2087" t="s">
        <v>38</v>
      </c>
      <c r="R2087" t="s">
        <v>1881</v>
      </c>
      <c r="S2087" t="s">
        <v>9387</v>
      </c>
      <c r="T2087" t="s">
        <v>9440</v>
      </c>
      <c r="U2087" t="s">
        <v>8971</v>
      </c>
      <c r="V2087" t="s">
        <v>8971</v>
      </c>
      <c r="W2087" t="s">
        <v>37</v>
      </c>
      <c r="X2087" t="s">
        <v>37</v>
      </c>
      <c r="Y2087" t="s">
        <v>37</v>
      </c>
      <c r="Z2087" t="s">
        <v>9441</v>
      </c>
      <c r="AA2087" t="s">
        <v>44</v>
      </c>
      <c r="AB2087" t="s">
        <v>44</v>
      </c>
      <c r="AC2087" t="s">
        <v>45</v>
      </c>
      <c r="AD2087" t="s">
        <v>1302</v>
      </c>
      <c r="AE2087" t="s">
        <v>8973</v>
      </c>
      <c r="AF2087" t="s">
        <v>2122</v>
      </c>
      <c r="AG2087">
        <v>622300</v>
      </c>
      <c r="AH2087">
        <v>5.9</v>
      </c>
      <c r="AI2087">
        <v>5.9</v>
      </c>
    </row>
    <row r="2088" spans="1:35" ht="16.850000000000001" customHeight="1">
      <c r="A2088" s="65" t="str">
        <f>IF(L2088="","",IF(COUNTIF(Wip!K:K,L2088)=0,IF(W2088="","KGB","KBB"),IF(AND(_xlfn.IFNA(VLOOKUP(L2088,Wip!K:M,3,0),"")="Y",Q2088="MTCAPPLYCONF"),"On Hold",IF(W2088="","KGB","KBB"))))</f>
        <v>KBB</v>
      </c>
      <c r="B2088" s="65">
        <f>IF(A2088="on hold", "on hold",
 IF(A2088="KGB", "Standard Shipment",
  IF(IFERROR(IFERROR(VLOOKUP(L2088, List!D:J, 7, 0), VLOOKUP(L2088&amp;"", List!D:J, 7, 0)), 0)=0,
   IF(IFERROR(IFERROR(VLOOKUP(L2088, 'CND List'!$A:$C, 3, 0), VLOOKUP(L2088&amp;"", 'CND List'!$A:$C, 3, 0)), 0)=0,
    IF(A2088="KBB", "-", ""),
    IFERROR(VLOOKUP(L2088, 'CND List'!$A:$C, 3, 0), VLOOKUP(L2088&amp;"", 'CND List'!$A:$C, 3, 0))
   ),
   IFERROR(VLOOKUP(L2088, List!D:J, 7, 0), VLOOKUP(L2088&amp;"", List!D:J, 7, 0))
  )
 )
)</f>
        <v>46297</v>
      </c>
      <c r="C2088" s="66" t="str">
        <f t="shared" si="33"/>
        <v>2026Q4</v>
      </c>
      <c r="D2088" s="67" t="str">
        <f ca="1">IF(C2088="Local Scrap","Closed",IFERROR(IF(A2088="kgb","Closed",IF(MID(C2088,5,1)="Q","Closed",LOOKUP(TODAY()-W2088, {0,31,91,181,366}, {"0-30天","31-90天","91-180天","181-365天","365天以上"}))), LOOKUP(TODAY()-Z2088, {0,31,91,181,366}, {"0-30天","31-90天","91-180天","181-365天","365天以上"})))</f>
        <v>Closed</v>
      </c>
      <c r="E2088" s="67" t="str" cm="1">
        <f t="array" ref="E2088">IF(A2088&lt;&gt;"kbb", "", IF(IFERROR(VALUE(V2088), 0)=MAX(INDEX(($A$2:$A$4929="kbb")*($L$2:$L$4929=L2088)*IFERROR(VALUE($V$2:$V$4929), 0), 0)), "最新", "歷史重複"))</f>
        <v>最新</v>
      </c>
      <c r="F2088" t="s">
        <v>9349</v>
      </c>
      <c r="G2088" t="s">
        <v>29</v>
      </c>
      <c r="H2088" t="s">
        <v>30</v>
      </c>
      <c r="I2088" t="s">
        <v>6154</v>
      </c>
      <c r="J2088" t="s">
        <v>9350</v>
      </c>
      <c r="K2088" t="s">
        <v>9351</v>
      </c>
      <c r="L2088" t="s">
        <v>9442</v>
      </c>
      <c r="M2088" t="s">
        <v>1376</v>
      </c>
      <c r="N2088" t="s">
        <v>1283</v>
      </c>
      <c r="O2088" t="s">
        <v>37</v>
      </c>
      <c r="P2088" t="s">
        <v>9442</v>
      </c>
      <c r="Q2088" t="s">
        <v>38</v>
      </c>
      <c r="R2088" t="s">
        <v>39</v>
      </c>
      <c r="S2088" t="s">
        <v>9387</v>
      </c>
      <c r="T2088" t="s">
        <v>37</v>
      </c>
      <c r="U2088" t="s">
        <v>37</v>
      </c>
      <c r="V2088" t="s">
        <v>9443</v>
      </c>
      <c r="W2088" t="s">
        <v>517</v>
      </c>
      <c r="X2088" t="s">
        <v>114</v>
      </c>
      <c r="Y2088" t="s">
        <v>518</v>
      </c>
      <c r="Z2088" t="s">
        <v>9444</v>
      </c>
      <c r="AA2088" t="s">
        <v>44</v>
      </c>
      <c r="AB2088" t="s">
        <v>44</v>
      </c>
      <c r="AC2088" t="s">
        <v>117</v>
      </c>
      <c r="AD2088" t="s">
        <v>1288</v>
      </c>
      <c r="AE2088" t="s">
        <v>37</v>
      </c>
      <c r="AF2088" t="s">
        <v>37</v>
      </c>
      <c r="AG2088" t="s">
        <v>37</v>
      </c>
      <c r="AH2088" t="s">
        <v>37</v>
      </c>
      <c r="AI2088" t="s">
        <v>37</v>
      </c>
    </row>
    <row r="2089" spans="1:35" ht="16.850000000000001" customHeight="1">
      <c r="A2089" s="65" t="str">
        <f>IF(L2089="","",IF(COUNTIF(Wip!K:K,L2089)=0,IF(W2089="","KGB","KBB"),IF(AND(_xlfn.IFNA(VLOOKUP(L2089,Wip!K:M,3,0),"")="Y",Q2089="MTCAPPLYCONF"),"On Hold",IF(W2089="","KGB","KBB"))))</f>
        <v>KGB</v>
      </c>
      <c r="B2089" s="65" t="str">
        <f>IF(A2089="on hold", "on hold",
 IF(A2089="KGB", "Standard Shipment",
  IF(IFERROR(IFERROR(VLOOKUP(L2089, List!D:J, 7, 0), VLOOKUP(L2089&amp;"", List!D:J, 7, 0)), 0)=0,
   IF(IFERROR(IFERROR(VLOOKUP(L2089, 'CND List'!$A:$C, 3, 0), VLOOKUP(L2089&amp;"", 'CND List'!$A:$C, 3, 0)), 0)=0,
    IF(A2089="KBB", "-", ""),
    IFERROR(VLOOKUP(L2089, 'CND List'!$A:$C, 3, 0), VLOOKUP(L2089&amp;"", 'CND List'!$A:$C, 3, 0))
   ),
   IFERROR(VLOOKUP(L2089, List!D:J, 7, 0), VLOOKUP(L2089&amp;"", List!D:J, 7, 0))
  )
 )
)</f>
        <v>Standard Shipment</v>
      </c>
      <c r="C2089" s="66" t="str">
        <f t="shared" si="33"/>
        <v>Standard Shipment</v>
      </c>
      <c r="D2089" s="67" t="str">
        <f ca="1">IF(C2089="Local Scrap","Closed",IFERROR(IF(A2089="kgb","Closed",IF(MID(C2089,5,1)="Q","Closed",LOOKUP(TODAY()-W2089, {0,31,91,181,366}, {"0-30天","31-90天","91-180天","181-365天","365天以上"}))), LOOKUP(TODAY()-Z2089, {0,31,91,181,366}, {"0-30天","31-90天","91-180天","181-365天","365天以上"})))</f>
        <v>Closed</v>
      </c>
      <c r="E2089" s="67" t="str" cm="1">
        <f t="array" ref="E2089">IF(A2089&lt;&gt;"kbb", "", IF(IFERROR(VALUE(V2089), 0)=MAX(INDEX(($A$2:$A$4929="kbb")*($L$2:$L$4929=L2089)*IFERROR(VALUE($V$2:$V$4929), 0), 0)), "最新", "歷史重複"))</f>
        <v/>
      </c>
      <c r="F2089" t="s">
        <v>9349</v>
      </c>
      <c r="G2089" t="s">
        <v>29</v>
      </c>
      <c r="H2089" t="s">
        <v>30</v>
      </c>
      <c r="I2089" t="s">
        <v>6154</v>
      </c>
      <c r="J2089" t="s">
        <v>9350</v>
      </c>
      <c r="K2089" t="s">
        <v>9351</v>
      </c>
      <c r="L2089" t="s">
        <v>9445</v>
      </c>
      <c r="M2089" t="s">
        <v>4534</v>
      </c>
      <c r="N2089" t="s">
        <v>1283</v>
      </c>
      <c r="O2089" t="s">
        <v>37</v>
      </c>
      <c r="P2089" t="s">
        <v>9446</v>
      </c>
      <c r="Q2089" t="s">
        <v>38</v>
      </c>
      <c r="R2089" t="s">
        <v>1881</v>
      </c>
      <c r="S2089" t="s">
        <v>9387</v>
      </c>
      <c r="T2089" t="s">
        <v>9447</v>
      </c>
      <c r="U2089" t="s">
        <v>8948</v>
      </c>
      <c r="V2089" t="s">
        <v>8948</v>
      </c>
      <c r="W2089" t="s">
        <v>37</v>
      </c>
      <c r="X2089" t="s">
        <v>37</v>
      </c>
      <c r="Y2089" t="s">
        <v>37</v>
      </c>
      <c r="Z2089" t="s">
        <v>9448</v>
      </c>
      <c r="AA2089" t="s">
        <v>44</v>
      </c>
      <c r="AB2089" t="s">
        <v>44</v>
      </c>
      <c r="AC2089" t="s">
        <v>45</v>
      </c>
      <c r="AD2089" t="s">
        <v>1288</v>
      </c>
      <c r="AE2089" t="s">
        <v>8122</v>
      </c>
      <c r="AF2089" t="s">
        <v>5043</v>
      </c>
      <c r="AG2089">
        <v>622234</v>
      </c>
      <c r="AH2089">
        <v>6.8</v>
      </c>
      <c r="AI2089">
        <v>6.8</v>
      </c>
    </row>
    <row r="2090" spans="1:35" ht="16.850000000000001" customHeight="1">
      <c r="A2090" s="65" t="str">
        <f>IF(L2090="","",IF(COUNTIF(Wip!K:K,L2090)=0,IF(W2090="","KGB","KBB"),IF(AND(_xlfn.IFNA(VLOOKUP(L2090,Wip!K:M,3,0),"")="Y",Q2090="MTCAPPLYCONF"),"On Hold",IF(W2090="","KGB","KBB"))))</f>
        <v>KGB</v>
      </c>
      <c r="B2090" s="65" t="str">
        <f>IF(A2090="on hold", "on hold",
 IF(A2090="KGB", "Standard Shipment",
  IF(IFERROR(IFERROR(VLOOKUP(L2090, List!D:J, 7, 0), VLOOKUP(L2090&amp;"", List!D:J, 7, 0)), 0)=0,
   IF(IFERROR(IFERROR(VLOOKUP(L2090, 'CND List'!$A:$C, 3, 0), VLOOKUP(L2090&amp;"", 'CND List'!$A:$C, 3, 0)), 0)=0,
    IF(A2090="KBB", "-", ""),
    IFERROR(VLOOKUP(L2090, 'CND List'!$A:$C, 3, 0), VLOOKUP(L2090&amp;"", 'CND List'!$A:$C, 3, 0))
   ),
   IFERROR(VLOOKUP(L2090, List!D:J, 7, 0), VLOOKUP(L2090&amp;"", List!D:J, 7, 0))
  )
 )
)</f>
        <v>Standard Shipment</v>
      </c>
      <c r="C2090" s="66" t="str">
        <f t="shared" si="33"/>
        <v>Standard Shipment</v>
      </c>
      <c r="D2090" s="67" t="str">
        <f ca="1">IF(C2090="Local Scrap","Closed",IFERROR(IF(A2090="kgb","Closed",IF(MID(C2090,5,1)="Q","Closed",LOOKUP(TODAY()-W2090, {0,31,91,181,366}, {"0-30天","31-90天","91-180天","181-365天","365天以上"}))), LOOKUP(TODAY()-Z2090, {0,31,91,181,366}, {"0-30天","31-90天","91-180天","181-365天","365天以上"})))</f>
        <v>Closed</v>
      </c>
      <c r="E2090" s="67" t="str" cm="1">
        <f t="array" ref="E2090">IF(A2090&lt;&gt;"kbb", "", IF(IFERROR(VALUE(V2090), 0)=MAX(INDEX(($A$2:$A$4929="kbb")*($L$2:$L$4929=L2090)*IFERROR(VALUE($V$2:$V$4929), 0), 0)), "最新", "歷史重複"))</f>
        <v/>
      </c>
      <c r="F2090" t="s">
        <v>9349</v>
      </c>
      <c r="G2090" t="s">
        <v>29</v>
      </c>
      <c r="H2090" t="s">
        <v>30</v>
      </c>
      <c r="I2090" t="s">
        <v>6154</v>
      </c>
      <c r="J2090" t="s">
        <v>9350</v>
      </c>
      <c r="K2090" t="s">
        <v>9351</v>
      </c>
      <c r="L2090" t="s">
        <v>9449</v>
      </c>
      <c r="M2090" t="s">
        <v>1376</v>
      </c>
      <c r="N2090" t="s">
        <v>1283</v>
      </c>
      <c r="O2090" t="s">
        <v>37</v>
      </c>
      <c r="P2090" t="s">
        <v>9450</v>
      </c>
      <c r="Q2090" t="s">
        <v>38</v>
      </c>
      <c r="R2090" t="s">
        <v>1881</v>
      </c>
      <c r="S2090" t="s">
        <v>9387</v>
      </c>
      <c r="T2090" t="s">
        <v>9451</v>
      </c>
      <c r="U2090" t="s">
        <v>9338</v>
      </c>
      <c r="V2090" t="s">
        <v>9338</v>
      </c>
      <c r="W2090" t="s">
        <v>37</v>
      </c>
      <c r="X2090" t="s">
        <v>37</v>
      </c>
      <c r="Y2090" t="s">
        <v>37</v>
      </c>
      <c r="Z2090" t="s">
        <v>9452</v>
      </c>
      <c r="AA2090" t="s">
        <v>44</v>
      </c>
      <c r="AB2090" t="s">
        <v>44</v>
      </c>
      <c r="AC2090" t="s">
        <v>45</v>
      </c>
      <c r="AD2090" t="s">
        <v>1288</v>
      </c>
      <c r="AE2090" t="s">
        <v>9340</v>
      </c>
      <c r="AF2090" t="s">
        <v>1730</v>
      </c>
      <c r="AG2090">
        <v>622285</v>
      </c>
      <c r="AH2090">
        <v>7.4</v>
      </c>
      <c r="AI2090">
        <v>7.4</v>
      </c>
    </row>
    <row r="2091" spans="1:35" ht="16.850000000000001" customHeight="1">
      <c r="A2091" s="65" t="str">
        <f>IF(L2091="","",IF(COUNTIF(Wip!K:K,L2091)=0,IF(W2091="","KGB","KBB"),IF(AND(_xlfn.IFNA(VLOOKUP(L2091,Wip!K:M,3,0),"")="Y",Q2091="MTCAPPLYCONF"),"On Hold",IF(W2091="","KGB","KBB"))))</f>
        <v>KBB</v>
      </c>
      <c r="B2091" s="65" t="str">
        <f>IF(A2091="on hold", "on hold",
 IF(A2091="KGB", "Standard Shipment",
  IF(IFERROR(IFERROR(VLOOKUP(L2091, List!D:J, 7, 0), VLOOKUP(L2091&amp;"", List!D:J, 7, 0)), 0)=0,
   IF(IFERROR(IFERROR(VLOOKUP(L2091, 'CND List'!$A:$C, 3, 0), VLOOKUP(L2091&amp;"", 'CND List'!$A:$C, 3, 0)), 0)=0,
    IF(A2091="KBB", "-", ""),
    IFERROR(VLOOKUP(L2091, 'CND List'!$A:$C, 3, 0), VLOOKUP(L2091&amp;"", 'CND List'!$A:$C, 3, 0))
   ),
   IFERROR(VLOOKUP(L2091, List!D:J, 7, 0), VLOOKUP(L2091&amp;"", List!D:J, 7, 0))
  )
 )
)</f>
        <v>-</v>
      </c>
      <c r="C2091" s="66" t="str">
        <f t="shared" si="33"/>
        <v>wait for return customer</v>
      </c>
      <c r="D2091" s="67" t="str">
        <f ca="1">IF(C2091="Local Scrap","Closed",IFERROR(IF(A2091="kgb","Closed",IF(MID(C2091,5,1)="Q","Closed",LOOKUP(TODAY()-W2091, {0,31,91,181,366}, {"0-30天","31-90天","91-180天","181-365天","365天以上"}))), LOOKUP(TODAY()-Z2091, {0,31,91,181,366}, {"0-30天","31-90天","91-180天","181-365天","365天以上"})))</f>
        <v>181-365天</v>
      </c>
      <c r="E2091" s="67" t="str" cm="1">
        <f t="array" ref="E2091">IF(A2091&lt;&gt;"kbb", "", IF(IFERROR(VALUE(V2091), 0)=MAX(INDEX(($A$2:$A$4929="kbb")*($L$2:$L$4929=L2091)*IFERROR(VALUE($V$2:$V$4929), 0), 0)), "最新", "歷史重複"))</f>
        <v>最新</v>
      </c>
      <c r="F2091" t="s">
        <v>9349</v>
      </c>
      <c r="G2091" t="s">
        <v>29</v>
      </c>
      <c r="H2091" t="s">
        <v>30</v>
      </c>
      <c r="I2091" t="s">
        <v>6154</v>
      </c>
      <c r="J2091" t="s">
        <v>9350</v>
      </c>
      <c r="K2091" t="s">
        <v>9351</v>
      </c>
      <c r="L2091" t="s">
        <v>9453</v>
      </c>
      <c r="M2091" t="s">
        <v>1259</v>
      </c>
      <c r="N2091" t="s">
        <v>1260</v>
      </c>
      <c r="O2091" t="s">
        <v>37</v>
      </c>
      <c r="P2091" t="s">
        <v>9453</v>
      </c>
      <c r="Q2091" t="s">
        <v>38</v>
      </c>
      <c r="R2091" t="s">
        <v>39</v>
      </c>
      <c r="S2091" t="s">
        <v>9387</v>
      </c>
      <c r="T2091" t="s">
        <v>37</v>
      </c>
      <c r="U2091" t="s">
        <v>37</v>
      </c>
      <c r="V2091" t="s">
        <v>9454</v>
      </c>
      <c r="W2091" t="s">
        <v>517</v>
      </c>
      <c r="X2091" t="s">
        <v>114</v>
      </c>
      <c r="Y2091" t="s">
        <v>518</v>
      </c>
      <c r="Z2091" t="s">
        <v>9455</v>
      </c>
      <c r="AA2091" t="s">
        <v>44</v>
      </c>
      <c r="AB2091" t="s">
        <v>44</v>
      </c>
      <c r="AC2091" t="s">
        <v>117</v>
      </c>
      <c r="AD2091" t="s">
        <v>1257</v>
      </c>
      <c r="AE2091" t="s">
        <v>37</v>
      </c>
      <c r="AF2091" t="s">
        <v>37</v>
      </c>
      <c r="AG2091" t="s">
        <v>37</v>
      </c>
      <c r="AH2091" t="s">
        <v>37</v>
      </c>
      <c r="AI2091" t="s">
        <v>37</v>
      </c>
    </row>
    <row r="2092" spans="1:35" ht="16.850000000000001" customHeight="1">
      <c r="A2092" s="65" t="str">
        <f>IF(L2092="","",IF(COUNTIF(Wip!K:K,L2092)=0,IF(W2092="","KGB","KBB"),IF(AND(_xlfn.IFNA(VLOOKUP(L2092,Wip!K:M,3,0),"")="Y",Q2092="MTCAPPLYCONF"),"On Hold",IF(W2092="","KGB","KBB"))))</f>
        <v>KBB</v>
      </c>
      <c r="B2092" s="65">
        <f>IF(A2092="on hold", "on hold",
 IF(A2092="KGB", "Standard Shipment",
  IF(IFERROR(IFERROR(VLOOKUP(L2092, List!D:J, 7, 0), VLOOKUP(L2092&amp;"", List!D:J, 7, 0)), 0)=0,
   IF(IFERROR(IFERROR(VLOOKUP(L2092, 'CND List'!$A:$C, 3, 0), VLOOKUP(L2092&amp;"", 'CND List'!$A:$C, 3, 0)), 0)=0,
    IF(A2092="KBB", "-", ""),
    IFERROR(VLOOKUP(L2092, 'CND List'!$A:$C, 3, 0), VLOOKUP(L2092&amp;"", 'CND List'!$A:$C, 3, 0))
   ),
   IFERROR(VLOOKUP(L2092, List!D:J, 7, 0), VLOOKUP(L2092&amp;"", List!D:J, 7, 0))
  )
 )
)</f>
        <v>46297</v>
      </c>
      <c r="C2092" s="66" t="str">
        <f t="shared" si="33"/>
        <v>2026Q4</v>
      </c>
      <c r="D2092" s="67" t="str">
        <f ca="1">IF(C2092="Local Scrap","Closed",IFERROR(IF(A2092="kgb","Closed",IF(MID(C2092,5,1)="Q","Closed",LOOKUP(TODAY()-W2092, {0,31,91,181,366}, {"0-30天","31-90天","91-180天","181-365天","365天以上"}))), LOOKUP(TODAY()-Z2092, {0,31,91,181,366}, {"0-30天","31-90天","91-180天","181-365天","365天以上"})))</f>
        <v>Closed</v>
      </c>
      <c r="E2092" s="67" t="str" cm="1">
        <f t="array" ref="E2092">IF(A2092&lt;&gt;"kbb", "", IF(IFERROR(VALUE(V2092), 0)=MAX(INDEX(($A$2:$A$4929="kbb")*($L$2:$L$4929=L2092)*IFERROR(VALUE($V$2:$V$4929), 0), 0)), "最新", "歷史重複"))</f>
        <v>最新</v>
      </c>
      <c r="F2092" t="s">
        <v>9349</v>
      </c>
      <c r="G2092" t="s">
        <v>29</v>
      </c>
      <c r="H2092" t="s">
        <v>30</v>
      </c>
      <c r="I2092" t="s">
        <v>6154</v>
      </c>
      <c r="J2092" t="s">
        <v>9350</v>
      </c>
      <c r="K2092" t="s">
        <v>9351</v>
      </c>
      <c r="L2092" t="s">
        <v>7568</v>
      </c>
      <c r="M2092" t="s">
        <v>4265</v>
      </c>
      <c r="N2092" t="s">
        <v>2055</v>
      </c>
      <c r="O2092" t="s">
        <v>37</v>
      </c>
      <c r="P2092" t="s">
        <v>7568</v>
      </c>
      <c r="Q2092" t="s">
        <v>38</v>
      </c>
      <c r="R2092" t="s">
        <v>39</v>
      </c>
      <c r="S2092" t="s">
        <v>9387</v>
      </c>
      <c r="T2092" t="s">
        <v>37</v>
      </c>
      <c r="U2092" t="s">
        <v>37</v>
      </c>
      <c r="V2092" t="s">
        <v>9456</v>
      </c>
      <c r="W2092" t="s">
        <v>517</v>
      </c>
      <c r="X2092" t="s">
        <v>114</v>
      </c>
      <c r="Y2092" t="s">
        <v>518</v>
      </c>
      <c r="Z2092" t="s">
        <v>9457</v>
      </c>
      <c r="AA2092" t="s">
        <v>44</v>
      </c>
      <c r="AB2092" t="s">
        <v>44</v>
      </c>
      <c r="AC2092" t="s">
        <v>117</v>
      </c>
      <c r="AD2092" t="s">
        <v>1288</v>
      </c>
      <c r="AE2092" t="s">
        <v>37</v>
      </c>
      <c r="AF2092" t="s">
        <v>37</v>
      </c>
      <c r="AG2092" t="s">
        <v>37</v>
      </c>
      <c r="AH2092" t="s">
        <v>37</v>
      </c>
      <c r="AI2092" t="s">
        <v>37</v>
      </c>
    </row>
    <row r="2093" spans="1:35" ht="16.850000000000001" customHeight="1">
      <c r="A2093" s="65" t="str">
        <f>IF(L2093="","",IF(COUNTIF(Wip!K:K,L2093)=0,IF(W2093="","KGB","KBB"),IF(AND(_xlfn.IFNA(VLOOKUP(L2093,Wip!K:M,3,0),"")="Y",Q2093="MTCAPPLYCONF"),"On Hold",IF(W2093="","KGB","KBB"))))</f>
        <v>KGB</v>
      </c>
      <c r="B2093" s="65" t="str">
        <f>IF(A2093="on hold", "on hold",
 IF(A2093="KGB", "Standard Shipment",
  IF(IFERROR(IFERROR(VLOOKUP(L2093, List!D:J, 7, 0), VLOOKUP(L2093&amp;"", List!D:J, 7, 0)), 0)=0,
   IF(IFERROR(IFERROR(VLOOKUP(L2093, 'CND List'!$A:$C, 3, 0), VLOOKUP(L2093&amp;"", 'CND List'!$A:$C, 3, 0)), 0)=0,
    IF(A2093="KBB", "-", ""),
    IFERROR(VLOOKUP(L2093, 'CND List'!$A:$C, 3, 0), VLOOKUP(L2093&amp;"", 'CND List'!$A:$C, 3, 0))
   ),
   IFERROR(VLOOKUP(L2093, List!D:J, 7, 0), VLOOKUP(L2093&amp;"", List!D:J, 7, 0))
  )
 )
)</f>
        <v>Standard Shipment</v>
      </c>
      <c r="C2093" s="66" t="str">
        <f t="shared" si="33"/>
        <v>Standard Shipment</v>
      </c>
      <c r="D2093" s="67" t="str">
        <f ca="1">IF(C2093="Local Scrap","Closed",IFERROR(IF(A2093="kgb","Closed",IF(MID(C2093,5,1)="Q","Closed",LOOKUP(TODAY()-W2093, {0,31,91,181,366}, {"0-30天","31-90天","91-180天","181-365天","365天以上"}))), LOOKUP(TODAY()-Z2093, {0,31,91,181,366}, {"0-30天","31-90天","91-180天","181-365天","365天以上"})))</f>
        <v>Closed</v>
      </c>
      <c r="E2093" s="67" t="str" cm="1">
        <f t="array" ref="E2093">IF(A2093&lt;&gt;"kbb", "", IF(IFERROR(VALUE(V2093), 0)=MAX(INDEX(($A$2:$A$4929="kbb")*($L$2:$L$4929=L2093)*IFERROR(VALUE($V$2:$V$4929), 0), 0)), "最新", "歷史重複"))</f>
        <v/>
      </c>
      <c r="F2093" t="s">
        <v>9458</v>
      </c>
      <c r="G2093" t="s">
        <v>29</v>
      </c>
      <c r="H2093" t="s">
        <v>30</v>
      </c>
      <c r="I2093" t="s">
        <v>6154</v>
      </c>
      <c r="J2093" t="s">
        <v>9459</v>
      </c>
      <c r="K2093" t="s">
        <v>9460</v>
      </c>
      <c r="L2093" t="s">
        <v>9461</v>
      </c>
      <c r="M2093" t="s">
        <v>2703</v>
      </c>
      <c r="N2093" t="s">
        <v>1249</v>
      </c>
      <c r="O2093" t="s">
        <v>37</v>
      </c>
      <c r="P2093" t="s">
        <v>9462</v>
      </c>
      <c r="Q2093" t="s">
        <v>38</v>
      </c>
      <c r="R2093" t="s">
        <v>1881</v>
      </c>
      <c r="S2093" t="s">
        <v>9463</v>
      </c>
      <c r="T2093" t="s">
        <v>9464</v>
      </c>
      <c r="U2093" t="s">
        <v>9273</v>
      </c>
      <c r="V2093" t="s">
        <v>9273</v>
      </c>
      <c r="W2093" t="s">
        <v>37</v>
      </c>
      <c r="X2093" t="s">
        <v>37</v>
      </c>
      <c r="Y2093" t="s">
        <v>37</v>
      </c>
      <c r="Z2093" t="s">
        <v>9465</v>
      </c>
      <c r="AA2093" t="s">
        <v>44</v>
      </c>
      <c r="AB2093" t="s">
        <v>44</v>
      </c>
      <c r="AC2093" t="s">
        <v>45</v>
      </c>
      <c r="AD2093" t="s">
        <v>1257</v>
      </c>
      <c r="AE2093" t="s">
        <v>9171</v>
      </c>
      <c r="AF2093" t="s">
        <v>2317</v>
      </c>
      <c r="AG2093">
        <v>622380</v>
      </c>
      <c r="AH2093">
        <v>6.9</v>
      </c>
      <c r="AI2093">
        <v>6.9</v>
      </c>
    </row>
    <row r="2094" spans="1:35" ht="16.850000000000001" customHeight="1">
      <c r="A2094" s="65" t="str">
        <f>IF(L2094="","",IF(COUNTIF(Wip!K:K,L2094)=0,IF(W2094="","KGB","KBB"),IF(AND(_xlfn.IFNA(VLOOKUP(L2094,Wip!K:M,3,0),"")="Y",Q2094="MTCAPPLYCONF"),"On Hold",IF(W2094="","KGB","KBB"))))</f>
        <v>KBB</v>
      </c>
      <c r="B2094" s="65" t="str">
        <f>IF(A2094="on hold", "on hold",
 IF(A2094="KGB", "Standard Shipment",
  IF(IFERROR(IFERROR(VLOOKUP(L2094, List!D:J, 7, 0), VLOOKUP(L2094&amp;"", List!D:J, 7, 0)), 0)=0,
   IF(IFERROR(IFERROR(VLOOKUP(L2094, 'CND List'!$A:$C, 3, 0), VLOOKUP(L2094&amp;"", 'CND List'!$A:$C, 3, 0)), 0)=0,
    IF(A2094="KBB", "-", ""),
    IFERROR(VLOOKUP(L2094, 'CND List'!$A:$C, 3, 0), VLOOKUP(L2094&amp;"", 'CND List'!$A:$C, 3, 0))
   ),
   IFERROR(VLOOKUP(L2094, List!D:J, 7, 0), VLOOKUP(L2094&amp;"", List!D:J, 7, 0))
  )
 )
)</f>
        <v>-</v>
      </c>
      <c r="C2094" s="66" t="str">
        <f t="shared" si="33"/>
        <v>wait for return customer</v>
      </c>
      <c r="D2094" s="67" t="str">
        <f ca="1">IF(C2094="Local Scrap","Closed",IFERROR(IF(A2094="kgb","Closed",IF(MID(C2094,5,1)="Q","Closed",LOOKUP(TODAY()-W2094, {0,31,91,181,366}, {"0-30天","31-90天","91-180天","181-365天","365天以上"}))), LOOKUP(TODAY()-Z2094, {0,31,91,181,366}, {"0-30天","31-90天","91-180天","181-365天","365天以上"})))</f>
        <v>181-365天</v>
      </c>
      <c r="E2094" s="67" t="str" cm="1">
        <f t="array" ref="E2094">IF(A2094&lt;&gt;"kbb", "", IF(IFERROR(VALUE(V2094), 0)=MAX(INDEX(($A$2:$A$4929="kbb")*($L$2:$L$4929=L2094)*IFERROR(VALUE($V$2:$V$4929), 0), 0)), "最新", "歷史重複"))</f>
        <v>最新</v>
      </c>
      <c r="F2094" t="s">
        <v>9458</v>
      </c>
      <c r="G2094" t="s">
        <v>29</v>
      </c>
      <c r="H2094" t="s">
        <v>30</v>
      </c>
      <c r="I2094" t="s">
        <v>6154</v>
      </c>
      <c r="J2094" t="s">
        <v>9459</v>
      </c>
      <c r="K2094" t="s">
        <v>9460</v>
      </c>
      <c r="L2094" t="s">
        <v>9466</v>
      </c>
      <c r="M2094" t="s">
        <v>1390</v>
      </c>
      <c r="N2094" t="s">
        <v>1391</v>
      </c>
      <c r="O2094" t="s">
        <v>37</v>
      </c>
      <c r="P2094" t="s">
        <v>9466</v>
      </c>
      <c r="Q2094" t="s">
        <v>38</v>
      </c>
      <c r="R2094" t="s">
        <v>39</v>
      </c>
      <c r="S2094" t="s">
        <v>9467</v>
      </c>
      <c r="T2094" t="s">
        <v>37</v>
      </c>
      <c r="U2094" t="s">
        <v>37</v>
      </c>
      <c r="V2094" t="s">
        <v>9468</v>
      </c>
      <c r="W2094" t="s">
        <v>517</v>
      </c>
      <c r="X2094" t="s">
        <v>114</v>
      </c>
      <c r="Y2094" t="s">
        <v>518</v>
      </c>
      <c r="Z2094" t="s">
        <v>9469</v>
      </c>
      <c r="AA2094" t="s">
        <v>44</v>
      </c>
      <c r="AB2094" t="s">
        <v>44</v>
      </c>
      <c r="AC2094" t="s">
        <v>117</v>
      </c>
      <c r="AD2094" t="s">
        <v>1302</v>
      </c>
      <c r="AE2094" t="s">
        <v>37</v>
      </c>
      <c r="AF2094" t="s">
        <v>37</v>
      </c>
      <c r="AG2094" t="s">
        <v>37</v>
      </c>
      <c r="AH2094" t="s">
        <v>37</v>
      </c>
      <c r="AI2094" t="s">
        <v>37</v>
      </c>
    </row>
    <row r="2095" spans="1:35" ht="16.850000000000001" customHeight="1">
      <c r="A2095" s="65" t="str">
        <f>IF(L2095="","",IF(COUNTIF(Wip!K:K,L2095)=0,IF(W2095="","KGB","KBB"),IF(AND(_xlfn.IFNA(VLOOKUP(L2095,Wip!K:M,3,0),"")="Y",Q2095="MTCAPPLYCONF"),"On Hold",IF(W2095="","KGB","KBB"))))</f>
        <v>KGB</v>
      </c>
      <c r="B2095" s="65" t="str">
        <f>IF(A2095="on hold", "on hold",
 IF(A2095="KGB", "Standard Shipment",
  IF(IFERROR(IFERROR(VLOOKUP(L2095, List!D:J, 7, 0), VLOOKUP(L2095&amp;"", List!D:J, 7, 0)), 0)=0,
   IF(IFERROR(IFERROR(VLOOKUP(L2095, 'CND List'!$A:$C, 3, 0), VLOOKUP(L2095&amp;"", 'CND List'!$A:$C, 3, 0)), 0)=0,
    IF(A2095="KBB", "-", ""),
    IFERROR(VLOOKUP(L2095, 'CND List'!$A:$C, 3, 0), VLOOKUP(L2095&amp;"", 'CND List'!$A:$C, 3, 0))
   ),
   IFERROR(VLOOKUP(L2095, List!D:J, 7, 0), VLOOKUP(L2095&amp;"", List!D:J, 7, 0))
  )
 )
)</f>
        <v>Standard Shipment</v>
      </c>
      <c r="C2095" s="66" t="str">
        <f t="shared" si="33"/>
        <v>Standard Shipment</v>
      </c>
      <c r="D2095" s="67" t="str">
        <f ca="1">IF(C2095="Local Scrap","Closed",IFERROR(IF(A2095="kgb","Closed",IF(MID(C2095,5,1)="Q","Closed",LOOKUP(TODAY()-W2095, {0,31,91,181,366}, {"0-30天","31-90天","91-180天","181-365天","365天以上"}))), LOOKUP(TODAY()-Z2095, {0,31,91,181,366}, {"0-30天","31-90天","91-180天","181-365天","365天以上"})))</f>
        <v>Closed</v>
      </c>
      <c r="E2095" s="67" t="str" cm="1">
        <f t="array" ref="E2095">IF(A2095&lt;&gt;"kbb", "", IF(IFERROR(VALUE(V2095), 0)=MAX(INDEX(($A$2:$A$4929="kbb")*($L$2:$L$4929=L2095)*IFERROR(VALUE($V$2:$V$4929), 0), 0)), "最新", "歷史重複"))</f>
        <v/>
      </c>
      <c r="F2095" t="s">
        <v>9458</v>
      </c>
      <c r="G2095" t="s">
        <v>29</v>
      </c>
      <c r="H2095" t="s">
        <v>30</v>
      </c>
      <c r="I2095" t="s">
        <v>6154</v>
      </c>
      <c r="J2095" t="s">
        <v>9459</v>
      </c>
      <c r="K2095" t="s">
        <v>9460</v>
      </c>
      <c r="L2095" t="s">
        <v>9470</v>
      </c>
      <c r="M2095" t="s">
        <v>4508</v>
      </c>
      <c r="N2095" t="s">
        <v>1296</v>
      </c>
      <c r="O2095" t="s">
        <v>37</v>
      </c>
      <c r="P2095" t="s">
        <v>9471</v>
      </c>
      <c r="Q2095" t="s">
        <v>38</v>
      </c>
      <c r="R2095" t="s">
        <v>1881</v>
      </c>
      <c r="S2095" t="s">
        <v>9467</v>
      </c>
      <c r="T2095" t="s">
        <v>9472</v>
      </c>
      <c r="U2095" t="s">
        <v>9278</v>
      </c>
      <c r="V2095" t="s">
        <v>9278</v>
      </c>
      <c r="W2095" t="s">
        <v>37</v>
      </c>
      <c r="X2095" t="s">
        <v>37</v>
      </c>
      <c r="Y2095" t="s">
        <v>37</v>
      </c>
      <c r="Z2095" t="s">
        <v>9473</v>
      </c>
      <c r="AA2095" t="s">
        <v>44</v>
      </c>
      <c r="AB2095" t="s">
        <v>44</v>
      </c>
      <c r="AC2095" t="s">
        <v>45</v>
      </c>
      <c r="AD2095" t="s">
        <v>1302</v>
      </c>
      <c r="AE2095" t="s">
        <v>9280</v>
      </c>
      <c r="AF2095" t="s">
        <v>1730</v>
      </c>
      <c r="AG2095">
        <v>622334</v>
      </c>
      <c r="AH2095">
        <v>5.8</v>
      </c>
      <c r="AI2095">
        <v>5.8</v>
      </c>
    </row>
    <row r="2096" spans="1:35" ht="16.850000000000001" customHeight="1">
      <c r="A2096" s="65" t="str">
        <f>IF(L2096="","",IF(COUNTIF(Wip!K:K,L2096)=0,IF(W2096="","KGB","KBB"),IF(AND(_xlfn.IFNA(VLOOKUP(L2096,Wip!K:M,3,0),"")="Y",Q2096="MTCAPPLYCONF"),"On Hold",IF(W2096="","KGB","KBB"))))</f>
        <v>KBB</v>
      </c>
      <c r="B2096" s="65" t="str">
        <f>IF(A2096="on hold", "on hold",
 IF(A2096="KGB", "Standard Shipment",
  IF(IFERROR(IFERROR(VLOOKUP(L2096, List!D:J, 7, 0), VLOOKUP(L2096&amp;"", List!D:J, 7, 0)), 0)=0,
   IF(IFERROR(IFERROR(VLOOKUP(L2096, 'CND List'!$A:$C, 3, 0), VLOOKUP(L2096&amp;"", 'CND List'!$A:$C, 3, 0)), 0)=0,
    IF(A2096="KBB", "-", ""),
    IFERROR(VLOOKUP(L2096, 'CND List'!$A:$C, 3, 0), VLOOKUP(L2096&amp;"", 'CND List'!$A:$C, 3, 0))
   ),
   IFERROR(VLOOKUP(L2096, List!D:J, 7, 0), VLOOKUP(L2096&amp;"", List!D:J, 7, 0))
  )
 )
)</f>
        <v>-</v>
      </c>
      <c r="C2096" s="66" t="str">
        <f t="shared" si="33"/>
        <v>wait for return customer</v>
      </c>
      <c r="D2096" s="67" t="str">
        <f ca="1">IF(C2096="Local Scrap","Closed",IFERROR(IF(A2096="kgb","Closed",IF(MID(C2096,5,1)="Q","Closed",LOOKUP(TODAY()-W2096, {0,31,91,181,366}, {"0-30天","31-90天","91-180天","181-365天","365天以上"}))), LOOKUP(TODAY()-Z2096, {0,31,91,181,366}, {"0-30天","31-90天","91-180天","181-365天","365天以上"})))</f>
        <v>181-365天</v>
      </c>
      <c r="E2096" s="67" t="str" cm="1">
        <f t="array" ref="E2096">IF(A2096&lt;&gt;"kbb", "", IF(IFERROR(VALUE(V2096), 0)=MAX(INDEX(($A$2:$A$4929="kbb")*($L$2:$L$4929=L2096)*IFERROR(VALUE($V$2:$V$4929), 0), 0)), "最新", "歷史重複"))</f>
        <v>最新</v>
      </c>
      <c r="F2096" t="s">
        <v>9458</v>
      </c>
      <c r="G2096" t="s">
        <v>29</v>
      </c>
      <c r="H2096" t="s">
        <v>30</v>
      </c>
      <c r="I2096" t="s">
        <v>6154</v>
      </c>
      <c r="J2096" t="s">
        <v>9459</v>
      </c>
      <c r="K2096" t="s">
        <v>9460</v>
      </c>
      <c r="L2096" t="s">
        <v>9474</v>
      </c>
      <c r="M2096" t="s">
        <v>1390</v>
      </c>
      <c r="N2096" t="s">
        <v>1391</v>
      </c>
      <c r="O2096" t="s">
        <v>37</v>
      </c>
      <c r="P2096" t="s">
        <v>9474</v>
      </c>
      <c r="Q2096" t="s">
        <v>38</v>
      </c>
      <c r="R2096" t="s">
        <v>39</v>
      </c>
      <c r="S2096" t="s">
        <v>9467</v>
      </c>
      <c r="T2096" t="s">
        <v>37</v>
      </c>
      <c r="U2096" t="s">
        <v>37</v>
      </c>
      <c r="V2096" t="s">
        <v>9475</v>
      </c>
      <c r="W2096" t="s">
        <v>517</v>
      </c>
      <c r="X2096" t="s">
        <v>114</v>
      </c>
      <c r="Y2096" t="s">
        <v>518</v>
      </c>
      <c r="Z2096" t="s">
        <v>9476</v>
      </c>
      <c r="AA2096" t="s">
        <v>44</v>
      </c>
      <c r="AB2096" t="s">
        <v>44</v>
      </c>
      <c r="AC2096" t="s">
        <v>117</v>
      </c>
      <c r="AD2096" t="s">
        <v>1302</v>
      </c>
      <c r="AE2096" t="s">
        <v>37</v>
      </c>
      <c r="AF2096" t="s">
        <v>37</v>
      </c>
      <c r="AG2096" t="s">
        <v>37</v>
      </c>
      <c r="AH2096" t="s">
        <v>37</v>
      </c>
      <c r="AI2096" t="s">
        <v>37</v>
      </c>
    </row>
    <row r="2097" spans="1:35" ht="16.850000000000001" customHeight="1">
      <c r="A2097" s="65" t="str">
        <f>IF(L2097="","",IF(COUNTIF(Wip!K:K,L2097)=0,IF(W2097="","KGB","KBB"),IF(AND(_xlfn.IFNA(VLOOKUP(L2097,Wip!K:M,3,0),"")="Y",Q2097="MTCAPPLYCONF"),"On Hold",IF(W2097="","KGB","KBB"))))</f>
        <v>KGB</v>
      </c>
      <c r="B2097" s="65" t="str">
        <f>IF(A2097="on hold", "on hold",
 IF(A2097="KGB", "Standard Shipment",
  IF(IFERROR(IFERROR(VLOOKUP(L2097, List!D:J, 7, 0), VLOOKUP(L2097&amp;"", List!D:J, 7, 0)), 0)=0,
   IF(IFERROR(IFERROR(VLOOKUP(L2097, 'CND List'!$A:$C, 3, 0), VLOOKUP(L2097&amp;"", 'CND List'!$A:$C, 3, 0)), 0)=0,
    IF(A2097="KBB", "-", ""),
    IFERROR(VLOOKUP(L2097, 'CND List'!$A:$C, 3, 0), VLOOKUP(L2097&amp;"", 'CND List'!$A:$C, 3, 0))
   ),
   IFERROR(VLOOKUP(L2097, List!D:J, 7, 0), VLOOKUP(L2097&amp;"", List!D:J, 7, 0))
  )
 )
)</f>
        <v>Standard Shipment</v>
      </c>
      <c r="C2097" s="66" t="str">
        <f t="shared" si="33"/>
        <v>Standard Shipment</v>
      </c>
      <c r="D2097" s="67" t="str">
        <f ca="1">IF(C2097="Local Scrap","Closed",IFERROR(IF(A2097="kgb","Closed",IF(MID(C2097,5,1)="Q","Closed",LOOKUP(TODAY()-W2097, {0,31,91,181,366}, {"0-30天","31-90天","91-180天","181-365天","365天以上"}))), LOOKUP(TODAY()-Z2097, {0,31,91,181,366}, {"0-30天","31-90天","91-180天","181-365天","365天以上"})))</f>
        <v>Closed</v>
      </c>
      <c r="E2097" s="67" t="str" cm="1">
        <f t="array" ref="E2097">IF(A2097&lt;&gt;"kbb", "", IF(IFERROR(VALUE(V2097), 0)=MAX(INDEX(($A$2:$A$4929="kbb")*($L$2:$L$4929=L2097)*IFERROR(VALUE($V$2:$V$4929), 0), 0)), "最新", "歷史重複"))</f>
        <v/>
      </c>
      <c r="F2097" t="s">
        <v>9458</v>
      </c>
      <c r="G2097" t="s">
        <v>29</v>
      </c>
      <c r="H2097" t="s">
        <v>30</v>
      </c>
      <c r="I2097" t="s">
        <v>6154</v>
      </c>
      <c r="J2097" t="s">
        <v>9459</v>
      </c>
      <c r="K2097" t="s">
        <v>9460</v>
      </c>
      <c r="L2097" t="s">
        <v>9477</v>
      </c>
      <c r="M2097" t="s">
        <v>4205</v>
      </c>
      <c r="N2097" t="s">
        <v>1858</v>
      </c>
      <c r="O2097" t="s">
        <v>37</v>
      </c>
      <c r="P2097" t="s">
        <v>9478</v>
      </c>
      <c r="Q2097" t="s">
        <v>38</v>
      </c>
      <c r="R2097" t="s">
        <v>1881</v>
      </c>
      <c r="S2097" t="s">
        <v>9467</v>
      </c>
      <c r="T2097" t="s">
        <v>9479</v>
      </c>
      <c r="U2097" t="s">
        <v>8971</v>
      </c>
      <c r="V2097" t="s">
        <v>8971</v>
      </c>
      <c r="W2097" t="s">
        <v>37</v>
      </c>
      <c r="X2097" t="s">
        <v>37</v>
      </c>
      <c r="Y2097" t="s">
        <v>37</v>
      </c>
      <c r="Z2097" t="s">
        <v>9480</v>
      </c>
      <c r="AA2097" t="s">
        <v>44</v>
      </c>
      <c r="AB2097" t="s">
        <v>44</v>
      </c>
      <c r="AC2097" t="s">
        <v>45</v>
      </c>
      <c r="AD2097" t="s">
        <v>1302</v>
      </c>
      <c r="AE2097" t="s">
        <v>8973</v>
      </c>
      <c r="AF2097" t="s">
        <v>2122</v>
      </c>
      <c r="AG2097">
        <v>622300</v>
      </c>
      <c r="AH2097">
        <v>5.9</v>
      </c>
      <c r="AI2097">
        <v>5.9</v>
      </c>
    </row>
    <row r="2098" spans="1:35" ht="16.850000000000001" customHeight="1">
      <c r="A2098" s="65" t="str">
        <f>IF(L2098="","",IF(COUNTIF(Wip!K:K,L2098)=0,IF(W2098="","KGB","KBB"),IF(AND(_xlfn.IFNA(VLOOKUP(L2098,Wip!K:M,3,0),"")="Y",Q2098="MTCAPPLYCONF"),"On Hold",IF(W2098="","KGB","KBB"))))</f>
        <v>KBB</v>
      </c>
      <c r="B2098" s="65" t="str">
        <f>IF(A2098="on hold", "on hold",
 IF(A2098="KGB", "Standard Shipment",
  IF(IFERROR(IFERROR(VLOOKUP(L2098, List!D:J, 7, 0), VLOOKUP(L2098&amp;"", List!D:J, 7, 0)), 0)=0,
   IF(IFERROR(IFERROR(VLOOKUP(L2098, 'CND List'!$A:$C, 3, 0), VLOOKUP(L2098&amp;"", 'CND List'!$A:$C, 3, 0)), 0)=0,
    IF(A2098="KBB", "-", ""),
    IFERROR(VLOOKUP(L2098, 'CND List'!$A:$C, 3, 0), VLOOKUP(L2098&amp;"", 'CND List'!$A:$C, 3, 0))
   ),
   IFERROR(VLOOKUP(L2098, List!D:J, 7, 0), VLOOKUP(L2098&amp;"", List!D:J, 7, 0))
  )
 )
)</f>
        <v>-</v>
      </c>
      <c r="C2098" s="66" t="str">
        <f t="shared" si="33"/>
        <v>wait for return customer</v>
      </c>
      <c r="D2098" s="67" t="str">
        <f ca="1">IF(C2098="Local Scrap","Closed",IFERROR(IF(A2098="kgb","Closed",IF(MID(C2098,5,1)="Q","Closed",LOOKUP(TODAY()-W2098, {0,31,91,181,366}, {"0-30天","31-90天","91-180天","181-365天","365天以上"}))), LOOKUP(TODAY()-Z2098, {0,31,91,181,366}, {"0-30天","31-90天","91-180天","181-365天","365天以上"})))</f>
        <v>181-365天</v>
      </c>
      <c r="E2098" s="67" t="str" cm="1">
        <f t="array" ref="E2098">IF(A2098&lt;&gt;"kbb", "", IF(IFERROR(VALUE(V2098), 0)=MAX(INDEX(($A$2:$A$4929="kbb")*($L$2:$L$4929=L2098)*IFERROR(VALUE($V$2:$V$4929), 0), 0)), "最新", "歷史重複"))</f>
        <v>最新</v>
      </c>
      <c r="F2098" t="s">
        <v>9458</v>
      </c>
      <c r="G2098" t="s">
        <v>29</v>
      </c>
      <c r="H2098" t="s">
        <v>30</v>
      </c>
      <c r="I2098" t="s">
        <v>6154</v>
      </c>
      <c r="J2098" t="s">
        <v>9459</v>
      </c>
      <c r="K2098" t="s">
        <v>9460</v>
      </c>
      <c r="L2098" t="s">
        <v>9481</v>
      </c>
      <c r="M2098" t="s">
        <v>1390</v>
      </c>
      <c r="N2098" t="s">
        <v>1391</v>
      </c>
      <c r="O2098" t="s">
        <v>37</v>
      </c>
      <c r="P2098" t="s">
        <v>9481</v>
      </c>
      <c r="Q2098" t="s">
        <v>38</v>
      </c>
      <c r="R2098" t="s">
        <v>39</v>
      </c>
      <c r="S2098" t="s">
        <v>9467</v>
      </c>
      <c r="T2098" t="s">
        <v>37</v>
      </c>
      <c r="U2098" t="s">
        <v>37</v>
      </c>
      <c r="V2098" t="s">
        <v>9482</v>
      </c>
      <c r="W2098" t="s">
        <v>517</v>
      </c>
      <c r="X2098" t="s">
        <v>114</v>
      </c>
      <c r="Y2098" t="s">
        <v>518</v>
      </c>
      <c r="Z2098" t="s">
        <v>9483</v>
      </c>
      <c r="AA2098" t="s">
        <v>44</v>
      </c>
      <c r="AB2098" t="s">
        <v>44</v>
      </c>
      <c r="AC2098" t="s">
        <v>117</v>
      </c>
      <c r="AD2098" t="s">
        <v>1302</v>
      </c>
      <c r="AE2098" t="s">
        <v>37</v>
      </c>
      <c r="AF2098" t="s">
        <v>37</v>
      </c>
      <c r="AG2098" t="s">
        <v>37</v>
      </c>
      <c r="AH2098" t="s">
        <v>37</v>
      </c>
      <c r="AI2098" t="s">
        <v>37</v>
      </c>
    </row>
    <row r="2099" spans="1:35" ht="16.850000000000001" customHeight="1">
      <c r="A2099" s="65" t="str">
        <f>IF(L2099="","",IF(COUNTIF(Wip!K:K,L2099)=0,IF(W2099="","KGB","KBB"),IF(AND(_xlfn.IFNA(VLOOKUP(L2099,Wip!K:M,3,0),"")="Y",Q2099="MTCAPPLYCONF"),"On Hold",IF(W2099="","KGB","KBB"))))</f>
        <v>KBB</v>
      </c>
      <c r="B2099" s="65">
        <f>IF(A2099="on hold", "on hold",
 IF(A2099="KGB", "Standard Shipment",
  IF(IFERROR(IFERROR(VLOOKUP(L2099, List!D:J, 7, 0), VLOOKUP(L2099&amp;"", List!D:J, 7, 0)), 0)=0,
   IF(IFERROR(IFERROR(VLOOKUP(L2099, 'CND List'!$A:$C, 3, 0), VLOOKUP(L2099&amp;"", 'CND List'!$A:$C, 3, 0)), 0)=0,
    IF(A2099="KBB", "-", ""),
    IFERROR(VLOOKUP(L2099, 'CND List'!$A:$C, 3, 0), VLOOKUP(L2099&amp;"", 'CND List'!$A:$C, 3, 0))
   ),
   IFERROR(VLOOKUP(L2099, List!D:J, 7, 0), VLOOKUP(L2099&amp;"", List!D:J, 7, 0))
  )
 )
)</f>
        <v>46126</v>
      </c>
      <c r="C2099" s="66" t="str">
        <f t="shared" si="33"/>
        <v>2026Q2</v>
      </c>
      <c r="D2099" s="67" t="str">
        <f ca="1">IF(C2099="Local Scrap","Closed",IFERROR(IF(A2099="kgb","Closed",IF(MID(C2099,5,1)="Q","Closed",LOOKUP(TODAY()-W2099, {0,31,91,181,366}, {"0-30天","31-90天","91-180天","181-365天","365天以上"}))), LOOKUP(TODAY()-Z2099, {0,31,91,181,366}, {"0-30天","31-90天","91-180天","181-365天","365天以上"})))</f>
        <v>Closed</v>
      </c>
      <c r="E2099" s="67" t="str" cm="1">
        <f t="array" ref="E2099">IF(A2099&lt;&gt;"kbb", "", IF(IFERROR(VALUE(V2099), 0)=MAX(INDEX(($A$2:$A$4929="kbb")*($L$2:$L$4929=L2099)*IFERROR(VALUE($V$2:$V$4929), 0), 0)), "最新", "歷史重複"))</f>
        <v>最新</v>
      </c>
      <c r="F2099" t="s">
        <v>9458</v>
      </c>
      <c r="G2099" t="s">
        <v>29</v>
      </c>
      <c r="H2099" t="s">
        <v>30</v>
      </c>
      <c r="I2099" t="s">
        <v>6154</v>
      </c>
      <c r="J2099" t="s">
        <v>9459</v>
      </c>
      <c r="K2099" t="s">
        <v>9460</v>
      </c>
      <c r="L2099" t="s">
        <v>9484</v>
      </c>
      <c r="M2099" t="s">
        <v>4205</v>
      </c>
      <c r="N2099" t="s">
        <v>1858</v>
      </c>
      <c r="O2099" t="s">
        <v>37</v>
      </c>
      <c r="P2099" t="s">
        <v>9484</v>
      </c>
      <c r="Q2099" t="s">
        <v>38</v>
      </c>
      <c r="R2099" t="s">
        <v>1881</v>
      </c>
      <c r="S2099" t="s">
        <v>9467</v>
      </c>
      <c r="T2099" t="s">
        <v>37</v>
      </c>
      <c r="U2099" t="s">
        <v>37</v>
      </c>
      <c r="V2099" t="s">
        <v>9485</v>
      </c>
      <c r="W2099" t="s">
        <v>113</v>
      </c>
      <c r="X2099" t="s">
        <v>114</v>
      </c>
      <c r="Y2099" t="s">
        <v>9486</v>
      </c>
      <c r="Z2099" t="s">
        <v>9487</v>
      </c>
      <c r="AA2099" t="s">
        <v>44</v>
      </c>
      <c r="AB2099" t="s">
        <v>44</v>
      </c>
      <c r="AC2099" t="s">
        <v>117</v>
      </c>
      <c r="AD2099" t="s">
        <v>1302</v>
      </c>
      <c r="AE2099" t="s">
        <v>37</v>
      </c>
      <c r="AF2099" t="s">
        <v>37</v>
      </c>
      <c r="AG2099" t="s">
        <v>37</v>
      </c>
      <c r="AH2099" t="s">
        <v>37</v>
      </c>
      <c r="AI2099" t="s">
        <v>37</v>
      </c>
    </row>
    <row r="2100" spans="1:35" ht="16.850000000000001" customHeight="1">
      <c r="A2100" s="65" t="str">
        <f>IF(L2100="","",IF(COUNTIF(Wip!K:K,L2100)=0,IF(W2100="","KGB","KBB"),IF(AND(_xlfn.IFNA(VLOOKUP(L2100,Wip!K:M,3,0),"")="Y",Q2100="MTCAPPLYCONF"),"On Hold",IF(W2100="","KGB","KBB"))))</f>
        <v>KBB</v>
      </c>
      <c r="B2100" s="65" t="str">
        <f>IF(A2100="on hold", "on hold",
 IF(A2100="KGB", "Standard Shipment",
  IF(IFERROR(IFERROR(VLOOKUP(L2100, List!D:J, 7, 0), VLOOKUP(L2100&amp;"", List!D:J, 7, 0)), 0)=0,
   IF(IFERROR(IFERROR(VLOOKUP(L2100, 'CND List'!$A:$C, 3, 0), VLOOKUP(L2100&amp;"", 'CND List'!$A:$C, 3, 0)), 0)=0,
    IF(A2100="KBB", "-", ""),
    IFERROR(VLOOKUP(L2100, 'CND List'!$A:$C, 3, 0), VLOOKUP(L2100&amp;"", 'CND List'!$A:$C, 3, 0))
   ),
   IFERROR(VLOOKUP(L2100, List!D:J, 7, 0), VLOOKUP(L2100&amp;"", List!D:J, 7, 0))
  )
 )
)</f>
        <v>-</v>
      </c>
      <c r="C2100" s="66" t="str">
        <f t="shared" si="33"/>
        <v>wait for return customer</v>
      </c>
      <c r="D2100" s="67" t="str">
        <f ca="1">IF(C2100="Local Scrap","Closed",IFERROR(IF(A2100="kgb","Closed",IF(MID(C2100,5,1)="Q","Closed",LOOKUP(TODAY()-W2100, {0,31,91,181,366}, {"0-30天","31-90天","91-180天","181-365天","365天以上"}))), LOOKUP(TODAY()-Z2100, {0,31,91,181,366}, {"0-30天","31-90天","91-180天","181-365天","365天以上"})))</f>
        <v>181-365天</v>
      </c>
      <c r="E2100" s="67" t="str" cm="1">
        <f t="array" ref="E2100">IF(A2100&lt;&gt;"kbb", "", IF(IFERROR(VALUE(V2100), 0)=MAX(INDEX(($A$2:$A$4929="kbb")*($L$2:$L$4929=L2100)*IFERROR(VALUE($V$2:$V$4929), 0), 0)), "最新", "歷史重複"))</f>
        <v>最新</v>
      </c>
      <c r="F2100" t="s">
        <v>9458</v>
      </c>
      <c r="G2100" t="s">
        <v>29</v>
      </c>
      <c r="H2100" t="s">
        <v>30</v>
      </c>
      <c r="I2100" t="s">
        <v>6154</v>
      </c>
      <c r="J2100" t="s">
        <v>9459</v>
      </c>
      <c r="K2100" t="s">
        <v>9460</v>
      </c>
      <c r="L2100" t="s">
        <v>9488</v>
      </c>
      <c r="M2100" t="s">
        <v>4508</v>
      </c>
      <c r="N2100" t="s">
        <v>1296</v>
      </c>
      <c r="O2100" t="s">
        <v>37</v>
      </c>
      <c r="P2100" t="s">
        <v>9488</v>
      </c>
      <c r="Q2100" t="s">
        <v>38</v>
      </c>
      <c r="R2100" t="s">
        <v>39</v>
      </c>
      <c r="S2100" t="s">
        <v>9467</v>
      </c>
      <c r="T2100" t="s">
        <v>37</v>
      </c>
      <c r="U2100" t="s">
        <v>37</v>
      </c>
      <c r="V2100" t="s">
        <v>9489</v>
      </c>
      <c r="W2100" t="s">
        <v>517</v>
      </c>
      <c r="X2100" t="s">
        <v>114</v>
      </c>
      <c r="Y2100" t="s">
        <v>518</v>
      </c>
      <c r="Z2100" t="s">
        <v>9490</v>
      </c>
      <c r="AA2100" t="s">
        <v>44</v>
      </c>
      <c r="AB2100" t="s">
        <v>44</v>
      </c>
      <c r="AC2100" t="s">
        <v>117</v>
      </c>
      <c r="AD2100" t="s">
        <v>1302</v>
      </c>
      <c r="AE2100" t="s">
        <v>37</v>
      </c>
      <c r="AF2100" t="s">
        <v>37</v>
      </c>
      <c r="AG2100" t="s">
        <v>37</v>
      </c>
      <c r="AH2100" t="s">
        <v>37</v>
      </c>
      <c r="AI2100" t="s">
        <v>37</v>
      </c>
    </row>
    <row r="2101" spans="1:35" ht="16.850000000000001" customHeight="1">
      <c r="A2101" s="65" t="str">
        <f>IF(L2101="","",IF(COUNTIF(Wip!K:K,L2101)=0,IF(W2101="","KGB","KBB"),IF(AND(_xlfn.IFNA(VLOOKUP(L2101,Wip!K:M,3,0),"")="Y",Q2101="MTCAPPLYCONF"),"On Hold",IF(W2101="","KGB","KBB"))))</f>
        <v>KGB</v>
      </c>
      <c r="B2101" s="65" t="str">
        <f>IF(A2101="on hold", "on hold",
 IF(A2101="KGB", "Standard Shipment",
  IF(IFERROR(IFERROR(VLOOKUP(L2101, List!D:J, 7, 0), VLOOKUP(L2101&amp;"", List!D:J, 7, 0)), 0)=0,
   IF(IFERROR(IFERROR(VLOOKUP(L2101, 'CND List'!$A:$C, 3, 0), VLOOKUP(L2101&amp;"", 'CND List'!$A:$C, 3, 0)), 0)=0,
    IF(A2101="KBB", "-", ""),
    IFERROR(VLOOKUP(L2101, 'CND List'!$A:$C, 3, 0), VLOOKUP(L2101&amp;"", 'CND List'!$A:$C, 3, 0))
   ),
   IFERROR(VLOOKUP(L2101, List!D:J, 7, 0), VLOOKUP(L2101&amp;"", List!D:J, 7, 0))
  )
 )
)</f>
        <v>Standard Shipment</v>
      </c>
      <c r="C2101" s="66" t="str">
        <f t="shared" si="33"/>
        <v>Standard Shipment</v>
      </c>
      <c r="D2101" s="67" t="str">
        <f ca="1">IF(C2101="Local Scrap","Closed",IFERROR(IF(A2101="kgb","Closed",IF(MID(C2101,5,1)="Q","Closed",LOOKUP(TODAY()-W2101, {0,31,91,181,366}, {"0-30天","31-90天","91-180天","181-365天","365天以上"}))), LOOKUP(TODAY()-Z2101, {0,31,91,181,366}, {"0-30天","31-90天","91-180天","181-365天","365天以上"})))</f>
        <v>Closed</v>
      </c>
      <c r="E2101" s="67" t="str" cm="1">
        <f t="array" ref="E2101">IF(A2101&lt;&gt;"kbb", "", IF(IFERROR(VALUE(V2101), 0)=MAX(INDEX(($A$2:$A$4929="kbb")*($L$2:$L$4929=L2101)*IFERROR(VALUE($V$2:$V$4929), 0), 0)), "最新", "歷史重複"))</f>
        <v/>
      </c>
      <c r="F2101" t="s">
        <v>9458</v>
      </c>
      <c r="G2101" t="s">
        <v>29</v>
      </c>
      <c r="H2101" t="s">
        <v>30</v>
      </c>
      <c r="I2101" t="s">
        <v>6154</v>
      </c>
      <c r="J2101" t="s">
        <v>9459</v>
      </c>
      <c r="K2101" t="s">
        <v>9460</v>
      </c>
      <c r="L2101" t="s">
        <v>9491</v>
      </c>
      <c r="M2101" t="s">
        <v>2703</v>
      </c>
      <c r="N2101" t="s">
        <v>1249</v>
      </c>
      <c r="O2101" t="s">
        <v>37</v>
      </c>
      <c r="P2101" t="s">
        <v>9492</v>
      </c>
      <c r="Q2101" t="s">
        <v>38</v>
      </c>
      <c r="R2101" t="s">
        <v>1881</v>
      </c>
      <c r="S2101" t="s">
        <v>9467</v>
      </c>
      <c r="T2101" t="s">
        <v>9493</v>
      </c>
      <c r="U2101" t="s">
        <v>8971</v>
      </c>
      <c r="V2101" t="s">
        <v>8971</v>
      </c>
      <c r="W2101" t="s">
        <v>37</v>
      </c>
      <c r="X2101" t="s">
        <v>37</v>
      </c>
      <c r="Y2101" t="s">
        <v>37</v>
      </c>
      <c r="Z2101" t="s">
        <v>9494</v>
      </c>
      <c r="AA2101" t="s">
        <v>44</v>
      </c>
      <c r="AB2101" t="s">
        <v>44</v>
      </c>
      <c r="AC2101" t="s">
        <v>45</v>
      </c>
      <c r="AD2101" t="s">
        <v>1257</v>
      </c>
      <c r="AE2101" t="s">
        <v>8973</v>
      </c>
      <c r="AF2101" t="s">
        <v>2317</v>
      </c>
      <c r="AG2101">
        <v>622300</v>
      </c>
      <c r="AH2101">
        <v>6.9</v>
      </c>
      <c r="AI2101">
        <v>6.9</v>
      </c>
    </row>
    <row r="2102" spans="1:35" ht="16.850000000000001" customHeight="1">
      <c r="A2102" s="65" t="str">
        <f>IF(L2102="","",IF(COUNTIF(Wip!K:K,L2102)=0,IF(W2102="","KGB","KBB"),IF(AND(_xlfn.IFNA(VLOOKUP(L2102,Wip!K:M,3,0),"")="Y",Q2102="MTCAPPLYCONF"),"On Hold",IF(W2102="","KGB","KBB"))))</f>
        <v>KGB</v>
      </c>
      <c r="B2102" s="65" t="str">
        <f>IF(A2102="on hold", "on hold",
 IF(A2102="KGB", "Standard Shipment",
  IF(IFERROR(IFERROR(VLOOKUP(L2102, List!D:J, 7, 0), VLOOKUP(L2102&amp;"", List!D:J, 7, 0)), 0)=0,
   IF(IFERROR(IFERROR(VLOOKUP(L2102, 'CND List'!$A:$C, 3, 0), VLOOKUP(L2102&amp;"", 'CND List'!$A:$C, 3, 0)), 0)=0,
    IF(A2102="KBB", "-", ""),
    IFERROR(VLOOKUP(L2102, 'CND List'!$A:$C, 3, 0), VLOOKUP(L2102&amp;"", 'CND List'!$A:$C, 3, 0))
   ),
   IFERROR(VLOOKUP(L2102, List!D:J, 7, 0), VLOOKUP(L2102&amp;"", List!D:J, 7, 0))
  )
 )
)</f>
        <v>Standard Shipment</v>
      </c>
      <c r="C2102" s="66" t="str">
        <f t="shared" si="33"/>
        <v>Standard Shipment</v>
      </c>
      <c r="D2102" s="67" t="str">
        <f ca="1">IF(C2102="Local Scrap","Closed",IFERROR(IF(A2102="kgb","Closed",IF(MID(C2102,5,1)="Q","Closed",LOOKUP(TODAY()-W2102, {0,31,91,181,366}, {"0-30天","31-90天","91-180天","181-365天","365天以上"}))), LOOKUP(TODAY()-Z2102, {0,31,91,181,366}, {"0-30天","31-90天","91-180天","181-365天","365天以上"})))</f>
        <v>Closed</v>
      </c>
      <c r="E2102" s="67" t="str" cm="1">
        <f t="array" ref="E2102">IF(A2102&lt;&gt;"kbb", "", IF(IFERROR(VALUE(V2102), 0)=MAX(INDEX(($A$2:$A$4929="kbb")*($L$2:$L$4929=L2102)*IFERROR(VALUE($V$2:$V$4929), 0), 0)), "最新", "歷史重複"))</f>
        <v/>
      </c>
      <c r="F2102" t="s">
        <v>9458</v>
      </c>
      <c r="G2102" t="s">
        <v>29</v>
      </c>
      <c r="H2102" t="s">
        <v>30</v>
      </c>
      <c r="I2102" t="s">
        <v>6154</v>
      </c>
      <c r="J2102" t="s">
        <v>9459</v>
      </c>
      <c r="K2102" t="s">
        <v>9460</v>
      </c>
      <c r="L2102" t="s">
        <v>9495</v>
      </c>
      <c r="M2102" t="s">
        <v>2703</v>
      </c>
      <c r="N2102" t="s">
        <v>1249</v>
      </c>
      <c r="O2102" t="s">
        <v>37</v>
      </c>
      <c r="P2102" t="s">
        <v>9496</v>
      </c>
      <c r="Q2102" t="s">
        <v>38</v>
      </c>
      <c r="R2102" t="s">
        <v>1881</v>
      </c>
      <c r="S2102" t="s">
        <v>9467</v>
      </c>
      <c r="T2102" t="s">
        <v>9497</v>
      </c>
      <c r="U2102" t="s">
        <v>8971</v>
      </c>
      <c r="V2102" t="s">
        <v>8971</v>
      </c>
      <c r="W2102" t="s">
        <v>37</v>
      </c>
      <c r="X2102" t="s">
        <v>37</v>
      </c>
      <c r="Y2102" t="s">
        <v>37</v>
      </c>
      <c r="Z2102" t="s">
        <v>9498</v>
      </c>
      <c r="AA2102" t="s">
        <v>44</v>
      </c>
      <c r="AB2102" t="s">
        <v>44</v>
      </c>
      <c r="AC2102" t="s">
        <v>45</v>
      </c>
      <c r="AD2102" t="s">
        <v>1257</v>
      </c>
      <c r="AE2102" t="s">
        <v>8973</v>
      </c>
      <c r="AF2102" t="s">
        <v>2317</v>
      </c>
      <c r="AG2102">
        <v>622300</v>
      </c>
      <c r="AH2102">
        <v>6.9</v>
      </c>
      <c r="AI2102">
        <v>6.9</v>
      </c>
    </row>
    <row r="2103" spans="1:35" ht="16.850000000000001" customHeight="1">
      <c r="A2103" s="65" t="str">
        <f>IF(L2103="","",IF(COUNTIF(Wip!K:K,L2103)=0,IF(W2103="","KGB","KBB"),IF(AND(_xlfn.IFNA(VLOOKUP(L2103,Wip!K:M,3,0),"")="Y",Q2103="MTCAPPLYCONF"),"On Hold",IF(W2103="","KGB","KBB"))))</f>
        <v>KGB</v>
      </c>
      <c r="B2103" s="65" t="str">
        <f>IF(A2103="on hold", "on hold",
 IF(A2103="KGB", "Standard Shipment",
  IF(IFERROR(IFERROR(VLOOKUP(L2103, List!D:J, 7, 0), VLOOKUP(L2103&amp;"", List!D:J, 7, 0)), 0)=0,
   IF(IFERROR(IFERROR(VLOOKUP(L2103, 'CND List'!$A:$C, 3, 0), VLOOKUP(L2103&amp;"", 'CND List'!$A:$C, 3, 0)), 0)=0,
    IF(A2103="KBB", "-", ""),
    IFERROR(VLOOKUP(L2103, 'CND List'!$A:$C, 3, 0), VLOOKUP(L2103&amp;"", 'CND List'!$A:$C, 3, 0))
   ),
   IFERROR(VLOOKUP(L2103, List!D:J, 7, 0), VLOOKUP(L2103&amp;"", List!D:J, 7, 0))
  )
 )
)</f>
        <v>Standard Shipment</v>
      </c>
      <c r="C2103" s="66" t="str">
        <f t="shared" si="33"/>
        <v>Standard Shipment</v>
      </c>
      <c r="D2103" s="67" t="str">
        <f ca="1">IF(C2103="Local Scrap","Closed",IFERROR(IF(A2103="kgb","Closed",IF(MID(C2103,5,1)="Q","Closed",LOOKUP(TODAY()-W2103, {0,31,91,181,366}, {"0-30天","31-90天","91-180天","181-365天","365天以上"}))), LOOKUP(TODAY()-Z2103, {0,31,91,181,366}, {"0-30天","31-90天","91-180天","181-365天","365天以上"})))</f>
        <v>Closed</v>
      </c>
      <c r="E2103" s="67" t="str" cm="1">
        <f t="array" ref="E2103">IF(A2103&lt;&gt;"kbb", "", IF(IFERROR(VALUE(V2103), 0)=MAX(INDEX(($A$2:$A$4929="kbb")*($L$2:$L$4929=L2103)*IFERROR(VALUE($V$2:$V$4929), 0), 0)), "最新", "歷史重複"))</f>
        <v/>
      </c>
      <c r="F2103" t="s">
        <v>9458</v>
      </c>
      <c r="G2103" t="s">
        <v>29</v>
      </c>
      <c r="H2103" t="s">
        <v>30</v>
      </c>
      <c r="I2103" t="s">
        <v>6154</v>
      </c>
      <c r="J2103" t="s">
        <v>9459</v>
      </c>
      <c r="K2103" t="s">
        <v>9460</v>
      </c>
      <c r="L2103" t="s">
        <v>9499</v>
      </c>
      <c r="M2103" t="s">
        <v>2703</v>
      </c>
      <c r="N2103" t="s">
        <v>1249</v>
      </c>
      <c r="O2103" t="s">
        <v>37</v>
      </c>
      <c r="P2103" t="s">
        <v>9500</v>
      </c>
      <c r="Q2103" t="s">
        <v>38</v>
      </c>
      <c r="R2103" t="s">
        <v>1881</v>
      </c>
      <c r="S2103" t="s">
        <v>9467</v>
      </c>
      <c r="T2103" t="s">
        <v>9501</v>
      </c>
      <c r="U2103" t="s">
        <v>8971</v>
      </c>
      <c r="V2103" t="s">
        <v>8971</v>
      </c>
      <c r="W2103" t="s">
        <v>37</v>
      </c>
      <c r="X2103" t="s">
        <v>37</v>
      </c>
      <c r="Y2103" t="s">
        <v>37</v>
      </c>
      <c r="Z2103" t="s">
        <v>9502</v>
      </c>
      <c r="AA2103" t="s">
        <v>44</v>
      </c>
      <c r="AB2103" t="s">
        <v>44</v>
      </c>
      <c r="AC2103" t="s">
        <v>45</v>
      </c>
      <c r="AD2103" t="s">
        <v>1257</v>
      </c>
      <c r="AE2103" t="s">
        <v>8973</v>
      </c>
      <c r="AF2103" t="s">
        <v>1730</v>
      </c>
      <c r="AG2103">
        <v>622300</v>
      </c>
      <c r="AH2103">
        <v>7</v>
      </c>
      <c r="AI2103">
        <v>7</v>
      </c>
    </row>
    <row r="2104" spans="1:35" ht="16.850000000000001" customHeight="1">
      <c r="A2104" s="65" t="str">
        <f>IF(L2104="","",IF(COUNTIF(Wip!K:K,L2104)=0,IF(W2104="","KGB","KBB"),IF(AND(_xlfn.IFNA(VLOOKUP(L2104,Wip!K:M,3,0),"")="Y",Q2104="MTCAPPLYCONF"),"On Hold",IF(W2104="","KGB","KBB"))))</f>
        <v>KGB</v>
      </c>
      <c r="B2104" s="65" t="str">
        <f>IF(A2104="on hold", "on hold",
 IF(A2104="KGB", "Standard Shipment",
  IF(IFERROR(IFERROR(VLOOKUP(L2104, List!D:J, 7, 0), VLOOKUP(L2104&amp;"", List!D:J, 7, 0)), 0)=0,
   IF(IFERROR(IFERROR(VLOOKUP(L2104, 'CND List'!$A:$C, 3, 0), VLOOKUP(L2104&amp;"", 'CND List'!$A:$C, 3, 0)), 0)=0,
    IF(A2104="KBB", "-", ""),
    IFERROR(VLOOKUP(L2104, 'CND List'!$A:$C, 3, 0), VLOOKUP(L2104&amp;"", 'CND List'!$A:$C, 3, 0))
   ),
   IFERROR(VLOOKUP(L2104, List!D:J, 7, 0), VLOOKUP(L2104&amp;"", List!D:J, 7, 0))
  )
 )
)</f>
        <v>Standard Shipment</v>
      </c>
      <c r="C2104" s="66" t="str">
        <f t="shared" si="33"/>
        <v>Standard Shipment</v>
      </c>
      <c r="D2104" s="67" t="str">
        <f ca="1">IF(C2104="Local Scrap","Closed",IFERROR(IF(A2104="kgb","Closed",IF(MID(C2104,5,1)="Q","Closed",LOOKUP(TODAY()-W2104, {0,31,91,181,366}, {"0-30天","31-90天","91-180天","181-365天","365天以上"}))), LOOKUP(TODAY()-Z2104, {0,31,91,181,366}, {"0-30天","31-90天","91-180天","181-365天","365天以上"})))</f>
        <v>Closed</v>
      </c>
      <c r="E2104" s="67" t="str" cm="1">
        <f t="array" ref="E2104">IF(A2104&lt;&gt;"kbb", "", IF(IFERROR(VALUE(V2104), 0)=MAX(INDEX(($A$2:$A$4929="kbb")*($L$2:$L$4929=L2104)*IFERROR(VALUE($V$2:$V$4929), 0), 0)), "最新", "歷史重複"))</f>
        <v/>
      </c>
      <c r="F2104" t="s">
        <v>9458</v>
      </c>
      <c r="G2104" t="s">
        <v>29</v>
      </c>
      <c r="H2104" t="s">
        <v>30</v>
      </c>
      <c r="I2104" t="s">
        <v>6154</v>
      </c>
      <c r="J2104" t="s">
        <v>9459</v>
      </c>
      <c r="K2104" t="s">
        <v>9460</v>
      </c>
      <c r="L2104" t="s">
        <v>9503</v>
      </c>
      <c r="M2104" t="s">
        <v>2536</v>
      </c>
      <c r="N2104" t="s">
        <v>1321</v>
      </c>
      <c r="O2104" t="s">
        <v>37</v>
      </c>
      <c r="P2104" t="s">
        <v>9504</v>
      </c>
      <c r="Q2104" t="s">
        <v>38</v>
      </c>
      <c r="R2104" t="s">
        <v>1881</v>
      </c>
      <c r="S2104" t="s">
        <v>9467</v>
      </c>
      <c r="T2104" t="s">
        <v>9505</v>
      </c>
      <c r="U2104" t="s">
        <v>9338</v>
      </c>
      <c r="V2104" t="s">
        <v>9338</v>
      </c>
      <c r="W2104" t="s">
        <v>37</v>
      </c>
      <c r="X2104" t="s">
        <v>37</v>
      </c>
      <c r="Y2104" t="s">
        <v>37</v>
      </c>
      <c r="Z2104" t="s">
        <v>9506</v>
      </c>
      <c r="AA2104" t="s">
        <v>44</v>
      </c>
      <c r="AB2104" t="s">
        <v>44</v>
      </c>
      <c r="AC2104" t="s">
        <v>45</v>
      </c>
      <c r="AD2104" t="s">
        <v>1288</v>
      </c>
      <c r="AE2104" t="s">
        <v>9340</v>
      </c>
      <c r="AF2104" t="s">
        <v>48</v>
      </c>
      <c r="AG2104">
        <v>622285</v>
      </c>
      <c r="AH2104">
        <v>7.3</v>
      </c>
      <c r="AI2104">
        <v>7.3</v>
      </c>
    </row>
    <row r="2105" spans="1:35" ht="16.850000000000001" customHeight="1">
      <c r="A2105" s="65" t="str">
        <f>IF(L2105="","",IF(COUNTIF(Wip!K:K,L2105)=0,IF(W2105="","KGB","KBB"),IF(AND(_xlfn.IFNA(VLOOKUP(L2105,Wip!K:M,3,0),"")="Y",Q2105="MTCAPPLYCONF"),"On Hold",IF(W2105="","KGB","KBB"))))</f>
        <v>KBB</v>
      </c>
      <c r="B2105" s="65">
        <f>IF(A2105="on hold", "on hold",
 IF(A2105="KGB", "Standard Shipment",
  IF(IFERROR(IFERROR(VLOOKUP(L2105, List!D:J, 7, 0), VLOOKUP(L2105&amp;"", List!D:J, 7, 0)), 0)=0,
   IF(IFERROR(IFERROR(VLOOKUP(L2105, 'CND List'!$A:$C, 3, 0), VLOOKUP(L2105&amp;"", 'CND List'!$A:$C, 3, 0)), 0)=0,
    IF(A2105="KBB", "-", ""),
    IFERROR(VLOOKUP(L2105, 'CND List'!$A:$C, 3, 0), VLOOKUP(L2105&amp;"", 'CND List'!$A:$C, 3, 0))
   ),
   IFERROR(VLOOKUP(L2105, List!D:J, 7, 0), VLOOKUP(L2105&amp;"", List!D:J, 7, 0))
  )
 )
)</f>
        <v>46126</v>
      </c>
      <c r="C2105" s="66" t="str">
        <f t="shared" si="33"/>
        <v>2026Q2</v>
      </c>
      <c r="D2105" s="67" t="str">
        <f ca="1">IF(C2105="Local Scrap","Closed",IFERROR(IF(A2105="kgb","Closed",IF(MID(C2105,5,1)="Q","Closed",LOOKUP(TODAY()-W2105, {0,31,91,181,366}, {"0-30天","31-90天","91-180天","181-365天","365天以上"}))), LOOKUP(TODAY()-Z2105, {0,31,91,181,366}, {"0-30天","31-90天","91-180天","181-365天","365天以上"})))</f>
        <v>Closed</v>
      </c>
      <c r="E2105" s="67" t="str" cm="1">
        <f t="array" ref="E2105">IF(A2105&lt;&gt;"kbb", "", IF(IFERROR(VALUE(V2105), 0)=MAX(INDEX(($A$2:$A$4929="kbb")*($L$2:$L$4929=L2105)*IFERROR(VALUE($V$2:$V$4929), 0), 0)), "最新", "歷史重複"))</f>
        <v>最新</v>
      </c>
      <c r="F2105" t="s">
        <v>9458</v>
      </c>
      <c r="G2105" t="s">
        <v>29</v>
      </c>
      <c r="H2105" t="s">
        <v>30</v>
      </c>
      <c r="I2105" t="s">
        <v>6154</v>
      </c>
      <c r="J2105" t="s">
        <v>9459</v>
      </c>
      <c r="K2105" t="s">
        <v>9460</v>
      </c>
      <c r="L2105" t="s">
        <v>9507</v>
      </c>
      <c r="M2105" t="s">
        <v>2536</v>
      </c>
      <c r="N2105" t="s">
        <v>1321</v>
      </c>
      <c r="O2105" t="s">
        <v>37</v>
      </c>
      <c r="P2105" t="s">
        <v>9507</v>
      </c>
      <c r="Q2105" t="s">
        <v>38</v>
      </c>
      <c r="R2105" t="s">
        <v>1881</v>
      </c>
      <c r="S2105" t="s">
        <v>9467</v>
      </c>
      <c r="T2105" t="s">
        <v>37</v>
      </c>
      <c r="U2105" t="s">
        <v>37</v>
      </c>
      <c r="V2105" t="s">
        <v>9508</v>
      </c>
      <c r="W2105" t="s">
        <v>692</v>
      </c>
      <c r="X2105" t="s">
        <v>114</v>
      </c>
      <c r="Y2105" t="s">
        <v>4537</v>
      </c>
      <c r="Z2105" t="s">
        <v>9509</v>
      </c>
      <c r="AA2105" t="s">
        <v>44</v>
      </c>
      <c r="AB2105" t="s">
        <v>44</v>
      </c>
      <c r="AC2105" t="s">
        <v>117</v>
      </c>
      <c r="AD2105" t="s">
        <v>1288</v>
      </c>
      <c r="AE2105" t="s">
        <v>37</v>
      </c>
      <c r="AF2105" t="s">
        <v>37</v>
      </c>
      <c r="AG2105" t="s">
        <v>37</v>
      </c>
      <c r="AH2105" t="s">
        <v>37</v>
      </c>
      <c r="AI2105" t="s">
        <v>37</v>
      </c>
    </row>
    <row r="2106" spans="1:35" ht="16.850000000000001" customHeight="1">
      <c r="A2106" s="65" t="str">
        <f>IF(L2106="","",IF(COUNTIF(Wip!K:K,L2106)=0,IF(W2106="","KGB","KBB"),IF(AND(_xlfn.IFNA(VLOOKUP(L2106,Wip!K:M,3,0),"")="Y",Q2106="MTCAPPLYCONF"),"On Hold",IF(W2106="","KGB","KBB"))))</f>
        <v>KGB</v>
      </c>
      <c r="B2106" s="65" t="str">
        <f>IF(A2106="on hold", "on hold",
 IF(A2106="KGB", "Standard Shipment",
  IF(IFERROR(IFERROR(VLOOKUP(L2106, List!D:J, 7, 0), VLOOKUP(L2106&amp;"", List!D:J, 7, 0)), 0)=0,
   IF(IFERROR(IFERROR(VLOOKUP(L2106, 'CND List'!$A:$C, 3, 0), VLOOKUP(L2106&amp;"", 'CND List'!$A:$C, 3, 0)), 0)=0,
    IF(A2106="KBB", "-", ""),
    IFERROR(VLOOKUP(L2106, 'CND List'!$A:$C, 3, 0), VLOOKUP(L2106&amp;"", 'CND List'!$A:$C, 3, 0))
   ),
   IFERROR(VLOOKUP(L2106, List!D:J, 7, 0), VLOOKUP(L2106&amp;"", List!D:J, 7, 0))
  )
 )
)</f>
        <v>Standard Shipment</v>
      </c>
      <c r="C2106" s="66" t="str">
        <f t="shared" si="33"/>
        <v>Standard Shipment</v>
      </c>
      <c r="D2106" s="67" t="str">
        <f ca="1">IF(C2106="Local Scrap","Closed",IFERROR(IF(A2106="kgb","Closed",IF(MID(C2106,5,1)="Q","Closed",LOOKUP(TODAY()-W2106, {0,31,91,181,366}, {"0-30天","31-90天","91-180天","181-365天","365天以上"}))), LOOKUP(TODAY()-Z2106, {0,31,91,181,366}, {"0-30天","31-90天","91-180天","181-365天","365天以上"})))</f>
        <v>Closed</v>
      </c>
      <c r="E2106" s="67" t="str" cm="1">
        <f t="array" ref="E2106">IF(A2106&lt;&gt;"kbb", "", IF(IFERROR(VALUE(V2106), 0)=MAX(INDEX(($A$2:$A$4929="kbb")*($L$2:$L$4929=L2106)*IFERROR(VALUE($V$2:$V$4929), 0), 0)), "最新", "歷史重複"))</f>
        <v/>
      </c>
      <c r="F2106" t="s">
        <v>9458</v>
      </c>
      <c r="G2106" t="s">
        <v>29</v>
      </c>
      <c r="H2106" t="s">
        <v>30</v>
      </c>
      <c r="I2106" t="s">
        <v>6154</v>
      </c>
      <c r="J2106" t="s">
        <v>9459</v>
      </c>
      <c r="K2106" t="s">
        <v>9460</v>
      </c>
      <c r="L2106" t="s">
        <v>9510</v>
      </c>
      <c r="M2106" t="s">
        <v>2703</v>
      </c>
      <c r="N2106" t="s">
        <v>1249</v>
      </c>
      <c r="O2106" t="s">
        <v>37</v>
      </c>
      <c r="P2106" t="s">
        <v>9511</v>
      </c>
      <c r="Q2106" t="s">
        <v>38</v>
      </c>
      <c r="R2106" t="s">
        <v>1881</v>
      </c>
      <c r="S2106" t="s">
        <v>9467</v>
      </c>
      <c r="T2106" t="s">
        <v>9512</v>
      </c>
      <c r="U2106" t="s">
        <v>8971</v>
      </c>
      <c r="V2106" t="s">
        <v>8971</v>
      </c>
      <c r="W2106" t="s">
        <v>37</v>
      </c>
      <c r="X2106" t="s">
        <v>37</v>
      </c>
      <c r="Y2106" t="s">
        <v>37</v>
      </c>
      <c r="Z2106" t="s">
        <v>9513</v>
      </c>
      <c r="AA2106" t="s">
        <v>44</v>
      </c>
      <c r="AB2106" t="s">
        <v>44</v>
      </c>
      <c r="AC2106" t="s">
        <v>45</v>
      </c>
      <c r="AD2106" t="s">
        <v>1257</v>
      </c>
      <c r="AE2106" t="s">
        <v>8973</v>
      </c>
      <c r="AF2106" t="s">
        <v>1730</v>
      </c>
      <c r="AG2106">
        <v>622300</v>
      </c>
      <c r="AH2106">
        <v>7</v>
      </c>
      <c r="AI2106">
        <v>7</v>
      </c>
    </row>
    <row r="2107" spans="1:35" ht="16.850000000000001" customHeight="1">
      <c r="A2107" s="65" t="str">
        <f>IF(L2107="","",IF(COUNTIF(Wip!K:K,L2107)=0,IF(W2107="","KGB","KBB"),IF(AND(_xlfn.IFNA(VLOOKUP(L2107,Wip!K:M,3,0),"")="Y",Q2107="MTCAPPLYCONF"),"On Hold",IF(W2107="","KGB","KBB"))))</f>
        <v>KGB</v>
      </c>
      <c r="B2107" s="65" t="str">
        <f>IF(A2107="on hold", "on hold",
 IF(A2107="KGB", "Standard Shipment",
  IF(IFERROR(IFERROR(VLOOKUP(L2107, List!D:J, 7, 0), VLOOKUP(L2107&amp;"", List!D:J, 7, 0)), 0)=0,
   IF(IFERROR(IFERROR(VLOOKUP(L2107, 'CND List'!$A:$C, 3, 0), VLOOKUP(L2107&amp;"", 'CND List'!$A:$C, 3, 0)), 0)=0,
    IF(A2107="KBB", "-", ""),
    IFERROR(VLOOKUP(L2107, 'CND List'!$A:$C, 3, 0), VLOOKUP(L2107&amp;"", 'CND List'!$A:$C, 3, 0))
   ),
   IFERROR(VLOOKUP(L2107, List!D:J, 7, 0), VLOOKUP(L2107&amp;"", List!D:J, 7, 0))
  )
 )
)</f>
        <v>Standard Shipment</v>
      </c>
      <c r="C2107" s="66" t="str">
        <f t="shared" ref="C2107:C2170" si="34">IF(A2107="on hold", "on hold", IF(B2107="on hold", "wait for return customer", IF(B2107="CND Sceond Pass", "Standard Shipment", IF(AND(A2107="kgb", OR(B2107="-", B2107="", B2107="#N/A")), "Standard Shipment", IF(AND(A2107="kbb", OR(B2107="-", B2107="", B2107="#N/A")), "wait for return customer", IF(OR(B2107="Local Scrap", B2107="SBF to be notified", B2107="VRAM is pending RTV", B2107="BU未結案"), B2107, IF(OR(B2107="scrap結案", B2107="良品結案", LEFT(B2107,2)="sc", LEFT(B2107,2)="良品"), "CND結案", IF(ISNUMBER(B2107), YEAR(B2107) &amp; "Q" &amp; INT((MONTH(B2107)+2)/3), IF(ISERROR(DATEVALUE(TEXT(B2107,"yyyy/mm/dd"))), IF(ISNA(B2107), "#N/A", B2107), YEAR(DATEVALUE(TEXT(B2107,"yyyy/mm/dd"))) &amp; "Q" &amp; INT((MONTH(DATEVALUE(TEXT(B2107,"yyyy/mm/dd")))+2)/3))))))))))</f>
        <v>Standard Shipment</v>
      </c>
      <c r="D2107" s="67" t="str">
        <f ca="1">IF(C2107="Local Scrap","Closed",IFERROR(IF(A2107="kgb","Closed",IF(MID(C2107,5,1)="Q","Closed",LOOKUP(TODAY()-W2107, {0,31,91,181,366}, {"0-30天","31-90天","91-180天","181-365天","365天以上"}))), LOOKUP(TODAY()-Z2107, {0,31,91,181,366}, {"0-30天","31-90天","91-180天","181-365天","365天以上"})))</f>
        <v>Closed</v>
      </c>
      <c r="E2107" s="67" t="str" cm="1">
        <f t="array" ref="E2107">IF(A2107&lt;&gt;"kbb", "", IF(IFERROR(VALUE(V2107), 0)=MAX(INDEX(($A$2:$A$4929="kbb")*($L$2:$L$4929=L2107)*IFERROR(VALUE($V$2:$V$4929), 0), 0)), "最新", "歷史重複"))</f>
        <v/>
      </c>
      <c r="F2107" t="s">
        <v>9458</v>
      </c>
      <c r="G2107" t="s">
        <v>29</v>
      </c>
      <c r="H2107" t="s">
        <v>30</v>
      </c>
      <c r="I2107" t="s">
        <v>6154</v>
      </c>
      <c r="J2107" t="s">
        <v>9459</v>
      </c>
      <c r="K2107" t="s">
        <v>9460</v>
      </c>
      <c r="L2107" t="s">
        <v>9514</v>
      </c>
      <c r="M2107" t="s">
        <v>1248</v>
      </c>
      <c r="N2107" t="s">
        <v>1249</v>
      </c>
      <c r="O2107" t="s">
        <v>37</v>
      </c>
      <c r="P2107" t="s">
        <v>9515</v>
      </c>
      <c r="Q2107" t="s">
        <v>38</v>
      </c>
      <c r="R2107" t="s">
        <v>1881</v>
      </c>
      <c r="S2107" t="s">
        <v>9467</v>
      </c>
      <c r="T2107" t="s">
        <v>9516</v>
      </c>
      <c r="U2107" t="s">
        <v>8971</v>
      </c>
      <c r="V2107" t="s">
        <v>8971</v>
      </c>
      <c r="W2107" t="s">
        <v>37</v>
      </c>
      <c r="X2107" t="s">
        <v>37</v>
      </c>
      <c r="Y2107" t="s">
        <v>37</v>
      </c>
      <c r="Z2107" t="s">
        <v>9517</v>
      </c>
      <c r="AA2107" t="s">
        <v>44</v>
      </c>
      <c r="AB2107" t="s">
        <v>44</v>
      </c>
      <c r="AC2107" t="s">
        <v>45</v>
      </c>
      <c r="AD2107" t="s">
        <v>1257</v>
      </c>
      <c r="AE2107" t="s">
        <v>8973</v>
      </c>
      <c r="AF2107" t="s">
        <v>2317</v>
      </c>
      <c r="AG2107">
        <v>622300</v>
      </c>
      <c r="AH2107">
        <v>6.9</v>
      </c>
      <c r="AI2107">
        <v>6.9</v>
      </c>
    </row>
    <row r="2108" spans="1:35" ht="16.850000000000001" customHeight="1">
      <c r="A2108" s="65" t="str">
        <f>IF(L2108="","",IF(COUNTIF(Wip!K:K,L2108)=0,IF(W2108="","KGB","KBB"),IF(AND(_xlfn.IFNA(VLOOKUP(L2108,Wip!K:M,3,0),"")="Y",Q2108="MTCAPPLYCONF"),"On Hold",IF(W2108="","KGB","KBB"))))</f>
        <v>KGB</v>
      </c>
      <c r="B2108" s="65" t="str">
        <f>IF(A2108="on hold", "on hold",
 IF(A2108="KGB", "Standard Shipment",
  IF(IFERROR(IFERROR(VLOOKUP(L2108, List!D:J, 7, 0), VLOOKUP(L2108&amp;"", List!D:J, 7, 0)), 0)=0,
   IF(IFERROR(IFERROR(VLOOKUP(L2108, 'CND List'!$A:$C, 3, 0), VLOOKUP(L2108&amp;"", 'CND List'!$A:$C, 3, 0)), 0)=0,
    IF(A2108="KBB", "-", ""),
    IFERROR(VLOOKUP(L2108, 'CND List'!$A:$C, 3, 0), VLOOKUP(L2108&amp;"", 'CND List'!$A:$C, 3, 0))
   ),
   IFERROR(VLOOKUP(L2108, List!D:J, 7, 0), VLOOKUP(L2108&amp;"", List!D:J, 7, 0))
  )
 )
)</f>
        <v>Standard Shipment</v>
      </c>
      <c r="C2108" s="66" t="str">
        <f t="shared" si="34"/>
        <v>Standard Shipment</v>
      </c>
      <c r="D2108" s="67" t="str">
        <f ca="1">IF(C2108="Local Scrap","Closed",IFERROR(IF(A2108="kgb","Closed",IF(MID(C2108,5,1)="Q","Closed",LOOKUP(TODAY()-W2108, {0,31,91,181,366}, {"0-30天","31-90天","91-180天","181-365天","365天以上"}))), LOOKUP(TODAY()-Z2108, {0,31,91,181,366}, {"0-30天","31-90天","91-180天","181-365天","365天以上"})))</f>
        <v>Closed</v>
      </c>
      <c r="E2108" s="67" t="str" cm="1">
        <f t="array" ref="E2108">IF(A2108&lt;&gt;"kbb", "", IF(IFERROR(VALUE(V2108), 0)=MAX(INDEX(($A$2:$A$4929="kbb")*($L$2:$L$4929=L2108)*IFERROR(VALUE($V$2:$V$4929), 0), 0)), "最新", "歷史重複"))</f>
        <v/>
      </c>
      <c r="F2108" t="s">
        <v>9458</v>
      </c>
      <c r="G2108" t="s">
        <v>29</v>
      </c>
      <c r="H2108" t="s">
        <v>30</v>
      </c>
      <c r="I2108" t="s">
        <v>6154</v>
      </c>
      <c r="J2108" t="s">
        <v>9459</v>
      </c>
      <c r="K2108" t="s">
        <v>9460</v>
      </c>
      <c r="L2108" t="s">
        <v>9518</v>
      </c>
      <c r="M2108" t="s">
        <v>2703</v>
      </c>
      <c r="N2108" t="s">
        <v>1249</v>
      </c>
      <c r="O2108" t="s">
        <v>37</v>
      </c>
      <c r="P2108" t="s">
        <v>9519</v>
      </c>
      <c r="Q2108" t="s">
        <v>38</v>
      </c>
      <c r="R2108" t="s">
        <v>1881</v>
      </c>
      <c r="S2108" t="s">
        <v>9520</v>
      </c>
      <c r="T2108" t="s">
        <v>9521</v>
      </c>
      <c r="U2108" t="s">
        <v>8971</v>
      </c>
      <c r="V2108" t="s">
        <v>8971</v>
      </c>
      <c r="W2108" t="s">
        <v>37</v>
      </c>
      <c r="X2108" t="s">
        <v>37</v>
      </c>
      <c r="Y2108" t="s">
        <v>37</v>
      </c>
      <c r="Z2108" t="s">
        <v>9522</v>
      </c>
      <c r="AA2108" t="s">
        <v>44</v>
      </c>
      <c r="AB2108" t="s">
        <v>44</v>
      </c>
      <c r="AC2108" t="s">
        <v>45</v>
      </c>
      <c r="AD2108" t="s">
        <v>1257</v>
      </c>
      <c r="AE2108" t="s">
        <v>8973</v>
      </c>
      <c r="AF2108" t="s">
        <v>1730</v>
      </c>
      <c r="AG2108">
        <v>622300</v>
      </c>
      <c r="AH2108">
        <v>7</v>
      </c>
      <c r="AI2108">
        <v>7</v>
      </c>
    </row>
    <row r="2109" spans="1:35" ht="16.850000000000001" customHeight="1">
      <c r="A2109" s="65" t="str">
        <f>IF(L2109="","",IF(COUNTIF(Wip!K:K,L2109)=0,IF(W2109="","KGB","KBB"),IF(AND(_xlfn.IFNA(VLOOKUP(L2109,Wip!K:M,3,0),"")="Y",Q2109="MTCAPPLYCONF"),"On Hold",IF(W2109="","KGB","KBB"))))</f>
        <v>KBB</v>
      </c>
      <c r="B2109" s="65">
        <f>IF(A2109="on hold", "on hold",
 IF(A2109="KGB", "Standard Shipment",
  IF(IFERROR(IFERROR(VLOOKUP(L2109, List!D:J, 7, 0), VLOOKUP(L2109&amp;"", List!D:J, 7, 0)), 0)=0,
   IF(IFERROR(IFERROR(VLOOKUP(L2109, 'CND List'!$A:$C, 3, 0), VLOOKUP(L2109&amp;"", 'CND List'!$A:$C, 3, 0)), 0)=0,
    IF(A2109="KBB", "-", ""),
    IFERROR(VLOOKUP(L2109, 'CND List'!$A:$C, 3, 0), VLOOKUP(L2109&amp;"", 'CND List'!$A:$C, 3, 0))
   ),
   IFERROR(VLOOKUP(L2109, List!D:J, 7, 0), VLOOKUP(L2109&amp;"", List!D:J, 7, 0))
  )
 )
)</f>
        <v>46126</v>
      </c>
      <c r="C2109" s="66" t="str">
        <f t="shared" si="34"/>
        <v>2026Q2</v>
      </c>
      <c r="D2109" s="67" t="str">
        <f ca="1">IF(C2109="Local Scrap","Closed",IFERROR(IF(A2109="kgb","Closed",IF(MID(C2109,5,1)="Q","Closed",LOOKUP(TODAY()-W2109, {0,31,91,181,366}, {"0-30天","31-90天","91-180天","181-365天","365天以上"}))), LOOKUP(TODAY()-Z2109, {0,31,91,181,366}, {"0-30天","31-90天","91-180天","181-365天","365天以上"})))</f>
        <v>Closed</v>
      </c>
      <c r="E2109" s="67" t="str" cm="1">
        <f t="array" ref="E2109">IF(A2109&lt;&gt;"kbb", "", IF(IFERROR(VALUE(V2109), 0)=MAX(INDEX(($A$2:$A$4929="kbb")*($L$2:$L$4929=L2109)*IFERROR(VALUE($V$2:$V$4929), 0), 0)), "最新", "歷史重複"))</f>
        <v>最新</v>
      </c>
      <c r="F2109" t="s">
        <v>9458</v>
      </c>
      <c r="G2109" t="s">
        <v>29</v>
      </c>
      <c r="H2109" t="s">
        <v>30</v>
      </c>
      <c r="I2109" t="s">
        <v>6154</v>
      </c>
      <c r="J2109" t="s">
        <v>9459</v>
      </c>
      <c r="K2109" t="s">
        <v>9460</v>
      </c>
      <c r="L2109" t="s">
        <v>9523</v>
      </c>
      <c r="M2109" t="s">
        <v>1376</v>
      </c>
      <c r="N2109" t="s">
        <v>1283</v>
      </c>
      <c r="O2109" t="s">
        <v>37</v>
      </c>
      <c r="P2109" t="s">
        <v>9523</v>
      </c>
      <c r="Q2109" t="s">
        <v>38</v>
      </c>
      <c r="R2109" t="s">
        <v>1881</v>
      </c>
      <c r="S2109" t="s">
        <v>9520</v>
      </c>
      <c r="T2109" t="s">
        <v>37</v>
      </c>
      <c r="U2109" t="s">
        <v>37</v>
      </c>
      <c r="V2109" t="s">
        <v>9524</v>
      </c>
      <c r="W2109" t="s">
        <v>1157</v>
      </c>
      <c r="X2109" t="s">
        <v>114</v>
      </c>
      <c r="Y2109" t="s">
        <v>9525</v>
      </c>
      <c r="Z2109" t="s">
        <v>9526</v>
      </c>
      <c r="AA2109" t="s">
        <v>44</v>
      </c>
      <c r="AB2109" t="s">
        <v>44</v>
      </c>
      <c r="AC2109" t="s">
        <v>117</v>
      </c>
      <c r="AD2109" t="s">
        <v>1288</v>
      </c>
      <c r="AE2109" t="s">
        <v>37</v>
      </c>
      <c r="AF2109" t="s">
        <v>37</v>
      </c>
      <c r="AG2109" t="s">
        <v>37</v>
      </c>
      <c r="AH2109" t="s">
        <v>37</v>
      </c>
      <c r="AI2109" t="s">
        <v>37</v>
      </c>
    </row>
    <row r="2110" spans="1:35" ht="16.850000000000001" customHeight="1">
      <c r="A2110" s="65" t="str">
        <f>IF(L2110="","",IF(COUNTIF(Wip!K:K,L2110)=0,IF(W2110="","KGB","KBB"),IF(AND(_xlfn.IFNA(VLOOKUP(L2110,Wip!K:M,3,0),"")="Y",Q2110="MTCAPPLYCONF"),"On Hold",IF(W2110="","KGB","KBB"))))</f>
        <v>KGB</v>
      </c>
      <c r="B2110" s="65" t="str">
        <f>IF(A2110="on hold", "on hold",
 IF(A2110="KGB", "Standard Shipment",
  IF(IFERROR(IFERROR(VLOOKUP(L2110, List!D:J, 7, 0), VLOOKUP(L2110&amp;"", List!D:J, 7, 0)), 0)=0,
   IF(IFERROR(IFERROR(VLOOKUP(L2110, 'CND List'!$A:$C, 3, 0), VLOOKUP(L2110&amp;"", 'CND List'!$A:$C, 3, 0)), 0)=0,
    IF(A2110="KBB", "-", ""),
    IFERROR(VLOOKUP(L2110, 'CND List'!$A:$C, 3, 0), VLOOKUP(L2110&amp;"", 'CND List'!$A:$C, 3, 0))
   ),
   IFERROR(VLOOKUP(L2110, List!D:J, 7, 0), VLOOKUP(L2110&amp;"", List!D:J, 7, 0))
  )
 )
)</f>
        <v>Standard Shipment</v>
      </c>
      <c r="C2110" s="66" t="str">
        <f t="shared" si="34"/>
        <v>Standard Shipment</v>
      </c>
      <c r="D2110" s="67" t="str">
        <f ca="1">IF(C2110="Local Scrap","Closed",IFERROR(IF(A2110="kgb","Closed",IF(MID(C2110,5,1)="Q","Closed",LOOKUP(TODAY()-W2110, {0,31,91,181,366}, {"0-30天","31-90天","91-180天","181-365天","365天以上"}))), LOOKUP(TODAY()-Z2110, {0,31,91,181,366}, {"0-30天","31-90天","91-180天","181-365天","365天以上"})))</f>
        <v>Closed</v>
      </c>
      <c r="E2110" s="67" t="str" cm="1">
        <f t="array" ref="E2110">IF(A2110&lt;&gt;"kbb", "", IF(IFERROR(VALUE(V2110), 0)=MAX(INDEX(($A$2:$A$4929="kbb")*($L$2:$L$4929=L2110)*IFERROR(VALUE($V$2:$V$4929), 0), 0)), "最新", "歷史重複"))</f>
        <v/>
      </c>
      <c r="F2110" t="s">
        <v>9458</v>
      </c>
      <c r="G2110" t="s">
        <v>29</v>
      </c>
      <c r="H2110" t="s">
        <v>30</v>
      </c>
      <c r="I2110" t="s">
        <v>6154</v>
      </c>
      <c r="J2110" t="s">
        <v>9459</v>
      </c>
      <c r="K2110" t="s">
        <v>9460</v>
      </c>
      <c r="L2110" t="s">
        <v>9527</v>
      </c>
      <c r="M2110" t="s">
        <v>2278</v>
      </c>
      <c r="N2110" t="s">
        <v>1843</v>
      </c>
      <c r="O2110" t="s">
        <v>37</v>
      </c>
      <c r="P2110" t="s">
        <v>9528</v>
      </c>
      <c r="Q2110" t="s">
        <v>38</v>
      </c>
      <c r="R2110" t="s">
        <v>1881</v>
      </c>
      <c r="S2110" t="s">
        <v>9529</v>
      </c>
      <c r="T2110" t="s">
        <v>9530</v>
      </c>
      <c r="U2110" t="s">
        <v>9278</v>
      </c>
      <c r="V2110" t="s">
        <v>9278</v>
      </c>
      <c r="W2110" t="s">
        <v>37</v>
      </c>
      <c r="X2110" t="s">
        <v>37</v>
      </c>
      <c r="Y2110" t="s">
        <v>37</v>
      </c>
      <c r="Z2110" t="s">
        <v>9531</v>
      </c>
      <c r="AA2110" t="s">
        <v>44</v>
      </c>
      <c r="AB2110" t="s">
        <v>44</v>
      </c>
      <c r="AC2110" t="s">
        <v>45</v>
      </c>
      <c r="AD2110" t="s">
        <v>1847</v>
      </c>
      <c r="AE2110" t="s">
        <v>9280</v>
      </c>
      <c r="AF2110" t="s">
        <v>1918</v>
      </c>
      <c r="AG2110">
        <v>622334</v>
      </c>
      <c r="AH2110">
        <v>5.4</v>
      </c>
      <c r="AI2110">
        <v>5.4</v>
      </c>
    </row>
    <row r="2111" spans="1:35" ht="16.850000000000001" customHeight="1">
      <c r="A2111" s="65" t="str">
        <f>IF(L2111="","",IF(COUNTIF(Wip!K:K,L2111)=0,IF(W2111="","KGB","KBB"),IF(AND(_xlfn.IFNA(VLOOKUP(L2111,Wip!K:M,3,0),"")="Y",Q2111="MTCAPPLYCONF"),"On Hold",IF(W2111="","KGB","KBB"))))</f>
        <v>KBB</v>
      </c>
      <c r="B2111" s="65" t="str">
        <f>IF(A2111="on hold", "on hold",
 IF(A2111="KGB", "Standard Shipment",
  IF(IFERROR(IFERROR(VLOOKUP(L2111, List!D:J, 7, 0), VLOOKUP(L2111&amp;"", List!D:J, 7, 0)), 0)=0,
   IF(IFERROR(IFERROR(VLOOKUP(L2111, 'CND List'!$A:$C, 3, 0), VLOOKUP(L2111&amp;"", 'CND List'!$A:$C, 3, 0)), 0)=0,
    IF(A2111="KBB", "-", ""),
    IFERROR(VLOOKUP(L2111, 'CND List'!$A:$C, 3, 0), VLOOKUP(L2111&amp;"", 'CND List'!$A:$C, 3, 0))
   ),
   IFERROR(VLOOKUP(L2111, List!D:J, 7, 0), VLOOKUP(L2111&amp;"", List!D:J, 7, 0))
  )
 )
)</f>
        <v>-</v>
      </c>
      <c r="C2111" s="66" t="str">
        <f t="shared" si="34"/>
        <v>wait for return customer</v>
      </c>
      <c r="D2111" s="67" t="str">
        <f ca="1">IF(C2111="Local Scrap","Closed",IFERROR(IF(A2111="kgb","Closed",IF(MID(C2111,5,1)="Q","Closed",LOOKUP(TODAY()-W2111, {0,31,91,181,366}, {"0-30天","31-90天","91-180天","181-365天","365天以上"}))), LOOKUP(TODAY()-Z2111, {0,31,91,181,366}, {"0-30天","31-90天","91-180天","181-365天","365天以上"})))</f>
        <v>181-365天</v>
      </c>
      <c r="E2111" s="67" t="str" cm="1">
        <f t="array" ref="E2111">IF(A2111&lt;&gt;"kbb", "", IF(IFERROR(VALUE(V2111), 0)=MAX(INDEX(($A$2:$A$4929="kbb")*($L$2:$L$4929=L2111)*IFERROR(VALUE($V$2:$V$4929), 0), 0)), "最新", "歷史重複"))</f>
        <v>最新</v>
      </c>
      <c r="F2111" t="s">
        <v>9458</v>
      </c>
      <c r="G2111" t="s">
        <v>29</v>
      </c>
      <c r="H2111" t="s">
        <v>30</v>
      </c>
      <c r="I2111" t="s">
        <v>6154</v>
      </c>
      <c r="J2111" t="s">
        <v>9459</v>
      </c>
      <c r="K2111" t="s">
        <v>9460</v>
      </c>
      <c r="L2111" t="s">
        <v>9532</v>
      </c>
      <c r="M2111" t="s">
        <v>2359</v>
      </c>
      <c r="N2111" t="s">
        <v>2360</v>
      </c>
      <c r="O2111" t="s">
        <v>37</v>
      </c>
      <c r="P2111" t="s">
        <v>9532</v>
      </c>
      <c r="Q2111" t="s">
        <v>38</v>
      </c>
      <c r="R2111" t="s">
        <v>39</v>
      </c>
      <c r="S2111" t="s">
        <v>9529</v>
      </c>
      <c r="T2111" t="s">
        <v>37</v>
      </c>
      <c r="U2111" t="s">
        <v>37</v>
      </c>
      <c r="V2111" t="s">
        <v>9533</v>
      </c>
      <c r="W2111" t="s">
        <v>517</v>
      </c>
      <c r="X2111" t="s">
        <v>114</v>
      </c>
      <c r="Y2111" t="s">
        <v>518</v>
      </c>
      <c r="Z2111" t="s">
        <v>9534</v>
      </c>
      <c r="AA2111" t="s">
        <v>44</v>
      </c>
      <c r="AB2111" t="s">
        <v>44</v>
      </c>
      <c r="AC2111" t="s">
        <v>117</v>
      </c>
      <c r="AD2111" t="s">
        <v>1532</v>
      </c>
      <c r="AE2111" t="s">
        <v>37</v>
      </c>
      <c r="AF2111" t="s">
        <v>37</v>
      </c>
      <c r="AG2111" t="s">
        <v>37</v>
      </c>
      <c r="AH2111" t="s">
        <v>37</v>
      </c>
      <c r="AI2111" t="s">
        <v>37</v>
      </c>
    </row>
    <row r="2112" spans="1:35" ht="16.850000000000001" customHeight="1">
      <c r="A2112" s="65" t="str">
        <f>IF(L2112="","",IF(COUNTIF(Wip!K:K,L2112)=0,IF(W2112="","KGB","KBB"),IF(AND(_xlfn.IFNA(VLOOKUP(L2112,Wip!K:M,3,0),"")="Y",Q2112="MTCAPPLYCONF"),"On Hold",IF(W2112="","KGB","KBB"))))</f>
        <v>KGB</v>
      </c>
      <c r="B2112" s="65" t="str">
        <f>IF(A2112="on hold", "on hold",
 IF(A2112="KGB", "Standard Shipment",
  IF(IFERROR(IFERROR(VLOOKUP(L2112, List!D:J, 7, 0), VLOOKUP(L2112&amp;"", List!D:J, 7, 0)), 0)=0,
   IF(IFERROR(IFERROR(VLOOKUP(L2112, 'CND List'!$A:$C, 3, 0), VLOOKUP(L2112&amp;"", 'CND List'!$A:$C, 3, 0)), 0)=0,
    IF(A2112="KBB", "-", ""),
    IFERROR(VLOOKUP(L2112, 'CND List'!$A:$C, 3, 0), VLOOKUP(L2112&amp;"", 'CND List'!$A:$C, 3, 0))
   ),
   IFERROR(VLOOKUP(L2112, List!D:J, 7, 0), VLOOKUP(L2112&amp;"", List!D:J, 7, 0))
  )
 )
)</f>
        <v>Standard Shipment</v>
      </c>
      <c r="C2112" s="66" t="str">
        <f t="shared" si="34"/>
        <v>Standard Shipment</v>
      </c>
      <c r="D2112" s="67" t="str">
        <f ca="1">IF(C2112="Local Scrap","Closed",IFERROR(IF(A2112="kgb","Closed",IF(MID(C2112,5,1)="Q","Closed",LOOKUP(TODAY()-W2112, {0,31,91,181,366}, {"0-30天","31-90天","91-180天","181-365天","365天以上"}))), LOOKUP(TODAY()-Z2112, {0,31,91,181,366}, {"0-30天","31-90天","91-180天","181-365天","365天以上"})))</f>
        <v>Closed</v>
      </c>
      <c r="E2112" s="67" t="str" cm="1">
        <f t="array" ref="E2112">IF(A2112&lt;&gt;"kbb", "", IF(IFERROR(VALUE(V2112), 0)=MAX(INDEX(($A$2:$A$4929="kbb")*($L$2:$L$4929=L2112)*IFERROR(VALUE($V$2:$V$4929), 0), 0)), "最新", "歷史重複"))</f>
        <v/>
      </c>
      <c r="F2112" t="s">
        <v>9458</v>
      </c>
      <c r="G2112" t="s">
        <v>29</v>
      </c>
      <c r="H2112" t="s">
        <v>30</v>
      </c>
      <c r="I2112" t="s">
        <v>6154</v>
      </c>
      <c r="J2112" t="s">
        <v>9459</v>
      </c>
      <c r="K2112" t="s">
        <v>9460</v>
      </c>
      <c r="L2112" t="s">
        <v>9535</v>
      </c>
      <c r="M2112" t="s">
        <v>2278</v>
      </c>
      <c r="N2112" t="s">
        <v>1843</v>
      </c>
      <c r="O2112" t="s">
        <v>37</v>
      </c>
      <c r="P2112" t="s">
        <v>9536</v>
      </c>
      <c r="Q2112" t="s">
        <v>38</v>
      </c>
      <c r="R2112" t="s">
        <v>1881</v>
      </c>
      <c r="S2112" t="s">
        <v>9529</v>
      </c>
      <c r="T2112" t="s">
        <v>9537</v>
      </c>
      <c r="U2112" t="s">
        <v>9114</v>
      </c>
      <c r="V2112" t="s">
        <v>9114</v>
      </c>
      <c r="W2112" t="s">
        <v>37</v>
      </c>
      <c r="X2112" t="s">
        <v>37</v>
      </c>
      <c r="Y2112" t="s">
        <v>37</v>
      </c>
      <c r="Z2112" t="s">
        <v>9538</v>
      </c>
      <c r="AA2112" t="s">
        <v>44</v>
      </c>
      <c r="AB2112" t="s">
        <v>44</v>
      </c>
      <c r="AC2112" t="s">
        <v>45</v>
      </c>
      <c r="AD2112" t="s">
        <v>1847</v>
      </c>
      <c r="AE2112" t="s">
        <v>9116</v>
      </c>
      <c r="AF2112" t="s">
        <v>1730</v>
      </c>
      <c r="AG2112">
        <v>622367</v>
      </c>
      <c r="AH2112">
        <v>4.9000000000000004</v>
      </c>
      <c r="AI2112">
        <v>4.9000000000000004</v>
      </c>
    </row>
    <row r="2113" spans="1:35" ht="16.850000000000001" customHeight="1">
      <c r="A2113" s="65" t="str">
        <f>IF(L2113="","",IF(COUNTIF(Wip!K:K,L2113)=0,IF(W2113="","KGB","KBB"),IF(AND(_xlfn.IFNA(VLOOKUP(L2113,Wip!K:M,3,0),"")="Y",Q2113="MTCAPPLYCONF"),"On Hold",IF(W2113="","KGB","KBB"))))</f>
        <v>KGB</v>
      </c>
      <c r="B2113" s="65" t="str">
        <f>IF(A2113="on hold", "on hold",
 IF(A2113="KGB", "Standard Shipment",
  IF(IFERROR(IFERROR(VLOOKUP(L2113, List!D:J, 7, 0), VLOOKUP(L2113&amp;"", List!D:J, 7, 0)), 0)=0,
   IF(IFERROR(IFERROR(VLOOKUP(L2113, 'CND List'!$A:$C, 3, 0), VLOOKUP(L2113&amp;"", 'CND List'!$A:$C, 3, 0)), 0)=0,
    IF(A2113="KBB", "-", ""),
    IFERROR(VLOOKUP(L2113, 'CND List'!$A:$C, 3, 0), VLOOKUP(L2113&amp;"", 'CND List'!$A:$C, 3, 0))
   ),
   IFERROR(VLOOKUP(L2113, List!D:J, 7, 0), VLOOKUP(L2113&amp;"", List!D:J, 7, 0))
  )
 )
)</f>
        <v>Standard Shipment</v>
      </c>
      <c r="C2113" s="66" t="str">
        <f t="shared" si="34"/>
        <v>Standard Shipment</v>
      </c>
      <c r="D2113" s="67" t="str">
        <f ca="1">IF(C2113="Local Scrap","Closed",IFERROR(IF(A2113="kgb","Closed",IF(MID(C2113,5,1)="Q","Closed",LOOKUP(TODAY()-W2113, {0,31,91,181,366}, {"0-30天","31-90天","91-180天","181-365天","365天以上"}))), LOOKUP(TODAY()-Z2113, {0,31,91,181,366}, {"0-30天","31-90天","91-180天","181-365天","365天以上"})))</f>
        <v>Closed</v>
      </c>
      <c r="E2113" s="67" t="str" cm="1">
        <f t="array" ref="E2113">IF(A2113&lt;&gt;"kbb", "", IF(IFERROR(VALUE(V2113), 0)=MAX(INDEX(($A$2:$A$4929="kbb")*($L$2:$L$4929=L2113)*IFERROR(VALUE($V$2:$V$4929), 0), 0)), "最新", "歷史重複"))</f>
        <v/>
      </c>
      <c r="F2113" t="s">
        <v>9458</v>
      </c>
      <c r="G2113" t="s">
        <v>29</v>
      </c>
      <c r="H2113" t="s">
        <v>30</v>
      </c>
      <c r="I2113" t="s">
        <v>6154</v>
      </c>
      <c r="J2113" t="s">
        <v>9459</v>
      </c>
      <c r="K2113" t="s">
        <v>9460</v>
      </c>
      <c r="L2113" t="s">
        <v>9539</v>
      </c>
      <c r="M2113" t="s">
        <v>2340</v>
      </c>
      <c r="N2113" t="s">
        <v>1843</v>
      </c>
      <c r="O2113" t="s">
        <v>37</v>
      </c>
      <c r="P2113" t="s">
        <v>9540</v>
      </c>
      <c r="Q2113" t="s">
        <v>38</v>
      </c>
      <c r="R2113" t="s">
        <v>1881</v>
      </c>
      <c r="S2113" t="s">
        <v>9529</v>
      </c>
      <c r="T2113" t="s">
        <v>9541</v>
      </c>
      <c r="U2113" t="s">
        <v>9114</v>
      </c>
      <c r="V2113" t="s">
        <v>9114</v>
      </c>
      <c r="W2113" t="s">
        <v>37</v>
      </c>
      <c r="X2113" t="s">
        <v>37</v>
      </c>
      <c r="Y2113" t="s">
        <v>37</v>
      </c>
      <c r="Z2113" t="s">
        <v>9542</v>
      </c>
      <c r="AA2113" t="s">
        <v>44</v>
      </c>
      <c r="AB2113" t="s">
        <v>44</v>
      </c>
      <c r="AC2113" t="s">
        <v>45</v>
      </c>
      <c r="AD2113" t="s">
        <v>1847</v>
      </c>
      <c r="AE2113" t="s">
        <v>9543</v>
      </c>
      <c r="AF2113" t="s">
        <v>2526</v>
      </c>
      <c r="AG2113">
        <v>622367</v>
      </c>
      <c r="AH2113">
        <v>5.2</v>
      </c>
      <c r="AI2113">
        <v>5.2</v>
      </c>
    </row>
    <row r="2114" spans="1:35" ht="16.850000000000001" customHeight="1">
      <c r="A2114" s="65" t="str">
        <f>IF(L2114="","",IF(COUNTIF(Wip!K:K,L2114)=0,IF(W2114="","KGB","KBB"),IF(AND(_xlfn.IFNA(VLOOKUP(L2114,Wip!K:M,3,0),"")="Y",Q2114="MTCAPPLYCONF"),"On Hold",IF(W2114="","KGB","KBB"))))</f>
        <v>KGB</v>
      </c>
      <c r="B2114" s="65" t="str">
        <f>IF(A2114="on hold", "on hold",
 IF(A2114="KGB", "Standard Shipment",
  IF(IFERROR(IFERROR(VLOOKUP(L2114, List!D:J, 7, 0), VLOOKUP(L2114&amp;"", List!D:J, 7, 0)), 0)=0,
   IF(IFERROR(IFERROR(VLOOKUP(L2114, 'CND List'!$A:$C, 3, 0), VLOOKUP(L2114&amp;"", 'CND List'!$A:$C, 3, 0)), 0)=0,
    IF(A2114="KBB", "-", ""),
    IFERROR(VLOOKUP(L2114, 'CND List'!$A:$C, 3, 0), VLOOKUP(L2114&amp;"", 'CND List'!$A:$C, 3, 0))
   ),
   IFERROR(VLOOKUP(L2114, List!D:J, 7, 0), VLOOKUP(L2114&amp;"", List!D:J, 7, 0))
  )
 )
)</f>
        <v>Standard Shipment</v>
      </c>
      <c r="C2114" s="66" t="str">
        <f t="shared" si="34"/>
        <v>Standard Shipment</v>
      </c>
      <c r="D2114" s="67" t="str">
        <f ca="1">IF(C2114="Local Scrap","Closed",IFERROR(IF(A2114="kgb","Closed",IF(MID(C2114,5,1)="Q","Closed",LOOKUP(TODAY()-W2114, {0,31,91,181,366}, {"0-30天","31-90天","91-180天","181-365天","365天以上"}))), LOOKUP(TODAY()-Z2114, {0,31,91,181,366}, {"0-30天","31-90天","91-180天","181-365天","365天以上"})))</f>
        <v>Closed</v>
      </c>
      <c r="E2114" s="67" t="str" cm="1">
        <f t="array" ref="E2114">IF(A2114&lt;&gt;"kbb", "", IF(IFERROR(VALUE(V2114), 0)=MAX(INDEX(($A$2:$A$4929="kbb")*($L$2:$L$4929=L2114)*IFERROR(VALUE($V$2:$V$4929), 0), 0)), "最新", "歷史重複"))</f>
        <v/>
      </c>
      <c r="F2114" t="s">
        <v>9458</v>
      </c>
      <c r="G2114" t="s">
        <v>29</v>
      </c>
      <c r="H2114" t="s">
        <v>30</v>
      </c>
      <c r="I2114" t="s">
        <v>6154</v>
      </c>
      <c r="J2114" t="s">
        <v>9459</v>
      </c>
      <c r="K2114" t="s">
        <v>9460</v>
      </c>
      <c r="L2114" t="s">
        <v>9544</v>
      </c>
      <c r="M2114" t="s">
        <v>2359</v>
      </c>
      <c r="N2114" t="s">
        <v>2360</v>
      </c>
      <c r="O2114" t="s">
        <v>37</v>
      </c>
      <c r="P2114" t="s">
        <v>9545</v>
      </c>
      <c r="Q2114" t="s">
        <v>38</v>
      </c>
      <c r="R2114" t="s">
        <v>1881</v>
      </c>
      <c r="S2114" t="s">
        <v>9529</v>
      </c>
      <c r="T2114" t="s">
        <v>9546</v>
      </c>
      <c r="U2114" t="s">
        <v>9114</v>
      </c>
      <c r="V2114" t="s">
        <v>9114</v>
      </c>
      <c r="W2114" t="s">
        <v>37</v>
      </c>
      <c r="X2114" t="s">
        <v>37</v>
      </c>
      <c r="Y2114" t="s">
        <v>37</v>
      </c>
      <c r="Z2114" t="s">
        <v>9547</v>
      </c>
      <c r="AA2114" t="s">
        <v>44</v>
      </c>
      <c r="AB2114" t="s">
        <v>44</v>
      </c>
      <c r="AC2114" t="s">
        <v>45</v>
      </c>
      <c r="AD2114" t="s">
        <v>1532</v>
      </c>
      <c r="AE2114" t="s">
        <v>9543</v>
      </c>
      <c r="AF2114" t="s">
        <v>4852</v>
      </c>
      <c r="AG2114">
        <v>622367</v>
      </c>
      <c r="AH2114">
        <v>7.6</v>
      </c>
      <c r="AI2114">
        <v>2.2999999999999998</v>
      </c>
    </row>
    <row r="2115" spans="1:35" ht="16.850000000000001" customHeight="1">
      <c r="A2115" s="65" t="str">
        <f>IF(L2115="","",IF(COUNTIF(Wip!K:K,L2115)=0,IF(W2115="","KGB","KBB"),IF(AND(_xlfn.IFNA(VLOOKUP(L2115,Wip!K:M,3,0),"")="Y",Q2115="MTCAPPLYCONF"),"On Hold",IF(W2115="","KGB","KBB"))))</f>
        <v>KGB</v>
      </c>
      <c r="B2115" s="65" t="str">
        <f>IF(A2115="on hold", "on hold",
 IF(A2115="KGB", "Standard Shipment",
  IF(IFERROR(IFERROR(VLOOKUP(L2115, List!D:J, 7, 0), VLOOKUP(L2115&amp;"", List!D:J, 7, 0)), 0)=0,
   IF(IFERROR(IFERROR(VLOOKUP(L2115, 'CND List'!$A:$C, 3, 0), VLOOKUP(L2115&amp;"", 'CND List'!$A:$C, 3, 0)), 0)=0,
    IF(A2115="KBB", "-", ""),
    IFERROR(VLOOKUP(L2115, 'CND List'!$A:$C, 3, 0), VLOOKUP(L2115&amp;"", 'CND List'!$A:$C, 3, 0))
   ),
   IFERROR(VLOOKUP(L2115, List!D:J, 7, 0), VLOOKUP(L2115&amp;"", List!D:J, 7, 0))
  )
 )
)</f>
        <v>Standard Shipment</v>
      </c>
      <c r="C2115" s="66" t="str">
        <f t="shared" si="34"/>
        <v>Standard Shipment</v>
      </c>
      <c r="D2115" s="67" t="str">
        <f ca="1">IF(C2115="Local Scrap","Closed",IFERROR(IF(A2115="kgb","Closed",IF(MID(C2115,5,1)="Q","Closed",LOOKUP(TODAY()-W2115, {0,31,91,181,366}, {"0-30天","31-90天","91-180天","181-365天","365天以上"}))), LOOKUP(TODAY()-Z2115, {0,31,91,181,366}, {"0-30天","31-90天","91-180天","181-365天","365天以上"})))</f>
        <v>Closed</v>
      </c>
      <c r="E2115" s="67" t="str" cm="1">
        <f t="array" ref="E2115">IF(A2115&lt;&gt;"kbb", "", IF(IFERROR(VALUE(V2115), 0)=MAX(INDEX(($A$2:$A$4929="kbb")*($L$2:$L$4929=L2115)*IFERROR(VALUE($V$2:$V$4929), 0), 0)), "最新", "歷史重複"))</f>
        <v/>
      </c>
      <c r="F2115" t="s">
        <v>9458</v>
      </c>
      <c r="G2115" t="s">
        <v>29</v>
      </c>
      <c r="H2115" t="s">
        <v>30</v>
      </c>
      <c r="I2115" t="s">
        <v>6154</v>
      </c>
      <c r="J2115" t="s">
        <v>9459</v>
      </c>
      <c r="K2115" t="s">
        <v>9460</v>
      </c>
      <c r="L2115" t="s">
        <v>9548</v>
      </c>
      <c r="M2115" t="s">
        <v>2359</v>
      </c>
      <c r="N2115" t="s">
        <v>2360</v>
      </c>
      <c r="O2115" t="s">
        <v>37</v>
      </c>
      <c r="P2115" t="s">
        <v>9549</v>
      </c>
      <c r="Q2115" t="s">
        <v>38</v>
      </c>
      <c r="R2115" t="s">
        <v>1881</v>
      </c>
      <c r="S2115" t="s">
        <v>9529</v>
      </c>
      <c r="T2115" t="s">
        <v>9550</v>
      </c>
      <c r="U2115" t="s">
        <v>9114</v>
      </c>
      <c r="V2115" t="s">
        <v>9114</v>
      </c>
      <c r="W2115" t="s">
        <v>37</v>
      </c>
      <c r="X2115" t="s">
        <v>37</v>
      </c>
      <c r="Y2115" t="s">
        <v>37</v>
      </c>
      <c r="Z2115" t="s">
        <v>9551</v>
      </c>
      <c r="AA2115" t="s">
        <v>44</v>
      </c>
      <c r="AB2115" t="s">
        <v>44</v>
      </c>
      <c r="AC2115" t="s">
        <v>45</v>
      </c>
      <c r="AD2115" t="s">
        <v>1532</v>
      </c>
      <c r="AE2115" t="s">
        <v>9543</v>
      </c>
      <c r="AF2115" t="s">
        <v>4852</v>
      </c>
      <c r="AG2115">
        <v>622367</v>
      </c>
      <c r="AH2115">
        <v>7.6</v>
      </c>
      <c r="AI2115">
        <v>2.2999999999999998</v>
      </c>
    </row>
    <row r="2116" spans="1:35" ht="16.850000000000001" customHeight="1">
      <c r="A2116" s="65" t="str">
        <f>IF(L2116="","",IF(COUNTIF(Wip!K:K,L2116)=0,IF(W2116="","KGB","KBB"),IF(AND(_xlfn.IFNA(VLOOKUP(L2116,Wip!K:M,3,0),"")="Y",Q2116="MTCAPPLYCONF"),"On Hold",IF(W2116="","KGB","KBB"))))</f>
        <v>KGB</v>
      </c>
      <c r="B2116" s="65" t="str">
        <f>IF(A2116="on hold", "on hold",
 IF(A2116="KGB", "Standard Shipment",
  IF(IFERROR(IFERROR(VLOOKUP(L2116, List!D:J, 7, 0), VLOOKUP(L2116&amp;"", List!D:J, 7, 0)), 0)=0,
   IF(IFERROR(IFERROR(VLOOKUP(L2116, 'CND List'!$A:$C, 3, 0), VLOOKUP(L2116&amp;"", 'CND List'!$A:$C, 3, 0)), 0)=0,
    IF(A2116="KBB", "-", ""),
    IFERROR(VLOOKUP(L2116, 'CND List'!$A:$C, 3, 0), VLOOKUP(L2116&amp;"", 'CND List'!$A:$C, 3, 0))
   ),
   IFERROR(VLOOKUP(L2116, List!D:J, 7, 0), VLOOKUP(L2116&amp;"", List!D:J, 7, 0))
  )
 )
)</f>
        <v>Standard Shipment</v>
      </c>
      <c r="C2116" s="66" t="str">
        <f t="shared" si="34"/>
        <v>Standard Shipment</v>
      </c>
      <c r="D2116" s="67" t="str">
        <f ca="1">IF(C2116="Local Scrap","Closed",IFERROR(IF(A2116="kgb","Closed",IF(MID(C2116,5,1)="Q","Closed",LOOKUP(TODAY()-W2116, {0,31,91,181,366}, {"0-30天","31-90天","91-180天","181-365天","365天以上"}))), LOOKUP(TODAY()-Z2116, {0,31,91,181,366}, {"0-30天","31-90天","91-180天","181-365天","365天以上"})))</f>
        <v>Closed</v>
      </c>
      <c r="E2116" s="67" t="str" cm="1">
        <f t="array" ref="E2116">IF(A2116&lt;&gt;"kbb", "", IF(IFERROR(VALUE(V2116), 0)=MAX(INDEX(($A$2:$A$4929="kbb")*($L$2:$L$4929=L2116)*IFERROR(VALUE($V$2:$V$4929), 0), 0)), "最新", "歷史重複"))</f>
        <v/>
      </c>
      <c r="F2116" t="s">
        <v>9458</v>
      </c>
      <c r="G2116" t="s">
        <v>29</v>
      </c>
      <c r="H2116" t="s">
        <v>30</v>
      </c>
      <c r="I2116" t="s">
        <v>6154</v>
      </c>
      <c r="J2116" t="s">
        <v>9459</v>
      </c>
      <c r="K2116" t="s">
        <v>9460</v>
      </c>
      <c r="L2116" t="s">
        <v>9552</v>
      </c>
      <c r="M2116" t="s">
        <v>2340</v>
      </c>
      <c r="N2116" t="s">
        <v>1843</v>
      </c>
      <c r="O2116" t="s">
        <v>37</v>
      </c>
      <c r="P2116" t="s">
        <v>9553</v>
      </c>
      <c r="Q2116" t="s">
        <v>38</v>
      </c>
      <c r="R2116" t="s">
        <v>1881</v>
      </c>
      <c r="S2116" t="s">
        <v>9529</v>
      </c>
      <c r="T2116" t="s">
        <v>9554</v>
      </c>
      <c r="U2116" t="s">
        <v>9278</v>
      </c>
      <c r="V2116" t="s">
        <v>9278</v>
      </c>
      <c r="W2116" t="s">
        <v>37</v>
      </c>
      <c r="X2116" t="s">
        <v>37</v>
      </c>
      <c r="Y2116" t="s">
        <v>37</v>
      </c>
      <c r="Z2116" t="s">
        <v>9555</v>
      </c>
      <c r="AA2116" t="s">
        <v>44</v>
      </c>
      <c r="AB2116" t="s">
        <v>44</v>
      </c>
      <c r="AC2116" t="s">
        <v>45</v>
      </c>
      <c r="AD2116" t="s">
        <v>1847</v>
      </c>
      <c r="AE2116" t="s">
        <v>9280</v>
      </c>
      <c r="AF2116" t="s">
        <v>1918</v>
      </c>
      <c r="AG2116">
        <v>622334</v>
      </c>
      <c r="AH2116">
        <v>5.4</v>
      </c>
      <c r="AI2116">
        <v>5.4</v>
      </c>
    </row>
    <row r="2117" spans="1:35" ht="16.850000000000001" customHeight="1">
      <c r="A2117" s="65" t="str">
        <f>IF(L2117="","",IF(COUNTIF(Wip!K:K,L2117)=0,IF(W2117="","KGB","KBB"),IF(AND(_xlfn.IFNA(VLOOKUP(L2117,Wip!K:M,3,0),"")="Y",Q2117="MTCAPPLYCONF"),"On Hold",IF(W2117="","KGB","KBB"))))</f>
        <v>KGB</v>
      </c>
      <c r="B2117" s="65" t="str">
        <f>IF(A2117="on hold", "on hold",
 IF(A2117="KGB", "Standard Shipment",
  IF(IFERROR(IFERROR(VLOOKUP(L2117, List!D:J, 7, 0), VLOOKUP(L2117&amp;"", List!D:J, 7, 0)), 0)=0,
   IF(IFERROR(IFERROR(VLOOKUP(L2117, 'CND List'!$A:$C, 3, 0), VLOOKUP(L2117&amp;"", 'CND List'!$A:$C, 3, 0)), 0)=0,
    IF(A2117="KBB", "-", ""),
    IFERROR(VLOOKUP(L2117, 'CND List'!$A:$C, 3, 0), VLOOKUP(L2117&amp;"", 'CND List'!$A:$C, 3, 0))
   ),
   IFERROR(VLOOKUP(L2117, List!D:J, 7, 0), VLOOKUP(L2117&amp;"", List!D:J, 7, 0))
  )
 )
)</f>
        <v>Standard Shipment</v>
      </c>
      <c r="C2117" s="66" t="str">
        <f t="shared" si="34"/>
        <v>Standard Shipment</v>
      </c>
      <c r="D2117" s="67" t="str">
        <f ca="1">IF(C2117="Local Scrap","Closed",IFERROR(IF(A2117="kgb","Closed",IF(MID(C2117,5,1)="Q","Closed",LOOKUP(TODAY()-W2117, {0,31,91,181,366}, {"0-30天","31-90天","91-180天","181-365天","365天以上"}))), LOOKUP(TODAY()-Z2117, {0,31,91,181,366}, {"0-30天","31-90天","91-180天","181-365天","365天以上"})))</f>
        <v>Closed</v>
      </c>
      <c r="E2117" s="67" t="str" cm="1">
        <f t="array" ref="E2117">IF(A2117&lt;&gt;"kbb", "", IF(IFERROR(VALUE(V2117), 0)=MAX(INDEX(($A$2:$A$4929="kbb")*($L$2:$L$4929=L2117)*IFERROR(VALUE($V$2:$V$4929), 0), 0)), "最新", "歷史重複"))</f>
        <v/>
      </c>
      <c r="F2117" t="s">
        <v>9458</v>
      </c>
      <c r="G2117" t="s">
        <v>29</v>
      </c>
      <c r="H2117" t="s">
        <v>30</v>
      </c>
      <c r="I2117" t="s">
        <v>6154</v>
      </c>
      <c r="J2117" t="s">
        <v>9459</v>
      </c>
      <c r="K2117" t="s">
        <v>9460</v>
      </c>
      <c r="L2117" t="s">
        <v>9556</v>
      </c>
      <c r="M2117" t="s">
        <v>1428</v>
      </c>
      <c r="N2117" t="s">
        <v>1411</v>
      </c>
      <c r="O2117" t="s">
        <v>37</v>
      </c>
      <c r="P2117" t="s">
        <v>9557</v>
      </c>
      <c r="Q2117" t="s">
        <v>38</v>
      </c>
      <c r="R2117" t="s">
        <v>1881</v>
      </c>
      <c r="S2117" t="s">
        <v>9529</v>
      </c>
      <c r="T2117" t="s">
        <v>9558</v>
      </c>
      <c r="U2117" t="s">
        <v>8971</v>
      </c>
      <c r="V2117" t="s">
        <v>8971</v>
      </c>
      <c r="W2117" t="s">
        <v>37</v>
      </c>
      <c r="X2117" t="s">
        <v>37</v>
      </c>
      <c r="Y2117" t="s">
        <v>37</v>
      </c>
      <c r="Z2117" t="s">
        <v>9559</v>
      </c>
      <c r="AA2117" t="s">
        <v>44</v>
      </c>
      <c r="AB2117" t="s">
        <v>44</v>
      </c>
      <c r="AC2117" t="s">
        <v>45</v>
      </c>
      <c r="AD2117" t="s">
        <v>1257</v>
      </c>
      <c r="AE2117" t="s">
        <v>8973</v>
      </c>
      <c r="AF2117" t="s">
        <v>2220</v>
      </c>
      <c r="AG2117">
        <v>622300</v>
      </c>
      <c r="AH2117">
        <v>7</v>
      </c>
      <c r="AI2117">
        <v>7</v>
      </c>
    </row>
    <row r="2118" spans="1:35" ht="16.850000000000001" customHeight="1">
      <c r="A2118" s="65" t="str">
        <f>IF(L2118="","",IF(COUNTIF(Wip!K:K,L2118)=0,IF(W2118="","KGB","KBB"),IF(AND(_xlfn.IFNA(VLOOKUP(L2118,Wip!K:M,3,0),"")="Y",Q2118="MTCAPPLYCONF"),"On Hold",IF(W2118="","KGB","KBB"))))</f>
        <v>KBB</v>
      </c>
      <c r="B2118" s="65" t="str">
        <f>IF(A2118="on hold", "on hold",
 IF(A2118="KGB", "Standard Shipment",
  IF(IFERROR(IFERROR(VLOOKUP(L2118, List!D:J, 7, 0), VLOOKUP(L2118&amp;"", List!D:J, 7, 0)), 0)=0,
   IF(IFERROR(IFERROR(VLOOKUP(L2118, 'CND List'!$A:$C, 3, 0), VLOOKUP(L2118&amp;"", 'CND List'!$A:$C, 3, 0)), 0)=0,
    IF(A2118="KBB", "-", ""),
    IFERROR(VLOOKUP(L2118, 'CND List'!$A:$C, 3, 0), VLOOKUP(L2118&amp;"", 'CND List'!$A:$C, 3, 0))
   ),
   IFERROR(VLOOKUP(L2118, List!D:J, 7, 0), VLOOKUP(L2118&amp;"", List!D:J, 7, 0))
  )
 )
)</f>
        <v>Local Scrap</v>
      </c>
      <c r="C2118" s="66" t="str">
        <f t="shared" si="34"/>
        <v>Local Scrap</v>
      </c>
      <c r="D2118" s="67" t="str">
        <f ca="1">IF(C2118="Local Scrap","Closed",IFERROR(IF(A2118="kgb","Closed",IF(MID(C2118,5,1)="Q","Closed",LOOKUP(TODAY()-W2118, {0,31,91,181,366}, {"0-30天","31-90天","91-180天","181-365天","365天以上"}))), LOOKUP(TODAY()-Z2118, {0,31,91,181,366}, {"0-30天","31-90天","91-180天","181-365天","365天以上"})))</f>
        <v>Closed</v>
      </c>
      <c r="E2118" s="67" t="str" cm="1">
        <f t="array" ref="E2118">IF(A2118&lt;&gt;"kbb", "", IF(IFERROR(VALUE(V2118), 0)=MAX(INDEX(($A$2:$A$4929="kbb")*($L$2:$L$4929=L2118)*IFERROR(VALUE($V$2:$V$4929), 0), 0)), "最新", "歷史重複"))</f>
        <v>歷史重複</v>
      </c>
      <c r="F2118" t="s">
        <v>9458</v>
      </c>
      <c r="G2118" t="s">
        <v>29</v>
      </c>
      <c r="H2118" t="s">
        <v>30</v>
      </c>
      <c r="I2118" t="s">
        <v>6154</v>
      </c>
      <c r="J2118" t="s">
        <v>9459</v>
      </c>
      <c r="K2118" t="s">
        <v>9460</v>
      </c>
      <c r="L2118" t="s">
        <v>9560</v>
      </c>
      <c r="M2118" t="s">
        <v>8161</v>
      </c>
      <c r="N2118" t="s">
        <v>2223</v>
      </c>
      <c r="O2118" t="s">
        <v>37</v>
      </c>
      <c r="P2118" t="s">
        <v>9560</v>
      </c>
      <c r="Q2118" t="s">
        <v>38</v>
      </c>
      <c r="R2118" t="s">
        <v>39</v>
      </c>
      <c r="S2118" t="s">
        <v>9529</v>
      </c>
      <c r="T2118" t="s">
        <v>37</v>
      </c>
      <c r="U2118" t="s">
        <v>37</v>
      </c>
      <c r="V2118" t="s">
        <v>9561</v>
      </c>
      <c r="W2118" t="s">
        <v>517</v>
      </c>
      <c r="X2118" t="s">
        <v>114</v>
      </c>
      <c r="Y2118" t="s">
        <v>518</v>
      </c>
      <c r="Z2118" t="s">
        <v>9562</v>
      </c>
      <c r="AA2118" t="s">
        <v>44</v>
      </c>
      <c r="AB2118" t="s">
        <v>44</v>
      </c>
      <c r="AC2118" t="s">
        <v>117</v>
      </c>
      <c r="AD2118" t="s">
        <v>1302</v>
      </c>
      <c r="AE2118" t="s">
        <v>37</v>
      </c>
      <c r="AF2118" t="s">
        <v>37</v>
      </c>
      <c r="AG2118" t="s">
        <v>37</v>
      </c>
      <c r="AH2118" t="s">
        <v>37</v>
      </c>
      <c r="AI2118" t="s">
        <v>37</v>
      </c>
    </row>
    <row r="2119" spans="1:35" ht="16.850000000000001" customHeight="1">
      <c r="A2119" s="65" t="str">
        <f>IF(L2119="","",IF(COUNTIF(Wip!K:K,L2119)=0,IF(W2119="","KGB","KBB"),IF(AND(_xlfn.IFNA(VLOOKUP(L2119,Wip!K:M,3,0),"")="Y",Q2119="MTCAPPLYCONF"),"On Hold",IF(W2119="","KGB","KBB"))))</f>
        <v>KBB</v>
      </c>
      <c r="B2119" s="65">
        <f>IF(A2119="on hold", "on hold",
 IF(A2119="KGB", "Standard Shipment",
  IF(IFERROR(IFERROR(VLOOKUP(L2119, List!D:J, 7, 0), VLOOKUP(L2119&amp;"", List!D:J, 7, 0)), 0)=0,
   IF(IFERROR(IFERROR(VLOOKUP(L2119, 'CND List'!$A:$C, 3, 0), VLOOKUP(L2119&amp;"", 'CND List'!$A:$C, 3, 0)), 0)=0,
    IF(A2119="KBB", "-", ""),
    IFERROR(VLOOKUP(L2119, 'CND List'!$A:$C, 3, 0), VLOOKUP(L2119&amp;"", 'CND List'!$A:$C, 3, 0))
   ),
   IFERROR(VLOOKUP(L2119, List!D:J, 7, 0), VLOOKUP(L2119&amp;"", List!D:J, 7, 0))
  )
 )
)</f>
        <v>46126</v>
      </c>
      <c r="C2119" s="66" t="str">
        <f t="shared" si="34"/>
        <v>2026Q2</v>
      </c>
      <c r="D2119" s="67" t="str">
        <f ca="1">IF(C2119="Local Scrap","Closed",IFERROR(IF(A2119="kgb","Closed",IF(MID(C2119,5,1)="Q","Closed",LOOKUP(TODAY()-W2119, {0,31,91,181,366}, {"0-30天","31-90天","91-180天","181-365天","365天以上"}))), LOOKUP(TODAY()-Z2119, {0,31,91,181,366}, {"0-30天","31-90天","91-180天","181-365天","365天以上"})))</f>
        <v>Closed</v>
      </c>
      <c r="E2119" s="67" t="str" cm="1">
        <f t="array" ref="E2119">IF(A2119&lt;&gt;"kbb", "", IF(IFERROR(VALUE(V2119), 0)=MAX(INDEX(($A$2:$A$4929="kbb")*($L$2:$L$4929=L2119)*IFERROR(VALUE($V$2:$V$4929), 0), 0)), "最新", "歷史重複"))</f>
        <v>最新</v>
      </c>
      <c r="F2119" t="s">
        <v>9458</v>
      </c>
      <c r="G2119" t="s">
        <v>29</v>
      </c>
      <c r="H2119" t="s">
        <v>30</v>
      </c>
      <c r="I2119" t="s">
        <v>6154</v>
      </c>
      <c r="J2119" t="s">
        <v>9459</v>
      </c>
      <c r="K2119" t="s">
        <v>9460</v>
      </c>
      <c r="L2119" t="s">
        <v>9563</v>
      </c>
      <c r="M2119" t="s">
        <v>1428</v>
      </c>
      <c r="N2119" t="s">
        <v>1411</v>
      </c>
      <c r="O2119" t="s">
        <v>37</v>
      </c>
      <c r="P2119" t="s">
        <v>9563</v>
      </c>
      <c r="Q2119" t="s">
        <v>38</v>
      </c>
      <c r="R2119" t="s">
        <v>1881</v>
      </c>
      <c r="S2119" t="s">
        <v>9529</v>
      </c>
      <c r="T2119" t="s">
        <v>37</v>
      </c>
      <c r="U2119" t="s">
        <v>37</v>
      </c>
      <c r="V2119" t="s">
        <v>9564</v>
      </c>
      <c r="W2119" t="s">
        <v>1157</v>
      </c>
      <c r="X2119" t="s">
        <v>114</v>
      </c>
      <c r="Y2119" t="s">
        <v>9525</v>
      </c>
      <c r="Z2119" t="s">
        <v>9565</v>
      </c>
      <c r="AA2119" t="s">
        <v>44</v>
      </c>
      <c r="AB2119" t="s">
        <v>44</v>
      </c>
      <c r="AC2119" t="s">
        <v>117</v>
      </c>
      <c r="AD2119" t="s">
        <v>1257</v>
      </c>
      <c r="AE2119" t="s">
        <v>37</v>
      </c>
      <c r="AF2119" t="s">
        <v>37</v>
      </c>
      <c r="AG2119" t="s">
        <v>37</v>
      </c>
      <c r="AH2119" t="s">
        <v>37</v>
      </c>
      <c r="AI2119" t="s">
        <v>37</v>
      </c>
    </row>
    <row r="2120" spans="1:35" ht="16.850000000000001" customHeight="1">
      <c r="A2120" s="65" t="str">
        <f>IF(L2120="","",IF(COUNTIF(Wip!K:K,L2120)=0,IF(W2120="","KGB","KBB"),IF(AND(_xlfn.IFNA(VLOOKUP(L2120,Wip!K:M,3,0),"")="Y",Q2120="MTCAPPLYCONF"),"On Hold",IF(W2120="","KGB","KBB"))))</f>
        <v>KGB</v>
      </c>
      <c r="B2120" s="65" t="str">
        <f>IF(A2120="on hold", "on hold",
 IF(A2120="KGB", "Standard Shipment",
  IF(IFERROR(IFERROR(VLOOKUP(L2120, List!D:J, 7, 0), VLOOKUP(L2120&amp;"", List!D:J, 7, 0)), 0)=0,
   IF(IFERROR(IFERROR(VLOOKUP(L2120, 'CND List'!$A:$C, 3, 0), VLOOKUP(L2120&amp;"", 'CND List'!$A:$C, 3, 0)), 0)=0,
    IF(A2120="KBB", "-", ""),
    IFERROR(VLOOKUP(L2120, 'CND List'!$A:$C, 3, 0), VLOOKUP(L2120&amp;"", 'CND List'!$A:$C, 3, 0))
   ),
   IFERROR(VLOOKUP(L2120, List!D:J, 7, 0), VLOOKUP(L2120&amp;"", List!D:J, 7, 0))
  )
 )
)</f>
        <v>Standard Shipment</v>
      </c>
      <c r="C2120" s="66" t="str">
        <f t="shared" si="34"/>
        <v>Standard Shipment</v>
      </c>
      <c r="D2120" s="67" t="str">
        <f ca="1">IF(C2120="Local Scrap","Closed",IFERROR(IF(A2120="kgb","Closed",IF(MID(C2120,5,1)="Q","Closed",LOOKUP(TODAY()-W2120, {0,31,91,181,366}, {"0-30天","31-90天","91-180天","181-365天","365天以上"}))), LOOKUP(TODAY()-Z2120, {0,31,91,181,366}, {"0-30天","31-90天","91-180天","181-365天","365天以上"})))</f>
        <v>Closed</v>
      </c>
      <c r="E2120" s="67" t="str" cm="1">
        <f t="array" ref="E2120">IF(A2120&lt;&gt;"kbb", "", IF(IFERROR(VALUE(V2120), 0)=MAX(INDEX(($A$2:$A$4929="kbb")*($L$2:$L$4929=L2120)*IFERROR(VALUE($V$2:$V$4929), 0), 0)), "最新", "歷史重複"))</f>
        <v/>
      </c>
      <c r="F2120" t="s">
        <v>9458</v>
      </c>
      <c r="G2120" t="s">
        <v>29</v>
      </c>
      <c r="H2120" t="s">
        <v>30</v>
      </c>
      <c r="I2120" t="s">
        <v>6154</v>
      </c>
      <c r="J2120" t="s">
        <v>9459</v>
      </c>
      <c r="K2120" t="s">
        <v>9460</v>
      </c>
      <c r="L2120" t="s">
        <v>9566</v>
      </c>
      <c r="M2120" t="s">
        <v>4265</v>
      </c>
      <c r="N2120" t="s">
        <v>2055</v>
      </c>
      <c r="O2120" t="s">
        <v>37</v>
      </c>
      <c r="P2120" t="s">
        <v>9567</v>
      </c>
      <c r="Q2120" t="s">
        <v>38</v>
      </c>
      <c r="R2120" t="s">
        <v>1881</v>
      </c>
      <c r="S2120" t="s">
        <v>9529</v>
      </c>
      <c r="T2120" t="s">
        <v>9568</v>
      </c>
      <c r="U2120" t="s">
        <v>9338</v>
      </c>
      <c r="V2120" t="s">
        <v>9338</v>
      </c>
      <c r="W2120" t="s">
        <v>37</v>
      </c>
      <c r="X2120" t="s">
        <v>37</v>
      </c>
      <c r="Y2120" t="s">
        <v>37</v>
      </c>
      <c r="Z2120" t="s">
        <v>9569</v>
      </c>
      <c r="AA2120" t="s">
        <v>44</v>
      </c>
      <c r="AB2120" t="s">
        <v>44</v>
      </c>
      <c r="AC2120" t="s">
        <v>45</v>
      </c>
      <c r="AD2120" t="s">
        <v>1288</v>
      </c>
      <c r="AE2120" t="s">
        <v>9340</v>
      </c>
      <c r="AF2120" t="s">
        <v>48</v>
      </c>
      <c r="AG2120">
        <v>622285</v>
      </c>
      <c r="AH2120">
        <v>7.3</v>
      </c>
      <c r="AI2120">
        <v>7.3</v>
      </c>
    </row>
    <row r="2121" spans="1:35" ht="16.850000000000001" customHeight="1">
      <c r="A2121" s="65" t="str">
        <f>IF(L2121="","",IF(COUNTIF(Wip!K:K,L2121)=0,IF(W2121="","KGB","KBB"),IF(AND(_xlfn.IFNA(VLOOKUP(L2121,Wip!K:M,3,0),"")="Y",Q2121="MTCAPPLYCONF"),"On Hold",IF(W2121="","KGB","KBB"))))</f>
        <v>KGB</v>
      </c>
      <c r="B2121" s="65" t="str">
        <f>IF(A2121="on hold", "on hold",
 IF(A2121="KGB", "Standard Shipment",
  IF(IFERROR(IFERROR(VLOOKUP(L2121, List!D:J, 7, 0), VLOOKUP(L2121&amp;"", List!D:J, 7, 0)), 0)=0,
   IF(IFERROR(IFERROR(VLOOKUP(L2121, 'CND List'!$A:$C, 3, 0), VLOOKUP(L2121&amp;"", 'CND List'!$A:$C, 3, 0)), 0)=0,
    IF(A2121="KBB", "-", ""),
    IFERROR(VLOOKUP(L2121, 'CND List'!$A:$C, 3, 0), VLOOKUP(L2121&amp;"", 'CND List'!$A:$C, 3, 0))
   ),
   IFERROR(VLOOKUP(L2121, List!D:J, 7, 0), VLOOKUP(L2121&amp;"", List!D:J, 7, 0))
  )
 )
)</f>
        <v>Standard Shipment</v>
      </c>
      <c r="C2121" s="66" t="str">
        <f t="shared" si="34"/>
        <v>Standard Shipment</v>
      </c>
      <c r="D2121" s="67" t="str">
        <f ca="1">IF(C2121="Local Scrap","Closed",IFERROR(IF(A2121="kgb","Closed",IF(MID(C2121,5,1)="Q","Closed",LOOKUP(TODAY()-W2121, {0,31,91,181,366}, {"0-30天","31-90天","91-180天","181-365天","365天以上"}))), LOOKUP(TODAY()-Z2121, {0,31,91,181,366}, {"0-30天","31-90天","91-180天","181-365天","365天以上"})))</f>
        <v>Closed</v>
      </c>
      <c r="E2121" s="67" t="str" cm="1">
        <f t="array" ref="E2121">IF(A2121&lt;&gt;"kbb", "", IF(IFERROR(VALUE(V2121), 0)=MAX(INDEX(($A$2:$A$4929="kbb")*($L$2:$L$4929=L2121)*IFERROR(VALUE($V$2:$V$4929), 0), 0)), "最新", "歷史重複"))</f>
        <v/>
      </c>
      <c r="F2121" t="s">
        <v>9458</v>
      </c>
      <c r="G2121" t="s">
        <v>29</v>
      </c>
      <c r="H2121" t="s">
        <v>30</v>
      </c>
      <c r="I2121" t="s">
        <v>6154</v>
      </c>
      <c r="J2121" t="s">
        <v>9459</v>
      </c>
      <c r="K2121" t="s">
        <v>9460</v>
      </c>
      <c r="L2121" t="s">
        <v>9570</v>
      </c>
      <c r="M2121" t="s">
        <v>5010</v>
      </c>
      <c r="N2121" t="s">
        <v>1411</v>
      </c>
      <c r="O2121" t="s">
        <v>37</v>
      </c>
      <c r="P2121" t="s">
        <v>9571</v>
      </c>
      <c r="Q2121" t="s">
        <v>38</v>
      </c>
      <c r="R2121" t="s">
        <v>1881</v>
      </c>
      <c r="S2121" t="s">
        <v>9529</v>
      </c>
      <c r="T2121" t="s">
        <v>9572</v>
      </c>
      <c r="U2121" t="s">
        <v>8971</v>
      </c>
      <c r="V2121" t="s">
        <v>8971</v>
      </c>
      <c r="W2121" t="s">
        <v>37</v>
      </c>
      <c r="X2121" t="s">
        <v>37</v>
      </c>
      <c r="Y2121" t="s">
        <v>37</v>
      </c>
      <c r="Z2121" t="s">
        <v>9573</v>
      </c>
      <c r="AA2121" t="s">
        <v>44</v>
      </c>
      <c r="AB2121" t="s">
        <v>44</v>
      </c>
      <c r="AC2121" t="s">
        <v>45</v>
      </c>
      <c r="AD2121" t="s">
        <v>1257</v>
      </c>
      <c r="AE2121" t="s">
        <v>8973</v>
      </c>
      <c r="AF2121" t="s">
        <v>2220</v>
      </c>
      <c r="AG2121">
        <v>622300</v>
      </c>
      <c r="AH2121">
        <v>7</v>
      </c>
      <c r="AI2121">
        <v>7</v>
      </c>
    </row>
    <row r="2122" spans="1:35" ht="16.850000000000001" customHeight="1">
      <c r="A2122" s="65" t="str">
        <f>IF(L2122="","",IF(COUNTIF(Wip!K:K,L2122)=0,IF(W2122="","KGB","KBB"),IF(AND(_xlfn.IFNA(VLOOKUP(L2122,Wip!K:M,3,0),"")="Y",Q2122="MTCAPPLYCONF"),"On Hold",IF(W2122="","KGB","KBB"))))</f>
        <v>KBB</v>
      </c>
      <c r="B2122" s="65" t="str">
        <f>IF(A2122="on hold", "on hold",
 IF(A2122="KGB", "Standard Shipment",
  IF(IFERROR(IFERROR(VLOOKUP(L2122, List!D:J, 7, 0), VLOOKUP(L2122&amp;"", List!D:J, 7, 0)), 0)=0,
   IF(IFERROR(IFERROR(VLOOKUP(L2122, 'CND List'!$A:$C, 3, 0), VLOOKUP(L2122&amp;"", 'CND List'!$A:$C, 3, 0)), 0)=0,
    IF(A2122="KBB", "-", ""),
    IFERROR(VLOOKUP(L2122, 'CND List'!$A:$C, 3, 0), VLOOKUP(L2122&amp;"", 'CND List'!$A:$C, 3, 0))
   ),
   IFERROR(VLOOKUP(L2122, List!D:J, 7, 0), VLOOKUP(L2122&amp;"", List!D:J, 7, 0))
  )
 )
)</f>
        <v>-</v>
      </c>
      <c r="C2122" s="66" t="str">
        <f t="shared" si="34"/>
        <v>wait for return customer</v>
      </c>
      <c r="D2122" s="67" t="str">
        <f ca="1">IF(C2122="Local Scrap","Closed",IFERROR(IF(A2122="kgb","Closed",IF(MID(C2122,5,1)="Q","Closed",LOOKUP(TODAY()-W2122, {0,31,91,181,366}, {"0-30天","31-90天","91-180天","181-365天","365天以上"}))), LOOKUP(TODAY()-Z2122, {0,31,91,181,366}, {"0-30天","31-90天","91-180天","181-365天","365天以上"})))</f>
        <v>181-365天</v>
      </c>
      <c r="E2122" s="67" t="str" cm="1">
        <f t="array" ref="E2122">IF(A2122&lt;&gt;"kbb", "", IF(IFERROR(VALUE(V2122), 0)=MAX(INDEX(($A$2:$A$4929="kbb")*($L$2:$L$4929=L2122)*IFERROR(VALUE($V$2:$V$4929), 0), 0)), "最新", "歷史重複"))</f>
        <v>最新</v>
      </c>
      <c r="F2122" t="s">
        <v>9458</v>
      </c>
      <c r="G2122" t="s">
        <v>29</v>
      </c>
      <c r="H2122" t="s">
        <v>30</v>
      </c>
      <c r="I2122" t="s">
        <v>6154</v>
      </c>
      <c r="J2122" t="s">
        <v>9459</v>
      </c>
      <c r="K2122" t="s">
        <v>9460</v>
      </c>
      <c r="L2122" t="s">
        <v>9574</v>
      </c>
      <c r="M2122" t="s">
        <v>4170</v>
      </c>
      <c r="N2122" t="s">
        <v>4171</v>
      </c>
      <c r="O2122" t="s">
        <v>37</v>
      </c>
      <c r="P2122" t="s">
        <v>9574</v>
      </c>
      <c r="Q2122" t="s">
        <v>38</v>
      </c>
      <c r="R2122" t="s">
        <v>39</v>
      </c>
      <c r="S2122" t="s">
        <v>9529</v>
      </c>
      <c r="T2122" t="s">
        <v>37</v>
      </c>
      <c r="U2122" t="s">
        <v>37</v>
      </c>
      <c r="V2122" t="s">
        <v>9575</v>
      </c>
      <c r="W2122" t="s">
        <v>517</v>
      </c>
      <c r="X2122" t="s">
        <v>114</v>
      </c>
      <c r="Y2122" t="s">
        <v>518</v>
      </c>
      <c r="Z2122" t="s">
        <v>9576</v>
      </c>
      <c r="AA2122" t="s">
        <v>44</v>
      </c>
      <c r="AB2122" t="s">
        <v>44</v>
      </c>
      <c r="AC2122" t="s">
        <v>117</v>
      </c>
      <c r="AD2122" t="s">
        <v>1302</v>
      </c>
      <c r="AE2122" t="s">
        <v>37</v>
      </c>
      <c r="AF2122" t="s">
        <v>37</v>
      </c>
      <c r="AG2122" t="s">
        <v>37</v>
      </c>
      <c r="AH2122" t="s">
        <v>37</v>
      </c>
      <c r="AI2122" t="s">
        <v>37</v>
      </c>
    </row>
    <row r="2123" spans="1:35" ht="16.850000000000001" customHeight="1">
      <c r="A2123" s="65" t="str">
        <f>IF(L2123="","",IF(COUNTIF(Wip!K:K,L2123)=0,IF(W2123="","KGB","KBB"),IF(AND(_xlfn.IFNA(VLOOKUP(L2123,Wip!K:M,3,0),"")="Y",Q2123="MTCAPPLYCONF"),"On Hold",IF(W2123="","KGB","KBB"))))</f>
        <v>KBB</v>
      </c>
      <c r="B2123" s="65" t="str">
        <f>IF(A2123="on hold", "on hold",
 IF(A2123="KGB", "Standard Shipment",
  IF(IFERROR(IFERROR(VLOOKUP(L2123, List!D:J, 7, 0), VLOOKUP(L2123&amp;"", List!D:J, 7, 0)), 0)=0,
   IF(IFERROR(IFERROR(VLOOKUP(L2123, 'CND List'!$A:$C, 3, 0), VLOOKUP(L2123&amp;"", 'CND List'!$A:$C, 3, 0)), 0)=0,
    IF(A2123="KBB", "-", ""),
    IFERROR(VLOOKUP(L2123, 'CND List'!$A:$C, 3, 0), VLOOKUP(L2123&amp;"", 'CND List'!$A:$C, 3, 0))
   ),
   IFERROR(VLOOKUP(L2123, List!D:J, 7, 0), VLOOKUP(L2123&amp;"", List!D:J, 7, 0))
  )
 )
)</f>
        <v>-</v>
      </c>
      <c r="C2123" s="66" t="str">
        <f t="shared" si="34"/>
        <v>wait for return customer</v>
      </c>
      <c r="D2123" s="67" t="str">
        <f ca="1">IF(C2123="Local Scrap","Closed",IFERROR(IF(A2123="kgb","Closed",IF(MID(C2123,5,1)="Q","Closed",LOOKUP(TODAY()-W2123, {0,31,91,181,366}, {"0-30天","31-90天","91-180天","181-365天","365天以上"}))), LOOKUP(TODAY()-Z2123, {0,31,91,181,366}, {"0-30天","31-90天","91-180天","181-365天","365天以上"})))</f>
        <v>181-365天</v>
      </c>
      <c r="E2123" s="67" t="str" cm="1">
        <f t="array" ref="E2123">IF(A2123&lt;&gt;"kbb", "", IF(IFERROR(VALUE(V2123), 0)=MAX(INDEX(($A$2:$A$4929="kbb")*($L$2:$L$4929=L2123)*IFERROR(VALUE($V$2:$V$4929), 0), 0)), "最新", "歷史重複"))</f>
        <v>最新</v>
      </c>
      <c r="F2123" t="s">
        <v>9458</v>
      </c>
      <c r="G2123" t="s">
        <v>29</v>
      </c>
      <c r="H2123" t="s">
        <v>30</v>
      </c>
      <c r="I2123" t="s">
        <v>6154</v>
      </c>
      <c r="J2123" t="s">
        <v>9459</v>
      </c>
      <c r="K2123" t="s">
        <v>9460</v>
      </c>
      <c r="L2123" t="s">
        <v>9577</v>
      </c>
      <c r="M2123" t="s">
        <v>4170</v>
      </c>
      <c r="N2123" t="s">
        <v>4171</v>
      </c>
      <c r="O2123" t="s">
        <v>37</v>
      </c>
      <c r="P2123" t="s">
        <v>9577</v>
      </c>
      <c r="Q2123" t="s">
        <v>38</v>
      </c>
      <c r="R2123" t="s">
        <v>39</v>
      </c>
      <c r="S2123" t="s">
        <v>9529</v>
      </c>
      <c r="T2123" t="s">
        <v>37</v>
      </c>
      <c r="U2123" t="s">
        <v>37</v>
      </c>
      <c r="V2123" t="s">
        <v>9578</v>
      </c>
      <c r="W2123" t="s">
        <v>517</v>
      </c>
      <c r="X2123" t="s">
        <v>114</v>
      </c>
      <c r="Y2123" t="s">
        <v>518</v>
      </c>
      <c r="Z2123" t="s">
        <v>9579</v>
      </c>
      <c r="AA2123" t="s">
        <v>44</v>
      </c>
      <c r="AB2123" t="s">
        <v>44</v>
      </c>
      <c r="AC2123" t="s">
        <v>117</v>
      </c>
      <c r="AD2123" t="s">
        <v>1302</v>
      </c>
      <c r="AE2123" t="s">
        <v>37</v>
      </c>
      <c r="AF2123" t="s">
        <v>37</v>
      </c>
      <c r="AG2123" t="s">
        <v>37</v>
      </c>
      <c r="AH2123" t="s">
        <v>37</v>
      </c>
      <c r="AI2123" t="s">
        <v>37</v>
      </c>
    </row>
    <row r="2124" spans="1:35" ht="16.850000000000001" customHeight="1">
      <c r="A2124" s="65" t="str">
        <f>IF(L2124="","",IF(COUNTIF(Wip!K:K,L2124)=0,IF(W2124="","KGB","KBB"),IF(AND(_xlfn.IFNA(VLOOKUP(L2124,Wip!K:M,3,0),"")="Y",Q2124="MTCAPPLYCONF"),"On Hold",IF(W2124="","KGB","KBB"))))</f>
        <v>KGB</v>
      </c>
      <c r="B2124" s="65" t="str">
        <f>IF(A2124="on hold", "on hold",
 IF(A2124="KGB", "Standard Shipment",
  IF(IFERROR(IFERROR(VLOOKUP(L2124, List!D:J, 7, 0), VLOOKUP(L2124&amp;"", List!D:J, 7, 0)), 0)=0,
   IF(IFERROR(IFERROR(VLOOKUP(L2124, 'CND List'!$A:$C, 3, 0), VLOOKUP(L2124&amp;"", 'CND List'!$A:$C, 3, 0)), 0)=0,
    IF(A2124="KBB", "-", ""),
    IFERROR(VLOOKUP(L2124, 'CND List'!$A:$C, 3, 0), VLOOKUP(L2124&amp;"", 'CND List'!$A:$C, 3, 0))
   ),
   IFERROR(VLOOKUP(L2124, List!D:J, 7, 0), VLOOKUP(L2124&amp;"", List!D:J, 7, 0))
  )
 )
)</f>
        <v>Standard Shipment</v>
      </c>
      <c r="C2124" s="66" t="str">
        <f t="shared" si="34"/>
        <v>Standard Shipment</v>
      </c>
      <c r="D2124" s="67" t="str">
        <f ca="1">IF(C2124="Local Scrap","Closed",IFERROR(IF(A2124="kgb","Closed",IF(MID(C2124,5,1)="Q","Closed",LOOKUP(TODAY()-W2124, {0,31,91,181,366}, {"0-30天","31-90天","91-180天","181-365天","365天以上"}))), LOOKUP(TODAY()-Z2124, {0,31,91,181,366}, {"0-30天","31-90天","91-180天","181-365天","365天以上"})))</f>
        <v>Closed</v>
      </c>
      <c r="E2124" s="67" t="str" cm="1">
        <f t="array" ref="E2124">IF(A2124&lt;&gt;"kbb", "", IF(IFERROR(VALUE(V2124), 0)=MAX(INDEX(($A$2:$A$4929="kbb")*($L$2:$L$4929=L2124)*IFERROR(VALUE($V$2:$V$4929), 0), 0)), "最新", "歷史重複"))</f>
        <v/>
      </c>
      <c r="F2124" t="s">
        <v>9458</v>
      </c>
      <c r="G2124" t="s">
        <v>29</v>
      </c>
      <c r="H2124" t="s">
        <v>30</v>
      </c>
      <c r="I2124" t="s">
        <v>6154</v>
      </c>
      <c r="J2124" t="s">
        <v>9459</v>
      </c>
      <c r="K2124" t="s">
        <v>9460</v>
      </c>
      <c r="L2124" t="s">
        <v>9580</v>
      </c>
      <c r="M2124" t="s">
        <v>1575</v>
      </c>
      <c r="N2124" t="s">
        <v>1576</v>
      </c>
      <c r="O2124" t="s">
        <v>37</v>
      </c>
      <c r="P2124" t="s">
        <v>9581</v>
      </c>
      <c r="Q2124" t="s">
        <v>38</v>
      </c>
      <c r="R2124" t="s">
        <v>1881</v>
      </c>
      <c r="S2124" t="s">
        <v>9529</v>
      </c>
      <c r="T2124" t="s">
        <v>9582</v>
      </c>
      <c r="U2124" t="s">
        <v>9273</v>
      </c>
      <c r="V2124" t="s">
        <v>9273</v>
      </c>
      <c r="W2124" t="s">
        <v>37</v>
      </c>
      <c r="X2124" t="s">
        <v>37</v>
      </c>
      <c r="Y2124" t="s">
        <v>37</v>
      </c>
      <c r="Z2124" t="s">
        <v>9583</v>
      </c>
      <c r="AA2124" t="s">
        <v>44</v>
      </c>
      <c r="AB2124" t="s">
        <v>44</v>
      </c>
      <c r="AC2124" t="s">
        <v>45</v>
      </c>
      <c r="AD2124" t="s">
        <v>1532</v>
      </c>
      <c r="AE2124" t="s">
        <v>9171</v>
      </c>
      <c r="AF2124" t="s">
        <v>4852</v>
      </c>
      <c r="AG2124">
        <v>622380</v>
      </c>
      <c r="AH2124">
        <v>7.2</v>
      </c>
      <c r="AI2124">
        <v>1.9</v>
      </c>
    </row>
    <row r="2125" spans="1:35" ht="16.850000000000001" customHeight="1">
      <c r="A2125" s="65" t="str">
        <f>IF(L2125="","",IF(COUNTIF(Wip!K:K,L2125)=0,IF(W2125="","KGB","KBB"),IF(AND(_xlfn.IFNA(VLOOKUP(L2125,Wip!K:M,3,0),"")="Y",Q2125="MTCAPPLYCONF"),"On Hold",IF(W2125="","KGB","KBB"))))</f>
        <v>KBB</v>
      </c>
      <c r="B2125" s="65" t="str">
        <f>IF(A2125="on hold", "on hold",
 IF(A2125="KGB", "Standard Shipment",
  IF(IFERROR(IFERROR(VLOOKUP(L2125, List!D:J, 7, 0), VLOOKUP(L2125&amp;"", List!D:J, 7, 0)), 0)=0,
   IF(IFERROR(IFERROR(VLOOKUP(L2125, 'CND List'!$A:$C, 3, 0), VLOOKUP(L2125&amp;"", 'CND List'!$A:$C, 3, 0)), 0)=0,
    IF(A2125="KBB", "-", ""),
    IFERROR(VLOOKUP(L2125, 'CND List'!$A:$C, 3, 0), VLOOKUP(L2125&amp;"", 'CND List'!$A:$C, 3, 0))
   ),
   IFERROR(VLOOKUP(L2125, List!D:J, 7, 0), VLOOKUP(L2125&amp;"", List!D:J, 7, 0))
  )
 )
)</f>
        <v>SBF to be notified</v>
      </c>
      <c r="C2125" s="66" t="str">
        <f t="shared" si="34"/>
        <v>SBF to be notified</v>
      </c>
      <c r="D2125" s="67" t="str">
        <f ca="1">IF(C2125="Local Scrap","Closed",IFERROR(IF(A2125="kgb","Closed",IF(MID(C2125,5,1)="Q","Closed",LOOKUP(TODAY()-W2125, {0,31,91,181,366}, {"0-30天","31-90天","91-180天","181-365天","365天以上"}))), LOOKUP(TODAY()-Z2125, {0,31,91,181,366}, {"0-30天","31-90天","91-180天","181-365天","365天以上"})))</f>
        <v>181-365天</v>
      </c>
      <c r="E2125" s="67" t="str" cm="1">
        <f t="array" ref="E2125">IF(A2125&lt;&gt;"kbb", "", IF(IFERROR(VALUE(V2125), 0)=MAX(INDEX(($A$2:$A$4929="kbb")*($L$2:$L$4929=L2125)*IFERROR(VALUE($V$2:$V$4929), 0), 0)), "最新", "歷史重複"))</f>
        <v>最新</v>
      </c>
      <c r="F2125" t="s">
        <v>9458</v>
      </c>
      <c r="G2125" t="s">
        <v>29</v>
      </c>
      <c r="H2125" t="s">
        <v>30</v>
      </c>
      <c r="I2125" t="s">
        <v>6154</v>
      </c>
      <c r="J2125" t="s">
        <v>9459</v>
      </c>
      <c r="K2125" t="s">
        <v>9460</v>
      </c>
      <c r="L2125" t="s">
        <v>9584</v>
      </c>
      <c r="M2125" t="s">
        <v>1575</v>
      </c>
      <c r="N2125" t="s">
        <v>1576</v>
      </c>
      <c r="O2125" t="s">
        <v>37</v>
      </c>
      <c r="P2125" t="s">
        <v>9584</v>
      </c>
      <c r="Q2125" t="s">
        <v>38</v>
      </c>
      <c r="R2125" t="s">
        <v>39</v>
      </c>
      <c r="S2125" t="s">
        <v>9529</v>
      </c>
      <c r="T2125" t="s">
        <v>37</v>
      </c>
      <c r="U2125" t="s">
        <v>37</v>
      </c>
      <c r="V2125" t="s">
        <v>9585</v>
      </c>
      <c r="W2125" t="s">
        <v>517</v>
      </c>
      <c r="X2125" t="s">
        <v>114</v>
      </c>
      <c r="Y2125" t="s">
        <v>518</v>
      </c>
      <c r="Z2125" t="s">
        <v>9586</v>
      </c>
      <c r="AA2125" t="s">
        <v>44</v>
      </c>
      <c r="AB2125" t="s">
        <v>44</v>
      </c>
      <c r="AC2125" t="s">
        <v>117</v>
      </c>
      <c r="AD2125" t="s">
        <v>1532</v>
      </c>
      <c r="AE2125" t="s">
        <v>37</v>
      </c>
      <c r="AF2125" t="s">
        <v>37</v>
      </c>
      <c r="AG2125" t="s">
        <v>37</v>
      </c>
      <c r="AH2125" t="s">
        <v>37</v>
      </c>
      <c r="AI2125" t="s">
        <v>37</v>
      </c>
    </row>
    <row r="2126" spans="1:35" ht="16.850000000000001" customHeight="1">
      <c r="A2126" s="65" t="str">
        <f>IF(L2126="","",IF(COUNTIF(Wip!K:K,L2126)=0,IF(W2126="","KGB","KBB"),IF(AND(_xlfn.IFNA(VLOOKUP(L2126,Wip!K:M,3,0),"")="Y",Q2126="MTCAPPLYCONF"),"On Hold",IF(W2126="","KGB","KBB"))))</f>
        <v>KBB</v>
      </c>
      <c r="B2126" s="65" t="str">
        <f>IF(A2126="on hold", "on hold",
 IF(A2126="KGB", "Standard Shipment",
  IF(IFERROR(IFERROR(VLOOKUP(L2126, List!D:J, 7, 0), VLOOKUP(L2126&amp;"", List!D:J, 7, 0)), 0)=0,
   IF(IFERROR(IFERROR(VLOOKUP(L2126, 'CND List'!$A:$C, 3, 0), VLOOKUP(L2126&amp;"", 'CND List'!$A:$C, 3, 0)), 0)=0,
    IF(A2126="KBB", "-", ""),
    IFERROR(VLOOKUP(L2126, 'CND List'!$A:$C, 3, 0), VLOOKUP(L2126&amp;"", 'CND List'!$A:$C, 3, 0))
   ),
   IFERROR(VLOOKUP(L2126, List!D:J, 7, 0), VLOOKUP(L2126&amp;"", List!D:J, 7, 0))
  )
 )
)</f>
        <v>-</v>
      </c>
      <c r="C2126" s="66" t="str">
        <f t="shared" si="34"/>
        <v>wait for return customer</v>
      </c>
      <c r="D2126" s="67" t="str">
        <f ca="1">IF(C2126="Local Scrap","Closed",IFERROR(IF(A2126="kgb","Closed",IF(MID(C2126,5,1)="Q","Closed",LOOKUP(TODAY()-W2126, {0,31,91,181,366}, {"0-30天","31-90天","91-180天","181-365天","365天以上"}))), LOOKUP(TODAY()-Z2126, {0,31,91,181,366}, {"0-30天","31-90天","91-180天","181-365天","365天以上"})))</f>
        <v>181-365天</v>
      </c>
      <c r="E2126" s="67" t="str" cm="1">
        <f t="array" ref="E2126">IF(A2126&lt;&gt;"kbb", "", IF(IFERROR(VALUE(V2126), 0)=MAX(INDEX(($A$2:$A$4929="kbb")*($L$2:$L$4929=L2126)*IFERROR(VALUE($V$2:$V$4929), 0), 0)), "最新", "歷史重複"))</f>
        <v>最新</v>
      </c>
      <c r="F2126" t="s">
        <v>9458</v>
      </c>
      <c r="G2126" t="s">
        <v>29</v>
      </c>
      <c r="H2126" t="s">
        <v>30</v>
      </c>
      <c r="I2126" t="s">
        <v>6154</v>
      </c>
      <c r="J2126" t="s">
        <v>9459</v>
      </c>
      <c r="K2126" t="s">
        <v>9460</v>
      </c>
      <c r="L2126" t="s">
        <v>9587</v>
      </c>
      <c r="M2126" t="s">
        <v>1534</v>
      </c>
      <c r="N2126" t="s">
        <v>1535</v>
      </c>
      <c r="O2126" t="s">
        <v>37</v>
      </c>
      <c r="P2126" t="s">
        <v>9587</v>
      </c>
      <c r="Q2126" t="s">
        <v>38</v>
      </c>
      <c r="R2126" t="s">
        <v>39</v>
      </c>
      <c r="S2126" t="s">
        <v>9467</v>
      </c>
      <c r="T2126" t="s">
        <v>37</v>
      </c>
      <c r="U2126" t="s">
        <v>37</v>
      </c>
      <c r="V2126" t="s">
        <v>9588</v>
      </c>
      <c r="W2126" t="s">
        <v>517</v>
      </c>
      <c r="X2126" t="s">
        <v>114</v>
      </c>
      <c r="Y2126" t="s">
        <v>518</v>
      </c>
      <c r="Z2126" t="s">
        <v>9589</v>
      </c>
      <c r="AA2126" t="s">
        <v>44</v>
      </c>
      <c r="AB2126" t="s">
        <v>44</v>
      </c>
      <c r="AC2126" t="s">
        <v>117</v>
      </c>
      <c r="AD2126" t="s">
        <v>1539</v>
      </c>
      <c r="AE2126" t="s">
        <v>37</v>
      </c>
      <c r="AF2126" t="s">
        <v>37</v>
      </c>
      <c r="AG2126" t="s">
        <v>37</v>
      </c>
      <c r="AH2126" t="s">
        <v>37</v>
      </c>
      <c r="AI2126" t="s">
        <v>37</v>
      </c>
    </row>
    <row r="2127" spans="1:35" ht="16.850000000000001" customHeight="1">
      <c r="A2127" s="65" t="str">
        <f>IF(L2127="","",IF(COUNTIF(Wip!K:K,L2127)=0,IF(W2127="","KGB","KBB"),IF(AND(_xlfn.IFNA(VLOOKUP(L2127,Wip!K:M,3,0),"")="Y",Q2127="MTCAPPLYCONF"),"On Hold",IF(W2127="","KGB","KBB"))))</f>
        <v>KBB</v>
      </c>
      <c r="B2127" s="65" t="str">
        <f>IF(A2127="on hold", "on hold",
 IF(A2127="KGB", "Standard Shipment",
  IF(IFERROR(IFERROR(VLOOKUP(L2127, List!D:J, 7, 0), VLOOKUP(L2127&amp;"", List!D:J, 7, 0)), 0)=0,
   IF(IFERROR(IFERROR(VLOOKUP(L2127, 'CND List'!$A:$C, 3, 0), VLOOKUP(L2127&amp;"", 'CND List'!$A:$C, 3, 0)), 0)=0,
    IF(A2127="KBB", "-", ""),
    IFERROR(VLOOKUP(L2127, 'CND List'!$A:$C, 3, 0), VLOOKUP(L2127&amp;"", 'CND List'!$A:$C, 3, 0))
   ),
   IFERROR(VLOOKUP(L2127, List!D:J, 7, 0), VLOOKUP(L2127&amp;"", List!D:J, 7, 0))
  )
 )
)</f>
        <v>SBF to be notified</v>
      </c>
      <c r="C2127" s="66" t="str">
        <f t="shared" si="34"/>
        <v>SBF to be notified</v>
      </c>
      <c r="D2127" s="67" t="str">
        <f ca="1">IF(C2127="Local Scrap","Closed",IFERROR(IF(A2127="kgb","Closed",IF(MID(C2127,5,1)="Q","Closed",LOOKUP(TODAY()-W2127, {0,31,91,181,366}, {"0-30天","31-90天","91-180天","181-365天","365天以上"}))), LOOKUP(TODAY()-Z2127, {0,31,91,181,366}, {"0-30天","31-90天","91-180天","181-365天","365天以上"})))</f>
        <v>181-365天</v>
      </c>
      <c r="E2127" s="67" t="str" cm="1">
        <f t="array" ref="E2127">IF(A2127&lt;&gt;"kbb", "", IF(IFERROR(VALUE(V2127), 0)=MAX(INDEX(($A$2:$A$4929="kbb")*($L$2:$L$4929=L2127)*IFERROR(VALUE($V$2:$V$4929), 0), 0)), "最新", "歷史重複"))</f>
        <v>最新</v>
      </c>
      <c r="F2127" t="s">
        <v>9458</v>
      </c>
      <c r="G2127" t="s">
        <v>29</v>
      </c>
      <c r="H2127" t="s">
        <v>30</v>
      </c>
      <c r="I2127" t="s">
        <v>6154</v>
      </c>
      <c r="J2127" t="s">
        <v>9459</v>
      </c>
      <c r="K2127" t="s">
        <v>9460</v>
      </c>
      <c r="L2127" t="s">
        <v>9590</v>
      </c>
      <c r="M2127" t="s">
        <v>2359</v>
      </c>
      <c r="N2127" t="s">
        <v>2360</v>
      </c>
      <c r="O2127" t="s">
        <v>37</v>
      </c>
      <c r="P2127" t="s">
        <v>9590</v>
      </c>
      <c r="Q2127" t="s">
        <v>38</v>
      </c>
      <c r="R2127" t="s">
        <v>39</v>
      </c>
      <c r="S2127" t="s">
        <v>9467</v>
      </c>
      <c r="T2127" t="s">
        <v>37</v>
      </c>
      <c r="U2127" t="s">
        <v>37</v>
      </c>
      <c r="V2127" t="s">
        <v>9591</v>
      </c>
      <c r="W2127" t="s">
        <v>517</v>
      </c>
      <c r="X2127" t="s">
        <v>114</v>
      </c>
      <c r="Y2127" t="s">
        <v>518</v>
      </c>
      <c r="Z2127" t="s">
        <v>9592</v>
      </c>
      <c r="AA2127" t="s">
        <v>44</v>
      </c>
      <c r="AB2127" t="s">
        <v>44</v>
      </c>
      <c r="AC2127" t="s">
        <v>117</v>
      </c>
      <c r="AD2127" t="s">
        <v>1532</v>
      </c>
      <c r="AE2127" t="s">
        <v>37</v>
      </c>
      <c r="AF2127" t="s">
        <v>37</v>
      </c>
      <c r="AG2127" t="s">
        <v>37</v>
      </c>
      <c r="AH2127" t="s">
        <v>37</v>
      </c>
      <c r="AI2127" t="s">
        <v>37</v>
      </c>
    </row>
    <row r="2128" spans="1:35" ht="16.850000000000001" customHeight="1">
      <c r="A2128" s="65" t="str">
        <f>IF(L2128="","",IF(COUNTIF(Wip!K:K,L2128)=0,IF(W2128="","KGB","KBB"),IF(AND(_xlfn.IFNA(VLOOKUP(L2128,Wip!K:M,3,0),"")="Y",Q2128="MTCAPPLYCONF"),"On Hold",IF(W2128="","KGB","KBB"))))</f>
        <v>KGB</v>
      </c>
      <c r="B2128" s="65" t="str">
        <f>IF(A2128="on hold", "on hold",
 IF(A2128="KGB", "Standard Shipment",
  IF(IFERROR(IFERROR(VLOOKUP(L2128, List!D:J, 7, 0), VLOOKUP(L2128&amp;"", List!D:J, 7, 0)), 0)=0,
   IF(IFERROR(IFERROR(VLOOKUP(L2128, 'CND List'!$A:$C, 3, 0), VLOOKUP(L2128&amp;"", 'CND List'!$A:$C, 3, 0)), 0)=0,
    IF(A2128="KBB", "-", ""),
    IFERROR(VLOOKUP(L2128, 'CND List'!$A:$C, 3, 0), VLOOKUP(L2128&amp;"", 'CND List'!$A:$C, 3, 0))
   ),
   IFERROR(VLOOKUP(L2128, List!D:J, 7, 0), VLOOKUP(L2128&amp;"", List!D:J, 7, 0))
  )
 )
)</f>
        <v>Standard Shipment</v>
      </c>
      <c r="C2128" s="66" t="str">
        <f t="shared" si="34"/>
        <v>Standard Shipment</v>
      </c>
      <c r="D2128" s="67" t="str">
        <f ca="1">IF(C2128="Local Scrap","Closed",IFERROR(IF(A2128="kgb","Closed",IF(MID(C2128,5,1)="Q","Closed",LOOKUP(TODAY()-W2128, {0,31,91,181,366}, {"0-30天","31-90天","91-180天","181-365天","365天以上"}))), LOOKUP(TODAY()-Z2128, {0,31,91,181,366}, {"0-30天","31-90天","91-180天","181-365天","365天以上"})))</f>
        <v>Closed</v>
      </c>
      <c r="E2128" s="67" t="str" cm="1">
        <f t="array" ref="E2128">IF(A2128&lt;&gt;"kbb", "", IF(IFERROR(VALUE(V2128), 0)=MAX(INDEX(($A$2:$A$4929="kbb")*($L$2:$L$4929=L2128)*IFERROR(VALUE($V$2:$V$4929), 0), 0)), "最新", "歷史重複"))</f>
        <v/>
      </c>
      <c r="F2128" t="s">
        <v>9458</v>
      </c>
      <c r="G2128" t="s">
        <v>29</v>
      </c>
      <c r="H2128" t="s">
        <v>30</v>
      </c>
      <c r="I2128" t="s">
        <v>6154</v>
      </c>
      <c r="J2128" t="s">
        <v>9459</v>
      </c>
      <c r="K2128" t="s">
        <v>9460</v>
      </c>
      <c r="L2128" t="s">
        <v>9593</v>
      </c>
      <c r="M2128" t="s">
        <v>2359</v>
      </c>
      <c r="N2128" t="s">
        <v>2360</v>
      </c>
      <c r="O2128" t="s">
        <v>37</v>
      </c>
      <c r="P2128" t="s">
        <v>9594</v>
      </c>
      <c r="Q2128" t="s">
        <v>38</v>
      </c>
      <c r="R2128" t="s">
        <v>1881</v>
      </c>
      <c r="S2128" t="s">
        <v>9467</v>
      </c>
      <c r="T2128" t="s">
        <v>9595</v>
      </c>
      <c r="U2128" t="s">
        <v>9114</v>
      </c>
      <c r="V2128" t="s">
        <v>9114</v>
      </c>
      <c r="W2128" t="s">
        <v>37</v>
      </c>
      <c r="X2128" t="s">
        <v>37</v>
      </c>
      <c r="Y2128" t="s">
        <v>37</v>
      </c>
      <c r="Z2128" t="s">
        <v>9596</v>
      </c>
      <c r="AA2128" t="s">
        <v>44</v>
      </c>
      <c r="AB2128" t="s">
        <v>44</v>
      </c>
      <c r="AC2128" t="s">
        <v>45</v>
      </c>
      <c r="AD2128" t="s">
        <v>1532</v>
      </c>
      <c r="AE2128" t="s">
        <v>9116</v>
      </c>
      <c r="AF2128" t="s">
        <v>2220</v>
      </c>
      <c r="AG2128">
        <v>622367</v>
      </c>
      <c r="AH2128">
        <v>6.2</v>
      </c>
      <c r="AI2128">
        <v>6.2</v>
      </c>
    </row>
    <row r="2129" spans="1:35" ht="16.850000000000001" customHeight="1">
      <c r="A2129" s="65" t="str">
        <f>IF(L2129="","",IF(COUNTIF(Wip!K:K,L2129)=0,IF(W2129="","KGB","KBB"),IF(AND(_xlfn.IFNA(VLOOKUP(L2129,Wip!K:M,3,0),"")="Y",Q2129="MTCAPPLYCONF"),"On Hold",IF(W2129="","KGB","KBB"))))</f>
        <v>KGB</v>
      </c>
      <c r="B2129" s="65" t="str">
        <f>IF(A2129="on hold", "on hold",
 IF(A2129="KGB", "Standard Shipment",
  IF(IFERROR(IFERROR(VLOOKUP(L2129, List!D:J, 7, 0), VLOOKUP(L2129&amp;"", List!D:J, 7, 0)), 0)=0,
   IF(IFERROR(IFERROR(VLOOKUP(L2129, 'CND List'!$A:$C, 3, 0), VLOOKUP(L2129&amp;"", 'CND List'!$A:$C, 3, 0)), 0)=0,
    IF(A2129="KBB", "-", ""),
    IFERROR(VLOOKUP(L2129, 'CND List'!$A:$C, 3, 0), VLOOKUP(L2129&amp;"", 'CND List'!$A:$C, 3, 0))
   ),
   IFERROR(VLOOKUP(L2129, List!D:J, 7, 0), VLOOKUP(L2129&amp;"", List!D:J, 7, 0))
  )
 )
)</f>
        <v>Standard Shipment</v>
      </c>
      <c r="C2129" s="66" t="str">
        <f t="shared" si="34"/>
        <v>Standard Shipment</v>
      </c>
      <c r="D2129" s="67" t="str">
        <f ca="1">IF(C2129="Local Scrap","Closed",IFERROR(IF(A2129="kgb","Closed",IF(MID(C2129,5,1)="Q","Closed",LOOKUP(TODAY()-W2129, {0,31,91,181,366}, {"0-30天","31-90天","91-180天","181-365天","365天以上"}))), LOOKUP(TODAY()-Z2129, {0,31,91,181,366}, {"0-30天","31-90天","91-180天","181-365天","365天以上"})))</f>
        <v>Closed</v>
      </c>
      <c r="E2129" s="67" t="str" cm="1">
        <f t="array" ref="E2129">IF(A2129&lt;&gt;"kbb", "", IF(IFERROR(VALUE(V2129), 0)=MAX(INDEX(($A$2:$A$4929="kbb")*($L$2:$L$4929=L2129)*IFERROR(VALUE($V$2:$V$4929), 0), 0)), "最新", "歷史重複"))</f>
        <v/>
      </c>
      <c r="F2129" t="s">
        <v>9458</v>
      </c>
      <c r="G2129" t="s">
        <v>29</v>
      </c>
      <c r="H2129" t="s">
        <v>30</v>
      </c>
      <c r="I2129" t="s">
        <v>6154</v>
      </c>
      <c r="J2129" t="s">
        <v>9459</v>
      </c>
      <c r="K2129" t="s">
        <v>9460</v>
      </c>
      <c r="L2129" t="s">
        <v>9597</v>
      </c>
      <c r="M2129" t="s">
        <v>6114</v>
      </c>
      <c r="N2129" t="s">
        <v>2450</v>
      </c>
      <c r="O2129" t="s">
        <v>37</v>
      </c>
      <c r="P2129" t="s">
        <v>9598</v>
      </c>
      <c r="Q2129" t="s">
        <v>38</v>
      </c>
      <c r="R2129" t="s">
        <v>1881</v>
      </c>
      <c r="S2129" t="s">
        <v>9467</v>
      </c>
      <c r="T2129" t="s">
        <v>9599</v>
      </c>
      <c r="U2129" t="s">
        <v>8971</v>
      </c>
      <c r="V2129" t="s">
        <v>8971</v>
      </c>
      <c r="W2129" t="s">
        <v>37</v>
      </c>
      <c r="X2129" t="s">
        <v>37</v>
      </c>
      <c r="Y2129" t="s">
        <v>37</v>
      </c>
      <c r="Z2129" t="s">
        <v>9600</v>
      </c>
      <c r="AA2129" t="s">
        <v>44</v>
      </c>
      <c r="AB2129" t="s">
        <v>44</v>
      </c>
      <c r="AC2129" t="s">
        <v>45</v>
      </c>
      <c r="AD2129" t="s">
        <v>1302</v>
      </c>
      <c r="AE2129" t="s">
        <v>8973</v>
      </c>
      <c r="AF2129" t="s">
        <v>2122</v>
      </c>
      <c r="AG2129">
        <v>622300</v>
      </c>
      <c r="AH2129">
        <v>5.9</v>
      </c>
      <c r="AI2129">
        <v>5.9</v>
      </c>
    </row>
    <row r="2130" spans="1:35" ht="16.850000000000001" customHeight="1">
      <c r="A2130" s="65" t="str">
        <f>IF(L2130="","",IF(COUNTIF(Wip!K:K,L2130)=0,IF(W2130="","KGB","KBB"),IF(AND(_xlfn.IFNA(VLOOKUP(L2130,Wip!K:M,3,0),"")="Y",Q2130="MTCAPPLYCONF"),"On Hold",IF(W2130="","KGB","KBB"))))</f>
        <v>KGB</v>
      </c>
      <c r="B2130" s="65" t="str">
        <f>IF(A2130="on hold", "on hold",
 IF(A2130="KGB", "Standard Shipment",
  IF(IFERROR(IFERROR(VLOOKUP(L2130, List!D:J, 7, 0), VLOOKUP(L2130&amp;"", List!D:J, 7, 0)), 0)=0,
   IF(IFERROR(IFERROR(VLOOKUP(L2130, 'CND List'!$A:$C, 3, 0), VLOOKUP(L2130&amp;"", 'CND List'!$A:$C, 3, 0)), 0)=0,
    IF(A2130="KBB", "-", ""),
    IFERROR(VLOOKUP(L2130, 'CND List'!$A:$C, 3, 0), VLOOKUP(L2130&amp;"", 'CND List'!$A:$C, 3, 0))
   ),
   IFERROR(VLOOKUP(L2130, List!D:J, 7, 0), VLOOKUP(L2130&amp;"", List!D:J, 7, 0))
  )
 )
)</f>
        <v>Standard Shipment</v>
      </c>
      <c r="C2130" s="66" t="str">
        <f t="shared" si="34"/>
        <v>Standard Shipment</v>
      </c>
      <c r="D2130" s="67" t="str">
        <f ca="1">IF(C2130="Local Scrap","Closed",IFERROR(IF(A2130="kgb","Closed",IF(MID(C2130,5,1)="Q","Closed",LOOKUP(TODAY()-W2130, {0,31,91,181,366}, {"0-30天","31-90天","91-180天","181-365天","365天以上"}))), LOOKUP(TODAY()-Z2130, {0,31,91,181,366}, {"0-30天","31-90天","91-180天","181-365天","365天以上"})))</f>
        <v>Closed</v>
      </c>
      <c r="E2130" s="67" t="str" cm="1">
        <f t="array" ref="E2130">IF(A2130&lt;&gt;"kbb", "", IF(IFERROR(VALUE(V2130), 0)=MAX(INDEX(($A$2:$A$4929="kbb")*($L$2:$L$4929=L2130)*IFERROR(VALUE($V$2:$V$4929), 0), 0)), "最新", "歷史重複"))</f>
        <v/>
      </c>
      <c r="F2130" t="s">
        <v>9458</v>
      </c>
      <c r="G2130" t="s">
        <v>29</v>
      </c>
      <c r="H2130" t="s">
        <v>30</v>
      </c>
      <c r="I2130" t="s">
        <v>6154</v>
      </c>
      <c r="J2130" t="s">
        <v>9459</v>
      </c>
      <c r="K2130" t="s">
        <v>9460</v>
      </c>
      <c r="L2130" t="s">
        <v>9601</v>
      </c>
      <c r="M2130" t="s">
        <v>2359</v>
      </c>
      <c r="N2130" t="s">
        <v>2360</v>
      </c>
      <c r="O2130" t="s">
        <v>37</v>
      </c>
      <c r="P2130" t="s">
        <v>9602</v>
      </c>
      <c r="Q2130" t="s">
        <v>38</v>
      </c>
      <c r="R2130" t="s">
        <v>1881</v>
      </c>
      <c r="S2130" t="s">
        <v>9467</v>
      </c>
      <c r="T2130" t="s">
        <v>9603</v>
      </c>
      <c r="U2130" t="s">
        <v>9114</v>
      </c>
      <c r="V2130" t="s">
        <v>9114</v>
      </c>
      <c r="W2130" t="s">
        <v>37</v>
      </c>
      <c r="X2130" t="s">
        <v>37</v>
      </c>
      <c r="Y2130" t="s">
        <v>37</v>
      </c>
      <c r="Z2130" t="s">
        <v>9604</v>
      </c>
      <c r="AA2130" t="s">
        <v>44</v>
      </c>
      <c r="AB2130" t="s">
        <v>44</v>
      </c>
      <c r="AC2130" t="s">
        <v>45</v>
      </c>
      <c r="AD2130" t="s">
        <v>1532</v>
      </c>
      <c r="AE2130" t="s">
        <v>9543</v>
      </c>
      <c r="AF2130" t="s">
        <v>4852</v>
      </c>
      <c r="AG2130">
        <v>622367</v>
      </c>
      <c r="AH2130">
        <v>7.6</v>
      </c>
      <c r="AI2130">
        <v>2.2999999999999998</v>
      </c>
    </row>
    <row r="2131" spans="1:35" ht="16.850000000000001" customHeight="1">
      <c r="A2131" s="65" t="str">
        <f>IF(L2131="","",IF(COUNTIF(Wip!K:K,L2131)=0,IF(W2131="","KGB","KBB"),IF(AND(_xlfn.IFNA(VLOOKUP(L2131,Wip!K:M,3,0),"")="Y",Q2131="MTCAPPLYCONF"),"On Hold",IF(W2131="","KGB","KBB"))))</f>
        <v>KGB</v>
      </c>
      <c r="B2131" s="65" t="str">
        <f>IF(A2131="on hold", "on hold",
 IF(A2131="KGB", "Standard Shipment",
  IF(IFERROR(IFERROR(VLOOKUP(L2131, List!D:J, 7, 0), VLOOKUP(L2131&amp;"", List!D:J, 7, 0)), 0)=0,
   IF(IFERROR(IFERROR(VLOOKUP(L2131, 'CND List'!$A:$C, 3, 0), VLOOKUP(L2131&amp;"", 'CND List'!$A:$C, 3, 0)), 0)=0,
    IF(A2131="KBB", "-", ""),
    IFERROR(VLOOKUP(L2131, 'CND List'!$A:$C, 3, 0), VLOOKUP(L2131&amp;"", 'CND List'!$A:$C, 3, 0))
   ),
   IFERROR(VLOOKUP(L2131, List!D:J, 7, 0), VLOOKUP(L2131&amp;"", List!D:J, 7, 0))
  )
 )
)</f>
        <v>Standard Shipment</v>
      </c>
      <c r="C2131" s="66" t="str">
        <f t="shared" si="34"/>
        <v>Standard Shipment</v>
      </c>
      <c r="D2131" s="67" t="str">
        <f ca="1">IF(C2131="Local Scrap","Closed",IFERROR(IF(A2131="kgb","Closed",IF(MID(C2131,5,1)="Q","Closed",LOOKUP(TODAY()-W2131, {0,31,91,181,366}, {"0-30天","31-90天","91-180天","181-365天","365天以上"}))), LOOKUP(TODAY()-Z2131, {0,31,91,181,366}, {"0-30天","31-90天","91-180天","181-365天","365天以上"})))</f>
        <v>Closed</v>
      </c>
      <c r="E2131" s="67" t="str" cm="1">
        <f t="array" ref="E2131">IF(A2131&lt;&gt;"kbb", "", IF(IFERROR(VALUE(V2131), 0)=MAX(INDEX(($A$2:$A$4929="kbb")*($L$2:$L$4929=L2131)*IFERROR(VALUE($V$2:$V$4929), 0), 0)), "最新", "歷史重複"))</f>
        <v/>
      </c>
      <c r="F2131" t="s">
        <v>9458</v>
      </c>
      <c r="G2131" t="s">
        <v>29</v>
      </c>
      <c r="H2131" t="s">
        <v>30</v>
      </c>
      <c r="I2131" t="s">
        <v>6154</v>
      </c>
      <c r="J2131" t="s">
        <v>9459</v>
      </c>
      <c r="K2131" t="s">
        <v>9460</v>
      </c>
      <c r="L2131" t="s">
        <v>9605</v>
      </c>
      <c r="M2131" t="s">
        <v>2386</v>
      </c>
      <c r="N2131" t="s">
        <v>1671</v>
      </c>
      <c r="O2131" t="s">
        <v>37</v>
      </c>
      <c r="P2131" t="s">
        <v>9606</v>
      </c>
      <c r="Q2131" t="s">
        <v>38</v>
      </c>
      <c r="R2131" t="s">
        <v>1881</v>
      </c>
      <c r="S2131" t="s">
        <v>9529</v>
      </c>
      <c r="T2131" t="s">
        <v>9607</v>
      </c>
      <c r="U2131" t="s">
        <v>8971</v>
      </c>
      <c r="V2131" t="s">
        <v>8971</v>
      </c>
      <c r="W2131" t="s">
        <v>37</v>
      </c>
      <c r="X2131" t="s">
        <v>37</v>
      </c>
      <c r="Y2131" t="s">
        <v>37</v>
      </c>
      <c r="Z2131" t="s">
        <v>9608</v>
      </c>
      <c r="AA2131" t="s">
        <v>44</v>
      </c>
      <c r="AB2131" t="s">
        <v>44</v>
      </c>
      <c r="AC2131" t="s">
        <v>45</v>
      </c>
      <c r="AD2131" t="s">
        <v>1539</v>
      </c>
      <c r="AE2131" t="s">
        <v>9365</v>
      </c>
      <c r="AF2131" t="s">
        <v>2526</v>
      </c>
      <c r="AG2131">
        <v>622300</v>
      </c>
      <c r="AH2131">
        <v>5.8</v>
      </c>
      <c r="AI2131">
        <v>5.8</v>
      </c>
    </row>
    <row r="2132" spans="1:35" ht="16.850000000000001" customHeight="1">
      <c r="A2132" s="65" t="str">
        <f>IF(L2132="","",IF(COUNTIF(Wip!K:K,L2132)=0,IF(W2132="","KGB","KBB"),IF(AND(_xlfn.IFNA(VLOOKUP(L2132,Wip!K:M,3,0),"")="Y",Q2132="MTCAPPLYCONF"),"On Hold",IF(W2132="","KGB","KBB"))))</f>
        <v>KGB</v>
      </c>
      <c r="B2132" s="65" t="str">
        <f>IF(A2132="on hold", "on hold",
 IF(A2132="KGB", "Standard Shipment",
  IF(IFERROR(IFERROR(VLOOKUP(L2132, List!D:J, 7, 0), VLOOKUP(L2132&amp;"", List!D:J, 7, 0)), 0)=0,
   IF(IFERROR(IFERROR(VLOOKUP(L2132, 'CND List'!$A:$C, 3, 0), VLOOKUP(L2132&amp;"", 'CND List'!$A:$C, 3, 0)), 0)=0,
    IF(A2132="KBB", "-", ""),
    IFERROR(VLOOKUP(L2132, 'CND List'!$A:$C, 3, 0), VLOOKUP(L2132&amp;"", 'CND List'!$A:$C, 3, 0))
   ),
   IFERROR(VLOOKUP(L2132, List!D:J, 7, 0), VLOOKUP(L2132&amp;"", List!D:J, 7, 0))
  )
 )
)</f>
        <v>Standard Shipment</v>
      </c>
      <c r="C2132" s="66" t="str">
        <f t="shared" si="34"/>
        <v>Standard Shipment</v>
      </c>
      <c r="D2132" s="67" t="str">
        <f ca="1">IF(C2132="Local Scrap","Closed",IFERROR(IF(A2132="kgb","Closed",IF(MID(C2132,5,1)="Q","Closed",LOOKUP(TODAY()-W2132, {0,31,91,181,366}, {"0-30天","31-90天","91-180天","181-365天","365天以上"}))), LOOKUP(TODAY()-Z2132, {0,31,91,181,366}, {"0-30天","31-90天","91-180天","181-365天","365天以上"})))</f>
        <v>Closed</v>
      </c>
      <c r="E2132" s="67" t="str" cm="1">
        <f t="array" ref="E2132">IF(A2132&lt;&gt;"kbb", "", IF(IFERROR(VALUE(V2132), 0)=MAX(INDEX(($A$2:$A$4929="kbb")*($L$2:$L$4929=L2132)*IFERROR(VALUE($V$2:$V$4929), 0), 0)), "最新", "歷史重複"))</f>
        <v/>
      </c>
      <c r="F2132" t="s">
        <v>9458</v>
      </c>
      <c r="G2132" t="s">
        <v>29</v>
      </c>
      <c r="H2132" t="s">
        <v>30</v>
      </c>
      <c r="I2132" t="s">
        <v>6154</v>
      </c>
      <c r="J2132" t="s">
        <v>9459</v>
      </c>
      <c r="K2132" t="s">
        <v>9460</v>
      </c>
      <c r="L2132" t="s">
        <v>9609</v>
      </c>
      <c r="M2132" t="s">
        <v>9610</v>
      </c>
      <c r="N2132" t="s">
        <v>3310</v>
      </c>
      <c r="O2132" t="s">
        <v>37</v>
      </c>
      <c r="P2132" t="s">
        <v>9611</v>
      </c>
      <c r="Q2132" t="s">
        <v>38</v>
      </c>
      <c r="R2132" t="s">
        <v>1881</v>
      </c>
      <c r="S2132" t="s">
        <v>9529</v>
      </c>
      <c r="T2132" t="s">
        <v>9612</v>
      </c>
      <c r="U2132" t="s">
        <v>8971</v>
      </c>
      <c r="V2132" t="s">
        <v>8971</v>
      </c>
      <c r="W2132" t="s">
        <v>37</v>
      </c>
      <c r="X2132" t="s">
        <v>37</v>
      </c>
      <c r="Y2132" t="s">
        <v>37</v>
      </c>
      <c r="Z2132" t="s">
        <v>9613</v>
      </c>
      <c r="AA2132" t="s">
        <v>44</v>
      </c>
      <c r="AB2132" t="s">
        <v>44</v>
      </c>
      <c r="AC2132" t="s">
        <v>45</v>
      </c>
      <c r="AD2132" t="s">
        <v>1539</v>
      </c>
      <c r="AE2132" t="s">
        <v>8973</v>
      </c>
      <c r="AF2132" t="s">
        <v>2526</v>
      </c>
      <c r="AG2132">
        <v>622300</v>
      </c>
      <c r="AH2132">
        <v>5.8</v>
      </c>
      <c r="AI2132">
        <v>5.8</v>
      </c>
    </row>
    <row r="2133" spans="1:35" ht="16.850000000000001" customHeight="1">
      <c r="A2133" s="65" t="str">
        <f>IF(L2133="","",IF(COUNTIF(Wip!K:K,L2133)=0,IF(W2133="","KGB","KBB"),IF(AND(_xlfn.IFNA(VLOOKUP(L2133,Wip!K:M,3,0),"")="Y",Q2133="MTCAPPLYCONF"),"On Hold",IF(W2133="","KGB","KBB"))))</f>
        <v>KBB</v>
      </c>
      <c r="B2133" s="65">
        <f>IF(A2133="on hold", "on hold",
 IF(A2133="KGB", "Standard Shipment",
  IF(IFERROR(IFERROR(VLOOKUP(L2133, List!D:J, 7, 0), VLOOKUP(L2133&amp;"", List!D:J, 7, 0)), 0)=0,
   IF(IFERROR(IFERROR(VLOOKUP(L2133, 'CND List'!$A:$C, 3, 0), VLOOKUP(L2133&amp;"", 'CND List'!$A:$C, 3, 0)), 0)=0,
    IF(A2133="KBB", "-", ""),
    IFERROR(VLOOKUP(L2133, 'CND List'!$A:$C, 3, 0), VLOOKUP(L2133&amp;"", 'CND List'!$A:$C, 3, 0))
   ),
   IFERROR(VLOOKUP(L2133, List!D:J, 7, 0), VLOOKUP(L2133&amp;"", List!D:J, 7, 0))
  )
 )
)</f>
        <v>46126</v>
      </c>
      <c r="C2133" s="66" t="str">
        <f t="shared" si="34"/>
        <v>2026Q2</v>
      </c>
      <c r="D2133" s="67" t="str">
        <f ca="1">IF(C2133="Local Scrap","Closed",IFERROR(IF(A2133="kgb","Closed",IF(MID(C2133,5,1)="Q","Closed",LOOKUP(TODAY()-W2133, {0,31,91,181,366}, {"0-30天","31-90天","91-180天","181-365天","365天以上"}))), LOOKUP(TODAY()-Z2133, {0,31,91,181,366}, {"0-30天","31-90天","91-180天","181-365天","365天以上"})))</f>
        <v>Closed</v>
      </c>
      <c r="E2133" s="67" t="str" cm="1">
        <f t="array" ref="E2133">IF(A2133&lt;&gt;"kbb", "", IF(IFERROR(VALUE(V2133), 0)=MAX(INDEX(($A$2:$A$4929="kbb")*($L$2:$L$4929=L2133)*IFERROR(VALUE($V$2:$V$4929), 0), 0)), "最新", "歷史重複"))</f>
        <v>最新</v>
      </c>
      <c r="F2133" t="s">
        <v>9458</v>
      </c>
      <c r="G2133" t="s">
        <v>29</v>
      </c>
      <c r="H2133" t="s">
        <v>30</v>
      </c>
      <c r="I2133" t="s">
        <v>6154</v>
      </c>
      <c r="J2133" t="s">
        <v>9459</v>
      </c>
      <c r="K2133" t="s">
        <v>9460</v>
      </c>
      <c r="L2133" t="s">
        <v>9614</v>
      </c>
      <c r="M2133" t="s">
        <v>2359</v>
      </c>
      <c r="N2133" t="s">
        <v>2360</v>
      </c>
      <c r="O2133" t="s">
        <v>37</v>
      </c>
      <c r="P2133" t="s">
        <v>9614</v>
      </c>
      <c r="Q2133" t="s">
        <v>38</v>
      </c>
      <c r="R2133" t="s">
        <v>1881</v>
      </c>
      <c r="S2133" t="s">
        <v>9467</v>
      </c>
      <c r="T2133" t="s">
        <v>37</v>
      </c>
      <c r="U2133" t="s">
        <v>37</v>
      </c>
      <c r="V2133" t="s">
        <v>9615</v>
      </c>
      <c r="W2133" t="s">
        <v>2749</v>
      </c>
      <c r="X2133" t="s">
        <v>114</v>
      </c>
      <c r="Y2133" t="s">
        <v>9616</v>
      </c>
      <c r="Z2133" t="s">
        <v>9617</v>
      </c>
      <c r="AA2133" t="s">
        <v>44</v>
      </c>
      <c r="AB2133" t="s">
        <v>44</v>
      </c>
      <c r="AC2133" t="s">
        <v>117</v>
      </c>
      <c r="AD2133" t="s">
        <v>1532</v>
      </c>
      <c r="AE2133" t="s">
        <v>37</v>
      </c>
      <c r="AF2133" t="s">
        <v>37</v>
      </c>
      <c r="AG2133" t="s">
        <v>37</v>
      </c>
      <c r="AH2133" t="s">
        <v>37</v>
      </c>
      <c r="AI2133" t="s">
        <v>37</v>
      </c>
    </row>
    <row r="2134" spans="1:35" ht="16.850000000000001" customHeight="1">
      <c r="A2134" s="65" t="str">
        <f>IF(L2134="","",IF(COUNTIF(Wip!K:K,L2134)=0,IF(W2134="","KGB","KBB"),IF(AND(_xlfn.IFNA(VLOOKUP(L2134,Wip!K:M,3,0),"")="Y",Q2134="MTCAPPLYCONF"),"On Hold",IF(W2134="","KGB","KBB"))))</f>
        <v>KGB</v>
      </c>
      <c r="B2134" s="65" t="str">
        <f>IF(A2134="on hold", "on hold",
 IF(A2134="KGB", "Standard Shipment",
  IF(IFERROR(IFERROR(VLOOKUP(L2134, List!D:J, 7, 0), VLOOKUP(L2134&amp;"", List!D:J, 7, 0)), 0)=0,
   IF(IFERROR(IFERROR(VLOOKUP(L2134, 'CND List'!$A:$C, 3, 0), VLOOKUP(L2134&amp;"", 'CND List'!$A:$C, 3, 0)), 0)=0,
    IF(A2134="KBB", "-", ""),
    IFERROR(VLOOKUP(L2134, 'CND List'!$A:$C, 3, 0), VLOOKUP(L2134&amp;"", 'CND List'!$A:$C, 3, 0))
   ),
   IFERROR(VLOOKUP(L2134, List!D:J, 7, 0), VLOOKUP(L2134&amp;"", List!D:J, 7, 0))
  )
 )
)</f>
        <v>Standard Shipment</v>
      </c>
      <c r="C2134" s="66" t="str">
        <f t="shared" si="34"/>
        <v>Standard Shipment</v>
      </c>
      <c r="D2134" s="67" t="str">
        <f ca="1">IF(C2134="Local Scrap","Closed",IFERROR(IF(A2134="kgb","Closed",IF(MID(C2134,5,1)="Q","Closed",LOOKUP(TODAY()-W2134, {0,31,91,181,366}, {"0-30天","31-90天","91-180天","181-365天","365天以上"}))), LOOKUP(TODAY()-Z2134, {0,31,91,181,366}, {"0-30天","31-90天","91-180天","181-365天","365天以上"})))</f>
        <v>Closed</v>
      </c>
      <c r="E2134" s="67" t="str" cm="1">
        <f t="array" ref="E2134">IF(A2134&lt;&gt;"kbb", "", IF(IFERROR(VALUE(V2134), 0)=MAX(INDEX(($A$2:$A$4929="kbb")*($L$2:$L$4929=L2134)*IFERROR(VALUE($V$2:$V$4929), 0), 0)), "最新", "歷史重複"))</f>
        <v/>
      </c>
      <c r="F2134" t="s">
        <v>9458</v>
      </c>
      <c r="G2134" t="s">
        <v>29</v>
      </c>
      <c r="H2134" t="s">
        <v>30</v>
      </c>
      <c r="I2134" t="s">
        <v>6154</v>
      </c>
      <c r="J2134" t="s">
        <v>9459</v>
      </c>
      <c r="K2134" t="s">
        <v>9460</v>
      </c>
      <c r="L2134" t="s">
        <v>9618</v>
      </c>
      <c r="M2134" t="s">
        <v>1746</v>
      </c>
      <c r="N2134" t="s">
        <v>1747</v>
      </c>
      <c r="O2134" t="s">
        <v>37</v>
      </c>
      <c r="P2134" t="s">
        <v>9619</v>
      </c>
      <c r="Q2134" t="s">
        <v>38</v>
      </c>
      <c r="R2134" t="s">
        <v>1881</v>
      </c>
      <c r="S2134" t="s">
        <v>9467</v>
      </c>
      <c r="T2134" t="s">
        <v>9620</v>
      </c>
      <c r="U2134" t="s">
        <v>9114</v>
      </c>
      <c r="V2134" t="s">
        <v>9114</v>
      </c>
      <c r="W2134" t="s">
        <v>37</v>
      </c>
      <c r="X2134" t="s">
        <v>37</v>
      </c>
      <c r="Y2134" t="s">
        <v>37</v>
      </c>
      <c r="Z2134" t="s">
        <v>9621</v>
      </c>
      <c r="AA2134" t="s">
        <v>44</v>
      </c>
      <c r="AB2134" t="s">
        <v>44</v>
      </c>
      <c r="AC2134" t="s">
        <v>45</v>
      </c>
      <c r="AD2134" t="s">
        <v>1532</v>
      </c>
      <c r="AE2134" t="s">
        <v>9543</v>
      </c>
      <c r="AF2134" t="s">
        <v>4852</v>
      </c>
      <c r="AG2134">
        <v>622367</v>
      </c>
      <c r="AH2134">
        <v>7.6</v>
      </c>
      <c r="AI2134">
        <v>2.2999999999999998</v>
      </c>
    </row>
    <row r="2135" spans="1:35" ht="16.850000000000001" customHeight="1">
      <c r="A2135" s="65" t="str">
        <f>IF(L2135="","",IF(COUNTIF(Wip!K:K,L2135)=0,IF(W2135="","KGB","KBB"),IF(AND(_xlfn.IFNA(VLOOKUP(L2135,Wip!K:M,3,0),"")="Y",Q2135="MTCAPPLYCONF"),"On Hold",IF(W2135="","KGB","KBB"))))</f>
        <v>KBB</v>
      </c>
      <c r="B2135" s="65" t="str">
        <f>IF(A2135="on hold", "on hold",
 IF(A2135="KGB", "Standard Shipment",
  IF(IFERROR(IFERROR(VLOOKUP(L2135, List!D:J, 7, 0), VLOOKUP(L2135&amp;"", List!D:J, 7, 0)), 0)=0,
   IF(IFERROR(IFERROR(VLOOKUP(L2135, 'CND List'!$A:$C, 3, 0), VLOOKUP(L2135&amp;"", 'CND List'!$A:$C, 3, 0)), 0)=0,
    IF(A2135="KBB", "-", ""),
    IFERROR(VLOOKUP(L2135, 'CND List'!$A:$C, 3, 0), VLOOKUP(L2135&amp;"", 'CND List'!$A:$C, 3, 0))
   ),
   IFERROR(VLOOKUP(L2135, List!D:J, 7, 0), VLOOKUP(L2135&amp;"", List!D:J, 7, 0))
  )
 )
)</f>
        <v>-</v>
      </c>
      <c r="C2135" s="66" t="str">
        <f t="shared" si="34"/>
        <v>wait for return customer</v>
      </c>
      <c r="D2135" s="67" t="str">
        <f ca="1">IF(C2135="Local Scrap","Closed",IFERROR(IF(A2135="kgb","Closed",IF(MID(C2135,5,1)="Q","Closed",LOOKUP(TODAY()-W2135, {0,31,91,181,366}, {"0-30天","31-90天","91-180天","181-365天","365天以上"}))), LOOKUP(TODAY()-Z2135, {0,31,91,181,366}, {"0-30天","31-90天","91-180天","181-365天","365天以上"})))</f>
        <v>181-365天</v>
      </c>
      <c r="E2135" s="67" t="str" cm="1">
        <f t="array" ref="E2135">IF(A2135&lt;&gt;"kbb", "", IF(IFERROR(VALUE(V2135), 0)=MAX(INDEX(($A$2:$A$4929="kbb")*($L$2:$L$4929=L2135)*IFERROR(VALUE($V$2:$V$4929), 0), 0)), "最新", "歷史重複"))</f>
        <v>最新</v>
      </c>
      <c r="F2135" t="s">
        <v>9458</v>
      </c>
      <c r="G2135" t="s">
        <v>29</v>
      </c>
      <c r="H2135" t="s">
        <v>30</v>
      </c>
      <c r="I2135" t="s">
        <v>6154</v>
      </c>
      <c r="J2135" t="s">
        <v>9459</v>
      </c>
      <c r="K2135" t="s">
        <v>9460</v>
      </c>
      <c r="L2135" t="s">
        <v>9622</v>
      </c>
      <c r="M2135" t="s">
        <v>1527</v>
      </c>
      <c r="N2135" t="s">
        <v>1528</v>
      </c>
      <c r="O2135" t="s">
        <v>37</v>
      </c>
      <c r="P2135" t="s">
        <v>9622</v>
      </c>
      <c r="Q2135" t="s">
        <v>38</v>
      </c>
      <c r="R2135" t="s">
        <v>39</v>
      </c>
      <c r="S2135" t="s">
        <v>9529</v>
      </c>
      <c r="T2135" t="s">
        <v>37</v>
      </c>
      <c r="U2135" t="s">
        <v>37</v>
      </c>
      <c r="V2135" t="s">
        <v>9623</v>
      </c>
      <c r="W2135" t="s">
        <v>517</v>
      </c>
      <c r="X2135" t="s">
        <v>114</v>
      </c>
      <c r="Y2135" t="s">
        <v>518</v>
      </c>
      <c r="Z2135" t="s">
        <v>9624</v>
      </c>
      <c r="AA2135" t="s">
        <v>44</v>
      </c>
      <c r="AB2135" t="s">
        <v>44</v>
      </c>
      <c r="AC2135" t="s">
        <v>117</v>
      </c>
      <c r="AD2135" t="s">
        <v>1532</v>
      </c>
      <c r="AE2135" t="s">
        <v>37</v>
      </c>
      <c r="AF2135" t="s">
        <v>37</v>
      </c>
      <c r="AG2135" t="s">
        <v>37</v>
      </c>
      <c r="AH2135" t="s">
        <v>37</v>
      </c>
      <c r="AI2135" t="s">
        <v>37</v>
      </c>
    </row>
    <row r="2136" spans="1:35" ht="16.850000000000001" customHeight="1">
      <c r="A2136" s="65" t="str">
        <f>IF(L2136="","",IF(COUNTIF(Wip!K:K,L2136)=0,IF(W2136="","KGB","KBB"),IF(AND(_xlfn.IFNA(VLOOKUP(L2136,Wip!K:M,3,0),"")="Y",Q2136="MTCAPPLYCONF"),"On Hold",IF(W2136="","KGB","KBB"))))</f>
        <v>KBB</v>
      </c>
      <c r="B2136" s="65" t="str">
        <f>IF(A2136="on hold", "on hold",
 IF(A2136="KGB", "Standard Shipment",
  IF(IFERROR(IFERROR(VLOOKUP(L2136, List!D:J, 7, 0), VLOOKUP(L2136&amp;"", List!D:J, 7, 0)), 0)=0,
   IF(IFERROR(IFERROR(VLOOKUP(L2136, 'CND List'!$A:$C, 3, 0), VLOOKUP(L2136&amp;"", 'CND List'!$A:$C, 3, 0)), 0)=0,
    IF(A2136="KBB", "-", ""),
    IFERROR(VLOOKUP(L2136, 'CND List'!$A:$C, 3, 0), VLOOKUP(L2136&amp;"", 'CND List'!$A:$C, 3, 0))
   ),
   IFERROR(VLOOKUP(L2136, List!D:J, 7, 0), VLOOKUP(L2136&amp;"", List!D:J, 7, 0))
  )
 )
)</f>
        <v>CND Sceond Pass</v>
      </c>
      <c r="C2136" s="66" t="str">
        <f t="shared" si="34"/>
        <v>Standard Shipment</v>
      </c>
      <c r="D2136" s="67" t="str">
        <f ca="1">IF(C2136="Local Scrap","Closed",IFERROR(IF(A2136="kgb","Closed",IF(MID(C2136,5,1)="Q","Closed",LOOKUP(TODAY()-W2136, {0,31,91,181,366}, {"0-30天","31-90天","91-180天","181-365天","365天以上"}))), LOOKUP(TODAY()-Z2136, {0,31,91,181,366}, {"0-30天","31-90天","91-180天","181-365天","365天以上"})))</f>
        <v>181-365天</v>
      </c>
      <c r="E2136" s="67" t="str" cm="1">
        <f t="array" ref="E2136">IF(A2136&lt;&gt;"kbb", "", IF(IFERROR(VALUE(V2136), 0)=MAX(INDEX(($A$2:$A$4929="kbb")*($L$2:$L$4929=L2136)*IFERROR(VALUE($V$2:$V$4929), 0), 0)), "最新", "歷史重複"))</f>
        <v>最新</v>
      </c>
      <c r="F2136" t="s">
        <v>9458</v>
      </c>
      <c r="G2136" t="s">
        <v>29</v>
      </c>
      <c r="H2136" t="s">
        <v>30</v>
      </c>
      <c r="I2136" t="s">
        <v>6154</v>
      </c>
      <c r="J2136" t="s">
        <v>9459</v>
      </c>
      <c r="K2136" t="s">
        <v>9460</v>
      </c>
      <c r="L2136" t="s">
        <v>9625</v>
      </c>
      <c r="M2136" t="s">
        <v>4205</v>
      </c>
      <c r="N2136" t="s">
        <v>1858</v>
      </c>
      <c r="O2136" t="s">
        <v>37</v>
      </c>
      <c r="P2136" t="s">
        <v>9625</v>
      </c>
      <c r="Q2136" t="s">
        <v>38</v>
      </c>
      <c r="R2136" t="s">
        <v>39</v>
      </c>
      <c r="S2136" t="s">
        <v>9467</v>
      </c>
      <c r="T2136" t="s">
        <v>37</v>
      </c>
      <c r="U2136" t="s">
        <v>37</v>
      </c>
      <c r="V2136" t="s">
        <v>9626</v>
      </c>
      <c r="W2136" t="s">
        <v>517</v>
      </c>
      <c r="X2136" t="s">
        <v>114</v>
      </c>
      <c r="Y2136" t="s">
        <v>518</v>
      </c>
      <c r="Z2136" t="s">
        <v>9627</v>
      </c>
      <c r="AA2136" t="s">
        <v>44</v>
      </c>
      <c r="AB2136" t="s">
        <v>44</v>
      </c>
      <c r="AC2136" t="s">
        <v>117</v>
      </c>
      <c r="AD2136" t="s">
        <v>1302</v>
      </c>
      <c r="AE2136" t="s">
        <v>37</v>
      </c>
      <c r="AF2136" t="s">
        <v>37</v>
      </c>
      <c r="AG2136" t="s">
        <v>37</v>
      </c>
      <c r="AH2136" t="s">
        <v>37</v>
      </c>
      <c r="AI2136" t="s">
        <v>37</v>
      </c>
    </row>
    <row r="2137" spans="1:35" ht="16.850000000000001" customHeight="1">
      <c r="A2137" s="65" t="str">
        <f>IF(L2137="","",IF(COUNTIF(Wip!K:K,L2137)=0,IF(W2137="","KGB","KBB"),IF(AND(_xlfn.IFNA(VLOOKUP(L2137,Wip!K:M,3,0),"")="Y",Q2137="MTCAPPLYCONF"),"On Hold",IF(W2137="","KGB","KBB"))))</f>
        <v>KGB</v>
      </c>
      <c r="B2137" s="65" t="str">
        <f>IF(A2137="on hold", "on hold",
 IF(A2137="KGB", "Standard Shipment",
  IF(IFERROR(IFERROR(VLOOKUP(L2137, List!D:J, 7, 0), VLOOKUP(L2137&amp;"", List!D:J, 7, 0)), 0)=0,
   IF(IFERROR(IFERROR(VLOOKUP(L2137, 'CND List'!$A:$C, 3, 0), VLOOKUP(L2137&amp;"", 'CND List'!$A:$C, 3, 0)), 0)=0,
    IF(A2137="KBB", "-", ""),
    IFERROR(VLOOKUP(L2137, 'CND List'!$A:$C, 3, 0), VLOOKUP(L2137&amp;"", 'CND List'!$A:$C, 3, 0))
   ),
   IFERROR(VLOOKUP(L2137, List!D:J, 7, 0), VLOOKUP(L2137&amp;"", List!D:J, 7, 0))
  )
 )
)</f>
        <v>Standard Shipment</v>
      </c>
      <c r="C2137" s="66" t="str">
        <f t="shared" si="34"/>
        <v>Standard Shipment</v>
      </c>
      <c r="D2137" s="67" t="str">
        <f ca="1">IF(C2137="Local Scrap","Closed",IFERROR(IF(A2137="kgb","Closed",IF(MID(C2137,5,1)="Q","Closed",LOOKUP(TODAY()-W2137, {0,31,91,181,366}, {"0-30天","31-90天","91-180天","181-365天","365天以上"}))), LOOKUP(TODAY()-Z2137, {0,31,91,181,366}, {"0-30天","31-90天","91-180天","181-365天","365天以上"})))</f>
        <v>Closed</v>
      </c>
      <c r="E2137" s="67" t="str" cm="1">
        <f t="array" ref="E2137">IF(A2137&lt;&gt;"kbb", "", IF(IFERROR(VALUE(V2137), 0)=MAX(INDEX(($A$2:$A$4929="kbb")*($L$2:$L$4929=L2137)*IFERROR(VALUE($V$2:$V$4929), 0), 0)), "最新", "歷史重複"))</f>
        <v/>
      </c>
      <c r="F2137" t="s">
        <v>9458</v>
      </c>
      <c r="G2137" t="s">
        <v>29</v>
      </c>
      <c r="H2137" t="s">
        <v>30</v>
      </c>
      <c r="I2137" t="s">
        <v>6154</v>
      </c>
      <c r="J2137" t="s">
        <v>9459</v>
      </c>
      <c r="K2137" t="s">
        <v>9460</v>
      </c>
      <c r="L2137" t="s">
        <v>9628</v>
      </c>
      <c r="M2137" t="s">
        <v>5010</v>
      </c>
      <c r="N2137" t="s">
        <v>1411</v>
      </c>
      <c r="O2137" t="s">
        <v>37</v>
      </c>
      <c r="P2137" t="s">
        <v>9629</v>
      </c>
      <c r="Q2137" t="s">
        <v>38</v>
      </c>
      <c r="R2137" t="s">
        <v>1881</v>
      </c>
      <c r="S2137" t="s">
        <v>9529</v>
      </c>
      <c r="T2137" t="s">
        <v>9630</v>
      </c>
      <c r="U2137" t="s">
        <v>8971</v>
      </c>
      <c r="V2137" t="s">
        <v>8971</v>
      </c>
      <c r="W2137" t="s">
        <v>37</v>
      </c>
      <c r="X2137" t="s">
        <v>37</v>
      </c>
      <c r="Y2137" t="s">
        <v>37</v>
      </c>
      <c r="Z2137" t="s">
        <v>9631</v>
      </c>
      <c r="AA2137" t="s">
        <v>44</v>
      </c>
      <c r="AB2137" t="s">
        <v>44</v>
      </c>
      <c r="AC2137" t="s">
        <v>45</v>
      </c>
      <c r="AD2137" t="s">
        <v>1257</v>
      </c>
      <c r="AE2137" t="s">
        <v>8973</v>
      </c>
      <c r="AF2137" t="s">
        <v>2220</v>
      </c>
      <c r="AG2137">
        <v>622300</v>
      </c>
      <c r="AH2137">
        <v>7</v>
      </c>
      <c r="AI2137">
        <v>7</v>
      </c>
    </row>
    <row r="2138" spans="1:35" ht="16.850000000000001" customHeight="1">
      <c r="A2138" s="65" t="str">
        <f>IF(L2138="","",IF(COUNTIF(Wip!K:K,L2138)=0,IF(W2138="","KGB","KBB"),IF(AND(_xlfn.IFNA(VLOOKUP(L2138,Wip!K:M,3,0),"")="Y",Q2138="MTCAPPLYCONF"),"On Hold",IF(W2138="","KGB","KBB"))))</f>
        <v>KGB</v>
      </c>
      <c r="B2138" s="65" t="str">
        <f>IF(A2138="on hold", "on hold",
 IF(A2138="KGB", "Standard Shipment",
  IF(IFERROR(IFERROR(VLOOKUP(L2138, List!D:J, 7, 0), VLOOKUP(L2138&amp;"", List!D:J, 7, 0)), 0)=0,
   IF(IFERROR(IFERROR(VLOOKUP(L2138, 'CND List'!$A:$C, 3, 0), VLOOKUP(L2138&amp;"", 'CND List'!$A:$C, 3, 0)), 0)=0,
    IF(A2138="KBB", "-", ""),
    IFERROR(VLOOKUP(L2138, 'CND List'!$A:$C, 3, 0), VLOOKUP(L2138&amp;"", 'CND List'!$A:$C, 3, 0))
   ),
   IFERROR(VLOOKUP(L2138, List!D:J, 7, 0), VLOOKUP(L2138&amp;"", List!D:J, 7, 0))
  )
 )
)</f>
        <v>Standard Shipment</v>
      </c>
      <c r="C2138" s="66" t="str">
        <f t="shared" si="34"/>
        <v>Standard Shipment</v>
      </c>
      <c r="D2138" s="67" t="str">
        <f ca="1">IF(C2138="Local Scrap","Closed",IFERROR(IF(A2138="kgb","Closed",IF(MID(C2138,5,1)="Q","Closed",LOOKUP(TODAY()-W2138, {0,31,91,181,366}, {"0-30天","31-90天","91-180天","181-365天","365天以上"}))), LOOKUP(TODAY()-Z2138, {0,31,91,181,366}, {"0-30天","31-90天","91-180天","181-365天","365天以上"})))</f>
        <v>Closed</v>
      </c>
      <c r="E2138" s="67" t="str" cm="1">
        <f t="array" ref="E2138">IF(A2138&lt;&gt;"kbb", "", IF(IFERROR(VALUE(V2138), 0)=MAX(INDEX(($A$2:$A$4929="kbb")*($L$2:$L$4929=L2138)*IFERROR(VALUE($V$2:$V$4929), 0), 0)), "最新", "歷史重複"))</f>
        <v/>
      </c>
      <c r="F2138" t="s">
        <v>9632</v>
      </c>
      <c r="G2138" t="s">
        <v>29</v>
      </c>
      <c r="H2138" t="s">
        <v>30</v>
      </c>
      <c r="I2138" t="s">
        <v>6154</v>
      </c>
      <c r="J2138" t="s">
        <v>9633</v>
      </c>
      <c r="K2138" t="s">
        <v>9634</v>
      </c>
      <c r="L2138" t="s">
        <v>9635</v>
      </c>
      <c r="M2138" t="s">
        <v>930</v>
      </c>
      <c r="N2138" t="s">
        <v>219</v>
      </c>
      <c r="O2138" t="s">
        <v>37</v>
      </c>
      <c r="P2138" t="s">
        <v>9636</v>
      </c>
      <c r="Q2138" t="s">
        <v>38</v>
      </c>
      <c r="R2138" t="s">
        <v>1881</v>
      </c>
      <c r="S2138" t="s">
        <v>9637</v>
      </c>
      <c r="T2138" t="s">
        <v>9638</v>
      </c>
      <c r="U2138" t="s">
        <v>9639</v>
      </c>
      <c r="V2138" t="s">
        <v>9639</v>
      </c>
      <c r="W2138" t="s">
        <v>37</v>
      </c>
      <c r="X2138" t="s">
        <v>37</v>
      </c>
      <c r="Y2138" t="s">
        <v>37</v>
      </c>
      <c r="Z2138" t="s">
        <v>9640</v>
      </c>
      <c r="AA2138" t="s">
        <v>44</v>
      </c>
      <c r="AB2138" t="s">
        <v>44</v>
      </c>
      <c r="AC2138" t="s">
        <v>45</v>
      </c>
      <c r="AD2138" t="s">
        <v>179</v>
      </c>
      <c r="AE2138" t="s">
        <v>9641</v>
      </c>
      <c r="AF2138" t="s">
        <v>48</v>
      </c>
      <c r="AG2138">
        <v>622431</v>
      </c>
      <c r="AH2138">
        <v>3.8</v>
      </c>
      <c r="AI2138">
        <v>3.8</v>
      </c>
    </row>
    <row r="2139" spans="1:35" ht="16.850000000000001" customHeight="1">
      <c r="A2139" s="65" t="str">
        <f>IF(L2139="","",IF(COUNTIF(Wip!K:K,L2139)=0,IF(W2139="","KGB","KBB"),IF(AND(_xlfn.IFNA(VLOOKUP(L2139,Wip!K:M,3,0),"")="Y",Q2139="MTCAPPLYCONF"),"On Hold",IF(W2139="","KGB","KBB"))))</f>
        <v>KBB</v>
      </c>
      <c r="B2139" s="65" t="str">
        <f>IF(A2139="on hold", "on hold",
 IF(A2139="KGB", "Standard Shipment",
  IF(IFERROR(IFERROR(VLOOKUP(L2139, List!D:J, 7, 0), VLOOKUP(L2139&amp;"", List!D:J, 7, 0)), 0)=0,
   IF(IFERROR(IFERROR(VLOOKUP(L2139, 'CND List'!$A:$C, 3, 0), VLOOKUP(L2139&amp;"", 'CND List'!$A:$C, 3, 0)), 0)=0,
    IF(A2139="KBB", "-", ""),
    IFERROR(VLOOKUP(L2139, 'CND List'!$A:$C, 3, 0), VLOOKUP(L2139&amp;"", 'CND List'!$A:$C, 3, 0))
   ),
   IFERROR(VLOOKUP(L2139, List!D:J, 7, 0), VLOOKUP(L2139&amp;"", List!D:J, 7, 0))
  )
 )
)</f>
        <v>-</v>
      </c>
      <c r="C2139" s="66" t="str">
        <f t="shared" si="34"/>
        <v>wait for return customer</v>
      </c>
      <c r="D2139" s="67" t="str">
        <f ca="1">IF(C2139="Local Scrap","Closed",IFERROR(IF(A2139="kgb","Closed",IF(MID(C2139,5,1)="Q","Closed",LOOKUP(TODAY()-W2139, {0,31,91,181,366}, {"0-30天","31-90天","91-180天","181-365天","365天以上"}))), LOOKUP(TODAY()-Z2139, {0,31,91,181,366}, {"0-30天","31-90天","91-180天","181-365天","365天以上"})))</f>
        <v>181-365天</v>
      </c>
      <c r="E2139" s="67" t="str" cm="1">
        <f t="array" ref="E2139">IF(A2139&lt;&gt;"kbb", "", IF(IFERROR(VALUE(V2139), 0)=MAX(INDEX(($A$2:$A$4929="kbb")*($L$2:$L$4929=L2139)*IFERROR(VALUE($V$2:$V$4929), 0), 0)), "最新", "歷史重複"))</f>
        <v>最新</v>
      </c>
      <c r="F2139" t="s">
        <v>9632</v>
      </c>
      <c r="G2139" t="s">
        <v>29</v>
      </c>
      <c r="H2139" t="s">
        <v>30</v>
      </c>
      <c r="I2139" t="s">
        <v>6154</v>
      </c>
      <c r="J2139" t="s">
        <v>9633</v>
      </c>
      <c r="K2139" t="s">
        <v>9634</v>
      </c>
      <c r="L2139" t="s">
        <v>9642</v>
      </c>
      <c r="M2139" t="s">
        <v>701</v>
      </c>
      <c r="N2139" t="s">
        <v>456</v>
      </c>
      <c r="O2139" t="s">
        <v>37</v>
      </c>
      <c r="P2139" t="s">
        <v>9642</v>
      </c>
      <c r="Q2139" t="s">
        <v>38</v>
      </c>
      <c r="R2139" t="s">
        <v>39</v>
      </c>
      <c r="S2139" t="s">
        <v>9643</v>
      </c>
      <c r="T2139" t="s">
        <v>37</v>
      </c>
      <c r="U2139" t="s">
        <v>37</v>
      </c>
      <c r="V2139" t="s">
        <v>9644</v>
      </c>
      <c r="W2139" t="s">
        <v>517</v>
      </c>
      <c r="X2139" t="s">
        <v>114</v>
      </c>
      <c r="Y2139" t="s">
        <v>518</v>
      </c>
      <c r="Z2139" t="s">
        <v>9645</v>
      </c>
      <c r="AA2139" t="s">
        <v>44</v>
      </c>
      <c r="AB2139" t="s">
        <v>44</v>
      </c>
      <c r="AC2139" t="s">
        <v>117</v>
      </c>
      <c r="AD2139" t="s">
        <v>460</v>
      </c>
      <c r="AE2139" t="s">
        <v>37</v>
      </c>
      <c r="AF2139" t="s">
        <v>37</v>
      </c>
      <c r="AG2139" t="s">
        <v>37</v>
      </c>
      <c r="AH2139" t="s">
        <v>37</v>
      </c>
      <c r="AI2139" t="s">
        <v>37</v>
      </c>
    </row>
    <row r="2140" spans="1:35" ht="16.850000000000001" customHeight="1">
      <c r="A2140" s="65" t="str">
        <f>IF(L2140="","",IF(COUNTIF(Wip!K:K,L2140)=0,IF(W2140="","KGB","KBB"),IF(AND(_xlfn.IFNA(VLOOKUP(L2140,Wip!K:M,3,0),"")="Y",Q2140="MTCAPPLYCONF"),"On Hold",IF(W2140="","KGB","KBB"))))</f>
        <v>KGB</v>
      </c>
      <c r="B2140" s="65" t="str">
        <f>IF(A2140="on hold", "on hold",
 IF(A2140="KGB", "Standard Shipment",
  IF(IFERROR(IFERROR(VLOOKUP(L2140, List!D:J, 7, 0), VLOOKUP(L2140&amp;"", List!D:J, 7, 0)), 0)=0,
   IF(IFERROR(IFERROR(VLOOKUP(L2140, 'CND List'!$A:$C, 3, 0), VLOOKUP(L2140&amp;"", 'CND List'!$A:$C, 3, 0)), 0)=0,
    IF(A2140="KBB", "-", ""),
    IFERROR(VLOOKUP(L2140, 'CND List'!$A:$C, 3, 0), VLOOKUP(L2140&amp;"", 'CND List'!$A:$C, 3, 0))
   ),
   IFERROR(VLOOKUP(L2140, List!D:J, 7, 0), VLOOKUP(L2140&amp;"", List!D:J, 7, 0))
  )
 )
)</f>
        <v>Standard Shipment</v>
      </c>
      <c r="C2140" s="66" t="str">
        <f t="shared" si="34"/>
        <v>Standard Shipment</v>
      </c>
      <c r="D2140" s="67" t="str">
        <f ca="1">IF(C2140="Local Scrap","Closed",IFERROR(IF(A2140="kgb","Closed",IF(MID(C2140,5,1)="Q","Closed",LOOKUP(TODAY()-W2140, {0,31,91,181,366}, {"0-30天","31-90天","91-180天","181-365天","365天以上"}))), LOOKUP(TODAY()-Z2140, {0,31,91,181,366}, {"0-30天","31-90天","91-180天","181-365天","365天以上"})))</f>
        <v>Closed</v>
      </c>
      <c r="E2140" s="67" t="str" cm="1">
        <f t="array" ref="E2140">IF(A2140&lt;&gt;"kbb", "", IF(IFERROR(VALUE(V2140), 0)=MAX(INDEX(($A$2:$A$4929="kbb")*($L$2:$L$4929=L2140)*IFERROR(VALUE($V$2:$V$4929), 0), 0)), "最新", "歷史重複"))</f>
        <v/>
      </c>
      <c r="F2140" t="s">
        <v>9632</v>
      </c>
      <c r="G2140" t="s">
        <v>29</v>
      </c>
      <c r="H2140" t="s">
        <v>30</v>
      </c>
      <c r="I2140" t="s">
        <v>6154</v>
      </c>
      <c r="J2140" t="s">
        <v>9633</v>
      </c>
      <c r="K2140" t="s">
        <v>9634</v>
      </c>
      <c r="L2140" t="s">
        <v>9646</v>
      </c>
      <c r="M2140" t="s">
        <v>949</v>
      </c>
      <c r="N2140" t="s">
        <v>456</v>
      </c>
      <c r="O2140" t="s">
        <v>37</v>
      </c>
      <c r="P2140" t="s">
        <v>9647</v>
      </c>
      <c r="Q2140" t="s">
        <v>38</v>
      </c>
      <c r="R2140" t="s">
        <v>1881</v>
      </c>
      <c r="S2140" t="s">
        <v>9643</v>
      </c>
      <c r="T2140" t="s">
        <v>9648</v>
      </c>
      <c r="U2140" t="s">
        <v>8640</v>
      </c>
      <c r="V2140" t="s">
        <v>8640</v>
      </c>
      <c r="W2140" t="s">
        <v>37</v>
      </c>
      <c r="X2140" t="s">
        <v>37</v>
      </c>
      <c r="Y2140" t="s">
        <v>37</v>
      </c>
      <c r="Z2140" t="s">
        <v>9649</v>
      </c>
      <c r="AA2140" t="s">
        <v>44</v>
      </c>
      <c r="AB2140" t="s">
        <v>44</v>
      </c>
      <c r="AC2140" t="s">
        <v>45</v>
      </c>
      <c r="AD2140" t="s">
        <v>460</v>
      </c>
      <c r="AE2140" t="s">
        <v>8642</v>
      </c>
      <c r="AF2140" t="s">
        <v>48</v>
      </c>
      <c r="AG2140">
        <v>622299</v>
      </c>
      <c r="AH2140">
        <v>4.0999999999999996</v>
      </c>
      <c r="AI2140">
        <v>4.0999999999999996</v>
      </c>
    </row>
    <row r="2141" spans="1:35" ht="16.850000000000001" customHeight="1">
      <c r="A2141" s="65" t="str">
        <f>IF(L2141="","",IF(COUNTIF(Wip!K:K,L2141)=0,IF(W2141="","KGB","KBB"),IF(AND(_xlfn.IFNA(VLOOKUP(L2141,Wip!K:M,3,0),"")="Y",Q2141="MTCAPPLYCONF"),"On Hold",IF(W2141="","KGB","KBB"))))</f>
        <v>KGB</v>
      </c>
      <c r="B2141" s="65" t="str">
        <f>IF(A2141="on hold", "on hold",
 IF(A2141="KGB", "Standard Shipment",
  IF(IFERROR(IFERROR(VLOOKUP(L2141, List!D:J, 7, 0), VLOOKUP(L2141&amp;"", List!D:J, 7, 0)), 0)=0,
   IF(IFERROR(IFERROR(VLOOKUP(L2141, 'CND List'!$A:$C, 3, 0), VLOOKUP(L2141&amp;"", 'CND List'!$A:$C, 3, 0)), 0)=0,
    IF(A2141="KBB", "-", ""),
    IFERROR(VLOOKUP(L2141, 'CND List'!$A:$C, 3, 0), VLOOKUP(L2141&amp;"", 'CND List'!$A:$C, 3, 0))
   ),
   IFERROR(VLOOKUP(L2141, List!D:J, 7, 0), VLOOKUP(L2141&amp;"", List!D:J, 7, 0))
  )
 )
)</f>
        <v>Standard Shipment</v>
      </c>
      <c r="C2141" s="66" t="str">
        <f t="shared" si="34"/>
        <v>Standard Shipment</v>
      </c>
      <c r="D2141" s="67" t="str">
        <f ca="1">IF(C2141="Local Scrap","Closed",IFERROR(IF(A2141="kgb","Closed",IF(MID(C2141,5,1)="Q","Closed",LOOKUP(TODAY()-W2141, {0,31,91,181,366}, {"0-30天","31-90天","91-180天","181-365天","365天以上"}))), LOOKUP(TODAY()-Z2141, {0,31,91,181,366}, {"0-30天","31-90天","91-180天","181-365天","365天以上"})))</f>
        <v>Closed</v>
      </c>
      <c r="E2141" s="67" t="str" cm="1">
        <f t="array" ref="E2141">IF(A2141&lt;&gt;"kbb", "", IF(IFERROR(VALUE(V2141), 0)=MAX(INDEX(($A$2:$A$4929="kbb")*($L$2:$L$4929=L2141)*IFERROR(VALUE($V$2:$V$4929), 0), 0)), "最新", "歷史重複"))</f>
        <v/>
      </c>
      <c r="F2141" t="s">
        <v>9632</v>
      </c>
      <c r="G2141" t="s">
        <v>29</v>
      </c>
      <c r="H2141" t="s">
        <v>30</v>
      </c>
      <c r="I2141" t="s">
        <v>6154</v>
      </c>
      <c r="J2141" t="s">
        <v>9633</v>
      </c>
      <c r="K2141" t="s">
        <v>9634</v>
      </c>
      <c r="L2141" t="s">
        <v>9650</v>
      </c>
      <c r="M2141" t="s">
        <v>218</v>
      </c>
      <c r="N2141" t="s">
        <v>219</v>
      </c>
      <c r="O2141" t="s">
        <v>37</v>
      </c>
      <c r="P2141" t="s">
        <v>9651</v>
      </c>
      <c r="Q2141" t="s">
        <v>38</v>
      </c>
      <c r="R2141" t="s">
        <v>1881</v>
      </c>
      <c r="S2141" t="s">
        <v>9643</v>
      </c>
      <c r="T2141" t="s">
        <v>9652</v>
      </c>
      <c r="U2141" t="s">
        <v>9639</v>
      </c>
      <c r="V2141" t="s">
        <v>9639</v>
      </c>
      <c r="W2141" t="s">
        <v>37</v>
      </c>
      <c r="X2141" t="s">
        <v>37</v>
      </c>
      <c r="Y2141" t="s">
        <v>37</v>
      </c>
      <c r="Z2141" t="s">
        <v>9653</v>
      </c>
      <c r="AA2141" t="s">
        <v>44</v>
      </c>
      <c r="AB2141" t="s">
        <v>44</v>
      </c>
      <c r="AC2141" t="s">
        <v>45</v>
      </c>
      <c r="AD2141" t="s">
        <v>179</v>
      </c>
      <c r="AE2141" t="s">
        <v>9641</v>
      </c>
      <c r="AF2141" t="s">
        <v>48</v>
      </c>
      <c r="AG2141">
        <v>622431</v>
      </c>
      <c r="AH2141">
        <v>3.8</v>
      </c>
      <c r="AI2141">
        <v>3.8</v>
      </c>
    </row>
    <row r="2142" spans="1:35" ht="16.850000000000001" customHeight="1">
      <c r="A2142" s="65" t="str">
        <f>IF(L2142="","",IF(COUNTIF(Wip!K:K,L2142)=0,IF(W2142="","KGB","KBB"),IF(AND(_xlfn.IFNA(VLOOKUP(L2142,Wip!K:M,3,0),"")="Y",Q2142="MTCAPPLYCONF"),"On Hold",IF(W2142="","KGB","KBB"))))</f>
        <v>KGB</v>
      </c>
      <c r="B2142" s="65" t="str">
        <f>IF(A2142="on hold", "on hold",
 IF(A2142="KGB", "Standard Shipment",
  IF(IFERROR(IFERROR(VLOOKUP(L2142, List!D:J, 7, 0), VLOOKUP(L2142&amp;"", List!D:J, 7, 0)), 0)=0,
   IF(IFERROR(IFERROR(VLOOKUP(L2142, 'CND List'!$A:$C, 3, 0), VLOOKUP(L2142&amp;"", 'CND List'!$A:$C, 3, 0)), 0)=0,
    IF(A2142="KBB", "-", ""),
    IFERROR(VLOOKUP(L2142, 'CND List'!$A:$C, 3, 0), VLOOKUP(L2142&amp;"", 'CND List'!$A:$C, 3, 0))
   ),
   IFERROR(VLOOKUP(L2142, List!D:J, 7, 0), VLOOKUP(L2142&amp;"", List!D:J, 7, 0))
  )
 )
)</f>
        <v>Standard Shipment</v>
      </c>
      <c r="C2142" s="66" t="str">
        <f t="shared" si="34"/>
        <v>Standard Shipment</v>
      </c>
      <c r="D2142" s="67" t="str">
        <f ca="1">IF(C2142="Local Scrap","Closed",IFERROR(IF(A2142="kgb","Closed",IF(MID(C2142,5,1)="Q","Closed",LOOKUP(TODAY()-W2142, {0,31,91,181,366}, {"0-30天","31-90天","91-180天","181-365天","365天以上"}))), LOOKUP(TODAY()-Z2142, {0,31,91,181,366}, {"0-30天","31-90天","91-180天","181-365天","365天以上"})))</f>
        <v>Closed</v>
      </c>
      <c r="E2142" s="67" t="str" cm="1">
        <f t="array" ref="E2142">IF(A2142&lt;&gt;"kbb", "", IF(IFERROR(VALUE(V2142), 0)=MAX(INDEX(($A$2:$A$4929="kbb")*($L$2:$L$4929=L2142)*IFERROR(VALUE($V$2:$V$4929), 0), 0)), "最新", "歷史重複"))</f>
        <v/>
      </c>
      <c r="F2142" t="s">
        <v>9632</v>
      </c>
      <c r="G2142" t="s">
        <v>29</v>
      </c>
      <c r="H2142" t="s">
        <v>30</v>
      </c>
      <c r="I2142" t="s">
        <v>6154</v>
      </c>
      <c r="J2142" t="s">
        <v>9633</v>
      </c>
      <c r="K2142" t="s">
        <v>9634</v>
      </c>
      <c r="L2142" t="s">
        <v>9654</v>
      </c>
      <c r="M2142" t="s">
        <v>486</v>
      </c>
      <c r="N2142" t="s">
        <v>219</v>
      </c>
      <c r="O2142" t="s">
        <v>37</v>
      </c>
      <c r="P2142" t="s">
        <v>9655</v>
      </c>
      <c r="Q2142" t="s">
        <v>38</v>
      </c>
      <c r="R2142" t="s">
        <v>1881</v>
      </c>
      <c r="S2142" t="s">
        <v>9643</v>
      </c>
      <c r="T2142" t="s">
        <v>9656</v>
      </c>
      <c r="U2142" t="s">
        <v>9238</v>
      </c>
      <c r="V2142" t="s">
        <v>9238</v>
      </c>
      <c r="W2142" t="s">
        <v>37</v>
      </c>
      <c r="X2142" t="s">
        <v>37</v>
      </c>
      <c r="Y2142" t="s">
        <v>37</v>
      </c>
      <c r="Z2142" t="s">
        <v>9657</v>
      </c>
      <c r="AA2142" t="s">
        <v>44</v>
      </c>
      <c r="AB2142" t="s">
        <v>44</v>
      </c>
      <c r="AC2142" t="s">
        <v>45</v>
      </c>
      <c r="AD2142" t="s">
        <v>179</v>
      </c>
      <c r="AE2142" t="s">
        <v>9658</v>
      </c>
      <c r="AF2142" t="s">
        <v>48</v>
      </c>
      <c r="AG2142">
        <v>622399</v>
      </c>
      <c r="AH2142">
        <v>6.1</v>
      </c>
      <c r="AI2142">
        <v>6.1</v>
      </c>
    </row>
    <row r="2143" spans="1:35" ht="16.850000000000001" customHeight="1">
      <c r="A2143" s="65" t="str">
        <f>IF(L2143="","",IF(COUNTIF(Wip!K:K,L2143)=0,IF(W2143="","KGB","KBB"),IF(AND(_xlfn.IFNA(VLOOKUP(L2143,Wip!K:M,3,0),"")="Y",Q2143="MTCAPPLYCONF"),"On Hold",IF(W2143="","KGB","KBB"))))</f>
        <v>KGB</v>
      </c>
      <c r="B2143" s="65" t="str">
        <f>IF(A2143="on hold", "on hold",
 IF(A2143="KGB", "Standard Shipment",
  IF(IFERROR(IFERROR(VLOOKUP(L2143, List!D:J, 7, 0), VLOOKUP(L2143&amp;"", List!D:J, 7, 0)), 0)=0,
   IF(IFERROR(IFERROR(VLOOKUP(L2143, 'CND List'!$A:$C, 3, 0), VLOOKUP(L2143&amp;"", 'CND List'!$A:$C, 3, 0)), 0)=0,
    IF(A2143="KBB", "-", ""),
    IFERROR(VLOOKUP(L2143, 'CND List'!$A:$C, 3, 0), VLOOKUP(L2143&amp;"", 'CND List'!$A:$C, 3, 0))
   ),
   IFERROR(VLOOKUP(L2143, List!D:J, 7, 0), VLOOKUP(L2143&amp;"", List!D:J, 7, 0))
  )
 )
)</f>
        <v>Standard Shipment</v>
      </c>
      <c r="C2143" s="66" t="str">
        <f t="shared" si="34"/>
        <v>Standard Shipment</v>
      </c>
      <c r="D2143" s="67" t="str">
        <f ca="1">IF(C2143="Local Scrap","Closed",IFERROR(IF(A2143="kgb","Closed",IF(MID(C2143,5,1)="Q","Closed",LOOKUP(TODAY()-W2143, {0,31,91,181,366}, {"0-30天","31-90天","91-180天","181-365天","365天以上"}))), LOOKUP(TODAY()-Z2143, {0,31,91,181,366}, {"0-30天","31-90天","91-180天","181-365天","365天以上"})))</f>
        <v>Closed</v>
      </c>
      <c r="E2143" s="67" t="str" cm="1">
        <f t="array" ref="E2143">IF(A2143&lt;&gt;"kbb", "", IF(IFERROR(VALUE(V2143), 0)=MAX(INDEX(($A$2:$A$4929="kbb")*($L$2:$L$4929=L2143)*IFERROR(VALUE($V$2:$V$4929), 0), 0)), "最新", "歷史重複"))</f>
        <v/>
      </c>
      <c r="F2143" t="s">
        <v>9632</v>
      </c>
      <c r="G2143" t="s">
        <v>29</v>
      </c>
      <c r="H2143" t="s">
        <v>30</v>
      </c>
      <c r="I2143" t="s">
        <v>6154</v>
      </c>
      <c r="J2143" t="s">
        <v>9633</v>
      </c>
      <c r="K2143" t="s">
        <v>9634</v>
      </c>
      <c r="L2143" t="s">
        <v>9659</v>
      </c>
      <c r="M2143" t="s">
        <v>930</v>
      </c>
      <c r="N2143" t="s">
        <v>219</v>
      </c>
      <c r="O2143" t="s">
        <v>37</v>
      </c>
      <c r="P2143" t="s">
        <v>9660</v>
      </c>
      <c r="Q2143" t="s">
        <v>38</v>
      </c>
      <c r="R2143" t="s">
        <v>1881</v>
      </c>
      <c r="S2143" t="s">
        <v>9643</v>
      </c>
      <c r="T2143" t="s">
        <v>9661</v>
      </c>
      <c r="U2143" t="s">
        <v>9639</v>
      </c>
      <c r="V2143" t="s">
        <v>9639</v>
      </c>
      <c r="W2143" t="s">
        <v>37</v>
      </c>
      <c r="X2143" t="s">
        <v>37</v>
      </c>
      <c r="Y2143" t="s">
        <v>37</v>
      </c>
      <c r="Z2143" t="s">
        <v>9662</v>
      </c>
      <c r="AA2143" t="s">
        <v>44</v>
      </c>
      <c r="AB2143" t="s">
        <v>44</v>
      </c>
      <c r="AC2143" t="s">
        <v>45</v>
      </c>
      <c r="AD2143" t="s">
        <v>179</v>
      </c>
      <c r="AE2143" t="s">
        <v>9641</v>
      </c>
      <c r="AF2143" t="s">
        <v>48</v>
      </c>
      <c r="AG2143">
        <v>622431</v>
      </c>
      <c r="AH2143">
        <v>3.8</v>
      </c>
      <c r="AI2143">
        <v>3.8</v>
      </c>
    </row>
    <row r="2144" spans="1:35" ht="16.850000000000001" customHeight="1">
      <c r="A2144" s="65" t="str">
        <f>IF(L2144="","",IF(COUNTIF(Wip!K:K,L2144)=0,IF(W2144="","KGB","KBB"),IF(AND(_xlfn.IFNA(VLOOKUP(L2144,Wip!K:M,3,0),"")="Y",Q2144="MTCAPPLYCONF"),"On Hold",IF(W2144="","KGB","KBB"))))</f>
        <v>KGB</v>
      </c>
      <c r="B2144" s="65" t="str">
        <f>IF(A2144="on hold", "on hold",
 IF(A2144="KGB", "Standard Shipment",
  IF(IFERROR(IFERROR(VLOOKUP(L2144, List!D:J, 7, 0), VLOOKUP(L2144&amp;"", List!D:J, 7, 0)), 0)=0,
   IF(IFERROR(IFERROR(VLOOKUP(L2144, 'CND List'!$A:$C, 3, 0), VLOOKUP(L2144&amp;"", 'CND List'!$A:$C, 3, 0)), 0)=0,
    IF(A2144="KBB", "-", ""),
    IFERROR(VLOOKUP(L2144, 'CND List'!$A:$C, 3, 0), VLOOKUP(L2144&amp;"", 'CND List'!$A:$C, 3, 0))
   ),
   IFERROR(VLOOKUP(L2144, List!D:J, 7, 0), VLOOKUP(L2144&amp;"", List!D:J, 7, 0))
  )
 )
)</f>
        <v>Standard Shipment</v>
      </c>
      <c r="C2144" s="66" t="str">
        <f t="shared" si="34"/>
        <v>Standard Shipment</v>
      </c>
      <c r="D2144" s="67" t="str">
        <f ca="1">IF(C2144="Local Scrap","Closed",IFERROR(IF(A2144="kgb","Closed",IF(MID(C2144,5,1)="Q","Closed",LOOKUP(TODAY()-W2144, {0,31,91,181,366}, {"0-30天","31-90天","91-180天","181-365天","365天以上"}))), LOOKUP(TODAY()-Z2144, {0,31,91,181,366}, {"0-30天","31-90天","91-180天","181-365天","365天以上"})))</f>
        <v>Closed</v>
      </c>
      <c r="E2144" s="67" t="str" cm="1">
        <f t="array" ref="E2144">IF(A2144&lt;&gt;"kbb", "", IF(IFERROR(VALUE(V2144), 0)=MAX(INDEX(($A$2:$A$4929="kbb")*($L$2:$L$4929=L2144)*IFERROR(VALUE($V$2:$V$4929), 0), 0)), "最新", "歷史重複"))</f>
        <v/>
      </c>
      <c r="F2144" t="s">
        <v>9632</v>
      </c>
      <c r="G2144" t="s">
        <v>29</v>
      </c>
      <c r="H2144" t="s">
        <v>30</v>
      </c>
      <c r="I2144" t="s">
        <v>6154</v>
      </c>
      <c r="J2144" t="s">
        <v>9633</v>
      </c>
      <c r="K2144" t="s">
        <v>9634</v>
      </c>
      <c r="L2144" t="s">
        <v>9663</v>
      </c>
      <c r="M2144" t="s">
        <v>218</v>
      </c>
      <c r="N2144" t="s">
        <v>219</v>
      </c>
      <c r="O2144" t="s">
        <v>37</v>
      </c>
      <c r="P2144" t="s">
        <v>9664</v>
      </c>
      <c r="Q2144" t="s">
        <v>38</v>
      </c>
      <c r="R2144" t="s">
        <v>1881</v>
      </c>
      <c r="S2144" t="s">
        <v>9643</v>
      </c>
      <c r="T2144" t="s">
        <v>9665</v>
      </c>
      <c r="U2144" t="s">
        <v>9238</v>
      </c>
      <c r="V2144" t="s">
        <v>9238</v>
      </c>
      <c r="W2144" t="s">
        <v>37</v>
      </c>
      <c r="X2144" t="s">
        <v>37</v>
      </c>
      <c r="Y2144" t="s">
        <v>37</v>
      </c>
      <c r="Z2144" t="s">
        <v>9666</v>
      </c>
      <c r="AA2144" t="s">
        <v>44</v>
      </c>
      <c r="AB2144" t="s">
        <v>44</v>
      </c>
      <c r="AC2144" t="s">
        <v>45</v>
      </c>
      <c r="AD2144" t="s">
        <v>179</v>
      </c>
      <c r="AE2144" t="s">
        <v>9658</v>
      </c>
      <c r="AF2144" t="s">
        <v>48</v>
      </c>
      <c r="AG2144">
        <v>622399</v>
      </c>
      <c r="AH2144">
        <v>6.1</v>
      </c>
      <c r="AI2144">
        <v>6.1</v>
      </c>
    </row>
    <row r="2145" spans="1:35" ht="16.850000000000001" customHeight="1">
      <c r="A2145" s="65" t="str">
        <f>IF(L2145="","",IF(COUNTIF(Wip!K:K,L2145)=0,IF(W2145="","KGB","KBB"),IF(AND(_xlfn.IFNA(VLOOKUP(L2145,Wip!K:M,3,0),"")="Y",Q2145="MTCAPPLYCONF"),"On Hold",IF(W2145="","KGB","KBB"))))</f>
        <v>KGB</v>
      </c>
      <c r="B2145" s="65" t="str">
        <f>IF(A2145="on hold", "on hold",
 IF(A2145="KGB", "Standard Shipment",
  IF(IFERROR(IFERROR(VLOOKUP(L2145, List!D:J, 7, 0), VLOOKUP(L2145&amp;"", List!D:J, 7, 0)), 0)=0,
   IF(IFERROR(IFERROR(VLOOKUP(L2145, 'CND List'!$A:$C, 3, 0), VLOOKUP(L2145&amp;"", 'CND List'!$A:$C, 3, 0)), 0)=0,
    IF(A2145="KBB", "-", ""),
    IFERROR(VLOOKUP(L2145, 'CND List'!$A:$C, 3, 0), VLOOKUP(L2145&amp;"", 'CND List'!$A:$C, 3, 0))
   ),
   IFERROR(VLOOKUP(L2145, List!D:J, 7, 0), VLOOKUP(L2145&amp;"", List!D:J, 7, 0))
  )
 )
)</f>
        <v>Standard Shipment</v>
      </c>
      <c r="C2145" s="66" t="str">
        <f t="shared" si="34"/>
        <v>Standard Shipment</v>
      </c>
      <c r="D2145" s="67" t="str">
        <f ca="1">IF(C2145="Local Scrap","Closed",IFERROR(IF(A2145="kgb","Closed",IF(MID(C2145,5,1)="Q","Closed",LOOKUP(TODAY()-W2145, {0,31,91,181,366}, {"0-30天","31-90天","91-180天","181-365天","365天以上"}))), LOOKUP(TODAY()-Z2145, {0,31,91,181,366}, {"0-30天","31-90天","91-180天","181-365天","365天以上"})))</f>
        <v>Closed</v>
      </c>
      <c r="E2145" s="67" t="str" cm="1">
        <f t="array" ref="E2145">IF(A2145&lt;&gt;"kbb", "", IF(IFERROR(VALUE(V2145), 0)=MAX(INDEX(($A$2:$A$4929="kbb")*($L$2:$L$4929=L2145)*IFERROR(VALUE($V$2:$V$4929), 0), 0)), "最新", "歷史重複"))</f>
        <v/>
      </c>
      <c r="F2145" t="s">
        <v>9632</v>
      </c>
      <c r="G2145" t="s">
        <v>29</v>
      </c>
      <c r="H2145" t="s">
        <v>30</v>
      </c>
      <c r="I2145" t="s">
        <v>6154</v>
      </c>
      <c r="J2145" t="s">
        <v>9633</v>
      </c>
      <c r="K2145" t="s">
        <v>9634</v>
      </c>
      <c r="L2145" t="s">
        <v>9667</v>
      </c>
      <c r="M2145" t="s">
        <v>218</v>
      </c>
      <c r="N2145" t="s">
        <v>219</v>
      </c>
      <c r="O2145" t="s">
        <v>37</v>
      </c>
      <c r="P2145" t="s">
        <v>9668</v>
      </c>
      <c r="Q2145" t="s">
        <v>38</v>
      </c>
      <c r="R2145" t="s">
        <v>1881</v>
      </c>
      <c r="S2145" t="s">
        <v>9643</v>
      </c>
      <c r="T2145" t="s">
        <v>9669</v>
      </c>
      <c r="U2145" t="s">
        <v>9670</v>
      </c>
      <c r="V2145" t="s">
        <v>9670</v>
      </c>
      <c r="W2145" t="s">
        <v>37</v>
      </c>
      <c r="X2145" t="s">
        <v>37</v>
      </c>
      <c r="Y2145" t="s">
        <v>37</v>
      </c>
      <c r="Z2145" t="s">
        <v>9671</v>
      </c>
      <c r="AA2145" t="s">
        <v>44</v>
      </c>
      <c r="AB2145" t="s">
        <v>44</v>
      </c>
      <c r="AC2145" t="s">
        <v>45</v>
      </c>
      <c r="AD2145" t="s">
        <v>179</v>
      </c>
      <c r="AE2145" t="s">
        <v>9658</v>
      </c>
      <c r="AF2145" t="s">
        <v>48</v>
      </c>
      <c r="AG2145">
        <v>622399</v>
      </c>
      <c r="AH2145">
        <v>6.1</v>
      </c>
      <c r="AI2145">
        <v>6.1</v>
      </c>
    </row>
    <row r="2146" spans="1:35" ht="16.850000000000001" customHeight="1">
      <c r="A2146" s="65" t="str">
        <f>IF(L2146="","",IF(COUNTIF(Wip!K:K,L2146)=0,IF(W2146="","KGB","KBB"),IF(AND(_xlfn.IFNA(VLOOKUP(L2146,Wip!K:M,3,0),"")="Y",Q2146="MTCAPPLYCONF"),"On Hold",IF(W2146="","KGB","KBB"))))</f>
        <v>On Hold</v>
      </c>
      <c r="B2146" s="65" t="str">
        <f>IF(A2146="on hold", "on hold",
 IF(A2146="KGB", "Standard Shipment",
  IF(IFERROR(IFERROR(VLOOKUP(L2146, List!D:J, 7, 0), VLOOKUP(L2146&amp;"", List!D:J, 7, 0)), 0)=0,
   IF(IFERROR(IFERROR(VLOOKUP(L2146, 'CND List'!$A:$C, 3, 0), VLOOKUP(L2146&amp;"", 'CND List'!$A:$C, 3, 0)), 0)=0,
    IF(A2146="KBB", "-", ""),
    IFERROR(VLOOKUP(L2146, 'CND List'!$A:$C, 3, 0), VLOOKUP(L2146&amp;"", 'CND List'!$A:$C, 3, 0))
   ),
   IFERROR(VLOOKUP(L2146, List!D:J, 7, 0), VLOOKUP(L2146&amp;"", List!D:J, 7, 0))
  )
 )
)</f>
        <v>on hold</v>
      </c>
      <c r="C2146" s="66" t="str">
        <f t="shared" si="34"/>
        <v>on hold</v>
      </c>
      <c r="D2146" s="67" t="str">
        <f ca="1">IF(C2146="Local Scrap","Closed",IFERROR(IF(A2146="kgb","Closed",IF(MID(C2146,5,1)="Q","Closed",LOOKUP(TODAY()-W2146, {0,31,91,181,366}, {"0-30天","31-90天","91-180天","181-365天","365天以上"}))), LOOKUP(TODAY()-Z2146, {0,31,91,181,366}, {"0-30天","31-90天","91-180天","181-365天","365天以上"})))</f>
        <v>181-365天</v>
      </c>
      <c r="E2146" s="67" t="str" cm="1">
        <f t="array" ref="E2146">IF(A2146&lt;&gt;"kbb", "", IF(IFERROR(VALUE(V2146), 0)=MAX(INDEX(($A$2:$A$4929="kbb")*($L$2:$L$4929=L2146)*IFERROR(VALUE($V$2:$V$4929), 0), 0)), "最新", "歷史重複"))</f>
        <v/>
      </c>
      <c r="F2146" t="s">
        <v>9632</v>
      </c>
      <c r="G2146" t="s">
        <v>29</v>
      </c>
      <c r="H2146" t="s">
        <v>30</v>
      </c>
      <c r="I2146" t="s">
        <v>6154</v>
      </c>
      <c r="J2146" t="s">
        <v>9633</v>
      </c>
      <c r="K2146" t="s">
        <v>9634</v>
      </c>
      <c r="L2146" t="s">
        <v>9672</v>
      </c>
      <c r="M2146" t="s">
        <v>930</v>
      </c>
      <c r="N2146" t="s">
        <v>219</v>
      </c>
      <c r="O2146" t="s">
        <v>37</v>
      </c>
      <c r="P2146" t="s">
        <v>9672</v>
      </c>
      <c r="Q2146" t="s">
        <v>2309</v>
      </c>
      <c r="R2146" t="s">
        <v>1881</v>
      </c>
      <c r="S2146" t="s">
        <v>9643</v>
      </c>
      <c r="T2146" t="s">
        <v>37</v>
      </c>
      <c r="U2146" t="s">
        <v>37</v>
      </c>
      <c r="V2146" t="s">
        <v>37</v>
      </c>
      <c r="W2146" t="s">
        <v>37</v>
      </c>
      <c r="X2146" t="s">
        <v>37</v>
      </c>
      <c r="Y2146" t="s">
        <v>37</v>
      </c>
      <c r="Z2146" t="s">
        <v>9673</v>
      </c>
      <c r="AA2146" t="s">
        <v>44</v>
      </c>
      <c r="AB2146" t="s">
        <v>44</v>
      </c>
      <c r="AC2146" t="s">
        <v>45</v>
      </c>
      <c r="AD2146" t="s">
        <v>179</v>
      </c>
      <c r="AE2146" t="s">
        <v>37</v>
      </c>
      <c r="AF2146" t="s">
        <v>37</v>
      </c>
      <c r="AG2146" t="s">
        <v>37</v>
      </c>
      <c r="AH2146" t="s">
        <v>37</v>
      </c>
      <c r="AI2146" t="s">
        <v>37</v>
      </c>
    </row>
    <row r="2147" spans="1:35" ht="16.850000000000001" customHeight="1">
      <c r="A2147" s="65" t="str">
        <f>IF(L2147="","",IF(COUNTIF(Wip!K:K,L2147)=0,IF(W2147="","KGB","KBB"),IF(AND(_xlfn.IFNA(VLOOKUP(L2147,Wip!K:M,3,0),"")="Y",Q2147="MTCAPPLYCONF"),"On Hold",IF(W2147="","KGB","KBB"))))</f>
        <v>KGB</v>
      </c>
      <c r="B2147" s="65" t="str">
        <f>IF(A2147="on hold", "on hold",
 IF(A2147="KGB", "Standard Shipment",
  IF(IFERROR(IFERROR(VLOOKUP(L2147, List!D:J, 7, 0), VLOOKUP(L2147&amp;"", List!D:J, 7, 0)), 0)=0,
   IF(IFERROR(IFERROR(VLOOKUP(L2147, 'CND List'!$A:$C, 3, 0), VLOOKUP(L2147&amp;"", 'CND List'!$A:$C, 3, 0)), 0)=0,
    IF(A2147="KBB", "-", ""),
    IFERROR(VLOOKUP(L2147, 'CND List'!$A:$C, 3, 0), VLOOKUP(L2147&amp;"", 'CND List'!$A:$C, 3, 0))
   ),
   IFERROR(VLOOKUP(L2147, List!D:J, 7, 0), VLOOKUP(L2147&amp;"", List!D:J, 7, 0))
  )
 )
)</f>
        <v>Standard Shipment</v>
      </c>
      <c r="C2147" s="66" t="str">
        <f t="shared" si="34"/>
        <v>Standard Shipment</v>
      </c>
      <c r="D2147" s="67" t="str">
        <f ca="1">IF(C2147="Local Scrap","Closed",IFERROR(IF(A2147="kgb","Closed",IF(MID(C2147,5,1)="Q","Closed",LOOKUP(TODAY()-W2147, {0,31,91,181,366}, {"0-30天","31-90天","91-180天","181-365天","365天以上"}))), LOOKUP(TODAY()-Z2147, {0,31,91,181,366}, {"0-30天","31-90天","91-180天","181-365天","365天以上"})))</f>
        <v>Closed</v>
      </c>
      <c r="E2147" s="67" t="str" cm="1">
        <f t="array" ref="E2147">IF(A2147&lt;&gt;"kbb", "", IF(IFERROR(VALUE(V2147), 0)=MAX(INDEX(($A$2:$A$4929="kbb")*($L$2:$L$4929=L2147)*IFERROR(VALUE($V$2:$V$4929), 0), 0)), "最新", "歷史重複"))</f>
        <v/>
      </c>
      <c r="F2147" t="s">
        <v>9632</v>
      </c>
      <c r="G2147" t="s">
        <v>29</v>
      </c>
      <c r="H2147" t="s">
        <v>30</v>
      </c>
      <c r="I2147" t="s">
        <v>6154</v>
      </c>
      <c r="J2147" t="s">
        <v>9633</v>
      </c>
      <c r="K2147" t="s">
        <v>9634</v>
      </c>
      <c r="L2147" t="s">
        <v>9674</v>
      </c>
      <c r="M2147" t="s">
        <v>218</v>
      </c>
      <c r="N2147" t="s">
        <v>219</v>
      </c>
      <c r="O2147" t="s">
        <v>37</v>
      </c>
      <c r="P2147" t="s">
        <v>9675</v>
      </c>
      <c r="Q2147" t="s">
        <v>38</v>
      </c>
      <c r="R2147" t="s">
        <v>1881</v>
      </c>
      <c r="S2147" t="s">
        <v>9637</v>
      </c>
      <c r="T2147" t="s">
        <v>9676</v>
      </c>
      <c r="U2147" t="s">
        <v>9670</v>
      </c>
      <c r="V2147" t="s">
        <v>9670</v>
      </c>
      <c r="W2147" t="s">
        <v>37</v>
      </c>
      <c r="X2147" t="s">
        <v>37</v>
      </c>
      <c r="Y2147" t="s">
        <v>37</v>
      </c>
      <c r="Z2147" t="s">
        <v>9677</v>
      </c>
      <c r="AA2147" t="s">
        <v>44</v>
      </c>
      <c r="AB2147" t="s">
        <v>44</v>
      </c>
      <c r="AC2147" t="s">
        <v>45</v>
      </c>
      <c r="AD2147" t="s">
        <v>179</v>
      </c>
      <c r="AE2147" t="s">
        <v>9658</v>
      </c>
      <c r="AF2147" t="s">
        <v>48</v>
      </c>
      <c r="AG2147">
        <v>622399</v>
      </c>
      <c r="AH2147">
        <v>6.1</v>
      </c>
      <c r="AI2147">
        <v>6.1</v>
      </c>
    </row>
    <row r="2148" spans="1:35" ht="16.850000000000001" customHeight="1">
      <c r="A2148" s="65" t="str">
        <f>IF(L2148="","",IF(COUNTIF(Wip!K:K,L2148)=0,IF(W2148="","KGB","KBB"),IF(AND(_xlfn.IFNA(VLOOKUP(L2148,Wip!K:M,3,0),"")="Y",Q2148="MTCAPPLYCONF"),"On Hold",IF(W2148="","KGB","KBB"))))</f>
        <v>KBB</v>
      </c>
      <c r="B2148" s="65">
        <f>IF(A2148="on hold", "on hold",
 IF(A2148="KGB", "Standard Shipment",
  IF(IFERROR(IFERROR(VLOOKUP(L2148, List!D:J, 7, 0), VLOOKUP(L2148&amp;"", List!D:J, 7, 0)), 0)=0,
   IF(IFERROR(IFERROR(VLOOKUP(L2148, 'CND List'!$A:$C, 3, 0), VLOOKUP(L2148&amp;"", 'CND List'!$A:$C, 3, 0)), 0)=0,
    IF(A2148="KBB", "-", ""),
    IFERROR(VLOOKUP(L2148, 'CND List'!$A:$C, 3, 0), VLOOKUP(L2148&amp;"", 'CND List'!$A:$C, 3, 0))
   ),
   IFERROR(VLOOKUP(L2148, List!D:J, 7, 0), VLOOKUP(L2148&amp;"", List!D:J, 7, 0))
  )
 )
)</f>
        <v>46281</v>
      </c>
      <c r="C2148" s="66" t="str">
        <f t="shared" si="34"/>
        <v>2026Q3</v>
      </c>
      <c r="D2148" s="67" t="str">
        <f ca="1">IF(C2148="Local Scrap","Closed",IFERROR(IF(A2148="kgb","Closed",IF(MID(C2148,5,1)="Q","Closed",LOOKUP(TODAY()-W2148, {0,31,91,181,366}, {"0-30天","31-90天","91-180天","181-365天","365天以上"}))), LOOKUP(TODAY()-Z2148, {0,31,91,181,366}, {"0-30天","31-90天","91-180天","181-365天","365天以上"})))</f>
        <v>Closed</v>
      </c>
      <c r="E2148" s="67" t="str" cm="1">
        <f t="array" ref="E2148">IF(A2148&lt;&gt;"kbb", "", IF(IFERROR(VALUE(V2148), 0)=MAX(INDEX(($A$2:$A$4929="kbb")*($L$2:$L$4929=L2148)*IFERROR(VALUE($V$2:$V$4929), 0), 0)), "最新", "歷史重複"))</f>
        <v>最新</v>
      </c>
      <c r="F2148" t="s">
        <v>9678</v>
      </c>
      <c r="G2148" t="s">
        <v>29</v>
      </c>
      <c r="H2148" t="s">
        <v>30</v>
      </c>
      <c r="I2148" t="s">
        <v>6154</v>
      </c>
      <c r="J2148" t="s">
        <v>9679</v>
      </c>
      <c r="K2148" t="s">
        <v>9680</v>
      </c>
      <c r="L2148" t="s">
        <v>9681</v>
      </c>
      <c r="M2148" t="s">
        <v>1491</v>
      </c>
      <c r="N2148" t="s">
        <v>1283</v>
      </c>
      <c r="O2148" t="s">
        <v>37</v>
      </c>
      <c r="P2148" t="s">
        <v>9681</v>
      </c>
      <c r="Q2148" t="s">
        <v>38</v>
      </c>
      <c r="R2148" t="s">
        <v>53</v>
      </c>
      <c r="S2148" t="s">
        <v>9682</v>
      </c>
      <c r="T2148" t="s">
        <v>37</v>
      </c>
      <c r="U2148" t="s">
        <v>37</v>
      </c>
      <c r="V2148" t="s">
        <v>9683</v>
      </c>
      <c r="W2148" t="s">
        <v>692</v>
      </c>
      <c r="X2148" t="s">
        <v>114</v>
      </c>
      <c r="Y2148" t="s">
        <v>9684</v>
      </c>
      <c r="Z2148" t="s">
        <v>9685</v>
      </c>
      <c r="AA2148" t="s">
        <v>44</v>
      </c>
      <c r="AB2148" t="s">
        <v>44</v>
      </c>
      <c r="AC2148" t="s">
        <v>117</v>
      </c>
      <c r="AD2148" t="s">
        <v>1288</v>
      </c>
      <c r="AE2148" t="s">
        <v>37</v>
      </c>
      <c r="AF2148" t="s">
        <v>37</v>
      </c>
      <c r="AG2148" t="s">
        <v>37</v>
      </c>
      <c r="AH2148" t="s">
        <v>37</v>
      </c>
      <c r="AI2148" t="s">
        <v>37</v>
      </c>
    </row>
    <row r="2149" spans="1:35" ht="16.850000000000001" customHeight="1">
      <c r="A2149" s="65" t="str">
        <f>IF(L2149="","",IF(COUNTIF(Wip!K:K,L2149)=0,IF(W2149="","KGB","KBB"),IF(AND(_xlfn.IFNA(VLOOKUP(L2149,Wip!K:M,3,0),"")="Y",Q2149="MTCAPPLYCONF"),"On Hold",IF(W2149="","KGB","KBB"))))</f>
        <v>KGB</v>
      </c>
      <c r="B2149" s="65" t="str">
        <f>IF(A2149="on hold", "on hold",
 IF(A2149="KGB", "Standard Shipment",
  IF(IFERROR(IFERROR(VLOOKUP(L2149, List!D:J, 7, 0), VLOOKUP(L2149&amp;"", List!D:J, 7, 0)), 0)=0,
   IF(IFERROR(IFERROR(VLOOKUP(L2149, 'CND List'!$A:$C, 3, 0), VLOOKUP(L2149&amp;"", 'CND List'!$A:$C, 3, 0)), 0)=0,
    IF(A2149="KBB", "-", ""),
    IFERROR(VLOOKUP(L2149, 'CND List'!$A:$C, 3, 0), VLOOKUP(L2149&amp;"", 'CND List'!$A:$C, 3, 0))
   ),
   IFERROR(VLOOKUP(L2149, List!D:J, 7, 0), VLOOKUP(L2149&amp;"", List!D:J, 7, 0))
  )
 )
)</f>
        <v>Standard Shipment</v>
      </c>
      <c r="C2149" s="66" t="str">
        <f t="shared" si="34"/>
        <v>Standard Shipment</v>
      </c>
      <c r="D2149" s="67" t="str">
        <f ca="1">IF(C2149="Local Scrap","Closed",IFERROR(IF(A2149="kgb","Closed",IF(MID(C2149,5,1)="Q","Closed",LOOKUP(TODAY()-W2149, {0,31,91,181,366}, {"0-30天","31-90天","91-180天","181-365天","365天以上"}))), LOOKUP(TODAY()-Z2149, {0,31,91,181,366}, {"0-30天","31-90天","91-180天","181-365天","365天以上"})))</f>
        <v>Closed</v>
      </c>
      <c r="E2149" s="67" t="str" cm="1">
        <f t="array" ref="E2149">IF(A2149&lt;&gt;"kbb", "", IF(IFERROR(VALUE(V2149), 0)=MAX(INDEX(($A$2:$A$4929="kbb")*($L$2:$L$4929=L2149)*IFERROR(VALUE($V$2:$V$4929), 0), 0)), "最新", "歷史重複"))</f>
        <v/>
      </c>
      <c r="F2149" t="s">
        <v>9678</v>
      </c>
      <c r="G2149" t="s">
        <v>29</v>
      </c>
      <c r="H2149" t="s">
        <v>30</v>
      </c>
      <c r="I2149" t="s">
        <v>6154</v>
      </c>
      <c r="J2149" t="s">
        <v>9679</v>
      </c>
      <c r="K2149" t="s">
        <v>9680</v>
      </c>
      <c r="L2149" t="s">
        <v>9686</v>
      </c>
      <c r="M2149" t="s">
        <v>8222</v>
      </c>
      <c r="N2149" t="s">
        <v>2055</v>
      </c>
      <c r="O2149" t="s">
        <v>37</v>
      </c>
      <c r="P2149" t="s">
        <v>9687</v>
      </c>
      <c r="Q2149" t="s">
        <v>38</v>
      </c>
      <c r="R2149" t="s">
        <v>1881</v>
      </c>
      <c r="S2149" t="s">
        <v>9688</v>
      </c>
      <c r="T2149" t="s">
        <v>9689</v>
      </c>
      <c r="U2149" t="s">
        <v>8971</v>
      </c>
      <c r="V2149" t="s">
        <v>8971</v>
      </c>
      <c r="W2149" t="s">
        <v>37</v>
      </c>
      <c r="X2149" t="s">
        <v>37</v>
      </c>
      <c r="Y2149" t="s">
        <v>37</v>
      </c>
      <c r="Z2149" t="s">
        <v>9690</v>
      </c>
      <c r="AA2149" t="s">
        <v>44</v>
      </c>
      <c r="AB2149" t="s">
        <v>44</v>
      </c>
      <c r="AC2149" t="s">
        <v>45</v>
      </c>
      <c r="AD2149" t="s">
        <v>1288</v>
      </c>
      <c r="AE2149" t="s">
        <v>8973</v>
      </c>
      <c r="AF2149" t="s">
        <v>48</v>
      </c>
      <c r="AG2149">
        <v>622300</v>
      </c>
      <c r="AH2149">
        <v>6.5</v>
      </c>
      <c r="AI2149">
        <v>6.5</v>
      </c>
    </row>
    <row r="2150" spans="1:35" ht="16.850000000000001" customHeight="1">
      <c r="A2150" s="65" t="str">
        <f>IF(L2150="","",IF(COUNTIF(Wip!K:K,L2150)=0,IF(W2150="","KGB","KBB"),IF(AND(_xlfn.IFNA(VLOOKUP(L2150,Wip!K:M,3,0),"")="Y",Q2150="MTCAPPLYCONF"),"On Hold",IF(W2150="","KGB","KBB"))))</f>
        <v>KBB</v>
      </c>
      <c r="B2150" s="65">
        <f>IF(A2150="on hold", "on hold",
 IF(A2150="KGB", "Standard Shipment",
  IF(IFERROR(IFERROR(VLOOKUP(L2150, List!D:J, 7, 0), VLOOKUP(L2150&amp;"", List!D:J, 7, 0)), 0)=0,
   IF(IFERROR(IFERROR(VLOOKUP(L2150, 'CND List'!$A:$C, 3, 0), VLOOKUP(L2150&amp;"", 'CND List'!$A:$C, 3, 0)), 0)=0,
    IF(A2150="KBB", "-", ""),
    IFERROR(VLOOKUP(L2150, 'CND List'!$A:$C, 3, 0), VLOOKUP(L2150&amp;"", 'CND List'!$A:$C, 3, 0))
   ),
   IFERROR(VLOOKUP(L2150, List!D:J, 7, 0), VLOOKUP(L2150&amp;"", List!D:J, 7, 0))
  )
 )
)</f>
        <v>46297</v>
      </c>
      <c r="C2150" s="66" t="str">
        <f t="shared" si="34"/>
        <v>2026Q4</v>
      </c>
      <c r="D2150" s="67" t="str">
        <f ca="1">IF(C2150="Local Scrap","Closed",IFERROR(IF(A2150="kgb","Closed",IF(MID(C2150,5,1)="Q","Closed",LOOKUP(TODAY()-W2150, {0,31,91,181,366}, {"0-30天","31-90天","91-180天","181-365天","365天以上"}))), LOOKUP(TODAY()-Z2150, {0,31,91,181,366}, {"0-30天","31-90天","91-180天","181-365天","365天以上"})))</f>
        <v>Closed</v>
      </c>
      <c r="E2150" s="67" t="str" cm="1">
        <f t="array" ref="E2150">IF(A2150&lt;&gt;"kbb", "", IF(IFERROR(VALUE(V2150), 0)=MAX(INDEX(($A$2:$A$4929="kbb")*($L$2:$L$4929=L2150)*IFERROR(VALUE($V$2:$V$4929), 0), 0)), "最新", "歷史重複"))</f>
        <v>最新</v>
      </c>
      <c r="F2150" t="s">
        <v>9678</v>
      </c>
      <c r="G2150" t="s">
        <v>29</v>
      </c>
      <c r="H2150" t="s">
        <v>30</v>
      </c>
      <c r="I2150" t="s">
        <v>6154</v>
      </c>
      <c r="J2150" t="s">
        <v>9679</v>
      </c>
      <c r="K2150" t="s">
        <v>9680</v>
      </c>
      <c r="L2150" t="s">
        <v>9691</v>
      </c>
      <c r="M2150" t="s">
        <v>8222</v>
      </c>
      <c r="N2150" t="s">
        <v>2055</v>
      </c>
      <c r="O2150" t="s">
        <v>37</v>
      </c>
      <c r="P2150" t="s">
        <v>9691</v>
      </c>
      <c r="Q2150" t="s">
        <v>38</v>
      </c>
      <c r="R2150" t="s">
        <v>39</v>
      </c>
      <c r="S2150" t="s">
        <v>9688</v>
      </c>
      <c r="T2150" t="s">
        <v>37</v>
      </c>
      <c r="U2150" t="s">
        <v>37</v>
      </c>
      <c r="V2150" t="s">
        <v>9692</v>
      </c>
      <c r="W2150" t="s">
        <v>517</v>
      </c>
      <c r="X2150" t="s">
        <v>114</v>
      </c>
      <c r="Y2150" t="s">
        <v>518</v>
      </c>
      <c r="Z2150" t="s">
        <v>9693</v>
      </c>
      <c r="AA2150" t="s">
        <v>44</v>
      </c>
      <c r="AB2150" t="s">
        <v>44</v>
      </c>
      <c r="AC2150" t="s">
        <v>117</v>
      </c>
      <c r="AD2150" t="s">
        <v>1288</v>
      </c>
      <c r="AE2150" t="s">
        <v>37</v>
      </c>
      <c r="AF2150" t="s">
        <v>37</v>
      </c>
      <c r="AG2150" t="s">
        <v>37</v>
      </c>
      <c r="AH2150" t="s">
        <v>37</v>
      </c>
      <c r="AI2150" t="s">
        <v>37</v>
      </c>
    </row>
    <row r="2151" spans="1:35" ht="16.850000000000001" customHeight="1">
      <c r="A2151" s="65" t="str">
        <f>IF(L2151="","",IF(COUNTIF(Wip!K:K,L2151)=0,IF(W2151="","KGB","KBB"),IF(AND(_xlfn.IFNA(VLOOKUP(L2151,Wip!K:M,3,0),"")="Y",Q2151="MTCAPPLYCONF"),"On Hold",IF(W2151="","KGB","KBB"))))</f>
        <v>KGB</v>
      </c>
      <c r="B2151" s="65" t="str">
        <f>IF(A2151="on hold", "on hold",
 IF(A2151="KGB", "Standard Shipment",
  IF(IFERROR(IFERROR(VLOOKUP(L2151, List!D:J, 7, 0), VLOOKUP(L2151&amp;"", List!D:J, 7, 0)), 0)=0,
   IF(IFERROR(IFERROR(VLOOKUP(L2151, 'CND List'!$A:$C, 3, 0), VLOOKUP(L2151&amp;"", 'CND List'!$A:$C, 3, 0)), 0)=0,
    IF(A2151="KBB", "-", ""),
    IFERROR(VLOOKUP(L2151, 'CND List'!$A:$C, 3, 0), VLOOKUP(L2151&amp;"", 'CND List'!$A:$C, 3, 0))
   ),
   IFERROR(VLOOKUP(L2151, List!D:J, 7, 0), VLOOKUP(L2151&amp;"", List!D:J, 7, 0))
  )
 )
)</f>
        <v>Standard Shipment</v>
      </c>
      <c r="C2151" s="66" t="str">
        <f t="shared" si="34"/>
        <v>Standard Shipment</v>
      </c>
      <c r="D2151" s="67" t="str">
        <f ca="1">IF(C2151="Local Scrap","Closed",IFERROR(IF(A2151="kgb","Closed",IF(MID(C2151,5,1)="Q","Closed",LOOKUP(TODAY()-W2151, {0,31,91,181,366}, {"0-30天","31-90天","91-180天","181-365天","365天以上"}))), LOOKUP(TODAY()-Z2151, {0,31,91,181,366}, {"0-30天","31-90天","91-180天","181-365天","365天以上"})))</f>
        <v>Closed</v>
      </c>
      <c r="E2151" s="67" t="str" cm="1">
        <f t="array" ref="E2151">IF(A2151&lt;&gt;"kbb", "", IF(IFERROR(VALUE(V2151), 0)=MAX(INDEX(($A$2:$A$4929="kbb")*($L$2:$L$4929=L2151)*IFERROR(VALUE($V$2:$V$4929), 0), 0)), "最新", "歷史重複"))</f>
        <v/>
      </c>
      <c r="F2151" t="s">
        <v>9678</v>
      </c>
      <c r="G2151" t="s">
        <v>29</v>
      </c>
      <c r="H2151" t="s">
        <v>30</v>
      </c>
      <c r="I2151" t="s">
        <v>6154</v>
      </c>
      <c r="J2151" t="s">
        <v>9679</v>
      </c>
      <c r="K2151" t="s">
        <v>9680</v>
      </c>
      <c r="L2151" t="s">
        <v>9694</v>
      </c>
      <c r="M2151" t="s">
        <v>5573</v>
      </c>
      <c r="N2151" t="s">
        <v>1321</v>
      </c>
      <c r="O2151" t="s">
        <v>37</v>
      </c>
      <c r="P2151" t="s">
        <v>9695</v>
      </c>
      <c r="Q2151" t="s">
        <v>38</v>
      </c>
      <c r="R2151" t="s">
        <v>1881</v>
      </c>
      <c r="S2151" t="s">
        <v>9688</v>
      </c>
      <c r="T2151" t="s">
        <v>9696</v>
      </c>
      <c r="U2151" t="s">
        <v>8971</v>
      </c>
      <c r="V2151" t="s">
        <v>8971</v>
      </c>
      <c r="W2151" t="s">
        <v>37</v>
      </c>
      <c r="X2151" t="s">
        <v>37</v>
      </c>
      <c r="Y2151" t="s">
        <v>37</v>
      </c>
      <c r="Z2151" t="s">
        <v>9697</v>
      </c>
      <c r="AA2151" t="s">
        <v>44</v>
      </c>
      <c r="AB2151" t="s">
        <v>44</v>
      </c>
      <c r="AC2151" t="s">
        <v>45</v>
      </c>
      <c r="AD2151" t="s">
        <v>1288</v>
      </c>
      <c r="AE2151" t="s">
        <v>8973</v>
      </c>
      <c r="AF2151" t="s">
        <v>1918</v>
      </c>
      <c r="AG2151">
        <v>622300</v>
      </c>
      <c r="AH2151">
        <v>7.4</v>
      </c>
      <c r="AI2151">
        <v>7.4</v>
      </c>
    </row>
    <row r="2152" spans="1:35" ht="16.850000000000001" customHeight="1">
      <c r="A2152" s="65" t="str">
        <f>IF(L2152="","",IF(COUNTIF(Wip!K:K,L2152)=0,IF(W2152="","KGB","KBB"),IF(AND(_xlfn.IFNA(VLOOKUP(L2152,Wip!K:M,3,0),"")="Y",Q2152="MTCAPPLYCONF"),"On Hold",IF(W2152="","KGB","KBB"))))</f>
        <v>KBB</v>
      </c>
      <c r="B2152" s="65">
        <f>IF(A2152="on hold", "on hold",
 IF(A2152="KGB", "Standard Shipment",
  IF(IFERROR(IFERROR(VLOOKUP(L2152, List!D:J, 7, 0), VLOOKUP(L2152&amp;"", List!D:J, 7, 0)), 0)=0,
   IF(IFERROR(IFERROR(VLOOKUP(L2152, 'CND List'!$A:$C, 3, 0), VLOOKUP(L2152&amp;"", 'CND List'!$A:$C, 3, 0)), 0)=0,
    IF(A2152="KBB", "-", ""),
    IFERROR(VLOOKUP(L2152, 'CND List'!$A:$C, 3, 0), VLOOKUP(L2152&amp;"", 'CND List'!$A:$C, 3, 0))
   ),
   IFERROR(VLOOKUP(L2152, List!D:J, 7, 0), VLOOKUP(L2152&amp;"", List!D:J, 7, 0))
  )
 )
)</f>
        <v>46281</v>
      </c>
      <c r="C2152" s="66" t="str">
        <f t="shared" si="34"/>
        <v>2026Q3</v>
      </c>
      <c r="D2152" s="67" t="str">
        <f ca="1">IF(C2152="Local Scrap","Closed",IFERROR(IF(A2152="kgb","Closed",IF(MID(C2152,5,1)="Q","Closed",LOOKUP(TODAY()-W2152, {0,31,91,181,366}, {"0-30天","31-90天","91-180天","181-365天","365天以上"}))), LOOKUP(TODAY()-Z2152, {0,31,91,181,366}, {"0-30天","31-90天","91-180天","181-365天","365天以上"})))</f>
        <v>Closed</v>
      </c>
      <c r="E2152" s="67" t="str" cm="1">
        <f t="array" ref="E2152">IF(A2152&lt;&gt;"kbb", "", IF(IFERROR(VALUE(V2152), 0)=MAX(INDEX(($A$2:$A$4929="kbb")*($L$2:$L$4929=L2152)*IFERROR(VALUE($V$2:$V$4929), 0), 0)), "最新", "歷史重複"))</f>
        <v>最新</v>
      </c>
      <c r="F2152" t="s">
        <v>9678</v>
      </c>
      <c r="G2152" t="s">
        <v>29</v>
      </c>
      <c r="H2152" t="s">
        <v>30</v>
      </c>
      <c r="I2152" t="s">
        <v>6154</v>
      </c>
      <c r="J2152" t="s">
        <v>9679</v>
      </c>
      <c r="K2152" t="s">
        <v>9680</v>
      </c>
      <c r="L2152" t="s">
        <v>9698</v>
      </c>
      <c r="M2152" t="s">
        <v>5573</v>
      </c>
      <c r="N2152" t="s">
        <v>1321</v>
      </c>
      <c r="O2152" t="s">
        <v>37</v>
      </c>
      <c r="P2152" t="s">
        <v>9698</v>
      </c>
      <c r="Q2152" t="s">
        <v>38</v>
      </c>
      <c r="R2152" t="s">
        <v>1881</v>
      </c>
      <c r="S2152" t="s">
        <v>9699</v>
      </c>
      <c r="T2152" t="s">
        <v>37</v>
      </c>
      <c r="U2152" t="s">
        <v>37</v>
      </c>
      <c r="V2152" t="s">
        <v>9700</v>
      </c>
      <c r="W2152" t="s">
        <v>692</v>
      </c>
      <c r="X2152" t="s">
        <v>114</v>
      </c>
      <c r="Y2152" t="s">
        <v>4537</v>
      </c>
      <c r="Z2152" t="s">
        <v>9701</v>
      </c>
      <c r="AA2152" t="s">
        <v>44</v>
      </c>
      <c r="AB2152" t="s">
        <v>44</v>
      </c>
      <c r="AC2152" t="s">
        <v>117</v>
      </c>
      <c r="AD2152" t="s">
        <v>1288</v>
      </c>
      <c r="AE2152" t="s">
        <v>37</v>
      </c>
      <c r="AF2152" t="s">
        <v>37</v>
      </c>
      <c r="AG2152" t="s">
        <v>37</v>
      </c>
      <c r="AH2152" t="s">
        <v>37</v>
      </c>
      <c r="AI2152" t="s">
        <v>37</v>
      </c>
    </row>
    <row r="2153" spans="1:35" ht="16.850000000000001" customHeight="1">
      <c r="A2153" s="65" t="str">
        <f>IF(L2153="","",IF(COUNTIF(Wip!K:K,L2153)=0,IF(W2153="","KGB","KBB"),IF(AND(_xlfn.IFNA(VLOOKUP(L2153,Wip!K:M,3,0),"")="Y",Q2153="MTCAPPLYCONF"),"On Hold",IF(W2153="","KGB","KBB"))))</f>
        <v>KBB</v>
      </c>
      <c r="B2153" s="65">
        <f>IF(A2153="on hold", "on hold",
 IF(A2153="KGB", "Standard Shipment",
  IF(IFERROR(IFERROR(VLOOKUP(L2153, List!D:J, 7, 0), VLOOKUP(L2153&amp;"", List!D:J, 7, 0)), 0)=0,
   IF(IFERROR(IFERROR(VLOOKUP(L2153, 'CND List'!$A:$C, 3, 0), VLOOKUP(L2153&amp;"", 'CND List'!$A:$C, 3, 0)), 0)=0,
    IF(A2153="KBB", "-", ""),
    IFERROR(VLOOKUP(L2153, 'CND List'!$A:$C, 3, 0), VLOOKUP(L2153&amp;"", 'CND List'!$A:$C, 3, 0))
   ),
   IFERROR(VLOOKUP(L2153, List!D:J, 7, 0), VLOOKUP(L2153&amp;"", List!D:J, 7, 0))
  )
 )
)</f>
        <v>46281</v>
      </c>
      <c r="C2153" s="66" t="str">
        <f t="shared" si="34"/>
        <v>2026Q3</v>
      </c>
      <c r="D2153" s="67" t="str">
        <f ca="1">IF(C2153="Local Scrap","Closed",IFERROR(IF(A2153="kgb","Closed",IF(MID(C2153,5,1)="Q","Closed",LOOKUP(TODAY()-W2153, {0,31,91,181,366}, {"0-30天","31-90天","91-180天","181-365天","365天以上"}))), LOOKUP(TODAY()-Z2153, {0,31,91,181,366}, {"0-30天","31-90天","91-180天","181-365天","365天以上"})))</f>
        <v>Closed</v>
      </c>
      <c r="E2153" s="67" t="str" cm="1">
        <f t="array" ref="E2153">IF(A2153&lt;&gt;"kbb", "", IF(IFERROR(VALUE(V2153), 0)=MAX(INDEX(($A$2:$A$4929="kbb")*($L$2:$L$4929=L2153)*IFERROR(VALUE($V$2:$V$4929), 0), 0)), "最新", "歷史重複"))</f>
        <v>最新</v>
      </c>
      <c r="F2153" t="s">
        <v>9678</v>
      </c>
      <c r="G2153" t="s">
        <v>29</v>
      </c>
      <c r="H2153" t="s">
        <v>30</v>
      </c>
      <c r="I2153" t="s">
        <v>6154</v>
      </c>
      <c r="J2153" t="s">
        <v>9679</v>
      </c>
      <c r="K2153" t="s">
        <v>9680</v>
      </c>
      <c r="L2153" t="s">
        <v>9702</v>
      </c>
      <c r="M2153" t="s">
        <v>5573</v>
      </c>
      <c r="N2153" t="s">
        <v>1321</v>
      </c>
      <c r="O2153" t="s">
        <v>37</v>
      </c>
      <c r="P2153" t="s">
        <v>9702</v>
      </c>
      <c r="Q2153" t="s">
        <v>38</v>
      </c>
      <c r="R2153" t="s">
        <v>1881</v>
      </c>
      <c r="S2153" t="s">
        <v>9688</v>
      </c>
      <c r="T2153" t="s">
        <v>37</v>
      </c>
      <c r="U2153" t="s">
        <v>37</v>
      </c>
      <c r="V2153" t="s">
        <v>9703</v>
      </c>
      <c r="W2153" t="s">
        <v>692</v>
      </c>
      <c r="X2153" t="s">
        <v>114</v>
      </c>
      <c r="Y2153" t="s">
        <v>4537</v>
      </c>
      <c r="Z2153" t="s">
        <v>9704</v>
      </c>
      <c r="AA2153" t="s">
        <v>44</v>
      </c>
      <c r="AB2153" t="s">
        <v>44</v>
      </c>
      <c r="AC2153" t="s">
        <v>117</v>
      </c>
      <c r="AD2153" t="s">
        <v>1288</v>
      </c>
      <c r="AE2153" t="s">
        <v>37</v>
      </c>
      <c r="AF2153" t="s">
        <v>37</v>
      </c>
      <c r="AG2153" t="s">
        <v>37</v>
      </c>
      <c r="AH2153" t="s">
        <v>37</v>
      </c>
      <c r="AI2153" t="s">
        <v>37</v>
      </c>
    </row>
    <row r="2154" spans="1:35" ht="16.850000000000001" customHeight="1">
      <c r="A2154" s="65" t="str">
        <f>IF(L2154="","",IF(COUNTIF(Wip!K:K,L2154)=0,IF(W2154="","KGB","KBB"),IF(AND(_xlfn.IFNA(VLOOKUP(L2154,Wip!K:M,3,0),"")="Y",Q2154="MTCAPPLYCONF"),"On Hold",IF(W2154="","KGB","KBB"))))</f>
        <v>KGB</v>
      </c>
      <c r="B2154" s="65" t="str">
        <f>IF(A2154="on hold", "on hold",
 IF(A2154="KGB", "Standard Shipment",
  IF(IFERROR(IFERROR(VLOOKUP(L2154, List!D:J, 7, 0), VLOOKUP(L2154&amp;"", List!D:J, 7, 0)), 0)=0,
   IF(IFERROR(IFERROR(VLOOKUP(L2154, 'CND List'!$A:$C, 3, 0), VLOOKUP(L2154&amp;"", 'CND List'!$A:$C, 3, 0)), 0)=0,
    IF(A2154="KBB", "-", ""),
    IFERROR(VLOOKUP(L2154, 'CND List'!$A:$C, 3, 0), VLOOKUP(L2154&amp;"", 'CND List'!$A:$C, 3, 0))
   ),
   IFERROR(VLOOKUP(L2154, List!D:J, 7, 0), VLOOKUP(L2154&amp;"", List!D:J, 7, 0))
  )
 )
)</f>
        <v>Standard Shipment</v>
      </c>
      <c r="C2154" s="66" t="str">
        <f t="shared" si="34"/>
        <v>Standard Shipment</v>
      </c>
      <c r="D2154" s="67" t="str">
        <f ca="1">IF(C2154="Local Scrap","Closed",IFERROR(IF(A2154="kgb","Closed",IF(MID(C2154,5,1)="Q","Closed",LOOKUP(TODAY()-W2154, {0,31,91,181,366}, {"0-30天","31-90天","91-180天","181-365天","365天以上"}))), LOOKUP(TODAY()-Z2154, {0,31,91,181,366}, {"0-30天","31-90天","91-180天","181-365天","365天以上"})))</f>
        <v>Closed</v>
      </c>
      <c r="E2154" s="67" t="str" cm="1">
        <f t="array" ref="E2154">IF(A2154&lt;&gt;"kbb", "", IF(IFERROR(VALUE(V2154), 0)=MAX(INDEX(($A$2:$A$4929="kbb")*($L$2:$L$4929=L2154)*IFERROR(VALUE($V$2:$V$4929), 0), 0)), "最新", "歷史重複"))</f>
        <v/>
      </c>
      <c r="F2154" t="s">
        <v>9678</v>
      </c>
      <c r="G2154" t="s">
        <v>29</v>
      </c>
      <c r="H2154" t="s">
        <v>30</v>
      </c>
      <c r="I2154" t="s">
        <v>6154</v>
      </c>
      <c r="J2154" t="s">
        <v>9679</v>
      </c>
      <c r="K2154" t="s">
        <v>9680</v>
      </c>
      <c r="L2154" t="s">
        <v>9705</v>
      </c>
      <c r="M2154" t="s">
        <v>1491</v>
      </c>
      <c r="N2154" t="s">
        <v>1283</v>
      </c>
      <c r="O2154" t="s">
        <v>37</v>
      </c>
      <c r="P2154" t="s">
        <v>9706</v>
      </c>
      <c r="Q2154" t="s">
        <v>38</v>
      </c>
      <c r="R2154" t="s">
        <v>1881</v>
      </c>
      <c r="S2154" t="s">
        <v>9688</v>
      </c>
      <c r="T2154" t="s">
        <v>9707</v>
      </c>
      <c r="U2154" t="s">
        <v>9338</v>
      </c>
      <c r="V2154" t="s">
        <v>9338</v>
      </c>
      <c r="W2154" t="s">
        <v>37</v>
      </c>
      <c r="X2154" t="s">
        <v>37</v>
      </c>
      <c r="Y2154" t="s">
        <v>37</v>
      </c>
      <c r="Z2154" t="s">
        <v>9708</v>
      </c>
      <c r="AA2154" t="s">
        <v>44</v>
      </c>
      <c r="AB2154" t="s">
        <v>44</v>
      </c>
      <c r="AC2154" t="s">
        <v>45</v>
      </c>
      <c r="AD2154" t="s">
        <v>1288</v>
      </c>
      <c r="AE2154" t="s">
        <v>9340</v>
      </c>
      <c r="AF2154" t="s">
        <v>1730</v>
      </c>
      <c r="AG2154">
        <v>622285</v>
      </c>
      <c r="AH2154">
        <v>7.4</v>
      </c>
      <c r="AI2154">
        <v>7.4</v>
      </c>
    </row>
    <row r="2155" spans="1:35" ht="16.850000000000001" customHeight="1">
      <c r="A2155" s="65" t="str">
        <f>IF(L2155="","",IF(COUNTIF(Wip!K:K,L2155)=0,IF(W2155="","KGB","KBB"),IF(AND(_xlfn.IFNA(VLOOKUP(L2155,Wip!K:M,3,0),"")="Y",Q2155="MTCAPPLYCONF"),"On Hold",IF(W2155="","KGB","KBB"))))</f>
        <v>KBB</v>
      </c>
      <c r="B2155" s="65">
        <f>IF(A2155="on hold", "on hold",
 IF(A2155="KGB", "Standard Shipment",
  IF(IFERROR(IFERROR(VLOOKUP(L2155, List!D:J, 7, 0), VLOOKUP(L2155&amp;"", List!D:J, 7, 0)), 0)=0,
   IF(IFERROR(IFERROR(VLOOKUP(L2155, 'CND List'!$A:$C, 3, 0), VLOOKUP(L2155&amp;"", 'CND List'!$A:$C, 3, 0)), 0)=0,
    IF(A2155="KBB", "-", ""),
    IFERROR(VLOOKUP(L2155, 'CND List'!$A:$C, 3, 0), VLOOKUP(L2155&amp;"", 'CND List'!$A:$C, 3, 0))
   ),
   IFERROR(VLOOKUP(L2155, List!D:J, 7, 0), VLOOKUP(L2155&amp;"", List!D:J, 7, 0))
  )
 )
)</f>
        <v>46297</v>
      </c>
      <c r="C2155" s="66" t="str">
        <f t="shared" si="34"/>
        <v>2026Q4</v>
      </c>
      <c r="D2155" s="67" t="str">
        <f ca="1">IF(C2155="Local Scrap","Closed",IFERROR(IF(A2155="kgb","Closed",IF(MID(C2155,5,1)="Q","Closed",LOOKUP(TODAY()-W2155, {0,31,91,181,366}, {"0-30天","31-90天","91-180天","181-365天","365天以上"}))), LOOKUP(TODAY()-Z2155, {0,31,91,181,366}, {"0-30天","31-90天","91-180天","181-365天","365天以上"})))</f>
        <v>Closed</v>
      </c>
      <c r="E2155" s="67" t="str" cm="1">
        <f t="array" ref="E2155">IF(A2155&lt;&gt;"kbb", "", IF(IFERROR(VALUE(V2155), 0)=MAX(INDEX(($A$2:$A$4929="kbb")*($L$2:$L$4929=L2155)*IFERROR(VALUE($V$2:$V$4929), 0), 0)), "最新", "歷史重複"))</f>
        <v>最新</v>
      </c>
      <c r="F2155" t="s">
        <v>9678</v>
      </c>
      <c r="G2155" t="s">
        <v>29</v>
      </c>
      <c r="H2155" t="s">
        <v>30</v>
      </c>
      <c r="I2155" t="s">
        <v>6154</v>
      </c>
      <c r="J2155" t="s">
        <v>9679</v>
      </c>
      <c r="K2155" t="s">
        <v>9680</v>
      </c>
      <c r="L2155" t="s">
        <v>9709</v>
      </c>
      <c r="M2155" t="s">
        <v>5573</v>
      </c>
      <c r="N2155" t="s">
        <v>1321</v>
      </c>
      <c r="O2155" t="s">
        <v>37</v>
      </c>
      <c r="P2155" t="s">
        <v>9709</v>
      </c>
      <c r="Q2155" t="s">
        <v>38</v>
      </c>
      <c r="R2155" t="s">
        <v>39</v>
      </c>
      <c r="S2155" t="s">
        <v>9688</v>
      </c>
      <c r="T2155" t="s">
        <v>37</v>
      </c>
      <c r="U2155" t="s">
        <v>37</v>
      </c>
      <c r="V2155" t="s">
        <v>9710</v>
      </c>
      <c r="W2155" t="s">
        <v>517</v>
      </c>
      <c r="X2155" t="s">
        <v>114</v>
      </c>
      <c r="Y2155" t="s">
        <v>518</v>
      </c>
      <c r="Z2155" t="s">
        <v>9711</v>
      </c>
      <c r="AA2155" t="s">
        <v>44</v>
      </c>
      <c r="AB2155" t="s">
        <v>44</v>
      </c>
      <c r="AC2155" t="s">
        <v>117</v>
      </c>
      <c r="AD2155" t="s">
        <v>1288</v>
      </c>
      <c r="AE2155" t="s">
        <v>37</v>
      </c>
      <c r="AF2155" t="s">
        <v>37</v>
      </c>
      <c r="AG2155" t="s">
        <v>37</v>
      </c>
      <c r="AH2155" t="s">
        <v>37</v>
      </c>
      <c r="AI2155" t="s">
        <v>37</v>
      </c>
    </row>
    <row r="2156" spans="1:35" ht="16.850000000000001" customHeight="1">
      <c r="A2156" s="65" t="str">
        <f>IF(L2156="","",IF(COUNTIF(Wip!K:K,L2156)=0,IF(W2156="","KGB","KBB"),IF(AND(_xlfn.IFNA(VLOOKUP(L2156,Wip!K:M,3,0),"")="Y",Q2156="MTCAPPLYCONF"),"On Hold",IF(W2156="","KGB","KBB"))))</f>
        <v>KBB</v>
      </c>
      <c r="B2156" s="65">
        <f>IF(A2156="on hold", "on hold",
 IF(A2156="KGB", "Standard Shipment",
  IF(IFERROR(IFERROR(VLOOKUP(L2156, List!D:J, 7, 0), VLOOKUP(L2156&amp;"", List!D:J, 7, 0)), 0)=0,
   IF(IFERROR(IFERROR(VLOOKUP(L2156, 'CND List'!$A:$C, 3, 0), VLOOKUP(L2156&amp;"", 'CND List'!$A:$C, 3, 0)), 0)=0,
    IF(A2156="KBB", "-", ""),
    IFERROR(VLOOKUP(L2156, 'CND List'!$A:$C, 3, 0), VLOOKUP(L2156&amp;"", 'CND List'!$A:$C, 3, 0))
   ),
   IFERROR(VLOOKUP(L2156, List!D:J, 7, 0), VLOOKUP(L2156&amp;"", List!D:J, 7, 0))
  )
 )
)</f>
        <v>46281</v>
      </c>
      <c r="C2156" s="66" t="str">
        <f t="shared" si="34"/>
        <v>2026Q3</v>
      </c>
      <c r="D2156" s="67" t="str">
        <f ca="1">IF(C2156="Local Scrap","Closed",IFERROR(IF(A2156="kgb","Closed",IF(MID(C2156,5,1)="Q","Closed",LOOKUP(TODAY()-W2156, {0,31,91,181,366}, {"0-30天","31-90天","91-180天","181-365天","365天以上"}))), LOOKUP(TODAY()-Z2156, {0,31,91,181,366}, {"0-30天","31-90天","91-180天","181-365天","365天以上"})))</f>
        <v>Closed</v>
      </c>
      <c r="E2156" s="67" t="str" cm="1">
        <f t="array" ref="E2156">IF(A2156&lt;&gt;"kbb", "", IF(IFERROR(VALUE(V2156), 0)=MAX(INDEX(($A$2:$A$4929="kbb")*($L$2:$L$4929=L2156)*IFERROR(VALUE($V$2:$V$4929), 0), 0)), "最新", "歷史重複"))</f>
        <v>最新</v>
      </c>
      <c r="F2156" t="s">
        <v>9678</v>
      </c>
      <c r="G2156" t="s">
        <v>29</v>
      </c>
      <c r="H2156" t="s">
        <v>30</v>
      </c>
      <c r="I2156" t="s">
        <v>6154</v>
      </c>
      <c r="J2156" t="s">
        <v>9679</v>
      </c>
      <c r="K2156" t="s">
        <v>9680</v>
      </c>
      <c r="L2156" t="s">
        <v>9712</v>
      </c>
      <c r="M2156" t="s">
        <v>5573</v>
      </c>
      <c r="N2156" t="s">
        <v>1321</v>
      </c>
      <c r="O2156" t="s">
        <v>37</v>
      </c>
      <c r="P2156" t="s">
        <v>9712</v>
      </c>
      <c r="Q2156" t="s">
        <v>38</v>
      </c>
      <c r="R2156" t="s">
        <v>1881</v>
      </c>
      <c r="S2156" t="s">
        <v>9688</v>
      </c>
      <c r="T2156" t="s">
        <v>37</v>
      </c>
      <c r="U2156" t="s">
        <v>37</v>
      </c>
      <c r="V2156" t="s">
        <v>9713</v>
      </c>
      <c r="W2156" t="s">
        <v>692</v>
      </c>
      <c r="X2156" t="s">
        <v>114</v>
      </c>
      <c r="Y2156" t="s">
        <v>4537</v>
      </c>
      <c r="Z2156" t="s">
        <v>9714</v>
      </c>
      <c r="AA2156" t="s">
        <v>44</v>
      </c>
      <c r="AB2156" t="s">
        <v>44</v>
      </c>
      <c r="AC2156" t="s">
        <v>117</v>
      </c>
      <c r="AD2156" t="s">
        <v>1288</v>
      </c>
      <c r="AE2156" t="s">
        <v>37</v>
      </c>
      <c r="AF2156" t="s">
        <v>37</v>
      </c>
      <c r="AG2156" t="s">
        <v>37</v>
      </c>
      <c r="AH2156" t="s">
        <v>37</v>
      </c>
      <c r="AI2156" t="s">
        <v>37</v>
      </c>
    </row>
    <row r="2157" spans="1:35" ht="16.850000000000001" customHeight="1">
      <c r="A2157" s="65" t="str">
        <f>IF(L2157="","",IF(COUNTIF(Wip!K:K,L2157)=0,IF(W2157="","KGB","KBB"),IF(AND(_xlfn.IFNA(VLOOKUP(L2157,Wip!K:M,3,0),"")="Y",Q2157="MTCAPPLYCONF"),"On Hold",IF(W2157="","KGB","KBB"))))</f>
        <v>KBB</v>
      </c>
      <c r="B2157" s="65" t="str">
        <f>IF(A2157="on hold", "on hold",
 IF(A2157="KGB", "Standard Shipment",
  IF(IFERROR(IFERROR(VLOOKUP(L2157, List!D:J, 7, 0), VLOOKUP(L2157&amp;"", List!D:J, 7, 0)), 0)=0,
   IF(IFERROR(IFERROR(VLOOKUP(L2157, 'CND List'!$A:$C, 3, 0), VLOOKUP(L2157&amp;"", 'CND List'!$A:$C, 3, 0)), 0)=0,
    IF(A2157="KBB", "-", ""),
    IFERROR(VLOOKUP(L2157, 'CND List'!$A:$C, 3, 0), VLOOKUP(L2157&amp;"", 'CND List'!$A:$C, 3, 0))
   ),
   IFERROR(VLOOKUP(L2157, List!D:J, 7, 0), VLOOKUP(L2157&amp;"", List!D:J, 7, 0))
  )
 )
)</f>
        <v>-</v>
      </c>
      <c r="C2157" s="66" t="str">
        <f t="shared" si="34"/>
        <v>wait for return customer</v>
      </c>
      <c r="D2157" s="67" t="str">
        <f ca="1">IF(C2157="Local Scrap","Closed",IFERROR(IF(A2157="kgb","Closed",IF(MID(C2157,5,1)="Q","Closed",LOOKUP(TODAY()-W2157, {0,31,91,181,366}, {"0-30天","31-90天","91-180天","181-365天","365天以上"}))), LOOKUP(TODAY()-Z2157, {0,31,91,181,366}, {"0-30天","31-90天","91-180天","181-365天","365天以上"})))</f>
        <v>181-365天</v>
      </c>
      <c r="E2157" s="67" t="str" cm="1">
        <f t="array" ref="E2157">IF(A2157&lt;&gt;"kbb", "", IF(IFERROR(VALUE(V2157), 0)=MAX(INDEX(($A$2:$A$4929="kbb")*($L$2:$L$4929=L2157)*IFERROR(VALUE($V$2:$V$4929), 0), 0)), "最新", "歷史重複"))</f>
        <v>最新</v>
      </c>
      <c r="F2157" t="s">
        <v>9715</v>
      </c>
      <c r="G2157" t="s">
        <v>29</v>
      </c>
      <c r="H2157" t="s">
        <v>30</v>
      </c>
      <c r="I2157" t="s">
        <v>6154</v>
      </c>
      <c r="J2157" t="s">
        <v>9716</v>
      </c>
      <c r="K2157" t="s">
        <v>9717</v>
      </c>
      <c r="L2157" t="s">
        <v>9718</v>
      </c>
      <c r="M2157" t="s">
        <v>4205</v>
      </c>
      <c r="N2157" t="s">
        <v>1858</v>
      </c>
      <c r="O2157" t="s">
        <v>37</v>
      </c>
      <c r="P2157" t="s">
        <v>9718</v>
      </c>
      <c r="Q2157" t="s">
        <v>38</v>
      </c>
      <c r="R2157" t="s">
        <v>39</v>
      </c>
      <c r="S2157" t="s">
        <v>9719</v>
      </c>
      <c r="T2157" t="s">
        <v>37</v>
      </c>
      <c r="U2157" t="s">
        <v>37</v>
      </c>
      <c r="V2157" t="s">
        <v>9720</v>
      </c>
      <c r="W2157" t="s">
        <v>517</v>
      </c>
      <c r="X2157" t="s">
        <v>114</v>
      </c>
      <c r="Y2157" t="s">
        <v>518</v>
      </c>
      <c r="Z2157" t="s">
        <v>9721</v>
      </c>
      <c r="AA2157" t="s">
        <v>44</v>
      </c>
      <c r="AB2157" t="s">
        <v>44</v>
      </c>
      <c r="AC2157" t="s">
        <v>117</v>
      </c>
      <c r="AD2157" t="s">
        <v>1302</v>
      </c>
      <c r="AE2157" t="s">
        <v>37</v>
      </c>
      <c r="AF2157" t="s">
        <v>37</v>
      </c>
      <c r="AG2157" t="s">
        <v>37</v>
      </c>
      <c r="AH2157" t="s">
        <v>37</v>
      </c>
      <c r="AI2157" t="s">
        <v>37</v>
      </c>
    </row>
    <row r="2158" spans="1:35" ht="16.850000000000001" customHeight="1">
      <c r="A2158" s="65" t="str">
        <f>IF(L2158="","",IF(COUNTIF(Wip!K:K,L2158)=0,IF(W2158="","KGB","KBB"),IF(AND(_xlfn.IFNA(VLOOKUP(L2158,Wip!K:M,3,0),"")="Y",Q2158="MTCAPPLYCONF"),"On Hold",IF(W2158="","KGB","KBB"))))</f>
        <v>KBB</v>
      </c>
      <c r="B2158" s="65" t="str">
        <f>IF(A2158="on hold", "on hold",
 IF(A2158="KGB", "Standard Shipment",
  IF(IFERROR(IFERROR(VLOOKUP(L2158, List!D:J, 7, 0), VLOOKUP(L2158&amp;"", List!D:J, 7, 0)), 0)=0,
   IF(IFERROR(IFERROR(VLOOKUP(L2158, 'CND List'!$A:$C, 3, 0), VLOOKUP(L2158&amp;"", 'CND List'!$A:$C, 3, 0)), 0)=0,
    IF(A2158="KBB", "-", ""),
    IFERROR(VLOOKUP(L2158, 'CND List'!$A:$C, 3, 0), VLOOKUP(L2158&amp;"", 'CND List'!$A:$C, 3, 0))
   ),
   IFERROR(VLOOKUP(L2158, List!D:J, 7, 0), VLOOKUP(L2158&amp;"", List!D:J, 7, 0))
  )
 )
)</f>
        <v>-</v>
      </c>
      <c r="C2158" s="66" t="str">
        <f t="shared" si="34"/>
        <v>wait for return customer</v>
      </c>
      <c r="D2158" s="67" t="str">
        <f ca="1">IF(C2158="Local Scrap","Closed",IFERROR(IF(A2158="kgb","Closed",IF(MID(C2158,5,1)="Q","Closed",LOOKUP(TODAY()-W2158, {0,31,91,181,366}, {"0-30天","31-90天","91-180天","181-365天","365天以上"}))), LOOKUP(TODAY()-Z2158, {0,31,91,181,366}, {"0-30天","31-90天","91-180天","181-365天","365天以上"})))</f>
        <v>181-365天</v>
      </c>
      <c r="E2158" s="67" t="str" cm="1">
        <f t="array" ref="E2158">IF(A2158&lt;&gt;"kbb", "", IF(IFERROR(VALUE(V2158), 0)=MAX(INDEX(($A$2:$A$4929="kbb")*($L$2:$L$4929=L2158)*IFERROR(VALUE($V$2:$V$4929), 0), 0)), "最新", "歷史重複"))</f>
        <v>最新</v>
      </c>
      <c r="F2158" t="s">
        <v>9715</v>
      </c>
      <c r="G2158" t="s">
        <v>29</v>
      </c>
      <c r="H2158" t="s">
        <v>30</v>
      </c>
      <c r="I2158" t="s">
        <v>6154</v>
      </c>
      <c r="J2158" t="s">
        <v>9716</v>
      </c>
      <c r="K2158" t="s">
        <v>9717</v>
      </c>
      <c r="L2158" t="s">
        <v>9722</v>
      </c>
      <c r="M2158" t="s">
        <v>1746</v>
      </c>
      <c r="N2158" t="s">
        <v>1747</v>
      </c>
      <c r="O2158" t="s">
        <v>37</v>
      </c>
      <c r="P2158" t="s">
        <v>9722</v>
      </c>
      <c r="Q2158" t="s">
        <v>38</v>
      </c>
      <c r="R2158" t="s">
        <v>39</v>
      </c>
      <c r="S2158" t="s">
        <v>9719</v>
      </c>
      <c r="T2158" t="s">
        <v>37</v>
      </c>
      <c r="U2158" t="s">
        <v>37</v>
      </c>
      <c r="V2158" t="s">
        <v>9723</v>
      </c>
      <c r="W2158" t="s">
        <v>517</v>
      </c>
      <c r="X2158" t="s">
        <v>114</v>
      </c>
      <c r="Y2158" t="s">
        <v>518</v>
      </c>
      <c r="Z2158" t="s">
        <v>9724</v>
      </c>
      <c r="AA2158" t="s">
        <v>44</v>
      </c>
      <c r="AB2158" t="s">
        <v>44</v>
      </c>
      <c r="AC2158" t="s">
        <v>117</v>
      </c>
      <c r="AD2158" t="s">
        <v>1532</v>
      </c>
      <c r="AE2158" t="s">
        <v>37</v>
      </c>
      <c r="AF2158" t="s">
        <v>37</v>
      </c>
      <c r="AG2158" t="s">
        <v>37</v>
      </c>
      <c r="AH2158" t="s">
        <v>37</v>
      </c>
      <c r="AI2158" t="s">
        <v>37</v>
      </c>
    </row>
    <row r="2159" spans="1:35" ht="16.850000000000001" customHeight="1">
      <c r="A2159" s="65" t="str">
        <f>IF(L2159="","",IF(COUNTIF(Wip!K:K,L2159)=0,IF(W2159="","KGB","KBB"),IF(AND(_xlfn.IFNA(VLOOKUP(L2159,Wip!K:M,3,0),"")="Y",Q2159="MTCAPPLYCONF"),"On Hold",IF(W2159="","KGB","KBB"))))</f>
        <v>KBB</v>
      </c>
      <c r="B2159" s="65">
        <f>IF(A2159="on hold", "on hold",
 IF(A2159="KGB", "Standard Shipment",
  IF(IFERROR(IFERROR(VLOOKUP(L2159, List!D:J, 7, 0), VLOOKUP(L2159&amp;"", List!D:J, 7, 0)), 0)=0,
   IF(IFERROR(IFERROR(VLOOKUP(L2159, 'CND List'!$A:$C, 3, 0), VLOOKUP(L2159&amp;"", 'CND List'!$A:$C, 3, 0)), 0)=0,
    IF(A2159="KBB", "-", ""),
    IFERROR(VLOOKUP(L2159, 'CND List'!$A:$C, 3, 0), VLOOKUP(L2159&amp;"", 'CND List'!$A:$C, 3, 0))
   ),
   IFERROR(VLOOKUP(L2159, List!D:J, 7, 0), VLOOKUP(L2159&amp;"", List!D:J, 7, 0))
  )
 )
)</f>
        <v>46281</v>
      </c>
      <c r="C2159" s="66" t="str">
        <f t="shared" si="34"/>
        <v>2026Q3</v>
      </c>
      <c r="D2159" s="67" t="str">
        <f ca="1">IF(C2159="Local Scrap","Closed",IFERROR(IF(A2159="kgb","Closed",IF(MID(C2159,5,1)="Q","Closed",LOOKUP(TODAY()-W2159, {0,31,91,181,366}, {"0-30天","31-90天","91-180天","181-365天","365天以上"}))), LOOKUP(TODAY()-Z2159, {0,31,91,181,366}, {"0-30天","31-90天","91-180天","181-365天","365天以上"})))</f>
        <v>Closed</v>
      </c>
      <c r="E2159" s="67" t="str" cm="1">
        <f t="array" ref="E2159">IF(A2159&lt;&gt;"kbb", "", IF(IFERROR(VALUE(V2159), 0)=MAX(INDEX(($A$2:$A$4929="kbb")*($L$2:$L$4929=L2159)*IFERROR(VALUE($V$2:$V$4929), 0), 0)), "最新", "歷史重複"))</f>
        <v>最新</v>
      </c>
      <c r="F2159" t="s">
        <v>9715</v>
      </c>
      <c r="G2159" t="s">
        <v>29</v>
      </c>
      <c r="H2159" t="s">
        <v>30</v>
      </c>
      <c r="I2159" t="s">
        <v>6154</v>
      </c>
      <c r="J2159" t="s">
        <v>9716</v>
      </c>
      <c r="K2159" t="s">
        <v>9717</v>
      </c>
      <c r="L2159" t="s">
        <v>9725</v>
      </c>
      <c r="M2159" t="s">
        <v>1746</v>
      </c>
      <c r="N2159" t="s">
        <v>1747</v>
      </c>
      <c r="O2159" t="s">
        <v>37</v>
      </c>
      <c r="P2159" t="s">
        <v>9725</v>
      </c>
      <c r="Q2159" t="s">
        <v>38</v>
      </c>
      <c r="R2159" t="s">
        <v>1881</v>
      </c>
      <c r="S2159" t="s">
        <v>9719</v>
      </c>
      <c r="T2159" t="s">
        <v>37</v>
      </c>
      <c r="U2159" t="s">
        <v>37</v>
      </c>
      <c r="V2159" t="s">
        <v>9726</v>
      </c>
      <c r="W2159" t="s">
        <v>2806</v>
      </c>
      <c r="X2159" t="s">
        <v>114</v>
      </c>
      <c r="Y2159" t="s">
        <v>9727</v>
      </c>
      <c r="Z2159" t="s">
        <v>9728</v>
      </c>
      <c r="AA2159" t="s">
        <v>44</v>
      </c>
      <c r="AB2159" t="s">
        <v>44</v>
      </c>
      <c r="AC2159" t="s">
        <v>117</v>
      </c>
      <c r="AD2159" t="s">
        <v>1532</v>
      </c>
      <c r="AE2159" t="s">
        <v>37</v>
      </c>
      <c r="AF2159" t="s">
        <v>37</v>
      </c>
      <c r="AG2159" t="s">
        <v>37</v>
      </c>
      <c r="AH2159" t="s">
        <v>37</v>
      </c>
      <c r="AI2159" t="s">
        <v>37</v>
      </c>
    </row>
    <row r="2160" spans="1:35" ht="16.850000000000001" customHeight="1">
      <c r="A2160" s="65" t="str">
        <f>IF(L2160="","",IF(COUNTIF(Wip!K:K,L2160)=0,IF(W2160="","KGB","KBB"),IF(AND(_xlfn.IFNA(VLOOKUP(L2160,Wip!K:M,3,0),"")="Y",Q2160="MTCAPPLYCONF"),"On Hold",IF(W2160="","KGB","KBB"))))</f>
        <v>KGB</v>
      </c>
      <c r="B2160" s="65" t="str">
        <f>IF(A2160="on hold", "on hold",
 IF(A2160="KGB", "Standard Shipment",
  IF(IFERROR(IFERROR(VLOOKUP(L2160, List!D:J, 7, 0), VLOOKUP(L2160&amp;"", List!D:J, 7, 0)), 0)=0,
   IF(IFERROR(IFERROR(VLOOKUP(L2160, 'CND List'!$A:$C, 3, 0), VLOOKUP(L2160&amp;"", 'CND List'!$A:$C, 3, 0)), 0)=0,
    IF(A2160="KBB", "-", ""),
    IFERROR(VLOOKUP(L2160, 'CND List'!$A:$C, 3, 0), VLOOKUP(L2160&amp;"", 'CND List'!$A:$C, 3, 0))
   ),
   IFERROR(VLOOKUP(L2160, List!D:J, 7, 0), VLOOKUP(L2160&amp;"", List!D:J, 7, 0))
  )
 )
)</f>
        <v>Standard Shipment</v>
      </c>
      <c r="C2160" s="66" t="str">
        <f t="shared" si="34"/>
        <v>Standard Shipment</v>
      </c>
      <c r="D2160" s="67" t="str">
        <f ca="1">IF(C2160="Local Scrap","Closed",IFERROR(IF(A2160="kgb","Closed",IF(MID(C2160,5,1)="Q","Closed",LOOKUP(TODAY()-W2160, {0,31,91,181,366}, {"0-30天","31-90天","91-180天","181-365天","365天以上"}))), LOOKUP(TODAY()-Z2160, {0,31,91,181,366}, {"0-30天","31-90天","91-180天","181-365天","365天以上"})))</f>
        <v>Closed</v>
      </c>
      <c r="E2160" s="67" t="str" cm="1">
        <f t="array" ref="E2160">IF(A2160&lt;&gt;"kbb", "", IF(IFERROR(VALUE(V2160), 0)=MAX(INDEX(($A$2:$A$4929="kbb")*($L$2:$L$4929=L2160)*IFERROR(VALUE($V$2:$V$4929), 0), 0)), "最新", "歷史重複"))</f>
        <v/>
      </c>
      <c r="F2160" t="s">
        <v>9715</v>
      </c>
      <c r="G2160" t="s">
        <v>29</v>
      </c>
      <c r="H2160" t="s">
        <v>30</v>
      </c>
      <c r="I2160" t="s">
        <v>6154</v>
      </c>
      <c r="J2160" t="s">
        <v>9716</v>
      </c>
      <c r="K2160" t="s">
        <v>9717</v>
      </c>
      <c r="L2160" t="s">
        <v>9729</v>
      </c>
      <c r="M2160" t="s">
        <v>1746</v>
      </c>
      <c r="N2160" t="s">
        <v>1747</v>
      </c>
      <c r="O2160" t="s">
        <v>37</v>
      </c>
      <c r="P2160" t="s">
        <v>9730</v>
      </c>
      <c r="Q2160" t="s">
        <v>38</v>
      </c>
      <c r="R2160" t="s">
        <v>1881</v>
      </c>
      <c r="S2160" t="s">
        <v>9719</v>
      </c>
      <c r="T2160" t="s">
        <v>9731</v>
      </c>
      <c r="U2160" t="s">
        <v>9732</v>
      </c>
      <c r="V2160" t="s">
        <v>9732</v>
      </c>
      <c r="W2160" t="s">
        <v>37</v>
      </c>
      <c r="X2160" t="s">
        <v>37</v>
      </c>
      <c r="Y2160" t="s">
        <v>37</v>
      </c>
      <c r="Z2160" t="s">
        <v>9733</v>
      </c>
      <c r="AA2160" t="s">
        <v>44</v>
      </c>
      <c r="AB2160" t="s">
        <v>44</v>
      </c>
      <c r="AC2160" t="s">
        <v>45</v>
      </c>
      <c r="AD2160" t="s">
        <v>1532</v>
      </c>
      <c r="AE2160" t="s">
        <v>9543</v>
      </c>
      <c r="AF2160" t="s">
        <v>4852</v>
      </c>
      <c r="AG2160">
        <v>622367</v>
      </c>
      <c r="AH2160">
        <v>7.6</v>
      </c>
      <c r="AI2160">
        <v>2.2999999999999998</v>
      </c>
    </row>
    <row r="2161" spans="1:35" ht="16.850000000000001" customHeight="1">
      <c r="A2161" s="65" t="str">
        <f>IF(L2161="","",IF(COUNTIF(Wip!K:K,L2161)=0,IF(W2161="","KGB","KBB"),IF(AND(_xlfn.IFNA(VLOOKUP(L2161,Wip!K:M,3,0),"")="Y",Q2161="MTCAPPLYCONF"),"On Hold",IF(W2161="","KGB","KBB"))))</f>
        <v>KBB</v>
      </c>
      <c r="B2161" s="65" t="str">
        <f>IF(A2161="on hold", "on hold",
 IF(A2161="KGB", "Standard Shipment",
  IF(IFERROR(IFERROR(VLOOKUP(L2161, List!D:J, 7, 0), VLOOKUP(L2161&amp;"", List!D:J, 7, 0)), 0)=0,
   IF(IFERROR(IFERROR(VLOOKUP(L2161, 'CND List'!$A:$C, 3, 0), VLOOKUP(L2161&amp;"", 'CND List'!$A:$C, 3, 0)), 0)=0,
    IF(A2161="KBB", "-", ""),
    IFERROR(VLOOKUP(L2161, 'CND List'!$A:$C, 3, 0), VLOOKUP(L2161&amp;"", 'CND List'!$A:$C, 3, 0))
   ),
   IFERROR(VLOOKUP(L2161, List!D:J, 7, 0), VLOOKUP(L2161&amp;"", List!D:J, 7, 0))
  )
 )
)</f>
        <v>Local Scrap</v>
      </c>
      <c r="C2161" s="66" t="str">
        <f t="shared" si="34"/>
        <v>Local Scrap</v>
      </c>
      <c r="D2161" s="67" t="str">
        <f ca="1">IF(C2161="Local Scrap","Closed",IFERROR(IF(A2161="kgb","Closed",IF(MID(C2161,5,1)="Q","Closed",LOOKUP(TODAY()-W2161, {0,31,91,181,366}, {"0-30天","31-90天","91-180天","181-365天","365天以上"}))), LOOKUP(TODAY()-Z2161, {0,31,91,181,366}, {"0-30天","31-90天","91-180天","181-365天","365天以上"})))</f>
        <v>Closed</v>
      </c>
      <c r="E2161" s="67" t="str" cm="1">
        <f t="array" ref="E2161">IF(A2161&lt;&gt;"kbb", "", IF(IFERROR(VALUE(V2161), 0)=MAX(INDEX(($A$2:$A$4929="kbb")*($L$2:$L$4929=L2161)*IFERROR(VALUE($V$2:$V$4929), 0), 0)), "最新", "歷史重複"))</f>
        <v>歷史重複</v>
      </c>
      <c r="F2161" t="s">
        <v>9715</v>
      </c>
      <c r="G2161" t="s">
        <v>29</v>
      </c>
      <c r="H2161" t="s">
        <v>30</v>
      </c>
      <c r="I2161" t="s">
        <v>6154</v>
      </c>
      <c r="J2161" t="s">
        <v>9716</v>
      </c>
      <c r="K2161" t="s">
        <v>9717</v>
      </c>
      <c r="L2161" t="s">
        <v>9734</v>
      </c>
      <c r="M2161" t="s">
        <v>2359</v>
      </c>
      <c r="N2161" t="s">
        <v>2360</v>
      </c>
      <c r="O2161" t="s">
        <v>37</v>
      </c>
      <c r="P2161" t="s">
        <v>9734</v>
      </c>
      <c r="Q2161" t="s">
        <v>38</v>
      </c>
      <c r="R2161" t="s">
        <v>39</v>
      </c>
      <c r="S2161" t="s">
        <v>9735</v>
      </c>
      <c r="T2161" t="s">
        <v>37</v>
      </c>
      <c r="U2161" t="s">
        <v>37</v>
      </c>
      <c r="V2161" t="s">
        <v>9736</v>
      </c>
      <c r="W2161" t="s">
        <v>517</v>
      </c>
      <c r="X2161" t="s">
        <v>114</v>
      </c>
      <c r="Y2161" t="s">
        <v>518</v>
      </c>
      <c r="Z2161" t="s">
        <v>9737</v>
      </c>
      <c r="AA2161" t="s">
        <v>44</v>
      </c>
      <c r="AB2161" t="s">
        <v>44</v>
      </c>
      <c r="AC2161" t="s">
        <v>117</v>
      </c>
      <c r="AD2161" t="s">
        <v>1532</v>
      </c>
      <c r="AE2161" t="s">
        <v>37</v>
      </c>
      <c r="AF2161" t="s">
        <v>37</v>
      </c>
      <c r="AG2161" t="s">
        <v>37</v>
      </c>
      <c r="AH2161" t="s">
        <v>37</v>
      </c>
      <c r="AI2161" t="s">
        <v>37</v>
      </c>
    </row>
    <row r="2162" spans="1:35" ht="16.850000000000001" customHeight="1">
      <c r="A2162" s="65" t="str">
        <f>IF(L2162="","",IF(COUNTIF(Wip!K:K,L2162)=0,IF(W2162="","KGB","KBB"),IF(AND(_xlfn.IFNA(VLOOKUP(L2162,Wip!K:M,3,0),"")="Y",Q2162="MTCAPPLYCONF"),"On Hold",IF(W2162="","KGB","KBB"))))</f>
        <v>KGB</v>
      </c>
      <c r="B2162" s="65" t="str">
        <f>IF(A2162="on hold", "on hold",
 IF(A2162="KGB", "Standard Shipment",
  IF(IFERROR(IFERROR(VLOOKUP(L2162, List!D:J, 7, 0), VLOOKUP(L2162&amp;"", List!D:J, 7, 0)), 0)=0,
   IF(IFERROR(IFERROR(VLOOKUP(L2162, 'CND List'!$A:$C, 3, 0), VLOOKUP(L2162&amp;"", 'CND List'!$A:$C, 3, 0)), 0)=0,
    IF(A2162="KBB", "-", ""),
    IFERROR(VLOOKUP(L2162, 'CND List'!$A:$C, 3, 0), VLOOKUP(L2162&amp;"", 'CND List'!$A:$C, 3, 0))
   ),
   IFERROR(VLOOKUP(L2162, List!D:J, 7, 0), VLOOKUP(L2162&amp;"", List!D:J, 7, 0))
  )
 )
)</f>
        <v>Standard Shipment</v>
      </c>
      <c r="C2162" s="66" t="str">
        <f t="shared" si="34"/>
        <v>Standard Shipment</v>
      </c>
      <c r="D2162" s="67" t="str">
        <f ca="1">IF(C2162="Local Scrap","Closed",IFERROR(IF(A2162="kgb","Closed",IF(MID(C2162,5,1)="Q","Closed",LOOKUP(TODAY()-W2162, {0,31,91,181,366}, {"0-30天","31-90天","91-180天","181-365天","365天以上"}))), LOOKUP(TODAY()-Z2162, {0,31,91,181,366}, {"0-30天","31-90天","91-180天","181-365天","365天以上"})))</f>
        <v>Closed</v>
      </c>
      <c r="E2162" s="67" t="str" cm="1">
        <f t="array" ref="E2162">IF(A2162&lt;&gt;"kbb", "", IF(IFERROR(VALUE(V2162), 0)=MAX(INDEX(($A$2:$A$4929="kbb")*($L$2:$L$4929=L2162)*IFERROR(VALUE($V$2:$V$4929), 0), 0)), "最新", "歷史重複"))</f>
        <v/>
      </c>
      <c r="F2162" t="s">
        <v>9715</v>
      </c>
      <c r="G2162" t="s">
        <v>29</v>
      </c>
      <c r="H2162" t="s">
        <v>30</v>
      </c>
      <c r="I2162" t="s">
        <v>6154</v>
      </c>
      <c r="J2162" t="s">
        <v>9716</v>
      </c>
      <c r="K2162" t="s">
        <v>9717</v>
      </c>
      <c r="L2162" t="s">
        <v>9738</v>
      </c>
      <c r="M2162" t="s">
        <v>2359</v>
      </c>
      <c r="N2162" t="s">
        <v>2360</v>
      </c>
      <c r="O2162" t="s">
        <v>37</v>
      </c>
      <c r="P2162" t="s">
        <v>9739</v>
      </c>
      <c r="Q2162" t="s">
        <v>38</v>
      </c>
      <c r="R2162" t="s">
        <v>1881</v>
      </c>
      <c r="S2162" t="s">
        <v>9740</v>
      </c>
      <c r="T2162" t="s">
        <v>9741</v>
      </c>
      <c r="U2162" t="s">
        <v>9732</v>
      </c>
      <c r="V2162" t="s">
        <v>9732</v>
      </c>
      <c r="W2162" t="s">
        <v>37</v>
      </c>
      <c r="X2162" t="s">
        <v>37</v>
      </c>
      <c r="Y2162" t="s">
        <v>37</v>
      </c>
      <c r="Z2162" t="s">
        <v>9742</v>
      </c>
      <c r="AA2162" t="s">
        <v>44</v>
      </c>
      <c r="AB2162" t="s">
        <v>44</v>
      </c>
      <c r="AC2162" t="s">
        <v>45</v>
      </c>
      <c r="AD2162" t="s">
        <v>1532</v>
      </c>
      <c r="AE2162" t="s">
        <v>9116</v>
      </c>
      <c r="AF2162" t="s">
        <v>2220</v>
      </c>
      <c r="AG2162">
        <v>622367</v>
      </c>
      <c r="AH2162">
        <v>6.2</v>
      </c>
      <c r="AI2162">
        <v>6.2</v>
      </c>
    </row>
    <row r="2163" spans="1:35" ht="16.850000000000001" customHeight="1">
      <c r="A2163" s="65" t="str">
        <f>IF(L2163="","",IF(COUNTIF(Wip!K:K,L2163)=0,IF(W2163="","KGB","KBB"),IF(AND(_xlfn.IFNA(VLOOKUP(L2163,Wip!K:M,3,0),"")="Y",Q2163="MTCAPPLYCONF"),"On Hold",IF(W2163="","KGB","KBB"))))</f>
        <v>KGB</v>
      </c>
      <c r="B2163" s="65" t="str">
        <f>IF(A2163="on hold", "on hold",
 IF(A2163="KGB", "Standard Shipment",
  IF(IFERROR(IFERROR(VLOOKUP(L2163, List!D:J, 7, 0), VLOOKUP(L2163&amp;"", List!D:J, 7, 0)), 0)=0,
   IF(IFERROR(IFERROR(VLOOKUP(L2163, 'CND List'!$A:$C, 3, 0), VLOOKUP(L2163&amp;"", 'CND List'!$A:$C, 3, 0)), 0)=0,
    IF(A2163="KBB", "-", ""),
    IFERROR(VLOOKUP(L2163, 'CND List'!$A:$C, 3, 0), VLOOKUP(L2163&amp;"", 'CND List'!$A:$C, 3, 0))
   ),
   IFERROR(VLOOKUP(L2163, List!D:J, 7, 0), VLOOKUP(L2163&amp;"", List!D:J, 7, 0))
  )
 )
)</f>
        <v>Standard Shipment</v>
      </c>
      <c r="C2163" s="66" t="str">
        <f t="shared" si="34"/>
        <v>Standard Shipment</v>
      </c>
      <c r="D2163" s="67" t="str">
        <f ca="1">IF(C2163="Local Scrap","Closed",IFERROR(IF(A2163="kgb","Closed",IF(MID(C2163,5,1)="Q","Closed",LOOKUP(TODAY()-W2163, {0,31,91,181,366}, {"0-30天","31-90天","91-180天","181-365天","365天以上"}))), LOOKUP(TODAY()-Z2163, {0,31,91,181,366}, {"0-30天","31-90天","91-180天","181-365天","365天以上"})))</f>
        <v>Closed</v>
      </c>
      <c r="E2163" s="67" t="str" cm="1">
        <f t="array" ref="E2163">IF(A2163&lt;&gt;"kbb", "", IF(IFERROR(VALUE(V2163), 0)=MAX(INDEX(($A$2:$A$4929="kbb")*($L$2:$L$4929=L2163)*IFERROR(VALUE($V$2:$V$4929), 0), 0)), "最新", "歷史重複"))</f>
        <v/>
      </c>
      <c r="F2163" t="s">
        <v>9715</v>
      </c>
      <c r="G2163" t="s">
        <v>29</v>
      </c>
      <c r="H2163" t="s">
        <v>30</v>
      </c>
      <c r="I2163" t="s">
        <v>6154</v>
      </c>
      <c r="J2163" t="s">
        <v>9716</v>
      </c>
      <c r="K2163" t="s">
        <v>9717</v>
      </c>
      <c r="L2163" t="s">
        <v>9743</v>
      </c>
      <c r="M2163" t="s">
        <v>2340</v>
      </c>
      <c r="N2163" t="s">
        <v>1843</v>
      </c>
      <c r="O2163" t="s">
        <v>37</v>
      </c>
      <c r="P2163" t="s">
        <v>9744</v>
      </c>
      <c r="Q2163" t="s">
        <v>38</v>
      </c>
      <c r="R2163" t="s">
        <v>1881</v>
      </c>
      <c r="S2163" t="s">
        <v>9740</v>
      </c>
      <c r="T2163" t="s">
        <v>9745</v>
      </c>
      <c r="U2163" t="s">
        <v>9732</v>
      </c>
      <c r="V2163" t="s">
        <v>9732</v>
      </c>
      <c r="W2163" t="s">
        <v>37</v>
      </c>
      <c r="X2163" t="s">
        <v>37</v>
      </c>
      <c r="Y2163" t="s">
        <v>37</v>
      </c>
      <c r="Z2163" t="s">
        <v>9746</v>
      </c>
      <c r="AA2163" t="s">
        <v>44</v>
      </c>
      <c r="AB2163" t="s">
        <v>44</v>
      </c>
      <c r="AC2163" t="s">
        <v>45</v>
      </c>
      <c r="AD2163" t="s">
        <v>1847</v>
      </c>
      <c r="AE2163" t="s">
        <v>9543</v>
      </c>
      <c r="AF2163" t="s">
        <v>2526</v>
      </c>
      <c r="AG2163">
        <v>622367</v>
      </c>
      <c r="AH2163">
        <v>5.2</v>
      </c>
      <c r="AI2163">
        <v>5.2</v>
      </c>
    </row>
    <row r="2164" spans="1:35" ht="16.850000000000001" customHeight="1">
      <c r="A2164" s="65" t="str">
        <f>IF(L2164="","",IF(COUNTIF(Wip!K:K,L2164)=0,IF(W2164="","KGB","KBB"),IF(AND(_xlfn.IFNA(VLOOKUP(L2164,Wip!K:M,3,0),"")="Y",Q2164="MTCAPPLYCONF"),"On Hold",IF(W2164="","KGB","KBB"))))</f>
        <v>KGB</v>
      </c>
      <c r="B2164" s="65" t="str">
        <f>IF(A2164="on hold", "on hold",
 IF(A2164="KGB", "Standard Shipment",
  IF(IFERROR(IFERROR(VLOOKUP(L2164, List!D:J, 7, 0), VLOOKUP(L2164&amp;"", List!D:J, 7, 0)), 0)=0,
   IF(IFERROR(IFERROR(VLOOKUP(L2164, 'CND List'!$A:$C, 3, 0), VLOOKUP(L2164&amp;"", 'CND List'!$A:$C, 3, 0)), 0)=0,
    IF(A2164="KBB", "-", ""),
    IFERROR(VLOOKUP(L2164, 'CND List'!$A:$C, 3, 0), VLOOKUP(L2164&amp;"", 'CND List'!$A:$C, 3, 0))
   ),
   IFERROR(VLOOKUP(L2164, List!D:J, 7, 0), VLOOKUP(L2164&amp;"", List!D:J, 7, 0))
  )
 )
)</f>
        <v>Standard Shipment</v>
      </c>
      <c r="C2164" s="66" t="str">
        <f t="shared" si="34"/>
        <v>Standard Shipment</v>
      </c>
      <c r="D2164" s="67" t="str">
        <f ca="1">IF(C2164="Local Scrap","Closed",IFERROR(IF(A2164="kgb","Closed",IF(MID(C2164,5,1)="Q","Closed",LOOKUP(TODAY()-W2164, {0,31,91,181,366}, {"0-30天","31-90天","91-180天","181-365天","365天以上"}))), LOOKUP(TODAY()-Z2164, {0,31,91,181,366}, {"0-30天","31-90天","91-180天","181-365天","365天以上"})))</f>
        <v>Closed</v>
      </c>
      <c r="E2164" s="67" t="str" cm="1">
        <f t="array" ref="E2164">IF(A2164&lt;&gt;"kbb", "", IF(IFERROR(VALUE(V2164), 0)=MAX(INDEX(($A$2:$A$4929="kbb")*($L$2:$L$4929=L2164)*IFERROR(VALUE($V$2:$V$4929), 0), 0)), "最新", "歷史重複"))</f>
        <v/>
      </c>
      <c r="F2164" t="s">
        <v>9715</v>
      </c>
      <c r="G2164" t="s">
        <v>29</v>
      </c>
      <c r="H2164" t="s">
        <v>30</v>
      </c>
      <c r="I2164" t="s">
        <v>6154</v>
      </c>
      <c r="J2164" t="s">
        <v>9716</v>
      </c>
      <c r="K2164" t="s">
        <v>9717</v>
      </c>
      <c r="L2164" t="s">
        <v>9747</v>
      </c>
      <c r="M2164" t="s">
        <v>2544</v>
      </c>
      <c r="N2164" t="s">
        <v>2481</v>
      </c>
      <c r="O2164" t="s">
        <v>37</v>
      </c>
      <c r="P2164" t="s">
        <v>9748</v>
      </c>
      <c r="Q2164" t="s">
        <v>38</v>
      </c>
      <c r="R2164" t="s">
        <v>1881</v>
      </c>
      <c r="S2164" t="s">
        <v>9740</v>
      </c>
      <c r="T2164" t="s">
        <v>9749</v>
      </c>
      <c r="U2164" t="s">
        <v>9376</v>
      </c>
      <c r="V2164" t="s">
        <v>9376</v>
      </c>
      <c r="W2164" t="s">
        <v>37</v>
      </c>
      <c r="X2164" t="s">
        <v>37</v>
      </c>
      <c r="Y2164" t="s">
        <v>37</v>
      </c>
      <c r="Z2164" t="s">
        <v>9750</v>
      </c>
      <c r="AA2164" t="s">
        <v>44</v>
      </c>
      <c r="AB2164" t="s">
        <v>44</v>
      </c>
      <c r="AC2164" t="s">
        <v>45</v>
      </c>
      <c r="AD2164" t="s">
        <v>1532</v>
      </c>
      <c r="AE2164" t="s">
        <v>9155</v>
      </c>
      <c r="AF2164" t="s">
        <v>5043</v>
      </c>
      <c r="AG2164">
        <v>622400</v>
      </c>
      <c r="AH2164">
        <v>6.9</v>
      </c>
      <c r="AI2164">
        <v>6.9</v>
      </c>
    </row>
    <row r="2165" spans="1:35" ht="16.850000000000001" customHeight="1">
      <c r="A2165" s="65" t="str">
        <f>IF(L2165="","",IF(COUNTIF(Wip!K:K,L2165)=0,IF(W2165="","KGB","KBB"),IF(AND(_xlfn.IFNA(VLOOKUP(L2165,Wip!K:M,3,0),"")="Y",Q2165="MTCAPPLYCONF"),"On Hold",IF(W2165="","KGB","KBB"))))</f>
        <v>On Hold</v>
      </c>
      <c r="B2165" s="65" t="str">
        <f>IF(A2165="on hold", "on hold",
 IF(A2165="KGB", "Standard Shipment",
  IF(IFERROR(IFERROR(VLOOKUP(L2165, List!D:J, 7, 0), VLOOKUP(L2165&amp;"", List!D:J, 7, 0)), 0)=0,
   IF(IFERROR(IFERROR(VLOOKUP(L2165, 'CND List'!$A:$C, 3, 0), VLOOKUP(L2165&amp;"", 'CND List'!$A:$C, 3, 0)), 0)=0,
    IF(A2165="KBB", "-", ""),
    IFERROR(VLOOKUP(L2165, 'CND List'!$A:$C, 3, 0), VLOOKUP(L2165&amp;"", 'CND List'!$A:$C, 3, 0))
   ),
   IFERROR(VLOOKUP(L2165, List!D:J, 7, 0), VLOOKUP(L2165&amp;"", List!D:J, 7, 0))
  )
 )
)</f>
        <v>on hold</v>
      </c>
      <c r="C2165" s="66" t="str">
        <f t="shared" si="34"/>
        <v>on hold</v>
      </c>
      <c r="D2165" s="67" t="str">
        <f ca="1">IF(C2165="Local Scrap","Closed",IFERROR(IF(A2165="kgb","Closed",IF(MID(C2165,5,1)="Q","Closed",LOOKUP(TODAY()-W2165, {0,31,91,181,366}, {"0-30天","31-90天","91-180天","181-365天","365天以上"}))), LOOKUP(TODAY()-Z2165, {0,31,91,181,366}, {"0-30天","31-90天","91-180天","181-365天","365天以上"})))</f>
        <v>181-365天</v>
      </c>
      <c r="E2165" s="67" t="str" cm="1">
        <f t="array" ref="E2165">IF(A2165&lt;&gt;"kbb", "", IF(IFERROR(VALUE(V2165), 0)=MAX(INDEX(($A$2:$A$4929="kbb")*($L$2:$L$4929=L2165)*IFERROR(VALUE($V$2:$V$4929), 0), 0)), "最新", "歷史重複"))</f>
        <v/>
      </c>
      <c r="F2165" t="s">
        <v>9715</v>
      </c>
      <c r="G2165" t="s">
        <v>29</v>
      </c>
      <c r="H2165" t="s">
        <v>30</v>
      </c>
      <c r="I2165" t="s">
        <v>6154</v>
      </c>
      <c r="J2165" t="s">
        <v>9716</v>
      </c>
      <c r="K2165" t="s">
        <v>9717</v>
      </c>
      <c r="L2165" t="s">
        <v>9751</v>
      </c>
      <c r="M2165" t="s">
        <v>1746</v>
      </c>
      <c r="N2165" t="s">
        <v>1747</v>
      </c>
      <c r="O2165" t="s">
        <v>37</v>
      </c>
      <c r="P2165" t="s">
        <v>9751</v>
      </c>
      <c r="Q2165" t="s">
        <v>2309</v>
      </c>
      <c r="R2165" t="s">
        <v>1881</v>
      </c>
      <c r="S2165" t="s">
        <v>9735</v>
      </c>
      <c r="T2165" t="s">
        <v>37</v>
      </c>
      <c r="U2165" t="s">
        <v>37</v>
      </c>
      <c r="V2165" t="s">
        <v>37</v>
      </c>
      <c r="W2165" t="s">
        <v>37</v>
      </c>
      <c r="X2165" t="s">
        <v>37</v>
      </c>
      <c r="Y2165" t="s">
        <v>37</v>
      </c>
      <c r="Z2165" t="s">
        <v>9752</v>
      </c>
      <c r="AA2165" t="s">
        <v>44</v>
      </c>
      <c r="AB2165" t="s">
        <v>44</v>
      </c>
      <c r="AC2165" t="s">
        <v>45</v>
      </c>
      <c r="AD2165" t="s">
        <v>1532</v>
      </c>
      <c r="AE2165" t="s">
        <v>37</v>
      </c>
      <c r="AF2165" t="s">
        <v>37</v>
      </c>
      <c r="AG2165" t="s">
        <v>37</v>
      </c>
      <c r="AH2165" t="s">
        <v>37</v>
      </c>
      <c r="AI2165" t="s">
        <v>37</v>
      </c>
    </row>
    <row r="2166" spans="1:35" ht="16.850000000000001" customHeight="1">
      <c r="A2166" s="65" t="str">
        <f>IF(L2166="","",IF(COUNTIF(Wip!K:K,L2166)=0,IF(W2166="","KGB","KBB"),IF(AND(_xlfn.IFNA(VLOOKUP(L2166,Wip!K:M,3,0),"")="Y",Q2166="MTCAPPLYCONF"),"On Hold",IF(W2166="","KGB","KBB"))))</f>
        <v>KGB</v>
      </c>
      <c r="B2166" s="65" t="str">
        <f>IF(A2166="on hold", "on hold",
 IF(A2166="KGB", "Standard Shipment",
  IF(IFERROR(IFERROR(VLOOKUP(L2166, List!D:J, 7, 0), VLOOKUP(L2166&amp;"", List!D:J, 7, 0)), 0)=0,
   IF(IFERROR(IFERROR(VLOOKUP(L2166, 'CND List'!$A:$C, 3, 0), VLOOKUP(L2166&amp;"", 'CND List'!$A:$C, 3, 0)), 0)=0,
    IF(A2166="KBB", "-", ""),
    IFERROR(VLOOKUP(L2166, 'CND List'!$A:$C, 3, 0), VLOOKUP(L2166&amp;"", 'CND List'!$A:$C, 3, 0))
   ),
   IFERROR(VLOOKUP(L2166, List!D:J, 7, 0), VLOOKUP(L2166&amp;"", List!D:J, 7, 0))
  )
 )
)</f>
        <v>Standard Shipment</v>
      </c>
      <c r="C2166" s="66" t="str">
        <f t="shared" si="34"/>
        <v>Standard Shipment</v>
      </c>
      <c r="D2166" s="67" t="str">
        <f ca="1">IF(C2166="Local Scrap","Closed",IFERROR(IF(A2166="kgb","Closed",IF(MID(C2166,5,1)="Q","Closed",LOOKUP(TODAY()-W2166, {0,31,91,181,366}, {"0-30天","31-90天","91-180天","181-365天","365天以上"}))), LOOKUP(TODAY()-Z2166, {0,31,91,181,366}, {"0-30天","31-90天","91-180天","181-365天","365天以上"})))</f>
        <v>Closed</v>
      </c>
      <c r="E2166" s="67" t="str" cm="1">
        <f t="array" ref="E2166">IF(A2166&lt;&gt;"kbb", "", IF(IFERROR(VALUE(V2166), 0)=MAX(INDEX(($A$2:$A$4929="kbb")*($L$2:$L$4929=L2166)*IFERROR(VALUE($V$2:$V$4929), 0), 0)), "最新", "歷史重複"))</f>
        <v/>
      </c>
      <c r="F2166" t="s">
        <v>9715</v>
      </c>
      <c r="G2166" t="s">
        <v>29</v>
      </c>
      <c r="H2166" t="s">
        <v>30</v>
      </c>
      <c r="I2166" t="s">
        <v>6154</v>
      </c>
      <c r="J2166" t="s">
        <v>9716</v>
      </c>
      <c r="K2166" t="s">
        <v>9717</v>
      </c>
      <c r="L2166" t="s">
        <v>9753</v>
      </c>
      <c r="M2166" t="s">
        <v>1746</v>
      </c>
      <c r="N2166" t="s">
        <v>1747</v>
      </c>
      <c r="O2166" t="s">
        <v>37</v>
      </c>
      <c r="P2166" t="s">
        <v>9754</v>
      </c>
      <c r="Q2166" t="s">
        <v>38</v>
      </c>
      <c r="R2166" t="s">
        <v>1881</v>
      </c>
      <c r="S2166" t="s">
        <v>9735</v>
      </c>
      <c r="T2166" t="s">
        <v>9755</v>
      </c>
      <c r="U2166" t="s">
        <v>9732</v>
      </c>
      <c r="V2166" t="s">
        <v>9732</v>
      </c>
      <c r="W2166" t="s">
        <v>37</v>
      </c>
      <c r="X2166" t="s">
        <v>37</v>
      </c>
      <c r="Y2166" t="s">
        <v>37</v>
      </c>
      <c r="Z2166" t="s">
        <v>9756</v>
      </c>
      <c r="AA2166" t="s">
        <v>44</v>
      </c>
      <c r="AB2166" t="s">
        <v>44</v>
      </c>
      <c r="AC2166" t="s">
        <v>45</v>
      </c>
      <c r="AD2166" t="s">
        <v>1532</v>
      </c>
      <c r="AE2166" t="s">
        <v>9116</v>
      </c>
      <c r="AF2166" t="s">
        <v>2220</v>
      </c>
      <c r="AG2166">
        <v>622367</v>
      </c>
      <c r="AH2166">
        <v>6.2</v>
      </c>
      <c r="AI2166">
        <v>6.2</v>
      </c>
    </row>
    <row r="2167" spans="1:35" ht="16.850000000000001" customHeight="1">
      <c r="A2167" s="65" t="str">
        <f>IF(L2167="","",IF(COUNTIF(Wip!K:K,L2167)=0,IF(W2167="","KGB","KBB"),IF(AND(_xlfn.IFNA(VLOOKUP(L2167,Wip!K:M,3,0),"")="Y",Q2167="MTCAPPLYCONF"),"On Hold",IF(W2167="","KGB","KBB"))))</f>
        <v>KGB</v>
      </c>
      <c r="B2167" s="65" t="str">
        <f>IF(A2167="on hold", "on hold",
 IF(A2167="KGB", "Standard Shipment",
  IF(IFERROR(IFERROR(VLOOKUP(L2167, List!D:J, 7, 0), VLOOKUP(L2167&amp;"", List!D:J, 7, 0)), 0)=0,
   IF(IFERROR(IFERROR(VLOOKUP(L2167, 'CND List'!$A:$C, 3, 0), VLOOKUP(L2167&amp;"", 'CND List'!$A:$C, 3, 0)), 0)=0,
    IF(A2167="KBB", "-", ""),
    IFERROR(VLOOKUP(L2167, 'CND List'!$A:$C, 3, 0), VLOOKUP(L2167&amp;"", 'CND List'!$A:$C, 3, 0))
   ),
   IFERROR(VLOOKUP(L2167, List!D:J, 7, 0), VLOOKUP(L2167&amp;"", List!D:J, 7, 0))
  )
 )
)</f>
        <v>Standard Shipment</v>
      </c>
      <c r="C2167" s="66" t="str">
        <f t="shared" si="34"/>
        <v>Standard Shipment</v>
      </c>
      <c r="D2167" s="67" t="str">
        <f ca="1">IF(C2167="Local Scrap","Closed",IFERROR(IF(A2167="kgb","Closed",IF(MID(C2167,5,1)="Q","Closed",LOOKUP(TODAY()-W2167, {0,31,91,181,366}, {"0-30天","31-90天","91-180天","181-365天","365天以上"}))), LOOKUP(TODAY()-Z2167, {0,31,91,181,366}, {"0-30天","31-90天","91-180天","181-365天","365天以上"})))</f>
        <v>Closed</v>
      </c>
      <c r="E2167" s="67" t="str" cm="1">
        <f t="array" ref="E2167">IF(A2167&lt;&gt;"kbb", "", IF(IFERROR(VALUE(V2167), 0)=MAX(INDEX(($A$2:$A$4929="kbb")*($L$2:$L$4929=L2167)*IFERROR(VALUE($V$2:$V$4929), 0), 0)), "最新", "歷史重複"))</f>
        <v/>
      </c>
      <c r="F2167" t="s">
        <v>9715</v>
      </c>
      <c r="G2167" t="s">
        <v>29</v>
      </c>
      <c r="H2167" t="s">
        <v>30</v>
      </c>
      <c r="I2167" t="s">
        <v>6154</v>
      </c>
      <c r="J2167" t="s">
        <v>9716</v>
      </c>
      <c r="K2167" t="s">
        <v>9717</v>
      </c>
      <c r="L2167" t="s">
        <v>9757</v>
      </c>
      <c r="M2167" t="s">
        <v>2359</v>
      </c>
      <c r="N2167" t="s">
        <v>2360</v>
      </c>
      <c r="O2167" t="s">
        <v>37</v>
      </c>
      <c r="P2167" t="s">
        <v>9758</v>
      </c>
      <c r="Q2167" t="s">
        <v>38</v>
      </c>
      <c r="R2167" t="s">
        <v>1881</v>
      </c>
      <c r="S2167" t="s">
        <v>9740</v>
      </c>
      <c r="T2167" t="s">
        <v>9759</v>
      </c>
      <c r="U2167" t="s">
        <v>9114</v>
      </c>
      <c r="V2167" t="s">
        <v>9114</v>
      </c>
      <c r="W2167" t="s">
        <v>37</v>
      </c>
      <c r="X2167" t="s">
        <v>37</v>
      </c>
      <c r="Y2167" t="s">
        <v>37</v>
      </c>
      <c r="Z2167" t="s">
        <v>9760</v>
      </c>
      <c r="AA2167" t="s">
        <v>44</v>
      </c>
      <c r="AB2167" t="s">
        <v>44</v>
      </c>
      <c r="AC2167" t="s">
        <v>45</v>
      </c>
      <c r="AD2167" t="s">
        <v>1532</v>
      </c>
      <c r="AE2167" t="s">
        <v>9116</v>
      </c>
      <c r="AF2167" t="s">
        <v>2220</v>
      </c>
      <c r="AG2167">
        <v>622367</v>
      </c>
      <c r="AH2167">
        <v>6.2</v>
      </c>
      <c r="AI2167">
        <v>6.2</v>
      </c>
    </row>
    <row r="2168" spans="1:35" ht="16.850000000000001" customHeight="1">
      <c r="A2168" s="65" t="str">
        <f>IF(L2168="","",IF(COUNTIF(Wip!K:K,L2168)=0,IF(W2168="","KGB","KBB"),IF(AND(_xlfn.IFNA(VLOOKUP(L2168,Wip!K:M,3,0),"")="Y",Q2168="MTCAPPLYCONF"),"On Hold",IF(W2168="","KGB","KBB"))))</f>
        <v>KGB</v>
      </c>
      <c r="B2168" s="65" t="str">
        <f>IF(A2168="on hold", "on hold",
 IF(A2168="KGB", "Standard Shipment",
  IF(IFERROR(IFERROR(VLOOKUP(L2168, List!D:J, 7, 0), VLOOKUP(L2168&amp;"", List!D:J, 7, 0)), 0)=0,
   IF(IFERROR(IFERROR(VLOOKUP(L2168, 'CND List'!$A:$C, 3, 0), VLOOKUP(L2168&amp;"", 'CND List'!$A:$C, 3, 0)), 0)=0,
    IF(A2168="KBB", "-", ""),
    IFERROR(VLOOKUP(L2168, 'CND List'!$A:$C, 3, 0), VLOOKUP(L2168&amp;"", 'CND List'!$A:$C, 3, 0))
   ),
   IFERROR(VLOOKUP(L2168, List!D:J, 7, 0), VLOOKUP(L2168&amp;"", List!D:J, 7, 0))
  )
 )
)</f>
        <v>Standard Shipment</v>
      </c>
      <c r="C2168" s="66" t="str">
        <f t="shared" si="34"/>
        <v>Standard Shipment</v>
      </c>
      <c r="D2168" s="67" t="str">
        <f ca="1">IF(C2168="Local Scrap","Closed",IFERROR(IF(A2168="kgb","Closed",IF(MID(C2168,5,1)="Q","Closed",LOOKUP(TODAY()-W2168, {0,31,91,181,366}, {"0-30天","31-90天","91-180天","181-365天","365天以上"}))), LOOKUP(TODAY()-Z2168, {0,31,91,181,366}, {"0-30天","31-90天","91-180天","181-365天","365天以上"})))</f>
        <v>Closed</v>
      </c>
      <c r="E2168" s="67" t="str" cm="1">
        <f t="array" ref="E2168">IF(A2168&lt;&gt;"kbb", "", IF(IFERROR(VALUE(V2168), 0)=MAX(INDEX(($A$2:$A$4929="kbb")*($L$2:$L$4929=L2168)*IFERROR(VALUE($V$2:$V$4929), 0), 0)), "最新", "歷史重複"))</f>
        <v/>
      </c>
      <c r="F2168" t="s">
        <v>9715</v>
      </c>
      <c r="G2168" t="s">
        <v>29</v>
      </c>
      <c r="H2168" t="s">
        <v>30</v>
      </c>
      <c r="I2168" t="s">
        <v>6154</v>
      </c>
      <c r="J2168" t="s">
        <v>9716</v>
      </c>
      <c r="K2168" t="s">
        <v>9717</v>
      </c>
      <c r="L2168" t="s">
        <v>9761</v>
      </c>
      <c r="M2168" t="s">
        <v>4205</v>
      </c>
      <c r="N2168" t="s">
        <v>1858</v>
      </c>
      <c r="O2168" t="s">
        <v>37</v>
      </c>
      <c r="P2168" t="s">
        <v>9762</v>
      </c>
      <c r="Q2168" t="s">
        <v>38</v>
      </c>
      <c r="R2168" t="s">
        <v>1881</v>
      </c>
      <c r="S2168" t="s">
        <v>9735</v>
      </c>
      <c r="T2168" t="s">
        <v>9763</v>
      </c>
      <c r="U2168" t="s">
        <v>9732</v>
      </c>
      <c r="V2168" t="s">
        <v>9732</v>
      </c>
      <c r="W2168" t="s">
        <v>37</v>
      </c>
      <c r="X2168" t="s">
        <v>37</v>
      </c>
      <c r="Y2168" t="s">
        <v>37</v>
      </c>
      <c r="Z2168" t="s">
        <v>9764</v>
      </c>
      <c r="AA2168" t="s">
        <v>44</v>
      </c>
      <c r="AB2168" t="s">
        <v>44</v>
      </c>
      <c r="AC2168" t="s">
        <v>45</v>
      </c>
      <c r="AD2168" t="s">
        <v>1302</v>
      </c>
      <c r="AE2168" t="s">
        <v>9116</v>
      </c>
      <c r="AF2168" t="s">
        <v>48</v>
      </c>
      <c r="AG2168">
        <v>622367</v>
      </c>
      <c r="AH2168">
        <v>5.9</v>
      </c>
      <c r="AI2168">
        <v>5.9</v>
      </c>
    </row>
    <row r="2169" spans="1:35" ht="16.850000000000001" customHeight="1">
      <c r="A2169" s="65" t="str">
        <f>IF(L2169="","",IF(COUNTIF(Wip!K:K,L2169)=0,IF(W2169="","KGB","KBB"),IF(AND(_xlfn.IFNA(VLOOKUP(L2169,Wip!K:M,3,0),"")="Y",Q2169="MTCAPPLYCONF"),"On Hold",IF(W2169="","KGB","KBB"))))</f>
        <v>KGB</v>
      </c>
      <c r="B2169" s="65" t="str">
        <f>IF(A2169="on hold", "on hold",
 IF(A2169="KGB", "Standard Shipment",
  IF(IFERROR(IFERROR(VLOOKUP(L2169, List!D:J, 7, 0), VLOOKUP(L2169&amp;"", List!D:J, 7, 0)), 0)=0,
   IF(IFERROR(IFERROR(VLOOKUP(L2169, 'CND List'!$A:$C, 3, 0), VLOOKUP(L2169&amp;"", 'CND List'!$A:$C, 3, 0)), 0)=0,
    IF(A2169="KBB", "-", ""),
    IFERROR(VLOOKUP(L2169, 'CND List'!$A:$C, 3, 0), VLOOKUP(L2169&amp;"", 'CND List'!$A:$C, 3, 0))
   ),
   IFERROR(VLOOKUP(L2169, List!D:J, 7, 0), VLOOKUP(L2169&amp;"", List!D:J, 7, 0))
  )
 )
)</f>
        <v>Standard Shipment</v>
      </c>
      <c r="C2169" s="66" t="str">
        <f t="shared" si="34"/>
        <v>Standard Shipment</v>
      </c>
      <c r="D2169" s="67" t="str">
        <f ca="1">IF(C2169="Local Scrap","Closed",IFERROR(IF(A2169="kgb","Closed",IF(MID(C2169,5,1)="Q","Closed",LOOKUP(TODAY()-W2169, {0,31,91,181,366}, {"0-30天","31-90天","91-180天","181-365天","365天以上"}))), LOOKUP(TODAY()-Z2169, {0,31,91,181,366}, {"0-30天","31-90天","91-180天","181-365天","365天以上"})))</f>
        <v>Closed</v>
      </c>
      <c r="E2169" s="67" t="str" cm="1">
        <f t="array" ref="E2169">IF(A2169&lt;&gt;"kbb", "", IF(IFERROR(VALUE(V2169), 0)=MAX(INDEX(($A$2:$A$4929="kbb")*($L$2:$L$4929=L2169)*IFERROR(VALUE($V$2:$V$4929), 0), 0)), "最新", "歷史重複"))</f>
        <v/>
      </c>
      <c r="F2169" t="s">
        <v>9715</v>
      </c>
      <c r="G2169" t="s">
        <v>29</v>
      </c>
      <c r="H2169" t="s">
        <v>30</v>
      </c>
      <c r="I2169" t="s">
        <v>6154</v>
      </c>
      <c r="J2169" t="s">
        <v>9716</v>
      </c>
      <c r="K2169" t="s">
        <v>9717</v>
      </c>
      <c r="L2169" t="s">
        <v>9765</v>
      </c>
      <c r="M2169" t="s">
        <v>1259</v>
      </c>
      <c r="N2169" t="s">
        <v>1260</v>
      </c>
      <c r="O2169" t="s">
        <v>37</v>
      </c>
      <c r="P2169" t="s">
        <v>9766</v>
      </c>
      <c r="Q2169" t="s">
        <v>38</v>
      </c>
      <c r="R2169" t="s">
        <v>1881</v>
      </c>
      <c r="S2169" t="s">
        <v>9735</v>
      </c>
      <c r="T2169" t="s">
        <v>9767</v>
      </c>
      <c r="U2169" t="s">
        <v>9273</v>
      </c>
      <c r="V2169" t="s">
        <v>9273</v>
      </c>
      <c r="W2169" t="s">
        <v>37</v>
      </c>
      <c r="X2169" t="s">
        <v>37</v>
      </c>
      <c r="Y2169" t="s">
        <v>37</v>
      </c>
      <c r="Z2169" t="s">
        <v>9768</v>
      </c>
      <c r="AA2169" t="s">
        <v>44</v>
      </c>
      <c r="AB2169" t="s">
        <v>44</v>
      </c>
      <c r="AC2169" t="s">
        <v>45</v>
      </c>
      <c r="AD2169" t="s">
        <v>1257</v>
      </c>
      <c r="AE2169" t="s">
        <v>9171</v>
      </c>
      <c r="AF2169" t="s">
        <v>2122</v>
      </c>
      <c r="AG2169">
        <v>622380</v>
      </c>
      <c r="AH2169">
        <v>7</v>
      </c>
      <c r="AI2169">
        <v>7</v>
      </c>
    </row>
    <row r="2170" spans="1:35" ht="16.850000000000001" customHeight="1">
      <c r="A2170" s="65" t="str">
        <f>IF(L2170="","",IF(COUNTIF(Wip!K:K,L2170)=0,IF(W2170="","KGB","KBB"),IF(AND(_xlfn.IFNA(VLOOKUP(L2170,Wip!K:M,3,0),"")="Y",Q2170="MTCAPPLYCONF"),"On Hold",IF(W2170="","KGB","KBB"))))</f>
        <v>KGB</v>
      </c>
      <c r="B2170" s="65" t="str">
        <f>IF(A2170="on hold", "on hold",
 IF(A2170="KGB", "Standard Shipment",
  IF(IFERROR(IFERROR(VLOOKUP(L2170, List!D:J, 7, 0), VLOOKUP(L2170&amp;"", List!D:J, 7, 0)), 0)=0,
   IF(IFERROR(IFERROR(VLOOKUP(L2170, 'CND List'!$A:$C, 3, 0), VLOOKUP(L2170&amp;"", 'CND List'!$A:$C, 3, 0)), 0)=0,
    IF(A2170="KBB", "-", ""),
    IFERROR(VLOOKUP(L2170, 'CND List'!$A:$C, 3, 0), VLOOKUP(L2170&amp;"", 'CND List'!$A:$C, 3, 0))
   ),
   IFERROR(VLOOKUP(L2170, List!D:J, 7, 0), VLOOKUP(L2170&amp;"", List!D:J, 7, 0))
  )
 )
)</f>
        <v>Standard Shipment</v>
      </c>
      <c r="C2170" s="66" t="str">
        <f t="shared" si="34"/>
        <v>Standard Shipment</v>
      </c>
      <c r="D2170" s="67" t="str">
        <f ca="1">IF(C2170="Local Scrap","Closed",IFERROR(IF(A2170="kgb","Closed",IF(MID(C2170,5,1)="Q","Closed",LOOKUP(TODAY()-W2170, {0,31,91,181,366}, {"0-30天","31-90天","91-180天","181-365天","365天以上"}))), LOOKUP(TODAY()-Z2170, {0,31,91,181,366}, {"0-30天","31-90天","91-180天","181-365天","365天以上"})))</f>
        <v>Closed</v>
      </c>
      <c r="E2170" s="67" t="str" cm="1">
        <f t="array" ref="E2170">IF(A2170&lt;&gt;"kbb", "", IF(IFERROR(VALUE(V2170), 0)=MAX(INDEX(($A$2:$A$4929="kbb")*($L$2:$L$4929=L2170)*IFERROR(VALUE($V$2:$V$4929), 0), 0)), "最新", "歷史重複"))</f>
        <v/>
      </c>
      <c r="F2170" t="s">
        <v>9715</v>
      </c>
      <c r="G2170" t="s">
        <v>29</v>
      </c>
      <c r="H2170" t="s">
        <v>30</v>
      </c>
      <c r="I2170" t="s">
        <v>6154</v>
      </c>
      <c r="J2170" t="s">
        <v>9716</v>
      </c>
      <c r="K2170" t="s">
        <v>9717</v>
      </c>
      <c r="L2170" t="s">
        <v>9769</v>
      </c>
      <c r="M2170" t="s">
        <v>1248</v>
      </c>
      <c r="N2170" t="s">
        <v>1249</v>
      </c>
      <c r="O2170" t="s">
        <v>37</v>
      </c>
      <c r="P2170" t="s">
        <v>9770</v>
      </c>
      <c r="Q2170" t="s">
        <v>38</v>
      </c>
      <c r="R2170" t="s">
        <v>1881</v>
      </c>
      <c r="S2170" t="s">
        <v>9735</v>
      </c>
      <c r="T2170" t="s">
        <v>9771</v>
      </c>
      <c r="U2170" t="s">
        <v>9376</v>
      </c>
      <c r="V2170" t="s">
        <v>9376</v>
      </c>
      <c r="W2170" t="s">
        <v>37</v>
      </c>
      <c r="X2170" t="s">
        <v>37</v>
      </c>
      <c r="Y2170" t="s">
        <v>37</v>
      </c>
      <c r="Z2170" t="s">
        <v>9772</v>
      </c>
      <c r="AA2170" t="s">
        <v>44</v>
      </c>
      <c r="AB2170" t="s">
        <v>44</v>
      </c>
      <c r="AC2170" t="s">
        <v>45</v>
      </c>
      <c r="AD2170" t="s">
        <v>1257</v>
      </c>
      <c r="AE2170" t="s">
        <v>9151</v>
      </c>
      <c r="AF2170" t="s">
        <v>2526</v>
      </c>
      <c r="AG2170">
        <v>622400</v>
      </c>
      <c r="AH2170">
        <v>6.8</v>
      </c>
      <c r="AI2170">
        <v>6.8</v>
      </c>
    </row>
    <row r="2171" spans="1:35" ht="16.850000000000001" customHeight="1">
      <c r="A2171" s="65" t="str">
        <f>IF(L2171="","",IF(COUNTIF(Wip!K:K,L2171)=0,IF(W2171="","KGB","KBB"),IF(AND(_xlfn.IFNA(VLOOKUP(L2171,Wip!K:M,3,0),"")="Y",Q2171="MTCAPPLYCONF"),"On Hold",IF(W2171="","KGB","KBB"))))</f>
        <v>KGB</v>
      </c>
      <c r="B2171" s="65" t="str">
        <f>IF(A2171="on hold", "on hold",
 IF(A2171="KGB", "Standard Shipment",
  IF(IFERROR(IFERROR(VLOOKUP(L2171, List!D:J, 7, 0), VLOOKUP(L2171&amp;"", List!D:J, 7, 0)), 0)=0,
   IF(IFERROR(IFERROR(VLOOKUP(L2171, 'CND List'!$A:$C, 3, 0), VLOOKUP(L2171&amp;"", 'CND List'!$A:$C, 3, 0)), 0)=0,
    IF(A2171="KBB", "-", ""),
    IFERROR(VLOOKUP(L2171, 'CND List'!$A:$C, 3, 0), VLOOKUP(L2171&amp;"", 'CND List'!$A:$C, 3, 0))
   ),
   IFERROR(VLOOKUP(L2171, List!D:J, 7, 0), VLOOKUP(L2171&amp;"", List!D:J, 7, 0))
  )
 )
)</f>
        <v>Standard Shipment</v>
      </c>
      <c r="C2171" s="66" t="str">
        <f t="shared" ref="C2171:C2234" si="35">IF(A2171="on hold", "on hold", IF(B2171="on hold", "wait for return customer", IF(B2171="CND Sceond Pass", "Standard Shipment", IF(AND(A2171="kgb", OR(B2171="-", B2171="", B2171="#N/A")), "Standard Shipment", IF(AND(A2171="kbb", OR(B2171="-", B2171="", B2171="#N/A")), "wait for return customer", IF(OR(B2171="Local Scrap", B2171="SBF to be notified", B2171="VRAM is pending RTV", B2171="BU未結案"), B2171, IF(OR(B2171="scrap結案", B2171="良品結案", LEFT(B2171,2)="sc", LEFT(B2171,2)="良品"), "CND結案", IF(ISNUMBER(B2171), YEAR(B2171) &amp; "Q" &amp; INT((MONTH(B2171)+2)/3), IF(ISERROR(DATEVALUE(TEXT(B2171,"yyyy/mm/dd"))), IF(ISNA(B2171), "#N/A", B2171), YEAR(DATEVALUE(TEXT(B2171,"yyyy/mm/dd"))) &amp; "Q" &amp; INT((MONTH(DATEVALUE(TEXT(B2171,"yyyy/mm/dd")))+2)/3))))))))))</f>
        <v>Standard Shipment</v>
      </c>
      <c r="D2171" s="67" t="str">
        <f ca="1">IF(C2171="Local Scrap","Closed",IFERROR(IF(A2171="kgb","Closed",IF(MID(C2171,5,1)="Q","Closed",LOOKUP(TODAY()-W2171, {0,31,91,181,366}, {"0-30天","31-90天","91-180天","181-365天","365天以上"}))), LOOKUP(TODAY()-Z2171, {0,31,91,181,366}, {"0-30天","31-90天","91-180天","181-365天","365天以上"})))</f>
        <v>Closed</v>
      </c>
      <c r="E2171" s="67" t="str" cm="1">
        <f t="array" ref="E2171">IF(A2171&lt;&gt;"kbb", "", IF(IFERROR(VALUE(V2171), 0)=MAX(INDEX(($A$2:$A$4929="kbb")*($L$2:$L$4929=L2171)*IFERROR(VALUE($V$2:$V$4929), 0), 0)), "最新", "歷史重複"))</f>
        <v/>
      </c>
      <c r="F2171" t="s">
        <v>9715</v>
      </c>
      <c r="G2171" t="s">
        <v>29</v>
      </c>
      <c r="H2171" t="s">
        <v>30</v>
      </c>
      <c r="I2171" t="s">
        <v>6154</v>
      </c>
      <c r="J2171" t="s">
        <v>9716</v>
      </c>
      <c r="K2171" t="s">
        <v>9717</v>
      </c>
      <c r="L2171" t="s">
        <v>9773</v>
      </c>
      <c r="M2171" t="s">
        <v>4508</v>
      </c>
      <c r="N2171" t="s">
        <v>1296</v>
      </c>
      <c r="O2171" t="s">
        <v>37</v>
      </c>
      <c r="P2171" t="s">
        <v>9774</v>
      </c>
      <c r="Q2171" t="s">
        <v>38</v>
      </c>
      <c r="R2171" t="s">
        <v>1881</v>
      </c>
      <c r="S2171" t="s">
        <v>9735</v>
      </c>
      <c r="T2171" t="s">
        <v>9775</v>
      </c>
      <c r="U2171" t="s">
        <v>9278</v>
      </c>
      <c r="V2171" t="s">
        <v>9278</v>
      </c>
      <c r="W2171" t="s">
        <v>37</v>
      </c>
      <c r="X2171" t="s">
        <v>37</v>
      </c>
      <c r="Y2171" t="s">
        <v>37</v>
      </c>
      <c r="Z2171" t="s">
        <v>9776</v>
      </c>
      <c r="AA2171" t="s">
        <v>44</v>
      </c>
      <c r="AB2171" t="s">
        <v>44</v>
      </c>
      <c r="AC2171" t="s">
        <v>45</v>
      </c>
      <c r="AD2171" t="s">
        <v>1302</v>
      </c>
      <c r="AE2171" t="s">
        <v>9280</v>
      </c>
      <c r="AF2171" t="s">
        <v>1730</v>
      </c>
      <c r="AG2171">
        <v>622334</v>
      </c>
      <c r="AH2171">
        <v>5.8</v>
      </c>
      <c r="AI2171">
        <v>5.8</v>
      </c>
    </row>
    <row r="2172" spans="1:35" ht="16.850000000000001" customHeight="1">
      <c r="A2172" s="65" t="str">
        <f>IF(L2172="","",IF(COUNTIF(Wip!K:K,L2172)=0,IF(W2172="","KGB","KBB"),IF(AND(_xlfn.IFNA(VLOOKUP(L2172,Wip!K:M,3,0),"")="Y",Q2172="MTCAPPLYCONF"),"On Hold",IF(W2172="","KGB","KBB"))))</f>
        <v>KGB</v>
      </c>
      <c r="B2172" s="65" t="str">
        <f>IF(A2172="on hold", "on hold",
 IF(A2172="KGB", "Standard Shipment",
  IF(IFERROR(IFERROR(VLOOKUP(L2172, List!D:J, 7, 0), VLOOKUP(L2172&amp;"", List!D:J, 7, 0)), 0)=0,
   IF(IFERROR(IFERROR(VLOOKUP(L2172, 'CND List'!$A:$C, 3, 0), VLOOKUP(L2172&amp;"", 'CND List'!$A:$C, 3, 0)), 0)=0,
    IF(A2172="KBB", "-", ""),
    IFERROR(VLOOKUP(L2172, 'CND List'!$A:$C, 3, 0), VLOOKUP(L2172&amp;"", 'CND List'!$A:$C, 3, 0))
   ),
   IFERROR(VLOOKUP(L2172, List!D:J, 7, 0), VLOOKUP(L2172&amp;"", List!D:J, 7, 0))
  )
 )
)</f>
        <v>Standard Shipment</v>
      </c>
      <c r="C2172" s="66" t="str">
        <f t="shared" si="35"/>
        <v>Standard Shipment</v>
      </c>
      <c r="D2172" s="67" t="str">
        <f ca="1">IF(C2172="Local Scrap","Closed",IFERROR(IF(A2172="kgb","Closed",IF(MID(C2172,5,1)="Q","Closed",LOOKUP(TODAY()-W2172, {0,31,91,181,366}, {"0-30天","31-90天","91-180天","181-365天","365天以上"}))), LOOKUP(TODAY()-Z2172, {0,31,91,181,366}, {"0-30天","31-90天","91-180天","181-365天","365天以上"})))</f>
        <v>Closed</v>
      </c>
      <c r="E2172" s="67" t="str" cm="1">
        <f t="array" ref="E2172">IF(A2172&lt;&gt;"kbb", "", IF(IFERROR(VALUE(V2172), 0)=MAX(INDEX(($A$2:$A$4929="kbb")*($L$2:$L$4929=L2172)*IFERROR(VALUE($V$2:$V$4929), 0), 0)), "最新", "歷史重複"))</f>
        <v/>
      </c>
      <c r="F2172" t="s">
        <v>9715</v>
      </c>
      <c r="G2172" t="s">
        <v>29</v>
      </c>
      <c r="H2172" t="s">
        <v>30</v>
      </c>
      <c r="I2172" t="s">
        <v>6154</v>
      </c>
      <c r="J2172" t="s">
        <v>9716</v>
      </c>
      <c r="K2172" t="s">
        <v>9717</v>
      </c>
      <c r="L2172" t="s">
        <v>9777</v>
      </c>
      <c r="M2172" t="s">
        <v>1390</v>
      </c>
      <c r="N2172" t="s">
        <v>1391</v>
      </c>
      <c r="O2172" t="s">
        <v>37</v>
      </c>
      <c r="P2172" t="s">
        <v>9778</v>
      </c>
      <c r="Q2172" t="s">
        <v>38</v>
      </c>
      <c r="R2172" t="s">
        <v>1881</v>
      </c>
      <c r="S2172" t="s">
        <v>9735</v>
      </c>
      <c r="T2172" t="s">
        <v>9779</v>
      </c>
      <c r="U2172" t="s">
        <v>9732</v>
      </c>
      <c r="V2172" t="s">
        <v>9732</v>
      </c>
      <c r="W2172" t="s">
        <v>37</v>
      </c>
      <c r="X2172" t="s">
        <v>37</v>
      </c>
      <c r="Y2172" t="s">
        <v>37</v>
      </c>
      <c r="Z2172" t="s">
        <v>9780</v>
      </c>
      <c r="AA2172" t="s">
        <v>44</v>
      </c>
      <c r="AB2172" t="s">
        <v>44</v>
      </c>
      <c r="AC2172" t="s">
        <v>45</v>
      </c>
      <c r="AD2172" t="s">
        <v>1302</v>
      </c>
      <c r="AE2172" t="s">
        <v>9116</v>
      </c>
      <c r="AF2172" t="s">
        <v>2122</v>
      </c>
      <c r="AG2172">
        <v>622367</v>
      </c>
      <c r="AH2172">
        <v>5.9</v>
      </c>
      <c r="AI2172">
        <v>5.9</v>
      </c>
    </row>
    <row r="2173" spans="1:35" ht="16.850000000000001" customHeight="1">
      <c r="A2173" s="65" t="str">
        <f>IF(L2173="","",IF(COUNTIF(Wip!K:K,L2173)=0,IF(W2173="","KGB","KBB"),IF(AND(_xlfn.IFNA(VLOOKUP(L2173,Wip!K:M,3,0),"")="Y",Q2173="MTCAPPLYCONF"),"On Hold",IF(W2173="","KGB","KBB"))))</f>
        <v>KGB</v>
      </c>
      <c r="B2173" s="65" t="str">
        <f>IF(A2173="on hold", "on hold",
 IF(A2173="KGB", "Standard Shipment",
  IF(IFERROR(IFERROR(VLOOKUP(L2173, List!D:J, 7, 0), VLOOKUP(L2173&amp;"", List!D:J, 7, 0)), 0)=0,
   IF(IFERROR(IFERROR(VLOOKUP(L2173, 'CND List'!$A:$C, 3, 0), VLOOKUP(L2173&amp;"", 'CND List'!$A:$C, 3, 0)), 0)=0,
    IF(A2173="KBB", "-", ""),
    IFERROR(VLOOKUP(L2173, 'CND List'!$A:$C, 3, 0), VLOOKUP(L2173&amp;"", 'CND List'!$A:$C, 3, 0))
   ),
   IFERROR(VLOOKUP(L2173, List!D:J, 7, 0), VLOOKUP(L2173&amp;"", List!D:J, 7, 0))
  )
 )
)</f>
        <v>Standard Shipment</v>
      </c>
      <c r="C2173" s="66" t="str">
        <f t="shared" si="35"/>
        <v>Standard Shipment</v>
      </c>
      <c r="D2173" s="67" t="str">
        <f ca="1">IF(C2173="Local Scrap","Closed",IFERROR(IF(A2173="kgb","Closed",IF(MID(C2173,5,1)="Q","Closed",LOOKUP(TODAY()-W2173, {0,31,91,181,366}, {"0-30天","31-90天","91-180天","181-365天","365天以上"}))), LOOKUP(TODAY()-Z2173, {0,31,91,181,366}, {"0-30天","31-90天","91-180天","181-365天","365天以上"})))</f>
        <v>Closed</v>
      </c>
      <c r="E2173" s="67" t="str" cm="1">
        <f t="array" ref="E2173">IF(A2173&lt;&gt;"kbb", "", IF(IFERROR(VALUE(V2173), 0)=MAX(INDEX(($A$2:$A$4929="kbb")*($L$2:$L$4929=L2173)*IFERROR(VALUE($V$2:$V$4929), 0), 0)), "最新", "歷史重複"))</f>
        <v/>
      </c>
      <c r="F2173" t="s">
        <v>9715</v>
      </c>
      <c r="G2173" t="s">
        <v>29</v>
      </c>
      <c r="H2173" t="s">
        <v>30</v>
      </c>
      <c r="I2173" t="s">
        <v>6154</v>
      </c>
      <c r="J2173" t="s">
        <v>9716</v>
      </c>
      <c r="K2173" t="s">
        <v>9717</v>
      </c>
      <c r="L2173" t="s">
        <v>9781</v>
      </c>
      <c r="M2173" t="s">
        <v>4205</v>
      </c>
      <c r="N2173" t="s">
        <v>1858</v>
      </c>
      <c r="O2173" t="s">
        <v>37</v>
      </c>
      <c r="P2173" t="s">
        <v>9782</v>
      </c>
      <c r="Q2173" t="s">
        <v>38</v>
      </c>
      <c r="R2173" t="s">
        <v>1881</v>
      </c>
      <c r="S2173" t="s">
        <v>9735</v>
      </c>
      <c r="T2173" t="s">
        <v>9783</v>
      </c>
      <c r="U2173" t="s">
        <v>9732</v>
      </c>
      <c r="V2173" t="s">
        <v>9732</v>
      </c>
      <c r="W2173" t="s">
        <v>37</v>
      </c>
      <c r="X2173" t="s">
        <v>37</v>
      </c>
      <c r="Y2173" t="s">
        <v>37</v>
      </c>
      <c r="Z2173" t="s">
        <v>9784</v>
      </c>
      <c r="AA2173" t="s">
        <v>44</v>
      </c>
      <c r="AB2173" t="s">
        <v>44</v>
      </c>
      <c r="AC2173" t="s">
        <v>45</v>
      </c>
      <c r="AD2173" t="s">
        <v>1302</v>
      </c>
      <c r="AE2173" t="s">
        <v>9116</v>
      </c>
      <c r="AF2173" t="s">
        <v>48</v>
      </c>
      <c r="AG2173">
        <v>622367</v>
      </c>
      <c r="AH2173">
        <v>5.9</v>
      </c>
      <c r="AI2173">
        <v>5.9</v>
      </c>
    </row>
    <row r="2174" spans="1:35" ht="16.850000000000001" customHeight="1">
      <c r="A2174" s="65" t="str">
        <f>IF(L2174="","",IF(COUNTIF(Wip!K:K,L2174)=0,IF(W2174="","KGB","KBB"),IF(AND(_xlfn.IFNA(VLOOKUP(L2174,Wip!K:M,3,0),"")="Y",Q2174="MTCAPPLYCONF"),"On Hold",IF(W2174="","KGB","KBB"))))</f>
        <v>KGB</v>
      </c>
      <c r="B2174" s="65" t="str">
        <f>IF(A2174="on hold", "on hold",
 IF(A2174="KGB", "Standard Shipment",
  IF(IFERROR(IFERROR(VLOOKUP(L2174, List!D:J, 7, 0), VLOOKUP(L2174&amp;"", List!D:J, 7, 0)), 0)=0,
   IF(IFERROR(IFERROR(VLOOKUP(L2174, 'CND List'!$A:$C, 3, 0), VLOOKUP(L2174&amp;"", 'CND List'!$A:$C, 3, 0)), 0)=0,
    IF(A2174="KBB", "-", ""),
    IFERROR(VLOOKUP(L2174, 'CND List'!$A:$C, 3, 0), VLOOKUP(L2174&amp;"", 'CND List'!$A:$C, 3, 0))
   ),
   IFERROR(VLOOKUP(L2174, List!D:J, 7, 0), VLOOKUP(L2174&amp;"", List!D:J, 7, 0))
  )
 )
)</f>
        <v>Standard Shipment</v>
      </c>
      <c r="C2174" s="66" t="str">
        <f t="shared" si="35"/>
        <v>Standard Shipment</v>
      </c>
      <c r="D2174" s="67" t="str">
        <f ca="1">IF(C2174="Local Scrap","Closed",IFERROR(IF(A2174="kgb","Closed",IF(MID(C2174,5,1)="Q","Closed",LOOKUP(TODAY()-W2174, {0,31,91,181,366}, {"0-30天","31-90天","91-180天","181-365天","365天以上"}))), LOOKUP(TODAY()-Z2174, {0,31,91,181,366}, {"0-30天","31-90天","91-180天","181-365天","365天以上"})))</f>
        <v>Closed</v>
      </c>
      <c r="E2174" s="67" t="str" cm="1">
        <f t="array" ref="E2174">IF(A2174&lt;&gt;"kbb", "", IF(IFERROR(VALUE(V2174), 0)=MAX(INDEX(($A$2:$A$4929="kbb")*($L$2:$L$4929=L2174)*IFERROR(VALUE($V$2:$V$4929), 0), 0)), "最新", "歷史重複"))</f>
        <v/>
      </c>
      <c r="F2174" t="s">
        <v>9715</v>
      </c>
      <c r="G2174" t="s">
        <v>29</v>
      </c>
      <c r="H2174" t="s">
        <v>30</v>
      </c>
      <c r="I2174" t="s">
        <v>6154</v>
      </c>
      <c r="J2174" t="s">
        <v>9716</v>
      </c>
      <c r="K2174" t="s">
        <v>9717</v>
      </c>
      <c r="L2174" t="s">
        <v>9785</v>
      </c>
      <c r="M2174" t="s">
        <v>1248</v>
      </c>
      <c r="N2174" t="s">
        <v>1249</v>
      </c>
      <c r="O2174" t="s">
        <v>37</v>
      </c>
      <c r="P2174" t="s">
        <v>9786</v>
      </c>
      <c r="Q2174" t="s">
        <v>38</v>
      </c>
      <c r="R2174" t="s">
        <v>1881</v>
      </c>
      <c r="S2174" t="s">
        <v>9735</v>
      </c>
      <c r="T2174" t="s">
        <v>9787</v>
      </c>
      <c r="U2174" t="s">
        <v>9273</v>
      </c>
      <c r="V2174" t="s">
        <v>9273</v>
      </c>
      <c r="W2174" t="s">
        <v>37</v>
      </c>
      <c r="X2174" t="s">
        <v>37</v>
      </c>
      <c r="Y2174" t="s">
        <v>37</v>
      </c>
      <c r="Z2174" t="s">
        <v>9788</v>
      </c>
      <c r="AA2174" t="s">
        <v>44</v>
      </c>
      <c r="AB2174" t="s">
        <v>44</v>
      </c>
      <c r="AC2174" t="s">
        <v>45</v>
      </c>
      <c r="AD2174" t="s">
        <v>1257</v>
      </c>
      <c r="AE2174" t="s">
        <v>9171</v>
      </c>
      <c r="AF2174" t="s">
        <v>2317</v>
      </c>
      <c r="AG2174">
        <v>622380</v>
      </c>
      <c r="AH2174">
        <v>6.9</v>
      </c>
      <c r="AI2174">
        <v>6.9</v>
      </c>
    </row>
    <row r="2175" spans="1:35" ht="16.850000000000001" customHeight="1">
      <c r="A2175" s="65" t="str">
        <f>IF(L2175="","",IF(COUNTIF(Wip!K:K,L2175)=0,IF(W2175="","KGB","KBB"),IF(AND(_xlfn.IFNA(VLOOKUP(L2175,Wip!K:M,3,0),"")="Y",Q2175="MTCAPPLYCONF"),"On Hold",IF(W2175="","KGB","KBB"))))</f>
        <v>KGB</v>
      </c>
      <c r="B2175" s="65" t="str">
        <f>IF(A2175="on hold", "on hold",
 IF(A2175="KGB", "Standard Shipment",
  IF(IFERROR(IFERROR(VLOOKUP(L2175, List!D:J, 7, 0), VLOOKUP(L2175&amp;"", List!D:J, 7, 0)), 0)=0,
   IF(IFERROR(IFERROR(VLOOKUP(L2175, 'CND List'!$A:$C, 3, 0), VLOOKUP(L2175&amp;"", 'CND List'!$A:$C, 3, 0)), 0)=0,
    IF(A2175="KBB", "-", ""),
    IFERROR(VLOOKUP(L2175, 'CND List'!$A:$C, 3, 0), VLOOKUP(L2175&amp;"", 'CND List'!$A:$C, 3, 0))
   ),
   IFERROR(VLOOKUP(L2175, List!D:J, 7, 0), VLOOKUP(L2175&amp;"", List!D:J, 7, 0))
  )
 )
)</f>
        <v>Standard Shipment</v>
      </c>
      <c r="C2175" s="66" t="str">
        <f t="shared" si="35"/>
        <v>Standard Shipment</v>
      </c>
      <c r="D2175" s="67" t="str">
        <f ca="1">IF(C2175="Local Scrap","Closed",IFERROR(IF(A2175="kgb","Closed",IF(MID(C2175,5,1)="Q","Closed",LOOKUP(TODAY()-W2175, {0,31,91,181,366}, {"0-30天","31-90天","91-180天","181-365天","365天以上"}))), LOOKUP(TODAY()-Z2175, {0,31,91,181,366}, {"0-30天","31-90天","91-180天","181-365天","365天以上"})))</f>
        <v>Closed</v>
      </c>
      <c r="E2175" s="67" t="str" cm="1">
        <f t="array" ref="E2175">IF(A2175&lt;&gt;"kbb", "", IF(IFERROR(VALUE(V2175), 0)=MAX(INDEX(($A$2:$A$4929="kbb")*($L$2:$L$4929=L2175)*IFERROR(VALUE($V$2:$V$4929), 0), 0)), "最新", "歷史重複"))</f>
        <v/>
      </c>
      <c r="F2175" t="s">
        <v>9715</v>
      </c>
      <c r="G2175" t="s">
        <v>29</v>
      </c>
      <c r="H2175" t="s">
        <v>30</v>
      </c>
      <c r="I2175" t="s">
        <v>6154</v>
      </c>
      <c r="J2175" t="s">
        <v>9716</v>
      </c>
      <c r="K2175" t="s">
        <v>9717</v>
      </c>
      <c r="L2175" t="s">
        <v>9789</v>
      </c>
      <c r="M2175" t="s">
        <v>1248</v>
      </c>
      <c r="N2175" t="s">
        <v>1249</v>
      </c>
      <c r="O2175" t="s">
        <v>37</v>
      </c>
      <c r="P2175" t="s">
        <v>9790</v>
      </c>
      <c r="Q2175" t="s">
        <v>38</v>
      </c>
      <c r="R2175" t="s">
        <v>1881</v>
      </c>
      <c r="S2175" t="s">
        <v>9735</v>
      </c>
      <c r="T2175" t="s">
        <v>9791</v>
      </c>
      <c r="U2175" t="s">
        <v>9273</v>
      </c>
      <c r="V2175" t="s">
        <v>9273</v>
      </c>
      <c r="W2175" t="s">
        <v>37</v>
      </c>
      <c r="X2175" t="s">
        <v>37</v>
      </c>
      <c r="Y2175" t="s">
        <v>37</v>
      </c>
      <c r="Z2175" t="s">
        <v>9792</v>
      </c>
      <c r="AA2175" t="s">
        <v>44</v>
      </c>
      <c r="AB2175" t="s">
        <v>44</v>
      </c>
      <c r="AC2175" t="s">
        <v>45</v>
      </c>
      <c r="AD2175" t="s">
        <v>1257</v>
      </c>
      <c r="AE2175" t="s">
        <v>9171</v>
      </c>
      <c r="AF2175" t="s">
        <v>2317</v>
      </c>
      <c r="AG2175">
        <v>622380</v>
      </c>
      <c r="AH2175">
        <v>6.9</v>
      </c>
      <c r="AI2175">
        <v>6.9</v>
      </c>
    </row>
    <row r="2176" spans="1:35" ht="16.850000000000001" customHeight="1">
      <c r="A2176" s="65" t="str">
        <f>IF(L2176="","",IF(COUNTIF(Wip!K:K,L2176)=0,IF(W2176="","KGB","KBB"),IF(AND(_xlfn.IFNA(VLOOKUP(L2176,Wip!K:M,3,0),"")="Y",Q2176="MTCAPPLYCONF"),"On Hold",IF(W2176="","KGB","KBB"))))</f>
        <v>KBB</v>
      </c>
      <c r="B2176" s="65" t="str">
        <f>IF(A2176="on hold", "on hold",
 IF(A2176="KGB", "Standard Shipment",
  IF(IFERROR(IFERROR(VLOOKUP(L2176, List!D:J, 7, 0), VLOOKUP(L2176&amp;"", List!D:J, 7, 0)), 0)=0,
   IF(IFERROR(IFERROR(VLOOKUP(L2176, 'CND List'!$A:$C, 3, 0), VLOOKUP(L2176&amp;"", 'CND List'!$A:$C, 3, 0)), 0)=0,
    IF(A2176="KBB", "-", ""),
    IFERROR(VLOOKUP(L2176, 'CND List'!$A:$C, 3, 0), VLOOKUP(L2176&amp;"", 'CND List'!$A:$C, 3, 0))
   ),
   IFERROR(VLOOKUP(L2176, List!D:J, 7, 0), VLOOKUP(L2176&amp;"", List!D:J, 7, 0))
  )
 )
)</f>
        <v>Local Scrap</v>
      </c>
      <c r="C2176" s="66" t="str">
        <f t="shared" si="35"/>
        <v>Local Scrap</v>
      </c>
      <c r="D2176" s="67" t="str">
        <f ca="1">IF(C2176="Local Scrap","Closed",IFERROR(IF(A2176="kgb","Closed",IF(MID(C2176,5,1)="Q","Closed",LOOKUP(TODAY()-W2176, {0,31,91,181,366}, {"0-30天","31-90天","91-180天","181-365天","365天以上"}))), LOOKUP(TODAY()-Z2176, {0,31,91,181,366}, {"0-30天","31-90天","91-180天","181-365天","365天以上"})))</f>
        <v>Closed</v>
      </c>
      <c r="E2176" s="67" t="str" cm="1">
        <f t="array" ref="E2176">IF(A2176&lt;&gt;"kbb", "", IF(IFERROR(VALUE(V2176), 0)=MAX(INDEX(($A$2:$A$4929="kbb")*($L$2:$L$4929=L2176)*IFERROR(VALUE($V$2:$V$4929), 0), 0)), "最新", "歷史重複"))</f>
        <v>歷史重複</v>
      </c>
      <c r="F2176" t="s">
        <v>9715</v>
      </c>
      <c r="G2176" t="s">
        <v>29</v>
      </c>
      <c r="H2176" t="s">
        <v>30</v>
      </c>
      <c r="I2176" t="s">
        <v>6154</v>
      </c>
      <c r="J2176" t="s">
        <v>9716</v>
      </c>
      <c r="K2176" t="s">
        <v>9717</v>
      </c>
      <c r="L2176" t="s">
        <v>9793</v>
      </c>
      <c r="M2176" t="s">
        <v>2359</v>
      </c>
      <c r="N2176" t="s">
        <v>2360</v>
      </c>
      <c r="O2176" t="s">
        <v>37</v>
      </c>
      <c r="P2176" t="s">
        <v>9793</v>
      </c>
      <c r="Q2176" t="s">
        <v>38</v>
      </c>
      <c r="R2176" t="s">
        <v>39</v>
      </c>
      <c r="S2176" t="s">
        <v>9735</v>
      </c>
      <c r="T2176" t="s">
        <v>37</v>
      </c>
      <c r="U2176" t="s">
        <v>37</v>
      </c>
      <c r="V2176" t="s">
        <v>9794</v>
      </c>
      <c r="W2176" t="s">
        <v>517</v>
      </c>
      <c r="X2176" t="s">
        <v>114</v>
      </c>
      <c r="Y2176" t="s">
        <v>518</v>
      </c>
      <c r="Z2176" t="s">
        <v>9795</v>
      </c>
      <c r="AA2176" t="s">
        <v>44</v>
      </c>
      <c r="AB2176" t="s">
        <v>44</v>
      </c>
      <c r="AC2176" t="s">
        <v>117</v>
      </c>
      <c r="AD2176" t="s">
        <v>1532</v>
      </c>
      <c r="AE2176" t="s">
        <v>37</v>
      </c>
      <c r="AF2176" t="s">
        <v>37</v>
      </c>
      <c r="AG2176" t="s">
        <v>37</v>
      </c>
      <c r="AH2176" t="s">
        <v>37</v>
      </c>
      <c r="AI2176" t="s">
        <v>37</v>
      </c>
    </row>
    <row r="2177" spans="1:35" ht="16.850000000000001" customHeight="1">
      <c r="A2177" s="65" t="str">
        <f>IF(L2177="","",IF(COUNTIF(Wip!K:K,L2177)=0,IF(W2177="","KGB","KBB"),IF(AND(_xlfn.IFNA(VLOOKUP(L2177,Wip!K:M,3,0),"")="Y",Q2177="MTCAPPLYCONF"),"On Hold",IF(W2177="","KGB","KBB"))))</f>
        <v>KBB</v>
      </c>
      <c r="B2177" s="65" t="str">
        <f>IF(A2177="on hold", "on hold",
 IF(A2177="KGB", "Standard Shipment",
  IF(IFERROR(IFERROR(VLOOKUP(L2177, List!D:J, 7, 0), VLOOKUP(L2177&amp;"", List!D:J, 7, 0)), 0)=0,
   IF(IFERROR(IFERROR(VLOOKUP(L2177, 'CND List'!$A:$C, 3, 0), VLOOKUP(L2177&amp;"", 'CND List'!$A:$C, 3, 0)), 0)=0,
    IF(A2177="KBB", "-", ""),
    IFERROR(VLOOKUP(L2177, 'CND List'!$A:$C, 3, 0), VLOOKUP(L2177&amp;"", 'CND List'!$A:$C, 3, 0))
   ),
   IFERROR(VLOOKUP(L2177, List!D:J, 7, 0), VLOOKUP(L2177&amp;"", List!D:J, 7, 0))
  )
 )
)</f>
        <v>-</v>
      </c>
      <c r="C2177" s="66" t="str">
        <f t="shared" si="35"/>
        <v>wait for return customer</v>
      </c>
      <c r="D2177" s="67" t="str">
        <f ca="1">IF(C2177="Local Scrap","Closed",IFERROR(IF(A2177="kgb","Closed",IF(MID(C2177,5,1)="Q","Closed",LOOKUP(TODAY()-W2177, {0,31,91,181,366}, {"0-30天","31-90天","91-180天","181-365天","365天以上"}))), LOOKUP(TODAY()-Z2177, {0,31,91,181,366}, {"0-30天","31-90天","91-180天","181-365天","365天以上"})))</f>
        <v>181-365天</v>
      </c>
      <c r="E2177" s="67" t="str" cm="1">
        <f t="array" ref="E2177">IF(A2177&lt;&gt;"kbb", "", IF(IFERROR(VALUE(V2177), 0)=MAX(INDEX(($A$2:$A$4929="kbb")*($L$2:$L$4929=L2177)*IFERROR(VALUE($V$2:$V$4929), 0), 0)), "最新", "歷史重複"))</f>
        <v>最新</v>
      </c>
      <c r="F2177" t="s">
        <v>9715</v>
      </c>
      <c r="G2177" t="s">
        <v>29</v>
      </c>
      <c r="H2177" t="s">
        <v>30</v>
      </c>
      <c r="I2177" t="s">
        <v>6154</v>
      </c>
      <c r="J2177" t="s">
        <v>9716</v>
      </c>
      <c r="K2177" t="s">
        <v>9717</v>
      </c>
      <c r="L2177" t="s">
        <v>9796</v>
      </c>
      <c r="M2177" t="s">
        <v>2359</v>
      </c>
      <c r="N2177" t="s">
        <v>2360</v>
      </c>
      <c r="O2177" t="s">
        <v>37</v>
      </c>
      <c r="P2177" t="s">
        <v>9796</v>
      </c>
      <c r="Q2177" t="s">
        <v>38</v>
      </c>
      <c r="R2177" t="s">
        <v>39</v>
      </c>
      <c r="S2177" t="s">
        <v>9735</v>
      </c>
      <c r="T2177" t="s">
        <v>37</v>
      </c>
      <c r="U2177" t="s">
        <v>37</v>
      </c>
      <c r="V2177" t="s">
        <v>9797</v>
      </c>
      <c r="W2177" t="s">
        <v>517</v>
      </c>
      <c r="X2177" t="s">
        <v>114</v>
      </c>
      <c r="Y2177" t="s">
        <v>518</v>
      </c>
      <c r="Z2177" t="s">
        <v>9798</v>
      </c>
      <c r="AA2177" t="s">
        <v>44</v>
      </c>
      <c r="AB2177" t="s">
        <v>44</v>
      </c>
      <c r="AC2177" t="s">
        <v>117</v>
      </c>
      <c r="AD2177" t="s">
        <v>1532</v>
      </c>
      <c r="AE2177" t="s">
        <v>37</v>
      </c>
      <c r="AF2177" t="s">
        <v>37</v>
      </c>
      <c r="AG2177" t="s">
        <v>37</v>
      </c>
      <c r="AH2177" t="s">
        <v>37</v>
      </c>
      <c r="AI2177" t="s">
        <v>37</v>
      </c>
    </row>
    <row r="2178" spans="1:35" ht="16.850000000000001" customHeight="1">
      <c r="A2178" s="65" t="str">
        <f>IF(L2178="","",IF(COUNTIF(Wip!K:K,L2178)=0,IF(W2178="","KGB","KBB"),IF(AND(_xlfn.IFNA(VLOOKUP(L2178,Wip!K:M,3,0),"")="Y",Q2178="MTCAPPLYCONF"),"On Hold",IF(W2178="","KGB","KBB"))))</f>
        <v>KGB</v>
      </c>
      <c r="B2178" s="65" t="str">
        <f>IF(A2178="on hold", "on hold",
 IF(A2178="KGB", "Standard Shipment",
  IF(IFERROR(IFERROR(VLOOKUP(L2178, List!D:J, 7, 0), VLOOKUP(L2178&amp;"", List!D:J, 7, 0)), 0)=0,
   IF(IFERROR(IFERROR(VLOOKUP(L2178, 'CND List'!$A:$C, 3, 0), VLOOKUP(L2178&amp;"", 'CND List'!$A:$C, 3, 0)), 0)=0,
    IF(A2178="KBB", "-", ""),
    IFERROR(VLOOKUP(L2178, 'CND List'!$A:$C, 3, 0), VLOOKUP(L2178&amp;"", 'CND List'!$A:$C, 3, 0))
   ),
   IFERROR(VLOOKUP(L2178, List!D:J, 7, 0), VLOOKUP(L2178&amp;"", List!D:J, 7, 0))
  )
 )
)</f>
        <v>Standard Shipment</v>
      </c>
      <c r="C2178" s="66" t="str">
        <f t="shared" si="35"/>
        <v>Standard Shipment</v>
      </c>
      <c r="D2178" s="67" t="str">
        <f ca="1">IF(C2178="Local Scrap","Closed",IFERROR(IF(A2178="kgb","Closed",IF(MID(C2178,5,1)="Q","Closed",LOOKUP(TODAY()-W2178, {0,31,91,181,366}, {"0-30天","31-90天","91-180天","181-365天","365天以上"}))), LOOKUP(TODAY()-Z2178, {0,31,91,181,366}, {"0-30天","31-90天","91-180天","181-365天","365天以上"})))</f>
        <v>Closed</v>
      </c>
      <c r="E2178" s="67" t="str" cm="1">
        <f t="array" ref="E2178">IF(A2178&lt;&gt;"kbb", "", IF(IFERROR(VALUE(V2178), 0)=MAX(INDEX(($A$2:$A$4929="kbb")*($L$2:$L$4929=L2178)*IFERROR(VALUE($V$2:$V$4929), 0), 0)), "最新", "歷史重複"))</f>
        <v/>
      </c>
      <c r="F2178" t="s">
        <v>9799</v>
      </c>
      <c r="G2178" t="s">
        <v>29</v>
      </c>
      <c r="H2178" t="s">
        <v>30</v>
      </c>
      <c r="I2178" t="s">
        <v>6154</v>
      </c>
      <c r="J2178" t="s">
        <v>9800</v>
      </c>
      <c r="K2178" t="s">
        <v>9801</v>
      </c>
      <c r="L2178" t="s">
        <v>9802</v>
      </c>
      <c r="M2178" t="s">
        <v>4205</v>
      </c>
      <c r="N2178" t="s">
        <v>1858</v>
      </c>
      <c r="O2178" t="s">
        <v>37</v>
      </c>
      <c r="P2178" t="s">
        <v>9803</v>
      </c>
      <c r="Q2178" t="s">
        <v>38</v>
      </c>
      <c r="R2178" t="s">
        <v>1881</v>
      </c>
      <c r="S2178" t="s">
        <v>9804</v>
      </c>
      <c r="T2178" t="s">
        <v>9805</v>
      </c>
      <c r="U2178" t="s">
        <v>9114</v>
      </c>
      <c r="V2178" t="s">
        <v>9114</v>
      </c>
      <c r="W2178" t="s">
        <v>37</v>
      </c>
      <c r="X2178" t="s">
        <v>37</v>
      </c>
      <c r="Y2178" t="s">
        <v>37</v>
      </c>
      <c r="Z2178" t="s">
        <v>9806</v>
      </c>
      <c r="AA2178" t="s">
        <v>44</v>
      </c>
      <c r="AB2178" t="s">
        <v>44</v>
      </c>
      <c r="AC2178" t="s">
        <v>45</v>
      </c>
      <c r="AD2178" t="s">
        <v>1302</v>
      </c>
      <c r="AE2178" t="s">
        <v>9116</v>
      </c>
      <c r="AF2178" t="s">
        <v>48</v>
      </c>
      <c r="AG2178">
        <v>622367</v>
      </c>
      <c r="AH2178">
        <v>5.9</v>
      </c>
      <c r="AI2178">
        <v>5.9</v>
      </c>
    </row>
    <row r="2179" spans="1:35" ht="16.850000000000001" customHeight="1">
      <c r="A2179" s="65" t="str">
        <f>IF(L2179="","",IF(COUNTIF(Wip!K:K,L2179)=0,IF(W2179="","KGB","KBB"),IF(AND(_xlfn.IFNA(VLOOKUP(L2179,Wip!K:M,3,0),"")="Y",Q2179="MTCAPPLYCONF"),"On Hold",IF(W2179="","KGB","KBB"))))</f>
        <v>KGB</v>
      </c>
      <c r="B2179" s="65" t="str">
        <f>IF(A2179="on hold", "on hold",
 IF(A2179="KGB", "Standard Shipment",
  IF(IFERROR(IFERROR(VLOOKUP(L2179, List!D:J, 7, 0), VLOOKUP(L2179&amp;"", List!D:J, 7, 0)), 0)=0,
   IF(IFERROR(IFERROR(VLOOKUP(L2179, 'CND List'!$A:$C, 3, 0), VLOOKUP(L2179&amp;"", 'CND List'!$A:$C, 3, 0)), 0)=0,
    IF(A2179="KBB", "-", ""),
    IFERROR(VLOOKUP(L2179, 'CND List'!$A:$C, 3, 0), VLOOKUP(L2179&amp;"", 'CND List'!$A:$C, 3, 0))
   ),
   IFERROR(VLOOKUP(L2179, List!D:J, 7, 0), VLOOKUP(L2179&amp;"", List!D:J, 7, 0))
  )
 )
)</f>
        <v>Standard Shipment</v>
      </c>
      <c r="C2179" s="66" t="str">
        <f t="shared" si="35"/>
        <v>Standard Shipment</v>
      </c>
      <c r="D2179" s="67" t="str">
        <f ca="1">IF(C2179="Local Scrap","Closed",IFERROR(IF(A2179="kgb","Closed",IF(MID(C2179,5,1)="Q","Closed",LOOKUP(TODAY()-W2179, {0,31,91,181,366}, {"0-30天","31-90天","91-180天","181-365天","365天以上"}))), LOOKUP(TODAY()-Z2179, {0,31,91,181,366}, {"0-30天","31-90天","91-180天","181-365天","365天以上"})))</f>
        <v>Closed</v>
      </c>
      <c r="E2179" s="67" t="str" cm="1">
        <f t="array" ref="E2179">IF(A2179&lt;&gt;"kbb", "", IF(IFERROR(VALUE(V2179), 0)=MAX(INDEX(($A$2:$A$4929="kbb")*($L$2:$L$4929=L2179)*IFERROR(VALUE($V$2:$V$4929), 0), 0)), "最新", "歷史重複"))</f>
        <v/>
      </c>
      <c r="F2179" t="s">
        <v>9799</v>
      </c>
      <c r="G2179" t="s">
        <v>29</v>
      </c>
      <c r="H2179" t="s">
        <v>30</v>
      </c>
      <c r="I2179" t="s">
        <v>6154</v>
      </c>
      <c r="J2179" t="s">
        <v>9800</v>
      </c>
      <c r="K2179" t="s">
        <v>9801</v>
      </c>
      <c r="L2179" t="s">
        <v>9807</v>
      </c>
      <c r="M2179" t="s">
        <v>9438</v>
      </c>
      <c r="N2179" t="s">
        <v>1391</v>
      </c>
      <c r="O2179" t="s">
        <v>37</v>
      </c>
      <c r="P2179" t="s">
        <v>9808</v>
      </c>
      <c r="Q2179" t="s">
        <v>38</v>
      </c>
      <c r="R2179" t="s">
        <v>1881</v>
      </c>
      <c r="S2179" t="s">
        <v>9804</v>
      </c>
      <c r="T2179" t="s">
        <v>9809</v>
      </c>
      <c r="U2179" t="s">
        <v>9114</v>
      </c>
      <c r="V2179" t="s">
        <v>9114</v>
      </c>
      <c r="W2179" t="s">
        <v>37</v>
      </c>
      <c r="X2179" t="s">
        <v>37</v>
      </c>
      <c r="Y2179" t="s">
        <v>37</v>
      </c>
      <c r="Z2179" t="s">
        <v>9810</v>
      </c>
      <c r="AA2179" t="s">
        <v>44</v>
      </c>
      <c r="AB2179" t="s">
        <v>44</v>
      </c>
      <c r="AC2179" t="s">
        <v>45</v>
      </c>
      <c r="AD2179" t="s">
        <v>1302</v>
      </c>
      <c r="AE2179" t="s">
        <v>9116</v>
      </c>
      <c r="AF2179" t="s">
        <v>1918</v>
      </c>
      <c r="AG2179">
        <v>622367</v>
      </c>
      <c r="AH2179">
        <v>5.9</v>
      </c>
      <c r="AI2179">
        <v>5.9</v>
      </c>
    </row>
    <row r="2180" spans="1:35" ht="16.850000000000001" customHeight="1">
      <c r="A2180" s="65" t="str">
        <f>IF(L2180="","",IF(COUNTIF(Wip!K:K,L2180)=0,IF(W2180="","KGB","KBB"),IF(AND(_xlfn.IFNA(VLOOKUP(L2180,Wip!K:M,3,0),"")="Y",Q2180="MTCAPPLYCONF"),"On Hold",IF(W2180="","KGB","KBB"))))</f>
        <v>KGB</v>
      </c>
      <c r="B2180" s="65" t="str">
        <f>IF(A2180="on hold", "on hold",
 IF(A2180="KGB", "Standard Shipment",
  IF(IFERROR(IFERROR(VLOOKUP(L2180, List!D:J, 7, 0), VLOOKUP(L2180&amp;"", List!D:J, 7, 0)), 0)=0,
   IF(IFERROR(IFERROR(VLOOKUP(L2180, 'CND List'!$A:$C, 3, 0), VLOOKUP(L2180&amp;"", 'CND List'!$A:$C, 3, 0)), 0)=0,
    IF(A2180="KBB", "-", ""),
    IFERROR(VLOOKUP(L2180, 'CND List'!$A:$C, 3, 0), VLOOKUP(L2180&amp;"", 'CND List'!$A:$C, 3, 0))
   ),
   IFERROR(VLOOKUP(L2180, List!D:J, 7, 0), VLOOKUP(L2180&amp;"", List!D:J, 7, 0))
  )
 )
)</f>
        <v>Standard Shipment</v>
      </c>
      <c r="C2180" s="66" t="str">
        <f t="shared" si="35"/>
        <v>Standard Shipment</v>
      </c>
      <c r="D2180" s="67" t="str">
        <f ca="1">IF(C2180="Local Scrap","Closed",IFERROR(IF(A2180="kgb","Closed",IF(MID(C2180,5,1)="Q","Closed",LOOKUP(TODAY()-W2180, {0,31,91,181,366}, {"0-30天","31-90天","91-180天","181-365天","365天以上"}))), LOOKUP(TODAY()-Z2180, {0,31,91,181,366}, {"0-30天","31-90天","91-180天","181-365天","365天以上"})))</f>
        <v>Closed</v>
      </c>
      <c r="E2180" s="67" t="str" cm="1">
        <f t="array" ref="E2180">IF(A2180&lt;&gt;"kbb", "", IF(IFERROR(VALUE(V2180), 0)=MAX(INDEX(($A$2:$A$4929="kbb")*($L$2:$L$4929=L2180)*IFERROR(VALUE($V$2:$V$4929), 0), 0)), "最新", "歷史重複"))</f>
        <v/>
      </c>
      <c r="F2180" t="s">
        <v>9799</v>
      </c>
      <c r="G2180" t="s">
        <v>29</v>
      </c>
      <c r="H2180" t="s">
        <v>30</v>
      </c>
      <c r="I2180" t="s">
        <v>6154</v>
      </c>
      <c r="J2180" t="s">
        <v>9800</v>
      </c>
      <c r="K2180" t="s">
        <v>9801</v>
      </c>
      <c r="L2180" t="s">
        <v>9811</v>
      </c>
      <c r="M2180" t="s">
        <v>4688</v>
      </c>
      <c r="N2180" t="s">
        <v>4689</v>
      </c>
      <c r="O2180" t="s">
        <v>37</v>
      </c>
      <c r="P2180" t="s">
        <v>9812</v>
      </c>
      <c r="Q2180" t="s">
        <v>38</v>
      </c>
      <c r="R2180" t="s">
        <v>1881</v>
      </c>
      <c r="S2180" t="s">
        <v>9804</v>
      </c>
      <c r="T2180" t="s">
        <v>9813</v>
      </c>
      <c r="U2180" t="s">
        <v>9278</v>
      </c>
      <c r="V2180" t="s">
        <v>9278</v>
      </c>
      <c r="W2180" t="s">
        <v>37</v>
      </c>
      <c r="X2180" t="s">
        <v>37</v>
      </c>
      <c r="Y2180" t="s">
        <v>37</v>
      </c>
      <c r="Z2180" t="s">
        <v>9814</v>
      </c>
      <c r="AA2180" t="s">
        <v>44</v>
      </c>
      <c r="AB2180" t="s">
        <v>44</v>
      </c>
      <c r="AC2180" t="s">
        <v>45</v>
      </c>
      <c r="AD2180" t="s">
        <v>1847</v>
      </c>
      <c r="AE2180" t="s">
        <v>9280</v>
      </c>
      <c r="AF2180" t="s">
        <v>48</v>
      </c>
      <c r="AG2180">
        <v>622334</v>
      </c>
      <c r="AH2180">
        <v>6</v>
      </c>
      <c r="AI2180">
        <v>6</v>
      </c>
    </row>
    <row r="2181" spans="1:35" ht="16.850000000000001" customHeight="1">
      <c r="A2181" s="65" t="str">
        <f>IF(L2181="","",IF(COUNTIF(Wip!K:K,L2181)=0,IF(W2181="","KGB","KBB"),IF(AND(_xlfn.IFNA(VLOOKUP(L2181,Wip!K:M,3,0),"")="Y",Q2181="MTCAPPLYCONF"),"On Hold",IF(W2181="","KGB","KBB"))))</f>
        <v>KGB</v>
      </c>
      <c r="B2181" s="65" t="str">
        <f>IF(A2181="on hold", "on hold",
 IF(A2181="KGB", "Standard Shipment",
  IF(IFERROR(IFERROR(VLOOKUP(L2181, List!D:J, 7, 0), VLOOKUP(L2181&amp;"", List!D:J, 7, 0)), 0)=0,
   IF(IFERROR(IFERROR(VLOOKUP(L2181, 'CND List'!$A:$C, 3, 0), VLOOKUP(L2181&amp;"", 'CND List'!$A:$C, 3, 0)), 0)=0,
    IF(A2181="KBB", "-", ""),
    IFERROR(VLOOKUP(L2181, 'CND List'!$A:$C, 3, 0), VLOOKUP(L2181&amp;"", 'CND List'!$A:$C, 3, 0))
   ),
   IFERROR(VLOOKUP(L2181, List!D:J, 7, 0), VLOOKUP(L2181&amp;"", List!D:J, 7, 0))
  )
 )
)</f>
        <v>Standard Shipment</v>
      </c>
      <c r="C2181" s="66" t="str">
        <f t="shared" si="35"/>
        <v>Standard Shipment</v>
      </c>
      <c r="D2181" s="67" t="str">
        <f ca="1">IF(C2181="Local Scrap","Closed",IFERROR(IF(A2181="kgb","Closed",IF(MID(C2181,5,1)="Q","Closed",LOOKUP(TODAY()-W2181, {0,31,91,181,366}, {"0-30天","31-90天","91-180天","181-365天","365天以上"}))), LOOKUP(TODAY()-Z2181, {0,31,91,181,366}, {"0-30天","31-90天","91-180天","181-365天","365天以上"})))</f>
        <v>Closed</v>
      </c>
      <c r="E2181" s="67" t="str" cm="1">
        <f t="array" ref="E2181">IF(A2181&lt;&gt;"kbb", "", IF(IFERROR(VALUE(V2181), 0)=MAX(INDEX(($A$2:$A$4929="kbb")*($L$2:$L$4929=L2181)*IFERROR(VALUE($V$2:$V$4929), 0), 0)), "最新", "歷史重複"))</f>
        <v/>
      </c>
      <c r="F2181" t="s">
        <v>9799</v>
      </c>
      <c r="G2181" t="s">
        <v>29</v>
      </c>
      <c r="H2181" t="s">
        <v>30</v>
      </c>
      <c r="I2181" t="s">
        <v>6154</v>
      </c>
      <c r="J2181" t="s">
        <v>9800</v>
      </c>
      <c r="K2181" t="s">
        <v>9801</v>
      </c>
      <c r="L2181" t="s">
        <v>9815</v>
      </c>
      <c r="M2181" t="s">
        <v>4688</v>
      </c>
      <c r="N2181" t="s">
        <v>4689</v>
      </c>
      <c r="O2181" t="s">
        <v>37</v>
      </c>
      <c r="P2181" t="s">
        <v>9816</v>
      </c>
      <c r="Q2181" t="s">
        <v>38</v>
      </c>
      <c r="R2181" t="s">
        <v>1881</v>
      </c>
      <c r="S2181" t="s">
        <v>9804</v>
      </c>
      <c r="T2181" t="s">
        <v>9817</v>
      </c>
      <c r="U2181" t="s">
        <v>9278</v>
      </c>
      <c r="V2181" t="s">
        <v>9278</v>
      </c>
      <c r="W2181" t="s">
        <v>37</v>
      </c>
      <c r="X2181" t="s">
        <v>37</v>
      </c>
      <c r="Y2181" t="s">
        <v>37</v>
      </c>
      <c r="Z2181" t="s">
        <v>9818</v>
      </c>
      <c r="AA2181" t="s">
        <v>44</v>
      </c>
      <c r="AB2181" t="s">
        <v>44</v>
      </c>
      <c r="AC2181" t="s">
        <v>45</v>
      </c>
      <c r="AD2181" t="s">
        <v>1847</v>
      </c>
      <c r="AE2181" t="s">
        <v>9280</v>
      </c>
      <c r="AF2181" t="s">
        <v>48</v>
      </c>
      <c r="AG2181">
        <v>622334</v>
      </c>
      <c r="AH2181">
        <v>6</v>
      </c>
      <c r="AI2181">
        <v>6</v>
      </c>
    </row>
    <row r="2182" spans="1:35" ht="16.850000000000001" customHeight="1">
      <c r="A2182" s="65" t="str">
        <f>IF(L2182="","",IF(COUNTIF(Wip!K:K,L2182)=0,IF(W2182="","KGB","KBB"),IF(AND(_xlfn.IFNA(VLOOKUP(L2182,Wip!K:M,3,0),"")="Y",Q2182="MTCAPPLYCONF"),"On Hold",IF(W2182="","KGB","KBB"))))</f>
        <v>KGB</v>
      </c>
      <c r="B2182" s="65" t="str">
        <f>IF(A2182="on hold", "on hold",
 IF(A2182="KGB", "Standard Shipment",
  IF(IFERROR(IFERROR(VLOOKUP(L2182, List!D:J, 7, 0), VLOOKUP(L2182&amp;"", List!D:J, 7, 0)), 0)=0,
   IF(IFERROR(IFERROR(VLOOKUP(L2182, 'CND List'!$A:$C, 3, 0), VLOOKUP(L2182&amp;"", 'CND List'!$A:$C, 3, 0)), 0)=0,
    IF(A2182="KBB", "-", ""),
    IFERROR(VLOOKUP(L2182, 'CND List'!$A:$C, 3, 0), VLOOKUP(L2182&amp;"", 'CND List'!$A:$C, 3, 0))
   ),
   IFERROR(VLOOKUP(L2182, List!D:J, 7, 0), VLOOKUP(L2182&amp;"", List!D:J, 7, 0))
  )
 )
)</f>
        <v>Standard Shipment</v>
      </c>
      <c r="C2182" s="66" t="str">
        <f t="shared" si="35"/>
        <v>Standard Shipment</v>
      </c>
      <c r="D2182" s="67" t="str">
        <f ca="1">IF(C2182="Local Scrap","Closed",IFERROR(IF(A2182="kgb","Closed",IF(MID(C2182,5,1)="Q","Closed",LOOKUP(TODAY()-W2182, {0,31,91,181,366}, {"0-30天","31-90天","91-180天","181-365天","365天以上"}))), LOOKUP(TODAY()-Z2182, {0,31,91,181,366}, {"0-30天","31-90天","91-180天","181-365天","365天以上"})))</f>
        <v>Closed</v>
      </c>
      <c r="E2182" s="67" t="str" cm="1">
        <f t="array" ref="E2182">IF(A2182&lt;&gt;"kbb", "", IF(IFERROR(VALUE(V2182), 0)=MAX(INDEX(($A$2:$A$4929="kbb")*($L$2:$L$4929=L2182)*IFERROR(VALUE($V$2:$V$4929), 0), 0)), "最新", "歷史重複"))</f>
        <v/>
      </c>
      <c r="F2182" t="s">
        <v>9799</v>
      </c>
      <c r="G2182" t="s">
        <v>29</v>
      </c>
      <c r="H2182" t="s">
        <v>30</v>
      </c>
      <c r="I2182" t="s">
        <v>6154</v>
      </c>
      <c r="J2182" t="s">
        <v>9800</v>
      </c>
      <c r="K2182" t="s">
        <v>9801</v>
      </c>
      <c r="L2182" t="s">
        <v>9819</v>
      </c>
      <c r="M2182" t="s">
        <v>4688</v>
      </c>
      <c r="N2182" t="s">
        <v>4689</v>
      </c>
      <c r="O2182" t="s">
        <v>37</v>
      </c>
      <c r="P2182" t="s">
        <v>9820</v>
      </c>
      <c r="Q2182" t="s">
        <v>38</v>
      </c>
      <c r="R2182" t="s">
        <v>1881</v>
      </c>
      <c r="S2182" t="s">
        <v>9804</v>
      </c>
      <c r="T2182" t="s">
        <v>9821</v>
      </c>
      <c r="U2182" t="s">
        <v>9278</v>
      </c>
      <c r="V2182" t="s">
        <v>9278</v>
      </c>
      <c r="W2182" t="s">
        <v>37</v>
      </c>
      <c r="X2182" t="s">
        <v>37</v>
      </c>
      <c r="Y2182" t="s">
        <v>37</v>
      </c>
      <c r="Z2182" t="s">
        <v>9822</v>
      </c>
      <c r="AA2182" t="s">
        <v>44</v>
      </c>
      <c r="AB2182" t="s">
        <v>44</v>
      </c>
      <c r="AC2182" t="s">
        <v>45</v>
      </c>
      <c r="AD2182" t="s">
        <v>1847</v>
      </c>
      <c r="AE2182" t="s">
        <v>9280</v>
      </c>
      <c r="AF2182" t="s">
        <v>48</v>
      </c>
      <c r="AG2182">
        <v>622334</v>
      </c>
      <c r="AH2182">
        <v>6</v>
      </c>
      <c r="AI2182">
        <v>6</v>
      </c>
    </row>
    <row r="2183" spans="1:35" ht="16.850000000000001" customHeight="1">
      <c r="A2183" s="65" t="str">
        <f>IF(L2183="","",IF(COUNTIF(Wip!K:K,L2183)=0,IF(W2183="","KGB","KBB"),IF(AND(_xlfn.IFNA(VLOOKUP(L2183,Wip!K:M,3,0),"")="Y",Q2183="MTCAPPLYCONF"),"On Hold",IF(W2183="","KGB","KBB"))))</f>
        <v>KGB</v>
      </c>
      <c r="B2183" s="65" t="str">
        <f>IF(A2183="on hold", "on hold",
 IF(A2183="KGB", "Standard Shipment",
  IF(IFERROR(IFERROR(VLOOKUP(L2183, List!D:J, 7, 0), VLOOKUP(L2183&amp;"", List!D:J, 7, 0)), 0)=0,
   IF(IFERROR(IFERROR(VLOOKUP(L2183, 'CND List'!$A:$C, 3, 0), VLOOKUP(L2183&amp;"", 'CND List'!$A:$C, 3, 0)), 0)=0,
    IF(A2183="KBB", "-", ""),
    IFERROR(VLOOKUP(L2183, 'CND List'!$A:$C, 3, 0), VLOOKUP(L2183&amp;"", 'CND List'!$A:$C, 3, 0))
   ),
   IFERROR(VLOOKUP(L2183, List!D:J, 7, 0), VLOOKUP(L2183&amp;"", List!D:J, 7, 0))
  )
 )
)</f>
        <v>Standard Shipment</v>
      </c>
      <c r="C2183" s="66" t="str">
        <f t="shared" si="35"/>
        <v>Standard Shipment</v>
      </c>
      <c r="D2183" s="67" t="str">
        <f ca="1">IF(C2183="Local Scrap","Closed",IFERROR(IF(A2183="kgb","Closed",IF(MID(C2183,5,1)="Q","Closed",LOOKUP(TODAY()-W2183, {0,31,91,181,366}, {"0-30天","31-90天","91-180天","181-365天","365天以上"}))), LOOKUP(TODAY()-Z2183, {0,31,91,181,366}, {"0-30天","31-90天","91-180天","181-365天","365天以上"})))</f>
        <v>Closed</v>
      </c>
      <c r="E2183" s="67" t="str" cm="1">
        <f t="array" ref="E2183">IF(A2183&lt;&gt;"kbb", "", IF(IFERROR(VALUE(V2183), 0)=MAX(INDEX(($A$2:$A$4929="kbb")*($L$2:$L$4929=L2183)*IFERROR(VALUE($V$2:$V$4929), 0), 0)), "最新", "歷史重複"))</f>
        <v/>
      </c>
      <c r="F2183" t="s">
        <v>9799</v>
      </c>
      <c r="G2183" t="s">
        <v>29</v>
      </c>
      <c r="H2183" t="s">
        <v>30</v>
      </c>
      <c r="I2183" t="s">
        <v>6154</v>
      </c>
      <c r="J2183" t="s">
        <v>9800</v>
      </c>
      <c r="K2183" t="s">
        <v>9801</v>
      </c>
      <c r="L2183" t="s">
        <v>9823</v>
      </c>
      <c r="M2183" t="s">
        <v>8161</v>
      </c>
      <c r="N2183" t="s">
        <v>2223</v>
      </c>
      <c r="O2183" t="s">
        <v>37</v>
      </c>
      <c r="P2183" t="s">
        <v>9824</v>
      </c>
      <c r="Q2183" t="s">
        <v>38</v>
      </c>
      <c r="R2183" t="s">
        <v>1881</v>
      </c>
      <c r="S2183" t="s">
        <v>9804</v>
      </c>
      <c r="T2183" t="s">
        <v>9825</v>
      </c>
      <c r="U2183" t="s">
        <v>9114</v>
      </c>
      <c r="V2183" t="s">
        <v>9114</v>
      </c>
      <c r="W2183" t="s">
        <v>37</v>
      </c>
      <c r="X2183" t="s">
        <v>37</v>
      </c>
      <c r="Y2183" t="s">
        <v>37</v>
      </c>
      <c r="Z2183" t="s">
        <v>9826</v>
      </c>
      <c r="AA2183" t="s">
        <v>44</v>
      </c>
      <c r="AB2183" t="s">
        <v>44</v>
      </c>
      <c r="AC2183" t="s">
        <v>45</v>
      </c>
      <c r="AD2183" t="s">
        <v>1302</v>
      </c>
      <c r="AE2183" t="s">
        <v>9543</v>
      </c>
      <c r="AF2183" t="s">
        <v>2317</v>
      </c>
      <c r="AG2183">
        <v>622367</v>
      </c>
      <c r="AH2183">
        <v>7</v>
      </c>
      <c r="AI2183">
        <v>7</v>
      </c>
    </row>
    <row r="2184" spans="1:35" ht="16.850000000000001" customHeight="1">
      <c r="A2184" s="65" t="str">
        <f>IF(L2184="","",IF(COUNTIF(Wip!K:K,L2184)=0,IF(W2184="","KGB","KBB"),IF(AND(_xlfn.IFNA(VLOOKUP(L2184,Wip!K:M,3,0),"")="Y",Q2184="MTCAPPLYCONF"),"On Hold",IF(W2184="","KGB","KBB"))))</f>
        <v>KGB</v>
      </c>
      <c r="B2184" s="65" t="str">
        <f>IF(A2184="on hold", "on hold",
 IF(A2184="KGB", "Standard Shipment",
  IF(IFERROR(IFERROR(VLOOKUP(L2184, List!D:J, 7, 0), VLOOKUP(L2184&amp;"", List!D:J, 7, 0)), 0)=0,
   IF(IFERROR(IFERROR(VLOOKUP(L2184, 'CND List'!$A:$C, 3, 0), VLOOKUP(L2184&amp;"", 'CND List'!$A:$C, 3, 0)), 0)=0,
    IF(A2184="KBB", "-", ""),
    IFERROR(VLOOKUP(L2184, 'CND List'!$A:$C, 3, 0), VLOOKUP(L2184&amp;"", 'CND List'!$A:$C, 3, 0))
   ),
   IFERROR(VLOOKUP(L2184, List!D:J, 7, 0), VLOOKUP(L2184&amp;"", List!D:J, 7, 0))
  )
 )
)</f>
        <v>Standard Shipment</v>
      </c>
      <c r="C2184" s="66" t="str">
        <f t="shared" si="35"/>
        <v>Standard Shipment</v>
      </c>
      <c r="D2184" s="67" t="str">
        <f ca="1">IF(C2184="Local Scrap","Closed",IFERROR(IF(A2184="kgb","Closed",IF(MID(C2184,5,1)="Q","Closed",LOOKUP(TODAY()-W2184, {0,31,91,181,366}, {"0-30天","31-90天","91-180天","181-365天","365天以上"}))), LOOKUP(TODAY()-Z2184, {0,31,91,181,366}, {"0-30天","31-90天","91-180天","181-365天","365天以上"})))</f>
        <v>Closed</v>
      </c>
      <c r="E2184" s="67" t="str" cm="1">
        <f t="array" ref="E2184">IF(A2184&lt;&gt;"kbb", "", IF(IFERROR(VALUE(V2184), 0)=MAX(INDEX(($A$2:$A$4929="kbb")*($L$2:$L$4929=L2184)*IFERROR(VALUE($V$2:$V$4929), 0), 0)), "最新", "歷史重複"))</f>
        <v/>
      </c>
      <c r="F2184" t="s">
        <v>9799</v>
      </c>
      <c r="G2184" t="s">
        <v>29</v>
      </c>
      <c r="H2184" t="s">
        <v>30</v>
      </c>
      <c r="I2184" t="s">
        <v>6154</v>
      </c>
      <c r="J2184" t="s">
        <v>9800</v>
      </c>
      <c r="K2184" t="s">
        <v>9801</v>
      </c>
      <c r="L2184" t="s">
        <v>9827</v>
      </c>
      <c r="M2184" t="s">
        <v>8161</v>
      </c>
      <c r="N2184" t="s">
        <v>2223</v>
      </c>
      <c r="O2184" t="s">
        <v>37</v>
      </c>
      <c r="P2184" t="s">
        <v>9828</v>
      </c>
      <c r="Q2184" t="s">
        <v>38</v>
      </c>
      <c r="R2184" t="s">
        <v>1881</v>
      </c>
      <c r="S2184" t="s">
        <v>9804</v>
      </c>
      <c r="T2184" t="s">
        <v>9829</v>
      </c>
      <c r="U2184" t="s">
        <v>9114</v>
      </c>
      <c r="V2184" t="s">
        <v>9114</v>
      </c>
      <c r="W2184" t="s">
        <v>37</v>
      </c>
      <c r="X2184" t="s">
        <v>37</v>
      </c>
      <c r="Y2184" t="s">
        <v>37</v>
      </c>
      <c r="Z2184" t="s">
        <v>9830</v>
      </c>
      <c r="AA2184" t="s">
        <v>44</v>
      </c>
      <c r="AB2184" t="s">
        <v>44</v>
      </c>
      <c r="AC2184" t="s">
        <v>45</v>
      </c>
      <c r="AD2184" t="s">
        <v>1302</v>
      </c>
      <c r="AE2184" t="s">
        <v>9543</v>
      </c>
      <c r="AF2184" t="s">
        <v>2317</v>
      </c>
      <c r="AG2184">
        <v>622367</v>
      </c>
      <c r="AH2184">
        <v>7</v>
      </c>
      <c r="AI2184">
        <v>7</v>
      </c>
    </row>
    <row r="2185" spans="1:35" ht="16.850000000000001" customHeight="1">
      <c r="A2185" s="65" t="str">
        <f>IF(L2185="","",IF(COUNTIF(Wip!K:K,L2185)=0,IF(W2185="","KGB","KBB"),IF(AND(_xlfn.IFNA(VLOOKUP(L2185,Wip!K:M,3,0),"")="Y",Q2185="MTCAPPLYCONF"),"On Hold",IF(W2185="","KGB","KBB"))))</f>
        <v>KBB</v>
      </c>
      <c r="B2185" s="65">
        <f>IF(A2185="on hold", "on hold",
 IF(A2185="KGB", "Standard Shipment",
  IF(IFERROR(IFERROR(VLOOKUP(L2185, List!D:J, 7, 0), VLOOKUP(L2185&amp;"", List!D:J, 7, 0)), 0)=0,
   IF(IFERROR(IFERROR(VLOOKUP(L2185, 'CND List'!$A:$C, 3, 0), VLOOKUP(L2185&amp;"", 'CND List'!$A:$C, 3, 0)), 0)=0,
    IF(A2185="KBB", "-", ""),
    IFERROR(VLOOKUP(L2185, 'CND List'!$A:$C, 3, 0), VLOOKUP(L2185&amp;"", 'CND List'!$A:$C, 3, 0))
   ),
   IFERROR(VLOOKUP(L2185, List!D:J, 7, 0), VLOOKUP(L2185&amp;"", List!D:J, 7, 0))
  )
 )
)</f>
        <v>46281</v>
      </c>
      <c r="C2185" s="66" t="str">
        <f t="shared" si="35"/>
        <v>2026Q3</v>
      </c>
      <c r="D2185" s="67" t="str">
        <f ca="1">IF(C2185="Local Scrap","Closed",IFERROR(IF(A2185="kgb","Closed",IF(MID(C2185,5,1)="Q","Closed",LOOKUP(TODAY()-W2185, {0,31,91,181,366}, {"0-30天","31-90天","91-180天","181-365天","365天以上"}))), LOOKUP(TODAY()-Z2185, {0,31,91,181,366}, {"0-30天","31-90天","91-180天","181-365天","365天以上"})))</f>
        <v>Closed</v>
      </c>
      <c r="E2185" s="67" t="str" cm="1">
        <f t="array" ref="E2185">IF(A2185&lt;&gt;"kbb", "", IF(IFERROR(VALUE(V2185), 0)=MAX(INDEX(($A$2:$A$4929="kbb")*($L$2:$L$4929=L2185)*IFERROR(VALUE($V$2:$V$4929), 0), 0)), "最新", "歷史重複"))</f>
        <v>最新</v>
      </c>
      <c r="F2185" t="s">
        <v>9799</v>
      </c>
      <c r="G2185" t="s">
        <v>29</v>
      </c>
      <c r="H2185" t="s">
        <v>30</v>
      </c>
      <c r="I2185" t="s">
        <v>6154</v>
      </c>
      <c r="J2185" t="s">
        <v>9800</v>
      </c>
      <c r="K2185" t="s">
        <v>9801</v>
      </c>
      <c r="L2185" t="s">
        <v>9831</v>
      </c>
      <c r="M2185" t="s">
        <v>4265</v>
      </c>
      <c r="N2185" t="s">
        <v>2055</v>
      </c>
      <c r="O2185" t="s">
        <v>37</v>
      </c>
      <c r="P2185" t="s">
        <v>9831</v>
      </c>
      <c r="Q2185" t="s">
        <v>38</v>
      </c>
      <c r="R2185" t="s">
        <v>1881</v>
      </c>
      <c r="S2185" t="s">
        <v>9804</v>
      </c>
      <c r="T2185" t="s">
        <v>37</v>
      </c>
      <c r="U2185" t="s">
        <v>37</v>
      </c>
      <c r="V2185" t="s">
        <v>9832</v>
      </c>
      <c r="W2185" t="s">
        <v>2806</v>
      </c>
      <c r="X2185" t="s">
        <v>114</v>
      </c>
      <c r="Y2185" t="s">
        <v>9833</v>
      </c>
      <c r="Z2185" t="s">
        <v>9834</v>
      </c>
      <c r="AA2185" t="s">
        <v>44</v>
      </c>
      <c r="AB2185" t="s">
        <v>44</v>
      </c>
      <c r="AC2185" t="s">
        <v>117</v>
      </c>
      <c r="AD2185" t="s">
        <v>1288</v>
      </c>
      <c r="AE2185" t="s">
        <v>37</v>
      </c>
      <c r="AF2185" t="s">
        <v>37</v>
      </c>
      <c r="AG2185" t="s">
        <v>37</v>
      </c>
      <c r="AH2185" t="s">
        <v>37</v>
      </c>
      <c r="AI2185" t="s">
        <v>37</v>
      </c>
    </row>
    <row r="2186" spans="1:35" ht="16.850000000000001" customHeight="1">
      <c r="A2186" s="65" t="str">
        <f>IF(L2186="","",IF(COUNTIF(Wip!K:K,L2186)=0,IF(W2186="","KGB","KBB"),IF(AND(_xlfn.IFNA(VLOOKUP(L2186,Wip!K:M,3,0),"")="Y",Q2186="MTCAPPLYCONF"),"On Hold",IF(W2186="","KGB","KBB"))))</f>
        <v>KGB</v>
      </c>
      <c r="B2186" s="65" t="str">
        <f>IF(A2186="on hold", "on hold",
 IF(A2186="KGB", "Standard Shipment",
  IF(IFERROR(IFERROR(VLOOKUP(L2186, List!D:J, 7, 0), VLOOKUP(L2186&amp;"", List!D:J, 7, 0)), 0)=0,
   IF(IFERROR(IFERROR(VLOOKUP(L2186, 'CND List'!$A:$C, 3, 0), VLOOKUP(L2186&amp;"", 'CND List'!$A:$C, 3, 0)), 0)=0,
    IF(A2186="KBB", "-", ""),
    IFERROR(VLOOKUP(L2186, 'CND List'!$A:$C, 3, 0), VLOOKUP(L2186&amp;"", 'CND List'!$A:$C, 3, 0))
   ),
   IFERROR(VLOOKUP(L2186, List!D:J, 7, 0), VLOOKUP(L2186&amp;"", List!D:J, 7, 0))
  )
 )
)</f>
        <v>Standard Shipment</v>
      </c>
      <c r="C2186" s="66" t="str">
        <f t="shared" si="35"/>
        <v>Standard Shipment</v>
      </c>
      <c r="D2186" s="67" t="str">
        <f ca="1">IF(C2186="Local Scrap","Closed",IFERROR(IF(A2186="kgb","Closed",IF(MID(C2186,5,1)="Q","Closed",LOOKUP(TODAY()-W2186, {0,31,91,181,366}, {"0-30天","31-90天","91-180天","181-365天","365天以上"}))), LOOKUP(TODAY()-Z2186, {0,31,91,181,366}, {"0-30天","31-90天","91-180天","181-365天","365天以上"})))</f>
        <v>Closed</v>
      </c>
      <c r="E2186" s="67" t="str" cm="1">
        <f t="array" ref="E2186">IF(A2186&lt;&gt;"kbb", "", IF(IFERROR(VALUE(V2186), 0)=MAX(INDEX(($A$2:$A$4929="kbb")*($L$2:$L$4929=L2186)*IFERROR(VALUE($V$2:$V$4929), 0), 0)), "最新", "歷史重複"))</f>
        <v/>
      </c>
      <c r="F2186" t="s">
        <v>9799</v>
      </c>
      <c r="G2186" t="s">
        <v>29</v>
      </c>
      <c r="H2186" t="s">
        <v>30</v>
      </c>
      <c r="I2186" t="s">
        <v>6154</v>
      </c>
      <c r="J2186" t="s">
        <v>9800</v>
      </c>
      <c r="K2186" t="s">
        <v>9801</v>
      </c>
      <c r="L2186" t="s">
        <v>9835</v>
      </c>
      <c r="M2186" t="s">
        <v>1569</v>
      </c>
      <c r="N2186" t="s">
        <v>1570</v>
      </c>
      <c r="O2186" t="s">
        <v>37</v>
      </c>
      <c r="P2186" t="s">
        <v>9835</v>
      </c>
      <c r="Q2186" t="s">
        <v>38</v>
      </c>
      <c r="R2186" t="s">
        <v>1881</v>
      </c>
      <c r="S2186" t="s">
        <v>9804</v>
      </c>
      <c r="T2186" t="s">
        <v>9836</v>
      </c>
      <c r="U2186" t="s">
        <v>8971</v>
      </c>
      <c r="V2186" t="s">
        <v>8971</v>
      </c>
      <c r="W2186" t="s">
        <v>37</v>
      </c>
      <c r="X2186" t="s">
        <v>37</v>
      </c>
      <c r="Y2186" t="s">
        <v>37</v>
      </c>
      <c r="Z2186" t="s">
        <v>9837</v>
      </c>
      <c r="AA2186" t="s">
        <v>44</v>
      </c>
      <c r="AB2186" t="s">
        <v>44</v>
      </c>
      <c r="AC2186" t="s">
        <v>45</v>
      </c>
      <c r="AD2186" t="s">
        <v>1532</v>
      </c>
      <c r="AE2186" t="s">
        <v>8973</v>
      </c>
      <c r="AF2186" t="s">
        <v>48</v>
      </c>
      <c r="AG2186">
        <v>622300</v>
      </c>
      <c r="AH2186">
        <v>6.5</v>
      </c>
      <c r="AI2186">
        <v>6.5</v>
      </c>
    </row>
    <row r="2187" spans="1:35" ht="16.850000000000001" customHeight="1">
      <c r="A2187" s="65" t="str">
        <f>IF(L2187="","",IF(COUNTIF(Wip!K:K,L2187)=0,IF(W2187="","KGB","KBB"),IF(AND(_xlfn.IFNA(VLOOKUP(L2187,Wip!K:M,3,0),"")="Y",Q2187="MTCAPPLYCONF"),"On Hold",IF(W2187="","KGB","KBB"))))</f>
        <v>KGB</v>
      </c>
      <c r="B2187" s="65" t="str">
        <f>IF(A2187="on hold", "on hold",
 IF(A2187="KGB", "Standard Shipment",
  IF(IFERROR(IFERROR(VLOOKUP(L2187, List!D:J, 7, 0), VLOOKUP(L2187&amp;"", List!D:J, 7, 0)), 0)=0,
   IF(IFERROR(IFERROR(VLOOKUP(L2187, 'CND List'!$A:$C, 3, 0), VLOOKUP(L2187&amp;"", 'CND List'!$A:$C, 3, 0)), 0)=0,
    IF(A2187="KBB", "-", ""),
    IFERROR(VLOOKUP(L2187, 'CND List'!$A:$C, 3, 0), VLOOKUP(L2187&amp;"", 'CND List'!$A:$C, 3, 0))
   ),
   IFERROR(VLOOKUP(L2187, List!D:J, 7, 0), VLOOKUP(L2187&amp;"", List!D:J, 7, 0))
  )
 )
)</f>
        <v>Standard Shipment</v>
      </c>
      <c r="C2187" s="66" t="str">
        <f t="shared" si="35"/>
        <v>Standard Shipment</v>
      </c>
      <c r="D2187" s="67" t="str">
        <f ca="1">IF(C2187="Local Scrap","Closed",IFERROR(IF(A2187="kgb","Closed",IF(MID(C2187,5,1)="Q","Closed",LOOKUP(TODAY()-W2187, {0,31,91,181,366}, {"0-30天","31-90天","91-180天","181-365天","365天以上"}))), LOOKUP(TODAY()-Z2187, {0,31,91,181,366}, {"0-30天","31-90天","91-180天","181-365天","365天以上"})))</f>
        <v>Closed</v>
      </c>
      <c r="E2187" s="67" t="str" cm="1">
        <f t="array" ref="E2187">IF(A2187&lt;&gt;"kbb", "", IF(IFERROR(VALUE(V2187), 0)=MAX(INDEX(($A$2:$A$4929="kbb")*($L$2:$L$4929=L2187)*IFERROR(VALUE($V$2:$V$4929), 0), 0)), "最新", "歷史重複"))</f>
        <v/>
      </c>
      <c r="F2187" t="s">
        <v>9799</v>
      </c>
      <c r="G2187" t="s">
        <v>29</v>
      </c>
      <c r="H2187" t="s">
        <v>30</v>
      </c>
      <c r="I2187" t="s">
        <v>6154</v>
      </c>
      <c r="J2187" t="s">
        <v>9800</v>
      </c>
      <c r="K2187" t="s">
        <v>9801</v>
      </c>
      <c r="L2187" t="s">
        <v>9838</v>
      </c>
      <c r="M2187" t="s">
        <v>8291</v>
      </c>
      <c r="N2187" t="s">
        <v>1570</v>
      </c>
      <c r="O2187" t="s">
        <v>37</v>
      </c>
      <c r="P2187" t="s">
        <v>9839</v>
      </c>
      <c r="Q2187" t="s">
        <v>38</v>
      </c>
      <c r="R2187" t="s">
        <v>1881</v>
      </c>
      <c r="S2187" t="s">
        <v>9840</v>
      </c>
      <c r="T2187" t="s">
        <v>9841</v>
      </c>
      <c r="U2187" t="s">
        <v>9273</v>
      </c>
      <c r="V2187" t="s">
        <v>9273</v>
      </c>
      <c r="W2187" t="s">
        <v>37</v>
      </c>
      <c r="X2187" t="s">
        <v>37</v>
      </c>
      <c r="Y2187" t="s">
        <v>37</v>
      </c>
      <c r="Z2187" t="s">
        <v>9842</v>
      </c>
      <c r="AA2187" t="s">
        <v>44</v>
      </c>
      <c r="AB2187" t="s">
        <v>44</v>
      </c>
      <c r="AC2187" t="s">
        <v>45</v>
      </c>
      <c r="AD2187" t="s">
        <v>1532</v>
      </c>
      <c r="AE2187" t="s">
        <v>9171</v>
      </c>
      <c r="AF2187" t="s">
        <v>4852</v>
      </c>
      <c r="AG2187">
        <v>622380</v>
      </c>
      <c r="AH2187">
        <v>7.2</v>
      </c>
      <c r="AI2187">
        <v>1.9</v>
      </c>
    </row>
    <row r="2188" spans="1:35" ht="16.850000000000001" customHeight="1">
      <c r="A2188" s="65" t="str">
        <f>IF(L2188="","",IF(COUNTIF(Wip!K:K,L2188)=0,IF(W2188="","KGB","KBB"),IF(AND(_xlfn.IFNA(VLOOKUP(L2188,Wip!K:M,3,0),"")="Y",Q2188="MTCAPPLYCONF"),"On Hold",IF(W2188="","KGB","KBB"))))</f>
        <v>KGB</v>
      </c>
      <c r="B2188" s="65" t="str">
        <f>IF(A2188="on hold", "on hold",
 IF(A2188="KGB", "Standard Shipment",
  IF(IFERROR(IFERROR(VLOOKUP(L2188, List!D:J, 7, 0), VLOOKUP(L2188&amp;"", List!D:J, 7, 0)), 0)=0,
   IF(IFERROR(IFERROR(VLOOKUP(L2188, 'CND List'!$A:$C, 3, 0), VLOOKUP(L2188&amp;"", 'CND List'!$A:$C, 3, 0)), 0)=0,
    IF(A2188="KBB", "-", ""),
    IFERROR(VLOOKUP(L2188, 'CND List'!$A:$C, 3, 0), VLOOKUP(L2188&amp;"", 'CND List'!$A:$C, 3, 0))
   ),
   IFERROR(VLOOKUP(L2188, List!D:J, 7, 0), VLOOKUP(L2188&amp;"", List!D:J, 7, 0))
  )
 )
)</f>
        <v>Standard Shipment</v>
      </c>
      <c r="C2188" s="66" t="str">
        <f t="shared" si="35"/>
        <v>Standard Shipment</v>
      </c>
      <c r="D2188" s="67" t="str">
        <f ca="1">IF(C2188="Local Scrap","Closed",IFERROR(IF(A2188="kgb","Closed",IF(MID(C2188,5,1)="Q","Closed",LOOKUP(TODAY()-W2188, {0,31,91,181,366}, {"0-30天","31-90天","91-180天","181-365天","365天以上"}))), LOOKUP(TODAY()-Z2188, {0,31,91,181,366}, {"0-30天","31-90天","91-180天","181-365天","365天以上"})))</f>
        <v>Closed</v>
      </c>
      <c r="E2188" s="67" t="str" cm="1">
        <f t="array" ref="E2188">IF(A2188&lt;&gt;"kbb", "", IF(IFERROR(VALUE(V2188), 0)=MAX(INDEX(($A$2:$A$4929="kbb")*($L$2:$L$4929=L2188)*IFERROR(VALUE($V$2:$V$4929), 0), 0)), "最新", "歷史重複"))</f>
        <v/>
      </c>
      <c r="F2188" t="s">
        <v>9799</v>
      </c>
      <c r="G2188" t="s">
        <v>29</v>
      </c>
      <c r="H2188" t="s">
        <v>30</v>
      </c>
      <c r="I2188" t="s">
        <v>6154</v>
      </c>
      <c r="J2188" t="s">
        <v>9800</v>
      </c>
      <c r="K2188" t="s">
        <v>9801</v>
      </c>
      <c r="L2188" t="s">
        <v>9843</v>
      </c>
      <c r="M2188" t="s">
        <v>9371</v>
      </c>
      <c r="N2188" t="s">
        <v>9372</v>
      </c>
      <c r="O2188" t="s">
        <v>37</v>
      </c>
      <c r="P2188" t="s">
        <v>9844</v>
      </c>
      <c r="Q2188" t="s">
        <v>38</v>
      </c>
      <c r="R2188" t="s">
        <v>1881</v>
      </c>
      <c r="S2188" t="s">
        <v>9840</v>
      </c>
      <c r="T2188" t="s">
        <v>9845</v>
      </c>
      <c r="U2188" t="s">
        <v>9376</v>
      </c>
      <c r="V2188" t="s">
        <v>9376</v>
      </c>
      <c r="W2188" t="s">
        <v>37</v>
      </c>
      <c r="X2188" t="s">
        <v>37</v>
      </c>
      <c r="Y2188" t="s">
        <v>37</v>
      </c>
      <c r="Z2188" t="s">
        <v>9846</v>
      </c>
      <c r="AA2188" t="s">
        <v>44</v>
      </c>
      <c r="AB2188" t="s">
        <v>44</v>
      </c>
      <c r="AC2188" t="s">
        <v>45</v>
      </c>
      <c r="AD2188" t="s">
        <v>1532</v>
      </c>
      <c r="AE2188" t="s">
        <v>9151</v>
      </c>
      <c r="AF2188" t="s">
        <v>2122</v>
      </c>
      <c r="AG2188">
        <v>622400</v>
      </c>
      <c r="AH2188">
        <v>6.1</v>
      </c>
      <c r="AI2188">
        <v>6.1</v>
      </c>
    </row>
    <row r="2189" spans="1:35" ht="16.850000000000001" customHeight="1">
      <c r="A2189" s="65" t="str">
        <f>IF(L2189="","",IF(COUNTIF(Wip!K:K,L2189)=0,IF(W2189="","KGB","KBB"),IF(AND(_xlfn.IFNA(VLOOKUP(L2189,Wip!K:M,3,0),"")="Y",Q2189="MTCAPPLYCONF"),"On Hold",IF(W2189="","KGB","KBB"))))</f>
        <v>KGB</v>
      </c>
      <c r="B2189" s="65" t="str">
        <f>IF(A2189="on hold", "on hold",
 IF(A2189="KGB", "Standard Shipment",
  IF(IFERROR(IFERROR(VLOOKUP(L2189, List!D:J, 7, 0), VLOOKUP(L2189&amp;"", List!D:J, 7, 0)), 0)=0,
   IF(IFERROR(IFERROR(VLOOKUP(L2189, 'CND List'!$A:$C, 3, 0), VLOOKUP(L2189&amp;"", 'CND List'!$A:$C, 3, 0)), 0)=0,
    IF(A2189="KBB", "-", ""),
    IFERROR(VLOOKUP(L2189, 'CND List'!$A:$C, 3, 0), VLOOKUP(L2189&amp;"", 'CND List'!$A:$C, 3, 0))
   ),
   IFERROR(VLOOKUP(L2189, List!D:J, 7, 0), VLOOKUP(L2189&amp;"", List!D:J, 7, 0))
  )
 )
)</f>
        <v>Standard Shipment</v>
      </c>
      <c r="C2189" s="66" t="str">
        <f t="shared" si="35"/>
        <v>Standard Shipment</v>
      </c>
      <c r="D2189" s="67" t="str">
        <f ca="1">IF(C2189="Local Scrap","Closed",IFERROR(IF(A2189="kgb","Closed",IF(MID(C2189,5,1)="Q","Closed",LOOKUP(TODAY()-W2189, {0,31,91,181,366}, {"0-30天","31-90天","91-180天","181-365天","365天以上"}))), LOOKUP(TODAY()-Z2189, {0,31,91,181,366}, {"0-30天","31-90天","91-180天","181-365天","365天以上"})))</f>
        <v>Closed</v>
      </c>
      <c r="E2189" s="67" t="str" cm="1">
        <f t="array" ref="E2189">IF(A2189&lt;&gt;"kbb", "", IF(IFERROR(VALUE(V2189), 0)=MAX(INDEX(($A$2:$A$4929="kbb")*($L$2:$L$4929=L2189)*IFERROR(VALUE($V$2:$V$4929), 0), 0)), "最新", "歷史重複"))</f>
        <v/>
      </c>
      <c r="F2189" t="s">
        <v>9799</v>
      </c>
      <c r="G2189" t="s">
        <v>29</v>
      </c>
      <c r="H2189" t="s">
        <v>30</v>
      </c>
      <c r="I2189" t="s">
        <v>6154</v>
      </c>
      <c r="J2189" t="s">
        <v>9800</v>
      </c>
      <c r="K2189" t="s">
        <v>9801</v>
      </c>
      <c r="L2189" t="s">
        <v>9847</v>
      </c>
      <c r="M2189" t="s">
        <v>1259</v>
      </c>
      <c r="N2189" t="s">
        <v>1260</v>
      </c>
      <c r="O2189" t="s">
        <v>37</v>
      </c>
      <c r="P2189" t="s">
        <v>9848</v>
      </c>
      <c r="Q2189" t="s">
        <v>38</v>
      </c>
      <c r="R2189" t="s">
        <v>1881</v>
      </c>
      <c r="S2189" t="s">
        <v>9804</v>
      </c>
      <c r="T2189" t="s">
        <v>9849</v>
      </c>
      <c r="U2189" t="s">
        <v>9273</v>
      </c>
      <c r="V2189" t="s">
        <v>9273</v>
      </c>
      <c r="W2189" t="s">
        <v>37</v>
      </c>
      <c r="X2189" t="s">
        <v>37</v>
      </c>
      <c r="Y2189" t="s">
        <v>37</v>
      </c>
      <c r="Z2189" t="s">
        <v>9850</v>
      </c>
      <c r="AA2189" t="s">
        <v>44</v>
      </c>
      <c r="AB2189" t="s">
        <v>44</v>
      </c>
      <c r="AC2189" t="s">
        <v>45</v>
      </c>
      <c r="AD2189" t="s">
        <v>1257</v>
      </c>
      <c r="AE2189" t="s">
        <v>9171</v>
      </c>
      <c r="AF2189" t="s">
        <v>2122</v>
      </c>
      <c r="AG2189">
        <v>622380</v>
      </c>
      <c r="AH2189">
        <v>7</v>
      </c>
      <c r="AI2189">
        <v>7</v>
      </c>
    </row>
    <row r="2190" spans="1:35" ht="16.850000000000001" customHeight="1">
      <c r="A2190" s="65" t="str">
        <f>IF(L2190="","",IF(COUNTIF(Wip!K:K,L2190)=0,IF(W2190="","KGB","KBB"),IF(AND(_xlfn.IFNA(VLOOKUP(L2190,Wip!K:M,3,0),"")="Y",Q2190="MTCAPPLYCONF"),"On Hold",IF(W2190="","KGB","KBB"))))</f>
        <v>KGB</v>
      </c>
      <c r="B2190" s="65" t="str">
        <f>IF(A2190="on hold", "on hold",
 IF(A2190="KGB", "Standard Shipment",
  IF(IFERROR(IFERROR(VLOOKUP(L2190, List!D:J, 7, 0), VLOOKUP(L2190&amp;"", List!D:J, 7, 0)), 0)=0,
   IF(IFERROR(IFERROR(VLOOKUP(L2190, 'CND List'!$A:$C, 3, 0), VLOOKUP(L2190&amp;"", 'CND List'!$A:$C, 3, 0)), 0)=0,
    IF(A2190="KBB", "-", ""),
    IFERROR(VLOOKUP(L2190, 'CND List'!$A:$C, 3, 0), VLOOKUP(L2190&amp;"", 'CND List'!$A:$C, 3, 0))
   ),
   IFERROR(VLOOKUP(L2190, List!D:J, 7, 0), VLOOKUP(L2190&amp;"", List!D:J, 7, 0))
  )
 )
)</f>
        <v>Standard Shipment</v>
      </c>
      <c r="C2190" s="66" t="str">
        <f t="shared" si="35"/>
        <v>Standard Shipment</v>
      </c>
      <c r="D2190" s="67" t="str">
        <f ca="1">IF(C2190="Local Scrap","Closed",IFERROR(IF(A2190="kgb","Closed",IF(MID(C2190,5,1)="Q","Closed",LOOKUP(TODAY()-W2190, {0,31,91,181,366}, {"0-30天","31-90天","91-180天","181-365天","365天以上"}))), LOOKUP(TODAY()-Z2190, {0,31,91,181,366}, {"0-30天","31-90天","91-180天","181-365天","365天以上"})))</f>
        <v>Closed</v>
      </c>
      <c r="E2190" s="67" t="str" cm="1">
        <f t="array" ref="E2190">IF(A2190&lt;&gt;"kbb", "", IF(IFERROR(VALUE(V2190), 0)=MAX(INDEX(($A$2:$A$4929="kbb")*($L$2:$L$4929=L2190)*IFERROR(VALUE($V$2:$V$4929), 0), 0)), "最新", "歷史重複"))</f>
        <v/>
      </c>
      <c r="F2190" t="s">
        <v>9851</v>
      </c>
      <c r="G2190" t="s">
        <v>29</v>
      </c>
      <c r="H2190" t="s">
        <v>30</v>
      </c>
      <c r="I2190" t="s">
        <v>6154</v>
      </c>
      <c r="J2190" t="s">
        <v>9852</v>
      </c>
      <c r="K2190" t="s">
        <v>9853</v>
      </c>
      <c r="L2190" t="s">
        <v>9854</v>
      </c>
      <c r="M2190" t="s">
        <v>2092</v>
      </c>
      <c r="N2190" t="s">
        <v>206</v>
      </c>
      <c r="O2190" t="s">
        <v>37</v>
      </c>
      <c r="P2190" t="s">
        <v>9855</v>
      </c>
      <c r="Q2190" t="s">
        <v>38</v>
      </c>
      <c r="R2190" t="s">
        <v>1881</v>
      </c>
      <c r="S2190" t="s">
        <v>9856</v>
      </c>
      <c r="T2190" t="s">
        <v>9857</v>
      </c>
      <c r="U2190" t="s">
        <v>9376</v>
      </c>
      <c r="V2190" t="s">
        <v>9376</v>
      </c>
      <c r="W2190" t="s">
        <v>37</v>
      </c>
      <c r="X2190" t="s">
        <v>37</v>
      </c>
      <c r="Y2190" t="s">
        <v>37</v>
      </c>
      <c r="Z2190" t="s">
        <v>9858</v>
      </c>
      <c r="AA2190" t="s">
        <v>44</v>
      </c>
      <c r="AB2190" t="s">
        <v>44</v>
      </c>
      <c r="AC2190" t="s">
        <v>45</v>
      </c>
      <c r="AD2190" t="s">
        <v>190</v>
      </c>
      <c r="AE2190" t="s">
        <v>9155</v>
      </c>
      <c r="AF2190" t="s">
        <v>5043</v>
      </c>
      <c r="AG2190">
        <v>622400</v>
      </c>
      <c r="AH2190">
        <v>6.9</v>
      </c>
      <c r="AI2190">
        <v>6.9</v>
      </c>
    </row>
    <row r="2191" spans="1:35" ht="16.850000000000001" customHeight="1">
      <c r="A2191" s="65" t="str">
        <f>IF(L2191="","",IF(COUNTIF(Wip!K:K,L2191)=0,IF(W2191="","KGB","KBB"),IF(AND(_xlfn.IFNA(VLOOKUP(L2191,Wip!K:M,3,0),"")="Y",Q2191="MTCAPPLYCONF"),"On Hold",IF(W2191="","KGB","KBB"))))</f>
        <v>KBB</v>
      </c>
      <c r="B2191" s="65">
        <f>IF(A2191="on hold", "on hold",
 IF(A2191="KGB", "Standard Shipment",
  IF(IFERROR(IFERROR(VLOOKUP(L2191, List!D:J, 7, 0), VLOOKUP(L2191&amp;"", List!D:J, 7, 0)), 0)=0,
   IF(IFERROR(IFERROR(VLOOKUP(L2191, 'CND List'!$A:$C, 3, 0), VLOOKUP(L2191&amp;"", 'CND List'!$A:$C, 3, 0)), 0)=0,
    IF(A2191="KBB", "-", ""),
    IFERROR(VLOOKUP(L2191, 'CND List'!$A:$C, 3, 0), VLOOKUP(L2191&amp;"", 'CND List'!$A:$C, 3, 0))
   ),
   IFERROR(VLOOKUP(L2191, List!D:J, 7, 0), VLOOKUP(L2191&amp;"", List!D:J, 7, 0))
  )
 )
)</f>
        <v>46281</v>
      </c>
      <c r="C2191" s="66" t="str">
        <f t="shared" si="35"/>
        <v>2026Q3</v>
      </c>
      <c r="D2191" s="67" t="str">
        <f ca="1">IF(C2191="Local Scrap","Closed",IFERROR(IF(A2191="kgb","Closed",IF(MID(C2191,5,1)="Q","Closed",LOOKUP(TODAY()-W2191, {0,31,91,181,366}, {"0-30天","31-90天","91-180天","181-365天","365天以上"}))), LOOKUP(TODAY()-Z2191, {0,31,91,181,366}, {"0-30天","31-90天","91-180天","181-365天","365天以上"})))</f>
        <v>Closed</v>
      </c>
      <c r="E2191" s="67" t="str" cm="1">
        <f t="array" ref="E2191">IF(A2191&lt;&gt;"kbb", "", IF(IFERROR(VALUE(V2191), 0)=MAX(INDEX(($A$2:$A$4929="kbb")*($L$2:$L$4929=L2191)*IFERROR(VALUE($V$2:$V$4929), 0), 0)), "最新", "歷史重複"))</f>
        <v>最新</v>
      </c>
      <c r="F2191" t="s">
        <v>9859</v>
      </c>
      <c r="G2191" t="s">
        <v>29</v>
      </c>
      <c r="H2191" t="s">
        <v>30</v>
      </c>
      <c r="I2191" t="s">
        <v>6154</v>
      </c>
      <c r="J2191" t="s">
        <v>9860</v>
      </c>
      <c r="K2191" t="s">
        <v>9861</v>
      </c>
      <c r="L2191" t="s">
        <v>9862</v>
      </c>
      <c r="M2191" t="s">
        <v>5573</v>
      </c>
      <c r="N2191" t="s">
        <v>1321</v>
      </c>
      <c r="O2191" t="s">
        <v>37</v>
      </c>
      <c r="P2191" t="s">
        <v>9862</v>
      </c>
      <c r="Q2191" t="s">
        <v>38</v>
      </c>
      <c r="R2191" t="s">
        <v>1881</v>
      </c>
      <c r="S2191" t="s">
        <v>9863</v>
      </c>
      <c r="T2191" t="s">
        <v>37</v>
      </c>
      <c r="U2191" t="s">
        <v>37</v>
      </c>
      <c r="V2191" t="s">
        <v>9864</v>
      </c>
      <c r="W2191" t="s">
        <v>692</v>
      </c>
      <c r="X2191" t="s">
        <v>114</v>
      </c>
      <c r="Y2191" t="s">
        <v>4537</v>
      </c>
      <c r="Z2191" t="s">
        <v>9865</v>
      </c>
      <c r="AA2191" t="s">
        <v>44</v>
      </c>
      <c r="AB2191" t="s">
        <v>44</v>
      </c>
      <c r="AC2191" t="s">
        <v>117</v>
      </c>
      <c r="AD2191" t="s">
        <v>1288</v>
      </c>
      <c r="AE2191" t="s">
        <v>37</v>
      </c>
      <c r="AF2191" t="s">
        <v>37</v>
      </c>
      <c r="AG2191" t="s">
        <v>37</v>
      </c>
      <c r="AH2191" t="s">
        <v>37</v>
      </c>
      <c r="AI2191" t="s">
        <v>37</v>
      </c>
    </row>
    <row r="2192" spans="1:35" ht="16.850000000000001" customHeight="1">
      <c r="A2192" s="65" t="str">
        <f>IF(L2192="","",IF(COUNTIF(Wip!K:K,L2192)=0,IF(W2192="","KGB","KBB"),IF(AND(_xlfn.IFNA(VLOOKUP(L2192,Wip!K:M,3,0),"")="Y",Q2192="MTCAPPLYCONF"),"On Hold",IF(W2192="","KGB","KBB"))))</f>
        <v>KGB</v>
      </c>
      <c r="B2192" s="65" t="str">
        <f>IF(A2192="on hold", "on hold",
 IF(A2192="KGB", "Standard Shipment",
  IF(IFERROR(IFERROR(VLOOKUP(L2192, List!D:J, 7, 0), VLOOKUP(L2192&amp;"", List!D:J, 7, 0)), 0)=0,
   IF(IFERROR(IFERROR(VLOOKUP(L2192, 'CND List'!$A:$C, 3, 0), VLOOKUP(L2192&amp;"", 'CND List'!$A:$C, 3, 0)), 0)=0,
    IF(A2192="KBB", "-", ""),
    IFERROR(VLOOKUP(L2192, 'CND List'!$A:$C, 3, 0), VLOOKUP(L2192&amp;"", 'CND List'!$A:$C, 3, 0))
   ),
   IFERROR(VLOOKUP(L2192, List!D:J, 7, 0), VLOOKUP(L2192&amp;"", List!D:J, 7, 0))
  )
 )
)</f>
        <v>Standard Shipment</v>
      </c>
      <c r="C2192" s="66" t="str">
        <f t="shared" si="35"/>
        <v>Standard Shipment</v>
      </c>
      <c r="D2192" s="67" t="str">
        <f ca="1">IF(C2192="Local Scrap","Closed",IFERROR(IF(A2192="kgb","Closed",IF(MID(C2192,5,1)="Q","Closed",LOOKUP(TODAY()-W2192, {0,31,91,181,366}, {"0-30天","31-90天","91-180天","181-365天","365天以上"}))), LOOKUP(TODAY()-Z2192, {0,31,91,181,366}, {"0-30天","31-90天","91-180天","181-365天","365天以上"})))</f>
        <v>Closed</v>
      </c>
      <c r="E2192" s="67" t="str" cm="1">
        <f t="array" ref="E2192">IF(A2192&lt;&gt;"kbb", "", IF(IFERROR(VALUE(V2192), 0)=MAX(INDEX(($A$2:$A$4929="kbb")*($L$2:$L$4929=L2192)*IFERROR(VALUE($V$2:$V$4929), 0), 0)), "最新", "歷史重複"))</f>
        <v/>
      </c>
      <c r="F2192" t="s">
        <v>9859</v>
      </c>
      <c r="G2192" t="s">
        <v>29</v>
      </c>
      <c r="H2192" t="s">
        <v>30</v>
      </c>
      <c r="I2192" t="s">
        <v>6154</v>
      </c>
      <c r="J2192" t="s">
        <v>9860</v>
      </c>
      <c r="K2192" t="s">
        <v>9861</v>
      </c>
      <c r="L2192" t="s">
        <v>9866</v>
      </c>
      <c r="M2192" t="s">
        <v>8222</v>
      </c>
      <c r="N2192" t="s">
        <v>2055</v>
      </c>
      <c r="O2192" t="s">
        <v>37</v>
      </c>
      <c r="P2192" t="s">
        <v>9867</v>
      </c>
      <c r="Q2192" t="s">
        <v>38</v>
      </c>
      <c r="R2192" t="s">
        <v>1881</v>
      </c>
      <c r="S2192" t="s">
        <v>9863</v>
      </c>
      <c r="T2192" t="s">
        <v>9868</v>
      </c>
      <c r="U2192" t="s">
        <v>9278</v>
      </c>
      <c r="V2192" t="s">
        <v>9278</v>
      </c>
      <c r="W2192" t="s">
        <v>37</v>
      </c>
      <c r="X2192" t="s">
        <v>37</v>
      </c>
      <c r="Y2192" t="s">
        <v>37</v>
      </c>
      <c r="Z2192" t="s">
        <v>9869</v>
      </c>
      <c r="AA2192" t="s">
        <v>44</v>
      </c>
      <c r="AB2192" t="s">
        <v>44</v>
      </c>
      <c r="AC2192" t="s">
        <v>45</v>
      </c>
      <c r="AD2192" t="s">
        <v>1288</v>
      </c>
      <c r="AE2192" t="s">
        <v>9280</v>
      </c>
      <c r="AF2192" t="s">
        <v>1918</v>
      </c>
      <c r="AG2192">
        <v>622334</v>
      </c>
      <c r="AH2192">
        <v>5.4</v>
      </c>
      <c r="AI2192">
        <v>5.4</v>
      </c>
    </row>
    <row r="2193" spans="1:35" ht="16.850000000000001" customHeight="1">
      <c r="A2193" s="65" t="str">
        <f>IF(L2193="","",IF(COUNTIF(Wip!K:K,L2193)=0,IF(W2193="","KGB","KBB"),IF(AND(_xlfn.IFNA(VLOOKUP(L2193,Wip!K:M,3,0),"")="Y",Q2193="MTCAPPLYCONF"),"On Hold",IF(W2193="","KGB","KBB"))))</f>
        <v>KGB</v>
      </c>
      <c r="B2193" s="65" t="str">
        <f>IF(A2193="on hold", "on hold",
 IF(A2193="KGB", "Standard Shipment",
  IF(IFERROR(IFERROR(VLOOKUP(L2193, List!D:J, 7, 0), VLOOKUP(L2193&amp;"", List!D:J, 7, 0)), 0)=0,
   IF(IFERROR(IFERROR(VLOOKUP(L2193, 'CND List'!$A:$C, 3, 0), VLOOKUP(L2193&amp;"", 'CND List'!$A:$C, 3, 0)), 0)=0,
    IF(A2193="KBB", "-", ""),
    IFERROR(VLOOKUP(L2193, 'CND List'!$A:$C, 3, 0), VLOOKUP(L2193&amp;"", 'CND List'!$A:$C, 3, 0))
   ),
   IFERROR(VLOOKUP(L2193, List!D:J, 7, 0), VLOOKUP(L2193&amp;"", List!D:J, 7, 0))
  )
 )
)</f>
        <v>Standard Shipment</v>
      </c>
      <c r="C2193" s="66" t="str">
        <f t="shared" si="35"/>
        <v>Standard Shipment</v>
      </c>
      <c r="D2193" s="67" t="str">
        <f ca="1">IF(C2193="Local Scrap","Closed",IFERROR(IF(A2193="kgb","Closed",IF(MID(C2193,5,1)="Q","Closed",LOOKUP(TODAY()-W2193, {0,31,91,181,366}, {"0-30天","31-90天","91-180天","181-365天","365天以上"}))), LOOKUP(TODAY()-Z2193, {0,31,91,181,366}, {"0-30天","31-90天","91-180天","181-365天","365天以上"})))</f>
        <v>Closed</v>
      </c>
      <c r="E2193" s="67" t="str" cm="1">
        <f t="array" ref="E2193">IF(A2193&lt;&gt;"kbb", "", IF(IFERROR(VALUE(V2193), 0)=MAX(INDEX(($A$2:$A$4929="kbb")*($L$2:$L$4929=L2193)*IFERROR(VALUE($V$2:$V$4929), 0), 0)), "最新", "歷史重複"))</f>
        <v/>
      </c>
      <c r="F2193" t="s">
        <v>9870</v>
      </c>
      <c r="G2193" t="s">
        <v>29</v>
      </c>
      <c r="H2193" t="s">
        <v>30</v>
      </c>
      <c r="I2193" t="s">
        <v>6154</v>
      </c>
      <c r="J2193" t="s">
        <v>9871</v>
      </c>
      <c r="K2193" t="s">
        <v>9872</v>
      </c>
      <c r="L2193" t="s">
        <v>9873</v>
      </c>
      <c r="M2193" t="s">
        <v>9371</v>
      </c>
      <c r="N2193" t="s">
        <v>9372</v>
      </c>
      <c r="O2193" t="s">
        <v>37</v>
      </c>
      <c r="P2193" t="s">
        <v>9874</v>
      </c>
      <c r="Q2193" t="s">
        <v>38</v>
      </c>
      <c r="R2193" t="s">
        <v>1881</v>
      </c>
      <c r="S2193" t="s">
        <v>9875</v>
      </c>
      <c r="T2193" t="s">
        <v>9876</v>
      </c>
      <c r="U2193" t="s">
        <v>9159</v>
      </c>
      <c r="V2193" t="s">
        <v>9159</v>
      </c>
      <c r="W2193" t="s">
        <v>37</v>
      </c>
      <c r="X2193" t="s">
        <v>37</v>
      </c>
      <c r="Y2193" t="s">
        <v>37</v>
      </c>
      <c r="Z2193" t="s">
        <v>9877</v>
      </c>
      <c r="AA2193" t="s">
        <v>44</v>
      </c>
      <c r="AB2193" t="s">
        <v>44</v>
      </c>
      <c r="AC2193" t="s">
        <v>45</v>
      </c>
      <c r="AD2193" t="s">
        <v>1532</v>
      </c>
      <c r="AE2193" t="s">
        <v>9161</v>
      </c>
      <c r="AF2193" t="s">
        <v>2526</v>
      </c>
      <c r="AG2193">
        <v>622491</v>
      </c>
      <c r="AH2193">
        <v>6.4</v>
      </c>
      <c r="AI2193">
        <v>6.4</v>
      </c>
    </row>
    <row r="2194" spans="1:35" ht="16.850000000000001" customHeight="1">
      <c r="A2194" s="65" t="str">
        <f>IF(L2194="","",IF(COUNTIF(Wip!K:K,L2194)=0,IF(W2194="","KGB","KBB"),IF(AND(_xlfn.IFNA(VLOOKUP(L2194,Wip!K:M,3,0),"")="Y",Q2194="MTCAPPLYCONF"),"On Hold",IF(W2194="","KGB","KBB"))))</f>
        <v>KGB</v>
      </c>
      <c r="B2194" s="65" t="str">
        <f>IF(A2194="on hold", "on hold",
 IF(A2194="KGB", "Standard Shipment",
  IF(IFERROR(IFERROR(VLOOKUP(L2194, List!D:J, 7, 0), VLOOKUP(L2194&amp;"", List!D:J, 7, 0)), 0)=0,
   IF(IFERROR(IFERROR(VLOOKUP(L2194, 'CND List'!$A:$C, 3, 0), VLOOKUP(L2194&amp;"", 'CND List'!$A:$C, 3, 0)), 0)=0,
    IF(A2194="KBB", "-", ""),
    IFERROR(VLOOKUP(L2194, 'CND List'!$A:$C, 3, 0), VLOOKUP(L2194&amp;"", 'CND List'!$A:$C, 3, 0))
   ),
   IFERROR(VLOOKUP(L2194, List!D:J, 7, 0), VLOOKUP(L2194&amp;"", List!D:J, 7, 0))
  )
 )
)</f>
        <v>Standard Shipment</v>
      </c>
      <c r="C2194" s="66" t="str">
        <f t="shared" si="35"/>
        <v>Standard Shipment</v>
      </c>
      <c r="D2194" s="67" t="str">
        <f ca="1">IF(C2194="Local Scrap","Closed",IFERROR(IF(A2194="kgb","Closed",IF(MID(C2194,5,1)="Q","Closed",LOOKUP(TODAY()-W2194, {0,31,91,181,366}, {"0-30天","31-90天","91-180天","181-365天","365天以上"}))), LOOKUP(TODAY()-Z2194, {0,31,91,181,366}, {"0-30天","31-90天","91-180天","181-365天","365天以上"})))</f>
        <v>Closed</v>
      </c>
      <c r="E2194" s="67" t="str" cm="1">
        <f t="array" ref="E2194">IF(A2194&lt;&gt;"kbb", "", IF(IFERROR(VALUE(V2194), 0)=MAX(INDEX(($A$2:$A$4929="kbb")*($L$2:$L$4929=L2194)*IFERROR(VALUE($V$2:$V$4929), 0), 0)), "最新", "歷史重複"))</f>
        <v/>
      </c>
      <c r="F2194" t="s">
        <v>9870</v>
      </c>
      <c r="G2194" t="s">
        <v>29</v>
      </c>
      <c r="H2194" t="s">
        <v>30</v>
      </c>
      <c r="I2194" t="s">
        <v>6154</v>
      </c>
      <c r="J2194" t="s">
        <v>9871</v>
      </c>
      <c r="K2194" t="s">
        <v>9872</v>
      </c>
      <c r="L2194" t="s">
        <v>9878</v>
      </c>
      <c r="M2194" t="s">
        <v>8810</v>
      </c>
      <c r="N2194" t="s">
        <v>8811</v>
      </c>
      <c r="O2194" t="s">
        <v>37</v>
      </c>
      <c r="P2194" t="s">
        <v>9879</v>
      </c>
      <c r="Q2194" t="s">
        <v>38</v>
      </c>
      <c r="R2194" t="s">
        <v>1881</v>
      </c>
      <c r="S2194" t="s">
        <v>9880</v>
      </c>
      <c r="T2194" t="s">
        <v>9881</v>
      </c>
      <c r="U2194" t="s">
        <v>9376</v>
      </c>
      <c r="V2194" t="s">
        <v>9376</v>
      </c>
      <c r="W2194" t="s">
        <v>37</v>
      </c>
      <c r="X2194" t="s">
        <v>37</v>
      </c>
      <c r="Y2194" t="s">
        <v>37</v>
      </c>
      <c r="Z2194" t="s">
        <v>9882</v>
      </c>
      <c r="AA2194" t="s">
        <v>44</v>
      </c>
      <c r="AB2194" t="s">
        <v>44</v>
      </c>
      <c r="AC2194" t="s">
        <v>45</v>
      </c>
      <c r="AD2194" t="s">
        <v>1847</v>
      </c>
      <c r="AE2194" t="s">
        <v>9155</v>
      </c>
      <c r="AF2194" t="s">
        <v>4927</v>
      </c>
      <c r="AG2194">
        <v>622400</v>
      </c>
      <c r="AH2194">
        <v>4.4000000000000004</v>
      </c>
      <c r="AI2194">
        <v>4.4000000000000004</v>
      </c>
    </row>
    <row r="2195" spans="1:35" ht="16.850000000000001" customHeight="1">
      <c r="A2195" s="65" t="str">
        <f>IF(L2195="","",IF(COUNTIF(Wip!K:K,L2195)=0,IF(W2195="","KGB","KBB"),IF(AND(_xlfn.IFNA(VLOOKUP(L2195,Wip!K:M,3,0),"")="Y",Q2195="MTCAPPLYCONF"),"On Hold",IF(W2195="","KGB","KBB"))))</f>
        <v>KGB</v>
      </c>
      <c r="B2195" s="65" t="str">
        <f>IF(A2195="on hold", "on hold",
 IF(A2195="KGB", "Standard Shipment",
  IF(IFERROR(IFERROR(VLOOKUP(L2195, List!D:J, 7, 0), VLOOKUP(L2195&amp;"", List!D:J, 7, 0)), 0)=0,
   IF(IFERROR(IFERROR(VLOOKUP(L2195, 'CND List'!$A:$C, 3, 0), VLOOKUP(L2195&amp;"", 'CND List'!$A:$C, 3, 0)), 0)=0,
    IF(A2195="KBB", "-", ""),
    IFERROR(VLOOKUP(L2195, 'CND List'!$A:$C, 3, 0), VLOOKUP(L2195&amp;"", 'CND List'!$A:$C, 3, 0))
   ),
   IFERROR(VLOOKUP(L2195, List!D:J, 7, 0), VLOOKUP(L2195&amp;"", List!D:J, 7, 0))
  )
 )
)</f>
        <v>Standard Shipment</v>
      </c>
      <c r="C2195" s="66" t="str">
        <f t="shared" si="35"/>
        <v>Standard Shipment</v>
      </c>
      <c r="D2195" s="67" t="str">
        <f ca="1">IF(C2195="Local Scrap","Closed",IFERROR(IF(A2195="kgb","Closed",IF(MID(C2195,5,1)="Q","Closed",LOOKUP(TODAY()-W2195, {0,31,91,181,366}, {"0-30天","31-90天","91-180天","181-365天","365天以上"}))), LOOKUP(TODAY()-Z2195, {0,31,91,181,366}, {"0-30天","31-90天","91-180天","181-365天","365天以上"})))</f>
        <v>Closed</v>
      </c>
      <c r="E2195" s="67" t="str" cm="1">
        <f t="array" ref="E2195">IF(A2195&lt;&gt;"kbb", "", IF(IFERROR(VALUE(V2195), 0)=MAX(INDEX(($A$2:$A$4929="kbb")*($L$2:$L$4929=L2195)*IFERROR(VALUE($V$2:$V$4929), 0), 0)), "最新", "歷史重複"))</f>
        <v/>
      </c>
      <c r="F2195" t="s">
        <v>9870</v>
      </c>
      <c r="G2195" t="s">
        <v>29</v>
      </c>
      <c r="H2195" t="s">
        <v>30</v>
      </c>
      <c r="I2195" t="s">
        <v>6154</v>
      </c>
      <c r="J2195" t="s">
        <v>9871</v>
      </c>
      <c r="K2195" t="s">
        <v>9872</v>
      </c>
      <c r="L2195" t="s">
        <v>9883</v>
      </c>
      <c r="M2195" t="s">
        <v>1527</v>
      </c>
      <c r="N2195" t="s">
        <v>1528</v>
      </c>
      <c r="O2195" t="s">
        <v>37</v>
      </c>
      <c r="P2195" t="s">
        <v>9884</v>
      </c>
      <c r="Q2195" t="s">
        <v>38</v>
      </c>
      <c r="R2195" t="s">
        <v>1881</v>
      </c>
      <c r="S2195" t="s">
        <v>9880</v>
      </c>
      <c r="T2195" t="s">
        <v>9885</v>
      </c>
      <c r="U2195" t="s">
        <v>9273</v>
      </c>
      <c r="V2195" t="s">
        <v>9273</v>
      </c>
      <c r="W2195" t="s">
        <v>37</v>
      </c>
      <c r="X2195" t="s">
        <v>37</v>
      </c>
      <c r="Y2195" t="s">
        <v>37</v>
      </c>
      <c r="Z2195" t="s">
        <v>9886</v>
      </c>
      <c r="AA2195" t="s">
        <v>44</v>
      </c>
      <c r="AB2195" t="s">
        <v>44</v>
      </c>
      <c r="AC2195" t="s">
        <v>45</v>
      </c>
      <c r="AD2195" t="s">
        <v>1532</v>
      </c>
      <c r="AE2195" t="s">
        <v>9304</v>
      </c>
      <c r="AF2195" t="s">
        <v>48</v>
      </c>
      <c r="AG2195">
        <v>622380</v>
      </c>
      <c r="AH2195">
        <v>6.3</v>
      </c>
      <c r="AI2195">
        <v>6.3</v>
      </c>
    </row>
    <row r="2196" spans="1:35" ht="16.850000000000001" customHeight="1">
      <c r="A2196" s="65" t="str">
        <f>IF(L2196="","",IF(COUNTIF(Wip!K:K,L2196)=0,IF(W2196="","KGB","KBB"),IF(AND(_xlfn.IFNA(VLOOKUP(L2196,Wip!K:M,3,0),"")="Y",Q2196="MTCAPPLYCONF"),"On Hold",IF(W2196="","KGB","KBB"))))</f>
        <v>KGB</v>
      </c>
      <c r="B2196" s="65" t="str">
        <f>IF(A2196="on hold", "on hold",
 IF(A2196="KGB", "Standard Shipment",
  IF(IFERROR(IFERROR(VLOOKUP(L2196, List!D:J, 7, 0), VLOOKUP(L2196&amp;"", List!D:J, 7, 0)), 0)=0,
   IF(IFERROR(IFERROR(VLOOKUP(L2196, 'CND List'!$A:$C, 3, 0), VLOOKUP(L2196&amp;"", 'CND List'!$A:$C, 3, 0)), 0)=0,
    IF(A2196="KBB", "-", ""),
    IFERROR(VLOOKUP(L2196, 'CND List'!$A:$C, 3, 0), VLOOKUP(L2196&amp;"", 'CND List'!$A:$C, 3, 0))
   ),
   IFERROR(VLOOKUP(L2196, List!D:J, 7, 0), VLOOKUP(L2196&amp;"", List!D:J, 7, 0))
  )
 )
)</f>
        <v>Standard Shipment</v>
      </c>
      <c r="C2196" s="66" t="str">
        <f t="shared" si="35"/>
        <v>Standard Shipment</v>
      </c>
      <c r="D2196" s="67" t="str">
        <f ca="1">IF(C2196="Local Scrap","Closed",IFERROR(IF(A2196="kgb","Closed",IF(MID(C2196,5,1)="Q","Closed",LOOKUP(TODAY()-W2196, {0,31,91,181,366}, {"0-30天","31-90天","91-180天","181-365天","365天以上"}))), LOOKUP(TODAY()-Z2196, {0,31,91,181,366}, {"0-30天","31-90天","91-180天","181-365天","365天以上"})))</f>
        <v>Closed</v>
      </c>
      <c r="E2196" s="67" t="str" cm="1">
        <f t="array" ref="E2196">IF(A2196&lt;&gt;"kbb", "", IF(IFERROR(VALUE(V2196), 0)=MAX(INDEX(($A$2:$A$4929="kbb")*($L$2:$L$4929=L2196)*IFERROR(VALUE($V$2:$V$4929), 0), 0)), "最新", "歷史重複"))</f>
        <v/>
      </c>
      <c r="F2196" t="s">
        <v>9870</v>
      </c>
      <c r="G2196" t="s">
        <v>29</v>
      </c>
      <c r="H2196" t="s">
        <v>30</v>
      </c>
      <c r="I2196" t="s">
        <v>6154</v>
      </c>
      <c r="J2196" t="s">
        <v>9871</v>
      </c>
      <c r="K2196" t="s">
        <v>9872</v>
      </c>
      <c r="L2196" t="s">
        <v>9887</v>
      </c>
      <c r="M2196" t="s">
        <v>9438</v>
      </c>
      <c r="N2196" t="s">
        <v>1391</v>
      </c>
      <c r="O2196" t="s">
        <v>37</v>
      </c>
      <c r="P2196" t="s">
        <v>9888</v>
      </c>
      <c r="Q2196" t="s">
        <v>38</v>
      </c>
      <c r="R2196" t="s">
        <v>1881</v>
      </c>
      <c r="S2196" t="s">
        <v>9880</v>
      </c>
      <c r="T2196" t="s">
        <v>9889</v>
      </c>
      <c r="U2196" t="s">
        <v>9732</v>
      </c>
      <c r="V2196" t="s">
        <v>9732</v>
      </c>
      <c r="W2196" t="s">
        <v>37</v>
      </c>
      <c r="X2196" t="s">
        <v>37</v>
      </c>
      <c r="Y2196" t="s">
        <v>37</v>
      </c>
      <c r="Z2196" t="s">
        <v>9890</v>
      </c>
      <c r="AA2196" t="s">
        <v>44</v>
      </c>
      <c r="AB2196" t="s">
        <v>44</v>
      </c>
      <c r="AC2196" t="s">
        <v>45</v>
      </c>
      <c r="AD2196" t="s">
        <v>1302</v>
      </c>
      <c r="AE2196" t="s">
        <v>9116</v>
      </c>
      <c r="AF2196" t="s">
        <v>2122</v>
      </c>
      <c r="AG2196">
        <v>622367</v>
      </c>
      <c r="AH2196">
        <v>5.9</v>
      </c>
      <c r="AI2196">
        <v>5.9</v>
      </c>
    </row>
    <row r="2197" spans="1:35" ht="16.850000000000001" customHeight="1">
      <c r="A2197" s="65" t="str">
        <f>IF(L2197="","",IF(COUNTIF(Wip!K:K,L2197)=0,IF(W2197="","KGB","KBB"),IF(AND(_xlfn.IFNA(VLOOKUP(L2197,Wip!K:M,3,0),"")="Y",Q2197="MTCAPPLYCONF"),"On Hold",IF(W2197="","KGB","KBB"))))</f>
        <v>KGB</v>
      </c>
      <c r="B2197" s="65" t="str">
        <f>IF(A2197="on hold", "on hold",
 IF(A2197="KGB", "Standard Shipment",
  IF(IFERROR(IFERROR(VLOOKUP(L2197, List!D:J, 7, 0), VLOOKUP(L2197&amp;"", List!D:J, 7, 0)), 0)=0,
   IF(IFERROR(IFERROR(VLOOKUP(L2197, 'CND List'!$A:$C, 3, 0), VLOOKUP(L2197&amp;"", 'CND List'!$A:$C, 3, 0)), 0)=0,
    IF(A2197="KBB", "-", ""),
    IFERROR(VLOOKUP(L2197, 'CND List'!$A:$C, 3, 0), VLOOKUP(L2197&amp;"", 'CND List'!$A:$C, 3, 0))
   ),
   IFERROR(VLOOKUP(L2197, List!D:J, 7, 0), VLOOKUP(L2197&amp;"", List!D:J, 7, 0))
  )
 )
)</f>
        <v>Standard Shipment</v>
      </c>
      <c r="C2197" s="66" t="str">
        <f t="shared" si="35"/>
        <v>Standard Shipment</v>
      </c>
      <c r="D2197" s="67" t="str">
        <f ca="1">IF(C2197="Local Scrap","Closed",IFERROR(IF(A2197="kgb","Closed",IF(MID(C2197,5,1)="Q","Closed",LOOKUP(TODAY()-W2197, {0,31,91,181,366}, {"0-30天","31-90天","91-180天","181-365天","365天以上"}))), LOOKUP(TODAY()-Z2197, {0,31,91,181,366}, {"0-30天","31-90天","91-180天","181-365天","365天以上"})))</f>
        <v>Closed</v>
      </c>
      <c r="E2197" s="67" t="str" cm="1">
        <f t="array" ref="E2197">IF(A2197&lt;&gt;"kbb", "", IF(IFERROR(VALUE(V2197), 0)=MAX(INDEX(($A$2:$A$4929="kbb")*($L$2:$L$4929=L2197)*IFERROR(VALUE($V$2:$V$4929), 0), 0)), "最新", "歷史重複"))</f>
        <v/>
      </c>
      <c r="F2197" t="s">
        <v>9870</v>
      </c>
      <c r="G2197" t="s">
        <v>29</v>
      </c>
      <c r="H2197" t="s">
        <v>30</v>
      </c>
      <c r="I2197" t="s">
        <v>6154</v>
      </c>
      <c r="J2197" t="s">
        <v>9871</v>
      </c>
      <c r="K2197" t="s">
        <v>9872</v>
      </c>
      <c r="L2197" t="s">
        <v>9891</v>
      </c>
      <c r="M2197" t="s">
        <v>1746</v>
      </c>
      <c r="N2197" t="s">
        <v>1747</v>
      </c>
      <c r="O2197" t="s">
        <v>37</v>
      </c>
      <c r="P2197" t="s">
        <v>9892</v>
      </c>
      <c r="Q2197" t="s">
        <v>38</v>
      </c>
      <c r="R2197" t="s">
        <v>1881</v>
      </c>
      <c r="S2197" t="s">
        <v>9880</v>
      </c>
      <c r="T2197" t="s">
        <v>9893</v>
      </c>
      <c r="U2197" t="s">
        <v>9732</v>
      </c>
      <c r="V2197" t="s">
        <v>9732</v>
      </c>
      <c r="W2197" t="s">
        <v>37</v>
      </c>
      <c r="X2197" t="s">
        <v>37</v>
      </c>
      <c r="Y2197" t="s">
        <v>37</v>
      </c>
      <c r="Z2197" t="s">
        <v>9894</v>
      </c>
      <c r="AA2197" t="s">
        <v>44</v>
      </c>
      <c r="AB2197" t="s">
        <v>44</v>
      </c>
      <c r="AC2197" t="s">
        <v>45</v>
      </c>
      <c r="AD2197" t="s">
        <v>1532</v>
      </c>
      <c r="AE2197" t="s">
        <v>9543</v>
      </c>
      <c r="AF2197" t="s">
        <v>4994</v>
      </c>
      <c r="AG2197">
        <v>622367</v>
      </c>
      <c r="AH2197">
        <v>7.5</v>
      </c>
      <c r="AI2197">
        <v>2.2000000000000002</v>
      </c>
    </row>
    <row r="2198" spans="1:35" ht="16.850000000000001" customHeight="1">
      <c r="A2198" s="65" t="str">
        <f>IF(L2198="","",IF(COUNTIF(Wip!K:K,L2198)=0,IF(W2198="","KGB","KBB"),IF(AND(_xlfn.IFNA(VLOOKUP(L2198,Wip!K:M,3,0),"")="Y",Q2198="MTCAPPLYCONF"),"On Hold",IF(W2198="","KGB","KBB"))))</f>
        <v>KGB</v>
      </c>
      <c r="B2198" s="65" t="str">
        <f>IF(A2198="on hold", "on hold",
 IF(A2198="KGB", "Standard Shipment",
  IF(IFERROR(IFERROR(VLOOKUP(L2198, List!D:J, 7, 0), VLOOKUP(L2198&amp;"", List!D:J, 7, 0)), 0)=0,
   IF(IFERROR(IFERROR(VLOOKUP(L2198, 'CND List'!$A:$C, 3, 0), VLOOKUP(L2198&amp;"", 'CND List'!$A:$C, 3, 0)), 0)=0,
    IF(A2198="KBB", "-", ""),
    IFERROR(VLOOKUP(L2198, 'CND List'!$A:$C, 3, 0), VLOOKUP(L2198&amp;"", 'CND List'!$A:$C, 3, 0))
   ),
   IFERROR(VLOOKUP(L2198, List!D:J, 7, 0), VLOOKUP(L2198&amp;"", List!D:J, 7, 0))
  )
 )
)</f>
        <v>Standard Shipment</v>
      </c>
      <c r="C2198" s="66" t="str">
        <f t="shared" si="35"/>
        <v>Standard Shipment</v>
      </c>
      <c r="D2198" s="67" t="str">
        <f ca="1">IF(C2198="Local Scrap","Closed",IFERROR(IF(A2198="kgb","Closed",IF(MID(C2198,5,1)="Q","Closed",LOOKUP(TODAY()-W2198, {0,31,91,181,366}, {"0-30天","31-90天","91-180天","181-365天","365天以上"}))), LOOKUP(TODAY()-Z2198, {0,31,91,181,366}, {"0-30天","31-90天","91-180天","181-365天","365天以上"})))</f>
        <v>Closed</v>
      </c>
      <c r="E2198" s="67" t="str" cm="1">
        <f t="array" ref="E2198">IF(A2198&lt;&gt;"kbb", "", IF(IFERROR(VALUE(V2198), 0)=MAX(INDEX(($A$2:$A$4929="kbb")*($L$2:$L$4929=L2198)*IFERROR(VALUE($V$2:$V$4929), 0), 0)), "最新", "歷史重複"))</f>
        <v/>
      </c>
      <c r="F2198" t="s">
        <v>9870</v>
      </c>
      <c r="G2198" t="s">
        <v>29</v>
      </c>
      <c r="H2198" t="s">
        <v>30</v>
      </c>
      <c r="I2198" t="s">
        <v>6154</v>
      </c>
      <c r="J2198" t="s">
        <v>9871</v>
      </c>
      <c r="K2198" t="s">
        <v>9872</v>
      </c>
      <c r="L2198" t="s">
        <v>9895</v>
      </c>
      <c r="M2198" t="s">
        <v>9103</v>
      </c>
      <c r="N2198" t="s">
        <v>8811</v>
      </c>
      <c r="O2198" t="s">
        <v>37</v>
      </c>
      <c r="P2198" t="s">
        <v>9896</v>
      </c>
      <c r="Q2198" t="s">
        <v>38</v>
      </c>
      <c r="R2198" t="s">
        <v>1881</v>
      </c>
      <c r="S2198" t="s">
        <v>9880</v>
      </c>
      <c r="T2198" t="s">
        <v>9897</v>
      </c>
      <c r="U2198" t="s">
        <v>9273</v>
      </c>
      <c r="V2198" t="s">
        <v>9273</v>
      </c>
      <c r="W2198" t="s">
        <v>37</v>
      </c>
      <c r="X2198" t="s">
        <v>37</v>
      </c>
      <c r="Y2198" t="s">
        <v>37</v>
      </c>
      <c r="Z2198" t="s">
        <v>9898</v>
      </c>
      <c r="AA2198" t="s">
        <v>44</v>
      </c>
      <c r="AB2198" t="s">
        <v>44</v>
      </c>
      <c r="AC2198" t="s">
        <v>45</v>
      </c>
      <c r="AD2198" t="s">
        <v>1847</v>
      </c>
      <c r="AE2198" t="s">
        <v>9171</v>
      </c>
      <c r="AF2198" t="s">
        <v>4994</v>
      </c>
      <c r="AG2198">
        <v>622380</v>
      </c>
      <c r="AH2198">
        <v>5.2</v>
      </c>
      <c r="AI2198">
        <v>5.2</v>
      </c>
    </row>
    <row r="2199" spans="1:35" ht="16.850000000000001" customHeight="1">
      <c r="A2199" s="65" t="str">
        <f>IF(L2199="","",IF(COUNTIF(Wip!K:K,L2199)=0,IF(W2199="","KGB","KBB"),IF(AND(_xlfn.IFNA(VLOOKUP(L2199,Wip!K:M,3,0),"")="Y",Q2199="MTCAPPLYCONF"),"On Hold",IF(W2199="","KGB","KBB"))))</f>
        <v>KGB</v>
      </c>
      <c r="B2199" s="65" t="str">
        <f>IF(A2199="on hold", "on hold",
 IF(A2199="KGB", "Standard Shipment",
  IF(IFERROR(IFERROR(VLOOKUP(L2199, List!D:J, 7, 0), VLOOKUP(L2199&amp;"", List!D:J, 7, 0)), 0)=0,
   IF(IFERROR(IFERROR(VLOOKUP(L2199, 'CND List'!$A:$C, 3, 0), VLOOKUP(L2199&amp;"", 'CND List'!$A:$C, 3, 0)), 0)=0,
    IF(A2199="KBB", "-", ""),
    IFERROR(VLOOKUP(L2199, 'CND List'!$A:$C, 3, 0), VLOOKUP(L2199&amp;"", 'CND List'!$A:$C, 3, 0))
   ),
   IFERROR(VLOOKUP(L2199, List!D:J, 7, 0), VLOOKUP(L2199&amp;"", List!D:J, 7, 0))
  )
 )
)</f>
        <v>Standard Shipment</v>
      </c>
      <c r="C2199" s="66" t="str">
        <f t="shared" si="35"/>
        <v>Standard Shipment</v>
      </c>
      <c r="D2199" s="67" t="str">
        <f ca="1">IF(C2199="Local Scrap","Closed",IFERROR(IF(A2199="kgb","Closed",IF(MID(C2199,5,1)="Q","Closed",LOOKUP(TODAY()-W2199, {0,31,91,181,366}, {"0-30天","31-90天","91-180天","181-365天","365天以上"}))), LOOKUP(TODAY()-Z2199, {0,31,91,181,366}, {"0-30天","31-90天","91-180天","181-365天","365天以上"})))</f>
        <v>Closed</v>
      </c>
      <c r="E2199" s="67" t="str" cm="1">
        <f t="array" ref="E2199">IF(A2199&lt;&gt;"kbb", "", IF(IFERROR(VALUE(V2199), 0)=MAX(INDEX(($A$2:$A$4929="kbb")*($L$2:$L$4929=L2199)*IFERROR(VALUE($V$2:$V$4929), 0), 0)), "最新", "歷史重複"))</f>
        <v/>
      </c>
      <c r="F2199" t="s">
        <v>9870</v>
      </c>
      <c r="G2199" t="s">
        <v>29</v>
      </c>
      <c r="H2199" t="s">
        <v>30</v>
      </c>
      <c r="I2199" t="s">
        <v>6154</v>
      </c>
      <c r="J2199" t="s">
        <v>9871</v>
      </c>
      <c r="K2199" t="s">
        <v>9872</v>
      </c>
      <c r="L2199" t="s">
        <v>9899</v>
      </c>
      <c r="M2199" t="s">
        <v>8161</v>
      </c>
      <c r="N2199" t="s">
        <v>2223</v>
      </c>
      <c r="O2199" t="s">
        <v>37</v>
      </c>
      <c r="P2199" t="s">
        <v>9900</v>
      </c>
      <c r="Q2199" t="s">
        <v>38</v>
      </c>
      <c r="R2199" t="s">
        <v>1881</v>
      </c>
      <c r="S2199" t="s">
        <v>9880</v>
      </c>
      <c r="T2199" t="s">
        <v>9901</v>
      </c>
      <c r="U2199" t="s">
        <v>9273</v>
      </c>
      <c r="V2199" t="s">
        <v>9273</v>
      </c>
      <c r="W2199" t="s">
        <v>37</v>
      </c>
      <c r="X2199" t="s">
        <v>37</v>
      </c>
      <c r="Y2199" t="s">
        <v>37</v>
      </c>
      <c r="Z2199" t="s">
        <v>9902</v>
      </c>
      <c r="AA2199" t="s">
        <v>44</v>
      </c>
      <c r="AB2199" t="s">
        <v>44</v>
      </c>
      <c r="AC2199" t="s">
        <v>45</v>
      </c>
      <c r="AD2199" t="s">
        <v>1302</v>
      </c>
      <c r="AE2199" t="s">
        <v>9171</v>
      </c>
      <c r="AF2199" t="s">
        <v>1918</v>
      </c>
      <c r="AG2199">
        <v>622380</v>
      </c>
      <c r="AH2199">
        <v>7.3</v>
      </c>
      <c r="AI2199">
        <v>7.3</v>
      </c>
    </row>
    <row r="2200" spans="1:35" ht="16.850000000000001" customHeight="1">
      <c r="A2200" s="65" t="str">
        <f>IF(L2200="","",IF(COUNTIF(Wip!K:K,L2200)=0,IF(W2200="","KGB","KBB"),IF(AND(_xlfn.IFNA(VLOOKUP(L2200,Wip!K:M,3,0),"")="Y",Q2200="MTCAPPLYCONF"),"On Hold",IF(W2200="","KGB","KBB"))))</f>
        <v>KGB</v>
      </c>
      <c r="B2200" s="65" t="str">
        <f>IF(A2200="on hold", "on hold",
 IF(A2200="KGB", "Standard Shipment",
  IF(IFERROR(IFERROR(VLOOKUP(L2200, List!D:J, 7, 0), VLOOKUP(L2200&amp;"", List!D:J, 7, 0)), 0)=0,
   IF(IFERROR(IFERROR(VLOOKUP(L2200, 'CND List'!$A:$C, 3, 0), VLOOKUP(L2200&amp;"", 'CND List'!$A:$C, 3, 0)), 0)=0,
    IF(A2200="KBB", "-", ""),
    IFERROR(VLOOKUP(L2200, 'CND List'!$A:$C, 3, 0), VLOOKUP(L2200&amp;"", 'CND List'!$A:$C, 3, 0))
   ),
   IFERROR(VLOOKUP(L2200, List!D:J, 7, 0), VLOOKUP(L2200&amp;"", List!D:J, 7, 0))
  )
 )
)</f>
        <v>Standard Shipment</v>
      </c>
      <c r="C2200" s="66" t="str">
        <f t="shared" si="35"/>
        <v>Standard Shipment</v>
      </c>
      <c r="D2200" s="67" t="str">
        <f ca="1">IF(C2200="Local Scrap","Closed",IFERROR(IF(A2200="kgb","Closed",IF(MID(C2200,5,1)="Q","Closed",LOOKUP(TODAY()-W2200, {0,31,91,181,366}, {"0-30天","31-90天","91-180天","181-365天","365天以上"}))), LOOKUP(TODAY()-Z2200, {0,31,91,181,366}, {"0-30天","31-90天","91-180天","181-365天","365天以上"})))</f>
        <v>Closed</v>
      </c>
      <c r="E2200" s="67" t="str" cm="1">
        <f t="array" ref="E2200">IF(A2200&lt;&gt;"kbb", "", IF(IFERROR(VALUE(V2200), 0)=MAX(INDEX(($A$2:$A$4929="kbb")*($L$2:$L$4929=L2200)*IFERROR(VALUE($V$2:$V$4929), 0), 0)), "最新", "歷史重複"))</f>
        <v/>
      </c>
      <c r="F2200" t="s">
        <v>9870</v>
      </c>
      <c r="G2200" t="s">
        <v>29</v>
      </c>
      <c r="H2200" t="s">
        <v>30</v>
      </c>
      <c r="I2200" t="s">
        <v>6154</v>
      </c>
      <c r="J2200" t="s">
        <v>9871</v>
      </c>
      <c r="K2200" t="s">
        <v>9872</v>
      </c>
      <c r="L2200" t="s">
        <v>9903</v>
      </c>
      <c r="M2200" t="s">
        <v>1569</v>
      </c>
      <c r="N2200" t="s">
        <v>1570</v>
      </c>
      <c r="O2200" t="s">
        <v>37</v>
      </c>
      <c r="P2200" t="s">
        <v>9903</v>
      </c>
      <c r="Q2200" t="s">
        <v>38</v>
      </c>
      <c r="R2200" t="s">
        <v>1881</v>
      </c>
      <c r="S2200" t="s">
        <v>9880</v>
      </c>
      <c r="T2200" t="s">
        <v>9904</v>
      </c>
      <c r="U2200" t="s">
        <v>9732</v>
      </c>
      <c r="V2200" t="s">
        <v>9732</v>
      </c>
      <c r="W2200" t="s">
        <v>37</v>
      </c>
      <c r="X2200" t="s">
        <v>37</v>
      </c>
      <c r="Y2200" t="s">
        <v>37</v>
      </c>
      <c r="Z2200" t="s">
        <v>9905</v>
      </c>
      <c r="AA2200" t="s">
        <v>44</v>
      </c>
      <c r="AB2200" t="s">
        <v>44</v>
      </c>
      <c r="AC2200" t="s">
        <v>45</v>
      </c>
      <c r="AD2200" t="s">
        <v>1532</v>
      </c>
      <c r="AE2200" t="s">
        <v>9543</v>
      </c>
      <c r="AF2200" t="s">
        <v>5043</v>
      </c>
      <c r="AG2200">
        <v>622367</v>
      </c>
      <c r="AH2200">
        <v>4.9000000000000004</v>
      </c>
      <c r="AI2200">
        <v>4.9000000000000004</v>
      </c>
    </row>
    <row r="2201" spans="1:35" ht="16.850000000000001" customHeight="1">
      <c r="A2201" s="65" t="str">
        <f>IF(L2201="","",IF(COUNTIF(Wip!K:K,L2201)=0,IF(W2201="","KGB","KBB"),IF(AND(_xlfn.IFNA(VLOOKUP(L2201,Wip!K:M,3,0),"")="Y",Q2201="MTCAPPLYCONF"),"On Hold",IF(W2201="","KGB","KBB"))))</f>
        <v>KGB</v>
      </c>
      <c r="B2201" s="65" t="str">
        <f>IF(A2201="on hold", "on hold",
 IF(A2201="KGB", "Standard Shipment",
  IF(IFERROR(IFERROR(VLOOKUP(L2201, List!D:J, 7, 0), VLOOKUP(L2201&amp;"", List!D:J, 7, 0)), 0)=0,
   IF(IFERROR(IFERROR(VLOOKUP(L2201, 'CND List'!$A:$C, 3, 0), VLOOKUP(L2201&amp;"", 'CND List'!$A:$C, 3, 0)), 0)=0,
    IF(A2201="KBB", "-", ""),
    IFERROR(VLOOKUP(L2201, 'CND List'!$A:$C, 3, 0), VLOOKUP(L2201&amp;"", 'CND List'!$A:$C, 3, 0))
   ),
   IFERROR(VLOOKUP(L2201, List!D:J, 7, 0), VLOOKUP(L2201&amp;"", List!D:J, 7, 0))
  )
 )
)</f>
        <v>Standard Shipment</v>
      </c>
      <c r="C2201" s="66" t="str">
        <f t="shared" si="35"/>
        <v>Standard Shipment</v>
      </c>
      <c r="D2201" s="67" t="str">
        <f ca="1">IF(C2201="Local Scrap","Closed",IFERROR(IF(A2201="kgb","Closed",IF(MID(C2201,5,1)="Q","Closed",LOOKUP(TODAY()-W2201, {0,31,91,181,366}, {"0-30天","31-90天","91-180天","181-365天","365天以上"}))), LOOKUP(TODAY()-Z2201, {0,31,91,181,366}, {"0-30天","31-90天","91-180天","181-365天","365天以上"})))</f>
        <v>Closed</v>
      </c>
      <c r="E2201" s="67" t="str" cm="1">
        <f t="array" ref="E2201">IF(A2201&lt;&gt;"kbb", "", IF(IFERROR(VALUE(V2201), 0)=MAX(INDEX(($A$2:$A$4929="kbb")*($L$2:$L$4929=L2201)*IFERROR(VALUE($V$2:$V$4929), 0), 0)), "最新", "歷史重複"))</f>
        <v/>
      </c>
      <c r="F2201" t="s">
        <v>9870</v>
      </c>
      <c r="G2201" t="s">
        <v>29</v>
      </c>
      <c r="H2201" t="s">
        <v>30</v>
      </c>
      <c r="I2201" t="s">
        <v>6154</v>
      </c>
      <c r="J2201" t="s">
        <v>9871</v>
      </c>
      <c r="K2201" t="s">
        <v>9872</v>
      </c>
      <c r="L2201" t="s">
        <v>9906</v>
      </c>
      <c r="M2201" t="s">
        <v>1575</v>
      </c>
      <c r="N2201" t="s">
        <v>1576</v>
      </c>
      <c r="O2201" t="s">
        <v>37</v>
      </c>
      <c r="P2201" t="s">
        <v>9907</v>
      </c>
      <c r="Q2201" t="s">
        <v>38</v>
      </c>
      <c r="R2201" t="s">
        <v>1881</v>
      </c>
      <c r="S2201" t="s">
        <v>9880</v>
      </c>
      <c r="T2201" t="s">
        <v>9908</v>
      </c>
      <c r="U2201" t="s">
        <v>9273</v>
      </c>
      <c r="V2201" t="s">
        <v>9273</v>
      </c>
      <c r="W2201" t="s">
        <v>37</v>
      </c>
      <c r="X2201" t="s">
        <v>37</v>
      </c>
      <c r="Y2201" t="s">
        <v>37</v>
      </c>
      <c r="Z2201" t="s">
        <v>9909</v>
      </c>
      <c r="AA2201" t="s">
        <v>44</v>
      </c>
      <c r="AB2201" t="s">
        <v>44</v>
      </c>
      <c r="AC2201" t="s">
        <v>45</v>
      </c>
      <c r="AD2201" t="s">
        <v>1532</v>
      </c>
      <c r="AE2201" t="s">
        <v>9304</v>
      </c>
      <c r="AF2201" t="s">
        <v>48</v>
      </c>
      <c r="AG2201">
        <v>622380</v>
      </c>
      <c r="AH2201">
        <v>6.3</v>
      </c>
      <c r="AI2201">
        <v>6.3</v>
      </c>
    </row>
    <row r="2202" spans="1:35" ht="16.850000000000001" customHeight="1">
      <c r="A2202" s="65" t="str">
        <f>IF(L2202="","",IF(COUNTIF(Wip!K:K,L2202)=0,IF(W2202="","KGB","KBB"),IF(AND(_xlfn.IFNA(VLOOKUP(L2202,Wip!K:M,3,0),"")="Y",Q2202="MTCAPPLYCONF"),"On Hold",IF(W2202="","KGB","KBB"))))</f>
        <v>On Hold</v>
      </c>
      <c r="B2202" s="65" t="str">
        <f>IF(A2202="on hold", "on hold",
 IF(A2202="KGB", "Standard Shipment",
  IF(IFERROR(IFERROR(VLOOKUP(L2202, List!D:J, 7, 0), VLOOKUP(L2202&amp;"", List!D:J, 7, 0)), 0)=0,
   IF(IFERROR(IFERROR(VLOOKUP(L2202, 'CND List'!$A:$C, 3, 0), VLOOKUP(L2202&amp;"", 'CND List'!$A:$C, 3, 0)), 0)=0,
    IF(A2202="KBB", "-", ""),
    IFERROR(VLOOKUP(L2202, 'CND List'!$A:$C, 3, 0), VLOOKUP(L2202&amp;"", 'CND List'!$A:$C, 3, 0))
   ),
   IFERROR(VLOOKUP(L2202, List!D:J, 7, 0), VLOOKUP(L2202&amp;"", List!D:J, 7, 0))
  )
 )
)</f>
        <v>on hold</v>
      </c>
      <c r="C2202" s="66" t="str">
        <f t="shared" si="35"/>
        <v>on hold</v>
      </c>
      <c r="D2202" s="67" t="str">
        <f ca="1">IF(C2202="Local Scrap","Closed",IFERROR(IF(A2202="kgb","Closed",IF(MID(C2202,5,1)="Q","Closed",LOOKUP(TODAY()-W2202, {0,31,91,181,366}, {"0-30天","31-90天","91-180天","181-365天","365天以上"}))), LOOKUP(TODAY()-Z2202, {0,31,91,181,366}, {"0-30天","31-90天","91-180天","181-365天","365天以上"})))</f>
        <v>91-180天</v>
      </c>
      <c r="E2202" s="67" t="str" cm="1">
        <f t="array" ref="E2202">IF(A2202&lt;&gt;"kbb", "", IF(IFERROR(VALUE(V2202), 0)=MAX(INDEX(($A$2:$A$4929="kbb")*($L$2:$L$4929=L2202)*IFERROR(VALUE($V$2:$V$4929), 0), 0)), "最新", "歷史重複"))</f>
        <v/>
      </c>
      <c r="F2202" t="s">
        <v>9870</v>
      </c>
      <c r="G2202" t="s">
        <v>29</v>
      </c>
      <c r="H2202" t="s">
        <v>30</v>
      </c>
      <c r="I2202" t="s">
        <v>6154</v>
      </c>
      <c r="J2202" t="s">
        <v>9871</v>
      </c>
      <c r="K2202" t="s">
        <v>9872</v>
      </c>
      <c r="L2202" t="s">
        <v>9910</v>
      </c>
      <c r="M2202" t="s">
        <v>2278</v>
      </c>
      <c r="N2202" t="s">
        <v>1843</v>
      </c>
      <c r="O2202" t="s">
        <v>37</v>
      </c>
      <c r="P2202" t="s">
        <v>9910</v>
      </c>
      <c r="Q2202" t="s">
        <v>2309</v>
      </c>
      <c r="R2202" t="s">
        <v>1881</v>
      </c>
      <c r="S2202" t="s">
        <v>9880</v>
      </c>
      <c r="T2202" t="s">
        <v>37</v>
      </c>
      <c r="U2202" t="s">
        <v>37</v>
      </c>
      <c r="V2202" t="s">
        <v>37</v>
      </c>
      <c r="W2202" t="s">
        <v>37</v>
      </c>
      <c r="X2202" t="s">
        <v>37</v>
      </c>
      <c r="Y2202" t="s">
        <v>37</v>
      </c>
      <c r="Z2202" t="s">
        <v>9911</v>
      </c>
      <c r="AA2202" t="s">
        <v>44</v>
      </c>
      <c r="AB2202" t="s">
        <v>44</v>
      </c>
      <c r="AC2202" t="s">
        <v>45</v>
      </c>
      <c r="AD2202" t="s">
        <v>1847</v>
      </c>
      <c r="AE2202" t="s">
        <v>37</v>
      </c>
      <c r="AF2202" t="s">
        <v>37</v>
      </c>
      <c r="AG2202" t="s">
        <v>37</v>
      </c>
      <c r="AH2202" t="s">
        <v>37</v>
      </c>
      <c r="AI2202" t="s">
        <v>37</v>
      </c>
    </row>
    <row r="2203" spans="1:35" ht="16.850000000000001" customHeight="1">
      <c r="A2203" s="65" t="str">
        <f>IF(L2203="","",IF(COUNTIF(Wip!K:K,L2203)=0,IF(W2203="","KGB","KBB"),IF(AND(_xlfn.IFNA(VLOOKUP(L2203,Wip!K:M,3,0),"")="Y",Q2203="MTCAPPLYCONF"),"On Hold",IF(W2203="","KGB","KBB"))))</f>
        <v>KGB</v>
      </c>
      <c r="B2203" s="65" t="str">
        <f>IF(A2203="on hold", "on hold",
 IF(A2203="KGB", "Standard Shipment",
  IF(IFERROR(IFERROR(VLOOKUP(L2203, List!D:J, 7, 0), VLOOKUP(L2203&amp;"", List!D:J, 7, 0)), 0)=0,
   IF(IFERROR(IFERROR(VLOOKUP(L2203, 'CND List'!$A:$C, 3, 0), VLOOKUP(L2203&amp;"", 'CND List'!$A:$C, 3, 0)), 0)=0,
    IF(A2203="KBB", "-", ""),
    IFERROR(VLOOKUP(L2203, 'CND List'!$A:$C, 3, 0), VLOOKUP(L2203&amp;"", 'CND List'!$A:$C, 3, 0))
   ),
   IFERROR(VLOOKUP(L2203, List!D:J, 7, 0), VLOOKUP(L2203&amp;"", List!D:J, 7, 0))
  )
 )
)</f>
        <v>Standard Shipment</v>
      </c>
      <c r="C2203" s="66" t="str">
        <f t="shared" si="35"/>
        <v>Standard Shipment</v>
      </c>
      <c r="D2203" s="67" t="str">
        <f ca="1">IF(C2203="Local Scrap","Closed",IFERROR(IF(A2203="kgb","Closed",IF(MID(C2203,5,1)="Q","Closed",LOOKUP(TODAY()-W2203, {0,31,91,181,366}, {"0-30天","31-90天","91-180天","181-365天","365天以上"}))), LOOKUP(TODAY()-Z2203, {0,31,91,181,366}, {"0-30天","31-90天","91-180天","181-365天","365天以上"})))</f>
        <v>Closed</v>
      </c>
      <c r="E2203" s="67" t="str" cm="1">
        <f t="array" ref="E2203">IF(A2203&lt;&gt;"kbb", "", IF(IFERROR(VALUE(V2203), 0)=MAX(INDEX(($A$2:$A$4929="kbb")*($L$2:$L$4929=L2203)*IFERROR(VALUE($V$2:$V$4929), 0), 0)), "最新", "歷史重複"))</f>
        <v/>
      </c>
      <c r="F2203" t="s">
        <v>9870</v>
      </c>
      <c r="G2203" t="s">
        <v>29</v>
      </c>
      <c r="H2203" t="s">
        <v>30</v>
      </c>
      <c r="I2203" t="s">
        <v>6154</v>
      </c>
      <c r="J2203" t="s">
        <v>9871</v>
      </c>
      <c r="K2203" t="s">
        <v>9872</v>
      </c>
      <c r="L2203" t="s">
        <v>9912</v>
      </c>
      <c r="M2203" t="s">
        <v>2340</v>
      </c>
      <c r="N2203" t="s">
        <v>1843</v>
      </c>
      <c r="O2203" t="s">
        <v>37</v>
      </c>
      <c r="P2203" t="s">
        <v>9913</v>
      </c>
      <c r="Q2203" t="s">
        <v>38</v>
      </c>
      <c r="R2203" t="s">
        <v>1881</v>
      </c>
      <c r="S2203" t="s">
        <v>9914</v>
      </c>
      <c r="T2203" t="s">
        <v>9915</v>
      </c>
      <c r="U2203" t="s">
        <v>9732</v>
      </c>
      <c r="V2203" t="s">
        <v>9732</v>
      </c>
      <c r="W2203" t="s">
        <v>37</v>
      </c>
      <c r="X2203" t="s">
        <v>37</v>
      </c>
      <c r="Y2203" t="s">
        <v>37</v>
      </c>
      <c r="Z2203" t="s">
        <v>9916</v>
      </c>
      <c r="AA2203" t="s">
        <v>44</v>
      </c>
      <c r="AB2203" t="s">
        <v>44</v>
      </c>
      <c r="AC2203" t="s">
        <v>45</v>
      </c>
      <c r="AD2203" t="s">
        <v>1847</v>
      </c>
      <c r="AE2203" t="s">
        <v>9543</v>
      </c>
      <c r="AF2203" t="s">
        <v>2526</v>
      </c>
      <c r="AG2203">
        <v>622367</v>
      </c>
      <c r="AH2203">
        <v>5.2</v>
      </c>
      <c r="AI2203">
        <v>5.2</v>
      </c>
    </row>
    <row r="2204" spans="1:35" ht="16.850000000000001" customHeight="1">
      <c r="A2204" s="65" t="str">
        <f>IF(L2204="","",IF(COUNTIF(Wip!K:K,L2204)=0,IF(W2204="","KGB","KBB"),IF(AND(_xlfn.IFNA(VLOOKUP(L2204,Wip!K:M,3,0),"")="Y",Q2204="MTCAPPLYCONF"),"On Hold",IF(W2204="","KGB","KBB"))))</f>
        <v>KGB</v>
      </c>
      <c r="B2204" s="65" t="str">
        <f>IF(A2204="on hold", "on hold",
 IF(A2204="KGB", "Standard Shipment",
  IF(IFERROR(IFERROR(VLOOKUP(L2204, List!D:J, 7, 0), VLOOKUP(L2204&amp;"", List!D:J, 7, 0)), 0)=0,
   IF(IFERROR(IFERROR(VLOOKUP(L2204, 'CND List'!$A:$C, 3, 0), VLOOKUP(L2204&amp;"", 'CND List'!$A:$C, 3, 0)), 0)=0,
    IF(A2204="KBB", "-", ""),
    IFERROR(VLOOKUP(L2204, 'CND List'!$A:$C, 3, 0), VLOOKUP(L2204&amp;"", 'CND List'!$A:$C, 3, 0))
   ),
   IFERROR(VLOOKUP(L2204, List!D:J, 7, 0), VLOOKUP(L2204&amp;"", List!D:J, 7, 0))
  )
 )
)</f>
        <v>Standard Shipment</v>
      </c>
      <c r="C2204" s="66" t="str">
        <f t="shared" si="35"/>
        <v>Standard Shipment</v>
      </c>
      <c r="D2204" s="67" t="str">
        <f ca="1">IF(C2204="Local Scrap","Closed",IFERROR(IF(A2204="kgb","Closed",IF(MID(C2204,5,1)="Q","Closed",LOOKUP(TODAY()-W2204, {0,31,91,181,366}, {"0-30天","31-90天","91-180天","181-365天","365天以上"}))), LOOKUP(TODAY()-Z2204, {0,31,91,181,366}, {"0-30天","31-90天","91-180天","181-365天","365天以上"})))</f>
        <v>Closed</v>
      </c>
      <c r="E2204" s="67" t="str" cm="1">
        <f t="array" ref="E2204">IF(A2204&lt;&gt;"kbb", "", IF(IFERROR(VALUE(V2204), 0)=MAX(INDEX(($A$2:$A$4929="kbb")*($L$2:$L$4929=L2204)*IFERROR(VALUE($V$2:$V$4929), 0), 0)), "最新", "歷史重複"))</f>
        <v/>
      </c>
      <c r="F2204" t="s">
        <v>9870</v>
      </c>
      <c r="G2204" t="s">
        <v>29</v>
      </c>
      <c r="H2204" t="s">
        <v>30</v>
      </c>
      <c r="I2204" t="s">
        <v>6154</v>
      </c>
      <c r="J2204" t="s">
        <v>9871</v>
      </c>
      <c r="K2204" t="s">
        <v>9872</v>
      </c>
      <c r="L2204" t="s">
        <v>9917</v>
      </c>
      <c r="M2204" t="s">
        <v>2703</v>
      </c>
      <c r="N2204" t="s">
        <v>1249</v>
      </c>
      <c r="O2204" t="s">
        <v>37</v>
      </c>
      <c r="P2204" t="s">
        <v>9918</v>
      </c>
      <c r="Q2204" t="s">
        <v>38</v>
      </c>
      <c r="R2204" t="s">
        <v>1881</v>
      </c>
      <c r="S2204" t="s">
        <v>9914</v>
      </c>
      <c r="T2204" t="s">
        <v>9919</v>
      </c>
      <c r="U2204" t="s">
        <v>9376</v>
      </c>
      <c r="V2204" t="s">
        <v>9376</v>
      </c>
      <c r="W2204" t="s">
        <v>37</v>
      </c>
      <c r="X2204" t="s">
        <v>37</v>
      </c>
      <c r="Y2204" t="s">
        <v>37</v>
      </c>
      <c r="Z2204" t="s">
        <v>9920</v>
      </c>
      <c r="AA2204" t="s">
        <v>44</v>
      </c>
      <c r="AB2204" t="s">
        <v>44</v>
      </c>
      <c r="AC2204" t="s">
        <v>45</v>
      </c>
      <c r="AD2204" t="s">
        <v>1257</v>
      </c>
      <c r="AE2204" t="s">
        <v>9151</v>
      </c>
      <c r="AF2204" t="s">
        <v>2526</v>
      </c>
      <c r="AG2204">
        <v>622400</v>
      </c>
      <c r="AH2204">
        <v>6.8</v>
      </c>
      <c r="AI2204">
        <v>6.8</v>
      </c>
    </row>
    <row r="2205" spans="1:35" ht="16.850000000000001" customHeight="1">
      <c r="A2205" s="65" t="str">
        <f>IF(L2205="","",IF(COUNTIF(Wip!K:K,L2205)=0,IF(W2205="","KGB","KBB"),IF(AND(_xlfn.IFNA(VLOOKUP(L2205,Wip!K:M,3,0),"")="Y",Q2205="MTCAPPLYCONF"),"On Hold",IF(W2205="","KGB","KBB"))))</f>
        <v>KGB</v>
      </c>
      <c r="B2205" s="65" t="str">
        <f>IF(A2205="on hold", "on hold",
 IF(A2205="KGB", "Standard Shipment",
  IF(IFERROR(IFERROR(VLOOKUP(L2205, List!D:J, 7, 0), VLOOKUP(L2205&amp;"", List!D:J, 7, 0)), 0)=0,
   IF(IFERROR(IFERROR(VLOOKUP(L2205, 'CND List'!$A:$C, 3, 0), VLOOKUP(L2205&amp;"", 'CND List'!$A:$C, 3, 0)), 0)=0,
    IF(A2205="KBB", "-", ""),
    IFERROR(VLOOKUP(L2205, 'CND List'!$A:$C, 3, 0), VLOOKUP(L2205&amp;"", 'CND List'!$A:$C, 3, 0))
   ),
   IFERROR(VLOOKUP(L2205, List!D:J, 7, 0), VLOOKUP(L2205&amp;"", List!D:J, 7, 0))
  )
 )
)</f>
        <v>Standard Shipment</v>
      </c>
      <c r="C2205" s="66" t="str">
        <f t="shared" si="35"/>
        <v>Standard Shipment</v>
      </c>
      <c r="D2205" s="67" t="str">
        <f ca="1">IF(C2205="Local Scrap","Closed",IFERROR(IF(A2205="kgb","Closed",IF(MID(C2205,5,1)="Q","Closed",LOOKUP(TODAY()-W2205, {0,31,91,181,366}, {"0-30天","31-90天","91-180天","181-365天","365天以上"}))), LOOKUP(TODAY()-Z2205, {0,31,91,181,366}, {"0-30天","31-90天","91-180天","181-365天","365天以上"})))</f>
        <v>Closed</v>
      </c>
      <c r="E2205" s="67" t="str" cm="1">
        <f t="array" ref="E2205">IF(A2205&lt;&gt;"kbb", "", IF(IFERROR(VALUE(V2205), 0)=MAX(INDEX(($A$2:$A$4929="kbb")*($L$2:$L$4929=L2205)*IFERROR(VALUE($V$2:$V$4929), 0), 0)), "最新", "歷史重複"))</f>
        <v/>
      </c>
      <c r="F2205" t="s">
        <v>9870</v>
      </c>
      <c r="G2205" t="s">
        <v>29</v>
      </c>
      <c r="H2205" t="s">
        <v>30</v>
      </c>
      <c r="I2205" t="s">
        <v>6154</v>
      </c>
      <c r="J2205" t="s">
        <v>9871</v>
      </c>
      <c r="K2205" t="s">
        <v>9872</v>
      </c>
      <c r="L2205" t="s">
        <v>9921</v>
      </c>
      <c r="M2205" t="s">
        <v>1575</v>
      </c>
      <c r="N2205" t="s">
        <v>1576</v>
      </c>
      <c r="O2205" t="s">
        <v>37</v>
      </c>
      <c r="P2205" t="s">
        <v>9922</v>
      </c>
      <c r="Q2205" t="s">
        <v>38</v>
      </c>
      <c r="R2205" t="s">
        <v>1881</v>
      </c>
      <c r="S2205" t="s">
        <v>9923</v>
      </c>
      <c r="T2205" t="s">
        <v>9924</v>
      </c>
      <c r="U2205" t="s">
        <v>9273</v>
      </c>
      <c r="V2205" t="s">
        <v>9273</v>
      </c>
      <c r="W2205" t="s">
        <v>37</v>
      </c>
      <c r="X2205" t="s">
        <v>37</v>
      </c>
      <c r="Y2205" t="s">
        <v>37</v>
      </c>
      <c r="Z2205" t="s">
        <v>9925</v>
      </c>
      <c r="AA2205" t="s">
        <v>44</v>
      </c>
      <c r="AB2205" t="s">
        <v>44</v>
      </c>
      <c r="AC2205" t="s">
        <v>45</v>
      </c>
      <c r="AD2205" t="s">
        <v>1532</v>
      </c>
      <c r="AE2205" t="s">
        <v>9171</v>
      </c>
      <c r="AF2205" t="s">
        <v>4852</v>
      </c>
      <c r="AG2205">
        <v>622380</v>
      </c>
      <c r="AH2205">
        <v>7.2</v>
      </c>
      <c r="AI2205">
        <v>1.9</v>
      </c>
    </row>
    <row r="2206" spans="1:35" ht="16.850000000000001" customHeight="1">
      <c r="A2206" s="65" t="str">
        <f>IF(L2206="","",IF(COUNTIF(Wip!K:K,L2206)=0,IF(W2206="","KGB","KBB"),IF(AND(_xlfn.IFNA(VLOOKUP(L2206,Wip!K:M,3,0),"")="Y",Q2206="MTCAPPLYCONF"),"On Hold",IF(W2206="","KGB","KBB"))))</f>
        <v>On Hold</v>
      </c>
      <c r="B2206" s="65" t="str">
        <f>IF(A2206="on hold", "on hold",
 IF(A2206="KGB", "Standard Shipment",
  IF(IFERROR(IFERROR(VLOOKUP(L2206, List!D:J, 7, 0), VLOOKUP(L2206&amp;"", List!D:J, 7, 0)), 0)=0,
   IF(IFERROR(IFERROR(VLOOKUP(L2206, 'CND List'!$A:$C, 3, 0), VLOOKUP(L2206&amp;"", 'CND List'!$A:$C, 3, 0)), 0)=0,
    IF(A2206="KBB", "-", ""),
    IFERROR(VLOOKUP(L2206, 'CND List'!$A:$C, 3, 0), VLOOKUP(L2206&amp;"", 'CND List'!$A:$C, 3, 0))
   ),
   IFERROR(VLOOKUP(L2206, List!D:J, 7, 0), VLOOKUP(L2206&amp;"", List!D:J, 7, 0))
  )
 )
)</f>
        <v>on hold</v>
      </c>
      <c r="C2206" s="66" t="str">
        <f t="shared" si="35"/>
        <v>on hold</v>
      </c>
      <c r="D2206" s="67" t="str">
        <f ca="1">IF(C2206="Local Scrap","Closed",IFERROR(IF(A2206="kgb","Closed",IF(MID(C2206,5,1)="Q","Closed",LOOKUP(TODAY()-W2206, {0,31,91,181,366}, {"0-30天","31-90天","91-180天","181-365天","365天以上"}))), LOOKUP(TODAY()-Z2206, {0,31,91,181,366}, {"0-30天","31-90天","91-180天","181-365天","365天以上"})))</f>
        <v>91-180天</v>
      </c>
      <c r="E2206" s="67" t="str" cm="1">
        <f t="array" ref="E2206">IF(A2206&lt;&gt;"kbb", "", IF(IFERROR(VALUE(V2206), 0)=MAX(INDEX(($A$2:$A$4929="kbb")*($L$2:$L$4929=L2206)*IFERROR(VALUE($V$2:$V$4929), 0), 0)), "最新", "歷史重複"))</f>
        <v/>
      </c>
      <c r="F2206" t="s">
        <v>9870</v>
      </c>
      <c r="G2206" t="s">
        <v>29</v>
      </c>
      <c r="H2206" t="s">
        <v>30</v>
      </c>
      <c r="I2206" t="s">
        <v>6154</v>
      </c>
      <c r="J2206" t="s">
        <v>9871</v>
      </c>
      <c r="K2206" t="s">
        <v>9872</v>
      </c>
      <c r="L2206" t="s">
        <v>9926</v>
      </c>
      <c r="M2206" t="s">
        <v>1575</v>
      </c>
      <c r="N2206" t="s">
        <v>1576</v>
      </c>
      <c r="O2206" t="s">
        <v>37</v>
      </c>
      <c r="P2206" t="s">
        <v>9926</v>
      </c>
      <c r="Q2206" t="s">
        <v>2309</v>
      </c>
      <c r="R2206" t="s">
        <v>1881</v>
      </c>
      <c r="S2206" t="s">
        <v>9923</v>
      </c>
      <c r="T2206" t="s">
        <v>37</v>
      </c>
      <c r="U2206" t="s">
        <v>37</v>
      </c>
      <c r="V2206" t="s">
        <v>37</v>
      </c>
      <c r="W2206" t="s">
        <v>37</v>
      </c>
      <c r="X2206" t="s">
        <v>37</v>
      </c>
      <c r="Y2206" t="s">
        <v>37</v>
      </c>
      <c r="Z2206" t="s">
        <v>9927</v>
      </c>
      <c r="AA2206" t="s">
        <v>44</v>
      </c>
      <c r="AB2206" t="s">
        <v>44</v>
      </c>
      <c r="AC2206" t="s">
        <v>45</v>
      </c>
      <c r="AD2206" t="s">
        <v>1532</v>
      </c>
      <c r="AE2206" t="s">
        <v>37</v>
      </c>
      <c r="AF2206" t="s">
        <v>37</v>
      </c>
      <c r="AG2206" t="s">
        <v>37</v>
      </c>
      <c r="AH2206" t="s">
        <v>37</v>
      </c>
      <c r="AI2206" t="s">
        <v>37</v>
      </c>
    </row>
    <row r="2207" spans="1:35" ht="16.850000000000001" customHeight="1">
      <c r="A2207" s="65" t="str">
        <f>IF(L2207="","",IF(COUNTIF(Wip!K:K,L2207)=0,IF(W2207="","KGB","KBB"),IF(AND(_xlfn.IFNA(VLOOKUP(L2207,Wip!K:M,3,0),"")="Y",Q2207="MTCAPPLYCONF"),"On Hold",IF(W2207="","KGB","KBB"))))</f>
        <v>KGB</v>
      </c>
      <c r="B2207" s="65" t="str">
        <f>IF(A2207="on hold", "on hold",
 IF(A2207="KGB", "Standard Shipment",
  IF(IFERROR(IFERROR(VLOOKUP(L2207, List!D:J, 7, 0), VLOOKUP(L2207&amp;"", List!D:J, 7, 0)), 0)=0,
   IF(IFERROR(IFERROR(VLOOKUP(L2207, 'CND List'!$A:$C, 3, 0), VLOOKUP(L2207&amp;"", 'CND List'!$A:$C, 3, 0)), 0)=0,
    IF(A2207="KBB", "-", ""),
    IFERROR(VLOOKUP(L2207, 'CND List'!$A:$C, 3, 0), VLOOKUP(L2207&amp;"", 'CND List'!$A:$C, 3, 0))
   ),
   IFERROR(VLOOKUP(L2207, List!D:J, 7, 0), VLOOKUP(L2207&amp;"", List!D:J, 7, 0))
  )
 )
)</f>
        <v>Standard Shipment</v>
      </c>
      <c r="C2207" s="66" t="str">
        <f t="shared" si="35"/>
        <v>Standard Shipment</v>
      </c>
      <c r="D2207" s="67" t="str">
        <f ca="1">IF(C2207="Local Scrap","Closed",IFERROR(IF(A2207="kgb","Closed",IF(MID(C2207,5,1)="Q","Closed",LOOKUP(TODAY()-W2207, {0,31,91,181,366}, {"0-30天","31-90天","91-180天","181-365天","365天以上"}))), LOOKUP(TODAY()-Z2207, {0,31,91,181,366}, {"0-30天","31-90天","91-180天","181-365天","365天以上"})))</f>
        <v>Closed</v>
      </c>
      <c r="E2207" s="67" t="str" cm="1">
        <f t="array" ref="E2207">IF(A2207&lt;&gt;"kbb", "", IF(IFERROR(VALUE(V2207), 0)=MAX(INDEX(($A$2:$A$4929="kbb")*($L$2:$L$4929=L2207)*IFERROR(VALUE($V$2:$V$4929), 0), 0)), "最新", "歷史重複"))</f>
        <v/>
      </c>
      <c r="F2207" t="s">
        <v>9870</v>
      </c>
      <c r="G2207" t="s">
        <v>29</v>
      </c>
      <c r="H2207" t="s">
        <v>30</v>
      </c>
      <c r="I2207" t="s">
        <v>6154</v>
      </c>
      <c r="J2207" t="s">
        <v>9871</v>
      </c>
      <c r="K2207" t="s">
        <v>9872</v>
      </c>
      <c r="L2207" t="s">
        <v>9928</v>
      </c>
      <c r="M2207" t="s">
        <v>1575</v>
      </c>
      <c r="N2207" t="s">
        <v>1576</v>
      </c>
      <c r="O2207" t="s">
        <v>37</v>
      </c>
      <c r="P2207" t="s">
        <v>9929</v>
      </c>
      <c r="Q2207" t="s">
        <v>38</v>
      </c>
      <c r="R2207" t="s">
        <v>1881</v>
      </c>
      <c r="S2207" t="s">
        <v>9923</v>
      </c>
      <c r="T2207" t="s">
        <v>9930</v>
      </c>
      <c r="U2207" t="s">
        <v>9376</v>
      </c>
      <c r="V2207" t="s">
        <v>9376</v>
      </c>
      <c r="W2207" t="s">
        <v>37</v>
      </c>
      <c r="X2207" t="s">
        <v>37</v>
      </c>
      <c r="Y2207" t="s">
        <v>37</v>
      </c>
      <c r="Z2207" t="s">
        <v>9931</v>
      </c>
      <c r="AA2207" t="s">
        <v>44</v>
      </c>
      <c r="AB2207" t="s">
        <v>44</v>
      </c>
      <c r="AC2207" t="s">
        <v>45</v>
      </c>
      <c r="AD2207" t="s">
        <v>1532</v>
      </c>
      <c r="AE2207" t="s">
        <v>9151</v>
      </c>
      <c r="AF2207" t="s">
        <v>2122</v>
      </c>
      <c r="AG2207">
        <v>622400</v>
      </c>
      <c r="AH2207">
        <v>6.1</v>
      </c>
      <c r="AI2207">
        <v>6.1</v>
      </c>
    </row>
    <row r="2208" spans="1:35" ht="16.850000000000001" customHeight="1">
      <c r="A2208" s="65" t="str">
        <f>IF(L2208="","",IF(COUNTIF(Wip!K:K,L2208)=0,IF(W2208="","KGB","KBB"),IF(AND(_xlfn.IFNA(VLOOKUP(L2208,Wip!K:M,3,0),"")="Y",Q2208="MTCAPPLYCONF"),"On Hold",IF(W2208="","KGB","KBB"))))</f>
        <v>KGB</v>
      </c>
      <c r="B2208" s="65" t="str">
        <f>IF(A2208="on hold", "on hold",
 IF(A2208="KGB", "Standard Shipment",
  IF(IFERROR(IFERROR(VLOOKUP(L2208, List!D:J, 7, 0), VLOOKUP(L2208&amp;"", List!D:J, 7, 0)), 0)=0,
   IF(IFERROR(IFERROR(VLOOKUP(L2208, 'CND List'!$A:$C, 3, 0), VLOOKUP(L2208&amp;"", 'CND List'!$A:$C, 3, 0)), 0)=0,
    IF(A2208="KBB", "-", ""),
    IFERROR(VLOOKUP(L2208, 'CND List'!$A:$C, 3, 0), VLOOKUP(L2208&amp;"", 'CND List'!$A:$C, 3, 0))
   ),
   IFERROR(VLOOKUP(L2208, List!D:J, 7, 0), VLOOKUP(L2208&amp;"", List!D:J, 7, 0))
  )
 )
)</f>
        <v>Standard Shipment</v>
      </c>
      <c r="C2208" s="66" t="str">
        <f t="shared" si="35"/>
        <v>Standard Shipment</v>
      </c>
      <c r="D2208" s="67" t="str">
        <f ca="1">IF(C2208="Local Scrap","Closed",IFERROR(IF(A2208="kgb","Closed",IF(MID(C2208,5,1)="Q","Closed",LOOKUP(TODAY()-W2208, {0,31,91,181,366}, {"0-30天","31-90天","91-180天","181-365天","365天以上"}))), LOOKUP(TODAY()-Z2208, {0,31,91,181,366}, {"0-30天","31-90天","91-180天","181-365天","365天以上"})))</f>
        <v>Closed</v>
      </c>
      <c r="E2208" s="67" t="str" cm="1">
        <f t="array" ref="E2208">IF(A2208&lt;&gt;"kbb", "", IF(IFERROR(VALUE(V2208), 0)=MAX(INDEX(($A$2:$A$4929="kbb")*($L$2:$L$4929=L2208)*IFERROR(VALUE($V$2:$V$4929), 0), 0)), "最新", "歷史重複"))</f>
        <v/>
      </c>
      <c r="F2208" t="s">
        <v>9870</v>
      </c>
      <c r="G2208" t="s">
        <v>29</v>
      </c>
      <c r="H2208" t="s">
        <v>30</v>
      </c>
      <c r="I2208" t="s">
        <v>6154</v>
      </c>
      <c r="J2208" t="s">
        <v>9871</v>
      </c>
      <c r="K2208" t="s">
        <v>9872</v>
      </c>
      <c r="L2208" t="s">
        <v>9932</v>
      </c>
      <c r="M2208" t="s">
        <v>2278</v>
      </c>
      <c r="N2208" t="s">
        <v>1843</v>
      </c>
      <c r="O2208" t="s">
        <v>37</v>
      </c>
      <c r="P2208" t="s">
        <v>9933</v>
      </c>
      <c r="Q2208" t="s">
        <v>38</v>
      </c>
      <c r="R2208" t="s">
        <v>1881</v>
      </c>
      <c r="S2208" t="s">
        <v>9923</v>
      </c>
      <c r="T2208" t="s">
        <v>9934</v>
      </c>
      <c r="U2208" t="s">
        <v>9732</v>
      </c>
      <c r="V2208" t="s">
        <v>9732</v>
      </c>
      <c r="W2208" t="s">
        <v>37</v>
      </c>
      <c r="X2208" t="s">
        <v>37</v>
      </c>
      <c r="Y2208" t="s">
        <v>37</v>
      </c>
      <c r="Z2208" t="s">
        <v>9935</v>
      </c>
      <c r="AA2208" t="s">
        <v>44</v>
      </c>
      <c r="AB2208" t="s">
        <v>44</v>
      </c>
      <c r="AC2208" t="s">
        <v>45</v>
      </c>
      <c r="AD2208" t="s">
        <v>1847</v>
      </c>
      <c r="AE2208" t="s">
        <v>9543</v>
      </c>
      <c r="AF2208" t="s">
        <v>2526</v>
      </c>
      <c r="AG2208">
        <v>622367</v>
      </c>
      <c r="AH2208">
        <v>5.2</v>
      </c>
      <c r="AI2208">
        <v>5.2</v>
      </c>
    </row>
    <row r="2209" spans="1:35" ht="16.850000000000001" customHeight="1">
      <c r="A2209" s="65" t="str">
        <f>IF(L2209="","",IF(COUNTIF(Wip!K:K,L2209)=0,IF(W2209="","KGB","KBB"),IF(AND(_xlfn.IFNA(VLOOKUP(L2209,Wip!K:M,3,0),"")="Y",Q2209="MTCAPPLYCONF"),"On Hold",IF(W2209="","KGB","KBB"))))</f>
        <v>KGB</v>
      </c>
      <c r="B2209" s="65" t="str">
        <f>IF(A2209="on hold", "on hold",
 IF(A2209="KGB", "Standard Shipment",
  IF(IFERROR(IFERROR(VLOOKUP(L2209, List!D:J, 7, 0), VLOOKUP(L2209&amp;"", List!D:J, 7, 0)), 0)=0,
   IF(IFERROR(IFERROR(VLOOKUP(L2209, 'CND List'!$A:$C, 3, 0), VLOOKUP(L2209&amp;"", 'CND List'!$A:$C, 3, 0)), 0)=0,
    IF(A2209="KBB", "-", ""),
    IFERROR(VLOOKUP(L2209, 'CND List'!$A:$C, 3, 0), VLOOKUP(L2209&amp;"", 'CND List'!$A:$C, 3, 0))
   ),
   IFERROR(VLOOKUP(L2209, List!D:J, 7, 0), VLOOKUP(L2209&amp;"", List!D:J, 7, 0))
  )
 )
)</f>
        <v>Standard Shipment</v>
      </c>
      <c r="C2209" s="66" t="str">
        <f t="shared" si="35"/>
        <v>Standard Shipment</v>
      </c>
      <c r="D2209" s="67" t="str">
        <f ca="1">IF(C2209="Local Scrap","Closed",IFERROR(IF(A2209="kgb","Closed",IF(MID(C2209,5,1)="Q","Closed",LOOKUP(TODAY()-W2209, {0,31,91,181,366}, {"0-30天","31-90天","91-180天","181-365天","365天以上"}))), LOOKUP(TODAY()-Z2209, {0,31,91,181,366}, {"0-30天","31-90天","91-180天","181-365天","365天以上"})))</f>
        <v>Closed</v>
      </c>
      <c r="E2209" s="67" t="str" cm="1">
        <f t="array" ref="E2209">IF(A2209&lt;&gt;"kbb", "", IF(IFERROR(VALUE(V2209), 0)=MAX(INDEX(($A$2:$A$4929="kbb")*($L$2:$L$4929=L2209)*IFERROR(VALUE($V$2:$V$4929), 0), 0)), "最新", "歷史重複"))</f>
        <v/>
      </c>
      <c r="F2209" t="s">
        <v>9870</v>
      </c>
      <c r="G2209" t="s">
        <v>29</v>
      </c>
      <c r="H2209" t="s">
        <v>30</v>
      </c>
      <c r="I2209" t="s">
        <v>6154</v>
      </c>
      <c r="J2209" t="s">
        <v>9871</v>
      </c>
      <c r="K2209" t="s">
        <v>9872</v>
      </c>
      <c r="L2209" t="s">
        <v>9936</v>
      </c>
      <c r="M2209" t="s">
        <v>1428</v>
      </c>
      <c r="N2209" t="s">
        <v>1411</v>
      </c>
      <c r="O2209" t="s">
        <v>37</v>
      </c>
      <c r="P2209" t="s">
        <v>9937</v>
      </c>
      <c r="Q2209" t="s">
        <v>38</v>
      </c>
      <c r="R2209" t="s">
        <v>1881</v>
      </c>
      <c r="S2209" t="s">
        <v>9914</v>
      </c>
      <c r="T2209" t="s">
        <v>9938</v>
      </c>
      <c r="U2209" t="s">
        <v>9273</v>
      </c>
      <c r="V2209" t="s">
        <v>9273</v>
      </c>
      <c r="W2209" t="s">
        <v>37</v>
      </c>
      <c r="X2209" t="s">
        <v>37</v>
      </c>
      <c r="Y2209" t="s">
        <v>37</v>
      </c>
      <c r="Z2209" t="s">
        <v>9939</v>
      </c>
      <c r="AA2209" t="s">
        <v>44</v>
      </c>
      <c r="AB2209" t="s">
        <v>44</v>
      </c>
      <c r="AC2209" t="s">
        <v>45</v>
      </c>
      <c r="AD2209" t="s">
        <v>1257</v>
      </c>
      <c r="AE2209" t="s">
        <v>9171</v>
      </c>
      <c r="AF2209" t="s">
        <v>2122</v>
      </c>
      <c r="AG2209">
        <v>622380</v>
      </c>
      <c r="AH2209">
        <v>7</v>
      </c>
      <c r="AI2209">
        <v>7</v>
      </c>
    </row>
    <row r="2210" spans="1:35" ht="16.850000000000001" customHeight="1">
      <c r="A2210" s="65" t="str">
        <f>IF(L2210="","",IF(COUNTIF(Wip!K:K,L2210)=0,IF(W2210="","KGB","KBB"),IF(AND(_xlfn.IFNA(VLOOKUP(L2210,Wip!K:M,3,0),"")="Y",Q2210="MTCAPPLYCONF"),"On Hold",IF(W2210="","KGB","KBB"))))</f>
        <v>KBB</v>
      </c>
      <c r="B2210" s="65">
        <f>IF(A2210="on hold", "on hold",
 IF(A2210="KGB", "Standard Shipment",
  IF(IFERROR(IFERROR(VLOOKUP(L2210, List!D:J, 7, 0), VLOOKUP(L2210&amp;"", List!D:J, 7, 0)), 0)=0,
   IF(IFERROR(IFERROR(VLOOKUP(L2210, 'CND List'!$A:$C, 3, 0), VLOOKUP(L2210&amp;"", 'CND List'!$A:$C, 3, 0)), 0)=0,
    IF(A2210="KBB", "-", ""),
    IFERROR(VLOOKUP(L2210, 'CND List'!$A:$C, 3, 0), VLOOKUP(L2210&amp;"", 'CND List'!$A:$C, 3, 0))
   ),
   IFERROR(VLOOKUP(L2210, List!D:J, 7, 0), VLOOKUP(L2210&amp;"", List!D:J, 7, 0))
  )
 )
)</f>
        <v>46281</v>
      </c>
      <c r="C2210" s="66" t="str">
        <f t="shared" si="35"/>
        <v>2026Q3</v>
      </c>
      <c r="D2210" s="67" t="str">
        <f ca="1">IF(C2210="Local Scrap","Closed",IFERROR(IF(A2210="kgb","Closed",IF(MID(C2210,5,1)="Q","Closed",LOOKUP(TODAY()-W2210, {0,31,91,181,366}, {"0-30天","31-90天","91-180天","181-365天","365天以上"}))), LOOKUP(TODAY()-Z2210, {0,31,91,181,366}, {"0-30天","31-90天","91-180天","181-365天","365天以上"})))</f>
        <v>Closed</v>
      </c>
      <c r="E2210" s="67" t="str" cm="1">
        <f t="array" ref="E2210">IF(A2210&lt;&gt;"kbb", "", IF(IFERROR(VALUE(V2210), 0)=MAX(INDEX(($A$2:$A$4929="kbb")*($L$2:$L$4929=L2210)*IFERROR(VALUE($V$2:$V$4929), 0), 0)), "最新", "歷史重複"))</f>
        <v>最新</v>
      </c>
      <c r="F2210" t="s">
        <v>9870</v>
      </c>
      <c r="G2210" t="s">
        <v>29</v>
      </c>
      <c r="H2210" t="s">
        <v>30</v>
      </c>
      <c r="I2210" t="s">
        <v>6154</v>
      </c>
      <c r="J2210" t="s">
        <v>9871</v>
      </c>
      <c r="K2210" t="s">
        <v>9872</v>
      </c>
      <c r="L2210" t="s">
        <v>9940</v>
      </c>
      <c r="M2210" t="s">
        <v>5010</v>
      </c>
      <c r="N2210" t="s">
        <v>1411</v>
      </c>
      <c r="O2210" t="s">
        <v>37</v>
      </c>
      <c r="P2210" t="s">
        <v>9940</v>
      </c>
      <c r="Q2210" t="s">
        <v>38</v>
      </c>
      <c r="R2210" t="s">
        <v>1881</v>
      </c>
      <c r="S2210" t="s">
        <v>9914</v>
      </c>
      <c r="T2210" t="s">
        <v>37</v>
      </c>
      <c r="U2210" t="s">
        <v>37</v>
      </c>
      <c r="V2210" t="s">
        <v>9941</v>
      </c>
      <c r="W2210" t="s">
        <v>1157</v>
      </c>
      <c r="X2210" t="s">
        <v>114</v>
      </c>
      <c r="Y2210" t="s">
        <v>9942</v>
      </c>
      <c r="Z2210" t="s">
        <v>9943</v>
      </c>
      <c r="AA2210" t="s">
        <v>44</v>
      </c>
      <c r="AB2210" t="s">
        <v>44</v>
      </c>
      <c r="AC2210" t="s">
        <v>117</v>
      </c>
      <c r="AD2210" t="s">
        <v>1257</v>
      </c>
      <c r="AE2210" t="s">
        <v>37</v>
      </c>
      <c r="AF2210" t="s">
        <v>37</v>
      </c>
      <c r="AG2210" t="s">
        <v>37</v>
      </c>
      <c r="AH2210" t="s">
        <v>37</v>
      </c>
      <c r="AI2210" t="s">
        <v>37</v>
      </c>
    </row>
    <row r="2211" spans="1:35" ht="16.850000000000001" customHeight="1">
      <c r="A2211" s="65" t="str">
        <f>IF(L2211="","",IF(COUNTIF(Wip!K:K,L2211)=0,IF(W2211="","KGB","KBB"),IF(AND(_xlfn.IFNA(VLOOKUP(L2211,Wip!K:M,3,0),"")="Y",Q2211="MTCAPPLYCONF"),"On Hold",IF(W2211="","KGB","KBB"))))</f>
        <v>KGB</v>
      </c>
      <c r="B2211" s="65" t="str">
        <f>IF(A2211="on hold", "on hold",
 IF(A2211="KGB", "Standard Shipment",
  IF(IFERROR(IFERROR(VLOOKUP(L2211, List!D:J, 7, 0), VLOOKUP(L2211&amp;"", List!D:J, 7, 0)), 0)=0,
   IF(IFERROR(IFERROR(VLOOKUP(L2211, 'CND List'!$A:$C, 3, 0), VLOOKUP(L2211&amp;"", 'CND List'!$A:$C, 3, 0)), 0)=0,
    IF(A2211="KBB", "-", ""),
    IFERROR(VLOOKUP(L2211, 'CND List'!$A:$C, 3, 0), VLOOKUP(L2211&amp;"", 'CND List'!$A:$C, 3, 0))
   ),
   IFERROR(VLOOKUP(L2211, List!D:J, 7, 0), VLOOKUP(L2211&amp;"", List!D:J, 7, 0))
  )
 )
)</f>
        <v>Standard Shipment</v>
      </c>
      <c r="C2211" s="66" t="str">
        <f t="shared" si="35"/>
        <v>Standard Shipment</v>
      </c>
      <c r="D2211" s="67" t="str">
        <f ca="1">IF(C2211="Local Scrap","Closed",IFERROR(IF(A2211="kgb","Closed",IF(MID(C2211,5,1)="Q","Closed",LOOKUP(TODAY()-W2211, {0,31,91,181,366}, {"0-30天","31-90天","91-180天","181-365天","365天以上"}))), LOOKUP(TODAY()-Z2211, {0,31,91,181,366}, {"0-30天","31-90天","91-180天","181-365天","365天以上"})))</f>
        <v>Closed</v>
      </c>
      <c r="E2211" s="67" t="str" cm="1">
        <f t="array" ref="E2211">IF(A2211&lt;&gt;"kbb", "", IF(IFERROR(VALUE(V2211), 0)=MAX(INDEX(($A$2:$A$4929="kbb")*($L$2:$L$4929=L2211)*IFERROR(VALUE($V$2:$V$4929), 0), 0)), "最新", "歷史重複"))</f>
        <v/>
      </c>
      <c r="F2211" t="s">
        <v>9870</v>
      </c>
      <c r="G2211" t="s">
        <v>29</v>
      </c>
      <c r="H2211" t="s">
        <v>30</v>
      </c>
      <c r="I2211" t="s">
        <v>6154</v>
      </c>
      <c r="J2211" t="s">
        <v>9871</v>
      </c>
      <c r="K2211" t="s">
        <v>9872</v>
      </c>
      <c r="L2211" t="s">
        <v>9944</v>
      </c>
      <c r="M2211" t="s">
        <v>9945</v>
      </c>
      <c r="N2211" t="s">
        <v>2450</v>
      </c>
      <c r="O2211" t="s">
        <v>37</v>
      </c>
      <c r="P2211" t="s">
        <v>9946</v>
      </c>
      <c r="Q2211" t="s">
        <v>38</v>
      </c>
      <c r="R2211" t="s">
        <v>1881</v>
      </c>
      <c r="S2211" t="s">
        <v>9914</v>
      </c>
      <c r="T2211" t="s">
        <v>9947</v>
      </c>
      <c r="U2211" t="s">
        <v>9732</v>
      </c>
      <c r="V2211" t="s">
        <v>9732</v>
      </c>
      <c r="W2211" t="s">
        <v>37</v>
      </c>
      <c r="X2211" t="s">
        <v>37</v>
      </c>
      <c r="Y2211" t="s">
        <v>37</v>
      </c>
      <c r="Z2211" t="s">
        <v>9948</v>
      </c>
      <c r="AA2211" t="s">
        <v>44</v>
      </c>
      <c r="AB2211" t="s">
        <v>44</v>
      </c>
      <c r="AC2211" t="s">
        <v>45</v>
      </c>
      <c r="AD2211" t="s">
        <v>1302</v>
      </c>
      <c r="AE2211" t="s">
        <v>9116</v>
      </c>
      <c r="AF2211" t="s">
        <v>1918</v>
      </c>
      <c r="AG2211">
        <v>622367</v>
      </c>
      <c r="AH2211">
        <v>5.9</v>
      </c>
      <c r="AI2211">
        <v>5.9</v>
      </c>
    </row>
    <row r="2212" spans="1:35" ht="16.850000000000001" customHeight="1">
      <c r="A2212" s="65" t="str">
        <f>IF(L2212="","",IF(COUNTIF(Wip!K:K,L2212)=0,IF(W2212="","KGB","KBB"),IF(AND(_xlfn.IFNA(VLOOKUP(L2212,Wip!K:M,3,0),"")="Y",Q2212="MTCAPPLYCONF"),"On Hold",IF(W2212="","KGB","KBB"))))</f>
        <v>KGB</v>
      </c>
      <c r="B2212" s="65" t="str">
        <f>IF(A2212="on hold", "on hold",
 IF(A2212="KGB", "Standard Shipment",
  IF(IFERROR(IFERROR(VLOOKUP(L2212, List!D:J, 7, 0), VLOOKUP(L2212&amp;"", List!D:J, 7, 0)), 0)=0,
   IF(IFERROR(IFERROR(VLOOKUP(L2212, 'CND List'!$A:$C, 3, 0), VLOOKUP(L2212&amp;"", 'CND List'!$A:$C, 3, 0)), 0)=0,
    IF(A2212="KBB", "-", ""),
    IFERROR(VLOOKUP(L2212, 'CND List'!$A:$C, 3, 0), VLOOKUP(L2212&amp;"", 'CND List'!$A:$C, 3, 0))
   ),
   IFERROR(VLOOKUP(L2212, List!D:J, 7, 0), VLOOKUP(L2212&amp;"", List!D:J, 7, 0))
  )
 )
)</f>
        <v>Standard Shipment</v>
      </c>
      <c r="C2212" s="66" t="str">
        <f t="shared" si="35"/>
        <v>Standard Shipment</v>
      </c>
      <c r="D2212" s="67" t="str">
        <f ca="1">IF(C2212="Local Scrap","Closed",IFERROR(IF(A2212="kgb","Closed",IF(MID(C2212,5,1)="Q","Closed",LOOKUP(TODAY()-W2212, {0,31,91,181,366}, {"0-30天","31-90天","91-180天","181-365天","365天以上"}))), LOOKUP(TODAY()-Z2212, {0,31,91,181,366}, {"0-30天","31-90天","91-180天","181-365天","365天以上"})))</f>
        <v>Closed</v>
      </c>
      <c r="E2212" s="67" t="str" cm="1">
        <f t="array" ref="E2212">IF(A2212&lt;&gt;"kbb", "", IF(IFERROR(VALUE(V2212), 0)=MAX(INDEX(($A$2:$A$4929="kbb")*($L$2:$L$4929=L2212)*IFERROR(VALUE($V$2:$V$4929), 0), 0)), "最新", "歷史重複"))</f>
        <v/>
      </c>
      <c r="F2212" t="s">
        <v>9870</v>
      </c>
      <c r="G2212" t="s">
        <v>29</v>
      </c>
      <c r="H2212" t="s">
        <v>30</v>
      </c>
      <c r="I2212" t="s">
        <v>6154</v>
      </c>
      <c r="J2212" t="s">
        <v>9871</v>
      </c>
      <c r="K2212" t="s">
        <v>9872</v>
      </c>
      <c r="L2212" t="s">
        <v>9949</v>
      </c>
      <c r="M2212" t="s">
        <v>7994</v>
      </c>
      <c r="N2212" t="s">
        <v>2360</v>
      </c>
      <c r="O2212" t="s">
        <v>37</v>
      </c>
      <c r="P2212" t="s">
        <v>9950</v>
      </c>
      <c r="Q2212" t="s">
        <v>38</v>
      </c>
      <c r="R2212" t="s">
        <v>1881</v>
      </c>
      <c r="S2212" t="s">
        <v>9914</v>
      </c>
      <c r="T2212" t="s">
        <v>9951</v>
      </c>
      <c r="U2212" t="s">
        <v>9732</v>
      </c>
      <c r="V2212" t="s">
        <v>9732</v>
      </c>
      <c r="W2212" t="s">
        <v>37</v>
      </c>
      <c r="X2212" t="s">
        <v>37</v>
      </c>
      <c r="Y2212" t="s">
        <v>37</v>
      </c>
      <c r="Z2212" t="s">
        <v>9952</v>
      </c>
      <c r="AA2212" t="s">
        <v>44</v>
      </c>
      <c r="AB2212" t="s">
        <v>44</v>
      </c>
      <c r="AC2212" t="s">
        <v>45</v>
      </c>
      <c r="AD2212" t="s">
        <v>1532</v>
      </c>
      <c r="AE2212" t="s">
        <v>9116</v>
      </c>
      <c r="AF2212" t="s">
        <v>1730</v>
      </c>
      <c r="AG2212">
        <v>622367</v>
      </c>
      <c r="AH2212">
        <v>4.9000000000000004</v>
      </c>
      <c r="AI2212">
        <v>4.9000000000000004</v>
      </c>
    </row>
    <row r="2213" spans="1:35" ht="16.850000000000001" customHeight="1">
      <c r="A2213" s="65" t="str">
        <f>IF(L2213="","",IF(COUNTIF(Wip!K:K,L2213)=0,IF(W2213="","KGB","KBB"),IF(AND(_xlfn.IFNA(VLOOKUP(L2213,Wip!K:M,3,0),"")="Y",Q2213="MTCAPPLYCONF"),"On Hold",IF(W2213="","KGB","KBB"))))</f>
        <v>KGB</v>
      </c>
      <c r="B2213" s="65" t="str">
        <f>IF(A2213="on hold", "on hold",
 IF(A2213="KGB", "Standard Shipment",
  IF(IFERROR(IFERROR(VLOOKUP(L2213, List!D:J, 7, 0), VLOOKUP(L2213&amp;"", List!D:J, 7, 0)), 0)=0,
   IF(IFERROR(IFERROR(VLOOKUP(L2213, 'CND List'!$A:$C, 3, 0), VLOOKUP(L2213&amp;"", 'CND List'!$A:$C, 3, 0)), 0)=0,
    IF(A2213="KBB", "-", ""),
    IFERROR(VLOOKUP(L2213, 'CND List'!$A:$C, 3, 0), VLOOKUP(L2213&amp;"", 'CND List'!$A:$C, 3, 0))
   ),
   IFERROR(VLOOKUP(L2213, List!D:J, 7, 0), VLOOKUP(L2213&amp;"", List!D:J, 7, 0))
  )
 )
)</f>
        <v>Standard Shipment</v>
      </c>
      <c r="C2213" s="66" t="str">
        <f t="shared" si="35"/>
        <v>Standard Shipment</v>
      </c>
      <c r="D2213" s="67" t="str">
        <f ca="1">IF(C2213="Local Scrap","Closed",IFERROR(IF(A2213="kgb","Closed",IF(MID(C2213,5,1)="Q","Closed",LOOKUP(TODAY()-W2213, {0,31,91,181,366}, {"0-30天","31-90天","91-180天","181-365天","365天以上"}))), LOOKUP(TODAY()-Z2213, {0,31,91,181,366}, {"0-30天","31-90天","91-180天","181-365天","365天以上"})))</f>
        <v>Closed</v>
      </c>
      <c r="E2213" s="67" t="str" cm="1">
        <f t="array" ref="E2213">IF(A2213&lt;&gt;"kbb", "", IF(IFERROR(VALUE(V2213), 0)=MAX(INDEX(($A$2:$A$4929="kbb")*($L$2:$L$4929=L2213)*IFERROR(VALUE($V$2:$V$4929), 0), 0)), "最新", "歷史重複"))</f>
        <v/>
      </c>
      <c r="F2213" t="s">
        <v>9870</v>
      </c>
      <c r="G2213" t="s">
        <v>29</v>
      </c>
      <c r="H2213" t="s">
        <v>30</v>
      </c>
      <c r="I2213" t="s">
        <v>6154</v>
      </c>
      <c r="J2213" t="s">
        <v>9871</v>
      </c>
      <c r="K2213" t="s">
        <v>9872</v>
      </c>
      <c r="L2213" t="s">
        <v>9953</v>
      </c>
      <c r="M2213" t="s">
        <v>1569</v>
      </c>
      <c r="N2213" t="s">
        <v>1570</v>
      </c>
      <c r="O2213" t="s">
        <v>37</v>
      </c>
      <c r="P2213" t="s">
        <v>9953</v>
      </c>
      <c r="Q2213" t="s">
        <v>38</v>
      </c>
      <c r="R2213" t="s">
        <v>1881</v>
      </c>
      <c r="S2213" t="s">
        <v>9954</v>
      </c>
      <c r="T2213" t="s">
        <v>9955</v>
      </c>
      <c r="U2213" t="s">
        <v>9732</v>
      </c>
      <c r="V2213" t="s">
        <v>9732</v>
      </c>
      <c r="W2213" t="s">
        <v>37</v>
      </c>
      <c r="X2213" t="s">
        <v>37</v>
      </c>
      <c r="Y2213" t="s">
        <v>37</v>
      </c>
      <c r="Z2213" t="s">
        <v>9956</v>
      </c>
      <c r="AA2213" t="s">
        <v>44</v>
      </c>
      <c r="AB2213" t="s">
        <v>44</v>
      </c>
      <c r="AC2213" t="s">
        <v>45</v>
      </c>
      <c r="AD2213" t="s">
        <v>1532</v>
      </c>
      <c r="AE2213" t="s">
        <v>9543</v>
      </c>
      <c r="AF2213" t="s">
        <v>5043</v>
      </c>
      <c r="AG2213">
        <v>622367</v>
      </c>
      <c r="AH2213">
        <v>4.9000000000000004</v>
      </c>
      <c r="AI2213">
        <v>4.9000000000000004</v>
      </c>
    </row>
    <row r="2214" spans="1:35" ht="16.850000000000001" customHeight="1">
      <c r="A2214" s="65" t="str">
        <f>IF(L2214="","",IF(COUNTIF(Wip!K:K,L2214)=0,IF(W2214="","KGB","KBB"),IF(AND(_xlfn.IFNA(VLOOKUP(L2214,Wip!K:M,3,0),"")="Y",Q2214="MTCAPPLYCONF"),"On Hold",IF(W2214="","KGB","KBB"))))</f>
        <v>KGB</v>
      </c>
      <c r="B2214" s="65" t="str">
        <f>IF(A2214="on hold", "on hold",
 IF(A2214="KGB", "Standard Shipment",
  IF(IFERROR(IFERROR(VLOOKUP(L2214, List!D:J, 7, 0), VLOOKUP(L2214&amp;"", List!D:J, 7, 0)), 0)=0,
   IF(IFERROR(IFERROR(VLOOKUP(L2214, 'CND List'!$A:$C, 3, 0), VLOOKUP(L2214&amp;"", 'CND List'!$A:$C, 3, 0)), 0)=0,
    IF(A2214="KBB", "-", ""),
    IFERROR(VLOOKUP(L2214, 'CND List'!$A:$C, 3, 0), VLOOKUP(L2214&amp;"", 'CND List'!$A:$C, 3, 0))
   ),
   IFERROR(VLOOKUP(L2214, List!D:J, 7, 0), VLOOKUP(L2214&amp;"", List!D:J, 7, 0))
  )
 )
)</f>
        <v>Standard Shipment</v>
      </c>
      <c r="C2214" s="66" t="str">
        <f t="shared" si="35"/>
        <v>Standard Shipment</v>
      </c>
      <c r="D2214" s="67" t="str">
        <f ca="1">IF(C2214="Local Scrap","Closed",IFERROR(IF(A2214="kgb","Closed",IF(MID(C2214,5,1)="Q","Closed",LOOKUP(TODAY()-W2214, {0,31,91,181,366}, {"0-30天","31-90天","91-180天","181-365天","365天以上"}))), LOOKUP(TODAY()-Z2214, {0,31,91,181,366}, {"0-30天","31-90天","91-180天","181-365天","365天以上"})))</f>
        <v>Closed</v>
      </c>
      <c r="E2214" s="67" t="str" cm="1">
        <f t="array" ref="E2214">IF(A2214&lt;&gt;"kbb", "", IF(IFERROR(VALUE(V2214), 0)=MAX(INDEX(($A$2:$A$4929="kbb")*($L$2:$L$4929=L2214)*IFERROR(VALUE($V$2:$V$4929), 0), 0)), "最新", "歷史重複"))</f>
        <v/>
      </c>
      <c r="F2214" t="s">
        <v>9870</v>
      </c>
      <c r="G2214" t="s">
        <v>29</v>
      </c>
      <c r="H2214" t="s">
        <v>30</v>
      </c>
      <c r="I2214" t="s">
        <v>6154</v>
      </c>
      <c r="J2214" t="s">
        <v>9871</v>
      </c>
      <c r="K2214" t="s">
        <v>9872</v>
      </c>
      <c r="L2214" t="s">
        <v>9957</v>
      </c>
      <c r="M2214" t="s">
        <v>1575</v>
      </c>
      <c r="N2214" t="s">
        <v>1576</v>
      </c>
      <c r="O2214" t="s">
        <v>37</v>
      </c>
      <c r="P2214" t="s">
        <v>9958</v>
      </c>
      <c r="Q2214" t="s">
        <v>38</v>
      </c>
      <c r="R2214" t="s">
        <v>1881</v>
      </c>
      <c r="S2214" t="s">
        <v>9954</v>
      </c>
      <c r="T2214" t="s">
        <v>9959</v>
      </c>
      <c r="U2214" t="s">
        <v>9376</v>
      </c>
      <c r="V2214" t="s">
        <v>9376</v>
      </c>
      <c r="W2214" t="s">
        <v>37</v>
      </c>
      <c r="X2214" t="s">
        <v>37</v>
      </c>
      <c r="Y2214" t="s">
        <v>37</v>
      </c>
      <c r="Z2214" t="s">
        <v>9960</v>
      </c>
      <c r="AA2214" t="s">
        <v>44</v>
      </c>
      <c r="AB2214" t="s">
        <v>44</v>
      </c>
      <c r="AC2214" t="s">
        <v>45</v>
      </c>
      <c r="AD2214" t="s">
        <v>1532</v>
      </c>
      <c r="AE2214" t="s">
        <v>9151</v>
      </c>
      <c r="AF2214" t="s">
        <v>2220</v>
      </c>
      <c r="AG2214">
        <v>622400</v>
      </c>
      <c r="AH2214">
        <v>6</v>
      </c>
      <c r="AI2214">
        <v>6</v>
      </c>
    </row>
    <row r="2215" spans="1:35" ht="16.850000000000001" customHeight="1">
      <c r="A2215" s="65" t="str">
        <f>IF(L2215="","",IF(COUNTIF(Wip!K:K,L2215)=0,IF(W2215="","KGB","KBB"),IF(AND(_xlfn.IFNA(VLOOKUP(L2215,Wip!K:M,3,0),"")="Y",Q2215="MTCAPPLYCONF"),"On Hold",IF(W2215="","KGB","KBB"))))</f>
        <v>KGB</v>
      </c>
      <c r="B2215" s="65" t="str">
        <f>IF(A2215="on hold", "on hold",
 IF(A2215="KGB", "Standard Shipment",
  IF(IFERROR(IFERROR(VLOOKUP(L2215, List!D:J, 7, 0), VLOOKUP(L2215&amp;"", List!D:J, 7, 0)), 0)=0,
   IF(IFERROR(IFERROR(VLOOKUP(L2215, 'CND List'!$A:$C, 3, 0), VLOOKUP(L2215&amp;"", 'CND List'!$A:$C, 3, 0)), 0)=0,
    IF(A2215="KBB", "-", ""),
    IFERROR(VLOOKUP(L2215, 'CND List'!$A:$C, 3, 0), VLOOKUP(L2215&amp;"", 'CND List'!$A:$C, 3, 0))
   ),
   IFERROR(VLOOKUP(L2215, List!D:J, 7, 0), VLOOKUP(L2215&amp;"", List!D:J, 7, 0))
  )
 )
)</f>
        <v>Standard Shipment</v>
      </c>
      <c r="C2215" s="66" t="str">
        <f t="shared" si="35"/>
        <v>Standard Shipment</v>
      </c>
      <c r="D2215" s="67" t="str">
        <f ca="1">IF(C2215="Local Scrap","Closed",IFERROR(IF(A2215="kgb","Closed",IF(MID(C2215,5,1)="Q","Closed",LOOKUP(TODAY()-W2215, {0,31,91,181,366}, {"0-30天","31-90天","91-180天","181-365天","365天以上"}))), LOOKUP(TODAY()-Z2215, {0,31,91,181,366}, {"0-30天","31-90天","91-180天","181-365天","365天以上"})))</f>
        <v>Closed</v>
      </c>
      <c r="E2215" s="67" t="str" cm="1">
        <f t="array" ref="E2215">IF(A2215&lt;&gt;"kbb", "", IF(IFERROR(VALUE(V2215), 0)=MAX(INDEX(($A$2:$A$4929="kbb")*($L$2:$L$4929=L2215)*IFERROR(VALUE($V$2:$V$4929), 0), 0)), "最新", "歷史重複"))</f>
        <v/>
      </c>
      <c r="F2215" t="s">
        <v>9870</v>
      </c>
      <c r="G2215" t="s">
        <v>29</v>
      </c>
      <c r="H2215" t="s">
        <v>30</v>
      </c>
      <c r="I2215" t="s">
        <v>6154</v>
      </c>
      <c r="J2215" t="s">
        <v>9871</v>
      </c>
      <c r="K2215" t="s">
        <v>9872</v>
      </c>
      <c r="L2215" t="s">
        <v>9961</v>
      </c>
      <c r="M2215" t="s">
        <v>1569</v>
      </c>
      <c r="N2215" t="s">
        <v>1570</v>
      </c>
      <c r="O2215" t="s">
        <v>37</v>
      </c>
      <c r="P2215" t="s">
        <v>9961</v>
      </c>
      <c r="Q2215" t="s">
        <v>38</v>
      </c>
      <c r="R2215" t="s">
        <v>1881</v>
      </c>
      <c r="S2215" t="s">
        <v>9954</v>
      </c>
      <c r="T2215" t="s">
        <v>9962</v>
      </c>
      <c r="U2215" t="s">
        <v>9204</v>
      </c>
      <c r="V2215" t="s">
        <v>9204</v>
      </c>
      <c r="W2215" t="s">
        <v>37</v>
      </c>
      <c r="X2215" t="s">
        <v>37</v>
      </c>
      <c r="Y2215" t="s">
        <v>37</v>
      </c>
      <c r="Z2215" t="s">
        <v>9963</v>
      </c>
      <c r="AA2215" t="s">
        <v>44</v>
      </c>
      <c r="AB2215" t="s">
        <v>44</v>
      </c>
      <c r="AC2215" t="s">
        <v>45</v>
      </c>
      <c r="AD2215" t="s">
        <v>1532</v>
      </c>
      <c r="AE2215" t="s">
        <v>9206</v>
      </c>
      <c r="AF2215" t="s">
        <v>48</v>
      </c>
      <c r="AG2215">
        <v>622522</v>
      </c>
      <c r="AH2215">
        <v>5.8</v>
      </c>
      <c r="AI2215">
        <v>5.8</v>
      </c>
    </row>
    <row r="2216" spans="1:35" ht="16.850000000000001" customHeight="1">
      <c r="A2216" s="65" t="str">
        <f>IF(L2216="","",IF(COUNTIF(Wip!K:K,L2216)=0,IF(W2216="","KGB","KBB"),IF(AND(_xlfn.IFNA(VLOOKUP(L2216,Wip!K:M,3,0),"")="Y",Q2216="MTCAPPLYCONF"),"On Hold",IF(W2216="","KGB","KBB"))))</f>
        <v>KGB</v>
      </c>
      <c r="B2216" s="65" t="str">
        <f>IF(A2216="on hold", "on hold",
 IF(A2216="KGB", "Standard Shipment",
  IF(IFERROR(IFERROR(VLOOKUP(L2216, List!D:J, 7, 0), VLOOKUP(L2216&amp;"", List!D:J, 7, 0)), 0)=0,
   IF(IFERROR(IFERROR(VLOOKUP(L2216, 'CND List'!$A:$C, 3, 0), VLOOKUP(L2216&amp;"", 'CND List'!$A:$C, 3, 0)), 0)=0,
    IF(A2216="KBB", "-", ""),
    IFERROR(VLOOKUP(L2216, 'CND List'!$A:$C, 3, 0), VLOOKUP(L2216&amp;"", 'CND List'!$A:$C, 3, 0))
   ),
   IFERROR(VLOOKUP(L2216, List!D:J, 7, 0), VLOOKUP(L2216&amp;"", List!D:J, 7, 0))
  )
 )
)</f>
        <v>Standard Shipment</v>
      </c>
      <c r="C2216" s="66" t="str">
        <f t="shared" si="35"/>
        <v>Standard Shipment</v>
      </c>
      <c r="D2216" s="67" t="str">
        <f ca="1">IF(C2216="Local Scrap","Closed",IFERROR(IF(A2216="kgb","Closed",IF(MID(C2216,5,1)="Q","Closed",LOOKUP(TODAY()-W2216, {0,31,91,181,366}, {"0-30天","31-90天","91-180天","181-365天","365天以上"}))), LOOKUP(TODAY()-Z2216, {0,31,91,181,366}, {"0-30天","31-90天","91-180天","181-365天","365天以上"})))</f>
        <v>Closed</v>
      </c>
      <c r="E2216" s="67" t="str" cm="1">
        <f t="array" ref="E2216">IF(A2216&lt;&gt;"kbb", "", IF(IFERROR(VALUE(V2216), 0)=MAX(INDEX(($A$2:$A$4929="kbb")*($L$2:$L$4929=L2216)*IFERROR(VALUE($V$2:$V$4929), 0), 0)), "最新", "歷史重複"))</f>
        <v/>
      </c>
      <c r="F2216" t="s">
        <v>9870</v>
      </c>
      <c r="G2216" t="s">
        <v>29</v>
      </c>
      <c r="H2216" t="s">
        <v>30</v>
      </c>
      <c r="I2216" t="s">
        <v>6154</v>
      </c>
      <c r="J2216" t="s">
        <v>9871</v>
      </c>
      <c r="K2216" t="s">
        <v>9872</v>
      </c>
      <c r="L2216" t="s">
        <v>9964</v>
      </c>
      <c r="M2216" t="s">
        <v>2359</v>
      </c>
      <c r="N2216" t="s">
        <v>2360</v>
      </c>
      <c r="O2216" t="s">
        <v>37</v>
      </c>
      <c r="P2216" t="s">
        <v>9965</v>
      </c>
      <c r="Q2216" t="s">
        <v>38</v>
      </c>
      <c r="R2216" t="s">
        <v>1881</v>
      </c>
      <c r="S2216" t="s">
        <v>9966</v>
      </c>
      <c r="T2216" t="s">
        <v>9967</v>
      </c>
      <c r="U2216" t="s">
        <v>9732</v>
      </c>
      <c r="V2216" t="s">
        <v>9732</v>
      </c>
      <c r="W2216" t="s">
        <v>37</v>
      </c>
      <c r="X2216" t="s">
        <v>37</v>
      </c>
      <c r="Y2216" t="s">
        <v>37</v>
      </c>
      <c r="Z2216" t="s">
        <v>9968</v>
      </c>
      <c r="AA2216" t="s">
        <v>44</v>
      </c>
      <c r="AB2216" t="s">
        <v>44</v>
      </c>
      <c r="AC2216" t="s">
        <v>45</v>
      </c>
      <c r="AD2216" t="s">
        <v>1532</v>
      </c>
      <c r="AE2216" t="s">
        <v>9543</v>
      </c>
      <c r="AF2216" t="s">
        <v>4994</v>
      </c>
      <c r="AG2216">
        <v>622367</v>
      </c>
      <c r="AH2216">
        <v>7.5</v>
      </c>
      <c r="AI2216">
        <v>2.2000000000000002</v>
      </c>
    </row>
    <row r="2217" spans="1:35" ht="16.850000000000001" customHeight="1">
      <c r="A2217" s="65" t="str">
        <f>IF(L2217="","",IF(COUNTIF(Wip!K:K,L2217)=0,IF(W2217="","KGB","KBB"),IF(AND(_xlfn.IFNA(VLOOKUP(L2217,Wip!K:M,3,0),"")="Y",Q2217="MTCAPPLYCONF"),"On Hold",IF(W2217="","KGB","KBB"))))</f>
        <v>KGB</v>
      </c>
      <c r="B2217" s="65" t="str">
        <f>IF(A2217="on hold", "on hold",
 IF(A2217="KGB", "Standard Shipment",
  IF(IFERROR(IFERROR(VLOOKUP(L2217, List!D:J, 7, 0), VLOOKUP(L2217&amp;"", List!D:J, 7, 0)), 0)=0,
   IF(IFERROR(IFERROR(VLOOKUP(L2217, 'CND List'!$A:$C, 3, 0), VLOOKUP(L2217&amp;"", 'CND List'!$A:$C, 3, 0)), 0)=0,
    IF(A2217="KBB", "-", ""),
    IFERROR(VLOOKUP(L2217, 'CND List'!$A:$C, 3, 0), VLOOKUP(L2217&amp;"", 'CND List'!$A:$C, 3, 0))
   ),
   IFERROR(VLOOKUP(L2217, List!D:J, 7, 0), VLOOKUP(L2217&amp;"", List!D:J, 7, 0))
  )
 )
)</f>
        <v>Standard Shipment</v>
      </c>
      <c r="C2217" s="66" t="str">
        <f t="shared" si="35"/>
        <v>Standard Shipment</v>
      </c>
      <c r="D2217" s="67" t="str">
        <f ca="1">IF(C2217="Local Scrap","Closed",IFERROR(IF(A2217="kgb","Closed",IF(MID(C2217,5,1)="Q","Closed",LOOKUP(TODAY()-W2217, {0,31,91,181,366}, {"0-30天","31-90天","91-180天","181-365天","365天以上"}))), LOOKUP(TODAY()-Z2217, {0,31,91,181,366}, {"0-30天","31-90天","91-180天","181-365天","365天以上"})))</f>
        <v>Closed</v>
      </c>
      <c r="E2217" s="67" t="str" cm="1">
        <f t="array" ref="E2217">IF(A2217&lt;&gt;"kbb", "", IF(IFERROR(VALUE(V2217), 0)=MAX(INDEX(($A$2:$A$4929="kbb")*($L$2:$L$4929=L2217)*IFERROR(VALUE($V$2:$V$4929), 0), 0)), "最新", "歷史重複"))</f>
        <v/>
      </c>
      <c r="F2217" t="s">
        <v>9870</v>
      </c>
      <c r="G2217" t="s">
        <v>29</v>
      </c>
      <c r="H2217" t="s">
        <v>30</v>
      </c>
      <c r="I2217" t="s">
        <v>6154</v>
      </c>
      <c r="J2217" t="s">
        <v>9871</v>
      </c>
      <c r="K2217" t="s">
        <v>9872</v>
      </c>
      <c r="L2217" t="s">
        <v>9969</v>
      </c>
      <c r="M2217" t="s">
        <v>1575</v>
      </c>
      <c r="N2217" t="s">
        <v>1576</v>
      </c>
      <c r="O2217" t="s">
        <v>37</v>
      </c>
      <c r="P2217" t="s">
        <v>9970</v>
      </c>
      <c r="Q2217" t="s">
        <v>38</v>
      </c>
      <c r="R2217" t="s">
        <v>1881</v>
      </c>
      <c r="S2217" t="s">
        <v>9966</v>
      </c>
      <c r="T2217" t="s">
        <v>9971</v>
      </c>
      <c r="U2217" t="s">
        <v>9376</v>
      </c>
      <c r="V2217" t="s">
        <v>9376</v>
      </c>
      <c r="W2217" t="s">
        <v>37</v>
      </c>
      <c r="X2217" t="s">
        <v>37</v>
      </c>
      <c r="Y2217" t="s">
        <v>37</v>
      </c>
      <c r="Z2217" t="s">
        <v>9972</v>
      </c>
      <c r="AA2217" t="s">
        <v>44</v>
      </c>
      <c r="AB2217" t="s">
        <v>44</v>
      </c>
      <c r="AC2217" t="s">
        <v>45</v>
      </c>
      <c r="AD2217" t="s">
        <v>1532</v>
      </c>
      <c r="AE2217" t="s">
        <v>9155</v>
      </c>
      <c r="AF2217" t="s">
        <v>5043</v>
      </c>
      <c r="AG2217">
        <v>622400</v>
      </c>
      <c r="AH2217">
        <v>6.9</v>
      </c>
      <c r="AI2217">
        <v>6.9</v>
      </c>
    </row>
    <row r="2218" spans="1:35" ht="16.850000000000001" customHeight="1">
      <c r="A2218" s="65" t="str">
        <f>IF(L2218="","",IF(COUNTIF(Wip!K:K,L2218)=0,IF(W2218="","KGB","KBB"),IF(AND(_xlfn.IFNA(VLOOKUP(L2218,Wip!K:M,3,0),"")="Y",Q2218="MTCAPPLYCONF"),"On Hold",IF(W2218="","KGB","KBB"))))</f>
        <v>KBB</v>
      </c>
      <c r="B2218" s="65">
        <f>IF(A2218="on hold", "on hold",
 IF(A2218="KGB", "Standard Shipment",
  IF(IFERROR(IFERROR(VLOOKUP(L2218, List!D:J, 7, 0), VLOOKUP(L2218&amp;"", List!D:J, 7, 0)), 0)=0,
   IF(IFERROR(IFERROR(VLOOKUP(L2218, 'CND List'!$A:$C, 3, 0), VLOOKUP(L2218&amp;"", 'CND List'!$A:$C, 3, 0)), 0)=0,
    IF(A2218="KBB", "-", ""),
    IFERROR(VLOOKUP(L2218, 'CND List'!$A:$C, 3, 0), VLOOKUP(L2218&amp;"", 'CND List'!$A:$C, 3, 0))
   ),
   IFERROR(VLOOKUP(L2218, List!D:J, 7, 0), VLOOKUP(L2218&amp;"", List!D:J, 7, 0))
  )
 )
)</f>
        <v>46281</v>
      </c>
      <c r="C2218" s="66" t="str">
        <f t="shared" si="35"/>
        <v>2026Q3</v>
      </c>
      <c r="D2218" s="67" t="str">
        <f ca="1">IF(C2218="Local Scrap","Closed",IFERROR(IF(A2218="kgb","Closed",IF(MID(C2218,5,1)="Q","Closed",LOOKUP(TODAY()-W2218, {0,31,91,181,366}, {"0-30天","31-90天","91-180天","181-365天","365天以上"}))), LOOKUP(TODAY()-Z2218, {0,31,91,181,366}, {"0-30天","31-90天","91-180天","181-365天","365天以上"})))</f>
        <v>Closed</v>
      </c>
      <c r="E2218" s="67" t="str" cm="1">
        <f t="array" ref="E2218">IF(A2218&lt;&gt;"kbb", "", IF(IFERROR(VALUE(V2218), 0)=MAX(INDEX(($A$2:$A$4929="kbb")*($L$2:$L$4929=L2218)*IFERROR(VALUE($V$2:$V$4929), 0), 0)), "最新", "歷史重複"))</f>
        <v>最新</v>
      </c>
      <c r="F2218" t="s">
        <v>9870</v>
      </c>
      <c r="G2218" t="s">
        <v>29</v>
      </c>
      <c r="H2218" t="s">
        <v>30</v>
      </c>
      <c r="I2218" t="s">
        <v>6154</v>
      </c>
      <c r="J2218" t="s">
        <v>9871</v>
      </c>
      <c r="K2218" t="s">
        <v>9872</v>
      </c>
      <c r="L2218" t="s">
        <v>9973</v>
      </c>
      <c r="M2218" t="s">
        <v>1725</v>
      </c>
      <c r="N2218" t="s">
        <v>1391</v>
      </c>
      <c r="O2218" t="s">
        <v>37</v>
      </c>
      <c r="P2218" t="s">
        <v>9973</v>
      </c>
      <c r="Q2218" t="s">
        <v>38</v>
      </c>
      <c r="R2218" t="s">
        <v>1881</v>
      </c>
      <c r="S2218" t="s">
        <v>9914</v>
      </c>
      <c r="T2218" t="s">
        <v>37</v>
      </c>
      <c r="U2218" t="s">
        <v>37</v>
      </c>
      <c r="V2218" t="s">
        <v>9974</v>
      </c>
      <c r="W2218" t="s">
        <v>1157</v>
      </c>
      <c r="X2218" t="s">
        <v>114</v>
      </c>
      <c r="Y2218" t="s">
        <v>9942</v>
      </c>
      <c r="Z2218" t="s">
        <v>9975</v>
      </c>
      <c r="AA2218" t="s">
        <v>44</v>
      </c>
      <c r="AB2218" t="s">
        <v>44</v>
      </c>
      <c r="AC2218" t="s">
        <v>117</v>
      </c>
      <c r="AD2218" t="s">
        <v>1302</v>
      </c>
      <c r="AE2218" t="s">
        <v>37</v>
      </c>
      <c r="AF2218" t="s">
        <v>37</v>
      </c>
      <c r="AG2218" t="s">
        <v>37</v>
      </c>
      <c r="AH2218" t="s">
        <v>37</v>
      </c>
      <c r="AI2218" t="s">
        <v>37</v>
      </c>
    </row>
    <row r="2219" spans="1:35" ht="16.850000000000001" customHeight="1">
      <c r="A2219" s="65" t="str">
        <f>IF(L2219="","",IF(COUNTIF(Wip!K:K,L2219)=0,IF(W2219="","KGB","KBB"),IF(AND(_xlfn.IFNA(VLOOKUP(L2219,Wip!K:M,3,0),"")="Y",Q2219="MTCAPPLYCONF"),"On Hold",IF(W2219="","KGB","KBB"))))</f>
        <v>KGB</v>
      </c>
      <c r="B2219" s="65" t="str">
        <f>IF(A2219="on hold", "on hold",
 IF(A2219="KGB", "Standard Shipment",
  IF(IFERROR(IFERROR(VLOOKUP(L2219, List!D:J, 7, 0), VLOOKUP(L2219&amp;"", List!D:J, 7, 0)), 0)=0,
   IF(IFERROR(IFERROR(VLOOKUP(L2219, 'CND List'!$A:$C, 3, 0), VLOOKUP(L2219&amp;"", 'CND List'!$A:$C, 3, 0)), 0)=0,
    IF(A2219="KBB", "-", ""),
    IFERROR(VLOOKUP(L2219, 'CND List'!$A:$C, 3, 0), VLOOKUP(L2219&amp;"", 'CND List'!$A:$C, 3, 0))
   ),
   IFERROR(VLOOKUP(L2219, List!D:J, 7, 0), VLOOKUP(L2219&amp;"", List!D:J, 7, 0))
  )
 )
)</f>
        <v>Standard Shipment</v>
      </c>
      <c r="C2219" s="66" t="str">
        <f t="shared" si="35"/>
        <v>Standard Shipment</v>
      </c>
      <c r="D2219" s="67" t="str">
        <f ca="1">IF(C2219="Local Scrap","Closed",IFERROR(IF(A2219="kgb","Closed",IF(MID(C2219,5,1)="Q","Closed",LOOKUP(TODAY()-W2219, {0,31,91,181,366}, {"0-30天","31-90天","91-180天","181-365天","365天以上"}))), LOOKUP(TODAY()-Z2219, {0,31,91,181,366}, {"0-30天","31-90天","91-180天","181-365天","365天以上"})))</f>
        <v>Closed</v>
      </c>
      <c r="E2219" s="67" t="str" cm="1">
        <f t="array" ref="E2219">IF(A2219&lt;&gt;"kbb", "", IF(IFERROR(VALUE(V2219), 0)=MAX(INDEX(($A$2:$A$4929="kbb")*($L$2:$L$4929=L2219)*IFERROR(VALUE($V$2:$V$4929), 0), 0)), "最新", "歷史重複"))</f>
        <v/>
      </c>
      <c r="F2219" t="s">
        <v>9870</v>
      </c>
      <c r="G2219" t="s">
        <v>29</v>
      </c>
      <c r="H2219" t="s">
        <v>30</v>
      </c>
      <c r="I2219" t="s">
        <v>6154</v>
      </c>
      <c r="J2219" t="s">
        <v>9871</v>
      </c>
      <c r="K2219" t="s">
        <v>9872</v>
      </c>
      <c r="L2219" t="s">
        <v>9976</v>
      </c>
      <c r="M2219" t="s">
        <v>1725</v>
      </c>
      <c r="N2219" t="s">
        <v>1391</v>
      </c>
      <c r="O2219" t="s">
        <v>37</v>
      </c>
      <c r="P2219" t="s">
        <v>9977</v>
      </c>
      <c r="Q2219" t="s">
        <v>38</v>
      </c>
      <c r="R2219" t="s">
        <v>1881</v>
      </c>
      <c r="S2219" t="s">
        <v>9914</v>
      </c>
      <c r="T2219" t="s">
        <v>9978</v>
      </c>
      <c r="U2219" t="s">
        <v>9376</v>
      </c>
      <c r="V2219" t="s">
        <v>9376</v>
      </c>
      <c r="W2219" t="s">
        <v>37</v>
      </c>
      <c r="X2219" t="s">
        <v>37</v>
      </c>
      <c r="Y2219" t="s">
        <v>37</v>
      </c>
      <c r="Z2219" t="s">
        <v>9979</v>
      </c>
      <c r="AA2219" t="s">
        <v>44</v>
      </c>
      <c r="AB2219" t="s">
        <v>44</v>
      </c>
      <c r="AC2219" t="s">
        <v>45</v>
      </c>
      <c r="AD2219" t="s">
        <v>1302</v>
      </c>
      <c r="AE2219" t="s">
        <v>9151</v>
      </c>
      <c r="AF2219" t="s">
        <v>48</v>
      </c>
      <c r="AG2219">
        <v>622400</v>
      </c>
      <c r="AH2219">
        <v>6.8</v>
      </c>
      <c r="AI2219">
        <v>6.8</v>
      </c>
    </row>
    <row r="2220" spans="1:35" ht="16.850000000000001" customHeight="1">
      <c r="A2220" s="65" t="str">
        <f>IF(L2220="","",IF(COUNTIF(Wip!K:K,L2220)=0,IF(W2220="","KGB","KBB"),IF(AND(_xlfn.IFNA(VLOOKUP(L2220,Wip!K:M,3,0),"")="Y",Q2220="MTCAPPLYCONF"),"On Hold",IF(W2220="","KGB","KBB"))))</f>
        <v>KGB</v>
      </c>
      <c r="B2220" s="65" t="str">
        <f>IF(A2220="on hold", "on hold",
 IF(A2220="KGB", "Standard Shipment",
  IF(IFERROR(IFERROR(VLOOKUP(L2220, List!D:J, 7, 0), VLOOKUP(L2220&amp;"", List!D:J, 7, 0)), 0)=0,
   IF(IFERROR(IFERROR(VLOOKUP(L2220, 'CND List'!$A:$C, 3, 0), VLOOKUP(L2220&amp;"", 'CND List'!$A:$C, 3, 0)), 0)=0,
    IF(A2220="KBB", "-", ""),
    IFERROR(VLOOKUP(L2220, 'CND List'!$A:$C, 3, 0), VLOOKUP(L2220&amp;"", 'CND List'!$A:$C, 3, 0))
   ),
   IFERROR(VLOOKUP(L2220, List!D:J, 7, 0), VLOOKUP(L2220&amp;"", List!D:J, 7, 0))
  )
 )
)</f>
        <v>Standard Shipment</v>
      </c>
      <c r="C2220" s="66" t="str">
        <f t="shared" si="35"/>
        <v>Standard Shipment</v>
      </c>
      <c r="D2220" s="67" t="str">
        <f ca="1">IF(C2220="Local Scrap","Closed",IFERROR(IF(A2220="kgb","Closed",IF(MID(C2220,5,1)="Q","Closed",LOOKUP(TODAY()-W2220, {0,31,91,181,366}, {"0-30天","31-90天","91-180天","181-365天","365天以上"}))), LOOKUP(TODAY()-Z2220, {0,31,91,181,366}, {"0-30天","31-90天","91-180天","181-365天","365天以上"})))</f>
        <v>Closed</v>
      </c>
      <c r="E2220" s="67" t="str" cm="1">
        <f t="array" ref="E2220">IF(A2220&lt;&gt;"kbb", "", IF(IFERROR(VALUE(V2220), 0)=MAX(INDEX(($A$2:$A$4929="kbb")*($L$2:$L$4929=L2220)*IFERROR(VALUE($V$2:$V$4929), 0), 0)), "最新", "歷史重複"))</f>
        <v/>
      </c>
      <c r="F2220" t="s">
        <v>9870</v>
      </c>
      <c r="G2220" t="s">
        <v>29</v>
      </c>
      <c r="H2220" t="s">
        <v>30</v>
      </c>
      <c r="I2220" t="s">
        <v>6154</v>
      </c>
      <c r="J2220" t="s">
        <v>9871</v>
      </c>
      <c r="K2220" t="s">
        <v>9872</v>
      </c>
      <c r="L2220" t="s">
        <v>9980</v>
      </c>
      <c r="M2220" t="s">
        <v>9103</v>
      </c>
      <c r="N2220" t="s">
        <v>8811</v>
      </c>
      <c r="O2220" t="s">
        <v>37</v>
      </c>
      <c r="P2220" t="s">
        <v>9981</v>
      </c>
      <c r="Q2220" t="s">
        <v>38</v>
      </c>
      <c r="R2220" t="s">
        <v>1881</v>
      </c>
      <c r="S2220" t="s">
        <v>9923</v>
      </c>
      <c r="T2220" t="s">
        <v>9982</v>
      </c>
      <c r="U2220" t="s">
        <v>9273</v>
      </c>
      <c r="V2220" t="s">
        <v>9273</v>
      </c>
      <c r="W2220" t="s">
        <v>37</v>
      </c>
      <c r="X2220" t="s">
        <v>37</v>
      </c>
      <c r="Y2220" t="s">
        <v>37</v>
      </c>
      <c r="Z2220" t="s">
        <v>9983</v>
      </c>
      <c r="AA2220" t="s">
        <v>44</v>
      </c>
      <c r="AB2220" t="s">
        <v>44</v>
      </c>
      <c r="AC2220" t="s">
        <v>45</v>
      </c>
      <c r="AD2220" t="s">
        <v>1847</v>
      </c>
      <c r="AE2220" t="s">
        <v>9171</v>
      </c>
      <c r="AF2220" t="s">
        <v>4994</v>
      </c>
      <c r="AG2220">
        <v>622380</v>
      </c>
      <c r="AH2220">
        <v>5.2</v>
      </c>
      <c r="AI2220">
        <v>5.2</v>
      </c>
    </row>
    <row r="2221" spans="1:35" ht="16.850000000000001" customHeight="1">
      <c r="A2221" s="65" t="str">
        <f>IF(L2221="","",IF(COUNTIF(Wip!K:K,L2221)=0,IF(W2221="","KGB","KBB"),IF(AND(_xlfn.IFNA(VLOOKUP(L2221,Wip!K:M,3,0),"")="Y",Q2221="MTCAPPLYCONF"),"On Hold",IF(W2221="","KGB","KBB"))))</f>
        <v>KGB</v>
      </c>
      <c r="B2221" s="65" t="str">
        <f>IF(A2221="on hold", "on hold",
 IF(A2221="KGB", "Standard Shipment",
  IF(IFERROR(IFERROR(VLOOKUP(L2221, List!D:J, 7, 0), VLOOKUP(L2221&amp;"", List!D:J, 7, 0)), 0)=0,
   IF(IFERROR(IFERROR(VLOOKUP(L2221, 'CND List'!$A:$C, 3, 0), VLOOKUP(L2221&amp;"", 'CND List'!$A:$C, 3, 0)), 0)=0,
    IF(A2221="KBB", "-", ""),
    IFERROR(VLOOKUP(L2221, 'CND List'!$A:$C, 3, 0), VLOOKUP(L2221&amp;"", 'CND List'!$A:$C, 3, 0))
   ),
   IFERROR(VLOOKUP(L2221, List!D:J, 7, 0), VLOOKUP(L2221&amp;"", List!D:J, 7, 0))
  )
 )
)</f>
        <v>Standard Shipment</v>
      </c>
      <c r="C2221" s="66" t="str">
        <f t="shared" si="35"/>
        <v>Standard Shipment</v>
      </c>
      <c r="D2221" s="67" t="str">
        <f ca="1">IF(C2221="Local Scrap","Closed",IFERROR(IF(A2221="kgb","Closed",IF(MID(C2221,5,1)="Q","Closed",LOOKUP(TODAY()-W2221, {0,31,91,181,366}, {"0-30天","31-90天","91-180天","181-365天","365天以上"}))), LOOKUP(TODAY()-Z2221, {0,31,91,181,366}, {"0-30天","31-90天","91-180天","181-365天","365天以上"})))</f>
        <v>Closed</v>
      </c>
      <c r="E2221" s="67" t="str" cm="1">
        <f t="array" ref="E2221">IF(A2221&lt;&gt;"kbb", "", IF(IFERROR(VALUE(V2221), 0)=MAX(INDEX(($A$2:$A$4929="kbb")*($L$2:$L$4929=L2221)*IFERROR(VALUE($V$2:$V$4929), 0), 0)), "最新", "歷史重複"))</f>
        <v/>
      </c>
      <c r="F2221" t="s">
        <v>9870</v>
      </c>
      <c r="G2221" t="s">
        <v>29</v>
      </c>
      <c r="H2221" t="s">
        <v>30</v>
      </c>
      <c r="I2221" t="s">
        <v>6154</v>
      </c>
      <c r="J2221" t="s">
        <v>9871</v>
      </c>
      <c r="K2221" t="s">
        <v>9872</v>
      </c>
      <c r="L2221" t="s">
        <v>9984</v>
      </c>
      <c r="M2221" t="s">
        <v>9985</v>
      </c>
      <c r="N2221" t="s">
        <v>1671</v>
      </c>
      <c r="O2221" t="s">
        <v>37</v>
      </c>
      <c r="P2221" t="s">
        <v>9986</v>
      </c>
      <c r="Q2221" t="s">
        <v>38</v>
      </c>
      <c r="R2221" t="s">
        <v>1881</v>
      </c>
      <c r="S2221" t="s">
        <v>9923</v>
      </c>
      <c r="T2221" t="s">
        <v>9987</v>
      </c>
      <c r="U2221" t="s">
        <v>9273</v>
      </c>
      <c r="V2221" t="s">
        <v>9273</v>
      </c>
      <c r="W2221" t="s">
        <v>37</v>
      </c>
      <c r="X2221" t="s">
        <v>37</v>
      </c>
      <c r="Y2221" t="s">
        <v>37</v>
      </c>
      <c r="Z2221" t="s">
        <v>9988</v>
      </c>
      <c r="AA2221" t="s">
        <v>44</v>
      </c>
      <c r="AB2221" t="s">
        <v>44</v>
      </c>
      <c r="AC2221" t="s">
        <v>45</v>
      </c>
      <c r="AD2221" t="s">
        <v>1539</v>
      </c>
      <c r="AE2221" t="s">
        <v>9171</v>
      </c>
      <c r="AF2221" t="s">
        <v>2526</v>
      </c>
      <c r="AG2221">
        <v>622380</v>
      </c>
      <c r="AH2221">
        <v>4.8</v>
      </c>
      <c r="AI2221">
        <v>4.8</v>
      </c>
    </row>
    <row r="2222" spans="1:35" ht="16.850000000000001" customHeight="1">
      <c r="A2222" s="65" t="str">
        <f>IF(L2222="","",IF(COUNTIF(Wip!K:K,L2222)=0,IF(W2222="","KGB","KBB"),IF(AND(_xlfn.IFNA(VLOOKUP(L2222,Wip!K:M,3,0),"")="Y",Q2222="MTCAPPLYCONF"),"On Hold",IF(W2222="","KGB","KBB"))))</f>
        <v>KGB</v>
      </c>
      <c r="B2222" s="65" t="str">
        <f>IF(A2222="on hold", "on hold",
 IF(A2222="KGB", "Standard Shipment",
  IF(IFERROR(IFERROR(VLOOKUP(L2222, List!D:J, 7, 0), VLOOKUP(L2222&amp;"", List!D:J, 7, 0)), 0)=0,
   IF(IFERROR(IFERROR(VLOOKUP(L2222, 'CND List'!$A:$C, 3, 0), VLOOKUP(L2222&amp;"", 'CND List'!$A:$C, 3, 0)), 0)=0,
    IF(A2222="KBB", "-", ""),
    IFERROR(VLOOKUP(L2222, 'CND List'!$A:$C, 3, 0), VLOOKUP(L2222&amp;"", 'CND List'!$A:$C, 3, 0))
   ),
   IFERROR(VLOOKUP(L2222, List!D:J, 7, 0), VLOOKUP(L2222&amp;"", List!D:J, 7, 0))
  )
 )
)</f>
        <v>Standard Shipment</v>
      </c>
      <c r="C2222" s="66" t="str">
        <f t="shared" si="35"/>
        <v>Standard Shipment</v>
      </c>
      <c r="D2222" s="67" t="str">
        <f ca="1">IF(C2222="Local Scrap","Closed",IFERROR(IF(A2222="kgb","Closed",IF(MID(C2222,5,1)="Q","Closed",LOOKUP(TODAY()-W2222, {0,31,91,181,366}, {"0-30天","31-90天","91-180天","181-365天","365天以上"}))), LOOKUP(TODAY()-Z2222, {0,31,91,181,366}, {"0-30天","31-90天","91-180天","181-365天","365天以上"})))</f>
        <v>Closed</v>
      </c>
      <c r="E2222" s="67" t="str" cm="1">
        <f t="array" ref="E2222">IF(A2222&lt;&gt;"kbb", "", IF(IFERROR(VALUE(V2222), 0)=MAX(INDEX(($A$2:$A$4929="kbb")*($L$2:$L$4929=L2222)*IFERROR(VALUE($V$2:$V$4929), 0), 0)), "最新", "歷史重複"))</f>
        <v/>
      </c>
      <c r="F2222" t="s">
        <v>9870</v>
      </c>
      <c r="G2222" t="s">
        <v>29</v>
      </c>
      <c r="H2222" t="s">
        <v>30</v>
      </c>
      <c r="I2222" t="s">
        <v>6154</v>
      </c>
      <c r="J2222" t="s">
        <v>9871</v>
      </c>
      <c r="K2222" t="s">
        <v>9872</v>
      </c>
      <c r="L2222" t="s">
        <v>9989</v>
      </c>
      <c r="M2222" t="s">
        <v>9103</v>
      </c>
      <c r="N2222" t="s">
        <v>8811</v>
      </c>
      <c r="O2222" t="s">
        <v>37</v>
      </c>
      <c r="P2222" t="s">
        <v>9990</v>
      </c>
      <c r="Q2222" t="s">
        <v>38</v>
      </c>
      <c r="R2222" t="s">
        <v>1881</v>
      </c>
      <c r="S2222" t="s">
        <v>9923</v>
      </c>
      <c r="T2222" t="s">
        <v>9991</v>
      </c>
      <c r="U2222" t="s">
        <v>9180</v>
      </c>
      <c r="V2222" t="s">
        <v>9180</v>
      </c>
      <c r="W2222" t="s">
        <v>37</v>
      </c>
      <c r="X2222" t="s">
        <v>37</v>
      </c>
      <c r="Y2222" t="s">
        <v>37</v>
      </c>
      <c r="Z2222" t="s">
        <v>9992</v>
      </c>
      <c r="AA2222" t="s">
        <v>44</v>
      </c>
      <c r="AB2222" t="s">
        <v>44</v>
      </c>
      <c r="AC2222" t="s">
        <v>45</v>
      </c>
      <c r="AD2222" t="s">
        <v>1847</v>
      </c>
      <c r="AE2222" t="s">
        <v>9182</v>
      </c>
      <c r="AF2222" t="s">
        <v>1918</v>
      </c>
      <c r="AG2222">
        <v>622432</v>
      </c>
      <c r="AH2222">
        <v>3.5</v>
      </c>
      <c r="AI2222">
        <v>3.5</v>
      </c>
    </row>
    <row r="2223" spans="1:35" ht="16.850000000000001" customHeight="1">
      <c r="A2223" s="65" t="str">
        <f>IF(L2223="","",IF(COUNTIF(Wip!K:K,L2223)=0,IF(W2223="","KGB","KBB"),IF(AND(_xlfn.IFNA(VLOOKUP(L2223,Wip!K:M,3,0),"")="Y",Q2223="MTCAPPLYCONF"),"On Hold",IF(W2223="","KGB","KBB"))))</f>
        <v>KGB</v>
      </c>
      <c r="B2223" s="65" t="str">
        <f>IF(A2223="on hold", "on hold",
 IF(A2223="KGB", "Standard Shipment",
  IF(IFERROR(IFERROR(VLOOKUP(L2223, List!D:J, 7, 0), VLOOKUP(L2223&amp;"", List!D:J, 7, 0)), 0)=0,
   IF(IFERROR(IFERROR(VLOOKUP(L2223, 'CND List'!$A:$C, 3, 0), VLOOKUP(L2223&amp;"", 'CND List'!$A:$C, 3, 0)), 0)=0,
    IF(A2223="KBB", "-", ""),
    IFERROR(VLOOKUP(L2223, 'CND List'!$A:$C, 3, 0), VLOOKUP(L2223&amp;"", 'CND List'!$A:$C, 3, 0))
   ),
   IFERROR(VLOOKUP(L2223, List!D:J, 7, 0), VLOOKUP(L2223&amp;"", List!D:J, 7, 0))
  )
 )
)</f>
        <v>Standard Shipment</v>
      </c>
      <c r="C2223" s="66" t="str">
        <f t="shared" si="35"/>
        <v>Standard Shipment</v>
      </c>
      <c r="D2223" s="67" t="str">
        <f ca="1">IF(C2223="Local Scrap","Closed",IFERROR(IF(A2223="kgb","Closed",IF(MID(C2223,5,1)="Q","Closed",LOOKUP(TODAY()-W2223, {0,31,91,181,366}, {"0-30天","31-90天","91-180天","181-365天","365天以上"}))), LOOKUP(TODAY()-Z2223, {0,31,91,181,366}, {"0-30天","31-90天","91-180天","181-365天","365天以上"})))</f>
        <v>Closed</v>
      </c>
      <c r="E2223" s="67" t="str" cm="1">
        <f t="array" ref="E2223">IF(A2223&lt;&gt;"kbb", "", IF(IFERROR(VALUE(V2223), 0)=MAX(INDEX(($A$2:$A$4929="kbb")*($L$2:$L$4929=L2223)*IFERROR(VALUE($V$2:$V$4929), 0), 0)), "最新", "歷史重複"))</f>
        <v/>
      </c>
      <c r="F2223" t="s">
        <v>9870</v>
      </c>
      <c r="G2223" t="s">
        <v>29</v>
      </c>
      <c r="H2223" t="s">
        <v>30</v>
      </c>
      <c r="I2223" t="s">
        <v>6154</v>
      </c>
      <c r="J2223" t="s">
        <v>9871</v>
      </c>
      <c r="K2223" t="s">
        <v>9872</v>
      </c>
      <c r="L2223" t="s">
        <v>9993</v>
      </c>
      <c r="M2223" t="s">
        <v>9994</v>
      </c>
      <c r="N2223" t="s">
        <v>2087</v>
      </c>
      <c r="O2223" t="s">
        <v>37</v>
      </c>
      <c r="P2223" t="s">
        <v>9995</v>
      </c>
      <c r="Q2223" t="s">
        <v>38</v>
      </c>
      <c r="R2223" t="s">
        <v>1881</v>
      </c>
      <c r="S2223" t="s">
        <v>9923</v>
      </c>
      <c r="T2223" t="s">
        <v>9996</v>
      </c>
      <c r="U2223" t="s">
        <v>9376</v>
      </c>
      <c r="V2223" t="s">
        <v>9376</v>
      </c>
      <c r="W2223" t="s">
        <v>37</v>
      </c>
      <c r="X2223" t="s">
        <v>37</v>
      </c>
      <c r="Y2223" t="s">
        <v>37</v>
      </c>
      <c r="Z2223" t="s">
        <v>9997</v>
      </c>
      <c r="AA2223" t="s">
        <v>44</v>
      </c>
      <c r="AB2223" t="s">
        <v>44</v>
      </c>
      <c r="AC2223" t="s">
        <v>45</v>
      </c>
      <c r="AD2223" t="s">
        <v>1847</v>
      </c>
      <c r="AE2223" t="s">
        <v>9155</v>
      </c>
      <c r="AF2223" t="s">
        <v>4927</v>
      </c>
      <c r="AG2223">
        <v>622400</v>
      </c>
      <c r="AH2223">
        <v>4.4000000000000004</v>
      </c>
      <c r="AI2223">
        <v>4.4000000000000004</v>
      </c>
    </row>
    <row r="2224" spans="1:35" ht="16.850000000000001" customHeight="1">
      <c r="A2224" s="65" t="str">
        <f>IF(L2224="","",IF(COUNTIF(Wip!K:K,L2224)=0,IF(W2224="","KGB","KBB"),IF(AND(_xlfn.IFNA(VLOOKUP(L2224,Wip!K:M,3,0),"")="Y",Q2224="MTCAPPLYCONF"),"On Hold",IF(W2224="","KGB","KBB"))))</f>
        <v>On Hold</v>
      </c>
      <c r="B2224" s="65" t="str">
        <f>IF(A2224="on hold", "on hold",
 IF(A2224="KGB", "Standard Shipment",
  IF(IFERROR(IFERROR(VLOOKUP(L2224, List!D:J, 7, 0), VLOOKUP(L2224&amp;"", List!D:J, 7, 0)), 0)=0,
   IF(IFERROR(IFERROR(VLOOKUP(L2224, 'CND List'!$A:$C, 3, 0), VLOOKUP(L2224&amp;"", 'CND List'!$A:$C, 3, 0)), 0)=0,
    IF(A2224="KBB", "-", ""),
    IFERROR(VLOOKUP(L2224, 'CND List'!$A:$C, 3, 0), VLOOKUP(L2224&amp;"", 'CND List'!$A:$C, 3, 0))
   ),
   IFERROR(VLOOKUP(L2224, List!D:J, 7, 0), VLOOKUP(L2224&amp;"", List!D:J, 7, 0))
  )
 )
)</f>
        <v>on hold</v>
      </c>
      <c r="C2224" s="66" t="str">
        <f t="shared" si="35"/>
        <v>on hold</v>
      </c>
      <c r="D2224" s="67" t="str">
        <f ca="1">IF(C2224="Local Scrap","Closed",IFERROR(IF(A2224="kgb","Closed",IF(MID(C2224,5,1)="Q","Closed",LOOKUP(TODAY()-W2224, {0,31,91,181,366}, {"0-30天","31-90天","91-180天","181-365天","365天以上"}))), LOOKUP(TODAY()-Z2224, {0,31,91,181,366}, {"0-30天","31-90天","91-180天","181-365天","365天以上"})))</f>
        <v>91-180天</v>
      </c>
      <c r="E2224" s="67" t="str" cm="1">
        <f t="array" ref="E2224">IF(A2224&lt;&gt;"kbb", "", IF(IFERROR(VALUE(V2224), 0)=MAX(INDEX(($A$2:$A$4929="kbb")*($L$2:$L$4929=L2224)*IFERROR(VALUE($V$2:$V$4929), 0), 0)), "最新", "歷史重複"))</f>
        <v/>
      </c>
      <c r="F2224" t="s">
        <v>9870</v>
      </c>
      <c r="G2224" t="s">
        <v>29</v>
      </c>
      <c r="H2224" t="s">
        <v>30</v>
      </c>
      <c r="I2224" t="s">
        <v>6154</v>
      </c>
      <c r="J2224" t="s">
        <v>9871</v>
      </c>
      <c r="K2224" t="s">
        <v>9872</v>
      </c>
      <c r="L2224" t="s">
        <v>9998</v>
      </c>
      <c r="M2224" t="s">
        <v>1670</v>
      </c>
      <c r="N2224" t="s">
        <v>1671</v>
      </c>
      <c r="O2224" t="s">
        <v>37</v>
      </c>
      <c r="P2224" t="s">
        <v>9998</v>
      </c>
      <c r="Q2224" t="s">
        <v>2309</v>
      </c>
      <c r="R2224" t="s">
        <v>1881</v>
      </c>
      <c r="S2224" t="s">
        <v>9923</v>
      </c>
      <c r="T2224" t="s">
        <v>37</v>
      </c>
      <c r="U2224" t="s">
        <v>37</v>
      </c>
      <c r="V2224" t="s">
        <v>37</v>
      </c>
      <c r="W2224" t="s">
        <v>37</v>
      </c>
      <c r="X2224" t="s">
        <v>37</v>
      </c>
      <c r="Y2224" t="s">
        <v>37</v>
      </c>
      <c r="Z2224" t="s">
        <v>9999</v>
      </c>
      <c r="AA2224" t="s">
        <v>44</v>
      </c>
      <c r="AB2224" t="s">
        <v>44</v>
      </c>
      <c r="AC2224" t="s">
        <v>45</v>
      </c>
      <c r="AD2224" t="s">
        <v>1539</v>
      </c>
      <c r="AE2224" t="s">
        <v>37</v>
      </c>
      <c r="AF2224" t="s">
        <v>37</v>
      </c>
      <c r="AG2224" t="s">
        <v>37</v>
      </c>
      <c r="AH2224" t="s">
        <v>37</v>
      </c>
      <c r="AI2224" t="s">
        <v>37</v>
      </c>
    </row>
    <row r="2225" spans="1:35" ht="16.850000000000001" customHeight="1">
      <c r="A2225" s="65" t="str">
        <f>IF(L2225="","",IF(COUNTIF(Wip!K:K,L2225)=0,IF(W2225="","KGB","KBB"),IF(AND(_xlfn.IFNA(VLOOKUP(L2225,Wip!K:M,3,0),"")="Y",Q2225="MTCAPPLYCONF"),"On Hold",IF(W2225="","KGB","KBB"))))</f>
        <v>KGB</v>
      </c>
      <c r="B2225" s="65" t="str">
        <f>IF(A2225="on hold", "on hold",
 IF(A2225="KGB", "Standard Shipment",
  IF(IFERROR(IFERROR(VLOOKUP(L2225, List!D:J, 7, 0), VLOOKUP(L2225&amp;"", List!D:J, 7, 0)), 0)=0,
   IF(IFERROR(IFERROR(VLOOKUP(L2225, 'CND List'!$A:$C, 3, 0), VLOOKUP(L2225&amp;"", 'CND List'!$A:$C, 3, 0)), 0)=0,
    IF(A2225="KBB", "-", ""),
    IFERROR(VLOOKUP(L2225, 'CND List'!$A:$C, 3, 0), VLOOKUP(L2225&amp;"", 'CND List'!$A:$C, 3, 0))
   ),
   IFERROR(VLOOKUP(L2225, List!D:J, 7, 0), VLOOKUP(L2225&amp;"", List!D:J, 7, 0))
  )
 )
)</f>
        <v>Standard Shipment</v>
      </c>
      <c r="C2225" s="66" t="str">
        <f t="shared" si="35"/>
        <v>Standard Shipment</v>
      </c>
      <c r="D2225" s="67" t="str">
        <f ca="1">IF(C2225="Local Scrap","Closed",IFERROR(IF(A2225="kgb","Closed",IF(MID(C2225,5,1)="Q","Closed",LOOKUP(TODAY()-W2225, {0,31,91,181,366}, {"0-30天","31-90天","91-180天","181-365天","365天以上"}))), LOOKUP(TODAY()-Z2225, {0,31,91,181,366}, {"0-30天","31-90天","91-180天","181-365天","365天以上"})))</f>
        <v>Closed</v>
      </c>
      <c r="E2225" s="67" t="str" cm="1">
        <f t="array" ref="E2225">IF(A2225&lt;&gt;"kbb", "", IF(IFERROR(VALUE(V2225), 0)=MAX(INDEX(($A$2:$A$4929="kbb")*($L$2:$L$4929=L2225)*IFERROR(VALUE($V$2:$V$4929), 0), 0)), "最新", "歷史重複"))</f>
        <v/>
      </c>
      <c r="F2225" t="s">
        <v>9870</v>
      </c>
      <c r="G2225" t="s">
        <v>29</v>
      </c>
      <c r="H2225" t="s">
        <v>30</v>
      </c>
      <c r="I2225" t="s">
        <v>6154</v>
      </c>
      <c r="J2225" t="s">
        <v>9871</v>
      </c>
      <c r="K2225" t="s">
        <v>9872</v>
      </c>
      <c r="L2225" t="s">
        <v>10000</v>
      </c>
      <c r="M2225" t="s">
        <v>8810</v>
      </c>
      <c r="N2225" t="s">
        <v>8811</v>
      </c>
      <c r="O2225" t="s">
        <v>37</v>
      </c>
      <c r="P2225" t="s">
        <v>10001</v>
      </c>
      <c r="Q2225" t="s">
        <v>38</v>
      </c>
      <c r="R2225" t="s">
        <v>1881</v>
      </c>
      <c r="S2225" t="s">
        <v>9923</v>
      </c>
      <c r="T2225" t="s">
        <v>10002</v>
      </c>
      <c r="U2225" t="s">
        <v>9273</v>
      </c>
      <c r="V2225" t="s">
        <v>9169</v>
      </c>
      <c r="W2225" t="s">
        <v>37</v>
      </c>
      <c r="X2225" t="s">
        <v>37</v>
      </c>
      <c r="Y2225" t="s">
        <v>37</v>
      </c>
      <c r="Z2225" t="s">
        <v>10003</v>
      </c>
      <c r="AA2225" t="s">
        <v>44</v>
      </c>
      <c r="AB2225" t="s">
        <v>44</v>
      </c>
      <c r="AC2225" t="s">
        <v>45</v>
      </c>
      <c r="AD2225" t="s">
        <v>1847</v>
      </c>
      <c r="AE2225" t="s">
        <v>9171</v>
      </c>
      <c r="AF2225" t="s">
        <v>4994</v>
      </c>
      <c r="AG2225">
        <v>622380</v>
      </c>
      <c r="AH2225">
        <v>5.2</v>
      </c>
      <c r="AI2225">
        <v>5.2</v>
      </c>
    </row>
    <row r="2226" spans="1:35" ht="16.850000000000001" customHeight="1">
      <c r="A2226" s="65" t="str">
        <f>IF(L2226="","",IF(COUNTIF(Wip!K:K,L2226)=0,IF(W2226="","KGB","KBB"),IF(AND(_xlfn.IFNA(VLOOKUP(L2226,Wip!K:M,3,0),"")="Y",Q2226="MTCAPPLYCONF"),"On Hold",IF(W2226="","KGB","KBB"))))</f>
        <v>KGB</v>
      </c>
      <c r="B2226" s="65" t="str">
        <f>IF(A2226="on hold", "on hold",
 IF(A2226="KGB", "Standard Shipment",
  IF(IFERROR(IFERROR(VLOOKUP(L2226, List!D:J, 7, 0), VLOOKUP(L2226&amp;"", List!D:J, 7, 0)), 0)=0,
   IF(IFERROR(IFERROR(VLOOKUP(L2226, 'CND List'!$A:$C, 3, 0), VLOOKUP(L2226&amp;"", 'CND List'!$A:$C, 3, 0)), 0)=0,
    IF(A2226="KBB", "-", ""),
    IFERROR(VLOOKUP(L2226, 'CND List'!$A:$C, 3, 0), VLOOKUP(L2226&amp;"", 'CND List'!$A:$C, 3, 0))
   ),
   IFERROR(VLOOKUP(L2226, List!D:J, 7, 0), VLOOKUP(L2226&amp;"", List!D:J, 7, 0))
  )
 )
)</f>
        <v>Standard Shipment</v>
      </c>
      <c r="C2226" s="66" t="str">
        <f t="shared" si="35"/>
        <v>Standard Shipment</v>
      </c>
      <c r="D2226" s="67" t="str">
        <f ca="1">IF(C2226="Local Scrap","Closed",IFERROR(IF(A2226="kgb","Closed",IF(MID(C2226,5,1)="Q","Closed",LOOKUP(TODAY()-W2226, {0,31,91,181,366}, {"0-30天","31-90天","91-180天","181-365天","365天以上"}))), LOOKUP(TODAY()-Z2226, {0,31,91,181,366}, {"0-30天","31-90天","91-180天","181-365天","365天以上"})))</f>
        <v>Closed</v>
      </c>
      <c r="E2226" s="67" t="str" cm="1">
        <f t="array" ref="E2226">IF(A2226&lt;&gt;"kbb", "", IF(IFERROR(VALUE(V2226), 0)=MAX(INDEX(($A$2:$A$4929="kbb")*($L$2:$L$4929=L2226)*IFERROR(VALUE($V$2:$V$4929), 0), 0)), "最新", "歷史重複"))</f>
        <v/>
      </c>
      <c r="F2226" t="s">
        <v>9870</v>
      </c>
      <c r="G2226" t="s">
        <v>29</v>
      </c>
      <c r="H2226" t="s">
        <v>30</v>
      </c>
      <c r="I2226" t="s">
        <v>6154</v>
      </c>
      <c r="J2226" t="s">
        <v>9871</v>
      </c>
      <c r="K2226" t="s">
        <v>9872</v>
      </c>
      <c r="L2226" t="s">
        <v>10004</v>
      </c>
      <c r="M2226" t="s">
        <v>4205</v>
      </c>
      <c r="N2226" t="s">
        <v>1858</v>
      </c>
      <c r="O2226" t="s">
        <v>37</v>
      </c>
      <c r="P2226" t="s">
        <v>10005</v>
      </c>
      <c r="Q2226" t="s">
        <v>38</v>
      </c>
      <c r="R2226" t="s">
        <v>1881</v>
      </c>
      <c r="S2226" t="s">
        <v>9923</v>
      </c>
      <c r="T2226" t="s">
        <v>10006</v>
      </c>
      <c r="U2226" t="s">
        <v>9732</v>
      </c>
      <c r="V2226" t="s">
        <v>9732</v>
      </c>
      <c r="W2226" t="s">
        <v>37</v>
      </c>
      <c r="X2226" t="s">
        <v>37</v>
      </c>
      <c r="Y2226" t="s">
        <v>37</v>
      </c>
      <c r="Z2226" t="s">
        <v>10007</v>
      </c>
      <c r="AA2226" t="s">
        <v>44</v>
      </c>
      <c r="AB2226" t="s">
        <v>44</v>
      </c>
      <c r="AC2226" t="s">
        <v>45</v>
      </c>
      <c r="AD2226" t="s">
        <v>1302</v>
      </c>
      <c r="AE2226" t="s">
        <v>9116</v>
      </c>
      <c r="AF2226" t="s">
        <v>2122</v>
      </c>
      <c r="AG2226">
        <v>622367</v>
      </c>
      <c r="AH2226">
        <v>5.9</v>
      </c>
      <c r="AI2226">
        <v>5.9</v>
      </c>
    </row>
    <row r="2227" spans="1:35" ht="16.850000000000001" customHeight="1">
      <c r="A2227" s="65" t="str">
        <f>IF(L2227="","",IF(COUNTIF(Wip!K:K,L2227)=0,IF(W2227="","KGB","KBB"),IF(AND(_xlfn.IFNA(VLOOKUP(L2227,Wip!K:M,3,0),"")="Y",Q2227="MTCAPPLYCONF"),"On Hold",IF(W2227="","KGB","KBB"))))</f>
        <v>KGB</v>
      </c>
      <c r="B2227" s="65" t="str">
        <f>IF(A2227="on hold", "on hold",
 IF(A2227="KGB", "Standard Shipment",
  IF(IFERROR(IFERROR(VLOOKUP(L2227, List!D:J, 7, 0), VLOOKUP(L2227&amp;"", List!D:J, 7, 0)), 0)=0,
   IF(IFERROR(IFERROR(VLOOKUP(L2227, 'CND List'!$A:$C, 3, 0), VLOOKUP(L2227&amp;"", 'CND List'!$A:$C, 3, 0)), 0)=0,
    IF(A2227="KBB", "-", ""),
    IFERROR(VLOOKUP(L2227, 'CND List'!$A:$C, 3, 0), VLOOKUP(L2227&amp;"", 'CND List'!$A:$C, 3, 0))
   ),
   IFERROR(VLOOKUP(L2227, List!D:J, 7, 0), VLOOKUP(L2227&amp;"", List!D:J, 7, 0))
  )
 )
)</f>
        <v>Standard Shipment</v>
      </c>
      <c r="C2227" s="66" t="str">
        <f t="shared" si="35"/>
        <v>Standard Shipment</v>
      </c>
      <c r="D2227" s="67" t="str">
        <f ca="1">IF(C2227="Local Scrap","Closed",IFERROR(IF(A2227="kgb","Closed",IF(MID(C2227,5,1)="Q","Closed",LOOKUP(TODAY()-W2227, {0,31,91,181,366}, {"0-30天","31-90天","91-180天","181-365天","365天以上"}))), LOOKUP(TODAY()-Z2227, {0,31,91,181,366}, {"0-30天","31-90天","91-180天","181-365天","365天以上"})))</f>
        <v>Closed</v>
      </c>
      <c r="E2227" s="67" t="str" cm="1">
        <f t="array" ref="E2227">IF(A2227&lt;&gt;"kbb", "", IF(IFERROR(VALUE(V2227), 0)=MAX(INDEX(($A$2:$A$4929="kbb")*($L$2:$L$4929=L2227)*IFERROR(VALUE($V$2:$V$4929), 0), 0)), "最新", "歷史重複"))</f>
        <v/>
      </c>
      <c r="F2227" t="s">
        <v>9870</v>
      </c>
      <c r="G2227" t="s">
        <v>29</v>
      </c>
      <c r="H2227" t="s">
        <v>30</v>
      </c>
      <c r="I2227" t="s">
        <v>6154</v>
      </c>
      <c r="J2227" t="s">
        <v>9871</v>
      </c>
      <c r="K2227" t="s">
        <v>9872</v>
      </c>
      <c r="L2227" t="s">
        <v>10008</v>
      </c>
      <c r="M2227" t="s">
        <v>9945</v>
      </c>
      <c r="N2227" t="s">
        <v>2450</v>
      </c>
      <c r="O2227" t="s">
        <v>37</v>
      </c>
      <c r="P2227" t="s">
        <v>10009</v>
      </c>
      <c r="Q2227" t="s">
        <v>38</v>
      </c>
      <c r="R2227" t="s">
        <v>1881</v>
      </c>
      <c r="S2227" t="s">
        <v>9923</v>
      </c>
      <c r="T2227" t="s">
        <v>10010</v>
      </c>
      <c r="U2227" t="s">
        <v>9169</v>
      </c>
      <c r="V2227" t="s">
        <v>9169</v>
      </c>
      <c r="W2227" t="s">
        <v>37</v>
      </c>
      <c r="X2227" t="s">
        <v>37</v>
      </c>
      <c r="Y2227" t="s">
        <v>37</v>
      </c>
      <c r="Z2227" t="s">
        <v>10011</v>
      </c>
      <c r="AA2227" t="s">
        <v>44</v>
      </c>
      <c r="AB2227" t="s">
        <v>44</v>
      </c>
      <c r="AC2227" t="s">
        <v>45</v>
      </c>
      <c r="AD2227" t="s">
        <v>1302</v>
      </c>
      <c r="AE2227" t="s">
        <v>9171</v>
      </c>
      <c r="AF2227" t="s">
        <v>1730</v>
      </c>
      <c r="AG2227">
        <v>622380</v>
      </c>
      <c r="AH2227">
        <v>4.8</v>
      </c>
      <c r="AI2227">
        <v>4.8</v>
      </c>
    </row>
    <row r="2228" spans="1:35" ht="16.850000000000001" customHeight="1">
      <c r="A2228" s="65" t="str">
        <f>IF(L2228="","",IF(COUNTIF(Wip!K:K,L2228)=0,IF(W2228="","KGB","KBB"),IF(AND(_xlfn.IFNA(VLOOKUP(L2228,Wip!K:M,3,0),"")="Y",Q2228="MTCAPPLYCONF"),"On Hold",IF(W2228="","KGB","KBB"))))</f>
        <v>KBB</v>
      </c>
      <c r="B2228" s="65">
        <f>IF(A2228="on hold", "on hold",
 IF(A2228="KGB", "Standard Shipment",
  IF(IFERROR(IFERROR(VLOOKUP(L2228, List!D:J, 7, 0), VLOOKUP(L2228&amp;"", List!D:J, 7, 0)), 0)=0,
   IF(IFERROR(IFERROR(VLOOKUP(L2228, 'CND List'!$A:$C, 3, 0), VLOOKUP(L2228&amp;"", 'CND List'!$A:$C, 3, 0)), 0)=0,
    IF(A2228="KBB", "-", ""),
    IFERROR(VLOOKUP(L2228, 'CND List'!$A:$C, 3, 0), VLOOKUP(L2228&amp;"", 'CND List'!$A:$C, 3, 0))
   ),
   IFERROR(VLOOKUP(L2228, List!D:J, 7, 0), VLOOKUP(L2228&amp;"", List!D:J, 7, 0))
  )
 )
)</f>
        <v>46297</v>
      </c>
      <c r="C2228" s="66" t="str">
        <f t="shared" si="35"/>
        <v>2026Q4</v>
      </c>
      <c r="D2228" s="67" t="str">
        <f ca="1">IF(C2228="Local Scrap","Closed",IFERROR(IF(A2228="kgb","Closed",IF(MID(C2228,5,1)="Q","Closed",LOOKUP(TODAY()-W2228, {0,31,91,181,366}, {"0-30天","31-90天","91-180天","181-365天","365天以上"}))), LOOKUP(TODAY()-Z2228, {0,31,91,181,366}, {"0-30天","31-90天","91-180天","181-365天","365天以上"})))</f>
        <v>Closed</v>
      </c>
      <c r="E2228" s="67" t="str" cm="1">
        <f t="array" ref="E2228">IF(A2228&lt;&gt;"kbb", "", IF(IFERROR(VALUE(V2228), 0)=MAX(INDEX(($A$2:$A$4929="kbb")*($L$2:$L$4929=L2228)*IFERROR(VALUE($V$2:$V$4929), 0), 0)), "最新", "歷史重複"))</f>
        <v>最新</v>
      </c>
      <c r="F2228" t="s">
        <v>9870</v>
      </c>
      <c r="G2228" t="s">
        <v>29</v>
      </c>
      <c r="H2228" t="s">
        <v>30</v>
      </c>
      <c r="I2228" t="s">
        <v>6154</v>
      </c>
      <c r="J2228" t="s">
        <v>9871</v>
      </c>
      <c r="K2228" t="s">
        <v>9872</v>
      </c>
      <c r="L2228" t="s">
        <v>10012</v>
      </c>
      <c r="M2228" t="s">
        <v>2054</v>
      </c>
      <c r="N2228" t="s">
        <v>2055</v>
      </c>
      <c r="O2228" t="s">
        <v>37</v>
      </c>
      <c r="P2228" t="s">
        <v>10012</v>
      </c>
      <c r="Q2228" t="s">
        <v>38</v>
      </c>
      <c r="R2228" t="s">
        <v>39</v>
      </c>
      <c r="S2228" t="s">
        <v>9923</v>
      </c>
      <c r="T2228" t="s">
        <v>37</v>
      </c>
      <c r="U2228" t="s">
        <v>37</v>
      </c>
      <c r="V2228" t="s">
        <v>10013</v>
      </c>
      <c r="W2228" t="s">
        <v>517</v>
      </c>
      <c r="X2228" t="s">
        <v>114</v>
      </c>
      <c r="Y2228" t="s">
        <v>518</v>
      </c>
      <c r="Z2228" t="s">
        <v>10014</v>
      </c>
      <c r="AA2228" t="s">
        <v>44</v>
      </c>
      <c r="AB2228" t="s">
        <v>44</v>
      </c>
      <c r="AC2228" t="s">
        <v>117</v>
      </c>
      <c r="AD2228" t="s">
        <v>1288</v>
      </c>
      <c r="AE2228" t="s">
        <v>37</v>
      </c>
      <c r="AF2228" t="s">
        <v>37</v>
      </c>
      <c r="AG2228" t="s">
        <v>37</v>
      </c>
      <c r="AH2228" t="s">
        <v>37</v>
      </c>
      <c r="AI2228" t="s">
        <v>37</v>
      </c>
    </row>
    <row r="2229" spans="1:35" ht="16.850000000000001" customHeight="1">
      <c r="A2229" s="65" t="str">
        <f>IF(L2229="","",IF(COUNTIF(Wip!K:K,L2229)=0,IF(W2229="","KGB","KBB"),IF(AND(_xlfn.IFNA(VLOOKUP(L2229,Wip!K:M,3,0),"")="Y",Q2229="MTCAPPLYCONF"),"On Hold",IF(W2229="","KGB","KBB"))))</f>
        <v>On Hold</v>
      </c>
      <c r="B2229" s="65" t="str">
        <f>IF(A2229="on hold", "on hold",
 IF(A2229="KGB", "Standard Shipment",
  IF(IFERROR(IFERROR(VLOOKUP(L2229, List!D:J, 7, 0), VLOOKUP(L2229&amp;"", List!D:J, 7, 0)), 0)=0,
   IF(IFERROR(IFERROR(VLOOKUP(L2229, 'CND List'!$A:$C, 3, 0), VLOOKUP(L2229&amp;"", 'CND List'!$A:$C, 3, 0)), 0)=0,
    IF(A2229="KBB", "-", ""),
    IFERROR(VLOOKUP(L2229, 'CND List'!$A:$C, 3, 0), VLOOKUP(L2229&amp;"", 'CND List'!$A:$C, 3, 0))
   ),
   IFERROR(VLOOKUP(L2229, List!D:J, 7, 0), VLOOKUP(L2229&amp;"", List!D:J, 7, 0))
  )
 )
)</f>
        <v>on hold</v>
      </c>
      <c r="C2229" s="66" t="str">
        <f t="shared" si="35"/>
        <v>on hold</v>
      </c>
      <c r="D2229" s="67" t="str">
        <f ca="1">IF(C2229="Local Scrap","Closed",IFERROR(IF(A2229="kgb","Closed",IF(MID(C2229,5,1)="Q","Closed",LOOKUP(TODAY()-W2229, {0,31,91,181,366}, {"0-30天","31-90天","91-180天","181-365天","365天以上"}))), LOOKUP(TODAY()-Z2229, {0,31,91,181,366}, {"0-30天","31-90天","91-180天","181-365天","365天以上"})))</f>
        <v>91-180天</v>
      </c>
      <c r="E2229" s="67" t="str" cm="1">
        <f t="array" ref="E2229">IF(A2229&lt;&gt;"kbb", "", IF(IFERROR(VALUE(V2229), 0)=MAX(INDEX(($A$2:$A$4929="kbb")*($L$2:$L$4929=L2229)*IFERROR(VALUE($V$2:$V$4929), 0), 0)), "最新", "歷史重複"))</f>
        <v/>
      </c>
      <c r="F2229" t="s">
        <v>9870</v>
      </c>
      <c r="G2229" t="s">
        <v>29</v>
      </c>
      <c r="H2229" t="s">
        <v>30</v>
      </c>
      <c r="I2229" t="s">
        <v>6154</v>
      </c>
      <c r="J2229" t="s">
        <v>9871</v>
      </c>
      <c r="K2229" t="s">
        <v>9872</v>
      </c>
      <c r="L2229" t="s">
        <v>10015</v>
      </c>
      <c r="M2229" t="s">
        <v>2789</v>
      </c>
      <c r="N2229" t="s">
        <v>2223</v>
      </c>
      <c r="O2229" t="s">
        <v>37</v>
      </c>
      <c r="P2229" t="s">
        <v>10015</v>
      </c>
      <c r="Q2229" t="s">
        <v>2309</v>
      </c>
      <c r="R2229" t="s">
        <v>1881</v>
      </c>
      <c r="S2229" t="s">
        <v>9923</v>
      </c>
      <c r="T2229" t="s">
        <v>37</v>
      </c>
      <c r="U2229" t="s">
        <v>37</v>
      </c>
      <c r="V2229" t="s">
        <v>37</v>
      </c>
      <c r="W2229" t="s">
        <v>37</v>
      </c>
      <c r="X2229" t="s">
        <v>37</v>
      </c>
      <c r="Y2229" t="s">
        <v>37</v>
      </c>
      <c r="Z2229" t="s">
        <v>10016</v>
      </c>
      <c r="AA2229" t="s">
        <v>44</v>
      </c>
      <c r="AB2229" t="s">
        <v>44</v>
      </c>
      <c r="AC2229" t="s">
        <v>45</v>
      </c>
      <c r="AD2229" t="s">
        <v>1302</v>
      </c>
      <c r="AE2229" t="s">
        <v>37</v>
      </c>
      <c r="AF2229" t="s">
        <v>37</v>
      </c>
      <c r="AG2229" t="s">
        <v>37</v>
      </c>
      <c r="AH2229" t="s">
        <v>37</v>
      </c>
      <c r="AI2229" t="s">
        <v>37</v>
      </c>
    </row>
    <row r="2230" spans="1:35" ht="16.850000000000001" customHeight="1">
      <c r="A2230" s="65" t="str">
        <f>IF(L2230="","",IF(COUNTIF(Wip!K:K,L2230)=0,IF(W2230="","KGB","KBB"),IF(AND(_xlfn.IFNA(VLOOKUP(L2230,Wip!K:M,3,0),"")="Y",Q2230="MTCAPPLYCONF"),"On Hold",IF(W2230="","KGB","KBB"))))</f>
        <v>KGB</v>
      </c>
      <c r="B2230" s="65" t="str">
        <f>IF(A2230="on hold", "on hold",
 IF(A2230="KGB", "Standard Shipment",
  IF(IFERROR(IFERROR(VLOOKUP(L2230, List!D:J, 7, 0), VLOOKUP(L2230&amp;"", List!D:J, 7, 0)), 0)=0,
   IF(IFERROR(IFERROR(VLOOKUP(L2230, 'CND List'!$A:$C, 3, 0), VLOOKUP(L2230&amp;"", 'CND List'!$A:$C, 3, 0)), 0)=0,
    IF(A2230="KBB", "-", ""),
    IFERROR(VLOOKUP(L2230, 'CND List'!$A:$C, 3, 0), VLOOKUP(L2230&amp;"", 'CND List'!$A:$C, 3, 0))
   ),
   IFERROR(VLOOKUP(L2230, List!D:J, 7, 0), VLOOKUP(L2230&amp;"", List!D:J, 7, 0))
  )
 )
)</f>
        <v>Standard Shipment</v>
      </c>
      <c r="C2230" s="66" t="str">
        <f t="shared" si="35"/>
        <v>Standard Shipment</v>
      </c>
      <c r="D2230" s="67" t="str">
        <f ca="1">IF(C2230="Local Scrap","Closed",IFERROR(IF(A2230="kgb","Closed",IF(MID(C2230,5,1)="Q","Closed",LOOKUP(TODAY()-W2230, {0,31,91,181,366}, {"0-30天","31-90天","91-180天","181-365天","365天以上"}))), LOOKUP(TODAY()-Z2230, {0,31,91,181,366}, {"0-30天","31-90天","91-180天","181-365天","365天以上"})))</f>
        <v>Closed</v>
      </c>
      <c r="E2230" s="67" t="str" cm="1">
        <f t="array" ref="E2230">IF(A2230&lt;&gt;"kbb", "", IF(IFERROR(VALUE(V2230), 0)=MAX(INDEX(($A$2:$A$4929="kbb")*($L$2:$L$4929=L2230)*IFERROR(VALUE($V$2:$V$4929), 0), 0)), "最新", "歷史重複"))</f>
        <v/>
      </c>
      <c r="F2230" t="s">
        <v>9870</v>
      </c>
      <c r="G2230" t="s">
        <v>29</v>
      </c>
      <c r="H2230" t="s">
        <v>30</v>
      </c>
      <c r="I2230" t="s">
        <v>6154</v>
      </c>
      <c r="J2230" t="s">
        <v>9871</v>
      </c>
      <c r="K2230" t="s">
        <v>9872</v>
      </c>
      <c r="L2230" t="s">
        <v>10017</v>
      </c>
      <c r="M2230" t="s">
        <v>1428</v>
      </c>
      <c r="N2230" t="s">
        <v>1411</v>
      </c>
      <c r="O2230" t="s">
        <v>37</v>
      </c>
      <c r="P2230" t="s">
        <v>10018</v>
      </c>
      <c r="Q2230" t="s">
        <v>38</v>
      </c>
      <c r="R2230" t="s">
        <v>1881</v>
      </c>
      <c r="S2230" t="s">
        <v>10019</v>
      </c>
      <c r="T2230" t="s">
        <v>10020</v>
      </c>
      <c r="U2230" t="s">
        <v>9376</v>
      </c>
      <c r="V2230" t="s">
        <v>9376</v>
      </c>
      <c r="W2230" t="s">
        <v>37</v>
      </c>
      <c r="X2230" t="s">
        <v>37</v>
      </c>
      <c r="Y2230" t="s">
        <v>37</v>
      </c>
      <c r="Z2230" t="s">
        <v>10021</v>
      </c>
      <c r="AA2230" t="s">
        <v>44</v>
      </c>
      <c r="AB2230" t="s">
        <v>44</v>
      </c>
      <c r="AC2230" t="s">
        <v>45</v>
      </c>
      <c r="AD2230" t="s">
        <v>1257</v>
      </c>
      <c r="AE2230" t="s">
        <v>9151</v>
      </c>
      <c r="AF2230" t="s">
        <v>2317</v>
      </c>
      <c r="AG2230">
        <v>622400</v>
      </c>
      <c r="AH2230">
        <v>6.8</v>
      </c>
      <c r="AI2230">
        <v>6.8</v>
      </c>
    </row>
    <row r="2231" spans="1:35" ht="16.850000000000001" customHeight="1">
      <c r="A2231" s="65" t="str">
        <f>IF(L2231="","",IF(COUNTIF(Wip!K:K,L2231)=0,IF(W2231="","KGB","KBB"),IF(AND(_xlfn.IFNA(VLOOKUP(L2231,Wip!K:M,3,0),"")="Y",Q2231="MTCAPPLYCONF"),"On Hold",IF(W2231="","KGB","KBB"))))</f>
        <v>KGB</v>
      </c>
      <c r="B2231" s="65" t="str">
        <f>IF(A2231="on hold", "on hold",
 IF(A2231="KGB", "Standard Shipment",
  IF(IFERROR(IFERROR(VLOOKUP(L2231, List!D:J, 7, 0), VLOOKUP(L2231&amp;"", List!D:J, 7, 0)), 0)=0,
   IF(IFERROR(IFERROR(VLOOKUP(L2231, 'CND List'!$A:$C, 3, 0), VLOOKUP(L2231&amp;"", 'CND List'!$A:$C, 3, 0)), 0)=0,
    IF(A2231="KBB", "-", ""),
    IFERROR(VLOOKUP(L2231, 'CND List'!$A:$C, 3, 0), VLOOKUP(L2231&amp;"", 'CND List'!$A:$C, 3, 0))
   ),
   IFERROR(VLOOKUP(L2231, List!D:J, 7, 0), VLOOKUP(L2231&amp;"", List!D:J, 7, 0))
  )
 )
)</f>
        <v>Standard Shipment</v>
      </c>
      <c r="C2231" s="66" t="str">
        <f t="shared" si="35"/>
        <v>Standard Shipment</v>
      </c>
      <c r="D2231" s="67" t="str">
        <f ca="1">IF(C2231="Local Scrap","Closed",IFERROR(IF(A2231="kgb","Closed",IF(MID(C2231,5,1)="Q","Closed",LOOKUP(TODAY()-W2231, {0,31,91,181,366}, {"0-30天","31-90天","91-180天","181-365天","365天以上"}))), LOOKUP(TODAY()-Z2231, {0,31,91,181,366}, {"0-30天","31-90天","91-180天","181-365天","365天以上"})))</f>
        <v>Closed</v>
      </c>
      <c r="E2231" s="67" t="str" cm="1">
        <f t="array" ref="E2231">IF(A2231&lt;&gt;"kbb", "", IF(IFERROR(VALUE(V2231), 0)=MAX(INDEX(($A$2:$A$4929="kbb")*($L$2:$L$4929=L2231)*IFERROR(VALUE($V$2:$V$4929), 0), 0)), "最新", "歷史重複"))</f>
        <v/>
      </c>
      <c r="F2231" t="s">
        <v>9870</v>
      </c>
      <c r="G2231" t="s">
        <v>29</v>
      </c>
      <c r="H2231" t="s">
        <v>30</v>
      </c>
      <c r="I2231" t="s">
        <v>6154</v>
      </c>
      <c r="J2231" t="s">
        <v>9871</v>
      </c>
      <c r="K2231" t="s">
        <v>9872</v>
      </c>
      <c r="L2231" t="s">
        <v>10022</v>
      </c>
      <c r="M2231" t="s">
        <v>2359</v>
      </c>
      <c r="N2231" t="s">
        <v>2360</v>
      </c>
      <c r="O2231" t="s">
        <v>37</v>
      </c>
      <c r="P2231" t="s">
        <v>10023</v>
      </c>
      <c r="Q2231" t="s">
        <v>38</v>
      </c>
      <c r="R2231" t="s">
        <v>1881</v>
      </c>
      <c r="S2231" t="s">
        <v>10019</v>
      </c>
      <c r="T2231" t="s">
        <v>10024</v>
      </c>
      <c r="U2231" t="s">
        <v>9732</v>
      </c>
      <c r="V2231" t="s">
        <v>9732</v>
      </c>
      <c r="W2231" t="s">
        <v>37</v>
      </c>
      <c r="X2231" t="s">
        <v>37</v>
      </c>
      <c r="Y2231" t="s">
        <v>37</v>
      </c>
      <c r="Z2231" t="s">
        <v>10025</v>
      </c>
      <c r="AA2231" t="s">
        <v>44</v>
      </c>
      <c r="AB2231" t="s">
        <v>44</v>
      </c>
      <c r="AC2231" t="s">
        <v>45</v>
      </c>
      <c r="AD2231" t="s">
        <v>1532</v>
      </c>
      <c r="AE2231" t="s">
        <v>9543</v>
      </c>
      <c r="AF2231" t="s">
        <v>4994</v>
      </c>
      <c r="AG2231">
        <v>622367</v>
      </c>
      <c r="AH2231">
        <v>7.5</v>
      </c>
      <c r="AI2231">
        <v>2.2000000000000002</v>
      </c>
    </row>
    <row r="2232" spans="1:35" ht="16.850000000000001" customHeight="1">
      <c r="A2232" s="65" t="str">
        <f>IF(L2232="","",IF(COUNTIF(Wip!K:K,L2232)=0,IF(W2232="","KGB","KBB"),IF(AND(_xlfn.IFNA(VLOOKUP(L2232,Wip!K:M,3,0),"")="Y",Q2232="MTCAPPLYCONF"),"On Hold",IF(W2232="","KGB","KBB"))))</f>
        <v>KBB</v>
      </c>
      <c r="B2232" s="65">
        <f>IF(A2232="on hold", "on hold",
 IF(A2232="KGB", "Standard Shipment",
  IF(IFERROR(IFERROR(VLOOKUP(L2232, List!D:J, 7, 0), VLOOKUP(L2232&amp;"", List!D:J, 7, 0)), 0)=0,
   IF(IFERROR(IFERROR(VLOOKUP(L2232, 'CND List'!$A:$C, 3, 0), VLOOKUP(L2232&amp;"", 'CND List'!$A:$C, 3, 0)), 0)=0,
    IF(A2232="KBB", "-", ""),
    IFERROR(VLOOKUP(L2232, 'CND List'!$A:$C, 3, 0), VLOOKUP(L2232&amp;"", 'CND List'!$A:$C, 3, 0))
   ),
   IFERROR(VLOOKUP(L2232, List!D:J, 7, 0), VLOOKUP(L2232&amp;"", List!D:J, 7, 0))
  )
 )
)</f>
        <v>46297</v>
      </c>
      <c r="C2232" s="66" t="str">
        <f t="shared" si="35"/>
        <v>2026Q4</v>
      </c>
      <c r="D2232" s="67" t="str">
        <f ca="1">IF(C2232="Local Scrap","Closed",IFERROR(IF(A2232="kgb","Closed",IF(MID(C2232,5,1)="Q","Closed",LOOKUP(TODAY()-W2232, {0,31,91,181,366}, {"0-30天","31-90天","91-180天","181-365天","365天以上"}))), LOOKUP(TODAY()-Z2232, {0,31,91,181,366}, {"0-30天","31-90天","91-180天","181-365天","365天以上"})))</f>
        <v>Closed</v>
      </c>
      <c r="E2232" s="67" t="str" cm="1">
        <f t="array" ref="E2232">IF(A2232&lt;&gt;"kbb", "", IF(IFERROR(VALUE(V2232), 0)=MAX(INDEX(($A$2:$A$4929="kbb")*($L$2:$L$4929=L2232)*IFERROR(VALUE($V$2:$V$4929), 0), 0)), "最新", "歷史重複"))</f>
        <v>最新</v>
      </c>
      <c r="F2232" t="s">
        <v>9870</v>
      </c>
      <c r="G2232" t="s">
        <v>29</v>
      </c>
      <c r="H2232" t="s">
        <v>30</v>
      </c>
      <c r="I2232" t="s">
        <v>6154</v>
      </c>
      <c r="J2232" t="s">
        <v>9871</v>
      </c>
      <c r="K2232" t="s">
        <v>9872</v>
      </c>
      <c r="L2232" t="s">
        <v>10026</v>
      </c>
      <c r="M2232" t="s">
        <v>2536</v>
      </c>
      <c r="N2232" t="s">
        <v>1321</v>
      </c>
      <c r="O2232" t="s">
        <v>37</v>
      </c>
      <c r="P2232" t="s">
        <v>10026</v>
      </c>
      <c r="Q2232" t="s">
        <v>38</v>
      </c>
      <c r="R2232" t="s">
        <v>39</v>
      </c>
      <c r="S2232" t="s">
        <v>10019</v>
      </c>
      <c r="T2232" t="s">
        <v>37</v>
      </c>
      <c r="U2232" t="s">
        <v>37</v>
      </c>
      <c r="V2232" t="s">
        <v>10027</v>
      </c>
      <c r="W2232" t="s">
        <v>517</v>
      </c>
      <c r="X2232" t="s">
        <v>114</v>
      </c>
      <c r="Y2232" t="s">
        <v>518</v>
      </c>
      <c r="Z2232" t="s">
        <v>10028</v>
      </c>
      <c r="AA2232" t="s">
        <v>44</v>
      </c>
      <c r="AB2232" t="s">
        <v>44</v>
      </c>
      <c r="AC2232" t="s">
        <v>117</v>
      </c>
      <c r="AD2232" t="s">
        <v>1288</v>
      </c>
      <c r="AE2232" t="s">
        <v>37</v>
      </c>
      <c r="AF2232" t="s">
        <v>37</v>
      </c>
      <c r="AG2232" t="s">
        <v>37</v>
      </c>
      <c r="AH2232" t="s">
        <v>37</v>
      </c>
      <c r="AI2232" t="s">
        <v>37</v>
      </c>
    </row>
    <row r="2233" spans="1:35" ht="16.850000000000001" customHeight="1">
      <c r="A2233" s="65" t="str">
        <f>IF(L2233="","",IF(COUNTIF(Wip!K:K,L2233)=0,IF(W2233="","KGB","KBB"),IF(AND(_xlfn.IFNA(VLOOKUP(L2233,Wip!K:M,3,0),"")="Y",Q2233="MTCAPPLYCONF"),"On Hold",IF(W2233="","KGB","KBB"))))</f>
        <v>KGB</v>
      </c>
      <c r="B2233" s="65" t="str">
        <f>IF(A2233="on hold", "on hold",
 IF(A2233="KGB", "Standard Shipment",
  IF(IFERROR(IFERROR(VLOOKUP(L2233, List!D:J, 7, 0), VLOOKUP(L2233&amp;"", List!D:J, 7, 0)), 0)=0,
   IF(IFERROR(IFERROR(VLOOKUP(L2233, 'CND List'!$A:$C, 3, 0), VLOOKUP(L2233&amp;"", 'CND List'!$A:$C, 3, 0)), 0)=0,
    IF(A2233="KBB", "-", ""),
    IFERROR(VLOOKUP(L2233, 'CND List'!$A:$C, 3, 0), VLOOKUP(L2233&amp;"", 'CND List'!$A:$C, 3, 0))
   ),
   IFERROR(VLOOKUP(L2233, List!D:J, 7, 0), VLOOKUP(L2233&amp;"", List!D:J, 7, 0))
  )
 )
)</f>
        <v>Standard Shipment</v>
      </c>
      <c r="C2233" s="66" t="str">
        <f t="shared" si="35"/>
        <v>Standard Shipment</v>
      </c>
      <c r="D2233" s="67" t="str">
        <f ca="1">IF(C2233="Local Scrap","Closed",IFERROR(IF(A2233="kgb","Closed",IF(MID(C2233,5,1)="Q","Closed",LOOKUP(TODAY()-W2233, {0,31,91,181,366}, {"0-30天","31-90天","91-180天","181-365天","365天以上"}))), LOOKUP(TODAY()-Z2233, {0,31,91,181,366}, {"0-30天","31-90天","91-180天","181-365天","365天以上"})))</f>
        <v>Closed</v>
      </c>
      <c r="E2233" s="67" t="str" cm="1">
        <f t="array" ref="E2233">IF(A2233&lt;&gt;"kbb", "", IF(IFERROR(VALUE(V2233), 0)=MAX(INDEX(($A$2:$A$4929="kbb")*($L$2:$L$4929=L2233)*IFERROR(VALUE($V$2:$V$4929), 0), 0)), "最新", "歷史重複"))</f>
        <v/>
      </c>
      <c r="F2233" t="s">
        <v>9870</v>
      </c>
      <c r="G2233" t="s">
        <v>29</v>
      </c>
      <c r="H2233" t="s">
        <v>30</v>
      </c>
      <c r="I2233" t="s">
        <v>6154</v>
      </c>
      <c r="J2233" t="s">
        <v>9871</v>
      </c>
      <c r="K2233" t="s">
        <v>9872</v>
      </c>
      <c r="L2233" t="s">
        <v>10029</v>
      </c>
      <c r="M2233" t="s">
        <v>1725</v>
      </c>
      <c r="N2233" t="s">
        <v>1391</v>
      </c>
      <c r="O2233" t="s">
        <v>37</v>
      </c>
      <c r="P2233" t="s">
        <v>10030</v>
      </c>
      <c r="Q2233" t="s">
        <v>38</v>
      </c>
      <c r="R2233" t="s">
        <v>1881</v>
      </c>
      <c r="S2233" t="s">
        <v>10019</v>
      </c>
      <c r="T2233" t="s">
        <v>10031</v>
      </c>
      <c r="U2233" t="s">
        <v>9169</v>
      </c>
      <c r="V2233" t="s">
        <v>9169</v>
      </c>
      <c r="W2233" t="s">
        <v>37</v>
      </c>
      <c r="X2233" t="s">
        <v>37</v>
      </c>
      <c r="Y2233" t="s">
        <v>37</v>
      </c>
      <c r="Z2233" t="s">
        <v>10032</v>
      </c>
      <c r="AA2233" t="s">
        <v>44</v>
      </c>
      <c r="AB2233" t="s">
        <v>44</v>
      </c>
      <c r="AC2233" t="s">
        <v>45</v>
      </c>
      <c r="AD2233" t="s">
        <v>1302</v>
      </c>
      <c r="AE2233" t="s">
        <v>9171</v>
      </c>
      <c r="AF2233" t="s">
        <v>1918</v>
      </c>
      <c r="AG2233">
        <v>622380</v>
      </c>
      <c r="AH2233">
        <v>7.3</v>
      </c>
      <c r="AI2233">
        <v>7.3</v>
      </c>
    </row>
    <row r="2234" spans="1:35" ht="16.850000000000001" customHeight="1">
      <c r="A2234" s="65" t="str">
        <f>IF(L2234="","",IF(COUNTIF(Wip!K:K,L2234)=0,IF(W2234="","KGB","KBB"),IF(AND(_xlfn.IFNA(VLOOKUP(L2234,Wip!K:M,3,0),"")="Y",Q2234="MTCAPPLYCONF"),"On Hold",IF(W2234="","KGB","KBB"))))</f>
        <v>KGB</v>
      </c>
      <c r="B2234" s="65" t="str">
        <f>IF(A2234="on hold", "on hold",
 IF(A2234="KGB", "Standard Shipment",
  IF(IFERROR(IFERROR(VLOOKUP(L2234, List!D:J, 7, 0), VLOOKUP(L2234&amp;"", List!D:J, 7, 0)), 0)=0,
   IF(IFERROR(IFERROR(VLOOKUP(L2234, 'CND List'!$A:$C, 3, 0), VLOOKUP(L2234&amp;"", 'CND List'!$A:$C, 3, 0)), 0)=0,
    IF(A2234="KBB", "-", ""),
    IFERROR(VLOOKUP(L2234, 'CND List'!$A:$C, 3, 0), VLOOKUP(L2234&amp;"", 'CND List'!$A:$C, 3, 0))
   ),
   IFERROR(VLOOKUP(L2234, List!D:J, 7, 0), VLOOKUP(L2234&amp;"", List!D:J, 7, 0))
  )
 )
)</f>
        <v>Standard Shipment</v>
      </c>
      <c r="C2234" s="66" t="str">
        <f t="shared" si="35"/>
        <v>Standard Shipment</v>
      </c>
      <c r="D2234" s="67" t="str">
        <f ca="1">IF(C2234="Local Scrap","Closed",IFERROR(IF(A2234="kgb","Closed",IF(MID(C2234,5,1)="Q","Closed",LOOKUP(TODAY()-W2234, {0,31,91,181,366}, {"0-30天","31-90天","91-180天","181-365天","365天以上"}))), LOOKUP(TODAY()-Z2234, {0,31,91,181,366}, {"0-30天","31-90天","91-180天","181-365天","365天以上"})))</f>
        <v>Closed</v>
      </c>
      <c r="E2234" s="67" t="str" cm="1">
        <f t="array" ref="E2234">IF(A2234&lt;&gt;"kbb", "", IF(IFERROR(VALUE(V2234), 0)=MAX(INDEX(($A$2:$A$4929="kbb")*($L$2:$L$4929=L2234)*IFERROR(VALUE($V$2:$V$4929), 0), 0)), "最新", "歷史重複"))</f>
        <v/>
      </c>
      <c r="F2234" t="s">
        <v>9870</v>
      </c>
      <c r="G2234" t="s">
        <v>29</v>
      </c>
      <c r="H2234" t="s">
        <v>30</v>
      </c>
      <c r="I2234" t="s">
        <v>6154</v>
      </c>
      <c r="J2234" t="s">
        <v>9871</v>
      </c>
      <c r="K2234" t="s">
        <v>9872</v>
      </c>
      <c r="L2234" t="s">
        <v>10033</v>
      </c>
      <c r="M2234" t="s">
        <v>4205</v>
      </c>
      <c r="N2234" t="s">
        <v>1858</v>
      </c>
      <c r="O2234" t="s">
        <v>37</v>
      </c>
      <c r="P2234" t="s">
        <v>10034</v>
      </c>
      <c r="Q2234" t="s">
        <v>38</v>
      </c>
      <c r="R2234" t="s">
        <v>1881</v>
      </c>
      <c r="S2234" t="s">
        <v>10019</v>
      </c>
      <c r="T2234" t="s">
        <v>10035</v>
      </c>
      <c r="U2234" t="s">
        <v>9732</v>
      </c>
      <c r="V2234" t="s">
        <v>9732</v>
      </c>
      <c r="W2234" t="s">
        <v>37</v>
      </c>
      <c r="X2234" t="s">
        <v>37</v>
      </c>
      <c r="Y2234" t="s">
        <v>37</v>
      </c>
      <c r="Z2234" t="s">
        <v>10036</v>
      </c>
      <c r="AA2234" t="s">
        <v>44</v>
      </c>
      <c r="AB2234" t="s">
        <v>44</v>
      </c>
      <c r="AC2234" t="s">
        <v>45</v>
      </c>
      <c r="AD2234" t="s">
        <v>1302</v>
      </c>
      <c r="AE2234" t="s">
        <v>9116</v>
      </c>
      <c r="AF2234" t="s">
        <v>1918</v>
      </c>
      <c r="AG2234">
        <v>622367</v>
      </c>
      <c r="AH2234">
        <v>5.9</v>
      </c>
      <c r="AI2234">
        <v>5.9</v>
      </c>
    </row>
    <row r="2235" spans="1:35" ht="16.850000000000001" customHeight="1">
      <c r="A2235" s="65" t="str">
        <f>IF(L2235="","",IF(COUNTIF(Wip!K:K,L2235)=0,IF(W2235="","KGB","KBB"),IF(AND(_xlfn.IFNA(VLOOKUP(L2235,Wip!K:M,3,0),"")="Y",Q2235="MTCAPPLYCONF"),"On Hold",IF(W2235="","KGB","KBB"))))</f>
        <v>On Hold</v>
      </c>
      <c r="B2235" s="65" t="str">
        <f>IF(A2235="on hold", "on hold",
 IF(A2235="KGB", "Standard Shipment",
  IF(IFERROR(IFERROR(VLOOKUP(L2235, List!D:J, 7, 0), VLOOKUP(L2235&amp;"", List!D:J, 7, 0)), 0)=0,
   IF(IFERROR(IFERROR(VLOOKUP(L2235, 'CND List'!$A:$C, 3, 0), VLOOKUP(L2235&amp;"", 'CND List'!$A:$C, 3, 0)), 0)=0,
    IF(A2235="KBB", "-", ""),
    IFERROR(VLOOKUP(L2235, 'CND List'!$A:$C, 3, 0), VLOOKUP(L2235&amp;"", 'CND List'!$A:$C, 3, 0))
   ),
   IFERROR(VLOOKUP(L2235, List!D:J, 7, 0), VLOOKUP(L2235&amp;"", List!D:J, 7, 0))
  )
 )
)</f>
        <v>on hold</v>
      </c>
      <c r="C2235" s="66" t="str">
        <f t="shared" ref="C2235:C2298" si="36">IF(A2235="on hold", "on hold", IF(B2235="on hold", "wait for return customer", IF(B2235="CND Sceond Pass", "Standard Shipment", IF(AND(A2235="kgb", OR(B2235="-", B2235="", B2235="#N/A")), "Standard Shipment", IF(AND(A2235="kbb", OR(B2235="-", B2235="", B2235="#N/A")), "wait for return customer", IF(OR(B2235="Local Scrap", B2235="SBF to be notified", B2235="VRAM is pending RTV", B2235="BU未結案"), B2235, IF(OR(B2235="scrap結案", B2235="良品結案", LEFT(B2235,2)="sc", LEFT(B2235,2)="良品"), "CND結案", IF(ISNUMBER(B2235), YEAR(B2235) &amp; "Q" &amp; INT((MONTH(B2235)+2)/3), IF(ISERROR(DATEVALUE(TEXT(B2235,"yyyy/mm/dd"))), IF(ISNA(B2235), "#N/A", B2235), YEAR(DATEVALUE(TEXT(B2235,"yyyy/mm/dd"))) &amp; "Q" &amp; INT((MONTH(DATEVALUE(TEXT(B2235,"yyyy/mm/dd")))+2)/3))))))))))</f>
        <v>on hold</v>
      </c>
      <c r="D2235" s="67" t="str">
        <f ca="1">IF(C2235="Local Scrap","Closed",IFERROR(IF(A2235="kgb","Closed",IF(MID(C2235,5,1)="Q","Closed",LOOKUP(TODAY()-W2235, {0,31,91,181,366}, {"0-30天","31-90天","91-180天","181-365天","365天以上"}))), LOOKUP(TODAY()-Z2235, {0,31,91,181,366}, {"0-30天","31-90天","91-180天","181-365天","365天以上"})))</f>
        <v>91-180天</v>
      </c>
      <c r="E2235" s="67" t="str" cm="1">
        <f t="array" ref="E2235">IF(A2235&lt;&gt;"kbb", "", IF(IFERROR(VALUE(V2235), 0)=MAX(INDEX(($A$2:$A$4929="kbb")*($L$2:$L$4929=L2235)*IFERROR(VALUE($V$2:$V$4929), 0), 0)), "最新", "歷史重複"))</f>
        <v/>
      </c>
      <c r="F2235" t="s">
        <v>9870</v>
      </c>
      <c r="G2235" t="s">
        <v>29</v>
      </c>
      <c r="H2235" t="s">
        <v>30</v>
      </c>
      <c r="I2235" t="s">
        <v>6154</v>
      </c>
      <c r="J2235" t="s">
        <v>9871</v>
      </c>
      <c r="K2235" t="s">
        <v>9872</v>
      </c>
      <c r="L2235" t="s">
        <v>10037</v>
      </c>
      <c r="M2235" t="s">
        <v>1248</v>
      </c>
      <c r="N2235" t="s">
        <v>1249</v>
      </c>
      <c r="O2235" t="s">
        <v>37</v>
      </c>
      <c r="P2235" t="s">
        <v>10037</v>
      </c>
      <c r="Q2235" t="s">
        <v>2309</v>
      </c>
      <c r="R2235" t="s">
        <v>1881</v>
      </c>
      <c r="S2235" t="s">
        <v>10019</v>
      </c>
      <c r="T2235" t="s">
        <v>37</v>
      </c>
      <c r="U2235" t="s">
        <v>37</v>
      </c>
      <c r="V2235" t="s">
        <v>37</v>
      </c>
      <c r="W2235" t="s">
        <v>37</v>
      </c>
      <c r="X2235" t="s">
        <v>37</v>
      </c>
      <c r="Y2235" t="s">
        <v>37</v>
      </c>
      <c r="Z2235" t="s">
        <v>10038</v>
      </c>
      <c r="AA2235" t="s">
        <v>44</v>
      </c>
      <c r="AB2235" t="s">
        <v>44</v>
      </c>
      <c r="AC2235" t="s">
        <v>45</v>
      </c>
      <c r="AD2235" t="s">
        <v>1257</v>
      </c>
      <c r="AE2235" t="s">
        <v>37</v>
      </c>
      <c r="AF2235" t="s">
        <v>37</v>
      </c>
      <c r="AG2235" t="s">
        <v>37</v>
      </c>
      <c r="AH2235" t="s">
        <v>37</v>
      </c>
      <c r="AI2235" t="s">
        <v>37</v>
      </c>
    </row>
    <row r="2236" spans="1:35" ht="16.850000000000001" customHeight="1">
      <c r="A2236" s="65" t="str">
        <f>IF(L2236="","",IF(COUNTIF(Wip!K:K,L2236)=0,IF(W2236="","KGB","KBB"),IF(AND(_xlfn.IFNA(VLOOKUP(L2236,Wip!K:M,3,0),"")="Y",Q2236="MTCAPPLYCONF"),"On Hold",IF(W2236="","KGB","KBB"))))</f>
        <v>KGB</v>
      </c>
      <c r="B2236" s="65" t="str">
        <f>IF(A2236="on hold", "on hold",
 IF(A2236="KGB", "Standard Shipment",
  IF(IFERROR(IFERROR(VLOOKUP(L2236, List!D:J, 7, 0), VLOOKUP(L2236&amp;"", List!D:J, 7, 0)), 0)=0,
   IF(IFERROR(IFERROR(VLOOKUP(L2236, 'CND List'!$A:$C, 3, 0), VLOOKUP(L2236&amp;"", 'CND List'!$A:$C, 3, 0)), 0)=0,
    IF(A2236="KBB", "-", ""),
    IFERROR(VLOOKUP(L2236, 'CND List'!$A:$C, 3, 0), VLOOKUP(L2236&amp;"", 'CND List'!$A:$C, 3, 0))
   ),
   IFERROR(VLOOKUP(L2236, List!D:J, 7, 0), VLOOKUP(L2236&amp;"", List!D:J, 7, 0))
  )
 )
)</f>
        <v>Standard Shipment</v>
      </c>
      <c r="C2236" s="66" t="str">
        <f t="shared" si="36"/>
        <v>Standard Shipment</v>
      </c>
      <c r="D2236" s="67" t="str">
        <f ca="1">IF(C2236="Local Scrap","Closed",IFERROR(IF(A2236="kgb","Closed",IF(MID(C2236,5,1)="Q","Closed",LOOKUP(TODAY()-W2236, {0,31,91,181,366}, {"0-30天","31-90天","91-180天","181-365天","365天以上"}))), LOOKUP(TODAY()-Z2236, {0,31,91,181,366}, {"0-30天","31-90天","91-180天","181-365天","365天以上"})))</f>
        <v>Closed</v>
      </c>
      <c r="E2236" s="67" t="str" cm="1">
        <f t="array" ref="E2236">IF(A2236&lt;&gt;"kbb", "", IF(IFERROR(VALUE(V2236), 0)=MAX(INDEX(($A$2:$A$4929="kbb")*($L$2:$L$4929=L2236)*IFERROR(VALUE($V$2:$V$4929), 0), 0)), "最新", "歷史重複"))</f>
        <v/>
      </c>
      <c r="F2236" t="s">
        <v>9870</v>
      </c>
      <c r="G2236" t="s">
        <v>29</v>
      </c>
      <c r="H2236" t="s">
        <v>30</v>
      </c>
      <c r="I2236" t="s">
        <v>6154</v>
      </c>
      <c r="J2236" t="s">
        <v>9871</v>
      </c>
      <c r="K2236" t="s">
        <v>9872</v>
      </c>
      <c r="L2236" t="s">
        <v>10039</v>
      </c>
      <c r="M2236" t="s">
        <v>1248</v>
      </c>
      <c r="N2236" t="s">
        <v>1249</v>
      </c>
      <c r="O2236" t="s">
        <v>37</v>
      </c>
      <c r="P2236" t="s">
        <v>10040</v>
      </c>
      <c r="Q2236" t="s">
        <v>38</v>
      </c>
      <c r="R2236" t="s">
        <v>1881</v>
      </c>
      <c r="S2236" t="s">
        <v>10019</v>
      </c>
      <c r="T2236" t="s">
        <v>10041</v>
      </c>
      <c r="U2236" t="s">
        <v>9376</v>
      </c>
      <c r="V2236" t="s">
        <v>9376</v>
      </c>
      <c r="W2236" t="s">
        <v>37</v>
      </c>
      <c r="X2236" t="s">
        <v>37</v>
      </c>
      <c r="Y2236" t="s">
        <v>37</v>
      </c>
      <c r="Z2236" t="s">
        <v>10042</v>
      </c>
      <c r="AA2236" t="s">
        <v>44</v>
      </c>
      <c r="AB2236" t="s">
        <v>44</v>
      </c>
      <c r="AC2236" t="s">
        <v>45</v>
      </c>
      <c r="AD2236" t="s">
        <v>1257</v>
      </c>
      <c r="AE2236" t="s">
        <v>9151</v>
      </c>
      <c r="AF2236" t="s">
        <v>2526</v>
      </c>
      <c r="AG2236">
        <v>622400</v>
      </c>
      <c r="AH2236">
        <v>6.8</v>
      </c>
      <c r="AI2236">
        <v>6.8</v>
      </c>
    </row>
    <row r="2237" spans="1:35" ht="16.850000000000001" customHeight="1">
      <c r="A2237" s="65" t="str">
        <f>IF(L2237="","",IF(COUNTIF(Wip!K:K,L2237)=0,IF(W2237="","KGB","KBB"),IF(AND(_xlfn.IFNA(VLOOKUP(L2237,Wip!K:M,3,0),"")="Y",Q2237="MTCAPPLYCONF"),"On Hold",IF(W2237="","KGB","KBB"))))</f>
        <v>KGB</v>
      </c>
      <c r="B2237" s="65" t="str">
        <f>IF(A2237="on hold", "on hold",
 IF(A2237="KGB", "Standard Shipment",
  IF(IFERROR(IFERROR(VLOOKUP(L2237, List!D:J, 7, 0), VLOOKUP(L2237&amp;"", List!D:J, 7, 0)), 0)=0,
   IF(IFERROR(IFERROR(VLOOKUP(L2237, 'CND List'!$A:$C, 3, 0), VLOOKUP(L2237&amp;"", 'CND List'!$A:$C, 3, 0)), 0)=0,
    IF(A2237="KBB", "-", ""),
    IFERROR(VLOOKUP(L2237, 'CND List'!$A:$C, 3, 0), VLOOKUP(L2237&amp;"", 'CND List'!$A:$C, 3, 0))
   ),
   IFERROR(VLOOKUP(L2237, List!D:J, 7, 0), VLOOKUP(L2237&amp;"", List!D:J, 7, 0))
  )
 )
)</f>
        <v>Standard Shipment</v>
      </c>
      <c r="C2237" s="66" t="str">
        <f t="shared" si="36"/>
        <v>Standard Shipment</v>
      </c>
      <c r="D2237" s="67" t="str">
        <f ca="1">IF(C2237="Local Scrap","Closed",IFERROR(IF(A2237="kgb","Closed",IF(MID(C2237,5,1)="Q","Closed",LOOKUP(TODAY()-W2237, {0,31,91,181,366}, {"0-30天","31-90天","91-180天","181-365天","365天以上"}))), LOOKUP(TODAY()-Z2237, {0,31,91,181,366}, {"0-30天","31-90天","91-180天","181-365天","365天以上"})))</f>
        <v>Closed</v>
      </c>
      <c r="E2237" s="67" t="str" cm="1">
        <f t="array" ref="E2237">IF(A2237&lt;&gt;"kbb", "", IF(IFERROR(VALUE(V2237), 0)=MAX(INDEX(($A$2:$A$4929="kbb")*($L$2:$L$4929=L2237)*IFERROR(VALUE($V$2:$V$4929), 0), 0)), "最新", "歷史重複"))</f>
        <v/>
      </c>
      <c r="F2237" t="s">
        <v>9870</v>
      </c>
      <c r="G2237" t="s">
        <v>29</v>
      </c>
      <c r="H2237" t="s">
        <v>30</v>
      </c>
      <c r="I2237" t="s">
        <v>6154</v>
      </c>
      <c r="J2237" t="s">
        <v>9871</v>
      </c>
      <c r="K2237" t="s">
        <v>9872</v>
      </c>
      <c r="L2237" t="s">
        <v>10043</v>
      </c>
      <c r="M2237" t="s">
        <v>1575</v>
      </c>
      <c r="N2237" t="s">
        <v>1576</v>
      </c>
      <c r="O2237" t="s">
        <v>37</v>
      </c>
      <c r="P2237" t="s">
        <v>10044</v>
      </c>
      <c r="Q2237" t="s">
        <v>38</v>
      </c>
      <c r="R2237" t="s">
        <v>1881</v>
      </c>
      <c r="S2237" t="s">
        <v>9914</v>
      </c>
      <c r="T2237" t="s">
        <v>10045</v>
      </c>
      <c r="U2237" t="s">
        <v>9273</v>
      </c>
      <c r="V2237" t="s">
        <v>9273</v>
      </c>
      <c r="W2237" t="s">
        <v>37</v>
      </c>
      <c r="X2237" t="s">
        <v>37</v>
      </c>
      <c r="Y2237" t="s">
        <v>37</v>
      </c>
      <c r="Z2237" t="s">
        <v>10046</v>
      </c>
      <c r="AA2237" t="s">
        <v>44</v>
      </c>
      <c r="AB2237" t="s">
        <v>44</v>
      </c>
      <c r="AC2237" t="s">
        <v>45</v>
      </c>
      <c r="AD2237" t="s">
        <v>1532</v>
      </c>
      <c r="AE2237" t="s">
        <v>9171</v>
      </c>
      <c r="AF2237" t="s">
        <v>4852</v>
      </c>
      <c r="AG2237">
        <v>622380</v>
      </c>
      <c r="AH2237">
        <v>7.2</v>
      </c>
      <c r="AI2237">
        <v>1.9</v>
      </c>
    </row>
    <row r="2238" spans="1:35" ht="16.850000000000001" customHeight="1">
      <c r="A2238" s="65" t="str">
        <f>IF(L2238="","",IF(COUNTIF(Wip!K:K,L2238)=0,IF(W2238="","KGB","KBB"),IF(AND(_xlfn.IFNA(VLOOKUP(L2238,Wip!K:M,3,0),"")="Y",Q2238="MTCAPPLYCONF"),"On Hold",IF(W2238="","KGB","KBB"))))</f>
        <v>KGB</v>
      </c>
      <c r="B2238" s="65" t="str">
        <f>IF(A2238="on hold", "on hold",
 IF(A2238="KGB", "Standard Shipment",
  IF(IFERROR(IFERROR(VLOOKUP(L2238, List!D:J, 7, 0), VLOOKUP(L2238&amp;"", List!D:J, 7, 0)), 0)=0,
   IF(IFERROR(IFERROR(VLOOKUP(L2238, 'CND List'!$A:$C, 3, 0), VLOOKUP(L2238&amp;"", 'CND List'!$A:$C, 3, 0)), 0)=0,
    IF(A2238="KBB", "-", ""),
    IFERROR(VLOOKUP(L2238, 'CND List'!$A:$C, 3, 0), VLOOKUP(L2238&amp;"", 'CND List'!$A:$C, 3, 0))
   ),
   IFERROR(VLOOKUP(L2238, List!D:J, 7, 0), VLOOKUP(L2238&amp;"", List!D:J, 7, 0))
  )
 )
)</f>
        <v>Standard Shipment</v>
      </c>
      <c r="C2238" s="66" t="str">
        <f t="shared" si="36"/>
        <v>Standard Shipment</v>
      </c>
      <c r="D2238" s="67" t="str">
        <f ca="1">IF(C2238="Local Scrap","Closed",IFERROR(IF(A2238="kgb","Closed",IF(MID(C2238,5,1)="Q","Closed",LOOKUP(TODAY()-W2238, {0,31,91,181,366}, {"0-30天","31-90天","91-180天","181-365天","365天以上"}))), LOOKUP(TODAY()-Z2238, {0,31,91,181,366}, {"0-30天","31-90天","91-180天","181-365天","365天以上"})))</f>
        <v>Closed</v>
      </c>
      <c r="E2238" s="67" t="str" cm="1">
        <f t="array" ref="E2238">IF(A2238&lt;&gt;"kbb", "", IF(IFERROR(VALUE(V2238), 0)=MAX(INDEX(($A$2:$A$4929="kbb")*($L$2:$L$4929=L2238)*IFERROR(VALUE($V$2:$V$4929), 0), 0)), "最新", "歷史重複"))</f>
        <v/>
      </c>
      <c r="F2238" t="s">
        <v>9870</v>
      </c>
      <c r="G2238" t="s">
        <v>29</v>
      </c>
      <c r="H2238" t="s">
        <v>30</v>
      </c>
      <c r="I2238" t="s">
        <v>6154</v>
      </c>
      <c r="J2238" t="s">
        <v>9871</v>
      </c>
      <c r="K2238" t="s">
        <v>9872</v>
      </c>
      <c r="L2238" t="s">
        <v>10047</v>
      </c>
      <c r="M2238" t="s">
        <v>1575</v>
      </c>
      <c r="N2238" t="s">
        <v>1576</v>
      </c>
      <c r="O2238" t="s">
        <v>37</v>
      </c>
      <c r="P2238" t="s">
        <v>10048</v>
      </c>
      <c r="Q2238" t="s">
        <v>38</v>
      </c>
      <c r="R2238" t="s">
        <v>1881</v>
      </c>
      <c r="S2238" t="s">
        <v>9914</v>
      </c>
      <c r="T2238" t="s">
        <v>10049</v>
      </c>
      <c r="U2238" t="s">
        <v>9376</v>
      </c>
      <c r="V2238" t="s">
        <v>9376</v>
      </c>
      <c r="W2238" t="s">
        <v>37</v>
      </c>
      <c r="X2238" t="s">
        <v>37</v>
      </c>
      <c r="Y2238" t="s">
        <v>37</v>
      </c>
      <c r="Z2238" t="s">
        <v>10050</v>
      </c>
      <c r="AA2238" t="s">
        <v>44</v>
      </c>
      <c r="AB2238" t="s">
        <v>44</v>
      </c>
      <c r="AC2238" t="s">
        <v>45</v>
      </c>
      <c r="AD2238" t="s">
        <v>1532</v>
      </c>
      <c r="AE2238" t="s">
        <v>9151</v>
      </c>
      <c r="AF2238" t="s">
        <v>2122</v>
      </c>
      <c r="AG2238">
        <v>622400</v>
      </c>
      <c r="AH2238">
        <v>6.1</v>
      </c>
      <c r="AI2238">
        <v>6.1</v>
      </c>
    </row>
    <row r="2239" spans="1:35" ht="16.850000000000001" customHeight="1">
      <c r="A2239" s="65" t="str">
        <f>IF(L2239="","",IF(COUNTIF(Wip!K:K,L2239)=0,IF(W2239="","KGB","KBB"),IF(AND(_xlfn.IFNA(VLOOKUP(L2239,Wip!K:M,3,0),"")="Y",Q2239="MTCAPPLYCONF"),"On Hold",IF(W2239="","KGB","KBB"))))</f>
        <v>KGB</v>
      </c>
      <c r="B2239" s="65" t="str">
        <f>IF(A2239="on hold", "on hold",
 IF(A2239="KGB", "Standard Shipment",
  IF(IFERROR(IFERROR(VLOOKUP(L2239, List!D:J, 7, 0), VLOOKUP(L2239&amp;"", List!D:J, 7, 0)), 0)=0,
   IF(IFERROR(IFERROR(VLOOKUP(L2239, 'CND List'!$A:$C, 3, 0), VLOOKUP(L2239&amp;"", 'CND List'!$A:$C, 3, 0)), 0)=0,
    IF(A2239="KBB", "-", ""),
    IFERROR(VLOOKUP(L2239, 'CND List'!$A:$C, 3, 0), VLOOKUP(L2239&amp;"", 'CND List'!$A:$C, 3, 0))
   ),
   IFERROR(VLOOKUP(L2239, List!D:J, 7, 0), VLOOKUP(L2239&amp;"", List!D:J, 7, 0))
  )
 )
)</f>
        <v>Standard Shipment</v>
      </c>
      <c r="C2239" s="66" t="str">
        <f t="shared" si="36"/>
        <v>Standard Shipment</v>
      </c>
      <c r="D2239" s="67" t="str">
        <f ca="1">IF(C2239="Local Scrap","Closed",IFERROR(IF(A2239="kgb","Closed",IF(MID(C2239,5,1)="Q","Closed",LOOKUP(TODAY()-W2239, {0,31,91,181,366}, {"0-30天","31-90天","91-180天","181-365天","365天以上"}))), LOOKUP(TODAY()-Z2239, {0,31,91,181,366}, {"0-30天","31-90天","91-180天","181-365天","365天以上"})))</f>
        <v>Closed</v>
      </c>
      <c r="E2239" s="67" t="str" cm="1">
        <f t="array" ref="E2239">IF(A2239&lt;&gt;"kbb", "", IF(IFERROR(VALUE(V2239), 0)=MAX(INDEX(($A$2:$A$4929="kbb")*($L$2:$L$4929=L2239)*IFERROR(VALUE($V$2:$V$4929), 0), 0)), "最新", "歷史重複"))</f>
        <v/>
      </c>
      <c r="F2239" t="s">
        <v>9870</v>
      </c>
      <c r="G2239" t="s">
        <v>29</v>
      </c>
      <c r="H2239" t="s">
        <v>30</v>
      </c>
      <c r="I2239" t="s">
        <v>6154</v>
      </c>
      <c r="J2239" t="s">
        <v>9871</v>
      </c>
      <c r="K2239" t="s">
        <v>9872</v>
      </c>
      <c r="L2239" t="s">
        <v>10051</v>
      </c>
      <c r="M2239" t="s">
        <v>9103</v>
      </c>
      <c r="N2239" t="s">
        <v>8811</v>
      </c>
      <c r="O2239" t="s">
        <v>37</v>
      </c>
      <c r="P2239" t="s">
        <v>10052</v>
      </c>
      <c r="Q2239" t="s">
        <v>38</v>
      </c>
      <c r="R2239" t="s">
        <v>1881</v>
      </c>
      <c r="S2239" t="s">
        <v>9923</v>
      </c>
      <c r="T2239" t="s">
        <v>10053</v>
      </c>
      <c r="U2239" t="s">
        <v>9180</v>
      </c>
      <c r="V2239" t="s">
        <v>9180</v>
      </c>
      <c r="W2239" t="s">
        <v>37</v>
      </c>
      <c r="X2239" t="s">
        <v>37</v>
      </c>
      <c r="Y2239" t="s">
        <v>37</v>
      </c>
      <c r="Z2239" t="s">
        <v>10054</v>
      </c>
      <c r="AA2239" t="s">
        <v>44</v>
      </c>
      <c r="AB2239" t="s">
        <v>44</v>
      </c>
      <c r="AC2239" t="s">
        <v>45</v>
      </c>
      <c r="AD2239" t="s">
        <v>1847</v>
      </c>
      <c r="AE2239" t="s">
        <v>9182</v>
      </c>
      <c r="AF2239" t="s">
        <v>1918</v>
      </c>
      <c r="AG2239">
        <v>622432</v>
      </c>
      <c r="AH2239">
        <v>3.5</v>
      </c>
      <c r="AI2239">
        <v>3.5</v>
      </c>
    </row>
    <row r="2240" spans="1:35" ht="16.850000000000001" customHeight="1">
      <c r="A2240" s="65" t="str">
        <f>IF(L2240="","",IF(COUNTIF(Wip!K:K,L2240)=0,IF(W2240="","KGB","KBB"),IF(AND(_xlfn.IFNA(VLOOKUP(L2240,Wip!K:M,3,0),"")="Y",Q2240="MTCAPPLYCONF"),"On Hold",IF(W2240="","KGB","KBB"))))</f>
        <v>KGB</v>
      </c>
      <c r="B2240" s="65" t="str">
        <f>IF(A2240="on hold", "on hold",
 IF(A2240="KGB", "Standard Shipment",
  IF(IFERROR(IFERROR(VLOOKUP(L2240, List!D:J, 7, 0), VLOOKUP(L2240&amp;"", List!D:J, 7, 0)), 0)=0,
   IF(IFERROR(IFERROR(VLOOKUP(L2240, 'CND List'!$A:$C, 3, 0), VLOOKUP(L2240&amp;"", 'CND List'!$A:$C, 3, 0)), 0)=0,
    IF(A2240="KBB", "-", ""),
    IFERROR(VLOOKUP(L2240, 'CND List'!$A:$C, 3, 0), VLOOKUP(L2240&amp;"", 'CND List'!$A:$C, 3, 0))
   ),
   IFERROR(VLOOKUP(L2240, List!D:J, 7, 0), VLOOKUP(L2240&amp;"", List!D:J, 7, 0))
  )
 )
)</f>
        <v>Standard Shipment</v>
      </c>
      <c r="C2240" s="66" t="str">
        <f t="shared" si="36"/>
        <v>Standard Shipment</v>
      </c>
      <c r="D2240" s="67" t="str">
        <f ca="1">IF(C2240="Local Scrap","Closed",IFERROR(IF(A2240="kgb","Closed",IF(MID(C2240,5,1)="Q","Closed",LOOKUP(TODAY()-W2240, {0,31,91,181,366}, {"0-30天","31-90天","91-180天","181-365天","365天以上"}))), LOOKUP(TODAY()-Z2240, {0,31,91,181,366}, {"0-30天","31-90天","91-180天","181-365天","365天以上"})))</f>
        <v>Closed</v>
      </c>
      <c r="E2240" s="67" t="str" cm="1">
        <f t="array" ref="E2240">IF(A2240&lt;&gt;"kbb", "", IF(IFERROR(VALUE(V2240), 0)=MAX(INDEX(($A$2:$A$4929="kbb")*($L$2:$L$4929=L2240)*IFERROR(VALUE($V$2:$V$4929), 0), 0)), "最新", "歷史重複"))</f>
        <v/>
      </c>
      <c r="F2240" t="s">
        <v>9870</v>
      </c>
      <c r="G2240" t="s">
        <v>29</v>
      </c>
      <c r="H2240" t="s">
        <v>30</v>
      </c>
      <c r="I2240" t="s">
        <v>6154</v>
      </c>
      <c r="J2240" t="s">
        <v>9871</v>
      </c>
      <c r="K2240" t="s">
        <v>9872</v>
      </c>
      <c r="L2240" t="s">
        <v>10055</v>
      </c>
      <c r="M2240" t="s">
        <v>1569</v>
      </c>
      <c r="N2240" t="s">
        <v>1570</v>
      </c>
      <c r="O2240" t="s">
        <v>37</v>
      </c>
      <c r="P2240" t="s">
        <v>10055</v>
      </c>
      <c r="Q2240" t="s">
        <v>38</v>
      </c>
      <c r="R2240" t="s">
        <v>1881</v>
      </c>
      <c r="S2240" t="s">
        <v>9966</v>
      </c>
      <c r="T2240" t="s">
        <v>10056</v>
      </c>
      <c r="U2240" t="s">
        <v>9732</v>
      </c>
      <c r="V2240" t="s">
        <v>9732</v>
      </c>
      <c r="W2240" t="s">
        <v>37</v>
      </c>
      <c r="X2240" t="s">
        <v>37</v>
      </c>
      <c r="Y2240" t="s">
        <v>37</v>
      </c>
      <c r="Z2240" t="s">
        <v>10057</v>
      </c>
      <c r="AA2240" t="s">
        <v>44</v>
      </c>
      <c r="AB2240" t="s">
        <v>44</v>
      </c>
      <c r="AC2240" t="s">
        <v>45</v>
      </c>
      <c r="AD2240" t="s">
        <v>1532</v>
      </c>
      <c r="AE2240" t="s">
        <v>9543</v>
      </c>
      <c r="AF2240" t="s">
        <v>5043</v>
      </c>
      <c r="AG2240">
        <v>622367</v>
      </c>
      <c r="AH2240">
        <v>4.9000000000000004</v>
      </c>
      <c r="AI2240">
        <v>4.9000000000000004</v>
      </c>
    </row>
    <row r="2241" spans="1:35" ht="16.850000000000001" customHeight="1">
      <c r="A2241" s="65" t="str">
        <f>IF(L2241="","",IF(COUNTIF(Wip!K:K,L2241)=0,IF(W2241="","KGB","KBB"),IF(AND(_xlfn.IFNA(VLOOKUP(L2241,Wip!K:M,3,0),"")="Y",Q2241="MTCAPPLYCONF"),"On Hold",IF(W2241="","KGB","KBB"))))</f>
        <v>KGB</v>
      </c>
      <c r="B2241" s="65" t="str">
        <f>IF(A2241="on hold", "on hold",
 IF(A2241="KGB", "Standard Shipment",
  IF(IFERROR(IFERROR(VLOOKUP(L2241, List!D:J, 7, 0), VLOOKUP(L2241&amp;"", List!D:J, 7, 0)), 0)=0,
   IF(IFERROR(IFERROR(VLOOKUP(L2241, 'CND List'!$A:$C, 3, 0), VLOOKUP(L2241&amp;"", 'CND List'!$A:$C, 3, 0)), 0)=0,
    IF(A2241="KBB", "-", ""),
    IFERROR(VLOOKUP(L2241, 'CND List'!$A:$C, 3, 0), VLOOKUP(L2241&amp;"", 'CND List'!$A:$C, 3, 0))
   ),
   IFERROR(VLOOKUP(L2241, List!D:J, 7, 0), VLOOKUP(L2241&amp;"", List!D:J, 7, 0))
  )
 )
)</f>
        <v>Standard Shipment</v>
      </c>
      <c r="C2241" s="66" t="str">
        <f t="shared" si="36"/>
        <v>Standard Shipment</v>
      </c>
      <c r="D2241" s="67" t="str">
        <f ca="1">IF(C2241="Local Scrap","Closed",IFERROR(IF(A2241="kgb","Closed",IF(MID(C2241,5,1)="Q","Closed",LOOKUP(TODAY()-W2241, {0,31,91,181,366}, {"0-30天","31-90天","91-180天","181-365天","365天以上"}))), LOOKUP(TODAY()-Z2241, {0,31,91,181,366}, {"0-30天","31-90天","91-180天","181-365天","365天以上"})))</f>
        <v>Closed</v>
      </c>
      <c r="E2241" s="67" t="str" cm="1">
        <f t="array" ref="E2241">IF(A2241&lt;&gt;"kbb", "", IF(IFERROR(VALUE(V2241), 0)=MAX(INDEX(($A$2:$A$4929="kbb")*($L$2:$L$4929=L2241)*IFERROR(VALUE($V$2:$V$4929), 0), 0)), "最新", "歷史重複"))</f>
        <v/>
      </c>
      <c r="F2241" t="s">
        <v>9870</v>
      </c>
      <c r="G2241" t="s">
        <v>29</v>
      </c>
      <c r="H2241" t="s">
        <v>30</v>
      </c>
      <c r="I2241" t="s">
        <v>6154</v>
      </c>
      <c r="J2241" t="s">
        <v>9871</v>
      </c>
      <c r="K2241" t="s">
        <v>9872</v>
      </c>
      <c r="L2241" t="s">
        <v>10058</v>
      </c>
      <c r="M2241" t="s">
        <v>2359</v>
      </c>
      <c r="N2241" t="s">
        <v>2360</v>
      </c>
      <c r="O2241" t="s">
        <v>37</v>
      </c>
      <c r="P2241" t="s">
        <v>10059</v>
      </c>
      <c r="Q2241" t="s">
        <v>38</v>
      </c>
      <c r="R2241" t="s">
        <v>1881</v>
      </c>
      <c r="S2241" t="s">
        <v>9966</v>
      </c>
      <c r="T2241" t="s">
        <v>10060</v>
      </c>
      <c r="U2241" t="s">
        <v>9273</v>
      </c>
      <c r="V2241" t="s">
        <v>9273</v>
      </c>
      <c r="W2241" t="s">
        <v>37</v>
      </c>
      <c r="X2241" t="s">
        <v>37</v>
      </c>
      <c r="Y2241" t="s">
        <v>37</v>
      </c>
      <c r="Z2241" t="s">
        <v>10061</v>
      </c>
      <c r="AA2241" t="s">
        <v>44</v>
      </c>
      <c r="AB2241" t="s">
        <v>44</v>
      </c>
      <c r="AC2241" t="s">
        <v>45</v>
      </c>
      <c r="AD2241" t="s">
        <v>1532</v>
      </c>
      <c r="AE2241" t="s">
        <v>9304</v>
      </c>
      <c r="AF2241" t="s">
        <v>48</v>
      </c>
      <c r="AG2241">
        <v>622380</v>
      </c>
      <c r="AH2241">
        <v>6.3</v>
      </c>
      <c r="AI2241">
        <v>6.3</v>
      </c>
    </row>
    <row r="2242" spans="1:35" ht="16.850000000000001" customHeight="1">
      <c r="A2242" s="65" t="str">
        <f>IF(L2242="","",IF(COUNTIF(Wip!K:K,L2242)=0,IF(W2242="","KGB","KBB"),IF(AND(_xlfn.IFNA(VLOOKUP(L2242,Wip!K:M,3,0),"")="Y",Q2242="MTCAPPLYCONF"),"On Hold",IF(W2242="","KGB","KBB"))))</f>
        <v>KGB</v>
      </c>
      <c r="B2242" s="65" t="str">
        <f>IF(A2242="on hold", "on hold",
 IF(A2242="KGB", "Standard Shipment",
  IF(IFERROR(IFERROR(VLOOKUP(L2242, List!D:J, 7, 0), VLOOKUP(L2242&amp;"", List!D:J, 7, 0)), 0)=0,
   IF(IFERROR(IFERROR(VLOOKUP(L2242, 'CND List'!$A:$C, 3, 0), VLOOKUP(L2242&amp;"", 'CND List'!$A:$C, 3, 0)), 0)=0,
    IF(A2242="KBB", "-", ""),
    IFERROR(VLOOKUP(L2242, 'CND List'!$A:$C, 3, 0), VLOOKUP(L2242&amp;"", 'CND List'!$A:$C, 3, 0))
   ),
   IFERROR(VLOOKUP(L2242, List!D:J, 7, 0), VLOOKUP(L2242&amp;"", List!D:J, 7, 0))
  )
 )
)</f>
        <v>Standard Shipment</v>
      </c>
      <c r="C2242" s="66" t="str">
        <f t="shared" si="36"/>
        <v>Standard Shipment</v>
      </c>
      <c r="D2242" s="67" t="str">
        <f ca="1">IF(C2242="Local Scrap","Closed",IFERROR(IF(A2242="kgb","Closed",IF(MID(C2242,5,1)="Q","Closed",LOOKUP(TODAY()-W2242, {0,31,91,181,366}, {"0-30天","31-90天","91-180天","181-365天","365天以上"}))), LOOKUP(TODAY()-Z2242, {0,31,91,181,366}, {"0-30天","31-90天","91-180天","181-365天","365天以上"})))</f>
        <v>Closed</v>
      </c>
      <c r="E2242" s="67" t="str" cm="1">
        <f t="array" ref="E2242">IF(A2242&lt;&gt;"kbb", "", IF(IFERROR(VALUE(V2242), 0)=MAX(INDEX(($A$2:$A$4929="kbb")*($L$2:$L$4929=L2242)*IFERROR(VALUE($V$2:$V$4929), 0), 0)), "最新", "歷史重複"))</f>
        <v/>
      </c>
      <c r="F2242" t="s">
        <v>9870</v>
      </c>
      <c r="G2242" t="s">
        <v>29</v>
      </c>
      <c r="H2242" t="s">
        <v>30</v>
      </c>
      <c r="I2242" t="s">
        <v>6154</v>
      </c>
      <c r="J2242" t="s">
        <v>9871</v>
      </c>
      <c r="K2242" t="s">
        <v>9872</v>
      </c>
      <c r="L2242" t="s">
        <v>10062</v>
      </c>
      <c r="M2242" t="s">
        <v>1527</v>
      </c>
      <c r="N2242" t="s">
        <v>1528</v>
      </c>
      <c r="O2242" t="s">
        <v>37</v>
      </c>
      <c r="P2242" t="s">
        <v>10063</v>
      </c>
      <c r="Q2242" t="s">
        <v>38</v>
      </c>
      <c r="R2242" t="s">
        <v>1881</v>
      </c>
      <c r="S2242" t="s">
        <v>9966</v>
      </c>
      <c r="T2242" t="s">
        <v>10064</v>
      </c>
      <c r="U2242" t="s">
        <v>9273</v>
      </c>
      <c r="V2242" t="s">
        <v>9273</v>
      </c>
      <c r="W2242" t="s">
        <v>37</v>
      </c>
      <c r="X2242" t="s">
        <v>37</v>
      </c>
      <c r="Y2242" t="s">
        <v>37</v>
      </c>
      <c r="Z2242" t="s">
        <v>10065</v>
      </c>
      <c r="AA2242" t="s">
        <v>44</v>
      </c>
      <c r="AB2242" t="s">
        <v>44</v>
      </c>
      <c r="AC2242" t="s">
        <v>45</v>
      </c>
      <c r="AD2242" t="s">
        <v>1532</v>
      </c>
      <c r="AE2242" t="s">
        <v>9171</v>
      </c>
      <c r="AF2242" t="s">
        <v>2526</v>
      </c>
      <c r="AG2242">
        <v>622380</v>
      </c>
      <c r="AH2242">
        <v>4.8</v>
      </c>
      <c r="AI2242">
        <v>4.8</v>
      </c>
    </row>
    <row r="2243" spans="1:35" ht="16.850000000000001" customHeight="1">
      <c r="A2243" s="65" t="str">
        <f>IF(L2243="","",IF(COUNTIF(Wip!K:K,L2243)=0,IF(W2243="","KGB","KBB"),IF(AND(_xlfn.IFNA(VLOOKUP(L2243,Wip!K:M,3,0),"")="Y",Q2243="MTCAPPLYCONF"),"On Hold",IF(W2243="","KGB","KBB"))))</f>
        <v>KGB</v>
      </c>
      <c r="B2243" s="65" t="str">
        <f>IF(A2243="on hold", "on hold",
 IF(A2243="KGB", "Standard Shipment",
  IF(IFERROR(IFERROR(VLOOKUP(L2243, List!D:J, 7, 0), VLOOKUP(L2243&amp;"", List!D:J, 7, 0)), 0)=0,
   IF(IFERROR(IFERROR(VLOOKUP(L2243, 'CND List'!$A:$C, 3, 0), VLOOKUP(L2243&amp;"", 'CND List'!$A:$C, 3, 0)), 0)=0,
    IF(A2243="KBB", "-", ""),
    IFERROR(VLOOKUP(L2243, 'CND List'!$A:$C, 3, 0), VLOOKUP(L2243&amp;"", 'CND List'!$A:$C, 3, 0))
   ),
   IFERROR(VLOOKUP(L2243, List!D:J, 7, 0), VLOOKUP(L2243&amp;"", List!D:J, 7, 0))
  )
 )
)</f>
        <v>Standard Shipment</v>
      </c>
      <c r="C2243" s="66" t="str">
        <f t="shared" si="36"/>
        <v>Standard Shipment</v>
      </c>
      <c r="D2243" s="67" t="str">
        <f ca="1">IF(C2243="Local Scrap","Closed",IFERROR(IF(A2243="kgb","Closed",IF(MID(C2243,5,1)="Q","Closed",LOOKUP(TODAY()-W2243, {0,31,91,181,366}, {"0-30天","31-90天","91-180天","181-365天","365天以上"}))), LOOKUP(TODAY()-Z2243, {0,31,91,181,366}, {"0-30天","31-90天","91-180天","181-365天","365天以上"})))</f>
        <v>Closed</v>
      </c>
      <c r="E2243" s="67" t="str" cm="1">
        <f t="array" ref="E2243">IF(A2243&lt;&gt;"kbb", "", IF(IFERROR(VALUE(V2243), 0)=MAX(INDEX(($A$2:$A$4929="kbb")*($L$2:$L$4929=L2243)*IFERROR(VALUE($V$2:$V$4929), 0), 0)), "最新", "歷史重複"))</f>
        <v/>
      </c>
      <c r="F2243" t="s">
        <v>9870</v>
      </c>
      <c r="G2243" t="s">
        <v>29</v>
      </c>
      <c r="H2243" t="s">
        <v>30</v>
      </c>
      <c r="I2243" t="s">
        <v>6154</v>
      </c>
      <c r="J2243" t="s">
        <v>9871</v>
      </c>
      <c r="K2243" t="s">
        <v>9872</v>
      </c>
      <c r="L2243" t="s">
        <v>10066</v>
      </c>
      <c r="M2243" t="s">
        <v>2359</v>
      </c>
      <c r="N2243" t="s">
        <v>2360</v>
      </c>
      <c r="O2243" t="s">
        <v>37</v>
      </c>
      <c r="P2243" t="s">
        <v>10067</v>
      </c>
      <c r="Q2243" t="s">
        <v>38</v>
      </c>
      <c r="R2243" t="s">
        <v>1881</v>
      </c>
      <c r="S2243" t="s">
        <v>9966</v>
      </c>
      <c r="T2243" t="s">
        <v>10068</v>
      </c>
      <c r="U2243" t="s">
        <v>9732</v>
      </c>
      <c r="V2243" t="s">
        <v>9732</v>
      </c>
      <c r="W2243" t="s">
        <v>37</v>
      </c>
      <c r="X2243" t="s">
        <v>37</v>
      </c>
      <c r="Y2243" t="s">
        <v>37</v>
      </c>
      <c r="Z2243" t="s">
        <v>10069</v>
      </c>
      <c r="AA2243" t="s">
        <v>44</v>
      </c>
      <c r="AB2243" t="s">
        <v>44</v>
      </c>
      <c r="AC2243" t="s">
        <v>45</v>
      </c>
      <c r="AD2243" t="s">
        <v>1532</v>
      </c>
      <c r="AE2243" t="s">
        <v>9543</v>
      </c>
      <c r="AF2243" t="s">
        <v>4994</v>
      </c>
      <c r="AG2243">
        <v>622367</v>
      </c>
      <c r="AH2243">
        <v>7.5</v>
      </c>
      <c r="AI2243">
        <v>2.2000000000000002</v>
      </c>
    </row>
    <row r="2244" spans="1:35" ht="16.850000000000001" customHeight="1">
      <c r="A2244" s="65" t="str">
        <f>IF(L2244="","",IF(COUNTIF(Wip!K:K,L2244)=0,IF(W2244="","KGB","KBB"),IF(AND(_xlfn.IFNA(VLOOKUP(L2244,Wip!K:M,3,0),"")="Y",Q2244="MTCAPPLYCONF"),"On Hold",IF(W2244="","KGB","KBB"))))</f>
        <v>KBB</v>
      </c>
      <c r="B2244" s="65">
        <f>IF(A2244="on hold", "on hold",
 IF(A2244="KGB", "Standard Shipment",
  IF(IFERROR(IFERROR(VLOOKUP(L2244, List!D:J, 7, 0), VLOOKUP(L2244&amp;"", List!D:J, 7, 0)), 0)=0,
   IF(IFERROR(IFERROR(VLOOKUP(L2244, 'CND List'!$A:$C, 3, 0), VLOOKUP(L2244&amp;"", 'CND List'!$A:$C, 3, 0)), 0)=0,
    IF(A2244="KBB", "-", ""),
    IFERROR(VLOOKUP(L2244, 'CND List'!$A:$C, 3, 0), VLOOKUP(L2244&amp;"", 'CND List'!$A:$C, 3, 0))
   ),
   IFERROR(VLOOKUP(L2244, List!D:J, 7, 0), VLOOKUP(L2244&amp;"", List!D:J, 7, 0))
  )
 )
)</f>
        <v>46281</v>
      </c>
      <c r="C2244" s="66" t="str">
        <f t="shared" si="36"/>
        <v>2026Q3</v>
      </c>
      <c r="D2244" s="67" t="str">
        <f ca="1">IF(C2244="Local Scrap","Closed",IFERROR(IF(A2244="kgb","Closed",IF(MID(C2244,5,1)="Q","Closed",LOOKUP(TODAY()-W2244, {0,31,91,181,366}, {"0-30天","31-90天","91-180天","181-365天","365天以上"}))), LOOKUP(TODAY()-Z2244, {0,31,91,181,366}, {"0-30天","31-90天","91-180天","181-365天","365天以上"})))</f>
        <v>Closed</v>
      </c>
      <c r="E2244" s="67" t="str" cm="1">
        <f t="array" ref="E2244">IF(A2244&lt;&gt;"kbb", "", IF(IFERROR(VALUE(V2244), 0)=MAX(INDEX(($A$2:$A$4929="kbb")*($L$2:$L$4929=L2244)*IFERROR(VALUE($V$2:$V$4929), 0), 0)), "最新", "歷史重複"))</f>
        <v>最新</v>
      </c>
      <c r="F2244" t="s">
        <v>9870</v>
      </c>
      <c r="G2244" t="s">
        <v>29</v>
      </c>
      <c r="H2244" t="s">
        <v>30</v>
      </c>
      <c r="I2244" t="s">
        <v>6154</v>
      </c>
      <c r="J2244" t="s">
        <v>9871</v>
      </c>
      <c r="K2244" t="s">
        <v>9872</v>
      </c>
      <c r="L2244" t="s">
        <v>10070</v>
      </c>
      <c r="M2244" t="s">
        <v>2359</v>
      </c>
      <c r="N2244" t="s">
        <v>2360</v>
      </c>
      <c r="O2244" t="s">
        <v>37</v>
      </c>
      <c r="P2244" t="s">
        <v>10070</v>
      </c>
      <c r="Q2244" t="s">
        <v>38</v>
      </c>
      <c r="R2244" t="s">
        <v>1881</v>
      </c>
      <c r="S2244" t="s">
        <v>9966</v>
      </c>
      <c r="T2244" t="s">
        <v>37</v>
      </c>
      <c r="U2244" t="s">
        <v>37</v>
      </c>
      <c r="V2244" t="s">
        <v>10071</v>
      </c>
      <c r="W2244" t="s">
        <v>1157</v>
      </c>
      <c r="X2244" t="s">
        <v>114</v>
      </c>
      <c r="Y2244" t="s">
        <v>10072</v>
      </c>
      <c r="Z2244" t="s">
        <v>10073</v>
      </c>
      <c r="AA2244" t="s">
        <v>44</v>
      </c>
      <c r="AB2244" t="s">
        <v>44</v>
      </c>
      <c r="AC2244" t="s">
        <v>117</v>
      </c>
      <c r="AD2244" t="s">
        <v>1532</v>
      </c>
      <c r="AE2244" t="s">
        <v>37</v>
      </c>
      <c r="AF2244" t="s">
        <v>37</v>
      </c>
      <c r="AG2244" t="s">
        <v>37</v>
      </c>
      <c r="AH2244" t="s">
        <v>37</v>
      </c>
      <c r="AI2244" t="s">
        <v>37</v>
      </c>
    </row>
    <row r="2245" spans="1:35" ht="16.850000000000001" customHeight="1">
      <c r="A2245" s="65" t="str">
        <f>IF(L2245="","",IF(COUNTIF(Wip!K:K,L2245)=0,IF(W2245="","KGB","KBB"),IF(AND(_xlfn.IFNA(VLOOKUP(L2245,Wip!K:M,3,0),"")="Y",Q2245="MTCAPPLYCONF"),"On Hold",IF(W2245="","KGB","KBB"))))</f>
        <v>KGB</v>
      </c>
      <c r="B2245" s="65" t="str">
        <f>IF(A2245="on hold", "on hold",
 IF(A2245="KGB", "Standard Shipment",
  IF(IFERROR(IFERROR(VLOOKUP(L2245, List!D:J, 7, 0), VLOOKUP(L2245&amp;"", List!D:J, 7, 0)), 0)=0,
   IF(IFERROR(IFERROR(VLOOKUP(L2245, 'CND List'!$A:$C, 3, 0), VLOOKUP(L2245&amp;"", 'CND List'!$A:$C, 3, 0)), 0)=0,
    IF(A2245="KBB", "-", ""),
    IFERROR(VLOOKUP(L2245, 'CND List'!$A:$C, 3, 0), VLOOKUP(L2245&amp;"", 'CND List'!$A:$C, 3, 0))
   ),
   IFERROR(VLOOKUP(L2245, List!D:J, 7, 0), VLOOKUP(L2245&amp;"", List!D:J, 7, 0))
  )
 )
)</f>
        <v>Standard Shipment</v>
      </c>
      <c r="C2245" s="66" t="str">
        <f t="shared" si="36"/>
        <v>Standard Shipment</v>
      </c>
      <c r="D2245" s="67" t="str">
        <f ca="1">IF(C2245="Local Scrap","Closed",IFERROR(IF(A2245="kgb","Closed",IF(MID(C2245,5,1)="Q","Closed",LOOKUP(TODAY()-W2245, {0,31,91,181,366}, {"0-30天","31-90天","91-180天","181-365天","365天以上"}))), LOOKUP(TODAY()-Z2245, {0,31,91,181,366}, {"0-30天","31-90天","91-180天","181-365天","365天以上"})))</f>
        <v>Closed</v>
      </c>
      <c r="E2245" s="67" t="str" cm="1">
        <f t="array" ref="E2245">IF(A2245&lt;&gt;"kbb", "", IF(IFERROR(VALUE(V2245), 0)=MAX(INDEX(($A$2:$A$4929="kbb")*($L$2:$L$4929=L2245)*IFERROR(VALUE($V$2:$V$4929), 0), 0)), "最新", "歷史重複"))</f>
        <v/>
      </c>
      <c r="F2245" t="s">
        <v>9870</v>
      </c>
      <c r="G2245" t="s">
        <v>29</v>
      </c>
      <c r="H2245" t="s">
        <v>30</v>
      </c>
      <c r="I2245" t="s">
        <v>6154</v>
      </c>
      <c r="J2245" t="s">
        <v>9871</v>
      </c>
      <c r="K2245" t="s">
        <v>9872</v>
      </c>
      <c r="L2245" t="s">
        <v>10074</v>
      </c>
      <c r="M2245" t="s">
        <v>2359</v>
      </c>
      <c r="N2245" t="s">
        <v>2360</v>
      </c>
      <c r="O2245" t="s">
        <v>37</v>
      </c>
      <c r="P2245" t="s">
        <v>10075</v>
      </c>
      <c r="Q2245" t="s">
        <v>38</v>
      </c>
      <c r="R2245" t="s">
        <v>1881</v>
      </c>
      <c r="S2245" t="s">
        <v>10076</v>
      </c>
      <c r="T2245" t="s">
        <v>10077</v>
      </c>
      <c r="U2245" t="s">
        <v>9204</v>
      </c>
      <c r="V2245" t="s">
        <v>9204</v>
      </c>
      <c r="W2245" t="s">
        <v>37</v>
      </c>
      <c r="X2245" t="s">
        <v>37</v>
      </c>
      <c r="Y2245" t="s">
        <v>37</v>
      </c>
      <c r="Z2245" t="s">
        <v>10078</v>
      </c>
      <c r="AA2245" t="s">
        <v>44</v>
      </c>
      <c r="AB2245" t="s">
        <v>44</v>
      </c>
      <c r="AC2245" t="s">
        <v>45</v>
      </c>
      <c r="AD2245" t="s">
        <v>1532</v>
      </c>
      <c r="AE2245" t="s">
        <v>9206</v>
      </c>
      <c r="AF2245" t="s">
        <v>48</v>
      </c>
      <c r="AG2245">
        <v>622522</v>
      </c>
      <c r="AH2245">
        <v>5.8</v>
      </c>
      <c r="AI2245">
        <v>5.8</v>
      </c>
    </row>
    <row r="2246" spans="1:35" ht="16.850000000000001" customHeight="1">
      <c r="A2246" s="65" t="str">
        <f>IF(L2246="","",IF(COUNTIF(Wip!K:K,L2246)=0,IF(W2246="","KGB","KBB"),IF(AND(_xlfn.IFNA(VLOOKUP(L2246,Wip!K:M,3,0),"")="Y",Q2246="MTCAPPLYCONF"),"On Hold",IF(W2246="","KGB","KBB"))))</f>
        <v>KGB</v>
      </c>
      <c r="B2246" s="65" t="str">
        <f>IF(A2246="on hold", "on hold",
 IF(A2246="KGB", "Standard Shipment",
  IF(IFERROR(IFERROR(VLOOKUP(L2246, List!D:J, 7, 0), VLOOKUP(L2246&amp;"", List!D:J, 7, 0)), 0)=0,
   IF(IFERROR(IFERROR(VLOOKUP(L2246, 'CND List'!$A:$C, 3, 0), VLOOKUP(L2246&amp;"", 'CND List'!$A:$C, 3, 0)), 0)=0,
    IF(A2246="KBB", "-", ""),
    IFERROR(VLOOKUP(L2246, 'CND List'!$A:$C, 3, 0), VLOOKUP(L2246&amp;"", 'CND List'!$A:$C, 3, 0))
   ),
   IFERROR(VLOOKUP(L2246, List!D:J, 7, 0), VLOOKUP(L2246&amp;"", List!D:J, 7, 0))
  )
 )
)</f>
        <v>Standard Shipment</v>
      </c>
      <c r="C2246" s="66" t="str">
        <f t="shared" si="36"/>
        <v>Standard Shipment</v>
      </c>
      <c r="D2246" s="67" t="str">
        <f ca="1">IF(C2246="Local Scrap","Closed",IFERROR(IF(A2246="kgb","Closed",IF(MID(C2246,5,1)="Q","Closed",LOOKUP(TODAY()-W2246, {0,31,91,181,366}, {"0-30天","31-90天","91-180天","181-365天","365天以上"}))), LOOKUP(TODAY()-Z2246, {0,31,91,181,366}, {"0-30天","31-90天","91-180天","181-365天","365天以上"})))</f>
        <v>Closed</v>
      </c>
      <c r="E2246" s="67" t="str" cm="1">
        <f t="array" ref="E2246">IF(A2246&lt;&gt;"kbb", "", IF(IFERROR(VALUE(V2246), 0)=MAX(INDEX(($A$2:$A$4929="kbb")*($L$2:$L$4929=L2246)*IFERROR(VALUE($V$2:$V$4929), 0), 0)), "最新", "歷史重複"))</f>
        <v/>
      </c>
      <c r="F2246" t="s">
        <v>9870</v>
      </c>
      <c r="G2246" t="s">
        <v>29</v>
      </c>
      <c r="H2246" t="s">
        <v>30</v>
      </c>
      <c r="I2246" t="s">
        <v>6154</v>
      </c>
      <c r="J2246" t="s">
        <v>9871</v>
      </c>
      <c r="K2246" t="s">
        <v>9872</v>
      </c>
      <c r="L2246" t="s">
        <v>10079</v>
      </c>
      <c r="M2246" t="s">
        <v>8291</v>
      </c>
      <c r="N2246" t="s">
        <v>1570</v>
      </c>
      <c r="O2246" t="s">
        <v>37</v>
      </c>
      <c r="P2246" t="s">
        <v>10080</v>
      </c>
      <c r="Q2246" t="s">
        <v>38</v>
      </c>
      <c r="R2246" t="s">
        <v>1881</v>
      </c>
      <c r="S2246" t="s">
        <v>9880</v>
      </c>
      <c r="T2246" t="s">
        <v>10081</v>
      </c>
      <c r="U2246" t="s">
        <v>10082</v>
      </c>
      <c r="V2246" t="s">
        <v>10082</v>
      </c>
      <c r="W2246" t="s">
        <v>37</v>
      </c>
      <c r="X2246" t="s">
        <v>37</v>
      </c>
      <c r="Y2246" t="s">
        <v>37</v>
      </c>
      <c r="Z2246" t="s">
        <v>10083</v>
      </c>
      <c r="AA2246" t="s">
        <v>44</v>
      </c>
      <c r="AB2246" t="s">
        <v>44</v>
      </c>
      <c r="AC2246" t="s">
        <v>45</v>
      </c>
      <c r="AD2246" t="s">
        <v>1532</v>
      </c>
      <c r="AE2246" t="s">
        <v>10084</v>
      </c>
      <c r="AF2246" t="s">
        <v>48</v>
      </c>
      <c r="AG2246">
        <v>622536</v>
      </c>
      <c r="AH2246">
        <v>6.4</v>
      </c>
      <c r="AI2246">
        <v>6.4</v>
      </c>
    </row>
    <row r="2247" spans="1:35" ht="16.850000000000001" customHeight="1">
      <c r="A2247" s="65" t="str">
        <f>IF(L2247="","",IF(COUNTIF(Wip!K:K,L2247)=0,IF(W2247="","KGB","KBB"),IF(AND(_xlfn.IFNA(VLOOKUP(L2247,Wip!K:M,3,0),"")="Y",Q2247="MTCAPPLYCONF"),"On Hold",IF(W2247="","KGB","KBB"))))</f>
        <v>KGB</v>
      </c>
      <c r="B2247" s="65" t="str">
        <f>IF(A2247="on hold", "on hold",
 IF(A2247="KGB", "Standard Shipment",
  IF(IFERROR(IFERROR(VLOOKUP(L2247, List!D:J, 7, 0), VLOOKUP(L2247&amp;"", List!D:J, 7, 0)), 0)=0,
   IF(IFERROR(IFERROR(VLOOKUP(L2247, 'CND List'!$A:$C, 3, 0), VLOOKUP(L2247&amp;"", 'CND List'!$A:$C, 3, 0)), 0)=0,
    IF(A2247="KBB", "-", ""),
    IFERROR(VLOOKUP(L2247, 'CND List'!$A:$C, 3, 0), VLOOKUP(L2247&amp;"", 'CND List'!$A:$C, 3, 0))
   ),
   IFERROR(VLOOKUP(L2247, List!D:J, 7, 0), VLOOKUP(L2247&amp;"", List!D:J, 7, 0))
  )
 )
)</f>
        <v>Standard Shipment</v>
      </c>
      <c r="C2247" s="66" t="str">
        <f t="shared" si="36"/>
        <v>Standard Shipment</v>
      </c>
      <c r="D2247" s="67" t="str">
        <f ca="1">IF(C2247="Local Scrap","Closed",IFERROR(IF(A2247="kgb","Closed",IF(MID(C2247,5,1)="Q","Closed",LOOKUP(TODAY()-W2247, {0,31,91,181,366}, {"0-30天","31-90天","91-180天","181-365天","365天以上"}))), LOOKUP(TODAY()-Z2247, {0,31,91,181,366}, {"0-30天","31-90天","91-180天","181-365天","365天以上"})))</f>
        <v>Closed</v>
      </c>
      <c r="E2247" s="67" t="str" cm="1">
        <f t="array" ref="E2247">IF(A2247&lt;&gt;"kbb", "", IF(IFERROR(VALUE(V2247), 0)=MAX(INDEX(($A$2:$A$4929="kbb")*($L$2:$L$4929=L2247)*IFERROR(VALUE($V$2:$V$4929), 0), 0)), "最新", "歷史重複"))</f>
        <v/>
      </c>
      <c r="F2247" t="s">
        <v>9870</v>
      </c>
      <c r="G2247" t="s">
        <v>29</v>
      </c>
      <c r="H2247" t="s">
        <v>30</v>
      </c>
      <c r="I2247" t="s">
        <v>6154</v>
      </c>
      <c r="J2247" t="s">
        <v>9871</v>
      </c>
      <c r="K2247" t="s">
        <v>9872</v>
      </c>
      <c r="L2247" t="s">
        <v>10085</v>
      </c>
      <c r="M2247" t="s">
        <v>9994</v>
      </c>
      <c r="N2247" t="s">
        <v>2087</v>
      </c>
      <c r="O2247" t="s">
        <v>37</v>
      </c>
      <c r="P2247" t="s">
        <v>10086</v>
      </c>
      <c r="Q2247" t="s">
        <v>38</v>
      </c>
      <c r="R2247" t="s">
        <v>1881</v>
      </c>
      <c r="S2247" t="s">
        <v>9880</v>
      </c>
      <c r="T2247" t="s">
        <v>10087</v>
      </c>
      <c r="U2247" t="s">
        <v>10088</v>
      </c>
      <c r="V2247" t="s">
        <v>9180</v>
      </c>
      <c r="W2247" t="s">
        <v>37</v>
      </c>
      <c r="X2247" t="s">
        <v>37</v>
      </c>
      <c r="Y2247" t="s">
        <v>37</v>
      </c>
      <c r="Z2247" t="s">
        <v>10089</v>
      </c>
      <c r="AA2247" t="s">
        <v>44</v>
      </c>
      <c r="AB2247" t="s">
        <v>44</v>
      </c>
      <c r="AC2247" t="s">
        <v>45</v>
      </c>
      <c r="AD2247" t="s">
        <v>1847</v>
      </c>
      <c r="AE2247" t="s">
        <v>9182</v>
      </c>
      <c r="AF2247" t="s">
        <v>1918</v>
      </c>
      <c r="AG2247">
        <v>622432</v>
      </c>
      <c r="AH2247">
        <v>3.5</v>
      </c>
      <c r="AI2247">
        <v>3.5</v>
      </c>
    </row>
    <row r="2248" spans="1:35" ht="16.850000000000001" customHeight="1">
      <c r="A2248" s="65" t="str">
        <f>IF(L2248="","",IF(COUNTIF(Wip!K:K,L2248)=0,IF(W2248="","KGB","KBB"),IF(AND(_xlfn.IFNA(VLOOKUP(L2248,Wip!K:M,3,0),"")="Y",Q2248="MTCAPPLYCONF"),"On Hold",IF(W2248="","KGB","KBB"))))</f>
        <v>KGB</v>
      </c>
      <c r="B2248" s="65" t="str">
        <f>IF(A2248="on hold", "on hold",
 IF(A2248="KGB", "Standard Shipment",
  IF(IFERROR(IFERROR(VLOOKUP(L2248, List!D:J, 7, 0), VLOOKUP(L2248&amp;"", List!D:J, 7, 0)), 0)=0,
   IF(IFERROR(IFERROR(VLOOKUP(L2248, 'CND List'!$A:$C, 3, 0), VLOOKUP(L2248&amp;"", 'CND List'!$A:$C, 3, 0)), 0)=0,
    IF(A2248="KBB", "-", ""),
    IFERROR(VLOOKUP(L2248, 'CND List'!$A:$C, 3, 0), VLOOKUP(L2248&amp;"", 'CND List'!$A:$C, 3, 0))
   ),
   IFERROR(VLOOKUP(L2248, List!D:J, 7, 0), VLOOKUP(L2248&amp;"", List!D:J, 7, 0))
  )
 )
)</f>
        <v>Standard Shipment</v>
      </c>
      <c r="C2248" s="66" t="str">
        <f t="shared" si="36"/>
        <v>Standard Shipment</v>
      </c>
      <c r="D2248" s="67" t="str">
        <f ca="1">IF(C2248="Local Scrap","Closed",IFERROR(IF(A2248="kgb","Closed",IF(MID(C2248,5,1)="Q","Closed",LOOKUP(TODAY()-W2248, {0,31,91,181,366}, {"0-30天","31-90天","91-180天","181-365天","365天以上"}))), LOOKUP(TODAY()-Z2248, {0,31,91,181,366}, {"0-30天","31-90天","91-180天","181-365天","365天以上"})))</f>
        <v>Closed</v>
      </c>
      <c r="E2248" s="67" t="str" cm="1">
        <f t="array" ref="E2248">IF(A2248&lt;&gt;"kbb", "", IF(IFERROR(VALUE(V2248), 0)=MAX(INDEX(($A$2:$A$4929="kbb")*($L$2:$L$4929=L2248)*IFERROR(VALUE($V$2:$V$4929), 0), 0)), "最新", "歷史重複"))</f>
        <v/>
      </c>
      <c r="F2248" t="s">
        <v>9870</v>
      </c>
      <c r="G2248" t="s">
        <v>29</v>
      </c>
      <c r="H2248" t="s">
        <v>30</v>
      </c>
      <c r="I2248" t="s">
        <v>6154</v>
      </c>
      <c r="J2248" t="s">
        <v>9871</v>
      </c>
      <c r="K2248" t="s">
        <v>9872</v>
      </c>
      <c r="L2248" t="s">
        <v>10090</v>
      </c>
      <c r="M2248" t="s">
        <v>10091</v>
      </c>
      <c r="N2248" t="s">
        <v>1671</v>
      </c>
      <c r="O2248" t="s">
        <v>37</v>
      </c>
      <c r="P2248" t="s">
        <v>10090</v>
      </c>
      <c r="Q2248" t="s">
        <v>38</v>
      </c>
      <c r="R2248" t="s">
        <v>1881</v>
      </c>
      <c r="S2248" t="s">
        <v>9880</v>
      </c>
      <c r="T2248" t="s">
        <v>10092</v>
      </c>
      <c r="U2248" t="s">
        <v>9732</v>
      </c>
      <c r="V2248" t="s">
        <v>9732</v>
      </c>
      <c r="W2248" t="s">
        <v>37</v>
      </c>
      <c r="X2248" t="s">
        <v>37</v>
      </c>
      <c r="Y2248" t="s">
        <v>37</v>
      </c>
      <c r="Z2248" t="s">
        <v>10093</v>
      </c>
      <c r="AA2248" t="s">
        <v>44</v>
      </c>
      <c r="AB2248" t="s">
        <v>44</v>
      </c>
      <c r="AC2248" t="s">
        <v>45</v>
      </c>
      <c r="AD2248" t="s">
        <v>1539</v>
      </c>
      <c r="AE2248" t="s">
        <v>9543</v>
      </c>
      <c r="AF2248" t="s">
        <v>5043</v>
      </c>
      <c r="AG2248">
        <v>622367</v>
      </c>
      <c r="AH2248">
        <v>4.9000000000000004</v>
      </c>
      <c r="AI2248">
        <v>4.9000000000000004</v>
      </c>
    </row>
    <row r="2249" spans="1:35" ht="16.850000000000001" customHeight="1">
      <c r="A2249" s="65" t="str">
        <f>IF(L2249="","",IF(COUNTIF(Wip!K:K,L2249)=0,IF(W2249="","KGB","KBB"),IF(AND(_xlfn.IFNA(VLOOKUP(L2249,Wip!K:M,3,0),"")="Y",Q2249="MTCAPPLYCONF"),"On Hold",IF(W2249="","KGB","KBB"))))</f>
        <v>On Hold</v>
      </c>
      <c r="B2249" s="65" t="str">
        <f>IF(A2249="on hold", "on hold",
 IF(A2249="KGB", "Standard Shipment",
  IF(IFERROR(IFERROR(VLOOKUP(L2249, List!D:J, 7, 0), VLOOKUP(L2249&amp;"", List!D:J, 7, 0)), 0)=0,
   IF(IFERROR(IFERROR(VLOOKUP(L2249, 'CND List'!$A:$C, 3, 0), VLOOKUP(L2249&amp;"", 'CND List'!$A:$C, 3, 0)), 0)=0,
    IF(A2249="KBB", "-", ""),
    IFERROR(VLOOKUP(L2249, 'CND List'!$A:$C, 3, 0), VLOOKUP(L2249&amp;"", 'CND List'!$A:$C, 3, 0))
   ),
   IFERROR(VLOOKUP(L2249, List!D:J, 7, 0), VLOOKUP(L2249&amp;"", List!D:J, 7, 0))
  )
 )
)</f>
        <v>on hold</v>
      </c>
      <c r="C2249" s="66" t="str">
        <f t="shared" si="36"/>
        <v>on hold</v>
      </c>
      <c r="D2249" s="67" t="str">
        <f ca="1">IF(C2249="Local Scrap","Closed",IFERROR(IF(A2249="kgb","Closed",IF(MID(C2249,5,1)="Q","Closed",LOOKUP(TODAY()-W2249, {0,31,91,181,366}, {"0-30天","31-90天","91-180天","181-365天","365天以上"}))), LOOKUP(TODAY()-Z2249, {0,31,91,181,366}, {"0-30天","31-90天","91-180天","181-365天","365天以上"})))</f>
        <v>91-180天</v>
      </c>
      <c r="E2249" s="67" t="str" cm="1">
        <f t="array" ref="E2249">IF(A2249&lt;&gt;"kbb", "", IF(IFERROR(VALUE(V2249), 0)=MAX(INDEX(($A$2:$A$4929="kbb")*($L$2:$L$4929=L2249)*IFERROR(VALUE($V$2:$V$4929), 0), 0)), "最新", "歷史重複"))</f>
        <v/>
      </c>
      <c r="F2249" t="s">
        <v>9870</v>
      </c>
      <c r="G2249" t="s">
        <v>29</v>
      </c>
      <c r="H2249" t="s">
        <v>30</v>
      </c>
      <c r="I2249" t="s">
        <v>6154</v>
      </c>
      <c r="J2249" t="s">
        <v>9871</v>
      </c>
      <c r="K2249" t="s">
        <v>9872</v>
      </c>
      <c r="L2249" t="s">
        <v>10094</v>
      </c>
      <c r="M2249" t="s">
        <v>8810</v>
      </c>
      <c r="N2249" t="s">
        <v>8811</v>
      </c>
      <c r="O2249" t="s">
        <v>37</v>
      </c>
      <c r="P2249" t="s">
        <v>10094</v>
      </c>
      <c r="Q2249" t="s">
        <v>2309</v>
      </c>
      <c r="R2249" t="s">
        <v>1881</v>
      </c>
      <c r="S2249" t="s">
        <v>9880</v>
      </c>
      <c r="T2249" t="s">
        <v>37</v>
      </c>
      <c r="U2249" t="s">
        <v>37</v>
      </c>
      <c r="V2249" t="s">
        <v>37</v>
      </c>
      <c r="W2249" t="s">
        <v>37</v>
      </c>
      <c r="X2249" t="s">
        <v>37</v>
      </c>
      <c r="Y2249" t="s">
        <v>37</v>
      </c>
      <c r="Z2249" t="s">
        <v>10095</v>
      </c>
      <c r="AA2249" t="s">
        <v>44</v>
      </c>
      <c r="AB2249" t="s">
        <v>44</v>
      </c>
      <c r="AC2249" t="s">
        <v>45</v>
      </c>
      <c r="AD2249" t="s">
        <v>1847</v>
      </c>
      <c r="AE2249" t="s">
        <v>37</v>
      </c>
      <c r="AF2249" t="s">
        <v>37</v>
      </c>
      <c r="AG2249" t="s">
        <v>37</v>
      </c>
      <c r="AH2249" t="s">
        <v>37</v>
      </c>
      <c r="AI2249" t="s">
        <v>37</v>
      </c>
    </row>
    <row r="2250" spans="1:35" ht="16.850000000000001" customHeight="1">
      <c r="A2250" s="65" t="str">
        <f>IF(L2250="","",IF(COUNTIF(Wip!K:K,L2250)=0,IF(W2250="","KGB","KBB"),IF(AND(_xlfn.IFNA(VLOOKUP(L2250,Wip!K:M,3,0),"")="Y",Q2250="MTCAPPLYCONF"),"On Hold",IF(W2250="","KGB","KBB"))))</f>
        <v>KGB</v>
      </c>
      <c r="B2250" s="65" t="str">
        <f>IF(A2250="on hold", "on hold",
 IF(A2250="KGB", "Standard Shipment",
  IF(IFERROR(IFERROR(VLOOKUP(L2250, List!D:J, 7, 0), VLOOKUP(L2250&amp;"", List!D:J, 7, 0)), 0)=0,
   IF(IFERROR(IFERROR(VLOOKUP(L2250, 'CND List'!$A:$C, 3, 0), VLOOKUP(L2250&amp;"", 'CND List'!$A:$C, 3, 0)), 0)=0,
    IF(A2250="KBB", "-", ""),
    IFERROR(VLOOKUP(L2250, 'CND List'!$A:$C, 3, 0), VLOOKUP(L2250&amp;"", 'CND List'!$A:$C, 3, 0))
   ),
   IFERROR(VLOOKUP(L2250, List!D:J, 7, 0), VLOOKUP(L2250&amp;"", List!D:J, 7, 0))
  )
 )
)</f>
        <v>Standard Shipment</v>
      </c>
      <c r="C2250" s="66" t="str">
        <f t="shared" si="36"/>
        <v>Standard Shipment</v>
      </c>
      <c r="D2250" s="67" t="str">
        <f ca="1">IF(C2250="Local Scrap","Closed",IFERROR(IF(A2250="kgb","Closed",IF(MID(C2250,5,1)="Q","Closed",LOOKUP(TODAY()-W2250, {0,31,91,181,366}, {"0-30天","31-90天","91-180天","181-365天","365天以上"}))), LOOKUP(TODAY()-Z2250, {0,31,91,181,366}, {"0-30天","31-90天","91-180天","181-365天","365天以上"})))</f>
        <v>Closed</v>
      </c>
      <c r="E2250" s="67" t="str" cm="1">
        <f t="array" ref="E2250">IF(A2250&lt;&gt;"kbb", "", IF(IFERROR(VALUE(V2250), 0)=MAX(INDEX(($A$2:$A$4929="kbb")*($L$2:$L$4929=L2250)*IFERROR(VALUE($V$2:$V$4929), 0), 0)), "最新", "歷史重複"))</f>
        <v/>
      </c>
      <c r="F2250" t="s">
        <v>9870</v>
      </c>
      <c r="G2250" t="s">
        <v>29</v>
      </c>
      <c r="H2250" t="s">
        <v>30</v>
      </c>
      <c r="I2250" t="s">
        <v>6154</v>
      </c>
      <c r="J2250" t="s">
        <v>9871</v>
      </c>
      <c r="K2250" t="s">
        <v>9872</v>
      </c>
      <c r="L2250" t="s">
        <v>10096</v>
      </c>
      <c r="M2250" t="s">
        <v>8810</v>
      </c>
      <c r="N2250" t="s">
        <v>8811</v>
      </c>
      <c r="O2250" t="s">
        <v>37</v>
      </c>
      <c r="P2250" t="s">
        <v>10097</v>
      </c>
      <c r="Q2250" t="s">
        <v>38</v>
      </c>
      <c r="R2250" t="s">
        <v>1881</v>
      </c>
      <c r="S2250" t="s">
        <v>9880</v>
      </c>
      <c r="T2250" t="s">
        <v>10098</v>
      </c>
      <c r="U2250" t="s">
        <v>9376</v>
      </c>
      <c r="V2250" t="s">
        <v>9376</v>
      </c>
      <c r="W2250" t="s">
        <v>37</v>
      </c>
      <c r="X2250" t="s">
        <v>37</v>
      </c>
      <c r="Y2250" t="s">
        <v>37</v>
      </c>
      <c r="Z2250" t="s">
        <v>10099</v>
      </c>
      <c r="AA2250" t="s">
        <v>44</v>
      </c>
      <c r="AB2250" t="s">
        <v>44</v>
      </c>
      <c r="AC2250" t="s">
        <v>45</v>
      </c>
      <c r="AD2250" t="s">
        <v>1847</v>
      </c>
      <c r="AE2250" t="s">
        <v>9155</v>
      </c>
      <c r="AF2250" t="s">
        <v>4927</v>
      </c>
      <c r="AG2250">
        <v>622400</v>
      </c>
      <c r="AH2250">
        <v>4.4000000000000004</v>
      </c>
      <c r="AI2250">
        <v>4.4000000000000004</v>
      </c>
    </row>
    <row r="2251" spans="1:35" ht="16.850000000000001" customHeight="1">
      <c r="A2251" s="65" t="str">
        <f>IF(L2251="","",IF(COUNTIF(Wip!K:K,L2251)=0,IF(W2251="","KGB","KBB"),IF(AND(_xlfn.IFNA(VLOOKUP(L2251,Wip!K:M,3,0),"")="Y",Q2251="MTCAPPLYCONF"),"On Hold",IF(W2251="","KGB","KBB"))))</f>
        <v>KGB</v>
      </c>
      <c r="B2251" s="65" t="str">
        <f>IF(A2251="on hold", "on hold",
 IF(A2251="KGB", "Standard Shipment",
  IF(IFERROR(IFERROR(VLOOKUP(L2251, List!D:J, 7, 0), VLOOKUP(L2251&amp;"", List!D:J, 7, 0)), 0)=0,
   IF(IFERROR(IFERROR(VLOOKUP(L2251, 'CND List'!$A:$C, 3, 0), VLOOKUP(L2251&amp;"", 'CND List'!$A:$C, 3, 0)), 0)=0,
    IF(A2251="KBB", "-", ""),
    IFERROR(VLOOKUP(L2251, 'CND List'!$A:$C, 3, 0), VLOOKUP(L2251&amp;"", 'CND List'!$A:$C, 3, 0))
   ),
   IFERROR(VLOOKUP(L2251, List!D:J, 7, 0), VLOOKUP(L2251&amp;"", List!D:J, 7, 0))
  )
 )
)</f>
        <v>Standard Shipment</v>
      </c>
      <c r="C2251" s="66" t="str">
        <f t="shared" si="36"/>
        <v>Standard Shipment</v>
      </c>
      <c r="D2251" s="67" t="str">
        <f ca="1">IF(C2251="Local Scrap","Closed",IFERROR(IF(A2251="kgb","Closed",IF(MID(C2251,5,1)="Q","Closed",LOOKUP(TODAY()-W2251, {0,31,91,181,366}, {"0-30天","31-90天","91-180天","181-365天","365天以上"}))), LOOKUP(TODAY()-Z2251, {0,31,91,181,366}, {"0-30天","31-90天","91-180天","181-365天","365天以上"})))</f>
        <v>Closed</v>
      </c>
      <c r="E2251" s="67" t="str" cm="1">
        <f t="array" ref="E2251">IF(A2251&lt;&gt;"kbb", "", IF(IFERROR(VALUE(V2251), 0)=MAX(INDEX(($A$2:$A$4929="kbb")*($L$2:$L$4929=L2251)*IFERROR(VALUE($V$2:$V$4929), 0), 0)), "最新", "歷史重複"))</f>
        <v/>
      </c>
      <c r="F2251" t="s">
        <v>9870</v>
      </c>
      <c r="G2251" t="s">
        <v>29</v>
      </c>
      <c r="H2251" t="s">
        <v>30</v>
      </c>
      <c r="I2251" t="s">
        <v>6154</v>
      </c>
      <c r="J2251" t="s">
        <v>9871</v>
      </c>
      <c r="K2251" t="s">
        <v>9872</v>
      </c>
      <c r="L2251" t="s">
        <v>10100</v>
      </c>
      <c r="M2251" t="s">
        <v>10101</v>
      </c>
      <c r="N2251" t="s">
        <v>5877</v>
      </c>
      <c r="O2251" t="s">
        <v>37</v>
      </c>
      <c r="P2251" t="s">
        <v>10100</v>
      </c>
      <c r="Q2251" t="s">
        <v>38</v>
      </c>
      <c r="R2251" t="s">
        <v>1881</v>
      </c>
      <c r="S2251" t="s">
        <v>9880</v>
      </c>
      <c r="T2251" t="s">
        <v>10102</v>
      </c>
      <c r="U2251" t="s">
        <v>9164</v>
      </c>
      <c r="V2251" t="s">
        <v>9164</v>
      </c>
      <c r="W2251" t="s">
        <v>37</v>
      </c>
      <c r="X2251" t="s">
        <v>37</v>
      </c>
      <c r="Y2251" t="s">
        <v>37</v>
      </c>
      <c r="Z2251" t="s">
        <v>10103</v>
      </c>
      <c r="AA2251" t="s">
        <v>44</v>
      </c>
      <c r="AB2251" t="s">
        <v>44</v>
      </c>
      <c r="AC2251" t="s">
        <v>45</v>
      </c>
      <c r="AD2251" t="s">
        <v>1539</v>
      </c>
      <c r="AE2251" t="s">
        <v>9166</v>
      </c>
      <c r="AF2251" t="s">
        <v>2122</v>
      </c>
      <c r="AG2251">
        <v>622409</v>
      </c>
      <c r="AH2251">
        <v>5.8</v>
      </c>
      <c r="AI2251">
        <v>5.8</v>
      </c>
    </row>
    <row r="2252" spans="1:35" ht="16.850000000000001" customHeight="1">
      <c r="A2252" s="65" t="str">
        <f>IF(L2252="","",IF(COUNTIF(Wip!K:K,L2252)=0,IF(W2252="","KGB","KBB"),IF(AND(_xlfn.IFNA(VLOOKUP(L2252,Wip!K:M,3,0),"")="Y",Q2252="MTCAPPLYCONF"),"On Hold",IF(W2252="","KGB","KBB"))))</f>
        <v>KBB</v>
      </c>
      <c r="B2252" s="65" t="str">
        <f>IF(A2252="on hold", "on hold",
 IF(A2252="KGB", "Standard Shipment",
  IF(IFERROR(IFERROR(VLOOKUP(L2252, List!D:J, 7, 0), VLOOKUP(L2252&amp;"", List!D:J, 7, 0)), 0)=0,
   IF(IFERROR(IFERROR(VLOOKUP(L2252, 'CND List'!$A:$C, 3, 0), VLOOKUP(L2252&amp;"", 'CND List'!$A:$C, 3, 0)), 0)=0,
    IF(A2252="KBB", "-", ""),
    IFERROR(VLOOKUP(L2252, 'CND List'!$A:$C, 3, 0), VLOOKUP(L2252&amp;"", 'CND List'!$A:$C, 3, 0))
   ),
   IFERROR(VLOOKUP(L2252, List!D:J, 7, 0), VLOOKUP(L2252&amp;"", List!D:J, 7, 0))
  )
 )
)</f>
        <v>-</v>
      </c>
      <c r="C2252" s="66" t="str">
        <f t="shared" si="36"/>
        <v>wait for return customer</v>
      </c>
      <c r="D2252" s="67" t="str">
        <f ca="1">IF(C2252="Local Scrap","Closed",IFERROR(IF(A2252="kgb","Closed",IF(MID(C2252,5,1)="Q","Closed",LOOKUP(TODAY()-W2252, {0,31,91,181,366}, {"0-30天","31-90天","91-180天","181-365天","365天以上"}))), LOOKUP(TODAY()-Z2252, {0,31,91,181,366}, {"0-30天","31-90天","91-180天","181-365天","365天以上"})))</f>
        <v>91-180天</v>
      </c>
      <c r="E2252" s="67" t="str" cm="1">
        <f t="array" ref="E2252">IF(A2252&lt;&gt;"kbb", "", IF(IFERROR(VALUE(V2252), 0)=MAX(INDEX(($A$2:$A$4929="kbb")*($L$2:$L$4929=L2252)*IFERROR(VALUE($V$2:$V$4929), 0), 0)), "最新", "歷史重複"))</f>
        <v>最新</v>
      </c>
      <c r="F2252" t="s">
        <v>9870</v>
      </c>
      <c r="G2252" t="s">
        <v>29</v>
      </c>
      <c r="H2252" t="s">
        <v>30</v>
      </c>
      <c r="I2252" t="s">
        <v>6154</v>
      </c>
      <c r="J2252" t="s">
        <v>9871</v>
      </c>
      <c r="K2252" t="s">
        <v>9872</v>
      </c>
      <c r="L2252" t="s">
        <v>10104</v>
      </c>
      <c r="M2252" t="s">
        <v>1569</v>
      </c>
      <c r="N2252" t="s">
        <v>1570</v>
      </c>
      <c r="O2252" t="s">
        <v>37</v>
      </c>
      <c r="P2252" t="s">
        <v>10104</v>
      </c>
      <c r="Q2252" t="s">
        <v>38</v>
      </c>
      <c r="R2252" t="s">
        <v>1881</v>
      </c>
      <c r="S2252" t="s">
        <v>10105</v>
      </c>
      <c r="T2252" t="s">
        <v>37</v>
      </c>
      <c r="U2252" t="s">
        <v>37</v>
      </c>
      <c r="V2252" t="s">
        <v>10106</v>
      </c>
      <c r="W2252" t="s">
        <v>2806</v>
      </c>
      <c r="X2252" t="s">
        <v>114</v>
      </c>
      <c r="Y2252" t="s">
        <v>9189</v>
      </c>
      <c r="Z2252" t="s">
        <v>10107</v>
      </c>
      <c r="AA2252" t="s">
        <v>44</v>
      </c>
      <c r="AB2252" t="s">
        <v>44</v>
      </c>
      <c r="AC2252" t="s">
        <v>117</v>
      </c>
      <c r="AD2252" t="s">
        <v>1532</v>
      </c>
      <c r="AE2252" t="s">
        <v>37</v>
      </c>
      <c r="AF2252" t="s">
        <v>37</v>
      </c>
      <c r="AG2252" t="s">
        <v>37</v>
      </c>
      <c r="AH2252" t="s">
        <v>37</v>
      </c>
      <c r="AI2252" t="s">
        <v>37</v>
      </c>
    </row>
    <row r="2253" spans="1:35" ht="16.850000000000001" customHeight="1">
      <c r="A2253" s="65" t="str">
        <f>IF(L2253="","",IF(COUNTIF(Wip!K:K,L2253)=0,IF(W2253="","KGB","KBB"),IF(AND(_xlfn.IFNA(VLOOKUP(L2253,Wip!K:M,3,0),"")="Y",Q2253="MTCAPPLYCONF"),"On Hold",IF(W2253="","KGB","KBB"))))</f>
        <v>KGB</v>
      </c>
      <c r="B2253" s="65" t="str">
        <f>IF(A2253="on hold", "on hold",
 IF(A2253="KGB", "Standard Shipment",
  IF(IFERROR(IFERROR(VLOOKUP(L2253, List!D:J, 7, 0), VLOOKUP(L2253&amp;"", List!D:J, 7, 0)), 0)=0,
   IF(IFERROR(IFERROR(VLOOKUP(L2253, 'CND List'!$A:$C, 3, 0), VLOOKUP(L2253&amp;"", 'CND List'!$A:$C, 3, 0)), 0)=0,
    IF(A2253="KBB", "-", ""),
    IFERROR(VLOOKUP(L2253, 'CND List'!$A:$C, 3, 0), VLOOKUP(L2253&amp;"", 'CND List'!$A:$C, 3, 0))
   ),
   IFERROR(VLOOKUP(L2253, List!D:J, 7, 0), VLOOKUP(L2253&amp;"", List!D:J, 7, 0))
  )
 )
)</f>
        <v>Standard Shipment</v>
      </c>
      <c r="C2253" s="66" t="str">
        <f t="shared" si="36"/>
        <v>Standard Shipment</v>
      </c>
      <c r="D2253" s="67" t="str">
        <f ca="1">IF(C2253="Local Scrap","Closed",IFERROR(IF(A2253="kgb","Closed",IF(MID(C2253,5,1)="Q","Closed",LOOKUP(TODAY()-W2253, {0,31,91,181,366}, {"0-30天","31-90天","91-180天","181-365天","365天以上"}))), LOOKUP(TODAY()-Z2253, {0,31,91,181,366}, {"0-30天","31-90天","91-180天","181-365天","365天以上"})))</f>
        <v>Closed</v>
      </c>
      <c r="E2253" s="67" t="str" cm="1">
        <f t="array" ref="E2253">IF(A2253&lt;&gt;"kbb", "", IF(IFERROR(VALUE(V2253), 0)=MAX(INDEX(($A$2:$A$4929="kbb")*($L$2:$L$4929=L2253)*IFERROR(VALUE($V$2:$V$4929), 0), 0)), "最新", "歷史重複"))</f>
        <v/>
      </c>
      <c r="F2253" t="s">
        <v>9870</v>
      </c>
      <c r="G2253" t="s">
        <v>29</v>
      </c>
      <c r="H2253" t="s">
        <v>30</v>
      </c>
      <c r="I2253" t="s">
        <v>6154</v>
      </c>
      <c r="J2253" t="s">
        <v>9871</v>
      </c>
      <c r="K2253" t="s">
        <v>9872</v>
      </c>
      <c r="L2253" t="s">
        <v>10108</v>
      </c>
      <c r="M2253" t="s">
        <v>2278</v>
      </c>
      <c r="N2253" t="s">
        <v>1843</v>
      </c>
      <c r="O2253" t="s">
        <v>37</v>
      </c>
      <c r="P2253" t="s">
        <v>10109</v>
      </c>
      <c r="Q2253" t="s">
        <v>38</v>
      </c>
      <c r="R2253" t="s">
        <v>1881</v>
      </c>
      <c r="S2253" t="s">
        <v>9923</v>
      </c>
      <c r="T2253" t="s">
        <v>10110</v>
      </c>
      <c r="U2253" t="s">
        <v>9732</v>
      </c>
      <c r="V2253" t="s">
        <v>9732</v>
      </c>
      <c r="W2253" t="s">
        <v>37</v>
      </c>
      <c r="X2253" t="s">
        <v>37</v>
      </c>
      <c r="Y2253" t="s">
        <v>37</v>
      </c>
      <c r="Z2253" t="s">
        <v>10111</v>
      </c>
      <c r="AA2253" t="s">
        <v>44</v>
      </c>
      <c r="AB2253" t="s">
        <v>44</v>
      </c>
      <c r="AC2253" t="s">
        <v>45</v>
      </c>
      <c r="AD2253" t="s">
        <v>1847</v>
      </c>
      <c r="AE2253" t="s">
        <v>9543</v>
      </c>
      <c r="AF2253" t="s">
        <v>2526</v>
      </c>
      <c r="AG2253">
        <v>622367</v>
      </c>
      <c r="AH2253">
        <v>5.2</v>
      </c>
      <c r="AI2253">
        <v>5.2</v>
      </c>
    </row>
    <row r="2254" spans="1:35" ht="16.850000000000001" customHeight="1">
      <c r="A2254" s="65" t="str">
        <f>IF(L2254="","",IF(COUNTIF(Wip!K:K,L2254)=0,IF(W2254="","KGB","KBB"),IF(AND(_xlfn.IFNA(VLOOKUP(L2254,Wip!K:M,3,0),"")="Y",Q2254="MTCAPPLYCONF"),"On Hold",IF(W2254="","KGB","KBB"))))</f>
        <v>KGB</v>
      </c>
      <c r="B2254" s="65" t="str">
        <f>IF(A2254="on hold", "on hold",
 IF(A2254="KGB", "Standard Shipment",
  IF(IFERROR(IFERROR(VLOOKUP(L2254, List!D:J, 7, 0), VLOOKUP(L2254&amp;"", List!D:J, 7, 0)), 0)=0,
   IF(IFERROR(IFERROR(VLOOKUP(L2254, 'CND List'!$A:$C, 3, 0), VLOOKUP(L2254&amp;"", 'CND List'!$A:$C, 3, 0)), 0)=0,
    IF(A2254="KBB", "-", ""),
    IFERROR(VLOOKUP(L2254, 'CND List'!$A:$C, 3, 0), VLOOKUP(L2254&amp;"", 'CND List'!$A:$C, 3, 0))
   ),
   IFERROR(VLOOKUP(L2254, List!D:J, 7, 0), VLOOKUP(L2254&amp;"", List!D:J, 7, 0))
  )
 )
)</f>
        <v>Standard Shipment</v>
      </c>
      <c r="C2254" s="66" t="str">
        <f t="shared" si="36"/>
        <v>Standard Shipment</v>
      </c>
      <c r="D2254" s="67" t="str">
        <f ca="1">IF(C2254="Local Scrap","Closed",IFERROR(IF(A2254="kgb","Closed",IF(MID(C2254,5,1)="Q","Closed",LOOKUP(TODAY()-W2254, {0,31,91,181,366}, {"0-30天","31-90天","91-180天","181-365天","365天以上"}))), LOOKUP(TODAY()-Z2254, {0,31,91,181,366}, {"0-30天","31-90天","91-180天","181-365天","365天以上"})))</f>
        <v>Closed</v>
      </c>
      <c r="E2254" s="67" t="str" cm="1">
        <f t="array" ref="E2254">IF(A2254&lt;&gt;"kbb", "", IF(IFERROR(VALUE(V2254), 0)=MAX(INDEX(($A$2:$A$4929="kbb")*($L$2:$L$4929=L2254)*IFERROR(VALUE($V$2:$V$4929), 0), 0)), "最新", "歷史重複"))</f>
        <v/>
      </c>
      <c r="F2254" t="s">
        <v>9870</v>
      </c>
      <c r="G2254" t="s">
        <v>29</v>
      </c>
      <c r="H2254" t="s">
        <v>30</v>
      </c>
      <c r="I2254" t="s">
        <v>6154</v>
      </c>
      <c r="J2254" t="s">
        <v>9871</v>
      </c>
      <c r="K2254" t="s">
        <v>9872</v>
      </c>
      <c r="L2254" t="s">
        <v>10112</v>
      </c>
      <c r="M2254" t="s">
        <v>8810</v>
      </c>
      <c r="N2254" t="s">
        <v>8811</v>
      </c>
      <c r="O2254" t="s">
        <v>37</v>
      </c>
      <c r="P2254" t="s">
        <v>10113</v>
      </c>
      <c r="Q2254" t="s">
        <v>38</v>
      </c>
      <c r="R2254" t="s">
        <v>1881</v>
      </c>
      <c r="S2254" t="s">
        <v>9923</v>
      </c>
      <c r="T2254" t="s">
        <v>10114</v>
      </c>
      <c r="U2254" t="s">
        <v>9273</v>
      </c>
      <c r="V2254" t="s">
        <v>9273</v>
      </c>
      <c r="W2254" t="s">
        <v>37</v>
      </c>
      <c r="X2254" t="s">
        <v>37</v>
      </c>
      <c r="Y2254" t="s">
        <v>37</v>
      </c>
      <c r="Z2254" t="s">
        <v>10115</v>
      </c>
      <c r="AA2254" t="s">
        <v>44</v>
      </c>
      <c r="AB2254" t="s">
        <v>44</v>
      </c>
      <c r="AC2254" t="s">
        <v>45</v>
      </c>
      <c r="AD2254" t="s">
        <v>1847</v>
      </c>
      <c r="AE2254" t="s">
        <v>9171</v>
      </c>
      <c r="AF2254" t="s">
        <v>4994</v>
      </c>
      <c r="AG2254">
        <v>622380</v>
      </c>
      <c r="AH2254">
        <v>5.2</v>
      </c>
      <c r="AI2254">
        <v>5.2</v>
      </c>
    </row>
    <row r="2255" spans="1:35" ht="16.850000000000001" customHeight="1">
      <c r="A2255" s="65" t="str">
        <f>IF(L2255="","",IF(COUNTIF(Wip!K:K,L2255)=0,IF(W2255="","KGB","KBB"),IF(AND(_xlfn.IFNA(VLOOKUP(L2255,Wip!K:M,3,0),"")="Y",Q2255="MTCAPPLYCONF"),"On Hold",IF(W2255="","KGB","KBB"))))</f>
        <v>KGB</v>
      </c>
      <c r="B2255" s="65" t="str">
        <f>IF(A2255="on hold", "on hold",
 IF(A2255="KGB", "Standard Shipment",
  IF(IFERROR(IFERROR(VLOOKUP(L2255, List!D:J, 7, 0), VLOOKUP(L2255&amp;"", List!D:J, 7, 0)), 0)=0,
   IF(IFERROR(IFERROR(VLOOKUP(L2255, 'CND List'!$A:$C, 3, 0), VLOOKUP(L2255&amp;"", 'CND List'!$A:$C, 3, 0)), 0)=0,
    IF(A2255="KBB", "-", ""),
    IFERROR(VLOOKUP(L2255, 'CND List'!$A:$C, 3, 0), VLOOKUP(L2255&amp;"", 'CND List'!$A:$C, 3, 0))
   ),
   IFERROR(VLOOKUP(L2255, List!D:J, 7, 0), VLOOKUP(L2255&amp;"", List!D:J, 7, 0))
  )
 )
)</f>
        <v>Standard Shipment</v>
      </c>
      <c r="C2255" s="66" t="str">
        <f t="shared" si="36"/>
        <v>Standard Shipment</v>
      </c>
      <c r="D2255" s="67" t="str">
        <f ca="1">IF(C2255="Local Scrap","Closed",IFERROR(IF(A2255="kgb","Closed",IF(MID(C2255,5,1)="Q","Closed",LOOKUP(TODAY()-W2255, {0,31,91,181,366}, {"0-30天","31-90天","91-180天","181-365天","365天以上"}))), LOOKUP(TODAY()-Z2255, {0,31,91,181,366}, {"0-30天","31-90天","91-180天","181-365天","365天以上"})))</f>
        <v>Closed</v>
      </c>
      <c r="E2255" s="67" t="str" cm="1">
        <f t="array" ref="E2255">IF(A2255&lt;&gt;"kbb", "", IF(IFERROR(VALUE(V2255), 0)=MAX(INDEX(($A$2:$A$4929="kbb")*($L$2:$L$4929=L2255)*IFERROR(VALUE($V$2:$V$4929), 0), 0)), "最新", "歷史重複"))</f>
        <v/>
      </c>
      <c r="F2255" t="s">
        <v>9870</v>
      </c>
      <c r="G2255" t="s">
        <v>29</v>
      </c>
      <c r="H2255" t="s">
        <v>30</v>
      </c>
      <c r="I2255" t="s">
        <v>6154</v>
      </c>
      <c r="J2255" t="s">
        <v>9871</v>
      </c>
      <c r="K2255" t="s">
        <v>9872</v>
      </c>
      <c r="L2255" t="s">
        <v>10116</v>
      </c>
      <c r="M2255" t="s">
        <v>2054</v>
      </c>
      <c r="N2255" t="s">
        <v>2055</v>
      </c>
      <c r="O2255" t="s">
        <v>37</v>
      </c>
      <c r="P2255" t="s">
        <v>10117</v>
      </c>
      <c r="Q2255" t="s">
        <v>38</v>
      </c>
      <c r="R2255" t="s">
        <v>1881</v>
      </c>
      <c r="S2255" t="s">
        <v>9923</v>
      </c>
      <c r="T2255" t="s">
        <v>10118</v>
      </c>
      <c r="U2255" t="s">
        <v>9273</v>
      </c>
      <c r="V2255" t="s">
        <v>9273</v>
      </c>
      <c r="W2255" t="s">
        <v>37</v>
      </c>
      <c r="X2255" t="s">
        <v>37</v>
      </c>
      <c r="Y2255" t="s">
        <v>37</v>
      </c>
      <c r="Z2255" t="s">
        <v>10119</v>
      </c>
      <c r="AA2255" t="s">
        <v>44</v>
      </c>
      <c r="AB2255" t="s">
        <v>44</v>
      </c>
      <c r="AC2255" t="s">
        <v>45</v>
      </c>
      <c r="AD2255" t="s">
        <v>1288</v>
      </c>
      <c r="AE2255" t="s">
        <v>9171</v>
      </c>
      <c r="AF2255" t="s">
        <v>1918</v>
      </c>
      <c r="AG2255">
        <v>622380</v>
      </c>
      <c r="AH2255">
        <v>7.3</v>
      </c>
      <c r="AI2255">
        <v>7.3</v>
      </c>
    </row>
    <row r="2256" spans="1:35" ht="16.850000000000001" customHeight="1">
      <c r="A2256" s="65" t="str">
        <f>IF(L2256="","",IF(COUNTIF(Wip!K:K,L2256)=0,IF(W2256="","KGB","KBB"),IF(AND(_xlfn.IFNA(VLOOKUP(L2256,Wip!K:M,3,0),"")="Y",Q2256="MTCAPPLYCONF"),"On Hold",IF(W2256="","KGB","KBB"))))</f>
        <v>KGB</v>
      </c>
      <c r="B2256" s="65" t="str">
        <f>IF(A2256="on hold", "on hold",
 IF(A2256="KGB", "Standard Shipment",
  IF(IFERROR(IFERROR(VLOOKUP(L2256, List!D:J, 7, 0), VLOOKUP(L2256&amp;"", List!D:J, 7, 0)), 0)=0,
   IF(IFERROR(IFERROR(VLOOKUP(L2256, 'CND List'!$A:$C, 3, 0), VLOOKUP(L2256&amp;"", 'CND List'!$A:$C, 3, 0)), 0)=0,
    IF(A2256="KBB", "-", ""),
    IFERROR(VLOOKUP(L2256, 'CND List'!$A:$C, 3, 0), VLOOKUP(L2256&amp;"", 'CND List'!$A:$C, 3, 0))
   ),
   IFERROR(VLOOKUP(L2256, List!D:J, 7, 0), VLOOKUP(L2256&amp;"", List!D:J, 7, 0))
  )
 )
)</f>
        <v>Standard Shipment</v>
      </c>
      <c r="C2256" s="66" t="str">
        <f t="shared" si="36"/>
        <v>Standard Shipment</v>
      </c>
      <c r="D2256" s="67" t="str">
        <f ca="1">IF(C2256="Local Scrap","Closed",IFERROR(IF(A2256="kgb","Closed",IF(MID(C2256,5,1)="Q","Closed",LOOKUP(TODAY()-W2256, {0,31,91,181,366}, {"0-30天","31-90天","91-180天","181-365天","365天以上"}))), LOOKUP(TODAY()-Z2256, {0,31,91,181,366}, {"0-30天","31-90天","91-180天","181-365天","365天以上"})))</f>
        <v>Closed</v>
      </c>
      <c r="E2256" s="67" t="str" cm="1">
        <f t="array" ref="E2256">IF(A2256&lt;&gt;"kbb", "", IF(IFERROR(VALUE(V2256), 0)=MAX(INDEX(($A$2:$A$4929="kbb")*($L$2:$L$4929=L2256)*IFERROR(VALUE($V$2:$V$4929), 0), 0)), "最新", "歷史重複"))</f>
        <v/>
      </c>
      <c r="F2256" t="s">
        <v>9870</v>
      </c>
      <c r="G2256" t="s">
        <v>29</v>
      </c>
      <c r="H2256" t="s">
        <v>30</v>
      </c>
      <c r="I2256" t="s">
        <v>6154</v>
      </c>
      <c r="J2256" t="s">
        <v>9871</v>
      </c>
      <c r="K2256" t="s">
        <v>9872</v>
      </c>
      <c r="L2256" t="s">
        <v>10120</v>
      </c>
      <c r="M2256" t="s">
        <v>4170</v>
      </c>
      <c r="N2256" t="s">
        <v>4171</v>
      </c>
      <c r="O2256" t="s">
        <v>37</v>
      </c>
      <c r="P2256" t="s">
        <v>10121</v>
      </c>
      <c r="Q2256" t="s">
        <v>38</v>
      </c>
      <c r="R2256" t="s">
        <v>1881</v>
      </c>
      <c r="S2256" t="s">
        <v>9923</v>
      </c>
      <c r="T2256" t="s">
        <v>10122</v>
      </c>
      <c r="U2256" t="s">
        <v>9376</v>
      </c>
      <c r="V2256" t="s">
        <v>9376</v>
      </c>
      <c r="W2256" t="s">
        <v>37</v>
      </c>
      <c r="X2256" t="s">
        <v>37</v>
      </c>
      <c r="Y2256" t="s">
        <v>37</v>
      </c>
      <c r="Z2256" t="s">
        <v>10123</v>
      </c>
      <c r="AA2256" t="s">
        <v>44</v>
      </c>
      <c r="AB2256" t="s">
        <v>44</v>
      </c>
      <c r="AC2256" t="s">
        <v>45</v>
      </c>
      <c r="AD2256" t="s">
        <v>1302</v>
      </c>
      <c r="AE2256" t="s">
        <v>9155</v>
      </c>
      <c r="AF2256" t="s">
        <v>4957</v>
      </c>
      <c r="AG2256">
        <v>622400</v>
      </c>
      <c r="AH2256">
        <v>7.2</v>
      </c>
      <c r="AI2256">
        <v>7.2</v>
      </c>
    </row>
    <row r="2257" spans="1:35" ht="16.850000000000001" customHeight="1">
      <c r="A2257" s="65" t="str">
        <f>IF(L2257="","",IF(COUNTIF(Wip!K:K,L2257)=0,IF(W2257="","KGB","KBB"),IF(AND(_xlfn.IFNA(VLOOKUP(L2257,Wip!K:M,3,0),"")="Y",Q2257="MTCAPPLYCONF"),"On Hold",IF(W2257="","KGB","KBB"))))</f>
        <v>KGB</v>
      </c>
      <c r="B2257" s="65" t="str">
        <f>IF(A2257="on hold", "on hold",
 IF(A2257="KGB", "Standard Shipment",
  IF(IFERROR(IFERROR(VLOOKUP(L2257, List!D:J, 7, 0), VLOOKUP(L2257&amp;"", List!D:J, 7, 0)), 0)=0,
   IF(IFERROR(IFERROR(VLOOKUP(L2257, 'CND List'!$A:$C, 3, 0), VLOOKUP(L2257&amp;"", 'CND List'!$A:$C, 3, 0)), 0)=0,
    IF(A2257="KBB", "-", ""),
    IFERROR(VLOOKUP(L2257, 'CND List'!$A:$C, 3, 0), VLOOKUP(L2257&amp;"", 'CND List'!$A:$C, 3, 0))
   ),
   IFERROR(VLOOKUP(L2257, List!D:J, 7, 0), VLOOKUP(L2257&amp;"", List!D:J, 7, 0))
  )
 )
)</f>
        <v>Standard Shipment</v>
      </c>
      <c r="C2257" s="66" t="str">
        <f t="shared" si="36"/>
        <v>Standard Shipment</v>
      </c>
      <c r="D2257" s="67" t="str">
        <f ca="1">IF(C2257="Local Scrap","Closed",IFERROR(IF(A2257="kgb","Closed",IF(MID(C2257,5,1)="Q","Closed",LOOKUP(TODAY()-W2257, {0,31,91,181,366}, {"0-30天","31-90天","91-180天","181-365天","365天以上"}))), LOOKUP(TODAY()-Z2257, {0,31,91,181,366}, {"0-30天","31-90天","91-180天","181-365天","365天以上"})))</f>
        <v>Closed</v>
      </c>
      <c r="E2257" s="67" t="str" cm="1">
        <f t="array" ref="E2257">IF(A2257&lt;&gt;"kbb", "", IF(IFERROR(VALUE(V2257), 0)=MAX(INDEX(($A$2:$A$4929="kbb")*($L$2:$L$4929=L2257)*IFERROR(VALUE($V$2:$V$4929), 0), 0)), "最新", "歷史重複"))</f>
        <v/>
      </c>
      <c r="F2257" t="s">
        <v>9870</v>
      </c>
      <c r="G2257" t="s">
        <v>29</v>
      </c>
      <c r="H2257" t="s">
        <v>30</v>
      </c>
      <c r="I2257" t="s">
        <v>6154</v>
      </c>
      <c r="J2257" t="s">
        <v>9871</v>
      </c>
      <c r="K2257" t="s">
        <v>9872</v>
      </c>
      <c r="L2257" t="s">
        <v>10124</v>
      </c>
      <c r="M2257" t="s">
        <v>8810</v>
      </c>
      <c r="N2257" t="s">
        <v>8811</v>
      </c>
      <c r="O2257" t="s">
        <v>37</v>
      </c>
      <c r="P2257" t="s">
        <v>10125</v>
      </c>
      <c r="Q2257" t="s">
        <v>38</v>
      </c>
      <c r="R2257" t="s">
        <v>1881</v>
      </c>
      <c r="S2257" t="s">
        <v>9923</v>
      </c>
      <c r="T2257" t="s">
        <v>10126</v>
      </c>
      <c r="U2257" t="s">
        <v>9273</v>
      </c>
      <c r="V2257" t="s">
        <v>9273</v>
      </c>
      <c r="W2257" t="s">
        <v>37</v>
      </c>
      <c r="X2257" t="s">
        <v>37</v>
      </c>
      <c r="Y2257" t="s">
        <v>37</v>
      </c>
      <c r="Z2257" t="s">
        <v>10127</v>
      </c>
      <c r="AA2257" t="s">
        <v>44</v>
      </c>
      <c r="AB2257" t="s">
        <v>44</v>
      </c>
      <c r="AC2257" t="s">
        <v>45</v>
      </c>
      <c r="AD2257" t="s">
        <v>1847</v>
      </c>
      <c r="AE2257" t="s">
        <v>9171</v>
      </c>
      <c r="AF2257" t="s">
        <v>4994</v>
      </c>
      <c r="AG2257">
        <v>622380</v>
      </c>
      <c r="AH2257">
        <v>5.2</v>
      </c>
      <c r="AI2257">
        <v>5.2</v>
      </c>
    </row>
    <row r="2258" spans="1:35" ht="16.850000000000001" customHeight="1">
      <c r="A2258" s="65" t="str">
        <f>IF(L2258="","",IF(COUNTIF(Wip!K:K,L2258)=0,IF(W2258="","KGB","KBB"),IF(AND(_xlfn.IFNA(VLOOKUP(L2258,Wip!K:M,3,0),"")="Y",Q2258="MTCAPPLYCONF"),"On Hold",IF(W2258="","KGB","KBB"))))</f>
        <v>On Hold</v>
      </c>
      <c r="B2258" s="65" t="str">
        <f>IF(A2258="on hold", "on hold",
 IF(A2258="KGB", "Standard Shipment",
  IF(IFERROR(IFERROR(VLOOKUP(L2258, List!D:J, 7, 0), VLOOKUP(L2258&amp;"", List!D:J, 7, 0)), 0)=0,
   IF(IFERROR(IFERROR(VLOOKUP(L2258, 'CND List'!$A:$C, 3, 0), VLOOKUP(L2258&amp;"", 'CND List'!$A:$C, 3, 0)), 0)=0,
    IF(A2258="KBB", "-", ""),
    IFERROR(VLOOKUP(L2258, 'CND List'!$A:$C, 3, 0), VLOOKUP(L2258&amp;"", 'CND List'!$A:$C, 3, 0))
   ),
   IFERROR(VLOOKUP(L2258, List!D:J, 7, 0), VLOOKUP(L2258&amp;"", List!D:J, 7, 0))
  )
 )
)</f>
        <v>on hold</v>
      </c>
      <c r="C2258" s="66" t="str">
        <f t="shared" si="36"/>
        <v>on hold</v>
      </c>
      <c r="D2258" s="67" t="str">
        <f ca="1">IF(C2258="Local Scrap","Closed",IFERROR(IF(A2258="kgb","Closed",IF(MID(C2258,5,1)="Q","Closed",LOOKUP(TODAY()-W2258, {0,31,91,181,366}, {"0-30天","31-90天","91-180天","181-365天","365天以上"}))), LOOKUP(TODAY()-Z2258, {0,31,91,181,366}, {"0-30天","31-90天","91-180天","181-365天","365天以上"})))</f>
        <v>91-180天</v>
      </c>
      <c r="E2258" s="67" t="str" cm="1">
        <f t="array" ref="E2258">IF(A2258&lt;&gt;"kbb", "", IF(IFERROR(VALUE(V2258), 0)=MAX(INDEX(($A$2:$A$4929="kbb")*($L$2:$L$4929=L2258)*IFERROR(VALUE($V$2:$V$4929), 0), 0)), "最新", "歷史重複"))</f>
        <v/>
      </c>
      <c r="F2258" t="s">
        <v>9870</v>
      </c>
      <c r="G2258" t="s">
        <v>29</v>
      </c>
      <c r="H2258" t="s">
        <v>30</v>
      </c>
      <c r="I2258" t="s">
        <v>6154</v>
      </c>
      <c r="J2258" t="s">
        <v>9871</v>
      </c>
      <c r="K2258" t="s">
        <v>9872</v>
      </c>
      <c r="L2258" t="s">
        <v>10128</v>
      </c>
      <c r="M2258" t="s">
        <v>8810</v>
      </c>
      <c r="N2258" t="s">
        <v>8811</v>
      </c>
      <c r="O2258" t="s">
        <v>37</v>
      </c>
      <c r="P2258" t="s">
        <v>10128</v>
      </c>
      <c r="Q2258" t="s">
        <v>2309</v>
      </c>
      <c r="R2258" t="s">
        <v>1881</v>
      </c>
      <c r="S2258" t="s">
        <v>9880</v>
      </c>
      <c r="T2258" t="s">
        <v>37</v>
      </c>
      <c r="U2258" t="s">
        <v>37</v>
      </c>
      <c r="V2258" t="s">
        <v>37</v>
      </c>
      <c r="W2258" t="s">
        <v>37</v>
      </c>
      <c r="X2258" t="s">
        <v>37</v>
      </c>
      <c r="Y2258" t="s">
        <v>37</v>
      </c>
      <c r="Z2258" t="s">
        <v>10129</v>
      </c>
      <c r="AA2258" t="s">
        <v>44</v>
      </c>
      <c r="AB2258" t="s">
        <v>44</v>
      </c>
      <c r="AC2258" t="s">
        <v>45</v>
      </c>
      <c r="AD2258" t="s">
        <v>1847</v>
      </c>
      <c r="AE2258" t="s">
        <v>37</v>
      </c>
      <c r="AF2258" t="s">
        <v>37</v>
      </c>
      <c r="AG2258" t="s">
        <v>37</v>
      </c>
      <c r="AH2258" t="s">
        <v>37</v>
      </c>
      <c r="AI2258" t="s">
        <v>37</v>
      </c>
    </row>
    <row r="2259" spans="1:35" ht="16.850000000000001" customHeight="1">
      <c r="A2259" s="65" t="str">
        <f>IF(L2259="","",IF(COUNTIF(Wip!K:K,L2259)=0,IF(W2259="","KGB","KBB"),IF(AND(_xlfn.IFNA(VLOOKUP(L2259,Wip!K:M,3,0),"")="Y",Q2259="MTCAPPLYCONF"),"On Hold",IF(W2259="","KGB","KBB"))))</f>
        <v>KBB</v>
      </c>
      <c r="B2259" s="65">
        <f>IF(A2259="on hold", "on hold",
 IF(A2259="KGB", "Standard Shipment",
  IF(IFERROR(IFERROR(VLOOKUP(L2259, List!D:J, 7, 0), VLOOKUP(L2259&amp;"", List!D:J, 7, 0)), 0)=0,
   IF(IFERROR(IFERROR(VLOOKUP(L2259, 'CND List'!$A:$C, 3, 0), VLOOKUP(L2259&amp;"", 'CND List'!$A:$C, 3, 0)), 0)=0,
    IF(A2259="KBB", "-", ""),
    IFERROR(VLOOKUP(L2259, 'CND List'!$A:$C, 3, 0), VLOOKUP(L2259&amp;"", 'CND List'!$A:$C, 3, 0))
   ),
   IFERROR(VLOOKUP(L2259, List!D:J, 7, 0), VLOOKUP(L2259&amp;"", List!D:J, 7, 0))
  )
 )
)</f>
        <v>46281</v>
      </c>
      <c r="C2259" s="66" t="str">
        <f t="shared" si="36"/>
        <v>2026Q3</v>
      </c>
      <c r="D2259" s="67" t="str">
        <f ca="1">IF(C2259="Local Scrap","Closed",IFERROR(IF(A2259="kgb","Closed",IF(MID(C2259,5,1)="Q","Closed",LOOKUP(TODAY()-W2259, {0,31,91,181,366}, {"0-30天","31-90天","91-180天","181-365天","365天以上"}))), LOOKUP(TODAY()-Z2259, {0,31,91,181,366}, {"0-30天","31-90天","91-180天","181-365天","365天以上"})))</f>
        <v>Closed</v>
      </c>
      <c r="E2259" s="67" t="str" cm="1">
        <f t="array" ref="E2259">IF(A2259&lt;&gt;"kbb", "", IF(IFERROR(VALUE(V2259), 0)=MAX(INDEX(($A$2:$A$4929="kbb")*($L$2:$L$4929=L2259)*IFERROR(VALUE($V$2:$V$4929), 0), 0)), "最新", "歷史重複"))</f>
        <v>最新</v>
      </c>
      <c r="F2259" t="s">
        <v>9870</v>
      </c>
      <c r="G2259" t="s">
        <v>29</v>
      </c>
      <c r="H2259" t="s">
        <v>30</v>
      </c>
      <c r="I2259" t="s">
        <v>6154</v>
      </c>
      <c r="J2259" t="s">
        <v>9871</v>
      </c>
      <c r="K2259" t="s">
        <v>9872</v>
      </c>
      <c r="L2259" t="s">
        <v>10130</v>
      </c>
      <c r="M2259" t="s">
        <v>8810</v>
      </c>
      <c r="N2259" t="s">
        <v>8811</v>
      </c>
      <c r="O2259" t="s">
        <v>37</v>
      </c>
      <c r="P2259" t="s">
        <v>10130</v>
      </c>
      <c r="Q2259" t="s">
        <v>38</v>
      </c>
      <c r="R2259" t="s">
        <v>1881</v>
      </c>
      <c r="S2259" t="s">
        <v>9880</v>
      </c>
      <c r="T2259" t="s">
        <v>37</v>
      </c>
      <c r="U2259" t="s">
        <v>37</v>
      </c>
      <c r="V2259" t="s">
        <v>10131</v>
      </c>
      <c r="W2259" t="s">
        <v>2806</v>
      </c>
      <c r="X2259" t="s">
        <v>114</v>
      </c>
      <c r="Y2259" t="s">
        <v>10132</v>
      </c>
      <c r="Z2259" t="s">
        <v>10133</v>
      </c>
      <c r="AA2259" t="s">
        <v>44</v>
      </c>
      <c r="AB2259" t="s">
        <v>44</v>
      </c>
      <c r="AC2259" t="s">
        <v>117</v>
      </c>
      <c r="AD2259" t="s">
        <v>1847</v>
      </c>
      <c r="AE2259" t="s">
        <v>37</v>
      </c>
      <c r="AF2259" t="s">
        <v>37</v>
      </c>
      <c r="AG2259" t="s">
        <v>37</v>
      </c>
      <c r="AH2259" t="s">
        <v>37</v>
      </c>
      <c r="AI2259" t="s">
        <v>37</v>
      </c>
    </row>
    <row r="2260" spans="1:35" ht="16.850000000000001" customHeight="1">
      <c r="A2260" s="65" t="str">
        <f>IF(L2260="","",IF(COUNTIF(Wip!K:K,L2260)=0,IF(W2260="","KGB","KBB"),IF(AND(_xlfn.IFNA(VLOOKUP(L2260,Wip!K:M,3,0),"")="Y",Q2260="MTCAPPLYCONF"),"On Hold",IF(W2260="","KGB","KBB"))))</f>
        <v>KGB</v>
      </c>
      <c r="B2260" s="65" t="str">
        <f>IF(A2260="on hold", "on hold",
 IF(A2260="KGB", "Standard Shipment",
  IF(IFERROR(IFERROR(VLOOKUP(L2260, List!D:J, 7, 0), VLOOKUP(L2260&amp;"", List!D:J, 7, 0)), 0)=0,
   IF(IFERROR(IFERROR(VLOOKUP(L2260, 'CND List'!$A:$C, 3, 0), VLOOKUP(L2260&amp;"", 'CND List'!$A:$C, 3, 0)), 0)=0,
    IF(A2260="KBB", "-", ""),
    IFERROR(VLOOKUP(L2260, 'CND List'!$A:$C, 3, 0), VLOOKUP(L2260&amp;"", 'CND List'!$A:$C, 3, 0))
   ),
   IFERROR(VLOOKUP(L2260, List!D:J, 7, 0), VLOOKUP(L2260&amp;"", List!D:J, 7, 0))
  )
 )
)</f>
        <v>Standard Shipment</v>
      </c>
      <c r="C2260" s="66" t="str">
        <f t="shared" si="36"/>
        <v>Standard Shipment</v>
      </c>
      <c r="D2260" s="67" t="str">
        <f ca="1">IF(C2260="Local Scrap","Closed",IFERROR(IF(A2260="kgb","Closed",IF(MID(C2260,5,1)="Q","Closed",LOOKUP(TODAY()-W2260, {0,31,91,181,366}, {"0-30天","31-90天","91-180天","181-365天","365天以上"}))), LOOKUP(TODAY()-Z2260, {0,31,91,181,366}, {"0-30天","31-90天","91-180天","181-365天","365天以上"})))</f>
        <v>Closed</v>
      </c>
      <c r="E2260" s="67" t="str" cm="1">
        <f t="array" ref="E2260">IF(A2260&lt;&gt;"kbb", "", IF(IFERROR(VALUE(V2260), 0)=MAX(INDEX(($A$2:$A$4929="kbb")*($L$2:$L$4929=L2260)*IFERROR(VALUE($V$2:$V$4929), 0), 0)), "最新", "歷史重複"))</f>
        <v/>
      </c>
      <c r="F2260" t="s">
        <v>9870</v>
      </c>
      <c r="G2260" t="s">
        <v>29</v>
      </c>
      <c r="H2260" t="s">
        <v>30</v>
      </c>
      <c r="I2260" t="s">
        <v>6154</v>
      </c>
      <c r="J2260" t="s">
        <v>9871</v>
      </c>
      <c r="K2260" t="s">
        <v>9872</v>
      </c>
      <c r="L2260" t="s">
        <v>10134</v>
      </c>
      <c r="M2260" t="s">
        <v>4205</v>
      </c>
      <c r="N2260" t="s">
        <v>1858</v>
      </c>
      <c r="O2260" t="s">
        <v>37</v>
      </c>
      <c r="P2260" t="s">
        <v>10135</v>
      </c>
      <c r="Q2260" t="s">
        <v>38</v>
      </c>
      <c r="R2260" t="s">
        <v>1881</v>
      </c>
      <c r="S2260" t="s">
        <v>9914</v>
      </c>
      <c r="T2260" t="s">
        <v>10136</v>
      </c>
      <c r="U2260" t="s">
        <v>9732</v>
      </c>
      <c r="V2260" t="s">
        <v>9732</v>
      </c>
      <c r="W2260" t="s">
        <v>37</v>
      </c>
      <c r="X2260" t="s">
        <v>37</v>
      </c>
      <c r="Y2260" t="s">
        <v>37</v>
      </c>
      <c r="Z2260" t="s">
        <v>10137</v>
      </c>
      <c r="AA2260" t="s">
        <v>44</v>
      </c>
      <c r="AB2260" t="s">
        <v>44</v>
      </c>
      <c r="AC2260" t="s">
        <v>45</v>
      </c>
      <c r="AD2260" t="s">
        <v>1302</v>
      </c>
      <c r="AE2260" t="s">
        <v>9116</v>
      </c>
      <c r="AF2260" t="s">
        <v>1730</v>
      </c>
      <c r="AG2260">
        <v>622367</v>
      </c>
      <c r="AH2260">
        <v>4.9000000000000004</v>
      </c>
      <c r="AI2260">
        <v>4.9000000000000004</v>
      </c>
    </row>
    <row r="2261" spans="1:35" ht="16.850000000000001" customHeight="1">
      <c r="A2261" s="65" t="str">
        <f>IF(L2261="","",IF(COUNTIF(Wip!K:K,L2261)=0,IF(W2261="","KGB","KBB"),IF(AND(_xlfn.IFNA(VLOOKUP(L2261,Wip!K:M,3,0),"")="Y",Q2261="MTCAPPLYCONF"),"On Hold",IF(W2261="","KGB","KBB"))))</f>
        <v>On Hold</v>
      </c>
      <c r="B2261" s="65" t="str">
        <f>IF(A2261="on hold", "on hold",
 IF(A2261="KGB", "Standard Shipment",
  IF(IFERROR(IFERROR(VLOOKUP(L2261, List!D:J, 7, 0), VLOOKUP(L2261&amp;"", List!D:J, 7, 0)), 0)=0,
   IF(IFERROR(IFERROR(VLOOKUP(L2261, 'CND List'!$A:$C, 3, 0), VLOOKUP(L2261&amp;"", 'CND List'!$A:$C, 3, 0)), 0)=0,
    IF(A2261="KBB", "-", ""),
    IFERROR(VLOOKUP(L2261, 'CND List'!$A:$C, 3, 0), VLOOKUP(L2261&amp;"", 'CND List'!$A:$C, 3, 0))
   ),
   IFERROR(VLOOKUP(L2261, List!D:J, 7, 0), VLOOKUP(L2261&amp;"", List!D:J, 7, 0))
  )
 )
)</f>
        <v>on hold</v>
      </c>
      <c r="C2261" s="66" t="str">
        <f t="shared" si="36"/>
        <v>on hold</v>
      </c>
      <c r="D2261" s="67" t="str">
        <f ca="1">IF(C2261="Local Scrap","Closed",IFERROR(IF(A2261="kgb","Closed",IF(MID(C2261,5,1)="Q","Closed",LOOKUP(TODAY()-W2261, {0,31,91,181,366}, {"0-30天","31-90天","91-180天","181-365天","365天以上"}))), LOOKUP(TODAY()-Z2261, {0,31,91,181,366}, {"0-30天","31-90天","91-180天","181-365天","365天以上"})))</f>
        <v>91-180天</v>
      </c>
      <c r="E2261" s="67" t="str" cm="1">
        <f t="array" ref="E2261">IF(A2261&lt;&gt;"kbb", "", IF(IFERROR(VALUE(V2261), 0)=MAX(INDEX(($A$2:$A$4929="kbb")*($L$2:$L$4929=L2261)*IFERROR(VALUE($V$2:$V$4929), 0), 0)), "最新", "歷史重複"))</f>
        <v/>
      </c>
      <c r="F2261" t="s">
        <v>9870</v>
      </c>
      <c r="G2261" t="s">
        <v>29</v>
      </c>
      <c r="H2261" t="s">
        <v>30</v>
      </c>
      <c r="I2261" t="s">
        <v>6154</v>
      </c>
      <c r="J2261" t="s">
        <v>9871</v>
      </c>
      <c r="K2261" t="s">
        <v>9872</v>
      </c>
      <c r="L2261" t="s">
        <v>10138</v>
      </c>
      <c r="M2261" t="s">
        <v>1569</v>
      </c>
      <c r="N2261" t="s">
        <v>1570</v>
      </c>
      <c r="O2261" t="s">
        <v>37</v>
      </c>
      <c r="P2261" t="s">
        <v>10138</v>
      </c>
      <c r="Q2261" t="s">
        <v>2309</v>
      </c>
      <c r="R2261" t="s">
        <v>1881</v>
      </c>
      <c r="S2261" t="s">
        <v>9954</v>
      </c>
      <c r="T2261" t="s">
        <v>37</v>
      </c>
      <c r="U2261" t="s">
        <v>37</v>
      </c>
      <c r="V2261" t="s">
        <v>37</v>
      </c>
      <c r="W2261" t="s">
        <v>37</v>
      </c>
      <c r="X2261" t="s">
        <v>37</v>
      </c>
      <c r="Y2261" t="s">
        <v>37</v>
      </c>
      <c r="Z2261" t="s">
        <v>10139</v>
      </c>
      <c r="AA2261" t="s">
        <v>44</v>
      </c>
      <c r="AB2261" t="s">
        <v>44</v>
      </c>
      <c r="AC2261" t="s">
        <v>45</v>
      </c>
      <c r="AD2261" t="s">
        <v>1532</v>
      </c>
      <c r="AE2261" t="s">
        <v>37</v>
      </c>
      <c r="AF2261" t="s">
        <v>37</v>
      </c>
      <c r="AG2261" t="s">
        <v>37</v>
      </c>
      <c r="AH2261" t="s">
        <v>37</v>
      </c>
      <c r="AI2261" t="s">
        <v>37</v>
      </c>
    </row>
    <row r="2262" spans="1:35" ht="16.850000000000001" customHeight="1">
      <c r="A2262" s="65" t="str">
        <f>IF(L2262="","",IF(COUNTIF(Wip!K:K,L2262)=0,IF(W2262="","KGB","KBB"),IF(AND(_xlfn.IFNA(VLOOKUP(L2262,Wip!K:M,3,0),"")="Y",Q2262="MTCAPPLYCONF"),"On Hold",IF(W2262="","KGB","KBB"))))</f>
        <v>KGB</v>
      </c>
      <c r="B2262" s="65" t="str">
        <f>IF(A2262="on hold", "on hold",
 IF(A2262="KGB", "Standard Shipment",
  IF(IFERROR(IFERROR(VLOOKUP(L2262, List!D:J, 7, 0), VLOOKUP(L2262&amp;"", List!D:J, 7, 0)), 0)=0,
   IF(IFERROR(IFERROR(VLOOKUP(L2262, 'CND List'!$A:$C, 3, 0), VLOOKUP(L2262&amp;"", 'CND List'!$A:$C, 3, 0)), 0)=0,
    IF(A2262="KBB", "-", ""),
    IFERROR(VLOOKUP(L2262, 'CND List'!$A:$C, 3, 0), VLOOKUP(L2262&amp;"", 'CND List'!$A:$C, 3, 0))
   ),
   IFERROR(VLOOKUP(L2262, List!D:J, 7, 0), VLOOKUP(L2262&amp;"", List!D:J, 7, 0))
  )
 )
)</f>
        <v>Standard Shipment</v>
      </c>
      <c r="C2262" s="66" t="str">
        <f t="shared" si="36"/>
        <v>Standard Shipment</v>
      </c>
      <c r="D2262" s="67" t="str">
        <f ca="1">IF(C2262="Local Scrap","Closed",IFERROR(IF(A2262="kgb","Closed",IF(MID(C2262,5,1)="Q","Closed",LOOKUP(TODAY()-W2262, {0,31,91,181,366}, {"0-30天","31-90天","91-180天","181-365天","365天以上"}))), LOOKUP(TODAY()-Z2262, {0,31,91,181,366}, {"0-30天","31-90天","91-180天","181-365天","365天以上"})))</f>
        <v>Closed</v>
      </c>
      <c r="E2262" s="67" t="str" cm="1">
        <f t="array" ref="E2262">IF(A2262&lt;&gt;"kbb", "", IF(IFERROR(VALUE(V2262), 0)=MAX(INDEX(($A$2:$A$4929="kbb")*($L$2:$L$4929=L2262)*IFERROR(VALUE($V$2:$V$4929), 0), 0)), "最新", "歷史重複"))</f>
        <v/>
      </c>
      <c r="F2262" t="s">
        <v>9870</v>
      </c>
      <c r="G2262" t="s">
        <v>29</v>
      </c>
      <c r="H2262" t="s">
        <v>30</v>
      </c>
      <c r="I2262" t="s">
        <v>6154</v>
      </c>
      <c r="J2262" t="s">
        <v>9871</v>
      </c>
      <c r="K2262" t="s">
        <v>9872</v>
      </c>
      <c r="L2262" t="s">
        <v>10140</v>
      </c>
      <c r="M2262" t="s">
        <v>1575</v>
      </c>
      <c r="N2262" t="s">
        <v>1576</v>
      </c>
      <c r="O2262" t="s">
        <v>37</v>
      </c>
      <c r="P2262" t="s">
        <v>10141</v>
      </c>
      <c r="Q2262" t="s">
        <v>38</v>
      </c>
      <c r="R2262" t="s">
        <v>1881</v>
      </c>
      <c r="S2262" t="s">
        <v>9966</v>
      </c>
      <c r="T2262" t="s">
        <v>10142</v>
      </c>
      <c r="U2262" t="s">
        <v>9376</v>
      </c>
      <c r="V2262" t="s">
        <v>9376</v>
      </c>
      <c r="W2262" t="s">
        <v>37</v>
      </c>
      <c r="X2262" t="s">
        <v>37</v>
      </c>
      <c r="Y2262" t="s">
        <v>37</v>
      </c>
      <c r="Z2262" t="s">
        <v>10143</v>
      </c>
      <c r="AA2262" t="s">
        <v>44</v>
      </c>
      <c r="AB2262" t="s">
        <v>44</v>
      </c>
      <c r="AC2262" t="s">
        <v>45</v>
      </c>
      <c r="AD2262" t="s">
        <v>1532</v>
      </c>
      <c r="AE2262" t="s">
        <v>9151</v>
      </c>
      <c r="AF2262" t="s">
        <v>2122</v>
      </c>
      <c r="AG2262">
        <v>622400</v>
      </c>
      <c r="AH2262">
        <v>6.1</v>
      </c>
      <c r="AI2262">
        <v>6.1</v>
      </c>
    </row>
    <row r="2263" spans="1:35" ht="16.850000000000001" customHeight="1">
      <c r="A2263" s="65" t="str">
        <f>IF(L2263="","",IF(COUNTIF(Wip!K:K,L2263)=0,IF(W2263="","KGB","KBB"),IF(AND(_xlfn.IFNA(VLOOKUP(L2263,Wip!K:M,3,0),"")="Y",Q2263="MTCAPPLYCONF"),"On Hold",IF(W2263="","KGB","KBB"))))</f>
        <v>On Hold</v>
      </c>
      <c r="B2263" s="65" t="str">
        <f>IF(A2263="on hold", "on hold",
 IF(A2263="KGB", "Standard Shipment",
  IF(IFERROR(IFERROR(VLOOKUP(L2263, List!D:J, 7, 0), VLOOKUP(L2263&amp;"", List!D:J, 7, 0)), 0)=0,
   IF(IFERROR(IFERROR(VLOOKUP(L2263, 'CND List'!$A:$C, 3, 0), VLOOKUP(L2263&amp;"", 'CND List'!$A:$C, 3, 0)), 0)=0,
    IF(A2263="KBB", "-", ""),
    IFERROR(VLOOKUP(L2263, 'CND List'!$A:$C, 3, 0), VLOOKUP(L2263&amp;"", 'CND List'!$A:$C, 3, 0))
   ),
   IFERROR(VLOOKUP(L2263, List!D:J, 7, 0), VLOOKUP(L2263&amp;"", List!D:J, 7, 0))
  )
 )
)</f>
        <v>on hold</v>
      </c>
      <c r="C2263" s="66" t="str">
        <f t="shared" si="36"/>
        <v>on hold</v>
      </c>
      <c r="D2263" s="67" t="str">
        <f ca="1">IF(C2263="Local Scrap","Closed",IFERROR(IF(A2263="kgb","Closed",IF(MID(C2263,5,1)="Q","Closed",LOOKUP(TODAY()-W2263, {0,31,91,181,366}, {"0-30天","31-90天","91-180天","181-365天","365天以上"}))), LOOKUP(TODAY()-Z2263, {0,31,91,181,366}, {"0-30天","31-90天","91-180天","181-365天","365天以上"})))</f>
        <v>91-180天</v>
      </c>
      <c r="E2263" s="67" t="str" cm="1">
        <f t="array" ref="E2263">IF(A2263&lt;&gt;"kbb", "", IF(IFERROR(VALUE(V2263), 0)=MAX(INDEX(($A$2:$A$4929="kbb")*($L$2:$L$4929=L2263)*IFERROR(VALUE($V$2:$V$4929), 0), 0)), "最新", "歷史重複"))</f>
        <v/>
      </c>
      <c r="F2263" t="s">
        <v>9870</v>
      </c>
      <c r="G2263" t="s">
        <v>29</v>
      </c>
      <c r="H2263" t="s">
        <v>30</v>
      </c>
      <c r="I2263" t="s">
        <v>6154</v>
      </c>
      <c r="J2263" t="s">
        <v>9871</v>
      </c>
      <c r="K2263" t="s">
        <v>9872</v>
      </c>
      <c r="L2263" t="s">
        <v>10144</v>
      </c>
      <c r="M2263" t="s">
        <v>4170</v>
      </c>
      <c r="N2263" t="s">
        <v>4171</v>
      </c>
      <c r="O2263" t="s">
        <v>37</v>
      </c>
      <c r="P2263" t="s">
        <v>10144</v>
      </c>
      <c r="Q2263" t="s">
        <v>2309</v>
      </c>
      <c r="R2263" t="s">
        <v>1881</v>
      </c>
      <c r="S2263" t="s">
        <v>9966</v>
      </c>
      <c r="T2263" t="s">
        <v>37</v>
      </c>
      <c r="U2263" t="s">
        <v>37</v>
      </c>
      <c r="V2263" t="s">
        <v>37</v>
      </c>
      <c r="W2263" t="s">
        <v>37</v>
      </c>
      <c r="X2263" t="s">
        <v>37</v>
      </c>
      <c r="Y2263" t="s">
        <v>37</v>
      </c>
      <c r="Z2263" t="s">
        <v>10145</v>
      </c>
      <c r="AA2263" t="s">
        <v>44</v>
      </c>
      <c r="AB2263" t="s">
        <v>44</v>
      </c>
      <c r="AC2263" t="s">
        <v>45</v>
      </c>
      <c r="AD2263" t="s">
        <v>1302</v>
      </c>
      <c r="AE2263" t="s">
        <v>37</v>
      </c>
      <c r="AF2263" t="s">
        <v>37</v>
      </c>
      <c r="AG2263" t="s">
        <v>37</v>
      </c>
      <c r="AH2263" t="s">
        <v>37</v>
      </c>
      <c r="AI2263" t="s">
        <v>37</v>
      </c>
    </row>
    <row r="2264" spans="1:35" ht="16.850000000000001" customHeight="1">
      <c r="A2264" s="65" t="str">
        <f>IF(L2264="","",IF(COUNTIF(Wip!K:K,L2264)=0,IF(W2264="","KGB","KBB"),IF(AND(_xlfn.IFNA(VLOOKUP(L2264,Wip!K:M,3,0),"")="Y",Q2264="MTCAPPLYCONF"),"On Hold",IF(W2264="","KGB","KBB"))))</f>
        <v>KGB</v>
      </c>
      <c r="B2264" s="65" t="str">
        <f>IF(A2264="on hold", "on hold",
 IF(A2264="KGB", "Standard Shipment",
  IF(IFERROR(IFERROR(VLOOKUP(L2264, List!D:J, 7, 0), VLOOKUP(L2264&amp;"", List!D:J, 7, 0)), 0)=0,
   IF(IFERROR(IFERROR(VLOOKUP(L2264, 'CND List'!$A:$C, 3, 0), VLOOKUP(L2264&amp;"", 'CND List'!$A:$C, 3, 0)), 0)=0,
    IF(A2264="KBB", "-", ""),
    IFERROR(VLOOKUP(L2264, 'CND List'!$A:$C, 3, 0), VLOOKUP(L2264&amp;"", 'CND List'!$A:$C, 3, 0))
   ),
   IFERROR(VLOOKUP(L2264, List!D:J, 7, 0), VLOOKUP(L2264&amp;"", List!D:J, 7, 0))
  )
 )
)</f>
        <v>Standard Shipment</v>
      </c>
      <c r="C2264" s="66" t="str">
        <f t="shared" si="36"/>
        <v>Standard Shipment</v>
      </c>
      <c r="D2264" s="67" t="str">
        <f ca="1">IF(C2264="Local Scrap","Closed",IFERROR(IF(A2264="kgb","Closed",IF(MID(C2264,5,1)="Q","Closed",LOOKUP(TODAY()-W2264, {0,31,91,181,366}, {"0-30天","31-90天","91-180天","181-365天","365天以上"}))), LOOKUP(TODAY()-Z2264, {0,31,91,181,366}, {"0-30天","31-90天","91-180天","181-365天","365天以上"})))</f>
        <v>Closed</v>
      </c>
      <c r="E2264" s="67" t="str" cm="1">
        <f t="array" ref="E2264">IF(A2264&lt;&gt;"kbb", "", IF(IFERROR(VALUE(V2264), 0)=MAX(INDEX(($A$2:$A$4929="kbb")*($L$2:$L$4929=L2264)*IFERROR(VALUE($V$2:$V$4929), 0), 0)), "最新", "歷史重複"))</f>
        <v/>
      </c>
      <c r="F2264" t="s">
        <v>9870</v>
      </c>
      <c r="G2264" t="s">
        <v>29</v>
      </c>
      <c r="H2264" t="s">
        <v>30</v>
      </c>
      <c r="I2264" t="s">
        <v>6154</v>
      </c>
      <c r="J2264" t="s">
        <v>9871</v>
      </c>
      <c r="K2264" t="s">
        <v>9872</v>
      </c>
      <c r="L2264" t="s">
        <v>10146</v>
      </c>
      <c r="M2264" t="s">
        <v>1569</v>
      </c>
      <c r="N2264" t="s">
        <v>1570</v>
      </c>
      <c r="O2264" t="s">
        <v>37</v>
      </c>
      <c r="P2264" t="s">
        <v>10146</v>
      </c>
      <c r="Q2264" t="s">
        <v>38</v>
      </c>
      <c r="R2264" t="s">
        <v>1881</v>
      </c>
      <c r="S2264" t="s">
        <v>9966</v>
      </c>
      <c r="T2264" t="s">
        <v>10147</v>
      </c>
      <c r="U2264" t="s">
        <v>9204</v>
      </c>
      <c r="V2264" t="s">
        <v>9204</v>
      </c>
      <c r="W2264" t="s">
        <v>37</v>
      </c>
      <c r="X2264" t="s">
        <v>37</v>
      </c>
      <c r="Y2264" t="s">
        <v>37</v>
      </c>
      <c r="Z2264" t="s">
        <v>10148</v>
      </c>
      <c r="AA2264" t="s">
        <v>44</v>
      </c>
      <c r="AB2264" t="s">
        <v>44</v>
      </c>
      <c r="AC2264" t="s">
        <v>45</v>
      </c>
      <c r="AD2264" t="s">
        <v>1532</v>
      </c>
      <c r="AE2264" t="s">
        <v>9206</v>
      </c>
      <c r="AF2264" t="s">
        <v>48</v>
      </c>
      <c r="AG2264">
        <v>622522</v>
      </c>
      <c r="AH2264">
        <v>5.8</v>
      </c>
      <c r="AI2264">
        <v>5.8</v>
      </c>
    </row>
    <row r="2265" spans="1:35" ht="16.850000000000001" customHeight="1">
      <c r="A2265" s="65" t="str">
        <f>IF(L2265="","",IF(COUNTIF(Wip!K:K,L2265)=0,IF(W2265="","KGB","KBB"),IF(AND(_xlfn.IFNA(VLOOKUP(L2265,Wip!K:M,3,0),"")="Y",Q2265="MTCAPPLYCONF"),"On Hold",IF(W2265="","KGB","KBB"))))</f>
        <v>KGB</v>
      </c>
      <c r="B2265" s="65" t="str">
        <f>IF(A2265="on hold", "on hold",
 IF(A2265="KGB", "Standard Shipment",
  IF(IFERROR(IFERROR(VLOOKUP(L2265, List!D:J, 7, 0), VLOOKUP(L2265&amp;"", List!D:J, 7, 0)), 0)=0,
   IF(IFERROR(IFERROR(VLOOKUP(L2265, 'CND List'!$A:$C, 3, 0), VLOOKUP(L2265&amp;"", 'CND List'!$A:$C, 3, 0)), 0)=0,
    IF(A2265="KBB", "-", ""),
    IFERROR(VLOOKUP(L2265, 'CND List'!$A:$C, 3, 0), VLOOKUP(L2265&amp;"", 'CND List'!$A:$C, 3, 0))
   ),
   IFERROR(VLOOKUP(L2265, List!D:J, 7, 0), VLOOKUP(L2265&amp;"", List!D:J, 7, 0))
  )
 )
)</f>
        <v>Standard Shipment</v>
      </c>
      <c r="C2265" s="66" t="str">
        <f t="shared" si="36"/>
        <v>Standard Shipment</v>
      </c>
      <c r="D2265" s="67" t="str">
        <f ca="1">IF(C2265="Local Scrap","Closed",IFERROR(IF(A2265="kgb","Closed",IF(MID(C2265,5,1)="Q","Closed",LOOKUP(TODAY()-W2265, {0,31,91,181,366}, {"0-30天","31-90天","91-180天","181-365天","365天以上"}))), LOOKUP(TODAY()-Z2265, {0,31,91,181,366}, {"0-30天","31-90天","91-180天","181-365天","365天以上"})))</f>
        <v>Closed</v>
      </c>
      <c r="E2265" s="67" t="str" cm="1">
        <f t="array" ref="E2265">IF(A2265&lt;&gt;"kbb", "", IF(IFERROR(VALUE(V2265), 0)=MAX(INDEX(($A$2:$A$4929="kbb")*($L$2:$L$4929=L2265)*IFERROR(VALUE($V$2:$V$4929), 0), 0)), "最新", "歷史重複"))</f>
        <v/>
      </c>
      <c r="F2265" t="s">
        <v>9870</v>
      </c>
      <c r="G2265" t="s">
        <v>29</v>
      </c>
      <c r="H2265" t="s">
        <v>30</v>
      </c>
      <c r="I2265" t="s">
        <v>6154</v>
      </c>
      <c r="J2265" t="s">
        <v>9871</v>
      </c>
      <c r="K2265" t="s">
        <v>9872</v>
      </c>
      <c r="L2265" t="s">
        <v>10149</v>
      </c>
      <c r="M2265" t="s">
        <v>8291</v>
      </c>
      <c r="N2265" t="s">
        <v>1570</v>
      </c>
      <c r="O2265" t="s">
        <v>37</v>
      </c>
      <c r="P2265" t="s">
        <v>10150</v>
      </c>
      <c r="Q2265" t="s">
        <v>38</v>
      </c>
      <c r="R2265" t="s">
        <v>1881</v>
      </c>
      <c r="S2265" t="s">
        <v>9966</v>
      </c>
      <c r="T2265" t="s">
        <v>10151</v>
      </c>
      <c r="U2265" t="s">
        <v>9273</v>
      </c>
      <c r="V2265" t="s">
        <v>9273</v>
      </c>
      <c r="W2265" t="s">
        <v>37</v>
      </c>
      <c r="X2265" t="s">
        <v>37</v>
      </c>
      <c r="Y2265" t="s">
        <v>37</v>
      </c>
      <c r="Z2265" t="s">
        <v>10152</v>
      </c>
      <c r="AA2265" t="s">
        <v>44</v>
      </c>
      <c r="AB2265" t="s">
        <v>44</v>
      </c>
      <c r="AC2265" t="s">
        <v>45</v>
      </c>
      <c r="AD2265" t="s">
        <v>1532</v>
      </c>
      <c r="AE2265" t="s">
        <v>9171</v>
      </c>
      <c r="AF2265" t="s">
        <v>4852</v>
      </c>
      <c r="AG2265">
        <v>622380</v>
      </c>
      <c r="AH2265">
        <v>7.2</v>
      </c>
      <c r="AI2265">
        <v>1.9</v>
      </c>
    </row>
    <row r="2266" spans="1:35" ht="16.850000000000001" customHeight="1">
      <c r="A2266" s="65" t="str">
        <f>IF(L2266="","",IF(COUNTIF(Wip!K:K,L2266)=0,IF(W2266="","KGB","KBB"),IF(AND(_xlfn.IFNA(VLOOKUP(L2266,Wip!K:M,3,0),"")="Y",Q2266="MTCAPPLYCONF"),"On Hold",IF(W2266="","KGB","KBB"))))</f>
        <v>KGB</v>
      </c>
      <c r="B2266" s="65" t="str">
        <f>IF(A2266="on hold", "on hold",
 IF(A2266="KGB", "Standard Shipment",
  IF(IFERROR(IFERROR(VLOOKUP(L2266, List!D:J, 7, 0), VLOOKUP(L2266&amp;"", List!D:J, 7, 0)), 0)=0,
   IF(IFERROR(IFERROR(VLOOKUP(L2266, 'CND List'!$A:$C, 3, 0), VLOOKUP(L2266&amp;"", 'CND List'!$A:$C, 3, 0)), 0)=0,
    IF(A2266="KBB", "-", ""),
    IFERROR(VLOOKUP(L2266, 'CND List'!$A:$C, 3, 0), VLOOKUP(L2266&amp;"", 'CND List'!$A:$C, 3, 0))
   ),
   IFERROR(VLOOKUP(L2266, List!D:J, 7, 0), VLOOKUP(L2266&amp;"", List!D:J, 7, 0))
  )
 )
)</f>
        <v>Standard Shipment</v>
      </c>
      <c r="C2266" s="66" t="str">
        <f t="shared" si="36"/>
        <v>Standard Shipment</v>
      </c>
      <c r="D2266" s="67" t="str">
        <f ca="1">IF(C2266="Local Scrap","Closed",IFERROR(IF(A2266="kgb","Closed",IF(MID(C2266,5,1)="Q","Closed",LOOKUP(TODAY()-W2266, {0,31,91,181,366}, {"0-30天","31-90天","91-180天","181-365天","365天以上"}))), LOOKUP(TODAY()-Z2266, {0,31,91,181,366}, {"0-30天","31-90天","91-180天","181-365天","365天以上"})))</f>
        <v>Closed</v>
      </c>
      <c r="E2266" s="67" t="str" cm="1">
        <f t="array" ref="E2266">IF(A2266&lt;&gt;"kbb", "", IF(IFERROR(VALUE(V2266), 0)=MAX(INDEX(($A$2:$A$4929="kbb")*($L$2:$L$4929=L2266)*IFERROR(VALUE($V$2:$V$4929), 0), 0)), "最新", "歷史重複"))</f>
        <v/>
      </c>
      <c r="F2266" t="s">
        <v>9870</v>
      </c>
      <c r="G2266" t="s">
        <v>29</v>
      </c>
      <c r="H2266" t="s">
        <v>30</v>
      </c>
      <c r="I2266" t="s">
        <v>6154</v>
      </c>
      <c r="J2266" t="s">
        <v>9871</v>
      </c>
      <c r="K2266" t="s">
        <v>9872</v>
      </c>
      <c r="L2266" t="s">
        <v>10153</v>
      </c>
      <c r="M2266" t="s">
        <v>2359</v>
      </c>
      <c r="N2266" t="s">
        <v>2360</v>
      </c>
      <c r="O2266" t="s">
        <v>37</v>
      </c>
      <c r="P2266" t="s">
        <v>10154</v>
      </c>
      <c r="Q2266" t="s">
        <v>38</v>
      </c>
      <c r="R2266" t="s">
        <v>1881</v>
      </c>
      <c r="S2266" t="s">
        <v>9966</v>
      </c>
      <c r="T2266" t="s">
        <v>10155</v>
      </c>
      <c r="U2266" t="s">
        <v>9732</v>
      </c>
      <c r="V2266" t="s">
        <v>9732</v>
      </c>
      <c r="W2266" t="s">
        <v>37</v>
      </c>
      <c r="X2266" t="s">
        <v>37</v>
      </c>
      <c r="Y2266" t="s">
        <v>37</v>
      </c>
      <c r="Z2266" t="s">
        <v>10156</v>
      </c>
      <c r="AA2266" t="s">
        <v>44</v>
      </c>
      <c r="AB2266" t="s">
        <v>44</v>
      </c>
      <c r="AC2266" t="s">
        <v>45</v>
      </c>
      <c r="AD2266" t="s">
        <v>1532</v>
      </c>
      <c r="AE2266" t="s">
        <v>9543</v>
      </c>
      <c r="AF2266" t="s">
        <v>4994</v>
      </c>
      <c r="AG2266">
        <v>622367</v>
      </c>
      <c r="AH2266">
        <v>7.5</v>
      </c>
      <c r="AI2266">
        <v>2.2000000000000002</v>
      </c>
    </row>
    <row r="2267" spans="1:35" ht="16.850000000000001" customHeight="1">
      <c r="A2267" s="65" t="str">
        <f>IF(L2267="","",IF(COUNTIF(Wip!K:K,L2267)=0,IF(W2267="","KGB","KBB"),IF(AND(_xlfn.IFNA(VLOOKUP(L2267,Wip!K:M,3,0),"")="Y",Q2267="MTCAPPLYCONF"),"On Hold",IF(W2267="","KGB","KBB"))))</f>
        <v>KGB</v>
      </c>
      <c r="B2267" s="65" t="str">
        <f>IF(A2267="on hold", "on hold",
 IF(A2267="KGB", "Standard Shipment",
  IF(IFERROR(IFERROR(VLOOKUP(L2267, List!D:J, 7, 0), VLOOKUP(L2267&amp;"", List!D:J, 7, 0)), 0)=0,
   IF(IFERROR(IFERROR(VLOOKUP(L2267, 'CND List'!$A:$C, 3, 0), VLOOKUP(L2267&amp;"", 'CND List'!$A:$C, 3, 0)), 0)=0,
    IF(A2267="KBB", "-", ""),
    IFERROR(VLOOKUP(L2267, 'CND List'!$A:$C, 3, 0), VLOOKUP(L2267&amp;"", 'CND List'!$A:$C, 3, 0))
   ),
   IFERROR(VLOOKUP(L2267, List!D:J, 7, 0), VLOOKUP(L2267&amp;"", List!D:J, 7, 0))
  )
 )
)</f>
        <v>Standard Shipment</v>
      </c>
      <c r="C2267" s="66" t="str">
        <f t="shared" si="36"/>
        <v>Standard Shipment</v>
      </c>
      <c r="D2267" s="67" t="str">
        <f ca="1">IF(C2267="Local Scrap","Closed",IFERROR(IF(A2267="kgb","Closed",IF(MID(C2267,5,1)="Q","Closed",LOOKUP(TODAY()-W2267, {0,31,91,181,366}, {"0-30天","31-90天","91-180天","181-365天","365天以上"}))), LOOKUP(TODAY()-Z2267, {0,31,91,181,366}, {"0-30天","31-90天","91-180天","181-365天","365天以上"})))</f>
        <v>Closed</v>
      </c>
      <c r="E2267" s="67" t="str" cm="1">
        <f t="array" ref="E2267">IF(A2267&lt;&gt;"kbb", "", IF(IFERROR(VALUE(V2267), 0)=MAX(INDEX(($A$2:$A$4929="kbb")*($L$2:$L$4929=L2267)*IFERROR(VALUE($V$2:$V$4929), 0), 0)), "最新", "歷史重複"))</f>
        <v/>
      </c>
      <c r="F2267" t="s">
        <v>9870</v>
      </c>
      <c r="G2267" t="s">
        <v>29</v>
      </c>
      <c r="H2267" t="s">
        <v>30</v>
      </c>
      <c r="I2267" t="s">
        <v>6154</v>
      </c>
      <c r="J2267" t="s">
        <v>9871</v>
      </c>
      <c r="K2267" t="s">
        <v>9872</v>
      </c>
      <c r="L2267" t="s">
        <v>10157</v>
      </c>
      <c r="M2267" t="s">
        <v>1527</v>
      </c>
      <c r="N2267" t="s">
        <v>1528</v>
      </c>
      <c r="O2267" t="s">
        <v>37</v>
      </c>
      <c r="P2267" t="s">
        <v>10158</v>
      </c>
      <c r="Q2267" t="s">
        <v>38</v>
      </c>
      <c r="R2267" t="s">
        <v>1881</v>
      </c>
      <c r="S2267" t="s">
        <v>10076</v>
      </c>
      <c r="T2267" t="s">
        <v>10159</v>
      </c>
      <c r="U2267" t="s">
        <v>9376</v>
      </c>
      <c r="V2267" t="s">
        <v>9376</v>
      </c>
      <c r="W2267" t="s">
        <v>37</v>
      </c>
      <c r="X2267" t="s">
        <v>37</v>
      </c>
      <c r="Y2267" t="s">
        <v>37</v>
      </c>
      <c r="Z2267" t="s">
        <v>10160</v>
      </c>
      <c r="AA2267" t="s">
        <v>44</v>
      </c>
      <c r="AB2267" t="s">
        <v>44</v>
      </c>
      <c r="AC2267" t="s">
        <v>45</v>
      </c>
      <c r="AD2267" t="s">
        <v>1532</v>
      </c>
      <c r="AE2267" t="s">
        <v>9155</v>
      </c>
      <c r="AF2267" t="s">
        <v>4957</v>
      </c>
      <c r="AG2267">
        <v>622400</v>
      </c>
      <c r="AH2267">
        <v>7.2</v>
      </c>
      <c r="AI2267">
        <v>7.2</v>
      </c>
    </row>
    <row r="2268" spans="1:35" ht="16.850000000000001" customHeight="1">
      <c r="A2268" s="65" t="str">
        <f>IF(L2268="","",IF(COUNTIF(Wip!K:K,L2268)=0,IF(W2268="","KGB","KBB"),IF(AND(_xlfn.IFNA(VLOOKUP(L2268,Wip!K:M,3,0),"")="Y",Q2268="MTCAPPLYCONF"),"On Hold",IF(W2268="","KGB","KBB"))))</f>
        <v>KGB</v>
      </c>
      <c r="B2268" s="65" t="str">
        <f>IF(A2268="on hold", "on hold",
 IF(A2268="KGB", "Standard Shipment",
  IF(IFERROR(IFERROR(VLOOKUP(L2268, List!D:J, 7, 0), VLOOKUP(L2268&amp;"", List!D:J, 7, 0)), 0)=0,
   IF(IFERROR(IFERROR(VLOOKUP(L2268, 'CND List'!$A:$C, 3, 0), VLOOKUP(L2268&amp;"", 'CND List'!$A:$C, 3, 0)), 0)=0,
    IF(A2268="KBB", "-", ""),
    IFERROR(VLOOKUP(L2268, 'CND List'!$A:$C, 3, 0), VLOOKUP(L2268&amp;"", 'CND List'!$A:$C, 3, 0))
   ),
   IFERROR(VLOOKUP(L2268, List!D:J, 7, 0), VLOOKUP(L2268&amp;"", List!D:J, 7, 0))
  )
 )
)</f>
        <v>Standard Shipment</v>
      </c>
      <c r="C2268" s="66" t="str">
        <f t="shared" si="36"/>
        <v>Standard Shipment</v>
      </c>
      <c r="D2268" s="67" t="str">
        <f ca="1">IF(C2268="Local Scrap","Closed",IFERROR(IF(A2268="kgb","Closed",IF(MID(C2268,5,1)="Q","Closed",LOOKUP(TODAY()-W2268, {0,31,91,181,366}, {"0-30天","31-90天","91-180天","181-365天","365天以上"}))), LOOKUP(TODAY()-Z2268, {0,31,91,181,366}, {"0-30天","31-90天","91-180天","181-365天","365天以上"})))</f>
        <v>Closed</v>
      </c>
      <c r="E2268" s="67" t="str" cm="1">
        <f t="array" ref="E2268">IF(A2268&lt;&gt;"kbb", "", IF(IFERROR(VALUE(V2268), 0)=MAX(INDEX(($A$2:$A$4929="kbb")*($L$2:$L$4929=L2268)*IFERROR(VALUE($V$2:$V$4929), 0), 0)), "最新", "歷史重複"))</f>
        <v/>
      </c>
      <c r="F2268" t="s">
        <v>10161</v>
      </c>
      <c r="G2268" t="s">
        <v>29</v>
      </c>
      <c r="H2268" t="s">
        <v>30</v>
      </c>
      <c r="I2268" t="s">
        <v>6154</v>
      </c>
      <c r="J2268" t="s">
        <v>10162</v>
      </c>
      <c r="K2268" t="s">
        <v>10163</v>
      </c>
      <c r="L2268" t="s">
        <v>10164</v>
      </c>
      <c r="M2268" t="s">
        <v>1575</v>
      </c>
      <c r="N2268" t="s">
        <v>1576</v>
      </c>
      <c r="O2268" t="s">
        <v>37</v>
      </c>
      <c r="P2268" t="s">
        <v>10165</v>
      </c>
      <c r="Q2268" t="s">
        <v>38</v>
      </c>
      <c r="R2268" t="s">
        <v>1881</v>
      </c>
      <c r="S2268" t="s">
        <v>10166</v>
      </c>
      <c r="T2268" t="s">
        <v>10167</v>
      </c>
      <c r="U2268" t="s">
        <v>9149</v>
      </c>
      <c r="V2268" t="s">
        <v>9149</v>
      </c>
      <c r="W2268" t="s">
        <v>37</v>
      </c>
      <c r="X2268" t="s">
        <v>37</v>
      </c>
      <c r="Y2268" t="s">
        <v>37</v>
      </c>
      <c r="Z2268" t="s">
        <v>10168</v>
      </c>
      <c r="AA2268" t="s">
        <v>44</v>
      </c>
      <c r="AB2268" t="s">
        <v>44</v>
      </c>
      <c r="AC2268" t="s">
        <v>45</v>
      </c>
      <c r="AD2268" t="s">
        <v>1532</v>
      </c>
      <c r="AE2268" t="s">
        <v>9155</v>
      </c>
      <c r="AF2268" t="s">
        <v>5043</v>
      </c>
      <c r="AG2268">
        <v>622400</v>
      </c>
      <c r="AH2268">
        <v>6.9</v>
      </c>
      <c r="AI2268">
        <v>6.9</v>
      </c>
    </row>
    <row r="2269" spans="1:35" ht="16.850000000000001" customHeight="1">
      <c r="A2269" s="65" t="str">
        <f>IF(L2269="","",IF(COUNTIF(Wip!K:K,L2269)=0,IF(W2269="","KGB","KBB"),IF(AND(_xlfn.IFNA(VLOOKUP(L2269,Wip!K:M,3,0),"")="Y",Q2269="MTCAPPLYCONF"),"On Hold",IF(W2269="","KGB","KBB"))))</f>
        <v>KGB</v>
      </c>
      <c r="B2269" s="65" t="str">
        <f>IF(A2269="on hold", "on hold",
 IF(A2269="KGB", "Standard Shipment",
  IF(IFERROR(IFERROR(VLOOKUP(L2269, List!D:J, 7, 0), VLOOKUP(L2269&amp;"", List!D:J, 7, 0)), 0)=0,
   IF(IFERROR(IFERROR(VLOOKUP(L2269, 'CND List'!$A:$C, 3, 0), VLOOKUP(L2269&amp;"", 'CND List'!$A:$C, 3, 0)), 0)=0,
    IF(A2269="KBB", "-", ""),
    IFERROR(VLOOKUP(L2269, 'CND List'!$A:$C, 3, 0), VLOOKUP(L2269&amp;"", 'CND List'!$A:$C, 3, 0))
   ),
   IFERROR(VLOOKUP(L2269, List!D:J, 7, 0), VLOOKUP(L2269&amp;"", List!D:J, 7, 0))
  )
 )
)</f>
        <v>Standard Shipment</v>
      </c>
      <c r="C2269" s="66" t="str">
        <f t="shared" si="36"/>
        <v>Standard Shipment</v>
      </c>
      <c r="D2269" s="67" t="str">
        <f ca="1">IF(C2269="Local Scrap","Closed",IFERROR(IF(A2269="kgb","Closed",IF(MID(C2269,5,1)="Q","Closed",LOOKUP(TODAY()-W2269, {0,31,91,181,366}, {"0-30天","31-90天","91-180天","181-365天","365天以上"}))), LOOKUP(TODAY()-Z2269, {0,31,91,181,366}, {"0-30天","31-90天","91-180天","181-365天","365天以上"})))</f>
        <v>Closed</v>
      </c>
      <c r="E2269" s="67" t="str" cm="1">
        <f t="array" ref="E2269">IF(A2269&lt;&gt;"kbb", "", IF(IFERROR(VALUE(V2269), 0)=MAX(INDEX(($A$2:$A$4929="kbb")*($L$2:$L$4929=L2269)*IFERROR(VALUE($V$2:$V$4929), 0), 0)), "最新", "歷史重複"))</f>
        <v/>
      </c>
      <c r="F2269" t="s">
        <v>10161</v>
      </c>
      <c r="G2269" t="s">
        <v>29</v>
      </c>
      <c r="H2269" t="s">
        <v>30</v>
      </c>
      <c r="I2269" t="s">
        <v>6154</v>
      </c>
      <c r="J2269" t="s">
        <v>10162</v>
      </c>
      <c r="K2269" t="s">
        <v>10163</v>
      </c>
      <c r="L2269" t="s">
        <v>10169</v>
      </c>
      <c r="M2269" t="s">
        <v>2703</v>
      </c>
      <c r="N2269" t="s">
        <v>1249</v>
      </c>
      <c r="O2269" t="s">
        <v>37</v>
      </c>
      <c r="P2269" t="s">
        <v>10170</v>
      </c>
      <c r="Q2269" t="s">
        <v>38</v>
      </c>
      <c r="R2269" t="s">
        <v>1881</v>
      </c>
      <c r="S2269" t="s">
        <v>10166</v>
      </c>
      <c r="T2269" t="s">
        <v>10171</v>
      </c>
      <c r="U2269" t="s">
        <v>9164</v>
      </c>
      <c r="V2269" t="s">
        <v>9164</v>
      </c>
      <c r="W2269" t="s">
        <v>37</v>
      </c>
      <c r="X2269" t="s">
        <v>37</v>
      </c>
      <c r="Y2269" t="s">
        <v>37</v>
      </c>
      <c r="Z2269" t="s">
        <v>10172</v>
      </c>
      <c r="AA2269" t="s">
        <v>44</v>
      </c>
      <c r="AB2269" t="s">
        <v>44</v>
      </c>
      <c r="AC2269" t="s">
        <v>45</v>
      </c>
      <c r="AD2269" t="s">
        <v>1257</v>
      </c>
      <c r="AE2269" t="s">
        <v>9166</v>
      </c>
      <c r="AF2269" t="s">
        <v>48</v>
      </c>
      <c r="AG2269">
        <v>622409</v>
      </c>
      <c r="AH2269">
        <v>6.8</v>
      </c>
      <c r="AI2269">
        <v>6.8</v>
      </c>
    </row>
    <row r="2270" spans="1:35" ht="16.850000000000001" customHeight="1">
      <c r="A2270" s="65" t="str">
        <f>IF(L2270="","",IF(COUNTIF(Wip!K:K,L2270)=0,IF(W2270="","KGB","KBB"),IF(AND(_xlfn.IFNA(VLOOKUP(L2270,Wip!K:M,3,0),"")="Y",Q2270="MTCAPPLYCONF"),"On Hold",IF(W2270="","KGB","KBB"))))</f>
        <v>KGB</v>
      </c>
      <c r="B2270" s="65" t="str">
        <f>IF(A2270="on hold", "on hold",
 IF(A2270="KGB", "Standard Shipment",
  IF(IFERROR(IFERROR(VLOOKUP(L2270, List!D:J, 7, 0), VLOOKUP(L2270&amp;"", List!D:J, 7, 0)), 0)=0,
   IF(IFERROR(IFERROR(VLOOKUP(L2270, 'CND List'!$A:$C, 3, 0), VLOOKUP(L2270&amp;"", 'CND List'!$A:$C, 3, 0)), 0)=0,
    IF(A2270="KBB", "-", ""),
    IFERROR(VLOOKUP(L2270, 'CND List'!$A:$C, 3, 0), VLOOKUP(L2270&amp;"", 'CND List'!$A:$C, 3, 0))
   ),
   IFERROR(VLOOKUP(L2270, List!D:J, 7, 0), VLOOKUP(L2270&amp;"", List!D:J, 7, 0))
  )
 )
)</f>
        <v>Standard Shipment</v>
      </c>
      <c r="C2270" s="66" t="str">
        <f t="shared" si="36"/>
        <v>Standard Shipment</v>
      </c>
      <c r="D2270" s="67" t="str">
        <f ca="1">IF(C2270="Local Scrap","Closed",IFERROR(IF(A2270="kgb","Closed",IF(MID(C2270,5,1)="Q","Closed",LOOKUP(TODAY()-W2270, {0,31,91,181,366}, {"0-30天","31-90天","91-180天","181-365天","365天以上"}))), LOOKUP(TODAY()-Z2270, {0,31,91,181,366}, {"0-30天","31-90天","91-180天","181-365天","365天以上"})))</f>
        <v>Closed</v>
      </c>
      <c r="E2270" s="67" t="str" cm="1">
        <f t="array" ref="E2270">IF(A2270&lt;&gt;"kbb", "", IF(IFERROR(VALUE(V2270), 0)=MAX(INDEX(($A$2:$A$4929="kbb")*($L$2:$L$4929=L2270)*IFERROR(VALUE($V$2:$V$4929), 0), 0)), "最新", "歷史重複"))</f>
        <v/>
      </c>
      <c r="F2270" t="s">
        <v>10161</v>
      </c>
      <c r="G2270" t="s">
        <v>29</v>
      </c>
      <c r="H2270" t="s">
        <v>30</v>
      </c>
      <c r="I2270" t="s">
        <v>6154</v>
      </c>
      <c r="J2270" t="s">
        <v>10162</v>
      </c>
      <c r="K2270" t="s">
        <v>10163</v>
      </c>
      <c r="L2270" t="s">
        <v>10173</v>
      </c>
      <c r="M2270" t="s">
        <v>2703</v>
      </c>
      <c r="N2270" t="s">
        <v>1249</v>
      </c>
      <c r="O2270" t="s">
        <v>37</v>
      </c>
      <c r="P2270" t="s">
        <v>10174</v>
      </c>
      <c r="Q2270" t="s">
        <v>38</v>
      </c>
      <c r="R2270" t="s">
        <v>1881</v>
      </c>
      <c r="S2270" t="s">
        <v>10166</v>
      </c>
      <c r="T2270" t="s">
        <v>10175</v>
      </c>
      <c r="U2270" t="s">
        <v>9164</v>
      </c>
      <c r="V2270" t="s">
        <v>9164</v>
      </c>
      <c r="W2270" t="s">
        <v>37</v>
      </c>
      <c r="X2270" t="s">
        <v>37</v>
      </c>
      <c r="Y2270" t="s">
        <v>37</v>
      </c>
      <c r="Z2270" t="s">
        <v>10176</v>
      </c>
      <c r="AA2270" t="s">
        <v>44</v>
      </c>
      <c r="AB2270" t="s">
        <v>44</v>
      </c>
      <c r="AC2270" t="s">
        <v>45</v>
      </c>
      <c r="AD2270" t="s">
        <v>1257</v>
      </c>
      <c r="AE2270" t="s">
        <v>9166</v>
      </c>
      <c r="AF2270" t="s">
        <v>1730</v>
      </c>
      <c r="AG2270">
        <v>622409</v>
      </c>
      <c r="AH2270">
        <v>6.8</v>
      </c>
      <c r="AI2270">
        <v>6.8</v>
      </c>
    </row>
    <row r="2271" spans="1:35" ht="16.850000000000001" customHeight="1">
      <c r="A2271" s="65" t="str">
        <f>IF(L2271="","",IF(COUNTIF(Wip!K:K,L2271)=0,IF(W2271="","KGB","KBB"),IF(AND(_xlfn.IFNA(VLOOKUP(L2271,Wip!K:M,3,0),"")="Y",Q2271="MTCAPPLYCONF"),"On Hold",IF(W2271="","KGB","KBB"))))</f>
        <v>On Hold</v>
      </c>
      <c r="B2271" s="65" t="str">
        <f>IF(A2271="on hold", "on hold",
 IF(A2271="KGB", "Standard Shipment",
  IF(IFERROR(IFERROR(VLOOKUP(L2271, List!D:J, 7, 0), VLOOKUP(L2271&amp;"", List!D:J, 7, 0)), 0)=0,
   IF(IFERROR(IFERROR(VLOOKUP(L2271, 'CND List'!$A:$C, 3, 0), VLOOKUP(L2271&amp;"", 'CND List'!$A:$C, 3, 0)), 0)=0,
    IF(A2271="KBB", "-", ""),
    IFERROR(VLOOKUP(L2271, 'CND List'!$A:$C, 3, 0), VLOOKUP(L2271&amp;"", 'CND List'!$A:$C, 3, 0))
   ),
   IFERROR(VLOOKUP(L2271, List!D:J, 7, 0), VLOOKUP(L2271&amp;"", List!D:J, 7, 0))
  )
 )
)</f>
        <v>on hold</v>
      </c>
      <c r="C2271" s="66" t="str">
        <f t="shared" si="36"/>
        <v>on hold</v>
      </c>
      <c r="D2271" s="67" t="str">
        <f ca="1">IF(C2271="Local Scrap","Closed",IFERROR(IF(A2271="kgb","Closed",IF(MID(C2271,5,1)="Q","Closed",LOOKUP(TODAY()-W2271, {0,31,91,181,366}, {"0-30天","31-90天","91-180天","181-365天","365天以上"}))), LOOKUP(TODAY()-Z2271, {0,31,91,181,366}, {"0-30天","31-90天","91-180天","181-365天","365天以上"})))</f>
        <v>91-180天</v>
      </c>
      <c r="E2271" s="67" t="str" cm="1">
        <f t="array" ref="E2271">IF(A2271&lt;&gt;"kbb", "", IF(IFERROR(VALUE(V2271), 0)=MAX(INDEX(($A$2:$A$4929="kbb")*($L$2:$L$4929=L2271)*IFERROR(VALUE($V$2:$V$4929), 0), 0)), "最新", "歷史重複"))</f>
        <v/>
      </c>
      <c r="F2271" t="s">
        <v>10161</v>
      </c>
      <c r="G2271" t="s">
        <v>29</v>
      </c>
      <c r="H2271" t="s">
        <v>30</v>
      </c>
      <c r="I2271" t="s">
        <v>6154</v>
      </c>
      <c r="J2271" t="s">
        <v>10162</v>
      </c>
      <c r="K2271" t="s">
        <v>10163</v>
      </c>
      <c r="L2271" t="s">
        <v>10177</v>
      </c>
      <c r="M2271" t="s">
        <v>2789</v>
      </c>
      <c r="N2271" t="s">
        <v>2223</v>
      </c>
      <c r="O2271" t="s">
        <v>37</v>
      </c>
      <c r="P2271" t="s">
        <v>10177</v>
      </c>
      <c r="Q2271" t="s">
        <v>2309</v>
      </c>
      <c r="R2271" t="s">
        <v>1881</v>
      </c>
      <c r="S2271" t="s">
        <v>10166</v>
      </c>
      <c r="T2271" t="s">
        <v>37</v>
      </c>
      <c r="U2271" t="s">
        <v>37</v>
      </c>
      <c r="V2271" t="s">
        <v>37</v>
      </c>
      <c r="W2271" t="s">
        <v>37</v>
      </c>
      <c r="X2271" t="s">
        <v>37</v>
      </c>
      <c r="Y2271" t="s">
        <v>37</v>
      </c>
      <c r="Z2271" t="s">
        <v>10178</v>
      </c>
      <c r="AA2271" t="s">
        <v>44</v>
      </c>
      <c r="AB2271" t="s">
        <v>44</v>
      </c>
      <c r="AC2271" t="s">
        <v>45</v>
      </c>
      <c r="AD2271" t="s">
        <v>1302</v>
      </c>
      <c r="AE2271" t="s">
        <v>37</v>
      </c>
      <c r="AF2271" t="s">
        <v>37</v>
      </c>
      <c r="AG2271" t="s">
        <v>37</v>
      </c>
      <c r="AH2271" t="s">
        <v>37</v>
      </c>
      <c r="AI2271" t="s">
        <v>37</v>
      </c>
    </row>
    <row r="2272" spans="1:35" ht="16.850000000000001" customHeight="1">
      <c r="A2272" s="65" t="str">
        <f>IF(L2272="","",IF(COUNTIF(Wip!K:K,L2272)=0,IF(W2272="","KGB","KBB"),IF(AND(_xlfn.IFNA(VLOOKUP(L2272,Wip!K:M,3,0),"")="Y",Q2272="MTCAPPLYCONF"),"On Hold",IF(W2272="","KGB","KBB"))))</f>
        <v>KGB</v>
      </c>
      <c r="B2272" s="65" t="str">
        <f>IF(A2272="on hold", "on hold",
 IF(A2272="KGB", "Standard Shipment",
  IF(IFERROR(IFERROR(VLOOKUP(L2272, List!D:J, 7, 0), VLOOKUP(L2272&amp;"", List!D:J, 7, 0)), 0)=0,
   IF(IFERROR(IFERROR(VLOOKUP(L2272, 'CND List'!$A:$C, 3, 0), VLOOKUP(L2272&amp;"", 'CND List'!$A:$C, 3, 0)), 0)=0,
    IF(A2272="KBB", "-", ""),
    IFERROR(VLOOKUP(L2272, 'CND List'!$A:$C, 3, 0), VLOOKUP(L2272&amp;"", 'CND List'!$A:$C, 3, 0))
   ),
   IFERROR(VLOOKUP(L2272, List!D:J, 7, 0), VLOOKUP(L2272&amp;"", List!D:J, 7, 0))
  )
 )
)</f>
        <v>Standard Shipment</v>
      </c>
      <c r="C2272" s="66" t="str">
        <f t="shared" si="36"/>
        <v>Standard Shipment</v>
      </c>
      <c r="D2272" s="67" t="str">
        <f ca="1">IF(C2272="Local Scrap","Closed",IFERROR(IF(A2272="kgb","Closed",IF(MID(C2272,5,1)="Q","Closed",LOOKUP(TODAY()-W2272, {0,31,91,181,366}, {"0-30天","31-90天","91-180天","181-365天","365天以上"}))), LOOKUP(TODAY()-Z2272, {0,31,91,181,366}, {"0-30天","31-90天","91-180天","181-365天","365天以上"})))</f>
        <v>Closed</v>
      </c>
      <c r="E2272" s="67" t="str" cm="1">
        <f t="array" ref="E2272">IF(A2272&lt;&gt;"kbb", "", IF(IFERROR(VALUE(V2272), 0)=MAX(INDEX(($A$2:$A$4929="kbb")*($L$2:$L$4929=L2272)*IFERROR(VALUE($V$2:$V$4929), 0), 0)), "最新", "歷史重複"))</f>
        <v/>
      </c>
      <c r="F2272" t="s">
        <v>10161</v>
      </c>
      <c r="G2272" t="s">
        <v>29</v>
      </c>
      <c r="H2272" t="s">
        <v>30</v>
      </c>
      <c r="I2272" t="s">
        <v>6154</v>
      </c>
      <c r="J2272" t="s">
        <v>10162</v>
      </c>
      <c r="K2272" t="s">
        <v>10163</v>
      </c>
      <c r="L2272" t="s">
        <v>10179</v>
      </c>
      <c r="M2272" t="s">
        <v>1248</v>
      </c>
      <c r="N2272" t="s">
        <v>1249</v>
      </c>
      <c r="O2272" t="s">
        <v>37</v>
      </c>
      <c r="P2272" t="s">
        <v>10180</v>
      </c>
      <c r="Q2272" t="s">
        <v>38</v>
      </c>
      <c r="R2272" t="s">
        <v>1881</v>
      </c>
      <c r="S2272" t="s">
        <v>10166</v>
      </c>
      <c r="T2272" t="s">
        <v>10181</v>
      </c>
      <c r="U2272" t="s">
        <v>9164</v>
      </c>
      <c r="V2272" t="s">
        <v>9164</v>
      </c>
      <c r="W2272" t="s">
        <v>37</v>
      </c>
      <c r="X2272" t="s">
        <v>37</v>
      </c>
      <c r="Y2272" t="s">
        <v>37</v>
      </c>
      <c r="Z2272" t="s">
        <v>10182</v>
      </c>
      <c r="AA2272" t="s">
        <v>44</v>
      </c>
      <c r="AB2272" t="s">
        <v>44</v>
      </c>
      <c r="AC2272" t="s">
        <v>45</v>
      </c>
      <c r="AD2272" t="s">
        <v>1257</v>
      </c>
      <c r="AE2272" t="s">
        <v>9166</v>
      </c>
      <c r="AF2272" t="s">
        <v>1730</v>
      </c>
      <c r="AG2272">
        <v>622409</v>
      </c>
      <c r="AH2272">
        <v>6.8</v>
      </c>
      <c r="AI2272">
        <v>6.8</v>
      </c>
    </row>
    <row r="2273" spans="1:35" ht="16.850000000000001" customHeight="1">
      <c r="A2273" s="65" t="str">
        <f>IF(L2273="","",IF(COUNTIF(Wip!K:K,L2273)=0,IF(W2273="","KGB","KBB"),IF(AND(_xlfn.IFNA(VLOOKUP(L2273,Wip!K:M,3,0),"")="Y",Q2273="MTCAPPLYCONF"),"On Hold",IF(W2273="","KGB","KBB"))))</f>
        <v>KGB</v>
      </c>
      <c r="B2273" s="65" t="str">
        <f>IF(A2273="on hold", "on hold",
 IF(A2273="KGB", "Standard Shipment",
  IF(IFERROR(IFERROR(VLOOKUP(L2273, List!D:J, 7, 0), VLOOKUP(L2273&amp;"", List!D:J, 7, 0)), 0)=0,
   IF(IFERROR(IFERROR(VLOOKUP(L2273, 'CND List'!$A:$C, 3, 0), VLOOKUP(L2273&amp;"", 'CND List'!$A:$C, 3, 0)), 0)=0,
    IF(A2273="KBB", "-", ""),
    IFERROR(VLOOKUP(L2273, 'CND List'!$A:$C, 3, 0), VLOOKUP(L2273&amp;"", 'CND List'!$A:$C, 3, 0))
   ),
   IFERROR(VLOOKUP(L2273, List!D:J, 7, 0), VLOOKUP(L2273&amp;"", List!D:J, 7, 0))
  )
 )
)</f>
        <v>Standard Shipment</v>
      </c>
      <c r="C2273" s="66" t="str">
        <f t="shared" si="36"/>
        <v>Standard Shipment</v>
      </c>
      <c r="D2273" s="67" t="str">
        <f ca="1">IF(C2273="Local Scrap","Closed",IFERROR(IF(A2273="kgb","Closed",IF(MID(C2273,5,1)="Q","Closed",LOOKUP(TODAY()-W2273, {0,31,91,181,366}, {"0-30天","31-90天","91-180天","181-365天","365天以上"}))), LOOKUP(TODAY()-Z2273, {0,31,91,181,366}, {"0-30天","31-90天","91-180天","181-365天","365天以上"})))</f>
        <v>Closed</v>
      </c>
      <c r="E2273" s="67" t="str" cm="1">
        <f t="array" ref="E2273">IF(A2273&lt;&gt;"kbb", "", IF(IFERROR(VALUE(V2273), 0)=MAX(INDEX(($A$2:$A$4929="kbb")*($L$2:$L$4929=L2273)*IFERROR(VALUE($V$2:$V$4929), 0), 0)), "最新", "歷史重複"))</f>
        <v/>
      </c>
      <c r="F2273" t="s">
        <v>10161</v>
      </c>
      <c r="G2273" t="s">
        <v>29</v>
      </c>
      <c r="H2273" t="s">
        <v>30</v>
      </c>
      <c r="I2273" t="s">
        <v>6154</v>
      </c>
      <c r="J2273" t="s">
        <v>10162</v>
      </c>
      <c r="K2273" t="s">
        <v>10163</v>
      </c>
      <c r="L2273" t="s">
        <v>10183</v>
      </c>
      <c r="M2273" t="s">
        <v>4508</v>
      </c>
      <c r="N2273" t="s">
        <v>1296</v>
      </c>
      <c r="O2273" t="s">
        <v>37</v>
      </c>
      <c r="P2273" t="s">
        <v>10184</v>
      </c>
      <c r="Q2273" t="s">
        <v>38</v>
      </c>
      <c r="R2273" t="s">
        <v>1881</v>
      </c>
      <c r="S2273" t="s">
        <v>10166</v>
      </c>
      <c r="T2273" t="s">
        <v>10185</v>
      </c>
      <c r="U2273" t="s">
        <v>9149</v>
      </c>
      <c r="V2273" t="s">
        <v>9149</v>
      </c>
      <c r="W2273" t="s">
        <v>37</v>
      </c>
      <c r="X2273" t="s">
        <v>37</v>
      </c>
      <c r="Y2273" t="s">
        <v>37</v>
      </c>
      <c r="Z2273" t="s">
        <v>10186</v>
      </c>
      <c r="AA2273" t="s">
        <v>44</v>
      </c>
      <c r="AB2273" t="s">
        <v>44</v>
      </c>
      <c r="AC2273" t="s">
        <v>45</v>
      </c>
      <c r="AD2273" t="s">
        <v>1302</v>
      </c>
      <c r="AE2273" t="s">
        <v>9155</v>
      </c>
      <c r="AF2273" t="s">
        <v>4994</v>
      </c>
      <c r="AG2273">
        <v>622400</v>
      </c>
      <c r="AH2273">
        <v>7.4</v>
      </c>
      <c r="AI2273">
        <v>7.4</v>
      </c>
    </row>
    <row r="2274" spans="1:35" ht="16.850000000000001" customHeight="1">
      <c r="A2274" s="65" t="str">
        <f>IF(L2274="","",IF(COUNTIF(Wip!K:K,L2274)=0,IF(W2274="","KGB","KBB"),IF(AND(_xlfn.IFNA(VLOOKUP(L2274,Wip!K:M,3,0),"")="Y",Q2274="MTCAPPLYCONF"),"On Hold",IF(W2274="","KGB","KBB"))))</f>
        <v>KGB</v>
      </c>
      <c r="B2274" s="65" t="str">
        <f>IF(A2274="on hold", "on hold",
 IF(A2274="KGB", "Standard Shipment",
  IF(IFERROR(IFERROR(VLOOKUP(L2274, List!D:J, 7, 0), VLOOKUP(L2274&amp;"", List!D:J, 7, 0)), 0)=0,
   IF(IFERROR(IFERROR(VLOOKUP(L2274, 'CND List'!$A:$C, 3, 0), VLOOKUP(L2274&amp;"", 'CND List'!$A:$C, 3, 0)), 0)=0,
    IF(A2274="KBB", "-", ""),
    IFERROR(VLOOKUP(L2274, 'CND List'!$A:$C, 3, 0), VLOOKUP(L2274&amp;"", 'CND List'!$A:$C, 3, 0))
   ),
   IFERROR(VLOOKUP(L2274, List!D:J, 7, 0), VLOOKUP(L2274&amp;"", List!D:J, 7, 0))
  )
 )
)</f>
        <v>Standard Shipment</v>
      </c>
      <c r="C2274" s="66" t="str">
        <f t="shared" si="36"/>
        <v>Standard Shipment</v>
      </c>
      <c r="D2274" s="67" t="str">
        <f ca="1">IF(C2274="Local Scrap","Closed",IFERROR(IF(A2274="kgb","Closed",IF(MID(C2274,5,1)="Q","Closed",LOOKUP(TODAY()-W2274, {0,31,91,181,366}, {"0-30天","31-90天","91-180天","181-365天","365天以上"}))), LOOKUP(TODAY()-Z2274, {0,31,91,181,366}, {"0-30天","31-90天","91-180天","181-365天","365天以上"})))</f>
        <v>Closed</v>
      </c>
      <c r="E2274" s="67" t="str" cm="1">
        <f t="array" ref="E2274">IF(A2274&lt;&gt;"kbb", "", IF(IFERROR(VALUE(V2274), 0)=MAX(INDEX(($A$2:$A$4929="kbb")*($L$2:$L$4929=L2274)*IFERROR(VALUE($V$2:$V$4929), 0), 0)), "最新", "歷史重複"))</f>
        <v/>
      </c>
      <c r="F2274" t="s">
        <v>10161</v>
      </c>
      <c r="G2274" t="s">
        <v>29</v>
      </c>
      <c r="H2274" t="s">
        <v>30</v>
      </c>
      <c r="I2274" t="s">
        <v>6154</v>
      </c>
      <c r="J2274" t="s">
        <v>10162</v>
      </c>
      <c r="K2274" t="s">
        <v>10163</v>
      </c>
      <c r="L2274" t="s">
        <v>10187</v>
      </c>
      <c r="M2274" t="s">
        <v>10188</v>
      </c>
      <c r="N2274" t="s">
        <v>1576</v>
      </c>
      <c r="O2274" t="s">
        <v>37</v>
      </c>
      <c r="P2274" t="s">
        <v>10187</v>
      </c>
      <c r="Q2274" t="s">
        <v>38</v>
      </c>
      <c r="R2274" t="s">
        <v>1881</v>
      </c>
      <c r="S2274" t="s">
        <v>10166</v>
      </c>
      <c r="T2274" t="s">
        <v>10189</v>
      </c>
      <c r="U2274" t="s">
        <v>9169</v>
      </c>
      <c r="V2274" t="s">
        <v>9169</v>
      </c>
      <c r="W2274" t="s">
        <v>37</v>
      </c>
      <c r="X2274" t="s">
        <v>37</v>
      </c>
      <c r="Y2274" t="s">
        <v>37</v>
      </c>
      <c r="Z2274" t="s">
        <v>10190</v>
      </c>
      <c r="AA2274" t="s">
        <v>44</v>
      </c>
      <c r="AB2274" t="s">
        <v>44</v>
      </c>
      <c r="AC2274" t="s">
        <v>45</v>
      </c>
      <c r="AD2274" t="s">
        <v>1532</v>
      </c>
      <c r="AE2274" t="s">
        <v>9304</v>
      </c>
      <c r="AF2274" t="s">
        <v>1730</v>
      </c>
      <c r="AG2274">
        <v>622380</v>
      </c>
      <c r="AH2274">
        <v>4.8</v>
      </c>
      <c r="AI2274">
        <v>4.8</v>
      </c>
    </row>
    <row r="2275" spans="1:35" ht="16.850000000000001" customHeight="1">
      <c r="A2275" s="65" t="str">
        <f>IF(L2275="","",IF(COUNTIF(Wip!K:K,L2275)=0,IF(W2275="","KGB","KBB"),IF(AND(_xlfn.IFNA(VLOOKUP(L2275,Wip!K:M,3,0),"")="Y",Q2275="MTCAPPLYCONF"),"On Hold",IF(W2275="","KGB","KBB"))))</f>
        <v>KGB</v>
      </c>
      <c r="B2275" s="65" t="str">
        <f>IF(A2275="on hold", "on hold",
 IF(A2275="KGB", "Standard Shipment",
  IF(IFERROR(IFERROR(VLOOKUP(L2275, List!D:J, 7, 0), VLOOKUP(L2275&amp;"", List!D:J, 7, 0)), 0)=0,
   IF(IFERROR(IFERROR(VLOOKUP(L2275, 'CND List'!$A:$C, 3, 0), VLOOKUP(L2275&amp;"", 'CND List'!$A:$C, 3, 0)), 0)=0,
    IF(A2275="KBB", "-", ""),
    IFERROR(VLOOKUP(L2275, 'CND List'!$A:$C, 3, 0), VLOOKUP(L2275&amp;"", 'CND List'!$A:$C, 3, 0))
   ),
   IFERROR(VLOOKUP(L2275, List!D:J, 7, 0), VLOOKUP(L2275&amp;"", List!D:J, 7, 0))
  )
 )
)</f>
        <v>Standard Shipment</v>
      </c>
      <c r="C2275" s="66" t="str">
        <f t="shared" si="36"/>
        <v>Standard Shipment</v>
      </c>
      <c r="D2275" s="67" t="str">
        <f ca="1">IF(C2275="Local Scrap","Closed",IFERROR(IF(A2275="kgb","Closed",IF(MID(C2275,5,1)="Q","Closed",LOOKUP(TODAY()-W2275, {0,31,91,181,366}, {"0-30天","31-90天","91-180天","181-365天","365天以上"}))), LOOKUP(TODAY()-Z2275, {0,31,91,181,366}, {"0-30天","31-90天","91-180天","181-365天","365天以上"})))</f>
        <v>Closed</v>
      </c>
      <c r="E2275" s="67" t="str" cm="1">
        <f t="array" ref="E2275">IF(A2275&lt;&gt;"kbb", "", IF(IFERROR(VALUE(V2275), 0)=MAX(INDEX(($A$2:$A$4929="kbb")*($L$2:$L$4929=L2275)*IFERROR(VALUE($V$2:$V$4929), 0), 0)), "最新", "歷史重複"))</f>
        <v/>
      </c>
      <c r="F2275" t="s">
        <v>10161</v>
      </c>
      <c r="G2275" t="s">
        <v>29</v>
      </c>
      <c r="H2275" t="s">
        <v>30</v>
      </c>
      <c r="I2275" t="s">
        <v>6154</v>
      </c>
      <c r="J2275" t="s">
        <v>10162</v>
      </c>
      <c r="K2275" t="s">
        <v>10163</v>
      </c>
      <c r="L2275" t="s">
        <v>10191</v>
      </c>
      <c r="M2275" t="s">
        <v>8291</v>
      </c>
      <c r="N2275" t="s">
        <v>1570</v>
      </c>
      <c r="O2275" t="s">
        <v>37</v>
      </c>
      <c r="P2275" t="s">
        <v>10192</v>
      </c>
      <c r="Q2275" t="s">
        <v>38</v>
      </c>
      <c r="R2275" t="s">
        <v>1881</v>
      </c>
      <c r="S2275" t="s">
        <v>10166</v>
      </c>
      <c r="T2275" t="s">
        <v>10193</v>
      </c>
      <c r="U2275" t="s">
        <v>9149</v>
      </c>
      <c r="V2275" t="s">
        <v>9149</v>
      </c>
      <c r="W2275" t="s">
        <v>37</v>
      </c>
      <c r="X2275" t="s">
        <v>37</v>
      </c>
      <c r="Y2275" t="s">
        <v>37</v>
      </c>
      <c r="Z2275" t="s">
        <v>10194</v>
      </c>
      <c r="AA2275" t="s">
        <v>44</v>
      </c>
      <c r="AB2275" t="s">
        <v>44</v>
      </c>
      <c r="AC2275" t="s">
        <v>45</v>
      </c>
      <c r="AD2275" t="s">
        <v>1532</v>
      </c>
      <c r="AE2275" t="s">
        <v>9151</v>
      </c>
      <c r="AF2275" t="s">
        <v>1918</v>
      </c>
      <c r="AG2275">
        <v>622400</v>
      </c>
      <c r="AH2275">
        <v>5.9</v>
      </c>
      <c r="AI2275">
        <v>5.9</v>
      </c>
    </row>
    <row r="2276" spans="1:35" ht="16.850000000000001" customHeight="1">
      <c r="A2276" s="65" t="str">
        <f>IF(L2276="","",IF(COUNTIF(Wip!K:K,L2276)=0,IF(W2276="","KGB","KBB"),IF(AND(_xlfn.IFNA(VLOOKUP(L2276,Wip!K:M,3,0),"")="Y",Q2276="MTCAPPLYCONF"),"On Hold",IF(W2276="","KGB","KBB"))))</f>
        <v>KGB</v>
      </c>
      <c r="B2276" s="65" t="str">
        <f>IF(A2276="on hold", "on hold",
 IF(A2276="KGB", "Standard Shipment",
  IF(IFERROR(IFERROR(VLOOKUP(L2276, List!D:J, 7, 0), VLOOKUP(L2276&amp;"", List!D:J, 7, 0)), 0)=0,
   IF(IFERROR(IFERROR(VLOOKUP(L2276, 'CND List'!$A:$C, 3, 0), VLOOKUP(L2276&amp;"", 'CND List'!$A:$C, 3, 0)), 0)=0,
    IF(A2276="KBB", "-", ""),
    IFERROR(VLOOKUP(L2276, 'CND List'!$A:$C, 3, 0), VLOOKUP(L2276&amp;"", 'CND List'!$A:$C, 3, 0))
   ),
   IFERROR(VLOOKUP(L2276, List!D:J, 7, 0), VLOOKUP(L2276&amp;"", List!D:J, 7, 0))
  )
 )
)</f>
        <v>Standard Shipment</v>
      </c>
      <c r="C2276" s="66" t="str">
        <f t="shared" si="36"/>
        <v>Standard Shipment</v>
      </c>
      <c r="D2276" s="67" t="str">
        <f ca="1">IF(C2276="Local Scrap","Closed",IFERROR(IF(A2276="kgb","Closed",IF(MID(C2276,5,1)="Q","Closed",LOOKUP(TODAY()-W2276, {0,31,91,181,366}, {"0-30天","31-90天","91-180天","181-365天","365天以上"}))), LOOKUP(TODAY()-Z2276, {0,31,91,181,366}, {"0-30天","31-90天","91-180天","181-365天","365天以上"})))</f>
        <v>Closed</v>
      </c>
      <c r="E2276" s="67" t="str" cm="1">
        <f t="array" ref="E2276">IF(A2276&lt;&gt;"kbb", "", IF(IFERROR(VALUE(V2276), 0)=MAX(INDEX(($A$2:$A$4929="kbb")*($L$2:$L$4929=L2276)*IFERROR(VALUE($V$2:$V$4929), 0), 0)), "最新", "歷史重複"))</f>
        <v/>
      </c>
      <c r="F2276" t="s">
        <v>10161</v>
      </c>
      <c r="G2276" t="s">
        <v>29</v>
      </c>
      <c r="H2276" t="s">
        <v>30</v>
      </c>
      <c r="I2276" t="s">
        <v>6154</v>
      </c>
      <c r="J2276" t="s">
        <v>10162</v>
      </c>
      <c r="K2276" t="s">
        <v>10163</v>
      </c>
      <c r="L2276" t="s">
        <v>10195</v>
      </c>
      <c r="M2276" t="s">
        <v>8291</v>
      </c>
      <c r="N2276" t="s">
        <v>1570</v>
      </c>
      <c r="O2276" t="s">
        <v>37</v>
      </c>
      <c r="P2276" t="s">
        <v>10196</v>
      </c>
      <c r="Q2276" t="s">
        <v>38</v>
      </c>
      <c r="R2276" t="s">
        <v>1881</v>
      </c>
      <c r="S2276" t="s">
        <v>10166</v>
      </c>
      <c r="T2276" t="s">
        <v>10197</v>
      </c>
      <c r="U2276" t="s">
        <v>9149</v>
      </c>
      <c r="V2276" t="s">
        <v>9149</v>
      </c>
      <c r="W2276" t="s">
        <v>37</v>
      </c>
      <c r="X2276" t="s">
        <v>37</v>
      </c>
      <c r="Y2276" t="s">
        <v>37</v>
      </c>
      <c r="Z2276" t="s">
        <v>10198</v>
      </c>
      <c r="AA2276" t="s">
        <v>44</v>
      </c>
      <c r="AB2276" t="s">
        <v>44</v>
      </c>
      <c r="AC2276" t="s">
        <v>45</v>
      </c>
      <c r="AD2276" t="s">
        <v>1532</v>
      </c>
      <c r="AE2276" t="s">
        <v>9151</v>
      </c>
      <c r="AF2276" t="s">
        <v>2220</v>
      </c>
      <c r="AG2276">
        <v>622400</v>
      </c>
      <c r="AH2276">
        <v>6</v>
      </c>
      <c r="AI2276">
        <v>6</v>
      </c>
    </row>
    <row r="2277" spans="1:35" ht="16.850000000000001" customHeight="1">
      <c r="A2277" s="65" t="str">
        <f>IF(L2277="","",IF(COUNTIF(Wip!K:K,L2277)=0,IF(W2277="","KGB","KBB"),IF(AND(_xlfn.IFNA(VLOOKUP(L2277,Wip!K:M,3,0),"")="Y",Q2277="MTCAPPLYCONF"),"On Hold",IF(W2277="","KGB","KBB"))))</f>
        <v>KGB</v>
      </c>
      <c r="B2277" s="65" t="str">
        <f>IF(A2277="on hold", "on hold",
 IF(A2277="KGB", "Standard Shipment",
  IF(IFERROR(IFERROR(VLOOKUP(L2277, List!D:J, 7, 0), VLOOKUP(L2277&amp;"", List!D:J, 7, 0)), 0)=0,
   IF(IFERROR(IFERROR(VLOOKUP(L2277, 'CND List'!$A:$C, 3, 0), VLOOKUP(L2277&amp;"", 'CND List'!$A:$C, 3, 0)), 0)=0,
    IF(A2277="KBB", "-", ""),
    IFERROR(VLOOKUP(L2277, 'CND List'!$A:$C, 3, 0), VLOOKUP(L2277&amp;"", 'CND List'!$A:$C, 3, 0))
   ),
   IFERROR(VLOOKUP(L2277, List!D:J, 7, 0), VLOOKUP(L2277&amp;"", List!D:J, 7, 0))
  )
 )
)</f>
        <v>Standard Shipment</v>
      </c>
      <c r="C2277" s="66" t="str">
        <f t="shared" si="36"/>
        <v>Standard Shipment</v>
      </c>
      <c r="D2277" s="67" t="str">
        <f ca="1">IF(C2277="Local Scrap","Closed",IFERROR(IF(A2277="kgb","Closed",IF(MID(C2277,5,1)="Q","Closed",LOOKUP(TODAY()-W2277, {0,31,91,181,366}, {"0-30天","31-90天","91-180天","181-365天","365天以上"}))), LOOKUP(TODAY()-Z2277, {0,31,91,181,366}, {"0-30天","31-90天","91-180天","181-365天","365天以上"})))</f>
        <v>Closed</v>
      </c>
      <c r="E2277" s="67" t="str" cm="1">
        <f t="array" ref="E2277">IF(A2277&lt;&gt;"kbb", "", IF(IFERROR(VALUE(V2277), 0)=MAX(INDEX(($A$2:$A$4929="kbb")*($L$2:$L$4929=L2277)*IFERROR(VALUE($V$2:$V$4929), 0), 0)), "最新", "歷史重複"))</f>
        <v/>
      </c>
      <c r="F2277" t="s">
        <v>10161</v>
      </c>
      <c r="G2277" t="s">
        <v>29</v>
      </c>
      <c r="H2277" t="s">
        <v>30</v>
      </c>
      <c r="I2277" t="s">
        <v>6154</v>
      </c>
      <c r="J2277" t="s">
        <v>10162</v>
      </c>
      <c r="K2277" t="s">
        <v>10163</v>
      </c>
      <c r="L2277" t="s">
        <v>10199</v>
      </c>
      <c r="M2277" t="s">
        <v>9371</v>
      </c>
      <c r="N2277" t="s">
        <v>9372</v>
      </c>
      <c r="O2277" t="s">
        <v>37</v>
      </c>
      <c r="P2277" t="s">
        <v>10200</v>
      </c>
      <c r="Q2277" t="s">
        <v>38</v>
      </c>
      <c r="R2277" t="s">
        <v>1881</v>
      </c>
      <c r="S2277" t="s">
        <v>10201</v>
      </c>
      <c r="T2277" t="s">
        <v>10202</v>
      </c>
      <c r="U2277" t="s">
        <v>9149</v>
      </c>
      <c r="V2277" t="s">
        <v>9149</v>
      </c>
      <c r="W2277" t="s">
        <v>37</v>
      </c>
      <c r="X2277" t="s">
        <v>37</v>
      </c>
      <c r="Y2277" t="s">
        <v>37</v>
      </c>
      <c r="Z2277" t="s">
        <v>10203</v>
      </c>
      <c r="AA2277" t="s">
        <v>44</v>
      </c>
      <c r="AB2277" t="s">
        <v>44</v>
      </c>
      <c r="AC2277" t="s">
        <v>45</v>
      </c>
      <c r="AD2277" t="s">
        <v>1532</v>
      </c>
      <c r="AE2277" t="s">
        <v>9151</v>
      </c>
      <c r="AF2277" t="s">
        <v>1730</v>
      </c>
      <c r="AG2277">
        <v>622400</v>
      </c>
      <c r="AH2277">
        <v>5.9</v>
      </c>
      <c r="AI2277">
        <v>5.9</v>
      </c>
    </row>
    <row r="2278" spans="1:35" ht="16.850000000000001" customHeight="1">
      <c r="A2278" s="65" t="str">
        <f>IF(L2278="","",IF(COUNTIF(Wip!K:K,L2278)=0,IF(W2278="","KGB","KBB"),IF(AND(_xlfn.IFNA(VLOOKUP(L2278,Wip!K:M,3,0),"")="Y",Q2278="MTCAPPLYCONF"),"On Hold",IF(W2278="","KGB","KBB"))))</f>
        <v>KGB</v>
      </c>
      <c r="B2278" s="65" t="str">
        <f>IF(A2278="on hold", "on hold",
 IF(A2278="KGB", "Standard Shipment",
  IF(IFERROR(IFERROR(VLOOKUP(L2278, List!D:J, 7, 0), VLOOKUP(L2278&amp;"", List!D:J, 7, 0)), 0)=0,
   IF(IFERROR(IFERROR(VLOOKUP(L2278, 'CND List'!$A:$C, 3, 0), VLOOKUP(L2278&amp;"", 'CND List'!$A:$C, 3, 0)), 0)=0,
    IF(A2278="KBB", "-", ""),
    IFERROR(VLOOKUP(L2278, 'CND List'!$A:$C, 3, 0), VLOOKUP(L2278&amp;"", 'CND List'!$A:$C, 3, 0))
   ),
   IFERROR(VLOOKUP(L2278, List!D:J, 7, 0), VLOOKUP(L2278&amp;"", List!D:J, 7, 0))
  )
 )
)</f>
        <v>Standard Shipment</v>
      </c>
      <c r="C2278" s="66" t="str">
        <f t="shared" si="36"/>
        <v>Standard Shipment</v>
      </c>
      <c r="D2278" s="67" t="str">
        <f ca="1">IF(C2278="Local Scrap","Closed",IFERROR(IF(A2278="kgb","Closed",IF(MID(C2278,5,1)="Q","Closed",LOOKUP(TODAY()-W2278, {0,31,91,181,366}, {"0-30天","31-90天","91-180天","181-365天","365天以上"}))), LOOKUP(TODAY()-Z2278, {0,31,91,181,366}, {"0-30天","31-90天","91-180天","181-365天","365天以上"})))</f>
        <v>Closed</v>
      </c>
      <c r="E2278" s="67" t="str" cm="1">
        <f t="array" ref="E2278">IF(A2278&lt;&gt;"kbb", "", IF(IFERROR(VALUE(V2278), 0)=MAX(INDEX(($A$2:$A$4929="kbb")*($L$2:$L$4929=L2278)*IFERROR(VALUE($V$2:$V$4929), 0), 0)), "最新", "歷史重複"))</f>
        <v/>
      </c>
      <c r="F2278" t="s">
        <v>10161</v>
      </c>
      <c r="G2278" t="s">
        <v>29</v>
      </c>
      <c r="H2278" t="s">
        <v>30</v>
      </c>
      <c r="I2278" t="s">
        <v>6154</v>
      </c>
      <c r="J2278" t="s">
        <v>10162</v>
      </c>
      <c r="K2278" t="s">
        <v>10163</v>
      </c>
      <c r="L2278" t="s">
        <v>10204</v>
      </c>
      <c r="M2278" t="s">
        <v>10205</v>
      </c>
      <c r="N2278" t="s">
        <v>9372</v>
      </c>
      <c r="O2278" t="s">
        <v>37</v>
      </c>
      <c r="P2278" t="s">
        <v>10204</v>
      </c>
      <c r="Q2278" t="s">
        <v>38</v>
      </c>
      <c r="R2278" t="s">
        <v>1881</v>
      </c>
      <c r="S2278" t="s">
        <v>10201</v>
      </c>
      <c r="T2278" t="s">
        <v>10206</v>
      </c>
      <c r="U2278" t="s">
        <v>9149</v>
      </c>
      <c r="V2278" t="s">
        <v>9149</v>
      </c>
      <c r="W2278" t="s">
        <v>37</v>
      </c>
      <c r="X2278" t="s">
        <v>37</v>
      </c>
      <c r="Y2278" t="s">
        <v>37</v>
      </c>
      <c r="Z2278" t="s">
        <v>10207</v>
      </c>
      <c r="AA2278" t="s">
        <v>44</v>
      </c>
      <c r="AB2278" t="s">
        <v>44</v>
      </c>
      <c r="AC2278" t="s">
        <v>45</v>
      </c>
      <c r="AD2278" t="s">
        <v>1532</v>
      </c>
      <c r="AE2278" t="s">
        <v>9155</v>
      </c>
      <c r="AF2278" t="s">
        <v>5092</v>
      </c>
      <c r="AG2278">
        <v>622400</v>
      </c>
      <c r="AH2278">
        <v>4.2</v>
      </c>
      <c r="AI2278">
        <v>4.2</v>
      </c>
    </row>
    <row r="2279" spans="1:35" ht="16.850000000000001" customHeight="1">
      <c r="A2279" s="65" t="str">
        <f>IF(L2279="","",IF(COUNTIF(Wip!K:K,L2279)=0,IF(W2279="","KGB","KBB"),IF(AND(_xlfn.IFNA(VLOOKUP(L2279,Wip!K:M,3,0),"")="Y",Q2279="MTCAPPLYCONF"),"On Hold",IF(W2279="","KGB","KBB"))))</f>
        <v>KGB</v>
      </c>
      <c r="B2279" s="65" t="str">
        <f>IF(A2279="on hold", "on hold",
 IF(A2279="KGB", "Standard Shipment",
  IF(IFERROR(IFERROR(VLOOKUP(L2279, List!D:J, 7, 0), VLOOKUP(L2279&amp;"", List!D:J, 7, 0)), 0)=0,
   IF(IFERROR(IFERROR(VLOOKUP(L2279, 'CND List'!$A:$C, 3, 0), VLOOKUP(L2279&amp;"", 'CND List'!$A:$C, 3, 0)), 0)=0,
    IF(A2279="KBB", "-", ""),
    IFERROR(VLOOKUP(L2279, 'CND List'!$A:$C, 3, 0), VLOOKUP(L2279&amp;"", 'CND List'!$A:$C, 3, 0))
   ),
   IFERROR(VLOOKUP(L2279, List!D:J, 7, 0), VLOOKUP(L2279&amp;"", List!D:J, 7, 0))
  )
 )
)</f>
        <v>Standard Shipment</v>
      </c>
      <c r="C2279" s="66" t="str">
        <f t="shared" si="36"/>
        <v>Standard Shipment</v>
      </c>
      <c r="D2279" s="67" t="str">
        <f ca="1">IF(C2279="Local Scrap","Closed",IFERROR(IF(A2279="kgb","Closed",IF(MID(C2279,5,1)="Q","Closed",LOOKUP(TODAY()-W2279, {0,31,91,181,366}, {"0-30天","31-90天","91-180天","181-365天","365天以上"}))), LOOKUP(TODAY()-Z2279, {0,31,91,181,366}, {"0-30天","31-90天","91-180天","181-365天","365天以上"})))</f>
        <v>Closed</v>
      </c>
      <c r="E2279" s="67" t="str" cm="1">
        <f t="array" ref="E2279">IF(A2279&lt;&gt;"kbb", "", IF(IFERROR(VALUE(V2279), 0)=MAX(INDEX(($A$2:$A$4929="kbb")*($L$2:$L$4929=L2279)*IFERROR(VALUE($V$2:$V$4929), 0), 0)), "最新", "歷史重複"))</f>
        <v/>
      </c>
      <c r="F2279" t="s">
        <v>10161</v>
      </c>
      <c r="G2279" t="s">
        <v>29</v>
      </c>
      <c r="H2279" t="s">
        <v>30</v>
      </c>
      <c r="I2279" t="s">
        <v>6154</v>
      </c>
      <c r="J2279" t="s">
        <v>10162</v>
      </c>
      <c r="K2279" t="s">
        <v>10163</v>
      </c>
      <c r="L2279" t="s">
        <v>10208</v>
      </c>
      <c r="M2279" t="s">
        <v>1575</v>
      </c>
      <c r="N2279" t="s">
        <v>1576</v>
      </c>
      <c r="O2279" t="s">
        <v>37</v>
      </c>
      <c r="P2279" t="s">
        <v>10209</v>
      </c>
      <c r="Q2279" t="s">
        <v>38</v>
      </c>
      <c r="R2279" t="s">
        <v>1881</v>
      </c>
      <c r="S2279" t="s">
        <v>10201</v>
      </c>
      <c r="T2279" t="s">
        <v>10210</v>
      </c>
      <c r="U2279" t="s">
        <v>9149</v>
      </c>
      <c r="V2279" t="s">
        <v>9149</v>
      </c>
      <c r="W2279" t="s">
        <v>37</v>
      </c>
      <c r="X2279" t="s">
        <v>37</v>
      </c>
      <c r="Y2279" t="s">
        <v>37</v>
      </c>
      <c r="Z2279" t="s">
        <v>10211</v>
      </c>
      <c r="AA2279" t="s">
        <v>44</v>
      </c>
      <c r="AB2279" t="s">
        <v>44</v>
      </c>
      <c r="AC2279" t="s">
        <v>45</v>
      </c>
      <c r="AD2279" t="s">
        <v>1532</v>
      </c>
      <c r="AE2279" t="s">
        <v>9151</v>
      </c>
      <c r="AF2279" t="s">
        <v>1730</v>
      </c>
      <c r="AG2279">
        <v>622400</v>
      </c>
      <c r="AH2279">
        <v>5.9</v>
      </c>
      <c r="AI2279">
        <v>5.9</v>
      </c>
    </row>
    <row r="2280" spans="1:35" ht="16.850000000000001" customHeight="1">
      <c r="A2280" s="65" t="str">
        <f>IF(L2280="","",IF(COUNTIF(Wip!K:K,L2280)=0,IF(W2280="","KGB","KBB"),IF(AND(_xlfn.IFNA(VLOOKUP(L2280,Wip!K:M,3,0),"")="Y",Q2280="MTCAPPLYCONF"),"On Hold",IF(W2280="","KGB","KBB"))))</f>
        <v>KBB</v>
      </c>
      <c r="B2280" s="65" t="str">
        <f>IF(A2280="on hold", "on hold",
 IF(A2280="KGB", "Standard Shipment",
  IF(IFERROR(IFERROR(VLOOKUP(L2280, List!D:J, 7, 0), VLOOKUP(L2280&amp;"", List!D:J, 7, 0)), 0)=0,
   IF(IFERROR(IFERROR(VLOOKUP(L2280, 'CND List'!$A:$C, 3, 0), VLOOKUP(L2280&amp;"", 'CND List'!$A:$C, 3, 0)), 0)=0,
    IF(A2280="KBB", "-", ""),
    IFERROR(VLOOKUP(L2280, 'CND List'!$A:$C, 3, 0), VLOOKUP(L2280&amp;"", 'CND List'!$A:$C, 3, 0))
   ),
   IFERROR(VLOOKUP(L2280, List!D:J, 7, 0), VLOOKUP(L2280&amp;"", List!D:J, 7, 0))
  )
 )
)</f>
        <v>-</v>
      </c>
      <c r="C2280" s="66" t="str">
        <f t="shared" si="36"/>
        <v>wait for return customer</v>
      </c>
      <c r="D2280" s="67" t="str">
        <f ca="1">IF(C2280="Local Scrap","Closed",IFERROR(IF(A2280="kgb","Closed",IF(MID(C2280,5,1)="Q","Closed",LOOKUP(TODAY()-W2280, {0,31,91,181,366}, {"0-30天","31-90天","91-180天","181-365天","365天以上"}))), LOOKUP(TODAY()-Z2280, {0,31,91,181,366}, {"0-30天","31-90天","91-180天","181-365天","365天以上"})))</f>
        <v>91-180天</v>
      </c>
      <c r="E2280" s="67" t="str" cm="1">
        <f t="array" ref="E2280">IF(A2280&lt;&gt;"kbb", "", IF(IFERROR(VALUE(V2280), 0)=MAX(INDEX(($A$2:$A$4929="kbb")*($L$2:$L$4929=L2280)*IFERROR(VALUE($V$2:$V$4929), 0), 0)), "最新", "歷史重複"))</f>
        <v>最新</v>
      </c>
      <c r="F2280" t="s">
        <v>10161</v>
      </c>
      <c r="G2280" t="s">
        <v>29</v>
      </c>
      <c r="H2280" t="s">
        <v>30</v>
      </c>
      <c r="I2280" t="s">
        <v>6154</v>
      </c>
      <c r="J2280" t="s">
        <v>10162</v>
      </c>
      <c r="K2280" t="s">
        <v>10163</v>
      </c>
      <c r="L2280" t="s">
        <v>10212</v>
      </c>
      <c r="M2280" t="s">
        <v>8291</v>
      </c>
      <c r="N2280" t="s">
        <v>1570</v>
      </c>
      <c r="O2280" t="s">
        <v>37</v>
      </c>
      <c r="P2280" t="s">
        <v>10212</v>
      </c>
      <c r="Q2280" t="s">
        <v>38</v>
      </c>
      <c r="R2280" t="s">
        <v>1881</v>
      </c>
      <c r="S2280" t="s">
        <v>10201</v>
      </c>
      <c r="T2280" t="s">
        <v>37</v>
      </c>
      <c r="U2280" t="s">
        <v>37</v>
      </c>
      <c r="V2280" t="s">
        <v>10213</v>
      </c>
      <c r="W2280" t="s">
        <v>2806</v>
      </c>
      <c r="X2280" t="s">
        <v>114</v>
      </c>
      <c r="Y2280" t="s">
        <v>9189</v>
      </c>
      <c r="Z2280" t="s">
        <v>10214</v>
      </c>
      <c r="AA2280" t="s">
        <v>44</v>
      </c>
      <c r="AB2280" t="s">
        <v>44</v>
      </c>
      <c r="AC2280" t="s">
        <v>117</v>
      </c>
      <c r="AD2280" t="s">
        <v>1532</v>
      </c>
      <c r="AE2280" t="s">
        <v>37</v>
      </c>
      <c r="AF2280" t="s">
        <v>37</v>
      </c>
      <c r="AG2280" t="s">
        <v>37</v>
      </c>
      <c r="AH2280" t="s">
        <v>37</v>
      </c>
      <c r="AI2280" t="s">
        <v>37</v>
      </c>
    </row>
    <row r="2281" spans="1:35" ht="16.850000000000001" customHeight="1">
      <c r="A2281" s="65" t="str">
        <f>IF(L2281="","",IF(COUNTIF(Wip!K:K,L2281)=0,IF(W2281="","KGB","KBB"),IF(AND(_xlfn.IFNA(VLOOKUP(L2281,Wip!K:M,3,0),"")="Y",Q2281="MTCAPPLYCONF"),"On Hold",IF(W2281="","KGB","KBB"))))</f>
        <v>KBB</v>
      </c>
      <c r="B2281" s="65" t="str">
        <f>IF(A2281="on hold", "on hold",
 IF(A2281="KGB", "Standard Shipment",
  IF(IFERROR(IFERROR(VLOOKUP(L2281, List!D:J, 7, 0), VLOOKUP(L2281&amp;"", List!D:J, 7, 0)), 0)=0,
   IF(IFERROR(IFERROR(VLOOKUP(L2281, 'CND List'!$A:$C, 3, 0), VLOOKUP(L2281&amp;"", 'CND List'!$A:$C, 3, 0)), 0)=0,
    IF(A2281="KBB", "-", ""),
    IFERROR(VLOOKUP(L2281, 'CND List'!$A:$C, 3, 0), VLOOKUP(L2281&amp;"", 'CND List'!$A:$C, 3, 0))
   ),
   IFERROR(VLOOKUP(L2281, List!D:J, 7, 0), VLOOKUP(L2281&amp;"", List!D:J, 7, 0))
  )
 )
)</f>
        <v>-</v>
      </c>
      <c r="C2281" s="66" t="str">
        <f t="shared" si="36"/>
        <v>wait for return customer</v>
      </c>
      <c r="D2281" s="67" t="str">
        <f ca="1">IF(C2281="Local Scrap","Closed",IFERROR(IF(A2281="kgb","Closed",IF(MID(C2281,5,1)="Q","Closed",LOOKUP(TODAY()-W2281, {0,31,91,181,366}, {"0-30天","31-90天","91-180天","181-365天","365天以上"}))), LOOKUP(TODAY()-Z2281, {0,31,91,181,366}, {"0-30天","31-90天","91-180天","181-365天","365天以上"})))</f>
        <v>91-180天</v>
      </c>
      <c r="E2281" s="67" t="str" cm="1">
        <f t="array" ref="E2281">IF(A2281&lt;&gt;"kbb", "", IF(IFERROR(VALUE(V2281), 0)=MAX(INDEX(($A$2:$A$4929="kbb")*($L$2:$L$4929=L2281)*IFERROR(VALUE($V$2:$V$4929), 0), 0)), "最新", "歷史重複"))</f>
        <v>最新</v>
      </c>
      <c r="F2281" t="s">
        <v>10161</v>
      </c>
      <c r="G2281" t="s">
        <v>29</v>
      </c>
      <c r="H2281" t="s">
        <v>30</v>
      </c>
      <c r="I2281" t="s">
        <v>6154</v>
      </c>
      <c r="J2281" t="s">
        <v>10162</v>
      </c>
      <c r="K2281" t="s">
        <v>10163</v>
      </c>
      <c r="L2281" t="s">
        <v>10215</v>
      </c>
      <c r="M2281" t="s">
        <v>8291</v>
      </c>
      <c r="N2281" t="s">
        <v>1570</v>
      </c>
      <c r="O2281" t="s">
        <v>37</v>
      </c>
      <c r="P2281" t="s">
        <v>10215</v>
      </c>
      <c r="Q2281" t="s">
        <v>38</v>
      </c>
      <c r="R2281" t="s">
        <v>1881</v>
      </c>
      <c r="S2281" t="s">
        <v>10201</v>
      </c>
      <c r="T2281" t="s">
        <v>37</v>
      </c>
      <c r="U2281" t="s">
        <v>37</v>
      </c>
      <c r="V2281" t="s">
        <v>10216</v>
      </c>
      <c r="W2281" t="s">
        <v>2806</v>
      </c>
      <c r="X2281" t="s">
        <v>114</v>
      </c>
      <c r="Y2281" t="s">
        <v>9189</v>
      </c>
      <c r="Z2281" t="s">
        <v>10217</v>
      </c>
      <c r="AA2281" t="s">
        <v>44</v>
      </c>
      <c r="AB2281" t="s">
        <v>44</v>
      </c>
      <c r="AC2281" t="s">
        <v>117</v>
      </c>
      <c r="AD2281" t="s">
        <v>1532</v>
      </c>
      <c r="AE2281" t="s">
        <v>37</v>
      </c>
      <c r="AF2281" t="s">
        <v>37</v>
      </c>
      <c r="AG2281" t="s">
        <v>37</v>
      </c>
      <c r="AH2281" t="s">
        <v>37</v>
      </c>
      <c r="AI2281" t="s">
        <v>37</v>
      </c>
    </row>
    <row r="2282" spans="1:35" ht="16.850000000000001" customHeight="1">
      <c r="A2282" s="65" t="str">
        <f>IF(L2282="","",IF(COUNTIF(Wip!K:K,L2282)=0,IF(W2282="","KGB","KBB"),IF(AND(_xlfn.IFNA(VLOOKUP(L2282,Wip!K:M,3,0),"")="Y",Q2282="MTCAPPLYCONF"),"On Hold",IF(W2282="","KGB","KBB"))))</f>
        <v>KGB</v>
      </c>
      <c r="B2282" s="65" t="str">
        <f>IF(A2282="on hold", "on hold",
 IF(A2282="KGB", "Standard Shipment",
  IF(IFERROR(IFERROR(VLOOKUP(L2282, List!D:J, 7, 0), VLOOKUP(L2282&amp;"", List!D:J, 7, 0)), 0)=0,
   IF(IFERROR(IFERROR(VLOOKUP(L2282, 'CND List'!$A:$C, 3, 0), VLOOKUP(L2282&amp;"", 'CND List'!$A:$C, 3, 0)), 0)=0,
    IF(A2282="KBB", "-", ""),
    IFERROR(VLOOKUP(L2282, 'CND List'!$A:$C, 3, 0), VLOOKUP(L2282&amp;"", 'CND List'!$A:$C, 3, 0))
   ),
   IFERROR(VLOOKUP(L2282, List!D:J, 7, 0), VLOOKUP(L2282&amp;"", List!D:J, 7, 0))
  )
 )
)</f>
        <v>Standard Shipment</v>
      </c>
      <c r="C2282" s="66" t="str">
        <f t="shared" si="36"/>
        <v>Standard Shipment</v>
      </c>
      <c r="D2282" s="67" t="str">
        <f ca="1">IF(C2282="Local Scrap","Closed",IFERROR(IF(A2282="kgb","Closed",IF(MID(C2282,5,1)="Q","Closed",LOOKUP(TODAY()-W2282, {0,31,91,181,366}, {"0-30天","31-90天","91-180天","181-365天","365天以上"}))), LOOKUP(TODAY()-Z2282, {0,31,91,181,366}, {"0-30天","31-90天","91-180天","181-365天","365天以上"})))</f>
        <v>Closed</v>
      </c>
      <c r="E2282" s="67" t="str" cm="1">
        <f t="array" ref="E2282">IF(A2282&lt;&gt;"kbb", "", IF(IFERROR(VALUE(V2282), 0)=MAX(INDEX(($A$2:$A$4929="kbb")*($L$2:$L$4929=L2282)*IFERROR(VALUE($V$2:$V$4929), 0), 0)), "最新", "歷史重複"))</f>
        <v/>
      </c>
      <c r="F2282" t="s">
        <v>10161</v>
      </c>
      <c r="G2282" t="s">
        <v>29</v>
      </c>
      <c r="H2282" t="s">
        <v>30</v>
      </c>
      <c r="I2282" t="s">
        <v>6154</v>
      </c>
      <c r="J2282" t="s">
        <v>10162</v>
      </c>
      <c r="K2282" t="s">
        <v>10163</v>
      </c>
      <c r="L2282" t="s">
        <v>10218</v>
      </c>
      <c r="M2282" t="s">
        <v>8291</v>
      </c>
      <c r="N2282" t="s">
        <v>1570</v>
      </c>
      <c r="O2282" t="s">
        <v>37</v>
      </c>
      <c r="P2282" t="s">
        <v>10219</v>
      </c>
      <c r="Q2282" t="s">
        <v>38</v>
      </c>
      <c r="R2282" t="s">
        <v>1881</v>
      </c>
      <c r="S2282" t="s">
        <v>10201</v>
      </c>
      <c r="T2282" t="s">
        <v>10220</v>
      </c>
      <c r="U2282" t="s">
        <v>9198</v>
      </c>
      <c r="V2282" t="s">
        <v>9198</v>
      </c>
      <c r="W2282" t="s">
        <v>37</v>
      </c>
      <c r="X2282" t="s">
        <v>37</v>
      </c>
      <c r="Y2282" t="s">
        <v>37</v>
      </c>
      <c r="Z2282" t="s">
        <v>10221</v>
      </c>
      <c r="AA2282" t="s">
        <v>44</v>
      </c>
      <c r="AB2282" t="s">
        <v>44</v>
      </c>
      <c r="AC2282" t="s">
        <v>45</v>
      </c>
      <c r="AD2282" t="s">
        <v>1532</v>
      </c>
      <c r="AE2282" t="s">
        <v>9200</v>
      </c>
      <c r="AF2282" t="s">
        <v>4994</v>
      </c>
      <c r="AG2282">
        <v>622501</v>
      </c>
      <c r="AH2282">
        <v>6.4</v>
      </c>
      <c r="AI2282">
        <v>6.4</v>
      </c>
    </row>
    <row r="2283" spans="1:35" ht="16.850000000000001" customHeight="1">
      <c r="A2283" s="65" t="str">
        <f>IF(L2283="","",IF(COUNTIF(Wip!K:K,L2283)=0,IF(W2283="","KGB","KBB"),IF(AND(_xlfn.IFNA(VLOOKUP(L2283,Wip!K:M,3,0),"")="Y",Q2283="MTCAPPLYCONF"),"On Hold",IF(W2283="","KGB","KBB"))))</f>
        <v>KGB</v>
      </c>
      <c r="B2283" s="65" t="str">
        <f>IF(A2283="on hold", "on hold",
 IF(A2283="KGB", "Standard Shipment",
  IF(IFERROR(IFERROR(VLOOKUP(L2283, List!D:J, 7, 0), VLOOKUP(L2283&amp;"", List!D:J, 7, 0)), 0)=0,
   IF(IFERROR(IFERROR(VLOOKUP(L2283, 'CND List'!$A:$C, 3, 0), VLOOKUP(L2283&amp;"", 'CND List'!$A:$C, 3, 0)), 0)=0,
    IF(A2283="KBB", "-", ""),
    IFERROR(VLOOKUP(L2283, 'CND List'!$A:$C, 3, 0), VLOOKUP(L2283&amp;"", 'CND List'!$A:$C, 3, 0))
   ),
   IFERROR(VLOOKUP(L2283, List!D:J, 7, 0), VLOOKUP(L2283&amp;"", List!D:J, 7, 0))
  )
 )
)</f>
        <v>Standard Shipment</v>
      </c>
      <c r="C2283" s="66" t="str">
        <f t="shared" si="36"/>
        <v>Standard Shipment</v>
      </c>
      <c r="D2283" s="67" t="str">
        <f ca="1">IF(C2283="Local Scrap","Closed",IFERROR(IF(A2283="kgb","Closed",IF(MID(C2283,5,1)="Q","Closed",LOOKUP(TODAY()-W2283, {0,31,91,181,366}, {"0-30天","31-90天","91-180天","181-365天","365天以上"}))), LOOKUP(TODAY()-Z2283, {0,31,91,181,366}, {"0-30天","31-90天","91-180天","181-365天","365天以上"})))</f>
        <v>Closed</v>
      </c>
      <c r="E2283" s="67" t="str" cm="1">
        <f t="array" ref="E2283">IF(A2283&lt;&gt;"kbb", "", IF(IFERROR(VALUE(V2283), 0)=MAX(INDEX(($A$2:$A$4929="kbb")*($L$2:$L$4929=L2283)*IFERROR(VALUE($V$2:$V$4929), 0), 0)), "最新", "歷史重複"))</f>
        <v/>
      </c>
      <c r="F2283" t="s">
        <v>10161</v>
      </c>
      <c r="G2283" t="s">
        <v>29</v>
      </c>
      <c r="H2283" t="s">
        <v>30</v>
      </c>
      <c r="I2283" t="s">
        <v>6154</v>
      </c>
      <c r="J2283" t="s">
        <v>10162</v>
      </c>
      <c r="K2283" t="s">
        <v>10163</v>
      </c>
      <c r="L2283" t="s">
        <v>10222</v>
      </c>
      <c r="M2283" t="s">
        <v>8291</v>
      </c>
      <c r="N2283" t="s">
        <v>1570</v>
      </c>
      <c r="O2283" t="s">
        <v>37</v>
      </c>
      <c r="P2283" t="s">
        <v>10223</v>
      </c>
      <c r="Q2283" t="s">
        <v>38</v>
      </c>
      <c r="R2283" t="s">
        <v>1881</v>
      </c>
      <c r="S2283" t="s">
        <v>10201</v>
      </c>
      <c r="T2283" t="s">
        <v>10224</v>
      </c>
      <c r="U2283" t="s">
        <v>9159</v>
      </c>
      <c r="V2283" t="s">
        <v>9159</v>
      </c>
      <c r="W2283" t="s">
        <v>37</v>
      </c>
      <c r="X2283" t="s">
        <v>37</v>
      </c>
      <c r="Y2283" t="s">
        <v>37</v>
      </c>
      <c r="Z2283" t="s">
        <v>10225</v>
      </c>
      <c r="AA2283" t="s">
        <v>44</v>
      </c>
      <c r="AB2283" t="s">
        <v>44</v>
      </c>
      <c r="AC2283" t="s">
        <v>45</v>
      </c>
      <c r="AD2283" t="s">
        <v>1532</v>
      </c>
      <c r="AE2283" t="s">
        <v>9161</v>
      </c>
      <c r="AF2283" t="s">
        <v>4852</v>
      </c>
      <c r="AG2283">
        <v>622491</v>
      </c>
      <c r="AH2283">
        <v>7.2</v>
      </c>
      <c r="AI2283">
        <v>7.2</v>
      </c>
    </row>
    <row r="2284" spans="1:35" ht="16.850000000000001" customHeight="1">
      <c r="A2284" s="65" t="str">
        <f>IF(L2284="","",IF(COUNTIF(Wip!K:K,L2284)=0,IF(W2284="","KGB","KBB"),IF(AND(_xlfn.IFNA(VLOOKUP(L2284,Wip!K:M,3,0),"")="Y",Q2284="MTCAPPLYCONF"),"On Hold",IF(W2284="","KGB","KBB"))))</f>
        <v>KGB</v>
      </c>
      <c r="B2284" s="65" t="str">
        <f>IF(A2284="on hold", "on hold",
 IF(A2284="KGB", "Standard Shipment",
  IF(IFERROR(IFERROR(VLOOKUP(L2284, List!D:J, 7, 0), VLOOKUP(L2284&amp;"", List!D:J, 7, 0)), 0)=0,
   IF(IFERROR(IFERROR(VLOOKUP(L2284, 'CND List'!$A:$C, 3, 0), VLOOKUP(L2284&amp;"", 'CND List'!$A:$C, 3, 0)), 0)=0,
    IF(A2284="KBB", "-", ""),
    IFERROR(VLOOKUP(L2284, 'CND List'!$A:$C, 3, 0), VLOOKUP(L2284&amp;"", 'CND List'!$A:$C, 3, 0))
   ),
   IFERROR(VLOOKUP(L2284, List!D:J, 7, 0), VLOOKUP(L2284&amp;"", List!D:J, 7, 0))
  )
 )
)</f>
        <v>Standard Shipment</v>
      </c>
      <c r="C2284" s="66" t="str">
        <f t="shared" si="36"/>
        <v>Standard Shipment</v>
      </c>
      <c r="D2284" s="67" t="str">
        <f ca="1">IF(C2284="Local Scrap","Closed",IFERROR(IF(A2284="kgb","Closed",IF(MID(C2284,5,1)="Q","Closed",LOOKUP(TODAY()-W2284, {0,31,91,181,366}, {"0-30天","31-90天","91-180天","181-365天","365天以上"}))), LOOKUP(TODAY()-Z2284, {0,31,91,181,366}, {"0-30天","31-90天","91-180天","181-365天","365天以上"})))</f>
        <v>Closed</v>
      </c>
      <c r="E2284" s="67" t="str" cm="1">
        <f t="array" ref="E2284">IF(A2284&lt;&gt;"kbb", "", IF(IFERROR(VALUE(V2284), 0)=MAX(INDEX(($A$2:$A$4929="kbb")*($L$2:$L$4929=L2284)*IFERROR(VALUE($V$2:$V$4929), 0), 0)), "最新", "歷史重複"))</f>
        <v/>
      </c>
      <c r="F2284" t="s">
        <v>10161</v>
      </c>
      <c r="G2284" t="s">
        <v>29</v>
      </c>
      <c r="H2284" t="s">
        <v>30</v>
      </c>
      <c r="I2284" t="s">
        <v>6154</v>
      </c>
      <c r="J2284" t="s">
        <v>10162</v>
      </c>
      <c r="K2284" t="s">
        <v>10163</v>
      </c>
      <c r="L2284" t="s">
        <v>10226</v>
      </c>
      <c r="M2284" t="s">
        <v>9985</v>
      </c>
      <c r="N2284" t="s">
        <v>1671</v>
      </c>
      <c r="O2284" t="s">
        <v>37</v>
      </c>
      <c r="P2284" t="s">
        <v>10227</v>
      </c>
      <c r="Q2284" t="s">
        <v>38</v>
      </c>
      <c r="R2284" t="s">
        <v>1881</v>
      </c>
      <c r="S2284" t="s">
        <v>10201</v>
      </c>
      <c r="T2284" t="s">
        <v>10228</v>
      </c>
      <c r="U2284" t="s">
        <v>9164</v>
      </c>
      <c r="V2284" t="s">
        <v>9164</v>
      </c>
      <c r="W2284" t="s">
        <v>37</v>
      </c>
      <c r="X2284" t="s">
        <v>37</v>
      </c>
      <c r="Y2284" t="s">
        <v>37</v>
      </c>
      <c r="Z2284" t="s">
        <v>10229</v>
      </c>
      <c r="AA2284" t="s">
        <v>44</v>
      </c>
      <c r="AB2284" t="s">
        <v>44</v>
      </c>
      <c r="AC2284" t="s">
        <v>45</v>
      </c>
      <c r="AD2284" t="s">
        <v>1539</v>
      </c>
      <c r="AE2284" t="s">
        <v>9166</v>
      </c>
      <c r="AF2284" t="s">
        <v>1918</v>
      </c>
      <c r="AG2284">
        <v>622409</v>
      </c>
      <c r="AH2284">
        <v>7</v>
      </c>
      <c r="AI2284">
        <v>7</v>
      </c>
    </row>
    <row r="2285" spans="1:35" ht="16.850000000000001" customHeight="1">
      <c r="A2285" s="65" t="str">
        <f>IF(L2285="","",IF(COUNTIF(Wip!K:K,L2285)=0,IF(W2285="","KGB","KBB"),IF(AND(_xlfn.IFNA(VLOOKUP(L2285,Wip!K:M,3,0),"")="Y",Q2285="MTCAPPLYCONF"),"On Hold",IF(W2285="","KGB","KBB"))))</f>
        <v>KGB</v>
      </c>
      <c r="B2285" s="65" t="str">
        <f>IF(A2285="on hold", "on hold",
 IF(A2285="KGB", "Standard Shipment",
  IF(IFERROR(IFERROR(VLOOKUP(L2285, List!D:J, 7, 0), VLOOKUP(L2285&amp;"", List!D:J, 7, 0)), 0)=0,
   IF(IFERROR(IFERROR(VLOOKUP(L2285, 'CND List'!$A:$C, 3, 0), VLOOKUP(L2285&amp;"", 'CND List'!$A:$C, 3, 0)), 0)=0,
    IF(A2285="KBB", "-", ""),
    IFERROR(VLOOKUP(L2285, 'CND List'!$A:$C, 3, 0), VLOOKUP(L2285&amp;"", 'CND List'!$A:$C, 3, 0))
   ),
   IFERROR(VLOOKUP(L2285, List!D:J, 7, 0), VLOOKUP(L2285&amp;"", List!D:J, 7, 0))
  )
 )
)</f>
        <v>Standard Shipment</v>
      </c>
      <c r="C2285" s="66" t="str">
        <f t="shared" si="36"/>
        <v>Standard Shipment</v>
      </c>
      <c r="D2285" s="67" t="str">
        <f ca="1">IF(C2285="Local Scrap","Closed",IFERROR(IF(A2285="kgb","Closed",IF(MID(C2285,5,1)="Q","Closed",LOOKUP(TODAY()-W2285, {0,31,91,181,366}, {"0-30天","31-90天","91-180天","181-365天","365天以上"}))), LOOKUP(TODAY()-Z2285, {0,31,91,181,366}, {"0-30天","31-90天","91-180天","181-365天","365天以上"})))</f>
        <v>Closed</v>
      </c>
      <c r="E2285" s="67" t="str" cm="1">
        <f t="array" ref="E2285">IF(A2285&lt;&gt;"kbb", "", IF(IFERROR(VALUE(V2285), 0)=MAX(INDEX(($A$2:$A$4929="kbb")*($L$2:$L$4929=L2285)*IFERROR(VALUE($V$2:$V$4929), 0), 0)), "最新", "歷史重複"))</f>
        <v/>
      </c>
      <c r="F2285" t="s">
        <v>10161</v>
      </c>
      <c r="G2285" t="s">
        <v>29</v>
      </c>
      <c r="H2285" t="s">
        <v>30</v>
      </c>
      <c r="I2285" t="s">
        <v>6154</v>
      </c>
      <c r="J2285" t="s">
        <v>10162</v>
      </c>
      <c r="K2285" t="s">
        <v>10163</v>
      </c>
      <c r="L2285" t="s">
        <v>10230</v>
      </c>
      <c r="M2285" t="s">
        <v>2703</v>
      </c>
      <c r="N2285" t="s">
        <v>1249</v>
      </c>
      <c r="O2285" t="s">
        <v>37</v>
      </c>
      <c r="P2285" t="s">
        <v>10231</v>
      </c>
      <c r="Q2285" t="s">
        <v>38</v>
      </c>
      <c r="R2285" t="s">
        <v>1881</v>
      </c>
      <c r="S2285" t="s">
        <v>10232</v>
      </c>
      <c r="T2285" t="s">
        <v>10233</v>
      </c>
      <c r="U2285" t="s">
        <v>9164</v>
      </c>
      <c r="V2285" t="s">
        <v>9164</v>
      </c>
      <c r="W2285" t="s">
        <v>37</v>
      </c>
      <c r="X2285" t="s">
        <v>37</v>
      </c>
      <c r="Y2285" t="s">
        <v>37</v>
      </c>
      <c r="Z2285" t="s">
        <v>10234</v>
      </c>
      <c r="AA2285" t="s">
        <v>44</v>
      </c>
      <c r="AB2285" t="s">
        <v>44</v>
      </c>
      <c r="AC2285" t="s">
        <v>45</v>
      </c>
      <c r="AD2285" t="s">
        <v>1257</v>
      </c>
      <c r="AE2285" t="s">
        <v>9166</v>
      </c>
      <c r="AF2285" t="s">
        <v>48</v>
      </c>
      <c r="AG2285">
        <v>622409</v>
      </c>
      <c r="AH2285">
        <v>6.8</v>
      </c>
      <c r="AI2285">
        <v>6.8</v>
      </c>
    </row>
    <row r="2286" spans="1:35" ht="16.850000000000001" customHeight="1">
      <c r="A2286" s="65" t="str">
        <f>IF(L2286="","",IF(COUNTIF(Wip!K:K,L2286)=0,IF(W2286="","KGB","KBB"),IF(AND(_xlfn.IFNA(VLOOKUP(L2286,Wip!K:M,3,0),"")="Y",Q2286="MTCAPPLYCONF"),"On Hold",IF(W2286="","KGB","KBB"))))</f>
        <v>On Hold</v>
      </c>
      <c r="B2286" s="65" t="str">
        <f>IF(A2286="on hold", "on hold",
 IF(A2286="KGB", "Standard Shipment",
  IF(IFERROR(IFERROR(VLOOKUP(L2286, List!D:J, 7, 0), VLOOKUP(L2286&amp;"", List!D:J, 7, 0)), 0)=0,
   IF(IFERROR(IFERROR(VLOOKUP(L2286, 'CND List'!$A:$C, 3, 0), VLOOKUP(L2286&amp;"", 'CND List'!$A:$C, 3, 0)), 0)=0,
    IF(A2286="KBB", "-", ""),
    IFERROR(VLOOKUP(L2286, 'CND List'!$A:$C, 3, 0), VLOOKUP(L2286&amp;"", 'CND List'!$A:$C, 3, 0))
   ),
   IFERROR(VLOOKUP(L2286, List!D:J, 7, 0), VLOOKUP(L2286&amp;"", List!D:J, 7, 0))
  )
 )
)</f>
        <v>on hold</v>
      </c>
      <c r="C2286" s="66" t="str">
        <f t="shared" si="36"/>
        <v>on hold</v>
      </c>
      <c r="D2286" s="67" t="str">
        <f ca="1">IF(C2286="Local Scrap","Closed",IFERROR(IF(A2286="kgb","Closed",IF(MID(C2286,5,1)="Q","Closed",LOOKUP(TODAY()-W2286, {0,31,91,181,366}, {"0-30天","31-90天","91-180天","181-365天","365天以上"}))), LOOKUP(TODAY()-Z2286, {0,31,91,181,366}, {"0-30天","31-90天","91-180天","181-365天","365天以上"})))</f>
        <v>91-180天</v>
      </c>
      <c r="E2286" s="67" t="str" cm="1">
        <f t="array" ref="E2286">IF(A2286&lt;&gt;"kbb", "", IF(IFERROR(VALUE(V2286), 0)=MAX(INDEX(($A$2:$A$4929="kbb")*($L$2:$L$4929=L2286)*IFERROR(VALUE($V$2:$V$4929), 0), 0)), "最新", "歷史重複"))</f>
        <v/>
      </c>
      <c r="F2286" t="s">
        <v>10161</v>
      </c>
      <c r="G2286" t="s">
        <v>29</v>
      </c>
      <c r="H2286" t="s">
        <v>30</v>
      </c>
      <c r="I2286" t="s">
        <v>6154</v>
      </c>
      <c r="J2286" t="s">
        <v>10162</v>
      </c>
      <c r="K2286" t="s">
        <v>10163</v>
      </c>
      <c r="L2286" t="s">
        <v>10235</v>
      </c>
      <c r="M2286" t="s">
        <v>1248</v>
      </c>
      <c r="N2286" t="s">
        <v>1249</v>
      </c>
      <c r="O2286" t="s">
        <v>37</v>
      </c>
      <c r="P2286" t="s">
        <v>10235</v>
      </c>
      <c r="Q2286" t="s">
        <v>2309</v>
      </c>
      <c r="R2286" t="s">
        <v>1881</v>
      </c>
      <c r="S2286" t="s">
        <v>10232</v>
      </c>
      <c r="T2286" t="s">
        <v>37</v>
      </c>
      <c r="U2286" t="s">
        <v>37</v>
      </c>
      <c r="V2286" t="s">
        <v>37</v>
      </c>
      <c r="W2286" t="s">
        <v>37</v>
      </c>
      <c r="X2286" t="s">
        <v>37</v>
      </c>
      <c r="Y2286" t="s">
        <v>37</v>
      </c>
      <c r="Z2286" t="s">
        <v>10236</v>
      </c>
      <c r="AA2286" t="s">
        <v>44</v>
      </c>
      <c r="AB2286" t="s">
        <v>44</v>
      </c>
      <c r="AC2286" t="s">
        <v>45</v>
      </c>
      <c r="AD2286" t="s">
        <v>1257</v>
      </c>
      <c r="AE2286" t="s">
        <v>37</v>
      </c>
      <c r="AF2286" t="s">
        <v>37</v>
      </c>
      <c r="AG2286" t="s">
        <v>37</v>
      </c>
      <c r="AH2286" t="s">
        <v>37</v>
      </c>
      <c r="AI2286" t="s">
        <v>37</v>
      </c>
    </row>
    <row r="2287" spans="1:35" ht="16.850000000000001" customHeight="1">
      <c r="A2287" s="65" t="str">
        <f>IF(L2287="","",IF(COUNTIF(Wip!K:K,L2287)=0,IF(W2287="","KGB","KBB"),IF(AND(_xlfn.IFNA(VLOOKUP(L2287,Wip!K:M,3,0),"")="Y",Q2287="MTCAPPLYCONF"),"On Hold",IF(W2287="","KGB","KBB"))))</f>
        <v>KGB</v>
      </c>
      <c r="B2287" s="65" t="str">
        <f>IF(A2287="on hold", "on hold",
 IF(A2287="KGB", "Standard Shipment",
  IF(IFERROR(IFERROR(VLOOKUP(L2287, List!D:J, 7, 0), VLOOKUP(L2287&amp;"", List!D:J, 7, 0)), 0)=0,
   IF(IFERROR(IFERROR(VLOOKUP(L2287, 'CND List'!$A:$C, 3, 0), VLOOKUP(L2287&amp;"", 'CND List'!$A:$C, 3, 0)), 0)=0,
    IF(A2287="KBB", "-", ""),
    IFERROR(VLOOKUP(L2287, 'CND List'!$A:$C, 3, 0), VLOOKUP(L2287&amp;"", 'CND List'!$A:$C, 3, 0))
   ),
   IFERROR(VLOOKUP(L2287, List!D:J, 7, 0), VLOOKUP(L2287&amp;"", List!D:J, 7, 0))
  )
 )
)</f>
        <v>Standard Shipment</v>
      </c>
      <c r="C2287" s="66" t="str">
        <f t="shared" si="36"/>
        <v>Standard Shipment</v>
      </c>
      <c r="D2287" s="67" t="str">
        <f ca="1">IF(C2287="Local Scrap","Closed",IFERROR(IF(A2287="kgb","Closed",IF(MID(C2287,5,1)="Q","Closed",LOOKUP(TODAY()-W2287, {0,31,91,181,366}, {"0-30天","31-90天","91-180天","181-365天","365天以上"}))), LOOKUP(TODAY()-Z2287, {0,31,91,181,366}, {"0-30天","31-90天","91-180天","181-365天","365天以上"})))</f>
        <v>Closed</v>
      </c>
      <c r="E2287" s="67" t="str" cm="1">
        <f t="array" ref="E2287">IF(A2287&lt;&gt;"kbb", "", IF(IFERROR(VALUE(V2287), 0)=MAX(INDEX(($A$2:$A$4929="kbb")*($L$2:$L$4929=L2287)*IFERROR(VALUE($V$2:$V$4929), 0), 0)), "最新", "歷史重複"))</f>
        <v/>
      </c>
      <c r="F2287" t="s">
        <v>10161</v>
      </c>
      <c r="G2287" t="s">
        <v>29</v>
      </c>
      <c r="H2287" t="s">
        <v>30</v>
      </c>
      <c r="I2287" t="s">
        <v>6154</v>
      </c>
      <c r="J2287" t="s">
        <v>10162</v>
      </c>
      <c r="K2287" t="s">
        <v>10163</v>
      </c>
      <c r="L2287" t="s">
        <v>10237</v>
      </c>
      <c r="M2287" t="s">
        <v>1248</v>
      </c>
      <c r="N2287" t="s">
        <v>1249</v>
      </c>
      <c r="O2287" t="s">
        <v>37</v>
      </c>
      <c r="P2287" t="s">
        <v>10238</v>
      </c>
      <c r="Q2287" t="s">
        <v>38</v>
      </c>
      <c r="R2287" t="s">
        <v>1881</v>
      </c>
      <c r="S2287" t="s">
        <v>10232</v>
      </c>
      <c r="T2287" t="s">
        <v>10239</v>
      </c>
      <c r="U2287" t="s">
        <v>9180</v>
      </c>
      <c r="V2287" t="s">
        <v>9180</v>
      </c>
      <c r="W2287" t="s">
        <v>37</v>
      </c>
      <c r="X2287" t="s">
        <v>37</v>
      </c>
      <c r="Y2287" t="s">
        <v>37</v>
      </c>
      <c r="Z2287" t="s">
        <v>10240</v>
      </c>
      <c r="AA2287" t="s">
        <v>44</v>
      </c>
      <c r="AB2287" t="s">
        <v>44</v>
      </c>
      <c r="AC2287" t="s">
        <v>45</v>
      </c>
      <c r="AD2287" t="s">
        <v>1257</v>
      </c>
      <c r="AE2287" t="s">
        <v>9182</v>
      </c>
      <c r="AF2287" t="s">
        <v>1730</v>
      </c>
      <c r="AG2287">
        <v>622432</v>
      </c>
      <c r="AH2287">
        <v>4.0999999999999996</v>
      </c>
      <c r="AI2287">
        <v>4.0999999999999996</v>
      </c>
    </row>
    <row r="2288" spans="1:35" ht="16.850000000000001" customHeight="1">
      <c r="A2288" s="65" t="str">
        <f>IF(L2288="","",IF(COUNTIF(Wip!K:K,L2288)=0,IF(W2288="","KGB","KBB"),IF(AND(_xlfn.IFNA(VLOOKUP(L2288,Wip!K:M,3,0),"")="Y",Q2288="MTCAPPLYCONF"),"On Hold",IF(W2288="","KGB","KBB"))))</f>
        <v>On Hold</v>
      </c>
      <c r="B2288" s="65" t="str">
        <f>IF(A2288="on hold", "on hold",
 IF(A2288="KGB", "Standard Shipment",
  IF(IFERROR(IFERROR(VLOOKUP(L2288, List!D:J, 7, 0), VLOOKUP(L2288&amp;"", List!D:J, 7, 0)), 0)=0,
   IF(IFERROR(IFERROR(VLOOKUP(L2288, 'CND List'!$A:$C, 3, 0), VLOOKUP(L2288&amp;"", 'CND List'!$A:$C, 3, 0)), 0)=0,
    IF(A2288="KBB", "-", ""),
    IFERROR(VLOOKUP(L2288, 'CND List'!$A:$C, 3, 0), VLOOKUP(L2288&amp;"", 'CND List'!$A:$C, 3, 0))
   ),
   IFERROR(VLOOKUP(L2288, List!D:J, 7, 0), VLOOKUP(L2288&amp;"", List!D:J, 7, 0))
  )
 )
)</f>
        <v>on hold</v>
      </c>
      <c r="C2288" s="66" t="str">
        <f t="shared" si="36"/>
        <v>on hold</v>
      </c>
      <c r="D2288" s="67" t="str">
        <f ca="1">IF(C2288="Local Scrap","Closed",IFERROR(IF(A2288="kgb","Closed",IF(MID(C2288,5,1)="Q","Closed",LOOKUP(TODAY()-W2288, {0,31,91,181,366}, {"0-30天","31-90天","91-180天","181-365天","365天以上"}))), LOOKUP(TODAY()-Z2288, {0,31,91,181,366}, {"0-30天","31-90天","91-180天","181-365天","365天以上"})))</f>
        <v>91-180天</v>
      </c>
      <c r="E2288" s="67" t="str" cm="1">
        <f t="array" ref="E2288">IF(A2288&lt;&gt;"kbb", "", IF(IFERROR(VALUE(V2288), 0)=MAX(INDEX(($A$2:$A$4929="kbb")*($L$2:$L$4929=L2288)*IFERROR(VALUE($V$2:$V$4929), 0), 0)), "最新", "歷史重複"))</f>
        <v/>
      </c>
      <c r="F2288" t="s">
        <v>10161</v>
      </c>
      <c r="G2288" t="s">
        <v>29</v>
      </c>
      <c r="H2288" t="s">
        <v>30</v>
      </c>
      <c r="I2288" t="s">
        <v>6154</v>
      </c>
      <c r="J2288" t="s">
        <v>10162</v>
      </c>
      <c r="K2288" t="s">
        <v>10163</v>
      </c>
      <c r="L2288" t="s">
        <v>10241</v>
      </c>
      <c r="M2288" t="s">
        <v>8161</v>
      </c>
      <c r="N2288" t="s">
        <v>2223</v>
      </c>
      <c r="O2288" t="s">
        <v>37</v>
      </c>
      <c r="P2288" t="s">
        <v>10241</v>
      </c>
      <c r="Q2288" t="s">
        <v>2309</v>
      </c>
      <c r="R2288" t="s">
        <v>1881</v>
      </c>
      <c r="S2288" t="s">
        <v>10232</v>
      </c>
      <c r="T2288" t="s">
        <v>37</v>
      </c>
      <c r="U2288" t="s">
        <v>37</v>
      </c>
      <c r="V2288" t="s">
        <v>37</v>
      </c>
      <c r="W2288" t="s">
        <v>37</v>
      </c>
      <c r="X2288" t="s">
        <v>37</v>
      </c>
      <c r="Y2288" t="s">
        <v>37</v>
      </c>
      <c r="Z2288" t="s">
        <v>10242</v>
      </c>
      <c r="AA2288" t="s">
        <v>44</v>
      </c>
      <c r="AB2288" t="s">
        <v>44</v>
      </c>
      <c r="AC2288" t="s">
        <v>45</v>
      </c>
      <c r="AD2288" t="s">
        <v>1302</v>
      </c>
      <c r="AE2288" t="s">
        <v>37</v>
      </c>
      <c r="AF2288" t="s">
        <v>37</v>
      </c>
      <c r="AG2288" t="s">
        <v>37</v>
      </c>
      <c r="AH2288" t="s">
        <v>37</v>
      </c>
      <c r="AI2288" t="s">
        <v>37</v>
      </c>
    </row>
    <row r="2289" spans="1:35" ht="16.850000000000001" customHeight="1">
      <c r="A2289" s="65" t="str">
        <f>IF(L2289="","",IF(COUNTIF(Wip!K:K,L2289)=0,IF(W2289="","KGB","KBB"),IF(AND(_xlfn.IFNA(VLOOKUP(L2289,Wip!K:M,3,0),"")="Y",Q2289="MTCAPPLYCONF"),"On Hold",IF(W2289="","KGB","KBB"))))</f>
        <v>KGB</v>
      </c>
      <c r="B2289" s="65" t="str">
        <f>IF(A2289="on hold", "on hold",
 IF(A2289="KGB", "Standard Shipment",
  IF(IFERROR(IFERROR(VLOOKUP(L2289, List!D:J, 7, 0), VLOOKUP(L2289&amp;"", List!D:J, 7, 0)), 0)=0,
   IF(IFERROR(IFERROR(VLOOKUP(L2289, 'CND List'!$A:$C, 3, 0), VLOOKUP(L2289&amp;"", 'CND List'!$A:$C, 3, 0)), 0)=0,
    IF(A2289="KBB", "-", ""),
    IFERROR(VLOOKUP(L2289, 'CND List'!$A:$C, 3, 0), VLOOKUP(L2289&amp;"", 'CND List'!$A:$C, 3, 0))
   ),
   IFERROR(VLOOKUP(L2289, List!D:J, 7, 0), VLOOKUP(L2289&amp;"", List!D:J, 7, 0))
  )
 )
)</f>
        <v>Standard Shipment</v>
      </c>
      <c r="C2289" s="66" t="str">
        <f t="shared" si="36"/>
        <v>Standard Shipment</v>
      </c>
      <c r="D2289" s="67" t="str">
        <f ca="1">IF(C2289="Local Scrap","Closed",IFERROR(IF(A2289="kgb","Closed",IF(MID(C2289,5,1)="Q","Closed",LOOKUP(TODAY()-W2289, {0,31,91,181,366}, {"0-30天","31-90天","91-180天","181-365天","365天以上"}))), LOOKUP(TODAY()-Z2289, {0,31,91,181,366}, {"0-30天","31-90天","91-180天","181-365天","365天以上"})))</f>
        <v>Closed</v>
      </c>
      <c r="E2289" s="67" t="str" cm="1">
        <f t="array" ref="E2289">IF(A2289&lt;&gt;"kbb", "", IF(IFERROR(VALUE(V2289), 0)=MAX(INDEX(($A$2:$A$4929="kbb")*($L$2:$L$4929=L2289)*IFERROR(VALUE($V$2:$V$4929), 0), 0)), "最新", "歷史重複"))</f>
        <v/>
      </c>
      <c r="F2289" t="s">
        <v>10161</v>
      </c>
      <c r="G2289" t="s">
        <v>29</v>
      </c>
      <c r="H2289" t="s">
        <v>30</v>
      </c>
      <c r="I2289" t="s">
        <v>6154</v>
      </c>
      <c r="J2289" t="s">
        <v>10162</v>
      </c>
      <c r="K2289" t="s">
        <v>10163</v>
      </c>
      <c r="L2289" t="s">
        <v>10243</v>
      </c>
      <c r="M2289" t="s">
        <v>8161</v>
      </c>
      <c r="N2289" t="s">
        <v>2223</v>
      </c>
      <c r="O2289" t="s">
        <v>37</v>
      </c>
      <c r="P2289" t="s">
        <v>10244</v>
      </c>
      <c r="Q2289" t="s">
        <v>38</v>
      </c>
      <c r="R2289" t="s">
        <v>1881</v>
      </c>
      <c r="S2289" t="s">
        <v>10232</v>
      </c>
      <c r="T2289" t="s">
        <v>10245</v>
      </c>
      <c r="U2289" t="s">
        <v>9164</v>
      </c>
      <c r="V2289" t="s">
        <v>9164</v>
      </c>
      <c r="W2289" t="s">
        <v>37</v>
      </c>
      <c r="X2289" t="s">
        <v>37</v>
      </c>
      <c r="Y2289" t="s">
        <v>37</v>
      </c>
      <c r="Z2289" t="s">
        <v>10246</v>
      </c>
      <c r="AA2289" t="s">
        <v>44</v>
      </c>
      <c r="AB2289" t="s">
        <v>44</v>
      </c>
      <c r="AC2289" t="s">
        <v>45</v>
      </c>
      <c r="AD2289" t="s">
        <v>1302</v>
      </c>
      <c r="AE2289" t="s">
        <v>9166</v>
      </c>
      <c r="AF2289" t="s">
        <v>1918</v>
      </c>
      <c r="AG2289">
        <v>622409</v>
      </c>
      <c r="AH2289">
        <v>7</v>
      </c>
      <c r="AI2289">
        <v>7</v>
      </c>
    </row>
    <row r="2290" spans="1:35" ht="16.850000000000001" customHeight="1">
      <c r="A2290" s="65" t="str">
        <f>IF(L2290="","",IF(COUNTIF(Wip!K:K,L2290)=0,IF(W2290="","KGB","KBB"),IF(AND(_xlfn.IFNA(VLOOKUP(L2290,Wip!K:M,3,0),"")="Y",Q2290="MTCAPPLYCONF"),"On Hold",IF(W2290="","KGB","KBB"))))</f>
        <v>KGB</v>
      </c>
      <c r="B2290" s="65" t="str">
        <f>IF(A2290="on hold", "on hold",
 IF(A2290="KGB", "Standard Shipment",
  IF(IFERROR(IFERROR(VLOOKUP(L2290, List!D:J, 7, 0), VLOOKUP(L2290&amp;"", List!D:J, 7, 0)), 0)=0,
   IF(IFERROR(IFERROR(VLOOKUP(L2290, 'CND List'!$A:$C, 3, 0), VLOOKUP(L2290&amp;"", 'CND List'!$A:$C, 3, 0)), 0)=0,
    IF(A2290="KBB", "-", ""),
    IFERROR(VLOOKUP(L2290, 'CND List'!$A:$C, 3, 0), VLOOKUP(L2290&amp;"", 'CND List'!$A:$C, 3, 0))
   ),
   IFERROR(VLOOKUP(L2290, List!D:J, 7, 0), VLOOKUP(L2290&amp;"", List!D:J, 7, 0))
  )
 )
)</f>
        <v>Standard Shipment</v>
      </c>
      <c r="C2290" s="66" t="str">
        <f t="shared" si="36"/>
        <v>Standard Shipment</v>
      </c>
      <c r="D2290" s="67" t="str">
        <f ca="1">IF(C2290="Local Scrap","Closed",IFERROR(IF(A2290="kgb","Closed",IF(MID(C2290,5,1)="Q","Closed",LOOKUP(TODAY()-W2290, {0,31,91,181,366}, {"0-30天","31-90天","91-180天","181-365天","365天以上"}))), LOOKUP(TODAY()-Z2290, {0,31,91,181,366}, {"0-30天","31-90天","91-180天","181-365天","365天以上"})))</f>
        <v>Closed</v>
      </c>
      <c r="E2290" s="67" t="str" cm="1">
        <f t="array" ref="E2290">IF(A2290&lt;&gt;"kbb", "", IF(IFERROR(VALUE(V2290), 0)=MAX(INDEX(($A$2:$A$4929="kbb")*($L$2:$L$4929=L2290)*IFERROR(VALUE($V$2:$V$4929), 0), 0)), "最新", "歷史重複"))</f>
        <v/>
      </c>
      <c r="F2290" t="s">
        <v>10161</v>
      </c>
      <c r="G2290" t="s">
        <v>29</v>
      </c>
      <c r="H2290" t="s">
        <v>30</v>
      </c>
      <c r="I2290" t="s">
        <v>6154</v>
      </c>
      <c r="J2290" t="s">
        <v>10162</v>
      </c>
      <c r="K2290" t="s">
        <v>10163</v>
      </c>
      <c r="L2290" t="s">
        <v>10247</v>
      </c>
      <c r="M2290" t="s">
        <v>4170</v>
      </c>
      <c r="N2290" t="s">
        <v>4171</v>
      </c>
      <c r="O2290" t="s">
        <v>37</v>
      </c>
      <c r="P2290" t="s">
        <v>10248</v>
      </c>
      <c r="Q2290" t="s">
        <v>38</v>
      </c>
      <c r="R2290" t="s">
        <v>1881</v>
      </c>
      <c r="S2290" t="s">
        <v>10249</v>
      </c>
      <c r="T2290" t="s">
        <v>10250</v>
      </c>
      <c r="U2290" t="s">
        <v>9180</v>
      </c>
      <c r="V2290" t="s">
        <v>9180</v>
      </c>
      <c r="W2290" t="s">
        <v>37</v>
      </c>
      <c r="X2290" t="s">
        <v>37</v>
      </c>
      <c r="Y2290" t="s">
        <v>37</v>
      </c>
      <c r="Z2290" t="s">
        <v>10251</v>
      </c>
      <c r="AA2290" t="s">
        <v>44</v>
      </c>
      <c r="AB2290" t="s">
        <v>44</v>
      </c>
      <c r="AC2290" t="s">
        <v>45</v>
      </c>
      <c r="AD2290" t="s">
        <v>1302</v>
      </c>
      <c r="AE2290" t="s">
        <v>9182</v>
      </c>
      <c r="AF2290" t="s">
        <v>48</v>
      </c>
      <c r="AG2290">
        <v>622432</v>
      </c>
      <c r="AH2290">
        <v>5.9</v>
      </c>
      <c r="AI2290">
        <v>5.9</v>
      </c>
    </row>
    <row r="2291" spans="1:35" ht="16.850000000000001" customHeight="1">
      <c r="A2291" s="65" t="str">
        <f>IF(L2291="","",IF(COUNTIF(Wip!K:K,L2291)=0,IF(W2291="","KGB","KBB"),IF(AND(_xlfn.IFNA(VLOOKUP(L2291,Wip!K:M,3,0),"")="Y",Q2291="MTCAPPLYCONF"),"On Hold",IF(W2291="","KGB","KBB"))))</f>
        <v>KGB</v>
      </c>
      <c r="B2291" s="65" t="str">
        <f>IF(A2291="on hold", "on hold",
 IF(A2291="KGB", "Standard Shipment",
  IF(IFERROR(IFERROR(VLOOKUP(L2291, List!D:J, 7, 0), VLOOKUP(L2291&amp;"", List!D:J, 7, 0)), 0)=0,
   IF(IFERROR(IFERROR(VLOOKUP(L2291, 'CND List'!$A:$C, 3, 0), VLOOKUP(L2291&amp;"", 'CND List'!$A:$C, 3, 0)), 0)=0,
    IF(A2291="KBB", "-", ""),
    IFERROR(VLOOKUP(L2291, 'CND List'!$A:$C, 3, 0), VLOOKUP(L2291&amp;"", 'CND List'!$A:$C, 3, 0))
   ),
   IFERROR(VLOOKUP(L2291, List!D:J, 7, 0), VLOOKUP(L2291&amp;"", List!D:J, 7, 0))
  )
 )
)</f>
        <v>Standard Shipment</v>
      </c>
      <c r="C2291" s="66" t="str">
        <f t="shared" si="36"/>
        <v>Standard Shipment</v>
      </c>
      <c r="D2291" s="67" t="str">
        <f ca="1">IF(C2291="Local Scrap","Closed",IFERROR(IF(A2291="kgb","Closed",IF(MID(C2291,5,1)="Q","Closed",LOOKUP(TODAY()-W2291, {0,31,91,181,366}, {"0-30天","31-90天","91-180天","181-365天","365天以上"}))), LOOKUP(TODAY()-Z2291, {0,31,91,181,366}, {"0-30天","31-90天","91-180天","181-365天","365天以上"})))</f>
        <v>Closed</v>
      </c>
      <c r="E2291" s="67" t="str" cm="1">
        <f t="array" ref="E2291">IF(A2291&lt;&gt;"kbb", "", IF(IFERROR(VALUE(V2291), 0)=MAX(INDEX(($A$2:$A$4929="kbb")*($L$2:$L$4929=L2291)*IFERROR(VALUE($V$2:$V$4929), 0), 0)), "最新", "歷史重複"))</f>
        <v/>
      </c>
      <c r="F2291" t="s">
        <v>10161</v>
      </c>
      <c r="G2291" t="s">
        <v>29</v>
      </c>
      <c r="H2291" t="s">
        <v>30</v>
      </c>
      <c r="I2291" t="s">
        <v>6154</v>
      </c>
      <c r="J2291" t="s">
        <v>10162</v>
      </c>
      <c r="K2291" t="s">
        <v>10163</v>
      </c>
      <c r="L2291" t="s">
        <v>10252</v>
      </c>
      <c r="M2291" t="s">
        <v>8161</v>
      </c>
      <c r="N2291" t="s">
        <v>2223</v>
      </c>
      <c r="O2291" t="s">
        <v>37</v>
      </c>
      <c r="P2291" t="s">
        <v>10253</v>
      </c>
      <c r="Q2291" t="s">
        <v>38</v>
      </c>
      <c r="R2291" t="s">
        <v>1881</v>
      </c>
      <c r="S2291" t="s">
        <v>10232</v>
      </c>
      <c r="T2291" t="s">
        <v>10254</v>
      </c>
      <c r="U2291" t="s">
        <v>9376</v>
      </c>
      <c r="V2291" t="s">
        <v>9376</v>
      </c>
      <c r="W2291" t="s">
        <v>37</v>
      </c>
      <c r="X2291" t="s">
        <v>37</v>
      </c>
      <c r="Y2291" t="s">
        <v>37</v>
      </c>
      <c r="Z2291" t="s">
        <v>10255</v>
      </c>
      <c r="AA2291" t="s">
        <v>44</v>
      </c>
      <c r="AB2291" t="s">
        <v>44</v>
      </c>
      <c r="AC2291" t="s">
        <v>45</v>
      </c>
      <c r="AD2291" t="s">
        <v>1302</v>
      </c>
      <c r="AE2291" t="s">
        <v>9151</v>
      </c>
      <c r="AF2291" t="s">
        <v>48</v>
      </c>
      <c r="AG2291">
        <v>622400</v>
      </c>
      <c r="AH2291">
        <v>6.8</v>
      </c>
      <c r="AI2291">
        <v>6.8</v>
      </c>
    </row>
    <row r="2292" spans="1:35" ht="16.850000000000001" customHeight="1">
      <c r="A2292" s="65" t="str">
        <f>IF(L2292="","",IF(COUNTIF(Wip!K:K,L2292)=0,IF(W2292="","KGB","KBB"),IF(AND(_xlfn.IFNA(VLOOKUP(L2292,Wip!K:M,3,0),"")="Y",Q2292="MTCAPPLYCONF"),"On Hold",IF(W2292="","KGB","KBB"))))</f>
        <v>KGB</v>
      </c>
      <c r="B2292" s="65" t="str">
        <f>IF(A2292="on hold", "on hold",
 IF(A2292="KGB", "Standard Shipment",
  IF(IFERROR(IFERROR(VLOOKUP(L2292, List!D:J, 7, 0), VLOOKUP(L2292&amp;"", List!D:J, 7, 0)), 0)=0,
   IF(IFERROR(IFERROR(VLOOKUP(L2292, 'CND List'!$A:$C, 3, 0), VLOOKUP(L2292&amp;"", 'CND List'!$A:$C, 3, 0)), 0)=0,
    IF(A2292="KBB", "-", ""),
    IFERROR(VLOOKUP(L2292, 'CND List'!$A:$C, 3, 0), VLOOKUP(L2292&amp;"", 'CND List'!$A:$C, 3, 0))
   ),
   IFERROR(VLOOKUP(L2292, List!D:J, 7, 0), VLOOKUP(L2292&amp;"", List!D:J, 7, 0))
  )
 )
)</f>
        <v>Standard Shipment</v>
      </c>
      <c r="C2292" s="66" t="str">
        <f t="shared" si="36"/>
        <v>Standard Shipment</v>
      </c>
      <c r="D2292" s="67" t="str">
        <f ca="1">IF(C2292="Local Scrap","Closed",IFERROR(IF(A2292="kgb","Closed",IF(MID(C2292,5,1)="Q","Closed",LOOKUP(TODAY()-W2292, {0,31,91,181,366}, {"0-30天","31-90天","91-180天","181-365天","365天以上"}))), LOOKUP(TODAY()-Z2292, {0,31,91,181,366}, {"0-30天","31-90天","91-180天","181-365天","365天以上"})))</f>
        <v>Closed</v>
      </c>
      <c r="E2292" s="67" t="str" cm="1">
        <f t="array" ref="E2292">IF(A2292&lt;&gt;"kbb", "", IF(IFERROR(VALUE(V2292), 0)=MAX(INDEX(($A$2:$A$4929="kbb")*($L$2:$L$4929=L2292)*IFERROR(VALUE($V$2:$V$4929), 0), 0)), "最新", "歷史重複"))</f>
        <v/>
      </c>
      <c r="F2292" t="s">
        <v>10161</v>
      </c>
      <c r="G2292" t="s">
        <v>29</v>
      </c>
      <c r="H2292" t="s">
        <v>30</v>
      </c>
      <c r="I2292" t="s">
        <v>6154</v>
      </c>
      <c r="J2292" t="s">
        <v>10162</v>
      </c>
      <c r="K2292" t="s">
        <v>10163</v>
      </c>
      <c r="L2292" t="s">
        <v>10256</v>
      </c>
      <c r="M2292" t="s">
        <v>8161</v>
      </c>
      <c r="N2292" t="s">
        <v>2223</v>
      </c>
      <c r="O2292" t="s">
        <v>37</v>
      </c>
      <c r="P2292" t="s">
        <v>10257</v>
      </c>
      <c r="Q2292" t="s">
        <v>38</v>
      </c>
      <c r="R2292" t="s">
        <v>1881</v>
      </c>
      <c r="S2292" t="s">
        <v>10232</v>
      </c>
      <c r="T2292" t="s">
        <v>5617</v>
      </c>
      <c r="U2292" t="s">
        <v>9376</v>
      </c>
      <c r="V2292" t="s">
        <v>9376</v>
      </c>
      <c r="W2292" t="s">
        <v>37</v>
      </c>
      <c r="X2292" t="s">
        <v>37</v>
      </c>
      <c r="Y2292" t="s">
        <v>37</v>
      </c>
      <c r="Z2292" t="s">
        <v>10258</v>
      </c>
      <c r="AA2292" t="s">
        <v>44</v>
      </c>
      <c r="AB2292" t="s">
        <v>44</v>
      </c>
      <c r="AC2292" t="s">
        <v>45</v>
      </c>
      <c r="AD2292" t="s">
        <v>1302</v>
      </c>
      <c r="AE2292" t="s">
        <v>9151</v>
      </c>
      <c r="AF2292" t="s">
        <v>48</v>
      </c>
      <c r="AG2292">
        <v>622400</v>
      </c>
      <c r="AH2292">
        <v>6.8</v>
      </c>
      <c r="AI2292">
        <v>6.8</v>
      </c>
    </row>
    <row r="2293" spans="1:35" ht="16.850000000000001" customHeight="1">
      <c r="A2293" s="65" t="str">
        <f>IF(L2293="","",IF(COUNTIF(Wip!K:K,L2293)=0,IF(W2293="","KGB","KBB"),IF(AND(_xlfn.IFNA(VLOOKUP(L2293,Wip!K:M,3,0),"")="Y",Q2293="MTCAPPLYCONF"),"On Hold",IF(W2293="","KGB","KBB"))))</f>
        <v>KGB</v>
      </c>
      <c r="B2293" s="65" t="str">
        <f>IF(A2293="on hold", "on hold",
 IF(A2293="KGB", "Standard Shipment",
  IF(IFERROR(IFERROR(VLOOKUP(L2293, List!D:J, 7, 0), VLOOKUP(L2293&amp;"", List!D:J, 7, 0)), 0)=0,
   IF(IFERROR(IFERROR(VLOOKUP(L2293, 'CND List'!$A:$C, 3, 0), VLOOKUP(L2293&amp;"", 'CND List'!$A:$C, 3, 0)), 0)=0,
    IF(A2293="KBB", "-", ""),
    IFERROR(VLOOKUP(L2293, 'CND List'!$A:$C, 3, 0), VLOOKUP(L2293&amp;"", 'CND List'!$A:$C, 3, 0))
   ),
   IFERROR(VLOOKUP(L2293, List!D:J, 7, 0), VLOOKUP(L2293&amp;"", List!D:J, 7, 0))
  )
 )
)</f>
        <v>Standard Shipment</v>
      </c>
      <c r="C2293" s="66" t="str">
        <f t="shared" si="36"/>
        <v>Standard Shipment</v>
      </c>
      <c r="D2293" s="67" t="str">
        <f ca="1">IF(C2293="Local Scrap","Closed",IFERROR(IF(A2293="kgb","Closed",IF(MID(C2293,5,1)="Q","Closed",LOOKUP(TODAY()-W2293, {0,31,91,181,366}, {"0-30天","31-90天","91-180天","181-365天","365天以上"}))), LOOKUP(TODAY()-Z2293, {0,31,91,181,366}, {"0-30天","31-90天","91-180天","181-365天","365天以上"})))</f>
        <v>Closed</v>
      </c>
      <c r="E2293" s="67" t="str" cm="1">
        <f t="array" ref="E2293">IF(A2293&lt;&gt;"kbb", "", IF(IFERROR(VALUE(V2293), 0)=MAX(INDEX(($A$2:$A$4929="kbb")*($L$2:$L$4929=L2293)*IFERROR(VALUE($V$2:$V$4929), 0), 0)), "最新", "歷史重複"))</f>
        <v/>
      </c>
      <c r="F2293" t="s">
        <v>10161</v>
      </c>
      <c r="G2293" t="s">
        <v>29</v>
      </c>
      <c r="H2293" t="s">
        <v>30</v>
      </c>
      <c r="I2293" t="s">
        <v>6154</v>
      </c>
      <c r="J2293" t="s">
        <v>10162</v>
      </c>
      <c r="K2293" t="s">
        <v>10163</v>
      </c>
      <c r="L2293" t="s">
        <v>10259</v>
      </c>
      <c r="M2293" t="s">
        <v>4265</v>
      </c>
      <c r="N2293" t="s">
        <v>2055</v>
      </c>
      <c r="O2293" t="s">
        <v>37</v>
      </c>
      <c r="P2293" t="s">
        <v>10260</v>
      </c>
      <c r="Q2293" t="s">
        <v>38</v>
      </c>
      <c r="R2293" t="s">
        <v>1881</v>
      </c>
      <c r="S2293" t="s">
        <v>10232</v>
      </c>
      <c r="T2293" t="s">
        <v>10261</v>
      </c>
      <c r="U2293" t="s">
        <v>9164</v>
      </c>
      <c r="V2293" t="s">
        <v>9164</v>
      </c>
      <c r="W2293" t="s">
        <v>37</v>
      </c>
      <c r="X2293" t="s">
        <v>37</v>
      </c>
      <c r="Y2293" t="s">
        <v>37</v>
      </c>
      <c r="Z2293" t="s">
        <v>10262</v>
      </c>
      <c r="AA2293" t="s">
        <v>44</v>
      </c>
      <c r="AB2293" t="s">
        <v>44</v>
      </c>
      <c r="AC2293" t="s">
        <v>45</v>
      </c>
      <c r="AD2293" t="s">
        <v>1288</v>
      </c>
      <c r="AE2293" t="s">
        <v>9166</v>
      </c>
      <c r="AF2293" t="s">
        <v>2220</v>
      </c>
      <c r="AG2293">
        <v>622409</v>
      </c>
      <c r="AH2293">
        <v>6.1</v>
      </c>
      <c r="AI2293">
        <v>6.1</v>
      </c>
    </row>
    <row r="2294" spans="1:35" ht="16.850000000000001" customHeight="1">
      <c r="A2294" s="65" t="str">
        <f>IF(L2294="","",IF(COUNTIF(Wip!K:K,L2294)=0,IF(W2294="","KGB","KBB"),IF(AND(_xlfn.IFNA(VLOOKUP(L2294,Wip!K:M,3,0),"")="Y",Q2294="MTCAPPLYCONF"),"On Hold",IF(W2294="","KGB","KBB"))))</f>
        <v>KBB</v>
      </c>
      <c r="B2294" s="65">
        <f>IF(A2294="on hold", "on hold",
 IF(A2294="KGB", "Standard Shipment",
  IF(IFERROR(IFERROR(VLOOKUP(L2294, List!D:J, 7, 0), VLOOKUP(L2294&amp;"", List!D:J, 7, 0)), 0)=0,
   IF(IFERROR(IFERROR(VLOOKUP(L2294, 'CND List'!$A:$C, 3, 0), VLOOKUP(L2294&amp;"", 'CND List'!$A:$C, 3, 0)), 0)=0,
    IF(A2294="KBB", "-", ""),
    IFERROR(VLOOKUP(L2294, 'CND List'!$A:$C, 3, 0), VLOOKUP(L2294&amp;"", 'CND List'!$A:$C, 3, 0))
   ),
   IFERROR(VLOOKUP(L2294, List!D:J, 7, 0), VLOOKUP(L2294&amp;"", List!D:J, 7, 0))
  )
 )
)</f>
        <v>46281</v>
      </c>
      <c r="C2294" s="66" t="str">
        <f t="shared" si="36"/>
        <v>2026Q3</v>
      </c>
      <c r="D2294" s="67" t="str">
        <f ca="1">IF(C2294="Local Scrap","Closed",IFERROR(IF(A2294="kgb","Closed",IF(MID(C2294,5,1)="Q","Closed",LOOKUP(TODAY()-W2294, {0,31,91,181,366}, {"0-30天","31-90天","91-180天","181-365天","365天以上"}))), LOOKUP(TODAY()-Z2294, {0,31,91,181,366}, {"0-30天","31-90天","91-180天","181-365天","365天以上"})))</f>
        <v>Closed</v>
      </c>
      <c r="E2294" s="67" t="str" cm="1">
        <f t="array" ref="E2294">IF(A2294&lt;&gt;"kbb", "", IF(IFERROR(VALUE(V2294), 0)=MAX(INDEX(($A$2:$A$4929="kbb")*($L$2:$L$4929=L2294)*IFERROR(VALUE($V$2:$V$4929), 0), 0)), "最新", "歷史重複"))</f>
        <v>最新</v>
      </c>
      <c r="F2294" t="s">
        <v>10161</v>
      </c>
      <c r="G2294" t="s">
        <v>29</v>
      </c>
      <c r="H2294" t="s">
        <v>30</v>
      </c>
      <c r="I2294" t="s">
        <v>6154</v>
      </c>
      <c r="J2294" t="s">
        <v>10162</v>
      </c>
      <c r="K2294" t="s">
        <v>10163</v>
      </c>
      <c r="L2294" t="s">
        <v>10263</v>
      </c>
      <c r="M2294" t="s">
        <v>1428</v>
      </c>
      <c r="N2294" t="s">
        <v>1411</v>
      </c>
      <c r="O2294" t="s">
        <v>37</v>
      </c>
      <c r="P2294" t="s">
        <v>10263</v>
      </c>
      <c r="Q2294" t="s">
        <v>38</v>
      </c>
      <c r="R2294" t="s">
        <v>1881</v>
      </c>
      <c r="S2294" t="s">
        <v>10166</v>
      </c>
      <c r="T2294" t="s">
        <v>37</v>
      </c>
      <c r="U2294" t="s">
        <v>37</v>
      </c>
      <c r="V2294" t="s">
        <v>10264</v>
      </c>
      <c r="W2294" t="s">
        <v>1157</v>
      </c>
      <c r="X2294" t="s">
        <v>114</v>
      </c>
      <c r="Y2294" t="s">
        <v>10265</v>
      </c>
      <c r="Z2294" t="s">
        <v>10266</v>
      </c>
      <c r="AA2294" t="s">
        <v>44</v>
      </c>
      <c r="AB2294" t="s">
        <v>44</v>
      </c>
      <c r="AC2294" t="s">
        <v>117</v>
      </c>
      <c r="AD2294" t="s">
        <v>1257</v>
      </c>
      <c r="AE2294" t="s">
        <v>37</v>
      </c>
      <c r="AF2294" t="s">
        <v>37</v>
      </c>
      <c r="AG2294" t="s">
        <v>37</v>
      </c>
      <c r="AH2294" t="s">
        <v>37</v>
      </c>
      <c r="AI2294" t="s">
        <v>37</v>
      </c>
    </row>
    <row r="2295" spans="1:35" ht="16.850000000000001" customHeight="1">
      <c r="A2295" s="65" t="str">
        <f>IF(L2295="","",IF(COUNTIF(Wip!K:K,L2295)=0,IF(W2295="","KGB","KBB"),IF(AND(_xlfn.IFNA(VLOOKUP(L2295,Wip!K:M,3,0),"")="Y",Q2295="MTCAPPLYCONF"),"On Hold",IF(W2295="","KGB","KBB"))))</f>
        <v>KGB</v>
      </c>
      <c r="B2295" s="65" t="str">
        <f>IF(A2295="on hold", "on hold",
 IF(A2295="KGB", "Standard Shipment",
  IF(IFERROR(IFERROR(VLOOKUP(L2295, List!D:J, 7, 0), VLOOKUP(L2295&amp;"", List!D:J, 7, 0)), 0)=0,
   IF(IFERROR(IFERROR(VLOOKUP(L2295, 'CND List'!$A:$C, 3, 0), VLOOKUP(L2295&amp;"", 'CND List'!$A:$C, 3, 0)), 0)=0,
    IF(A2295="KBB", "-", ""),
    IFERROR(VLOOKUP(L2295, 'CND List'!$A:$C, 3, 0), VLOOKUP(L2295&amp;"", 'CND List'!$A:$C, 3, 0))
   ),
   IFERROR(VLOOKUP(L2295, List!D:J, 7, 0), VLOOKUP(L2295&amp;"", List!D:J, 7, 0))
  )
 )
)</f>
        <v>Standard Shipment</v>
      </c>
      <c r="C2295" s="66" t="str">
        <f t="shared" si="36"/>
        <v>Standard Shipment</v>
      </c>
      <c r="D2295" s="67" t="str">
        <f ca="1">IF(C2295="Local Scrap","Closed",IFERROR(IF(A2295="kgb","Closed",IF(MID(C2295,5,1)="Q","Closed",LOOKUP(TODAY()-W2295, {0,31,91,181,366}, {"0-30天","31-90天","91-180天","181-365天","365天以上"}))), LOOKUP(TODAY()-Z2295, {0,31,91,181,366}, {"0-30天","31-90天","91-180天","181-365天","365天以上"})))</f>
        <v>Closed</v>
      </c>
      <c r="E2295" s="67" t="str" cm="1">
        <f t="array" ref="E2295">IF(A2295&lt;&gt;"kbb", "", IF(IFERROR(VALUE(V2295), 0)=MAX(INDEX(($A$2:$A$4929="kbb")*($L$2:$L$4929=L2295)*IFERROR(VALUE($V$2:$V$4929), 0), 0)), "最新", "歷史重複"))</f>
        <v/>
      </c>
      <c r="F2295" t="s">
        <v>10161</v>
      </c>
      <c r="G2295" t="s">
        <v>29</v>
      </c>
      <c r="H2295" t="s">
        <v>30</v>
      </c>
      <c r="I2295" t="s">
        <v>6154</v>
      </c>
      <c r="J2295" t="s">
        <v>10162</v>
      </c>
      <c r="K2295" t="s">
        <v>10163</v>
      </c>
      <c r="L2295" t="s">
        <v>10267</v>
      </c>
      <c r="M2295" t="s">
        <v>1248</v>
      </c>
      <c r="N2295" t="s">
        <v>1249</v>
      </c>
      <c r="O2295" t="s">
        <v>37</v>
      </c>
      <c r="P2295" t="s">
        <v>10268</v>
      </c>
      <c r="Q2295" t="s">
        <v>38</v>
      </c>
      <c r="R2295" t="s">
        <v>1881</v>
      </c>
      <c r="S2295" t="s">
        <v>10166</v>
      </c>
      <c r="T2295" t="s">
        <v>10269</v>
      </c>
      <c r="U2295" t="s">
        <v>9164</v>
      </c>
      <c r="V2295" t="s">
        <v>9164</v>
      </c>
      <c r="W2295" t="s">
        <v>37</v>
      </c>
      <c r="X2295" t="s">
        <v>37</v>
      </c>
      <c r="Y2295" t="s">
        <v>37</v>
      </c>
      <c r="Z2295" t="s">
        <v>10270</v>
      </c>
      <c r="AA2295" t="s">
        <v>44</v>
      </c>
      <c r="AB2295" t="s">
        <v>44</v>
      </c>
      <c r="AC2295" t="s">
        <v>45</v>
      </c>
      <c r="AD2295" t="s">
        <v>1257</v>
      </c>
      <c r="AE2295" t="s">
        <v>9166</v>
      </c>
      <c r="AF2295" t="s">
        <v>48</v>
      </c>
      <c r="AG2295">
        <v>622409</v>
      </c>
      <c r="AH2295">
        <v>6.8</v>
      </c>
      <c r="AI2295">
        <v>6.8</v>
      </c>
    </row>
    <row r="2296" spans="1:35" ht="16.850000000000001" customHeight="1">
      <c r="A2296" s="65" t="str">
        <f>IF(L2296="","",IF(COUNTIF(Wip!K:K,L2296)=0,IF(W2296="","KGB","KBB"),IF(AND(_xlfn.IFNA(VLOOKUP(L2296,Wip!K:M,3,0),"")="Y",Q2296="MTCAPPLYCONF"),"On Hold",IF(W2296="","KGB","KBB"))))</f>
        <v>On Hold</v>
      </c>
      <c r="B2296" s="65" t="str">
        <f>IF(A2296="on hold", "on hold",
 IF(A2296="KGB", "Standard Shipment",
  IF(IFERROR(IFERROR(VLOOKUP(L2296, List!D:J, 7, 0), VLOOKUP(L2296&amp;"", List!D:J, 7, 0)), 0)=0,
   IF(IFERROR(IFERROR(VLOOKUP(L2296, 'CND List'!$A:$C, 3, 0), VLOOKUP(L2296&amp;"", 'CND List'!$A:$C, 3, 0)), 0)=0,
    IF(A2296="KBB", "-", ""),
    IFERROR(VLOOKUP(L2296, 'CND List'!$A:$C, 3, 0), VLOOKUP(L2296&amp;"", 'CND List'!$A:$C, 3, 0))
   ),
   IFERROR(VLOOKUP(L2296, List!D:J, 7, 0), VLOOKUP(L2296&amp;"", List!D:J, 7, 0))
  )
 )
)</f>
        <v>on hold</v>
      </c>
      <c r="C2296" s="66" t="str">
        <f t="shared" si="36"/>
        <v>on hold</v>
      </c>
      <c r="D2296" s="67" t="str">
        <f ca="1">IF(C2296="Local Scrap","Closed",IFERROR(IF(A2296="kgb","Closed",IF(MID(C2296,5,1)="Q","Closed",LOOKUP(TODAY()-W2296, {0,31,91,181,366}, {"0-30天","31-90天","91-180天","181-365天","365天以上"}))), LOOKUP(TODAY()-Z2296, {0,31,91,181,366}, {"0-30天","31-90天","91-180天","181-365天","365天以上"})))</f>
        <v>91-180天</v>
      </c>
      <c r="E2296" s="67" t="str" cm="1">
        <f t="array" ref="E2296">IF(A2296&lt;&gt;"kbb", "", IF(IFERROR(VALUE(V2296), 0)=MAX(INDEX(($A$2:$A$4929="kbb")*($L$2:$L$4929=L2296)*IFERROR(VALUE($V$2:$V$4929), 0), 0)), "最新", "歷史重複"))</f>
        <v/>
      </c>
      <c r="F2296" t="s">
        <v>10161</v>
      </c>
      <c r="G2296" t="s">
        <v>29</v>
      </c>
      <c r="H2296" t="s">
        <v>30</v>
      </c>
      <c r="I2296" t="s">
        <v>6154</v>
      </c>
      <c r="J2296" t="s">
        <v>10162</v>
      </c>
      <c r="K2296" t="s">
        <v>10163</v>
      </c>
      <c r="L2296" t="s">
        <v>10271</v>
      </c>
      <c r="M2296" t="s">
        <v>1248</v>
      </c>
      <c r="N2296" t="s">
        <v>1249</v>
      </c>
      <c r="O2296" t="s">
        <v>37</v>
      </c>
      <c r="P2296" t="s">
        <v>10271</v>
      </c>
      <c r="Q2296" t="s">
        <v>2309</v>
      </c>
      <c r="R2296" t="s">
        <v>1881</v>
      </c>
      <c r="S2296" t="s">
        <v>10166</v>
      </c>
      <c r="T2296" t="s">
        <v>37</v>
      </c>
      <c r="U2296" t="s">
        <v>37</v>
      </c>
      <c r="V2296" t="s">
        <v>37</v>
      </c>
      <c r="W2296" t="s">
        <v>37</v>
      </c>
      <c r="X2296" t="s">
        <v>37</v>
      </c>
      <c r="Y2296" t="s">
        <v>37</v>
      </c>
      <c r="Z2296" t="s">
        <v>10272</v>
      </c>
      <c r="AA2296" t="s">
        <v>44</v>
      </c>
      <c r="AB2296" t="s">
        <v>44</v>
      </c>
      <c r="AC2296" t="s">
        <v>45</v>
      </c>
      <c r="AD2296" t="s">
        <v>1257</v>
      </c>
      <c r="AE2296" t="s">
        <v>37</v>
      </c>
      <c r="AF2296" t="s">
        <v>37</v>
      </c>
      <c r="AG2296" t="s">
        <v>37</v>
      </c>
      <c r="AH2296" t="s">
        <v>37</v>
      </c>
      <c r="AI2296" t="s">
        <v>37</v>
      </c>
    </row>
    <row r="2297" spans="1:35" ht="16.850000000000001" customHeight="1">
      <c r="A2297" s="65" t="str">
        <f>IF(L2297="","",IF(COUNTIF(Wip!K:K,L2297)=0,IF(W2297="","KGB","KBB"),IF(AND(_xlfn.IFNA(VLOOKUP(L2297,Wip!K:M,3,0),"")="Y",Q2297="MTCAPPLYCONF"),"On Hold",IF(W2297="","KGB","KBB"))))</f>
        <v>KGB</v>
      </c>
      <c r="B2297" s="65" t="str">
        <f>IF(A2297="on hold", "on hold",
 IF(A2297="KGB", "Standard Shipment",
  IF(IFERROR(IFERROR(VLOOKUP(L2297, List!D:J, 7, 0), VLOOKUP(L2297&amp;"", List!D:J, 7, 0)), 0)=0,
   IF(IFERROR(IFERROR(VLOOKUP(L2297, 'CND List'!$A:$C, 3, 0), VLOOKUP(L2297&amp;"", 'CND List'!$A:$C, 3, 0)), 0)=0,
    IF(A2297="KBB", "-", ""),
    IFERROR(VLOOKUP(L2297, 'CND List'!$A:$C, 3, 0), VLOOKUP(L2297&amp;"", 'CND List'!$A:$C, 3, 0))
   ),
   IFERROR(VLOOKUP(L2297, List!D:J, 7, 0), VLOOKUP(L2297&amp;"", List!D:J, 7, 0))
  )
 )
)</f>
        <v>Standard Shipment</v>
      </c>
      <c r="C2297" s="66" t="str">
        <f t="shared" si="36"/>
        <v>Standard Shipment</v>
      </c>
      <c r="D2297" s="67" t="str">
        <f ca="1">IF(C2297="Local Scrap","Closed",IFERROR(IF(A2297="kgb","Closed",IF(MID(C2297,5,1)="Q","Closed",LOOKUP(TODAY()-W2297, {0,31,91,181,366}, {"0-30天","31-90天","91-180天","181-365天","365天以上"}))), LOOKUP(TODAY()-Z2297, {0,31,91,181,366}, {"0-30天","31-90天","91-180天","181-365天","365天以上"})))</f>
        <v>Closed</v>
      </c>
      <c r="E2297" s="67" t="str" cm="1">
        <f t="array" ref="E2297">IF(A2297&lt;&gt;"kbb", "", IF(IFERROR(VALUE(V2297), 0)=MAX(INDEX(($A$2:$A$4929="kbb")*($L$2:$L$4929=L2297)*IFERROR(VALUE($V$2:$V$4929), 0), 0)), "最新", "歷史重複"))</f>
        <v/>
      </c>
      <c r="F2297" t="s">
        <v>10161</v>
      </c>
      <c r="G2297" t="s">
        <v>29</v>
      </c>
      <c r="H2297" t="s">
        <v>30</v>
      </c>
      <c r="I2297" t="s">
        <v>6154</v>
      </c>
      <c r="J2297" t="s">
        <v>10162</v>
      </c>
      <c r="K2297" t="s">
        <v>10163</v>
      </c>
      <c r="L2297" t="s">
        <v>10273</v>
      </c>
      <c r="M2297" t="s">
        <v>9035</v>
      </c>
      <c r="N2297" t="s">
        <v>1535</v>
      </c>
      <c r="O2297" t="s">
        <v>37</v>
      </c>
      <c r="P2297" t="s">
        <v>10274</v>
      </c>
      <c r="Q2297" t="s">
        <v>38</v>
      </c>
      <c r="R2297" t="s">
        <v>1881</v>
      </c>
      <c r="S2297" t="s">
        <v>10232</v>
      </c>
      <c r="T2297" t="s">
        <v>10275</v>
      </c>
      <c r="U2297" t="s">
        <v>9169</v>
      </c>
      <c r="V2297" t="s">
        <v>9169</v>
      </c>
      <c r="W2297" t="s">
        <v>37</v>
      </c>
      <c r="X2297" t="s">
        <v>37</v>
      </c>
      <c r="Y2297" t="s">
        <v>37</v>
      </c>
      <c r="Z2297" t="s">
        <v>10276</v>
      </c>
      <c r="AA2297" t="s">
        <v>44</v>
      </c>
      <c r="AB2297" t="s">
        <v>44</v>
      </c>
      <c r="AC2297" t="s">
        <v>45</v>
      </c>
      <c r="AD2297" t="s">
        <v>1539</v>
      </c>
      <c r="AE2297" t="s">
        <v>9171</v>
      </c>
      <c r="AF2297" t="s">
        <v>2526</v>
      </c>
      <c r="AG2297">
        <v>622380</v>
      </c>
      <c r="AH2297">
        <v>4.8</v>
      </c>
      <c r="AI2297">
        <v>4.8</v>
      </c>
    </row>
    <row r="2298" spans="1:35" ht="16.850000000000001" customHeight="1">
      <c r="A2298" s="65" t="str">
        <f>IF(L2298="","",IF(COUNTIF(Wip!K:K,L2298)=0,IF(W2298="","KGB","KBB"),IF(AND(_xlfn.IFNA(VLOOKUP(L2298,Wip!K:M,3,0),"")="Y",Q2298="MTCAPPLYCONF"),"On Hold",IF(W2298="","KGB","KBB"))))</f>
        <v>KGB</v>
      </c>
      <c r="B2298" s="65" t="str">
        <f>IF(A2298="on hold", "on hold",
 IF(A2298="KGB", "Standard Shipment",
  IF(IFERROR(IFERROR(VLOOKUP(L2298, List!D:J, 7, 0), VLOOKUP(L2298&amp;"", List!D:J, 7, 0)), 0)=0,
   IF(IFERROR(IFERROR(VLOOKUP(L2298, 'CND List'!$A:$C, 3, 0), VLOOKUP(L2298&amp;"", 'CND List'!$A:$C, 3, 0)), 0)=0,
    IF(A2298="KBB", "-", ""),
    IFERROR(VLOOKUP(L2298, 'CND List'!$A:$C, 3, 0), VLOOKUP(L2298&amp;"", 'CND List'!$A:$C, 3, 0))
   ),
   IFERROR(VLOOKUP(L2298, List!D:J, 7, 0), VLOOKUP(L2298&amp;"", List!D:J, 7, 0))
  )
 )
)</f>
        <v>Standard Shipment</v>
      </c>
      <c r="C2298" s="66" t="str">
        <f t="shared" si="36"/>
        <v>Standard Shipment</v>
      </c>
      <c r="D2298" s="67" t="str">
        <f ca="1">IF(C2298="Local Scrap","Closed",IFERROR(IF(A2298="kgb","Closed",IF(MID(C2298,5,1)="Q","Closed",LOOKUP(TODAY()-W2298, {0,31,91,181,366}, {"0-30天","31-90天","91-180天","181-365天","365天以上"}))), LOOKUP(TODAY()-Z2298, {0,31,91,181,366}, {"0-30天","31-90天","91-180天","181-365天","365天以上"})))</f>
        <v>Closed</v>
      </c>
      <c r="E2298" s="67" t="str" cm="1">
        <f t="array" ref="E2298">IF(A2298&lt;&gt;"kbb", "", IF(IFERROR(VALUE(V2298), 0)=MAX(INDEX(($A$2:$A$4929="kbb")*($L$2:$L$4929=L2298)*IFERROR(VALUE($V$2:$V$4929), 0), 0)), "最新", "歷史重複"))</f>
        <v/>
      </c>
      <c r="F2298" t="s">
        <v>10161</v>
      </c>
      <c r="G2298" t="s">
        <v>29</v>
      </c>
      <c r="H2298" t="s">
        <v>30</v>
      </c>
      <c r="I2298" t="s">
        <v>6154</v>
      </c>
      <c r="J2298" t="s">
        <v>10162</v>
      </c>
      <c r="K2298" t="s">
        <v>10163</v>
      </c>
      <c r="L2298" t="s">
        <v>10277</v>
      </c>
      <c r="M2298" t="s">
        <v>5010</v>
      </c>
      <c r="N2298" t="s">
        <v>1411</v>
      </c>
      <c r="O2298" t="s">
        <v>37</v>
      </c>
      <c r="P2298" t="s">
        <v>10278</v>
      </c>
      <c r="Q2298" t="s">
        <v>38</v>
      </c>
      <c r="R2298" t="s">
        <v>1881</v>
      </c>
      <c r="S2298" t="s">
        <v>10166</v>
      </c>
      <c r="T2298" t="s">
        <v>10279</v>
      </c>
      <c r="U2298" t="s">
        <v>9149</v>
      </c>
      <c r="V2298" t="s">
        <v>9149</v>
      </c>
      <c r="W2298" t="s">
        <v>37</v>
      </c>
      <c r="X2298" t="s">
        <v>37</v>
      </c>
      <c r="Y2298" t="s">
        <v>37</v>
      </c>
      <c r="Z2298" t="s">
        <v>10280</v>
      </c>
      <c r="AA2298" t="s">
        <v>44</v>
      </c>
      <c r="AB2298" t="s">
        <v>44</v>
      </c>
      <c r="AC2298" t="s">
        <v>45</v>
      </c>
      <c r="AD2298" t="s">
        <v>1257</v>
      </c>
      <c r="AE2298" t="s">
        <v>9151</v>
      </c>
      <c r="AF2298" t="s">
        <v>2317</v>
      </c>
      <c r="AG2298">
        <v>622400</v>
      </c>
      <c r="AH2298">
        <v>6.8</v>
      </c>
      <c r="AI2298">
        <v>6.8</v>
      </c>
    </row>
    <row r="2299" spans="1:35" ht="16.850000000000001" customHeight="1">
      <c r="A2299" s="65" t="str">
        <f>IF(L2299="","",IF(COUNTIF(Wip!K:K,L2299)=0,IF(W2299="","KGB","KBB"),IF(AND(_xlfn.IFNA(VLOOKUP(L2299,Wip!K:M,3,0),"")="Y",Q2299="MTCAPPLYCONF"),"On Hold",IF(W2299="","KGB","KBB"))))</f>
        <v>KGB</v>
      </c>
      <c r="B2299" s="65" t="str">
        <f>IF(A2299="on hold", "on hold",
 IF(A2299="KGB", "Standard Shipment",
  IF(IFERROR(IFERROR(VLOOKUP(L2299, List!D:J, 7, 0), VLOOKUP(L2299&amp;"", List!D:J, 7, 0)), 0)=0,
   IF(IFERROR(IFERROR(VLOOKUP(L2299, 'CND List'!$A:$C, 3, 0), VLOOKUP(L2299&amp;"", 'CND List'!$A:$C, 3, 0)), 0)=0,
    IF(A2299="KBB", "-", ""),
    IFERROR(VLOOKUP(L2299, 'CND List'!$A:$C, 3, 0), VLOOKUP(L2299&amp;"", 'CND List'!$A:$C, 3, 0))
   ),
   IFERROR(VLOOKUP(L2299, List!D:J, 7, 0), VLOOKUP(L2299&amp;"", List!D:J, 7, 0))
  )
 )
)</f>
        <v>Standard Shipment</v>
      </c>
      <c r="C2299" s="66" t="str">
        <f t="shared" ref="C2299:C2362" si="37">IF(A2299="on hold", "on hold", IF(B2299="on hold", "wait for return customer", IF(B2299="CND Sceond Pass", "Standard Shipment", IF(AND(A2299="kgb", OR(B2299="-", B2299="", B2299="#N/A")), "Standard Shipment", IF(AND(A2299="kbb", OR(B2299="-", B2299="", B2299="#N/A")), "wait for return customer", IF(OR(B2299="Local Scrap", B2299="SBF to be notified", B2299="VRAM is pending RTV", B2299="BU未結案"), B2299, IF(OR(B2299="scrap結案", B2299="良品結案", LEFT(B2299,2)="sc", LEFT(B2299,2)="良品"), "CND結案", IF(ISNUMBER(B2299), YEAR(B2299) &amp; "Q" &amp; INT((MONTH(B2299)+2)/3), IF(ISERROR(DATEVALUE(TEXT(B2299,"yyyy/mm/dd"))), IF(ISNA(B2299), "#N/A", B2299), YEAR(DATEVALUE(TEXT(B2299,"yyyy/mm/dd"))) &amp; "Q" &amp; INT((MONTH(DATEVALUE(TEXT(B2299,"yyyy/mm/dd")))+2)/3))))))))))</f>
        <v>Standard Shipment</v>
      </c>
      <c r="D2299" s="67" t="str">
        <f ca="1">IF(C2299="Local Scrap","Closed",IFERROR(IF(A2299="kgb","Closed",IF(MID(C2299,5,1)="Q","Closed",LOOKUP(TODAY()-W2299, {0,31,91,181,366}, {"0-30天","31-90天","91-180天","181-365天","365天以上"}))), LOOKUP(TODAY()-Z2299, {0,31,91,181,366}, {"0-30天","31-90天","91-180天","181-365天","365天以上"})))</f>
        <v>Closed</v>
      </c>
      <c r="E2299" s="67" t="str" cm="1">
        <f t="array" ref="E2299">IF(A2299&lt;&gt;"kbb", "", IF(IFERROR(VALUE(V2299), 0)=MAX(INDEX(($A$2:$A$4929="kbb")*($L$2:$L$4929=L2299)*IFERROR(VALUE($V$2:$V$4929), 0), 0)), "最新", "歷史重複"))</f>
        <v/>
      </c>
      <c r="F2299" t="s">
        <v>10161</v>
      </c>
      <c r="G2299" t="s">
        <v>29</v>
      </c>
      <c r="H2299" t="s">
        <v>30</v>
      </c>
      <c r="I2299" t="s">
        <v>6154</v>
      </c>
      <c r="J2299" t="s">
        <v>10162</v>
      </c>
      <c r="K2299" t="s">
        <v>10163</v>
      </c>
      <c r="L2299" t="s">
        <v>10281</v>
      </c>
      <c r="M2299" t="s">
        <v>1428</v>
      </c>
      <c r="N2299" t="s">
        <v>1411</v>
      </c>
      <c r="O2299" t="s">
        <v>37</v>
      </c>
      <c r="P2299" t="s">
        <v>10282</v>
      </c>
      <c r="Q2299" t="s">
        <v>38</v>
      </c>
      <c r="R2299" t="s">
        <v>1881</v>
      </c>
      <c r="S2299" t="s">
        <v>10166</v>
      </c>
      <c r="T2299" t="s">
        <v>4944</v>
      </c>
      <c r="U2299" t="s">
        <v>9149</v>
      </c>
      <c r="V2299" t="s">
        <v>9149</v>
      </c>
      <c r="W2299" t="s">
        <v>37</v>
      </c>
      <c r="X2299" t="s">
        <v>37</v>
      </c>
      <c r="Y2299" t="s">
        <v>37</v>
      </c>
      <c r="Z2299" t="s">
        <v>10283</v>
      </c>
      <c r="AA2299" t="s">
        <v>44</v>
      </c>
      <c r="AB2299" t="s">
        <v>44</v>
      </c>
      <c r="AC2299" t="s">
        <v>45</v>
      </c>
      <c r="AD2299" t="s">
        <v>1257</v>
      </c>
      <c r="AE2299" t="s">
        <v>9151</v>
      </c>
      <c r="AF2299" t="s">
        <v>2317</v>
      </c>
      <c r="AG2299">
        <v>622400</v>
      </c>
      <c r="AH2299">
        <v>6.8</v>
      </c>
      <c r="AI2299">
        <v>6.8</v>
      </c>
    </row>
    <row r="2300" spans="1:35" ht="16.850000000000001" customHeight="1">
      <c r="A2300" s="65" t="str">
        <f>IF(L2300="","",IF(COUNTIF(Wip!K:K,L2300)=0,IF(W2300="","KGB","KBB"),IF(AND(_xlfn.IFNA(VLOOKUP(L2300,Wip!K:M,3,0),"")="Y",Q2300="MTCAPPLYCONF"),"On Hold",IF(W2300="","KGB","KBB"))))</f>
        <v>On Hold</v>
      </c>
      <c r="B2300" s="65" t="str">
        <f>IF(A2300="on hold", "on hold",
 IF(A2300="KGB", "Standard Shipment",
  IF(IFERROR(IFERROR(VLOOKUP(L2300, List!D:J, 7, 0), VLOOKUP(L2300&amp;"", List!D:J, 7, 0)), 0)=0,
   IF(IFERROR(IFERROR(VLOOKUP(L2300, 'CND List'!$A:$C, 3, 0), VLOOKUP(L2300&amp;"", 'CND List'!$A:$C, 3, 0)), 0)=0,
    IF(A2300="KBB", "-", ""),
    IFERROR(VLOOKUP(L2300, 'CND List'!$A:$C, 3, 0), VLOOKUP(L2300&amp;"", 'CND List'!$A:$C, 3, 0))
   ),
   IFERROR(VLOOKUP(L2300, List!D:J, 7, 0), VLOOKUP(L2300&amp;"", List!D:J, 7, 0))
  )
 )
)</f>
        <v>on hold</v>
      </c>
      <c r="C2300" s="66" t="str">
        <f t="shared" si="37"/>
        <v>on hold</v>
      </c>
      <c r="D2300" s="67" t="str">
        <f ca="1">IF(C2300="Local Scrap","Closed",IFERROR(IF(A2300="kgb","Closed",IF(MID(C2300,5,1)="Q","Closed",LOOKUP(TODAY()-W2300, {0,31,91,181,366}, {"0-30天","31-90天","91-180天","181-365天","365天以上"}))), LOOKUP(TODAY()-Z2300, {0,31,91,181,366}, {"0-30天","31-90天","91-180天","181-365天","365天以上"})))</f>
        <v>91-180天</v>
      </c>
      <c r="E2300" s="67" t="str" cm="1">
        <f t="array" ref="E2300">IF(A2300&lt;&gt;"kbb", "", IF(IFERROR(VALUE(V2300), 0)=MAX(INDEX(($A$2:$A$4929="kbb")*($L$2:$L$4929=L2300)*IFERROR(VALUE($V$2:$V$4929), 0), 0)), "最新", "歷史重複"))</f>
        <v/>
      </c>
      <c r="F2300" t="s">
        <v>10161</v>
      </c>
      <c r="G2300" t="s">
        <v>29</v>
      </c>
      <c r="H2300" t="s">
        <v>30</v>
      </c>
      <c r="I2300" t="s">
        <v>6154</v>
      </c>
      <c r="J2300" t="s">
        <v>10162</v>
      </c>
      <c r="K2300" t="s">
        <v>10163</v>
      </c>
      <c r="L2300" t="s">
        <v>10284</v>
      </c>
      <c r="M2300" t="s">
        <v>1428</v>
      </c>
      <c r="N2300" t="s">
        <v>1411</v>
      </c>
      <c r="O2300" t="s">
        <v>37</v>
      </c>
      <c r="P2300" t="s">
        <v>10284</v>
      </c>
      <c r="Q2300" t="s">
        <v>2309</v>
      </c>
      <c r="R2300" t="s">
        <v>1881</v>
      </c>
      <c r="S2300" t="s">
        <v>10166</v>
      </c>
      <c r="T2300" t="s">
        <v>37</v>
      </c>
      <c r="U2300" t="s">
        <v>37</v>
      </c>
      <c r="V2300" t="s">
        <v>37</v>
      </c>
      <c r="W2300" t="s">
        <v>37</v>
      </c>
      <c r="X2300" t="s">
        <v>37</v>
      </c>
      <c r="Y2300" t="s">
        <v>37</v>
      </c>
      <c r="Z2300" t="s">
        <v>10285</v>
      </c>
      <c r="AA2300" t="s">
        <v>44</v>
      </c>
      <c r="AB2300" t="s">
        <v>44</v>
      </c>
      <c r="AC2300" t="s">
        <v>45</v>
      </c>
      <c r="AD2300" t="s">
        <v>1257</v>
      </c>
      <c r="AE2300" t="s">
        <v>37</v>
      </c>
      <c r="AF2300" t="s">
        <v>37</v>
      </c>
      <c r="AG2300" t="s">
        <v>37</v>
      </c>
      <c r="AH2300" t="s">
        <v>37</v>
      </c>
      <c r="AI2300" t="s">
        <v>37</v>
      </c>
    </row>
    <row r="2301" spans="1:35" ht="16.850000000000001" customHeight="1">
      <c r="A2301" s="65" t="str">
        <f>IF(L2301="","",IF(COUNTIF(Wip!K:K,L2301)=0,IF(W2301="","KGB","KBB"),IF(AND(_xlfn.IFNA(VLOOKUP(L2301,Wip!K:M,3,0),"")="Y",Q2301="MTCAPPLYCONF"),"On Hold",IF(W2301="","KGB","KBB"))))</f>
        <v>KBB</v>
      </c>
      <c r="B2301" s="65">
        <f>IF(A2301="on hold", "on hold",
 IF(A2301="KGB", "Standard Shipment",
  IF(IFERROR(IFERROR(VLOOKUP(L2301, List!D:J, 7, 0), VLOOKUP(L2301&amp;"", List!D:J, 7, 0)), 0)=0,
   IF(IFERROR(IFERROR(VLOOKUP(L2301, 'CND List'!$A:$C, 3, 0), VLOOKUP(L2301&amp;"", 'CND List'!$A:$C, 3, 0)), 0)=0,
    IF(A2301="KBB", "-", ""),
    IFERROR(VLOOKUP(L2301, 'CND List'!$A:$C, 3, 0), VLOOKUP(L2301&amp;"", 'CND List'!$A:$C, 3, 0))
   ),
   IFERROR(VLOOKUP(L2301, List!D:J, 7, 0), VLOOKUP(L2301&amp;"", List!D:J, 7, 0))
  )
 )
)</f>
        <v>46281</v>
      </c>
      <c r="C2301" s="66" t="str">
        <f t="shared" si="37"/>
        <v>2026Q3</v>
      </c>
      <c r="D2301" s="67" t="str">
        <f ca="1">IF(C2301="Local Scrap","Closed",IFERROR(IF(A2301="kgb","Closed",IF(MID(C2301,5,1)="Q","Closed",LOOKUP(TODAY()-W2301, {0,31,91,181,366}, {"0-30天","31-90天","91-180天","181-365天","365天以上"}))), LOOKUP(TODAY()-Z2301, {0,31,91,181,366}, {"0-30天","31-90天","91-180天","181-365天","365天以上"})))</f>
        <v>Closed</v>
      </c>
      <c r="E2301" s="67" t="str" cm="1">
        <f t="array" ref="E2301">IF(A2301&lt;&gt;"kbb", "", IF(IFERROR(VALUE(V2301), 0)=MAX(INDEX(($A$2:$A$4929="kbb")*($L$2:$L$4929=L2301)*IFERROR(VALUE($V$2:$V$4929), 0), 0)), "最新", "歷史重複"))</f>
        <v>最新</v>
      </c>
      <c r="F2301" t="s">
        <v>10161</v>
      </c>
      <c r="G2301" t="s">
        <v>29</v>
      </c>
      <c r="H2301" t="s">
        <v>30</v>
      </c>
      <c r="I2301" t="s">
        <v>6154</v>
      </c>
      <c r="J2301" t="s">
        <v>10162</v>
      </c>
      <c r="K2301" t="s">
        <v>10163</v>
      </c>
      <c r="L2301" t="s">
        <v>10286</v>
      </c>
      <c r="M2301" t="s">
        <v>1428</v>
      </c>
      <c r="N2301" t="s">
        <v>1411</v>
      </c>
      <c r="O2301" t="s">
        <v>37</v>
      </c>
      <c r="P2301" t="s">
        <v>10286</v>
      </c>
      <c r="Q2301" t="s">
        <v>38</v>
      </c>
      <c r="R2301" t="s">
        <v>1881</v>
      </c>
      <c r="S2301" t="s">
        <v>10166</v>
      </c>
      <c r="T2301" t="s">
        <v>37</v>
      </c>
      <c r="U2301" t="s">
        <v>37</v>
      </c>
      <c r="V2301" t="s">
        <v>10287</v>
      </c>
      <c r="W2301" t="s">
        <v>1157</v>
      </c>
      <c r="X2301" t="s">
        <v>114</v>
      </c>
      <c r="Y2301" t="s">
        <v>10265</v>
      </c>
      <c r="Z2301" t="s">
        <v>10288</v>
      </c>
      <c r="AA2301" t="s">
        <v>44</v>
      </c>
      <c r="AB2301" t="s">
        <v>44</v>
      </c>
      <c r="AC2301" t="s">
        <v>117</v>
      </c>
      <c r="AD2301" t="s">
        <v>1257</v>
      </c>
      <c r="AE2301" t="s">
        <v>37</v>
      </c>
      <c r="AF2301" t="s">
        <v>37</v>
      </c>
      <c r="AG2301" t="s">
        <v>37</v>
      </c>
      <c r="AH2301" t="s">
        <v>37</v>
      </c>
      <c r="AI2301" t="s">
        <v>37</v>
      </c>
    </row>
    <row r="2302" spans="1:35" ht="16.850000000000001" customHeight="1">
      <c r="A2302" s="65" t="str">
        <f>IF(L2302="","",IF(COUNTIF(Wip!K:K,L2302)=0,IF(W2302="","KGB","KBB"),IF(AND(_xlfn.IFNA(VLOOKUP(L2302,Wip!K:M,3,0),"")="Y",Q2302="MTCAPPLYCONF"),"On Hold",IF(W2302="","KGB","KBB"))))</f>
        <v>KBB</v>
      </c>
      <c r="B2302" s="65">
        <f>IF(A2302="on hold", "on hold",
 IF(A2302="KGB", "Standard Shipment",
  IF(IFERROR(IFERROR(VLOOKUP(L2302, List!D:J, 7, 0), VLOOKUP(L2302&amp;"", List!D:J, 7, 0)), 0)=0,
   IF(IFERROR(IFERROR(VLOOKUP(L2302, 'CND List'!$A:$C, 3, 0), VLOOKUP(L2302&amp;"", 'CND List'!$A:$C, 3, 0)), 0)=0,
    IF(A2302="KBB", "-", ""),
    IFERROR(VLOOKUP(L2302, 'CND List'!$A:$C, 3, 0), VLOOKUP(L2302&amp;"", 'CND List'!$A:$C, 3, 0))
   ),
   IFERROR(VLOOKUP(L2302, List!D:J, 7, 0), VLOOKUP(L2302&amp;"", List!D:J, 7, 0))
  )
 )
)</f>
        <v>46281</v>
      </c>
      <c r="C2302" s="66" t="str">
        <f t="shared" si="37"/>
        <v>2026Q3</v>
      </c>
      <c r="D2302" s="67" t="str">
        <f ca="1">IF(C2302="Local Scrap","Closed",IFERROR(IF(A2302="kgb","Closed",IF(MID(C2302,5,1)="Q","Closed",LOOKUP(TODAY()-W2302, {0,31,91,181,366}, {"0-30天","31-90天","91-180天","181-365天","365天以上"}))), LOOKUP(TODAY()-Z2302, {0,31,91,181,366}, {"0-30天","31-90天","91-180天","181-365天","365天以上"})))</f>
        <v>Closed</v>
      </c>
      <c r="E2302" s="67" t="str" cm="1">
        <f t="array" ref="E2302">IF(A2302&lt;&gt;"kbb", "", IF(IFERROR(VALUE(V2302), 0)=MAX(INDEX(($A$2:$A$4929="kbb")*($L$2:$L$4929=L2302)*IFERROR(VALUE($V$2:$V$4929), 0), 0)), "最新", "歷史重複"))</f>
        <v>最新</v>
      </c>
      <c r="F2302" t="s">
        <v>10161</v>
      </c>
      <c r="G2302" t="s">
        <v>29</v>
      </c>
      <c r="H2302" t="s">
        <v>30</v>
      </c>
      <c r="I2302" t="s">
        <v>6154</v>
      </c>
      <c r="J2302" t="s">
        <v>10162</v>
      </c>
      <c r="K2302" t="s">
        <v>10163</v>
      </c>
      <c r="L2302" t="s">
        <v>10289</v>
      </c>
      <c r="M2302" t="s">
        <v>1746</v>
      </c>
      <c r="N2302" t="s">
        <v>1747</v>
      </c>
      <c r="O2302" t="s">
        <v>37</v>
      </c>
      <c r="P2302" t="s">
        <v>10289</v>
      </c>
      <c r="Q2302" t="s">
        <v>38</v>
      </c>
      <c r="R2302" t="s">
        <v>1881</v>
      </c>
      <c r="S2302" t="s">
        <v>10166</v>
      </c>
      <c r="T2302" t="s">
        <v>37</v>
      </c>
      <c r="U2302" t="s">
        <v>37</v>
      </c>
      <c r="V2302" t="s">
        <v>10290</v>
      </c>
      <c r="W2302" t="s">
        <v>113</v>
      </c>
      <c r="X2302" t="s">
        <v>114</v>
      </c>
      <c r="Y2302" t="s">
        <v>8576</v>
      </c>
      <c r="Z2302" t="s">
        <v>10291</v>
      </c>
      <c r="AA2302" t="s">
        <v>44</v>
      </c>
      <c r="AB2302" t="s">
        <v>44</v>
      </c>
      <c r="AC2302" t="s">
        <v>117</v>
      </c>
      <c r="AD2302" t="s">
        <v>1532</v>
      </c>
      <c r="AE2302" t="s">
        <v>37</v>
      </c>
      <c r="AF2302" t="s">
        <v>37</v>
      </c>
      <c r="AG2302" t="s">
        <v>37</v>
      </c>
      <c r="AH2302" t="s">
        <v>37</v>
      </c>
      <c r="AI2302" t="s">
        <v>37</v>
      </c>
    </row>
    <row r="2303" spans="1:35" ht="16.850000000000001" customHeight="1">
      <c r="A2303" s="65" t="str">
        <f>IF(L2303="","",IF(COUNTIF(Wip!K:K,L2303)=0,IF(W2303="","KGB","KBB"),IF(AND(_xlfn.IFNA(VLOOKUP(L2303,Wip!K:M,3,0),"")="Y",Q2303="MTCAPPLYCONF"),"On Hold",IF(W2303="","KGB","KBB"))))</f>
        <v>KGB</v>
      </c>
      <c r="B2303" s="65" t="str">
        <f>IF(A2303="on hold", "on hold",
 IF(A2303="KGB", "Standard Shipment",
  IF(IFERROR(IFERROR(VLOOKUP(L2303, List!D:J, 7, 0), VLOOKUP(L2303&amp;"", List!D:J, 7, 0)), 0)=0,
   IF(IFERROR(IFERROR(VLOOKUP(L2303, 'CND List'!$A:$C, 3, 0), VLOOKUP(L2303&amp;"", 'CND List'!$A:$C, 3, 0)), 0)=0,
    IF(A2303="KBB", "-", ""),
    IFERROR(VLOOKUP(L2303, 'CND List'!$A:$C, 3, 0), VLOOKUP(L2303&amp;"", 'CND List'!$A:$C, 3, 0))
   ),
   IFERROR(VLOOKUP(L2303, List!D:J, 7, 0), VLOOKUP(L2303&amp;"", List!D:J, 7, 0))
  )
 )
)</f>
        <v>Standard Shipment</v>
      </c>
      <c r="C2303" s="66" t="str">
        <f t="shared" si="37"/>
        <v>Standard Shipment</v>
      </c>
      <c r="D2303" s="67" t="str">
        <f ca="1">IF(C2303="Local Scrap","Closed",IFERROR(IF(A2303="kgb","Closed",IF(MID(C2303,5,1)="Q","Closed",LOOKUP(TODAY()-W2303, {0,31,91,181,366}, {"0-30天","31-90天","91-180天","181-365天","365天以上"}))), LOOKUP(TODAY()-Z2303, {0,31,91,181,366}, {"0-30天","31-90天","91-180天","181-365天","365天以上"})))</f>
        <v>Closed</v>
      </c>
      <c r="E2303" s="67" t="str" cm="1">
        <f t="array" ref="E2303">IF(A2303&lt;&gt;"kbb", "", IF(IFERROR(VALUE(V2303), 0)=MAX(INDEX(($A$2:$A$4929="kbb")*($L$2:$L$4929=L2303)*IFERROR(VALUE($V$2:$V$4929), 0), 0)), "最新", "歷史重複"))</f>
        <v/>
      </c>
      <c r="F2303" t="s">
        <v>10161</v>
      </c>
      <c r="G2303" t="s">
        <v>29</v>
      </c>
      <c r="H2303" t="s">
        <v>30</v>
      </c>
      <c r="I2303" t="s">
        <v>6154</v>
      </c>
      <c r="J2303" t="s">
        <v>10162</v>
      </c>
      <c r="K2303" t="s">
        <v>10163</v>
      </c>
      <c r="L2303" t="s">
        <v>10292</v>
      </c>
      <c r="M2303" t="s">
        <v>2789</v>
      </c>
      <c r="N2303" t="s">
        <v>2223</v>
      </c>
      <c r="O2303" t="s">
        <v>37</v>
      </c>
      <c r="P2303" t="s">
        <v>10293</v>
      </c>
      <c r="Q2303" t="s">
        <v>38</v>
      </c>
      <c r="R2303" t="s">
        <v>1881</v>
      </c>
      <c r="S2303" t="s">
        <v>10249</v>
      </c>
      <c r="T2303" t="s">
        <v>5591</v>
      </c>
      <c r="U2303" t="s">
        <v>9376</v>
      </c>
      <c r="V2303" t="s">
        <v>9376</v>
      </c>
      <c r="W2303" t="s">
        <v>37</v>
      </c>
      <c r="X2303" t="s">
        <v>37</v>
      </c>
      <c r="Y2303" t="s">
        <v>37</v>
      </c>
      <c r="Z2303" t="s">
        <v>10294</v>
      </c>
      <c r="AA2303" t="s">
        <v>44</v>
      </c>
      <c r="AB2303" t="s">
        <v>44</v>
      </c>
      <c r="AC2303" t="s">
        <v>45</v>
      </c>
      <c r="AD2303" t="s">
        <v>1302</v>
      </c>
      <c r="AE2303" t="s">
        <v>9155</v>
      </c>
      <c r="AF2303" t="s">
        <v>4957</v>
      </c>
      <c r="AG2303">
        <v>622400</v>
      </c>
      <c r="AH2303">
        <v>7.2</v>
      </c>
      <c r="AI2303">
        <v>7.2</v>
      </c>
    </row>
    <row r="2304" spans="1:35" ht="16.850000000000001" customHeight="1">
      <c r="A2304" s="65" t="str">
        <f>IF(L2304="","",IF(COUNTIF(Wip!K:K,L2304)=0,IF(W2304="","KGB","KBB"),IF(AND(_xlfn.IFNA(VLOOKUP(L2304,Wip!K:M,3,0),"")="Y",Q2304="MTCAPPLYCONF"),"On Hold",IF(W2304="","KGB","KBB"))))</f>
        <v>KGB</v>
      </c>
      <c r="B2304" s="65" t="str">
        <f>IF(A2304="on hold", "on hold",
 IF(A2304="KGB", "Standard Shipment",
  IF(IFERROR(IFERROR(VLOOKUP(L2304, List!D:J, 7, 0), VLOOKUP(L2304&amp;"", List!D:J, 7, 0)), 0)=0,
   IF(IFERROR(IFERROR(VLOOKUP(L2304, 'CND List'!$A:$C, 3, 0), VLOOKUP(L2304&amp;"", 'CND List'!$A:$C, 3, 0)), 0)=0,
    IF(A2304="KBB", "-", ""),
    IFERROR(VLOOKUP(L2304, 'CND List'!$A:$C, 3, 0), VLOOKUP(L2304&amp;"", 'CND List'!$A:$C, 3, 0))
   ),
   IFERROR(VLOOKUP(L2304, List!D:J, 7, 0), VLOOKUP(L2304&amp;"", List!D:J, 7, 0))
  )
 )
)</f>
        <v>Standard Shipment</v>
      </c>
      <c r="C2304" s="66" t="str">
        <f t="shared" si="37"/>
        <v>Standard Shipment</v>
      </c>
      <c r="D2304" s="67" t="str">
        <f ca="1">IF(C2304="Local Scrap","Closed",IFERROR(IF(A2304="kgb","Closed",IF(MID(C2304,5,1)="Q","Closed",LOOKUP(TODAY()-W2304, {0,31,91,181,366}, {"0-30天","31-90天","91-180天","181-365天","365天以上"}))), LOOKUP(TODAY()-Z2304, {0,31,91,181,366}, {"0-30天","31-90天","91-180天","181-365天","365天以上"})))</f>
        <v>Closed</v>
      </c>
      <c r="E2304" s="67" t="str" cm="1">
        <f t="array" ref="E2304">IF(A2304&lt;&gt;"kbb", "", IF(IFERROR(VALUE(V2304), 0)=MAX(INDEX(($A$2:$A$4929="kbb")*($L$2:$L$4929=L2304)*IFERROR(VALUE($V$2:$V$4929), 0), 0)), "最新", "歷史重複"))</f>
        <v/>
      </c>
      <c r="F2304" t="s">
        <v>10161</v>
      </c>
      <c r="G2304" t="s">
        <v>29</v>
      </c>
      <c r="H2304" t="s">
        <v>30</v>
      </c>
      <c r="I2304" t="s">
        <v>6154</v>
      </c>
      <c r="J2304" t="s">
        <v>10162</v>
      </c>
      <c r="K2304" t="s">
        <v>10163</v>
      </c>
      <c r="L2304" t="s">
        <v>10295</v>
      </c>
      <c r="M2304" t="s">
        <v>1575</v>
      </c>
      <c r="N2304" t="s">
        <v>1576</v>
      </c>
      <c r="O2304" t="s">
        <v>37</v>
      </c>
      <c r="P2304" t="s">
        <v>10296</v>
      </c>
      <c r="Q2304" t="s">
        <v>38</v>
      </c>
      <c r="R2304" t="s">
        <v>1881</v>
      </c>
      <c r="S2304" t="s">
        <v>10249</v>
      </c>
      <c r="T2304" t="s">
        <v>10297</v>
      </c>
      <c r="U2304" t="s">
        <v>9376</v>
      </c>
      <c r="V2304" t="s">
        <v>9376</v>
      </c>
      <c r="W2304" t="s">
        <v>37</v>
      </c>
      <c r="X2304" t="s">
        <v>37</v>
      </c>
      <c r="Y2304" t="s">
        <v>37</v>
      </c>
      <c r="Z2304" t="s">
        <v>10298</v>
      </c>
      <c r="AA2304" t="s">
        <v>44</v>
      </c>
      <c r="AB2304" t="s">
        <v>44</v>
      </c>
      <c r="AC2304" t="s">
        <v>45</v>
      </c>
      <c r="AD2304" t="s">
        <v>1532</v>
      </c>
      <c r="AE2304" t="s">
        <v>9151</v>
      </c>
      <c r="AF2304" t="s">
        <v>1730</v>
      </c>
      <c r="AG2304">
        <v>622400</v>
      </c>
      <c r="AH2304">
        <v>5.9</v>
      </c>
      <c r="AI2304">
        <v>5.9</v>
      </c>
    </row>
    <row r="2305" spans="1:35" ht="16.850000000000001" customHeight="1">
      <c r="A2305" s="65" t="str">
        <f>IF(L2305="","",IF(COUNTIF(Wip!K:K,L2305)=0,IF(W2305="","KGB","KBB"),IF(AND(_xlfn.IFNA(VLOOKUP(L2305,Wip!K:M,3,0),"")="Y",Q2305="MTCAPPLYCONF"),"On Hold",IF(W2305="","KGB","KBB"))))</f>
        <v>KGB</v>
      </c>
      <c r="B2305" s="65" t="str">
        <f>IF(A2305="on hold", "on hold",
 IF(A2305="KGB", "Standard Shipment",
  IF(IFERROR(IFERROR(VLOOKUP(L2305, List!D:J, 7, 0), VLOOKUP(L2305&amp;"", List!D:J, 7, 0)), 0)=0,
   IF(IFERROR(IFERROR(VLOOKUP(L2305, 'CND List'!$A:$C, 3, 0), VLOOKUP(L2305&amp;"", 'CND List'!$A:$C, 3, 0)), 0)=0,
    IF(A2305="KBB", "-", ""),
    IFERROR(VLOOKUP(L2305, 'CND List'!$A:$C, 3, 0), VLOOKUP(L2305&amp;"", 'CND List'!$A:$C, 3, 0))
   ),
   IFERROR(VLOOKUP(L2305, List!D:J, 7, 0), VLOOKUP(L2305&amp;"", List!D:J, 7, 0))
  )
 )
)</f>
        <v>Standard Shipment</v>
      </c>
      <c r="C2305" s="66" t="str">
        <f t="shared" si="37"/>
        <v>Standard Shipment</v>
      </c>
      <c r="D2305" s="67" t="str">
        <f ca="1">IF(C2305="Local Scrap","Closed",IFERROR(IF(A2305="kgb","Closed",IF(MID(C2305,5,1)="Q","Closed",LOOKUP(TODAY()-W2305, {0,31,91,181,366}, {"0-30天","31-90天","91-180天","181-365天","365天以上"}))), LOOKUP(TODAY()-Z2305, {0,31,91,181,366}, {"0-30天","31-90天","91-180天","181-365天","365天以上"})))</f>
        <v>Closed</v>
      </c>
      <c r="E2305" s="67" t="str" cm="1">
        <f t="array" ref="E2305">IF(A2305&lt;&gt;"kbb", "", IF(IFERROR(VALUE(V2305), 0)=MAX(INDEX(($A$2:$A$4929="kbb")*($L$2:$L$4929=L2305)*IFERROR(VALUE($V$2:$V$4929), 0), 0)), "最新", "歷史重複"))</f>
        <v/>
      </c>
      <c r="F2305" t="s">
        <v>10161</v>
      </c>
      <c r="G2305" t="s">
        <v>29</v>
      </c>
      <c r="H2305" t="s">
        <v>30</v>
      </c>
      <c r="I2305" t="s">
        <v>6154</v>
      </c>
      <c r="J2305" t="s">
        <v>10162</v>
      </c>
      <c r="K2305" t="s">
        <v>10163</v>
      </c>
      <c r="L2305" t="s">
        <v>10299</v>
      </c>
      <c r="M2305" t="s">
        <v>8291</v>
      </c>
      <c r="N2305" t="s">
        <v>1570</v>
      </c>
      <c r="O2305" t="s">
        <v>37</v>
      </c>
      <c r="P2305" t="s">
        <v>10300</v>
      </c>
      <c r="Q2305" t="s">
        <v>38</v>
      </c>
      <c r="R2305" t="s">
        <v>1881</v>
      </c>
      <c r="S2305" t="s">
        <v>10249</v>
      </c>
      <c r="T2305" t="s">
        <v>10301</v>
      </c>
      <c r="U2305" t="s">
        <v>9159</v>
      </c>
      <c r="V2305" t="s">
        <v>9159</v>
      </c>
      <c r="W2305" t="s">
        <v>37</v>
      </c>
      <c r="X2305" t="s">
        <v>37</v>
      </c>
      <c r="Y2305" t="s">
        <v>37</v>
      </c>
      <c r="Z2305" t="s">
        <v>10302</v>
      </c>
      <c r="AA2305" t="s">
        <v>44</v>
      </c>
      <c r="AB2305" t="s">
        <v>44</v>
      </c>
      <c r="AC2305" t="s">
        <v>45</v>
      </c>
      <c r="AD2305" t="s">
        <v>1532</v>
      </c>
      <c r="AE2305" t="s">
        <v>9161</v>
      </c>
      <c r="AF2305" t="s">
        <v>2526</v>
      </c>
      <c r="AG2305">
        <v>622491</v>
      </c>
      <c r="AH2305">
        <v>6.4</v>
      </c>
      <c r="AI2305">
        <v>6.4</v>
      </c>
    </row>
    <row r="2306" spans="1:35" ht="16.850000000000001" customHeight="1">
      <c r="A2306" s="65" t="str">
        <f>IF(L2306="","",IF(COUNTIF(Wip!K:K,L2306)=0,IF(W2306="","KGB","KBB"),IF(AND(_xlfn.IFNA(VLOOKUP(L2306,Wip!K:M,3,0),"")="Y",Q2306="MTCAPPLYCONF"),"On Hold",IF(W2306="","KGB","KBB"))))</f>
        <v>KGB</v>
      </c>
      <c r="B2306" s="65" t="str">
        <f>IF(A2306="on hold", "on hold",
 IF(A2306="KGB", "Standard Shipment",
  IF(IFERROR(IFERROR(VLOOKUP(L2306, List!D:J, 7, 0), VLOOKUP(L2306&amp;"", List!D:J, 7, 0)), 0)=0,
   IF(IFERROR(IFERROR(VLOOKUP(L2306, 'CND List'!$A:$C, 3, 0), VLOOKUP(L2306&amp;"", 'CND List'!$A:$C, 3, 0)), 0)=0,
    IF(A2306="KBB", "-", ""),
    IFERROR(VLOOKUP(L2306, 'CND List'!$A:$C, 3, 0), VLOOKUP(L2306&amp;"", 'CND List'!$A:$C, 3, 0))
   ),
   IFERROR(VLOOKUP(L2306, List!D:J, 7, 0), VLOOKUP(L2306&amp;"", List!D:J, 7, 0))
  )
 )
)</f>
        <v>Standard Shipment</v>
      </c>
      <c r="C2306" s="66" t="str">
        <f t="shared" si="37"/>
        <v>Standard Shipment</v>
      </c>
      <c r="D2306" s="67" t="str">
        <f ca="1">IF(C2306="Local Scrap","Closed",IFERROR(IF(A2306="kgb","Closed",IF(MID(C2306,5,1)="Q","Closed",LOOKUP(TODAY()-W2306, {0,31,91,181,366}, {"0-30天","31-90天","91-180天","181-365天","365天以上"}))), LOOKUP(TODAY()-Z2306, {0,31,91,181,366}, {"0-30天","31-90天","91-180天","181-365天","365天以上"})))</f>
        <v>Closed</v>
      </c>
      <c r="E2306" s="67" t="str" cm="1">
        <f t="array" ref="E2306">IF(A2306&lt;&gt;"kbb", "", IF(IFERROR(VALUE(V2306), 0)=MAX(INDEX(($A$2:$A$4929="kbb")*($L$2:$L$4929=L2306)*IFERROR(VALUE($V$2:$V$4929), 0), 0)), "最新", "歷史重複"))</f>
        <v/>
      </c>
      <c r="F2306" t="s">
        <v>10161</v>
      </c>
      <c r="G2306" t="s">
        <v>29</v>
      </c>
      <c r="H2306" t="s">
        <v>30</v>
      </c>
      <c r="I2306" t="s">
        <v>6154</v>
      </c>
      <c r="J2306" t="s">
        <v>10162</v>
      </c>
      <c r="K2306" t="s">
        <v>10163</v>
      </c>
      <c r="L2306" t="s">
        <v>10303</v>
      </c>
      <c r="M2306" t="s">
        <v>10205</v>
      </c>
      <c r="N2306" t="s">
        <v>9372</v>
      </c>
      <c r="O2306" t="s">
        <v>37</v>
      </c>
      <c r="P2306" t="s">
        <v>10303</v>
      </c>
      <c r="Q2306" t="s">
        <v>38</v>
      </c>
      <c r="R2306" t="s">
        <v>1881</v>
      </c>
      <c r="S2306" t="s">
        <v>10249</v>
      </c>
      <c r="T2306" t="s">
        <v>10304</v>
      </c>
      <c r="U2306" t="s">
        <v>9376</v>
      </c>
      <c r="V2306" t="s">
        <v>9376</v>
      </c>
      <c r="W2306" t="s">
        <v>37</v>
      </c>
      <c r="X2306" t="s">
        <v>37</v>
      </c>
      <c r="Y2306" t="s">
        <v>37</v>
      </c>
      <c r="Z2306" t="s">
        <v>10305</v>
      </c>
      <c r="AA2306" t="s">
        <v>44</v>
      </c>
      <c r="AB2306" t="s">
        <v>44</v>
      </c>
      <c r="AC2306" t="s">
        <v>45</v>
      </c>
      <c r="AD2306" t="s">
        <v>1532</v>
      </c>
      <c r="AE2306" t="s">
        <v>9155</v>
      </c>
      <c r="AF2306" t="s">
        <v>5092</v>
      </c>
      <c r="AG2306">
        <v>622400</v>
      </c>
      <c r="AH2306">
        <v>4.2</v>
      </c>
      <c r="AI2306">
        <v>4.2</v>
      </c>
    </row>
    <row r="2307" spans="1:35" ht="16.850000000000001" customHeight="1">
      <c r="A2307" s="65" t="str">
        <f>IF(L2307="","",IF(COUNTIF(Wip!K:K,L2307)=0,IF(W2307="","KGB","KBB"),IF(AND(_xlfn.IFNA(VLOOKUP(L2307,Wip!K:M,3,0),"")="Y",Q2307="MTCAPPLYCONF"),"On Hold",IF(W2307="","KGB","KBB"))))</f>
        <v>KGB</v>
      </c>
      <c r="B2307" s="65" t="str">
        <f>IF(A2307="on hold", "on hold",
 IF(A2307="KGB", "Standard Shipment",
  IF(IFERROR(IFERROR(VLOOKUP(L2307, List!D:J, 7, 0), VLOOKUP(L2307&amp;"", List!D:J, 7, 0)), 0)=0,
   IF(IFERROR(IFERROR(VLOOKUP(L2307, 'CND List'!$A:$C, 3, 0), VLOOKUP(L2307&amp;"", 'CND List'!$A:$C, 3, 0)), 0)=0,
    IF(A2307="KBB", "-", ""),
    IFERROR(VLOOKUP(L2307, 'CND List'!$A:$C, 3, 0), VLOOKUP(L2307&amp;"", 'CND List'!$A:$C, 3, 0))
   ),
   IFERROR(VLOOKUP(L2307, List!D:J, 7, 0), VLOOKUP(L2307&amp;"", List!D:J, 7, 0))
  )
 )
)</f>
        <v>Standard Shipment</v>
      </c>
      <c r="C2307" s="66" t="str">
        <f t="shared" si="37"/>
        <v>Standard Shipment</v>
      </c>
      <c r="D2307" s="67" t="str">
        <f ca="1">IF(C2307="Local Scrap","Closed",IFERROR(IF(A2307="kgb","Closed",IF(MID(C2307,5,1)="Q","Closed",LOOKUP(TODAY()-W2307, {0,31,91,181,366}, {"0-30天","31-90天","91-180天","181-365天","365天以上"}))), LOOKUP(TODAY()-Z2307, {0,31,91,181,366}, {"0-30天","31-90天","91-180天","181-365天","365天以上"})))</f>
        <v>Closed</v>
      </c>
      <c r="E2307" s="67" t="str" cm="1">
        <f t="array" ref="E2307">IF(A2307&lt;&gt;"kbb", "", IF(IFERROR(VALUE(V2307), 0)=MAX(INDEX(($A$2:$A$4929="kbb")*($L$2:$L$4929=L2307)*IFERROR(VALUE($V$2:$V$4929), 0), 0)), "最新", "歷史重複"))</f>
        <v/>
      </c>
      <c r="F2307" t="s">
        <v>10161</v>
      </c>
      <c r="G2307" t="s">
        <v>29</v>
      </c>
      <c r="H2307" t="s">
        <v>30</v>
      </c>
      <c r="I2307" t="s">
        <v>6154</v>
      </c>
      <c r="J2307" t="s">
        <v>10162</v>
      </c>
      <c r="K2307" t="s">
        <v>10163</v>
      </c>
      <c r="L2307" t="s">
        <v>10306</v>
      </c>
      <c r="M2307" t="s">
        <v>4170</v>
      </c>
      <c r="N2307" t="s">
        <v>4171</v>
      </c>
      <c r="O2307" t="s">
        <v>37</v>
      </c>
      <c r="P2307" t="s">
        <v>10307</v>
      </c>
      <c r="Q2307" t="s">
        <v>38</v>
      </c>
      <c r="R2307" t="s">
        <v>1881</v>
      </c>
      <c r="S2307" t="s">
        <v>10249</v>
      </c>
      <c r="T2307" t="s">
        <v>10308</v>
      </c>
      <c r="U2307" t="s">
        <v>9376</v>
      </c>
      <c r="V2307" t="s">
        <v>9376</v>
      </c>
      <c r="W2307" t="s">
        <v>37</v>
      </c>
      <c r="X2307" t="s">
        <v>37</v>
      </c>
      <c r="Y2307" t="s">
        <v>37</v>
      </c>
      <c r="Z2307" t="s">
        <v>10309</v>
      </c>
      <c r="AA2307" t="s">
        <v>44</v>
      </c>
      <c r="AB2307" t="s">
        <v>44</v>
      </c>
      <c r="AC2307" t="s">
        <v>45</v>
      </c>
      <c r="AD2307" t="s">
        <v>1302</v>
      </c>
      <c r="AE2307" t="s">
        <v>9151</v>
      </c>
      <c r="AF2307" t="s">
        <v>4852</v>
      </c>
      <c r="AG2307">
        <v>622400</v>
      </c>
      <c r="AH2307">
        <v>5.9</v>
      </c>
      <c r="AI2307">
        <v>5.9</v>
      </c>
    </row>
    <row r="2308" spans="1:35" ht="16.850000000000001" customHeight="1">
      <c r="A2308" s="65" t="str">
        <f>IF(L2308="","",IF(COUNTIF(Wip!K:K,L2308)=0,IF(W2308="","KGB","KBB"),IF(AND(_xlfn.IFNA(VLOOKUP(L2308,Wip!K:M,3,0),"")="Y",Q2308="MTCAPPLYCONF"),"On Hold",IF(W2308="","KGB","KBB"))))</f>
        <v>KGB</v>
      </c>
      <c r="B2308" s="65" t="str">
        <f>IF(A2308="on hold", "on hold",
 IF(A2308="KGB", "Standard Shipment",
  IF(IFERROR(IFERROR(VLOOKUP(L2308, List!D:J, 7, 0), VLOOKUP(L2308&amp;"", List!D:J, 7, 0)), 0)=0,
   IF(IFERROR(IFERROR(VLOOKUP(L2308, 'CND List'!$A:$C, 3, 0), VLOOKUP(L2308&amp;"", 'CND List'!$A:$C, 3, 0)), 0)=0,
    IF(A2308="KBB", "-", ""),
    IFERROR(VLOOKUP(L2308, 'CND List'!$A:$C, 3, 0), VLOOKUP(L2308&amp;"", 'CND List'!$A:$C, 3, 0))
   ),
   IFERROR(VLOOKUP(L2308, List!D:J, 7, 0), VLOOKUP(L2308&amp;"", List!D:J, 7, 0))
  )
 )
)</f>
        <v>Standard Shipment</v>
      </c>
      <c r="C2308" s="66" t="str">
        <f t="shared" si="37"/>
        <v>Standard Shipment</v>
      </c>
      <c r="D2308" s="67" t="str">
        <f ca="1">IF(C2308="Local Scrap","Closed",IFERROR(IF(A2308="kgb","Closed",IF(MID(C2308,5,1)="Q","Closed",LOOKUP(TODAY()-W2308, {0,31,91,181,366}, {"0-30天","31-90天","91-180天","181-365天","365天以上"}))), LOOKUP(TODAY()-Z2308, {0,31,91,181,366}, {"0-30天","31-90天","91-180天","181-365天","365天以上"})))</f>
        <v>Closed</v>
      </c>
      <c r="E2308" s="67" t="str" cm="1">
        <f t="array" ref="E2308">IF(A2308&lt;&gt;"kbb", "", IF(IFERROR(VALUE(V2308), 0)=MAX(INDEX(($A$2:$A$4929="kbb")*($L$2:$L$4929=L2308)*IFERROR(VALUE($V$2:$V$4929), 0), 0)), "最新", "歷史重複"))</f>
        <v/>
      </c>
      <c r="F2308" t="s">
        <v>10161</v>
      </c>
      <c r="G2308" t="s">
        <v>29</v>
      </c>
      <c r="H2308" t="s">
        <v>30</v>
      </c>
      <c r="I2308" t="s">
        <v>6154</v>
      </c>
      <c r="J2308" t="s">
        <v>10162</v>
      </c>
      <c r="K2308" t="s">
        <v>10163</v>
      </c>
      <c r="L2308" t="s">
        <v>10310</v>
      </c>
      <c r="M2308" t="s">
        <v>4170</v>
      </c>
      <c r="N2308" t="s">
        <v>4171</v>
      </c>
      <c r="O2308" t="s">
        <v>37</v>
      </c>
      <c r="P2308" t="s">
        <v>10311</v>
      </c>
      <c r="Q2308" t="s">
        <v>38</v>
      </c>
      <c r="R2308" t="s">
        <v>1881</v>
      </c>
      <c r="S2308" t="s">
        <v>10249</v>
      </c>
      <c r="T2308" t="s">
        <v>5597</v>
      </c>
      <c r="U2308" t="s">
        <v>9376</v>
      </c>
      <c r="V2308" t="s">
        <v>9376</v>
      </c>
      <c r="W2308" t="s">
        <v>37</v>
      </c>
      <c r="X2308" t="s">
        <v>37</v>
      </c>
      <c r="Y2308" t="s">
        <v>37</v>
      </c>
      <c r="Z2308" t="s">
        <v>10312</v>
      </c>
      <c r="AA2308" t="s">
        <v>44</v>
      </c>
      <c r="AB2308" t="s">
        <v>44</v>
      </c>
      <c r="AC2308" t="s">
        <v>45</v>
      </c>
      <c r="AD2308" t="s">
        <v>1302</v>
      </c>
      <c r="AE2308" t="s">
        <v>9151</v>
      </c>
      <c r="AF2308" t="s">
        <v>4852</v>
      </c>
      <c r="AG2308">
        <v>622400</v>
      </c>
      <c r="AH2308">
        <v>5.9</v>
      </c>
      <c r="AI2308">
        <v>5.9</v>
      </c>
    </row>
    <row r="2309" spans="1:35" ht="16.850000000000001" customHeight="1">
      <c r="A2309" s="65" t="str">
        <f>IF(L2309="","",IF(COUNTIF(Wip!K:K,L2309)=0,IF(W2309="","KGB","KBB"),IF(AND(_xlfn.IFNA(VLOOKUP(L2309,Wip!K:M,3,0),"")="Y",Q2309="MTCAPPLYCONF"),"On Hold",IF(W2309="","KGB","KBB"))))</f>
        <v>KGB</v>
      </c>
      <c r="B2309" s="65" t="str">
        <f>IF(A2309="on hold", "on hold",
 IF(A2309="KGB", "Standard Shipment",
  IF(IFERROR(IFERROR(VLOOKUP(L2309, List!D:J, 7, 0), VLOOKUP(L2309&amp;"", List!D:J, 7, 0)), 0)=0,
   IF(IFERROR(IFERROR(VLOOKUP(L2309, 'CND List'!$A:$C, 3, 0), VLOOKUP(L2309&amp;"", 'CND List'!$A:$C, 3, 0)), 0)=0,
    IF(A2309="KBB", "-", ""),
    IFERROR(VLOOKUP(L2309, 'CND List'!$A:$C, 3, 0), VLOOKUP(L2309&amp;"", 'CND List'!$A:$C, 3, 0))
   ),
   IFERROR(VLOOKUP(L2309, List!D:J, 7, 0), VLOOKUP(L2309&amp;"", List!D:J, 7, 0))
  )
 )
)</f>
        <v>Standard Shipment</v>
      </c>
      <c r="C2309" s="66" t="str">
        <f t="shared" si="37"/>
        <v>Standard Shipment</v>
      </c>
      <c r="D2309" s="67" t="str">
        <f ca="1">IF(C2309="Local Scrap","Closed",IFERROR(IF(A2309="kgb","Closed",IF(MID(C2309,5,1)="Q","Closed",LOOKUP(TODAY()-W2309, {0,31,91,181,366}, {"0-30天","31-90天","91-180天","181-365天","365天以上"}))), LOOKUP(TODAY()-Z2309, {0,31,91,181,366}, {"0-30天","31-90天","91-180天","181-365天","365天以上"})))</f>
        <v>Closed</v>
      </c>
      <c r="E2309" s="67" t="str" cm="1">
        <f t="array" ref="E2309">IF(A2309&lt;&gt;"kbb", "", IF(IFERROR(VALUE(V2309), 0)=MAX(INDEX(($A$2:$A$4929="kbb")*($L$2:$L$4929=L2309)*IFERROR(VALUE($V$2:$V$4929), 0), 0)), "最新", "歷史重複"))</f>
        <v/>
      </c>
      <c r="F2309" t="s">
        <v>10161</v>
      </c>
      <c r="G2309" t="s">
        <v>29</v>
      </c>
      <c r="H2309" t="s">
        <v>30</v>
      </c>
      <c r="I2309" t="s">
        <v>6154</v>
      </c>
      <c r="J2309" t="s">
        <v>10162</v>
      </c>
      <c r="K2309" t="s">
        <v>10163</v>
      </c>
      <c r="L2309" t="s">
        <v>10313</v>
      </c>
      <c r="M2309" t="s">
        <v>5545</v>
      </c>
      <c r="N2309" t="s">
        <v>5546</v>
      </c>
      <c r="O2309" t="s">
        <v>37</v>
      </c>
      <c r="P2309" t="s">
        <v>10314</v>
      </c>
      <c r="Q2309" t="s">
        <v>38</v>
      </c>
      <c r="R2309" t="s">
        <v>1881</v>
      </c>
      <c r="S2309" t="s">
        <v>10249</v>
      </c>
      <c r="T2309" t="s">
        <v>10315</v>
      </c>
      <c r="U2309" t="s">
        <v>9180</v>
      </c>
      <c r="V2309" t="s">
        <v>9180</v>
      </c>
      <c r="W2309" t="s">
        <v>37</v>
      </c>
      <c r="X2309" t="s">
        <v>37</v>
      </c>
      <c r="Y2309" t="s">
        <v>37</v>
      </c>
      <c r="Z2309" t="s">
        <v>10316</v>
      </c>
      <c r="AA2309" t="s">
        <v>44</v>
      </c>
      <c r="AB2309" t="s">
        <v>44</v>
      </c>
      <c r="AC2309" t="s">
        <v>45</v>
      </c>
      <c r="AD2309" t="s">
        <v>1302</v>
      </c>
      <c r="AE2309" t="s">
        <v>9182</v>
      </c>
      <c r="AF2309" t="s">
        <v>48</v>
      </c>
      <c r="AG2309">
        <v>622432</v>
      </c>
      <c r="AH2309">
        <v>5.9</v>
      </c>
      <c r="AI2309">
        <v>5.9</v>
      </c>
    </row>
    <row r="2310" spans="1:35" ht="16.850000000000001" customHeight="1">
      <c r="A2310" s="65" t="str">
        <f>IF(L2310="","",IF(COUNTIF(Wip!K:K,L2310)=0,IF(W2310="","KGB","KBB"),IF(AND(_xlfn.IFNA(VLOOKUP(L2310,Wip!K:M,3,0),"")="Y",Q2310="MTCAPPLYCONF"),"On Hold",IF(W2310="","KGB","KBB"))))</f>
        <v>KGB</v>
      </c>
      <c r="B2310" s="65" t="str">
        <f>IF(A2310="on hold", "on hold",
 IF(A2310="KGB", "Standard Shipment",
  IF(IFERROR(IFERROR(VLOOKUP(L2310, List!D:J, 7, 0), VLOOKUP(L2310&amp;"", List!D:J, 7, 0)), 0)=0,
   IF(IFERROR(IFERROR(VLOOKUP(L2310, 'CND List'!$A:$C, 3, 0), VLOOKUP(L2310&amp;"", 'CND List'!$A:$C, 3, 0)), 0)=0,
    IF(A2310="KBB", "-", ""),
    IFERROR(VLOOKUP(L2310, 'CND List'!$A:$C, 3, 0), VLOOKUP(L2310&amp;"", 'CND List'!$A:$C, 3, 0))
   ),
   IFERROR(VLOOKUP(L2310, List!D:J, 7, 0), VLOOKUP(L2310&amp;"", List!D:J, 7, 0))
  )
 )
)</f>
        <v>Standard Shipment</v>
      </c>
      <c r="C2310" s="66" t="str">
        <f t="shared" si="37"/>
        <v>Standard Shipment</v>
      </c>
      <c r="D2310" s="67" t="str">
        <f ca="1">IF(C2310="Local Scrap","Closed",IFERROR(IF(A2310="kgb","Closed",IF(MID(C2310,5,1)="Q","Closed",LOOKUP(TODAY()-W2310, {0,31,91,181,366}, {"0-30天","31-90天","91-180天","181-365天","365天以上"}))), LOOKUP(TODAY()-Z2310, {0,31,91,181,366}, {"0-30天","31-90天","91-180天","181-365天","365天以上"})))</f>
        <v>Closed</v>
      </c>
      <c r="E2310" s="67" t="str" cm="1">
        <f t="array" ref="E2310">IF(A2310&lt;&gt;"kbb", "", IF(IFERROR(VALUE(V2310), 0)=MAX(INDEX(($A$2:$A$4929="kbb")*($L$2:$L$4929=L2310)*IFERROR(VALUE($V$2:$V$4929), 0), 0)), "最新", "歷史重複"))</f>
        <v/>
      </c>
      <c r="F2310" t="s">
        <v>10161</v>
      </c>
      <c r="G2310" t="s">
        <v>29</v>
      </c>
      <c r="H2310" t="s">
        <v>30</v>
      </c>
      <c r="I2310" t="s">
        <v>6154</v>
      </c>
      <c r="J2310" t="s">
        <v>10162</v>
      </c>
      <c r="K2310" t="s">
        <v>10163</v>
      </c>
      <c r="L2310" t="s">
        <v>10317</v>
      </c>
      <c r="M2310" t="s">
        <v>4170</v>
      </c>
      <c r="N2310" t="s">
        <v>4171</v>
      </c>
      <c r="O2310" t="s">
        <v>37</v>
      </c>
      <c r="P2310" t="s">
        <v>10318</v>
      </c>
      <c r="Q2310" t="s">
        <v>38</v>
      </c>
      <c r="R2310" t="s">
        <v>1881</v>
      </c>
      <c r="S2310" t="s">
        <v>10249</v>
      </c>
      <c r="T2310" t="s">
        <v>5507</v>
      </c>
      <c r="U2310" t="s">
        <v>9376</v>
      </c>
      <c r="V2310" t="s">
        <v>9376</v>
      </c>
      <c r="W2310" t="s">
        <v>37</v>
      </c>
      <c r="X2310" t="s">
        <v>37</v>
      </c>
      <c r="Y2310" t="s">
        <v>37</v>
      </c>
      <c r="Z2310" t="s">
        <v>10319</v>
      </c>
      <c r="AA2310" t="s">
        <v>44</v>
      </c>
      <c r="AB2310" t="s">
        <v>44</v>
      </c>
      <c r="AC2310" t="s">
        <v>45</v>
      </c>
      <c r="AD2310" t="s">
        <v>1302</v>
      </c>
      <c r="AE2310" t="s">
        <v>9151</v>
      </c>
      <c r="AF2310" t="s">
        <v>4852</v>
      </c>
      <c r="AG2310">
        <v>622400</v>
      </c>
      <c r="AH2310">
        <v>5.9</v>
      </c>
      <c r="AI2310">
        <v>5.9</v>
      </c>
    </row>
    <row r="2311" spans="1:35" ht="16.850000000000001" customHeight="1">
      <c r="A2311" s="65" t="str">
        <f>IF(L2311="","",IF(COUNTIF(Wip!K:K,L2311)=0,IF(W2311="","KGB","KBB"),IF(AND(_xlfn.IFNA(VLOOKUP(L2311,Wip!K:M,3,0),"")="Y",Q2311="MTCAPPLYCONF"),"On Hold",IF(W2311="","KGB","KBB"))))</f>
        <v>KGB</v>
      </c>
      <c r="B2311" s="65" t="str">
        <f>IF(A2311="on hold", "on hold",
 IF(A2311="KGB", "Standard Shipment",
  IF(IFERROR(IFERROR(VLOOKUP(L2311, List!D:J, 7, 0), VLOOKUP(L2311&amp;"", List!D:J, 7, 0)), 0)=0,
   IF(IFERROR(IFERROR(VLOOKUP(L2311, 'CND List'!$A:$C, 3, 0), VLOOKUP(L2311&amp;"", 'CND List'!$A:$C, 3, 0)), 0)=0,
    IF(A2311="KBB", "-", ""),
    IFERROR(VLOOKUP(L2311, 'CND List'!$A:$C, 3, 0), VLOOKUP(L2311&amp;"", 'CND List'!$A:$C, 3, 0))
   ),
   IFERROR(VLOOKUP(L2311, List!D:J, 7, 0), VLOOKUP(L2311&amp;"", List!D:J, 7, 0))
  )
 )
)</f>
        <v>Standard Shipment</v>
      </c>
      <c r="C2311" s="66" t="str">
        <f t="shared" si="37"/>
        <v>Standard Shipment</v>
      </c>
      <c r="D2311" s="67" t="str">
        <f ca="1">IF(C2311="Local Scrap","Closed",IFERROR(IF(A2311="kgb","Closed",IF(MID(C2311,5,1)="Q","Closed",LOOKUP(TODAY()-W2311, {0,31,91,181,366}, {"0-30天","31-90天","91-180天","181-365天","365天以上"}))), LOOKUP(TODAY()-Z2311, {0,31,91,181,366}, {"0-30天","31-90天","91-180天","181-365天","365天以上"})))</f>
        <v>Closed</v>
      </c>
      <c r="E2311" s="67" t="str" cm="1">
        <f t="array" ref="E2311">IF(A2311&lt;&gt;"kbb", "", IF(IFERROR(VALUE(V2311), 0)=MAX(INDEX(($A$2:$A$4929="kbb")*($L$2:$L$4929=L2311)*IFERROR(VALUE($V$2:$V$4929), 0), 0)), "最新", "歷史重複"))</f>
        <v/>
      </c>
      <c r="F2311" t="s">
        <v>10161</v>
      </c>
      <c r="G2311" t="s">
        <v>29</v>
      </c>
      <c r="H2311" t="s">
        <v>30</v>
      </c>
      <c r="I2311" t="s">
        <v>6154</v>
      </c>
      <c r="J2311" t="s">
        <v>10162</v>
      </c>
      <c r="K2311" t="s">
        <v>10163</v>
      </c>
      <c r="L2311" t="s">
        <v>10320</v>
      </c>
      <c r="M2311" t="s">
        <v>5545</v>
      </c>
      <c r="N2311" t="s">
        <v>5546</v>
      </c>
      <c r="O2311" t="s">
        <v>37</v>
      </c>
      <c r="P2311" t="s">
        <v>10321</v>
      </c>
      <c r="Q2311" t="s">
        <v>38</v>
      </c>
      <c r="R2311" t="s">
        <v>1881</v>
      </c>
      <c r="S2311" t="s">
        <v>10249</v>
      </c>
      <c r="T2311" t="s">
        <v>10322</v>
      </c>
      <c r="U2311" t="s">
        <v>9180</v>
      </c>
      <c r="V2311" t="s">
        <v>9180</v>
      </c>
      <c r="W2311" t="s">
        <v>37</v>
      </c>
      <c r="X2311" t="s">
        <v>37</v>
      </c>
      <c r="Y2311" t="s">
        <v>37</v>
      </c>
      <c r="Z2311" t="s">
        <v>10323</v>
      </c>
      <c r="AA2311" t="s">
        <v>44</v>
      </c>
      <c r="AB2311" t="s">
        <v>44</v>
      </c>
      <c r="AC2311" t="s">
        <v>45</v>
      </c>
      <c r="AD2311" t="s">
        <v>1302</v>
      </c>
      <c r="AE2311" t="s">
        <v>9182</v>
      </c>
      <c r="AF2311" t="s">
        <v>48</v>
      </c>
      <c r="AG2311">
        <v>622432</v>
      </c>
      <c r="AH2311">
        <v>5.9</v>
      </c>
      <c r="AI2311">
        <v>5.9</v>
      </c>
    </row>
    <row r="2312" spans="1:35" ht="16.850000000000001" customHeight="1">
      <c r="A2312" s="65" t="str">
        <f>IF(L2312="","",IF(COUNTIF(Wip!K:K,L2312)=0,IF(W2312="","KGB","KBB"),IF(AND(_xlfn.IFNA(VLOOKUP(L2312,Wip!K:M,3,0),"")="Y",Q2312="MTCAPPLYCONF"),"On Hold",IF(W2312="","KGB","KBB"))))</f>
        <v>KGB</v>
      </c>
      <c r="B2312" s="65" t="str">
        <f>IF(A2312="on hold", "on hold",
 IF(A2312="KGB", "Standard Shipment",
  IF(IFERROR(IFERROR(VLOOKUP(L2312, List!D:J, 7, 0), VLOOKUP(L2312&amp;"", List!D:J, 7, 0)), 0)=0,
   IF(IFERROR(IFERROR(VLOOKUP(L2312, 'CND List'!$A:$C, 3, 0), VLOOKUP(L2312&amp;"", 'CND List'!$A:$C, 3, 0)), 0)=0,
    IF(A2312="KBB", "-", ""),
    IFERROR(VLOOKUP(L2312, 'CND List'!$A:$C, 3, 0), VLOOKUP(L2312&amp;"", 'CND List'!$A:$C, 3, 0))
   ),
   IFERROR(VLOOKUP(L2312, List!D:J, 7, 0), VLOOKUP(L2312&amp;"", List!D:J, 7, 0))
  )
 )
)</f>
        <v>Standard Shipment</v>
      </c>
      <c r="C2312" s="66" t="str">
        <f t="shared" si="37"/>
        <v>Standard Shipment</v>
      </c>
      <c r="D2312" s="67" t="str">
        <f ca="1">IF(C2312="Local Scrap","Closed",IFERROR(IF(A2312="kgb","Closed",IF(MID(C2312,5,1)="Q","Closed",LOOKUP(TODAY()-W2312, {0,31,91,181,366}, {"0-30天","31-90天","91-180天","181-365天","365天以上"}))), LOOKUP(TODAY()-Z2312, {0,31,91,181,366}, {"0-30天","31-90天","91-180天","181-365天","365天以上"})))</f>
        <v>Closed</v>
      </c>
      <c r="E2312" s="67" t="str" cm="1">
        <f t="array" ref="E2312">IF(A2312&lt;&gt;"kbb", "", IF(IFERROR(VALUE(V2312), 0)=MAX(INDEX(($A$2:$A$4929="kbb")*($L$2:$L$4929=L2312)*IFERROR(VALUE($V$2:$V$4929), 0), 0)), "最新", "歷史重複"))</f>
        <v/>
      </c>
      <c r="F2312" t="s">
        <v>10161</v>
      </c>
      <c r="G2312" t="s">
        <v>29</v>
      </c>
      <c r="H2312" t="s">
        <v>30</v>
      </c>
      <c r="I2312" t="s">
        <v>6154</v>
      </c>
      <c r="J2312" t="s">
        <v>10162</v>
      </c>
      <c r="K2312" t="s">
        <v>10163</v>
      </c>
      <c r="L2312" t="s">
        <v>10324</v>
      </c>
      <c r="M2312" t="s">
        <v>4170</v>
      </c>
      <c r="N2312" t="s">
        <v>4171</v>
      </c>
      <c r="O2312" t="s">
        <v>37</v>
      </c>
      <c r="P2312" t="s">
        <v>10325</v>
      </c>
      <c r="Q2312" t="s">
        <v>38</v>
      </c>
      <c r="R2312" t="s">
        <v>1881</v>
      </c>
      <c r="S2312" t="s">
        <v>10249</v>
      </c>
      <c r="T2312" t="s">
        <v>10326</v>
      </c>
      <c r="U2312" t="s">
        <v>9164</v>
      </c>
      <c r="V2312" t="s">
        <v>9164</v>
      </c>
      <c r="W2312" t="s">
        <v>37</v>
      </c>
      <c r="X2312" t="s">
        <v>37</v>
      </c>
      <c r="Y2312" t="s">
        <v>37</v>
      </c>
      <c r="Z2312" t="s">
        <v>10327</v>
      </c>
      <c r="AA2312" t="s">
        <v>44</v>
      </c>
      <c r="AB2312" t="s">
        <v>44</v>
      </c>
      <c r="AC2312" t="s">
        <v>45</v>
      </c>
      <c r="AD2312" t="s">
        <v>1302</v>
      </c>
      <c r="AE2312" t="s">
        <v>9166</v>
      </c>
      <c r="AF2312" t="s">
        <v>1918</v>
      </c>
      <c r="AG2312">
        <v>622409</v>
      </c>
      <c r="AH2312">
        <v>7</v>
      </c>
      <c r="AI2312">
        <v>7</v>
      </c>
    </row>
    <row r="2313" spans="1:35" ht="16.850000000000001" customHeight="1">
      <c r="A2313" s="65" t="str">
        <f>IF(L2313="","",IF(COUNTIF(Wip!K:K,L2313)=0,IF(W2313="","KGB","KBB"),IF(AND(_xlfn.IFNA(VLOOKUP(L2313,Wip!K:M,3,0),"")="Y",Q2313="MTCAPPLYCONF"),"On Hold",IF(W2313="","KGB","KBB"))))</f>
        <v>KGB</v>
      </c>
      <c r="B2313" s="65" t="str">
        <f>IF(A2313="on hold", "on hold",
 IF(A2313="KGB", "Standard Shipment",
  IF(IFERROR(IFERROR(VLOOKUP(L2313, List!D:J, 7, 0), VLOOKUP(L2313&amp;"", List!D:J, 7, 0)), 0)=0,
   IF(IFERROR(IFERROR(VLOOKUP(L2313, 'CND List'!$A:$C, 3, 0), VLOOKUP(L2313&amp;"", 'CND List'!$A:$C, 3, 0)), 0)=0,
    IF(A2313="KBB", "-", ""),
    IFERROR(VLOOKUP(L2313, 'CND List'!$A:$C, 3, 0), VLOOKUP(L2313&amp;"", 'CND List'!$A:$C, 3, 0))
   ),
   IFERROR(VLOOKUP(L2313, List!D:J, 7, 0), VLOOKUP(L2313&amp;"", List!D:J, 7, 0))
  )
 )
)</f>
        <v>Standard Shipment</v>
      </c>
      <c r="C2313" s="66" t="str">
        <f t="shared" si="37"/>
        <v>Standard Shipment</v>
      </c>
      <c r="D2313" s="67" t="str">
        <f ca="1">IF(C2313="Local Scrap","Closed",IFERROR(IF(A2313="kgb","Closed",IF(MID(C2313,5,1)="Q","Closed",LOOKUP(TODAY()-W2313, {0,31,91,181,366}, {"0-30天","31-90天","91-180天","181-365天","365天以上"}))), LOOKUP(TODAY()-Z2313, {0,31,91,181,366}, {"0-30天","31-90天","91-180天","181-365天","365天以上"})))</f>
        <v>Closed</v>
      </c>
      <c r="E2313" s="67" t="str" cm="1">
        <f t="array" ref="E2313">IF(A2313&lt;&gt;"kbb", "", IF(IFERROR(VALUE(V2313), 0)=MAX(INDEX(($A$2:$A$4929="kbb")*($L$2:$L$4929=L2313)*IFERROR(VALUE($V$2:$V$4929), 0), 0)), "最新", "歷史重複"))</f>
        <v/>
      </c>
      <c r="F2313" t="s">
        <v>10161</v>
      </c>
      <c r="G2313" t="s">
        <v>29</v>
      </c>
      <c r="H2313" t="s">
        <v>30</v>
      </c>
      <c r="I2313" t="s">
        <v>6154</v>
      </c>
      <c r="J2313" t="s">
        <v>10162</v>
      </c>
      <c r="K2313" t="s">
        <v>10163</v>
      </c>
      <c r="L2313" t="s">
        <v>10328</v>
      </c>
      <c r="M2313" t="s">
        <v>4170</v>
      </c>
      <c r="N2313" t="s">
        <v>4171</v>
      </c>
      <c r="O2313" t="s">
        <v>37</v>
      </c>
      <c r="P2313" t="s">
        <v>10329</v>
      </c>
      <c r="Q2313" t="s">
        <v>38</v>
      </c>
      <c r="R2313" t="s">
        <v>1881</v>
      </c>
      <c r="S2313" t="s">
        <v>10330</v>
      </c>
      <c r="T2313" t="s">
        <v>10331</v>
      </c>
      <c r="U2313" t="s">
        <v>9164</v>
      </c>
      <c r="V2313" t="s">
        <v>9164</v>
      </c>
      <c r="W2313" t="s">
        <v>37</v>
      </c>
      <c r="X2313" t="s">
        <v>37</v>
      </c>
      <c r="Y2313" t="s">
        <v>37</v>
      </c>
      <c r="Z2313" t="s">
        <v>10332</v>
      </c>
      <c r="AA2313" t="s">
        <v>44</v>
      </c>
      <c r="AB2313" t="s">
        <v>44</v>
      </c>
      <c r="AC2313" t="s">
        <v>45</v>
      </c>
      <c r="AD2313" t="s">
        <v>1302</v>
      </c>
      <c r="AE2313" t="s">
        <v>9166</v>
      </c>
      <c r="AF2313" t="s">
        <v>1918</v>
      </c>
      <c r="AG2313">
        <v>622409</v>
      </c>
      <c r="AH2313">
        <v>7</v>
      </c>
      <c r="AI2313">
        <v>7</v>
      </c>
    </row>
    <row r="2314" spans="1:35" ht="16.850000000000001" customHeight="1">
      <c r="A2314" s="65" t="str">
        <f>IF(L2314="","",IF(COUNTIF(Wip!K:K,L2314)=0,IF(W2314="","KGB","KBB"),IF(AND(_xlfn.IFNA(VLOOKUP(L2314,Wip!K:M,3,0),"")="Y",Q2314="MTCAPPLYCONF"),"On Hold",IF(W2314="","KGB","KBB"))))</f>
        <v>KGB</v>
      </c>
      <c r="B2314" s="65" t="str">
        <f>IF(A2314="on hold", "on hold",
 IF(A2314="KGB", "Standard Shipment",
  IF(IFERROR(IFERROR(VLOOKUP(L2314, List!D:J, 7, 0), VLOOKUP(L2314&amp;"", List!D:J, 7, 0)), 0)=0,
   IF(IFERROR(IFERROR(VLOOKUP(L2314, 'CND List'!$A:$C, 3, 0), VLOOKUP(L2314&amp;"", 'CND List'!$A:$C, 3, 0)), 0)=0,
    IF(A2314="KBB", "-", ""),
    IFERROR(VLOOKUP(L2314, 'CND List'!$A:$C, 3, 0), VLOOKUP(L2314&amp;"", 'CND List'!$A:$C, 3, 0))
   ),
   IFERROR(VLOOKUP(L2314, List!D:J, 7, 0), VLOOKUP(L2314&amp;"", List!D:J, 7, 0))
  )
 )
)</f>
        <v>Standard Shipment</v>
      </c>
      <c r="C2314" s="66" t="str">
        <f t="shared" si="37"/>
        <v>Standard Shipment</v>
      </c>
      <c r="D2314" s="67" t="str">
        <f ca="1">IF(C2314="Local Scrap","Closed",IFERROR(IF(A2314="kgb","Closed",IF(MID(C2314,5,1)="Q","Closed",LOOKUP(TODAY()-W2314, {0,31,91,181,366}, {"0-30天","31-90天","91-180天","181-365天","365天以上"}))), LOOKUP(TODAY()-Z2314, {0,31,91,181,366}, {"0-30天","31-90天","91-180天","181-365天","365天以上"})))</f>
        <v>Closed</v>
      </c>
      <c r="E2314" s="67" t="str" cm="1">
        <f t="array" ref="E2314">IF(A2314&lt;&gt;"kbb", "", IF(IFERROR(VALUE(V2314), 0)=MAX(INDEX(($A$2:$A$4929="kbb")*($L$2:$L$4929=L2314)*IFERROR(VALUE($V$2:$V$4929), 0), 0)), "最新", "歷史重複"))</f>
        <v/>
      </c>
      <c r="F2314" t="s">
        <v>10161</v>
      </c>
      <c r="G2314" t="s">
        <v>29</v>
      </c>
      <c r="H2314" t="s">
        <v>30</v>
      </c>
      <c r="I2314" t="s">
        <v>6154</v>
      </c>
      <c r="J2314" t="s">
        <v>10162</v>
      </c>
      <c r="K2314" t="s">
        <v>10163</v>
      </c>
      <c r="L2314" t="s">
        <v>10333</v>
      </c>
      <c r="M2314" t="s">
        <v>2367</v>
      </c>
      <c r="N2314" t="s">
        <v>2087</v>
      </c>
      <c r="O2314" t="s">
        <v>37</v>
      </c>
      <c r="P2314" t="s">
        <v>10334</v>
      </c>
      <c r="Q2314" t="s">
        <v>38</v>
      </c>
      <c r="R2314" t="s">
        <v>1881</v>
      </c>
      <c r="S2314" t="s">
        <v>10166</v>
      </c>
      <c r="T2314" t="s">
        <v>5400</v>
      </c>
      <c r="U2314" t="s">
        <v>9149</v>
      </c>
      <c r="V2314" t="s">
        <v>9149</v>
      </c>
      <c r="W2314" t="s">
        <v>37</v>
      </c>
      <c r="X2314" t="s">
        <v>37</v>
      </c>
      <c r="Y2314" t="s">
        <v>37</v>
      </c>
      <c r="Z2314" t="s">
        <v>10335</v>
      </c>
      <c r="AA2314" t="s">
        <v>44</v>
      </c>
      <c r="AB2314" t="s">
        <v>44</v>
      </c>
      <c r="AC2314" t="s">
        <v>45</v>
      </c>
      <c r="AD2314" t="s">
        <v>1847</v>
      </c>
      <c r="AE2314" t="s">
        <v>9155</v>
      </c>
      <c r="AF2314" t="s">
        <v>4927</v>
      </c>
      <c r="AG2314">
        <v>622400</v>
      </c>
      <c r="AH2314">
        <v>4.4000000000000004</v>
      </c>
      <c r="AI2314">
        <v>4.4000000000000004</v>
      </c>
    </row>
    <row r="2315" spans="1:35" ht="16.850000000000001" customHeight="1">
      <c r="A2315" s="65" t="str">
        <f>IF(L2315="","",IF(COUNTIF(Wip!K:K,L2315)=0,IF(W2315="","KGB","KBB"),IF(AND(_xlfn.IFNA(VLOOKUP(L2315,Wip!K:M,3,0),"")="Y",Q2315="MTCAPPLYCONF"),"On Hold",IF(W2315="","KGB","KBB"))))</f>
        <v>KGB</v>
      </c>
      <c r="B2315" s="65" t="str">
        <f>IF(A2315="on hold", "on hold",
 IF(A2315="KGB", "Standard Shipment",
  IF(IFERROR(IFERROR(VLOOKUP(L2315, List!D:J, 7, 0), VLOOKUP(L2315&amp;"", List!D:J, 7, 0)), 0)=0,
   IF(IFERROR(IFERROR(VLOOKUP(L2315, 'CND List'!$A:$C, 3, 0), VLOOKUP(L2315&amp;"", 'CND List'!$A:$C, 3, 0)), 0)=0,
    IF(A2315="KBB", "-", ""),
    IFERROR(VLOOKUP(L2315, 'CND List'!$A:$C, 3, 0), VLOOKUP(L2315&amp;"", 'CND List'!$A:$C, 3, 0))
   ),
   IFERROR(VLOOKUP(L2315, List!D:J, 7, 0), VLOOKUP(L2315&amp;"", List!D:J, 7, 0))
  )
 )
)</f>
        <v>Standard Shipment</v>
      </c>
      <c r="C2315" s="66" t="str">
        <f t="shared" si="37"/>
        <v>Standard Shipment</v>
      </c>
      <c r="D2315" s="67" t="str">
        <f ca="1">IF(C2315="Local Scrap","Closed",IFERROR(IF(A2315="kgb","Closed",IF(MID(C2315,5,1)="Q","Closed",LOOKUP(TODAY()-W2315, {0,31,91,181,366}, {"0-30天","31-90天","91-180天","181-365天","365天以上"}))), LOOKUP(TODAY()-Z2315, {0,31,91,181,366}, {"0-30天","31-90天","91-180天","181-365天","365天以上"})))</f>
        <v>Closed</v>
      </c>
      <c r="E2315" s="67" t="str" cm="1">
        <f t="array" ref="E2315">IF(A2315&lt;&gt;"kbb", "", IF(IFERROR(VALUE(V2315), 0)=MAX(INDEX(($A$2:$A$4929="kbb")*($L$2:$L$4929=L2315)*IFERROR(VALUE($V$2:$V$4929), 0), 0)), "最新", "歷史重複"))</f>
        <v/>
      </c>
      <c r="F2315" t="s">
        <v>10161</v>
      </c>
      <c r="G2315" t="s">
        <v>29</v>
      </c>
      <c r="H2315" t="s">
        <v>30</v>
      </c>
      <c r="I2315" t="s">
        <v>6154</v>
      </c>
      <c r="J2315" t="s">
        <v>10162</v>
      </c>
      <c r="K2315" t="s">
        <v>10163</v>
      </c>
      <c r="L2315" t="s">
        <v>10336</v>
      </c>
      <c r="M2315" t="s">
        <v>4205</v>
      </c>
      <c r="N2315" t="s">
        <v>1858</v>
      </c>
      <c r="O2315" t="s">
        <v>37</v>
      </c>
      <c r="P2315" t="s">
        <v>10337</v>
      </c>
      <c r="Q2315" t="s">
        <v>38</v>
      </c>
      <c r="R2315" t="s">
        <v>1881</v>
      </c>
      <c r="S2315" t="s">
        <v>10166</v>
      </c>
      <c r="T2315" t="s">
        <v>10338</v>
      </c>
      <c r="U2315" t="s">
        <v>9149</v>
      </c>
      <c r="V2315" t="s">
        <v>9149</v>
      </c>
      <c r="W2315" t="s">
        <v>37</v>
      </c>
      <c r="X2315" t="s">
        <v>37</v>
      </c>
      <c r="Y2315" t="s">
        <v>37</v>
      </c>
      <c r="Z2315" t="s">
        <v>10339</v>
      </c>
      <c r="AA2315" t="s">
        <v>44</v>
      </c>
      <c r="AB2315" t="s">
        <v>44</v>
      </c>
      <c r="AC2315" t="s">
        <v>45</v>
      </c>
      <c r="AD2315" t="s">
        <v>1302</v>
      </c>
      <c r="AE2315" t="s">
        <v>9155</v>
      </c>
      <c r="AF2315" t="s">
        <v>4957</v>
      </c>
      <c r="AG2315">
        <v>622400</v>
      </c>
      <c r="AH2315">
        <v>7.2</v>
      </c>
      <c r="AI2315">
        <v>7.2</v>
      </c>
    </row>
    <row r="2316" spans="1:35" ht="16.850000000000001" customHeight="1">
      <c r="A2316" s="65" t="str">
        <f>IF(L2316="","",IF(COUNTIF(Wip!K:K,L2316)=0,IF(W2316="","KGB","KBB"),IF(AND(_xlfn.IFNA(VLOOKUP(L2316,Wip!K:M,3,0),"")="Y",Q2316="MTCAPPLYCONF"),"On Hold",IF(W2316="","KGB","KBB"))))</f>
        <v>KBB</v>
      </c>
      <c r="B2316" s="65">
        <f>IF(A2316="on hold", "on hold",
 IF(A2316="KGB", "Standard Shipment",
  IF(IFERROR(IFERROR(VLOOKUP(L2316, List!D:J, 7, 0), VLOOKUP(L2316&amp;"", List!D:J, 7, 0)), 0)=0,
   IF(IFERROR(IFERROR(VLOOKUP(L2316, 'CND List'!$A:$C, 3, 0), VLOOKUP(L2316&amp;"", 'CND List'!$A:$C, 3, 0)), 0)=0,
    IF(A2316="KBB", "-", ""),
    IFERROR(VLOOKUP(L2316, 'CND List'!$A:$C, 3, 0), VLOOKUP(L2316&amp;"", 'CND List'!$A:$C, 3, 0))
   ),
   IFERROR(VLOOKUP(L2316, List!D:J, 7, 0), VLOOKUP(L2316&amp;"", List!D:J, 7, 0))
  )
 )
)</f>
        <v>46281</v>
      </c>
      <c r="C2316" s="66" t="str">
        <f t="shared" si="37"/>
        <v>2026Q3</v>
      </c>
      <c r="D2316" s="67" t="str">
        <f ca="1">IF(C2316="Local Scrap","Closed",IFERROR(IF(A2316="kgb","Closed",IF(MID(C2316,5,1)="Q","Closed",LOOKUP(TODAY()-W2316, {0,31,91,181,366}, {"0-30天","31-90天","91-180天","181-365天","365天以上"}))), LOOKUP(TODAY()-Z2316, {0,31,91,181,366}, {"0-30天","31-90天","91-180天","181-365天","365天以上"})))</f>
        <v>Closed</v>
      </c>
      <c r="E2316" s="67" t="str" cm="1">
        <f t="array" ref="E2316">IF(A2316&lt;&gt;"kbb", "", IF(IFERROR(VALUE(V2316), 0)=MAX(INDEX(($A$2:$A$4929="kbb")*($L$2:$L$4929=L2316)*IFERROR(VALUE($V$2:$V$4929), 0), 0)), "最新", "歷史重複"))</f>
        <v>最新</v>
      </c>
      <c r="F2316" t="s">
        <v>10161</v>
      </c>
      <c r="G2316" t="s">
        <v>29</v>
      </c>
      <c r="H2316" t="s">
        <v>30</v>
      </c>
      <c r="I2316" t="s">
        <v>6154</v>
      </c>
      <c r="J2316" t="s">
        <v>10162</v>
      </c>
      <c r="K2316" t="s">
        <v>10163</v>
      </c>
      <c r="L2316" t="s">
        <v>10340</v>
      </c>
      <c r="M2316" t="s">
        <v>4164</v>
      </c>
      <c r="N2316" t="s">
        <v>4165</v>
      </c>
      <c r="O2316" t="s">
        <v>37</v>
      </c>
      <c r="P2316" t="s">
        <v>10340</v>
      </c>
      <c r="Q2316" t="s">
        <v>38</v>
      </c>
      <c r="R2316" t="s">
        <v>1881</v>
      </c>
      <c r="S2316" t="s">
        <v>10166</v>
      </c>
      <c r="T2316" t="s">
        <v>37</v>
      </c>
      <c r="U2316" t="s">
        <v>37</v>
      </c>
      <c r="V2316" t="s">
        <v>10341</v>
      </c>
      <c r="W2316" t="s">
        <v>113</v>
      </c>
      <c r="X2316" t="s">
        <v>114</v>
      </c>
      <c r="Y2316" t="s">
        <v>10342</v>
      </c>
      <c r="Z2316" t="s">
        <v>10343</v>
      </c>
      <c r="AA2316" t="s">
        <v>44</v>
      </c>
      <c r="AB2316" t="s">
        <v>44</v>
      </c>
      <c r="AC2316" t="s">
        <v>117</v>
      </c>
      <c r="AD2316" t="s">
        <v>1532</v>
      </c>
      <c r="AE2316" t="s">
        <v>37</v>
      </c>
      <c r="AF2316" t="s">
        <v>37</v>
      </c>
      <c r="AG2316" t="s">
        <v>37</v>
      </c>
      <c r="AH2316" t="s">
        <v>37</v>
      </c>
      <c r="AI2316" t="s">
        <v>37</v>
      </c>
    </row>
    <row r="2317" spans="1:35" ht="16.850000000000001" customHeight="1">
      <c r="A2317" s="65" t="str">
        <f>IF(L2317="","",IF(COUNTIF(Wip!K:K,L2317)=0,IF(W2317="","KGB","KBB"),IF(AND(_xlfn.IFNA(VLOOKUP(L2317,Wip!K:M,3,0),"")="Y",Q2317="MTCAPPLYCONF"),"On Hold",IF(W2317="","KGB","KBB"))))</f>
        <v>On Hold</v>
      </c>
      <c r="B2317" s="65" t="str">
        <f>IF(A2317="on hold", "on hold",
 IF(A2317="KGB", "Standard Shipment",
  IF(IFERROR(IFERROR(VLOOKUP(L2317, List!D:J, 7, 0), VLOOKUP(L2317&amp;"", List!D:J, 7, 0)), 0)=0,
   IF(IFERROR(IFERROR(VLOOKUP(L2317, 'CND List'!$A:$C, 3, 0), VLOOKUP(L2317&amp;"", 'CND List'!$A:$C, 3, 0)), 0)=0,
    IF(A2317="KBB", "-", ""),
    IFERROR(VLOOKUP(L2317, 'CND List'!$A:$C, 3, 0), VLOOKUP(L2317&amp;"", 'CND List'!$A:$C, 3, 0))
   ),
   IFERROR(VLOOKUP(L2317, List!D:J, 7, 0), VLOOKUP(L2317&amp;"", List!D:J, 7, 0))
  )
 )
)</f>
        <v>on hold</v>
      </c>
      <c r="C2317" s="66" t="str">
        <f t="shared" si="37"/>
        <v>on hold</v>
      </c>
      <c r="D2317" s="67" t="str">
        <f ca="1">IF(C2317="Local Scrap","Closed",IFERROR(IF(A2317="kgb","Closed",IF(MID(C2317,5,1)="Q","Closed",LOOKUP(TODAY()-W2317, {0,31,91,181,366}, {"0-30天","31-90天","91-180天","181-365天","365天以上"}))), LOOKUP(TODAY()-Z2317, {0,31,91,181,366}, {"0-30天","31-90天","91-180天","181-365天","365天以上"})))</f>
        <v>91-180天</v>
      </c>
      <c r="E2317" s="67" t="str" cm="1">
        <f t="array" ref="E2317">IF(A2317&lt;&gt;"kbb", "", IF(IFERROR(VALUE(V2317), 0)=MAX(INDEX(($A$2:$A$4929="kbb")*($L$2:$L$4929=L2317)*IFERROR(VALUE($V$2:$V$4929), 0), 0)), "最新", "歷史重複"))</f>
        <v/>
      </c>
      <c r="F2317" t="s">
        <v>10344</v>
      </c>
      <c r="G2317" t="s">
        <v>29</v>
      </c>
      <c r="H2317" t="s">
        <v>30</v>
      </c>
      <c r="I2317" t="s">
        <v>6154</v>
      </c>
      <c r="J2317" t="s">
        <v>10345</v>
      </c>
      <c r="K2317" t="s">
        <v>10346</v>
      </c>
      <c r="L2317" t="s">
        <v>10347</v>
      </c>
      <c r="M2317" t="s">
        <v>9438</v>
      </c>
      <c r="N2317" t="s">
        <v>1391</v>
      </c>
      <c r="O2317" t="s">
        <v>37</v>
      </c>
      <c r="P2317" t="s">
        <v>10347</v>
      </c>
      <c r="Q2317" t="s">
        <v>2309</v>
      </c>
      <c r="R2317" t="s">
        <v>1881</v>
      </c>
      <c r="S2317" t="s">
        <v>10348</v>
      </c>
      <c r="T2317" t="s">
        <v>37</v>
      </c>
      <c r="U2317" t="s">
        <v>37</v>
      </c>
      <c r="V2317" t="s">
        <v>37</v>
      </c>
      <c r="W2317" t="s">
        <v>37</v>
      </c>
      <c r="X2317" t="s">
        <v>37</v>
      </c>
      <c r="Y2317" t="s">
        <v>37</v>
      </c>
      <c r="Z2317" t="s">
        <v>10349</v>
      </c>
      <c r="AA2317" t="s">
        <v>44</v>
      </c>
      <c r="AB2317" t="s">
        <v>44</v>
      </c>
      <c r="AC2317" t="s">
        <v>45</v>
      </c>
      <c r="AD2317" t="s">
        <v>1302</v>
      </c>
      <c r="AE2317" t="s">
        <v>37</v>
      </c>
      <c r="AF2317" t="s">
        <v>37</v>
      </c>
      <c r="AG2317" t="s">
        <v>37</v>
      </c>
      <c r="AH2317" t="s">
        <v>37</v>
      </c>
      <c r="AI2317" t="s">
        <v>37</v>
      </c>
    </row>
    <row r="2318" spans="1:35" ht="16.850000000000001" customHeight="1">
      <c r="A2318" s="65" t="str">
        <f>IF(L2318="","",IF(COUNTIF(Wip!K:K,L2318)=0,IF(W2318="","KGB","KBB"),IF(AND(_xlfn.IFNA(VLOOKUP(L2318,Wip!K:M,3,0),"")="Y",Q2318="MTCAPPLYCONF"),"On Hold",IF(W2318="","KGB","KBB"))))</f>
        <v>On Hold</v>
      </c>
      <c r="B2318" s="65" t="str">
        <f>IF(A2318="on hold", "on hold",
 IF(A2318="KGB", "Standard Shipment",
  IF(IFERROR(IFERROR(VLOOKUP(L2318, List!D:J, 7, 0), VLOOKUP(L2318&amp;"", List!D:J, 7, 0)), 0)=0,
   IF(IFERROR(IFERROR(VLOOKUP(L2318, 'CND List'!$A:$C, 3, 0), VLOOKUP(L2318&amp;"", 'CND List'!$A:$C, 3, 0)), 0)=0,
    IF(A2318="KBB", "-", ""),
    IFERROR(VLOOKUP(L2318, 'CND List'!$A:$C, 3, 0), VLOOKUP(L2318&amp;"", 'CND List'!$A:$C, 3, 0))
   ),
   IFERROR(VLOOKUP(L2318, List!D:J, 7, 0), VLOOKUP(L2318&amp;"", List!D:J, 7, 0))
  )
 )
)</f>
        <v>on hold</v>
      </c>
      <c r="C2318" s="66" t="str">
        <f t="shared" si="37"/>
        <v>on hold</v>
      </c>
      <c r="D2318" s="67" t="str">
        <f ca="1">IF(C2318="Local Scrap","Closed",IFERROR(IF(A2318="kgb","Closed",IF(MID(C2318,5,1)="Q","Closed",LOOKUP(TODAY()-W2318, {0,31,91,181,366}, {"0-30天","31-90天","91-180天","181-365天","365天以上"}))), LOOKUP(TODAY()-Z2318, {0,31,91,181,366}, {"0-30天","31-90天","91-180天","181-365天","365天以上"})))</f>
        <v>91-180天</v>
      </c>
      <c r="E2318" s="67" t="str" cm="1">
        <f t="array" ref="E2318">IF(A2318&lt;&gt;"kbb", "", IF(IFERROR(VALUE(V2318), 0)=MAX(INDEX(($A$2:$A$4929="kbb")*($L$2:$L$4929=L2318)*IFERROR(VALUE($V$2:$V$4929), 0), 0)), "最新", "歷史重複"))</f>
        <v/>
      </c>
      <c r="F2318" t="s">
        <v>10344</v>
      </c>
      <c r="G2318" t="s">
        <v>29</v>
      </c>
      <c r="H2318" t="s">
        <v>30</v>
      </c>
      <c r="I2318" t="s">
        <v>6154</v>
      </c>
      <c r="J2318" t="s">
        <v>10345</v>
      </c>
      <c r="K2318" t="s">
        <v>10346</v>
      </c>
      <c r="L2318" t="s">
        <v>10350</v>
      </c>
      <c r="M2318" t="s">
        <v>4170</v>
      </c>
      <c r="N2318" t="s">
        <v>4171</v>
      </c>
      <c r="O2318" t="s">
        <v>37</v>
      </c>
      <c r="P2318" t="s">
        <v>10350</v>
      </c>
      <c r="Q2318" t="s">
        <v>2309</v>
      </c>
      <c r="R2318" t="s">
        <v>1881</v>
      </c>
      <c r="S2318" t="s">
        <v>10348</v>
      </c>
      <c r="T2318" t="s">
        <v>37</v>
      </c>
      <c r="U2318" t="s">
        <v>37</v>
      </c>
      <c r="V2318" t="s">
        <v>37</v>
      </c>
      <c r="W2318" t="s">
        <v>37</v>
      </c>
      <c r="X2318" t="s">
        <v>37</v>
      </c>
      <c r="Y2318" t="s">
        <v>37</v>
      </c>
      <c r="Z2318" t="s">
        <v>10351</v>
      </c>
      <c r="AA2318" t="s">
        <v>44</v>
      </c>
      <c r="AB2318" t="s">
        <v>44</v>
      </c>
      <c r="AC2318" t="s">
        <v>45</v>
      </c>
      <c r="AD2318" t="s">
        <v>1302</v>
      </c>
      <c r="AE2318" t="s">
        <v>37</v>
      </c>
      <c r="AF2318" t="s">
        <v>37</v>
      </c>
      <c r="AG2318" t="s">
        <v>37</v>
      </c>
      <c r="AH2318" t="s">
        <v>37</v>
      </c>
      <c r="AI2318" t="s">
        <v>37</v>
      </c>
    </row>
    <row r="2319" spans="1:35" ht="16.850000000000001" customHeight="1">
      <c r="A2319" s="65" t="str">
        <f>IF(L2319="","",IF(COUNTIF(Wip!K:K,L2319)=0,IF(W2319="","KGB","KBB"),IF(AND(_xlfn.IFNA(VLOOKUP(L2319,Wip!K:M,3,0),"")="Y",Q2319="MTCAPPLYCONF"),"On Hold",IF(W2319="","KGB","KBB"))))</f>
        <v>KBB</v>
      </c>
      <c r="B2319" s="65">
        <f>IF(A2319="on hold", "on hold",
 IF(A2319="KGB", "Standard Shipment",
  IF(IFERROR(IFERROR(VLOOKUP(L2319, List!D:J, 7, 0), VLOOKUP(L2319&amp;"", List!D:J, 7, 0)), 0)=0,
   IF(IFERROR(IFERROR(VLOOKUP(L2319, 'CND List'!$A:$C, 3, 0), VLOOKUP(L2319&amp;"", 'CND List'!$A:$C, 3, 0)), 0)=0,
    IF(A2319="KBB", "-", ""),
    IFERROR(VLOOKUP(L2319, 'CND List'!$A:$C, 3, 0), VLOOKUP(L2319&amp;"", 'CND List'!$A:$C, 3, 0))
   ),
   IFERROR(VLOOKUP(L2319, List!D:J, 7, 0), VLOOKUP(L2319&amp;"", List!D:J, 7, 0))
  )
 )
)</f>
        <v>46281</v>
      </c>
      <c r="C2319" s="66" t="str">
        <f t="shared" si="37"/>
        <v>2026Q3</v>
      </c>
      <c r="D2319" s="67" t="str">
        <f ca="1">IF(C2319="Local Scrap","Closed",IFERROR(IF(A2319="kgb","Closed",IF(MID(C2319,5,1)="Q","Closed",LOOKUP(TODAY()-W2319, {0,31,91,181,366}, {"0-30天","31-90天","91-180天","181-365天","365天以上"}))), LOOKUP(TODAY()-Z2319, {0,31,91,181,366}, {"0-30天","31-90天","91-180天","181-365天","365天以上"})))</f>
        <v>Closed</v>
      </c>
      <c r="E2319" s="67" t="str" cm="1">
        <f t="array" ref="E2319">IF(A2319&lt;&gt;"kbb", "", IF(IFERROR(VALUE(V2319), 0)=MAX(INDEX(($A$2:$A$4929="kbb")*($L$2:$L$4929=L2319)*IFERROR(VALUE($V$2:$V$4929), 0), 0)), "最新", "歷史重複"))</f>
        <v>最新</v>
      </c>
      <c r="F2319" t="s">
        <v>10344</v>
      </c>
      <c r="G2319" t="s">
        <v>29</v>
      </c>
      <c r="H2319" t="s">
        <v>30</v>
      </c>
      <c r="I2319" t="s">
        <v>6154</v>
      </c>
      <c r="J2319" t="s">
        <v>10345</v>
      </c>
      <c r="K2319" t="s">
        <v>10346</v>
      </c>
      <c r="L2319" t="s">
        <v>10352</v>
      </c>
      <c r="M2319" t="s">
        <v>1390</v>
      </c>
      <c r="N2319" t="s">
        <v>1391</v>
      </c>
      <c r="O2319" t="s">
        <v>37</v>
      </c>
      <c r="P2319" t="s">
        <v>10352</v>
      </c>
      <c r="Q2319" t="s">
        <v>38</v>
      </c>
      <c r="R2319" t="s">
        <v>1881</v>
      </c>
      <c r="S2319" t="s">
        <v>10348</v>
      </c>
      <c r="T2319" t="s">
        <v>37</v>
      </c>
      <c r="U2319" t="s">
        <v>37</v>
      </c>
      <c r="V2319" t="s">
        <v>10353</v>
      </c>
      <c r="W2319" t="s">
        <v>2806</v>
      </c>
      <c r="X2319" t="s">
        <v>114</v>
      </c>
      <c r="Y2319" t="s">
        <v>10354</v>
      </c>
      <c r="Z2319" t="s">
        <v>10355</v>
      </c>
      <c r="AA2319" t="s">
        <v>44</v>
      </c>
      <c r="AB2319" t="s">
        <v>44</v>
      </c>
      <c r="AC2319" t="s">
        <v>117</v>
      </c>
      <c r="AD2319" t="s">
        <v>1302</v>
      </c>
      <c r="AE2319" t="s">
        <v>37</v>
      </c>
      <c r="AF2319" t="s">
        <v>37</v>
      </c>
      <c r="AG2319" t="s">
        <v>37</v>
      </c>
      <c r="AH2319" t="s">
        <v>37</v>
      </c>
      <c r="AI2319" t="s">
        <v>37</v>
      </c>
    </row>
    <row r="2320" spans="1:35" ht="16.850000000000001" customHeight="1">
      <c r="A2320" s="65" t="str">
        <f>IF(L2320="","",IF(COUNTIF(Wip!K:K,L2320)=0,IF(W2320="","KGB","KBB"),IF(AND(_xlfn.IFNA(VLOOKUP(L2320,Wip!K:M,3,0),"")="Y",Q2320="MTCAPPLYCONF"),"On Hold",IF(W2320="","KGB","KBB"))))</f>
        <v>KGB</v>
      </c>
      <c r="B2320" s="65" t="str">
        <f>IF(A2320="on hold", "on hold",
 IF(A2320="KGB", "Standard Shipment",
  IF(IFERROR(IFERROR(VLOOKUP(L2320, List!D:J, 7, 0), VLOOKUP(L2320&amp;"", List!D:J, 7, 0)), 0)=0,
   IF(IFERROR(IFERROR(VLOOKUP(L2320, 'CND List'!$A:$C, 3, 0), VLOOKUP(L2320&amp;"", 'CND List'!$A:$C, 3, 0)), 0)=0,
    IF(A2320="KBB", "-", ""),
    IFERROR(VLOOKUP(L2320, 'CND List'!$A:$C, 3, 0), VLOOKUP(L2320&amp;"", 'CND List'!$A:$C, 3, 0))
   ),
   IFERROR(VLOOKUP(L2320, List!D:J, 7, 0), VLOOKUP(L2320&amp;"", List!D:J, 7, 0))
  )
 )
)</f>
        <v>Standard Shipment</v>
      </c>
      <c r="C2320" s="66" t="str">
        <f t="shared" si="37"/>
        <v>Standard Shipment</v>
      </c>
      <c r="D2320" s="67" t="str">
        <f ca="1">IF(C2320="Local Scrap","Closed",IFERROR(IF(A2320="kgb","Closed",IF(MID(C2320,5,1)="Q","Closed",LOOKUP(TODAY()-W2320, {0,31,91,181,366}, {"0-30天","31-90天","91-180天","181-365天","365天以上"}))), LOOKUP(TODAY()-Z2320, {0,31,91,181,366}, {"0-30天","31-90天","91-180天","181-365天","365天以上"})))</f>
        <v>Closed</v>
      </c>
      <c r="E2320" s="67" t="str" cm="1">
        <f t="array" ref="E2320">IF(A2320&lt;&gt;"kbb", "", IF(IFERROR(VALUE(V2320), 0)=MAX(INDEX(($A$2:$A$4929="kbb")*($L$2:$L$4929=L2320)*IFERROR(VALUE($V$2:$V$4929), 0), 0)), "最新", "歷史重複"))</f>
        <v/>
      </c>
      <c r="F2320" t="s">
        <v>10344</v>
      </c>
      <c r="G2320" t="s">
        <v>29</v>
      </c>
      <c r="H2320" t="s">
        <v>30</v>
      </c>
      <c r="I2320" t="s">
        <v>6154</v>
      </c>
      <c r="J2320" t="s">
        <v>10345</v>
      </c>
      <c r="K2320" t="s">
        <v>10346</v>
      </c>
      <c r="L2320" t="s">
        <v>10356</v>
      </c>
      <c r="M2320" t="s">
        <v>1428</v>
      </c>
      <c r="N2320" t="s">
        <v>1411</v>
      </c>
      <c r="O2320" t="s">
        <v>37</v>
      </c>
      <c r="P2320" t="s">
        <v>10357</v>
      </c>
      <c r="Q2320" t="s">
        <v>38</v>
      </c>
      <c r="R2320" t="s">
        <v>1881</v>
      </c>
      <c r="S2320" t="s">
        <v>10358</v>
      </c>
      <c r="T2320" t="s">
        <v>10359</v>
      </c>
      <c r="U2320" t="s">
        <v>9164</v>
      </c>
      <c r="V2320" t="s">
        <v>9164</v>
      </c>
      <c r="W2320" t="s">
        <v>37</v>
      </c>
      <c r="X2320" t="s">
        <v>37</v>
      </c>
      <c r="Y2320" t="s">
        <v>37</v>
      </c>
      <c r="Z2320" t="s">
        <v>10360</v>
      </c>
      <c r="AA2320" t="s">
        <v>44</v>
      </c>
      <c r="AB2320" t="s">
        <v>44</v>
      </c>
      <c r="AC2320" t="s">
        <v>45</v>
      </c>
      <c r="AD2320" t="s">
        <v>1257</v>
      </c>
      <c r="AE2320" t="s">
        <v>9166</v>
      </c>
      <c r="AF2320" t="s">
        <v>2122</v>
      </c>
      <c r="AG2320">
        <v>622409</v>
      </c>
      <c r="AH2320">
        <v>5.8</v>
      </c>
      <c r="AI2320">
        <v>5.8</v>
      </c>
    </row>
    <row r="2321" spans="1:35" ht="16.850000000000001" customHeight="1">
      <c r="A2321" s="65" t="str">
        <f>IF(L2321="","",IF(COUNTIF(Wip!K:K,L2321)=0,IF(W2321="","KGB","KBB"),IF(AND(_xlfn.IFNA(VLOOKUP(L2321,Wip!K:M,3,0),"")="Y",Q2321="MTCAPPLYCONF"),"On Hold",IF(W2321="","KGB","KBB"))))</f>
        <v>KGB</v>
      </c>
      <c r="B2321" s="65" t="str">
        <f>IF(A2321="on hold", "on hold",
 IF(A2321="KGB", "Standard Shipment",
  IF(IFERROR(IFERROR(VLOOKUP(L2321, List!D:J, 7, 0), VLOOKUP(L2321&amp;"", List!D:J, 7, 0)), 0)=0,
   IF(IFERROR(IFERROR(VLOOKUP(L2321, 'CND List'!$A:$C, 3, 0), VLOOKUP(L2321&amp;"", 'CND List'!$A:$C, 3, 0)), 0)=0,
    IF(A2321="KBB", "-", ""),
    IFERROR(VLOOKUP(L2321, 'CND List'!$A:$C, 3, 0), VLOOKUP(L2321&amp;"", 'CND List'!$A:$C, 3, 0))
   ),
   IFERROR(VLOOKUP(L2321, List!D:J, 7, 0), VLOOKUP(L2321&amp;"", List!D:J, 7, 0))
  )
 )
)</f>
        <v>Standard Shipment</v>
      </c>
      <c r="C2321" s="66" t="str">
        <f t="shared" si="37"/>
        <v>Standard Shipment</v>
      </c>
      <c r="D2321" s="67" t="str">
        <f ca="1">IF(C2321="Local Scrap","Closed",IFERROR(IF(A2321="kgb","Closed",IF(MID(C2321,5,1)="Q","Closed",LOOKUP(TODAY()-W2321, {0,31,91,181,366}, {"0-30天","31-90天","91-180天","181-365天","365天以上"}))), LOOKUP(TODAY()-Z2321, {0,31,91,181,366}, {"0-30天","31-90天","91-180天","181-365天","365天以上"})))</f>
        <v>Closed</v>
      </c>
      <c r="E2321" s="67" t="str" cm="1">
        <f t="array" ref="E2321">IF(A2321&lt;&gt;"kbb", "", IF(IFERROR(VALUE(V2321), 0)=MAX(INDEX(($A$2:$A$4929="kbb")*($L$2:$L$4929=L2321)*IFERROR(VALUE($V$2:$V$4929), 0), 0)), "最新", "歷史重複"))</f>
        <v/>
      </c>
      <c r="F2321" t="s">
        <v>10344</v>
      </c>
      <c r="G2321" t="s">
        <v>29</v>
      </c>
      <c r="H2321" t="s">
        <v>30</v>
      </c>
      <c r="I2321" t="s">
        <v>6154</v>
      </c>
      <c r="J2321" t="s">
        <v>10345</v>
      </c>
      <c r="K2321" t="s">
        <v>10346</v>
      </c>
      <c r="L2321" t="s">
        <v>10361</v>
      </c>
      <c r="M2321" t="s">
        <v>4688</v>
      </c>
      <c r="N2321" t="s">
        <v>4689</v>
      </c>
      <c r="O2321" t="s">
        <v>37</v>
      </c>
      <c r="P2321" t="s">
        <v>10362</v>
      </c>
      <c r="Q2321" t="s">
        <v>38</v>
      </c>
      <c r="R2321" t="s">
        <v>1881</v>
      </c>
      <c r="S2321" t="s">
        <v>10358</v>
      </c>
      <c r="T2321" t="s">
        <v>10363</v>
      </c>
      <c r="U2321" t="s">
        <v>9164</v>
      </c>
      <c r="V2321" t="s">
        <v>9164</v>
      </c>
      <c r="W2321" t="s">
        <v>37</v>
      </c>
      <c r="X2321" t="s">
        <v>37</v>
      </c>
      <c r="Y2321" t="s">
        <v>37</v>
      </c>
      <c r="Z2321" t="s">
        <v>10364</v>
      </c>
      <c r="AA2321" t="s">
        <v>44</v>
      </c>
      <c r="AB2321" t="s">
        <v>44</v>
      </c>
      <c r="AC2321" t="s">
        <v>45</v>
      </c>
      <c r="AD2321" t="s">
        <v>1847</v>
      </c>
      <c r="AE2321" t="s">
        <v>9166</v>
      </c>
      <c r="AF2321" t="s">
        <v>2122</v>
      </c>
      <c r="AG2321">
        <v>622409</v>
      </c>
      <c r="AH2321">
        <v>5.8</v>
      </c>
      <c r="AI2321">
        <v>5.8</v>
      </c>
    </row>
    <row r="2322" spans="1:35" ht="16.850000000000001" customHeight="1">
      <c r="A2322" s="65" t="str">
        <f>IF(L2322="","",IF(COUNTIF(Wip!K:K,L2322)=0,IF(W2322="","KGB","KBB"),IF(AND(_xlfn.IFNA(VLOOKUP(L2322,Wip!K:M,3,0),"")="Y",Q2322="MTCAPPLYCONF"),"On Hold",IF(W2322="","KGB","KBB"))))</f>
        <v>KGB</v>
      </c>
      <c r="B2322" s="65" t="str">
        <f>IF(A2322="on hold", "on hold",
 IF(A2322="KGB", "Standard Shipment",
  IF(IFERROR(IFERROR(VLOOKUP(L2322, List!D:J, 7, 0), VLOOKUP(L2322&amp;"", List!D:J, 7, 0)), 0)=0,
   IF(IFERROR(IFERROR(VLOOKUP(L2322, 'CND List'!$A:$C, 3, 0), VLOOKUP(L2322&amp;"", 'CND List'!$A:$C, 3, 0)), 0)=0,
    IF(A2322="KBB", "-", ""),
    IFERROR(VLOOKUP(L2322, 'CND List'!$A:$C, 3, 0), VLOOKUP(L2322&amp;"", 'CND List'!$A:$C, 3, 0))
   ),
   IFERROR(VLOOKUP(L2322, List!D:J, 7, 0), VLOOKUP(L2322&amp;"", List!D:J, 7, 0))
  )
 )
)</f>
        <v>Standard Shipment</v>
      </c>
      <c r="C2322" s="66" t="str">
        <f t="shared" si="37"/>
        <v>Standard Shipment</v>
      </c>
      <c r="D2322" s="67" t="str">
        <f ca="1">IF(C2322="Local Scrap","Closed",IFERROR(IF(A2322="kgb","Closed",IF(MID(C2322,5,1)="Q","Closed",LOOKUP(TODAY()-W2322, {0,31,91,181,366}, {"0-30天","31-90天","91-180天","181-365天","365天以上"}))), LOOKUP(TODAY()-Z2322, {0,31,91,181,366}, {"0-30天","31-90天","91-180天","181-365天","365天以上"})))</f>
        <v>Closed</v>
      </c>
      <c r="E2322" s="67" t="str" cm="1">
        <f t="array" ref="E2322">IF(A2322&lt;&gt;"kbb", "", IF(IFERROR(VALUE(V2322), 0)=MAX(INDEX(($A$2:$A$4929="kbb")*($L$2:$L$4929=L2322)*IFERROR(VALUE($V$2:$V$4929), 0), 0)), "最新", "歷史重複"))</f>
        <v/>
      </c>
      <c r="F2322" t="s">
        <v>10344</v>
      </c>
      <c r="G2322" t="s">
        <v>29</v>
      </c>
      <c r="H2322" t="s">
        <v>30</v>
      </c>
      <c r="I2322" t="s">
        <v>6154</v>
      </c>
      <c r="J2322" t="s">
        <v>10345</v>
      </c>
      <c r="K2322" t="s">
        <v>10346</v>
      </c>
      <c r="L2322" t="s">
        <v>10365</v>
      </c>
      <c r="M2322" t="s">
        <v>3149</v>
      </c>
      <c r="N2322" t="s">
        <v>1321</v>
      </c>
      <c r="O2322" t="s">
        <v>37</v>
      </c>
      <c r="P2322" t="s">
        <v>10366</v>
      </c>
      <c r="Q2322" t="s">
        <v>38</v>
      </c>
      <c r="R2322" t="s">
        <v>1881</v>
      </c>
      <c r="S2322" t="s">
        <v>10358</v>
      </c>
      <c r="T2322" t="s">
        <v>4882</v>
      </c>
      <c r="U2322" t="s">
        <v>9149</v>
      </c>
      <c r="V2322" t="s">
        <v>9149</v>
      </c>
      <c r="W2322" t="s">
        <v>37</v>
      </c>
      <c r="X2322" t="s">
        <v>37</v>
      </c>
      <c r="Y2322" t="s">
        <v>37</v>
      </c>
      <c r="Z2322" t="s">
        <v>10367</v>
      </c>
      <c r="AA2322" t="s">
        <v>44</v>
      </c>
      <c r="AB2322" t="s">
        <v>44</v>
      </c>
      <c r="AC2322" t="s">
        <v>45</v>
      </c>
      <c r="AD2322" t="s">
        <v>1288</v>
      </c>
      <c r="AE2322" t="s">
        <v>9155</v>
      </c>
      <c r="AF2322" t="s">
        <v>4994</v>
      </c>
      <c r="AG2322">
        <v>622400</v>
      </c>
      <c r="AH2322">
        <v>7.4</v>
      </c>
      <c r="AI2322">
        <v>7.4</v>
      </c>
    </row>
    <row r="2323" spans="1:35" ht="16.850000000000001" customHeight="1">
      <c r="A2323" s="65" t="str">
        <f>IF(L2323="","",IF(COUNTIF(Wip!K:K,L2323)=0,IF(W2323="","KGB","KBB"),IF(AND(_xlfn.IFNA(VLOOKUP(L2323,Wip!K:M,3,0),"")="Y",Q2323="MTCAPPLYCONF"),"On Hold",IF(W2323="","KGB","KBB"))))</f>
        <v>KGB</v>
      </c>
      <c r="B2323" s="65" t="str">
        <f>IF(A2323="on hold", "on hold",
 IF(A2323="KGB", "Standard Shipment",
  IF(IFERROR(IFERROR(VLOOKUP(L2323, List!D:J, 7, 0), VLOOKUP(L2323&amp;"", List!D:J, 7, 0)), 0)=0,
   IF(IFERROR(IFERROR(VLOOKUP(L2323, 'CND List'!$A:$C, 3, 0), VLOOKUP(L2323&amp;"", 'CND List'!$A:$C, 3, 0)), 0)=0,
    IF(A2323="KBB", "-", ""),
    IFERROR(VLOOKUP(L2323, 'CND List'!$A:$C, 3, 0), VLOOKUP(L2323&amp;"", 'CND List'!$A:$C, 3, 0))
   ),
   IFERROR(VLOOKUP(L2323, List!D:J, 7, 0), VLOOKUP(L2323&amp;"", List!D:J, 7, 0))
  )
 )
)</f>
        <v>Standard Shipment</v>
      </c>
      <c r="C2323" s="66" t="str">
        <f t="shared" si="37"/>
        <v>Standard Shipment</v>
      </c>
      <c r="D2323" s="67" t="str">
        <f ca="1">IF(C2323="Local Scrap","Closed",IFERROR(IF(A2323="kgb","Closed",IF(MID(C2323,5,1)="Q","Closed",LOOKUP(TODAY()-W2323, {0,31,91,181,366}, {"0-30天","31-90天","91-180天","181-365天","365天以上"}))), LOOKUP(TODAY()-Z2323, {0,31,91,181,366}, {"0-30天","31-90天","91-180天","181-365天","365天以上"})))</f>
        <v>Closed</v>
      </c>
      <c r="E2323" s="67" t="str" cm="1">
        <f t="array" ref="E2323">IF(A2323&lt;&gt;"kbb", "", IF(IFERROR(VALUE(V2323), 0)=MAX(INDEX(($A$2:$A$4929="kbb")*($L$2:$L$4929=L2323)*IFERROR(VALUE($V$2:$V$4929), 0), 0)), "最新", "歷史重複"))</f>
        <v/>
      </c>
      <c r="F2323" t="s">
        <v>10344</v>
      </c>
      <c r="G2323" t="s">
        <v>29</v>
      </c>
      <c r="H2323" t="s">
        <v>30</v>
      </c>
      <c r="I2323" t="s">
        <v>6154</v>
      </c>
      <c r="J2323" t="s">
        <v>10345</v>
      </c>
      <c r="K2323" t="s">
        <v>10346</v>
      </c>
      <c r="L2323" t="s">
        <v>10368</v>
      </c>
      <c r="M2323" t="s">
        <v>1248</v>
      </c>
      <c r="N2323" t="s">
        <v>1249</v>
      </c>
      <c r="O2323" t="s">
        <v>37</v>
      </c>
      <c r="P2323" t="s">
        <v>10369</v>
      </c>
      <c r="Q2323" t="s">
        <v>38</v>
      </c>
      <c r="R2323" t="s">
        <v>1881</v>
      </c>
      <c r="S2323" t="s">
        <v>10358</v>
      </c>
      <c r="T2323" t="s">
        <v>10370</v>
      </c>
      <c r="U2323" t="s">
        <v>9164</v>
      </c>
      <c r="V2323" t="s">
        <v>9164</v>
      </c>
      <c r="W2323" t="s">
        <v>37</v>
      </c>
      <c r="X2323" t="s">
        <v>37</v>
      </c>
      <c r="Y2323" t="s">
        <v>37</v>
      </c>
      <c r="Z2323" t="s">
        <v>10371</v>
      </c>
      <c r="AA2323" t="s">
        <v>44</v>
      </c>
      <c r="AB2323" t="s">
        <v>44</v>
      </c>
      <c r="AC2323" t="s">
        <v>45</v>
      </c>
      <c r="AD2323" t="s">
        <v>1257</v>
      </c>
      <c r="AE2323" t="s">
        <v>9166</v>
      </c>
      <c r="AF2323" t="s">
        <v>1730</v>
      </c>
      <c r="AG2323">
        <v>622409</v>
      </c>
      <c r="AH2323">
        <v>6.8</v>
      </c>
      <c r="AI2323">
        <v>6.8</v>
      </c>
    </row>
    <row r="2324" spans="1:35" ht="16.850000000000001" customHeight="1">
      <c r="A2324" s="65" t="str">
        <f>IF(L2324="","",IF(COUNTIF(Wip!K:K,L2324)=0,IF(W2324="","KGB","KBB"),IF(AND(_xlfn.IFNA(VLOOKUP(L2324,Wip!K:M,3,0),"")="Y",Q2324="MTCAPPLYCONF"),"On Hold",IF(W2324="","KGB","KBB"))))</f>
        <v>KBB</v>
      </c>
      <c r="B2324" s="65">
        <f>IF(A2324="on hold", "on hold",
 IF(A2324="KGB", "Standard Shipment",
  IF(IFERROR(IFERROR(VLOOKUP(L2324, List!D:J, 7, 0), VLOOKUP(L2324&amp;"", List!D:J, 7, 0)), 0)=0,
   IF(IFERROR(IFERROR(VLOOKUP(L2324, 'CND List'!$A:$C, 3, 0), VLOOKUP(L2324&amp;"", 'CND List'!$A:$C, 3, 0)), 0)=0,
    IF(A2324="KBB", "-", ""),
    IFERROR(VLOOKUP(L2324, 'CND List'!$A:$C, 3, 0), VLOOKUP(L2324&amp;"", 'CND List'!$A:$C, 3, 0))
   ),
   IFERROR(VLOOKUP(L2324, List!D:J, 7, 0), VLOOKUP(L2324&amp;"", List!D:J, 7, 0))
  )
 )
)</f>
        <v>46281</v>
      </c>
      <c r="C2324" s="66" t="str">
        <f t="shared" si="37"/>
        <v>2026Q3</v>
      </c>
      <c r="D2324" s="67" t="str">
        <f ca="1">IF(C2324="Local Scrap","Closed",IFERROR(IF(A2324="kgb","Closed",IF(MID(C2324,5,1)="Q","Closed",LOOKUP(TODAY()-W2324, {0,31,91,181,366}, {"0-30天","31-90天","91-180天","181-365天","365天以上"}))), LOOKUP(TODAY()-Z2324, {0,31,91,181,366}, {"0-30天","31-90天","91-180天","181-365天","365天以上"})))</f>
        <v>Closed</v>
      </c>
      <c r="E2324" s="67" t="str" cm="1">
        <f t="array" ref="E2324">IF(A2324&lt;&gt;"kbb", "", IF(IFERROR(VALUE(V2324), 0)=MAX(INDEX(($A$2:$A$4929="kbb")*($L$2:$L$4929=L2324)*IFERROR(VALUE($V$2:$V$4929), 0), 0)), "最新", "歷史重複"))</f>
        <v>最新</v>
      </c>
      <c r="F2324" t="s">
        <v>10344</v>
      </c>
      <c r="G2324" t="s">
        <v>29</v>
      </c>
      <c r="H2324" t="s">
        <v>30</v>
      </c>
      <c r="I2324" t="s">
        <v>6154</v>
      </c>
      <c r="J2324" t="s">
        <v>10345</v>
      </c>
      <c r="K2324" t="s">
        <v>10346</v>
      </c>
      <c r="L2324" t="s">
        <v>10372</v>
      </c>
      <c r="M2324" t="s">
        <v>1248</v>
      </c>
      <c r="N2324" t="s">
        <v>1249</v>
      </c>
      <c r="O2324" t="s">
        <v>37</v>
      </c>
      <c r="P2324" t="s">
        <v>10372</v>
      </c>
      <c r="Q2324" t="s">
        <v>38</v>
      </c>
      <c r="R2324" t="s">
        <v>1881</v>
      </c>
      <c r="S2324" t="s">
        <v>10358</v>
      </c>
      <c r="T2324" t="s">
        <v>37</v>
      </c>
      <c r="U2324" t="s">
        <v>37</v>
      </c>
      <c r="V2324" t="s">
        <v>10373</v>
      </c>
      <c r="W2324" t="s">
        <v>1094</v>
      </c>
      <c r="X2324" t="s">
        <v>114</v>
      </c>
      <c r="Y2324" t="s">
        <v>1095</v>
      </c>
      <c r="Z2324" t="s">
        <v>10374</v>
      </c>
      <c r="AA2324" t="s">
        <v>44</v>
      </c>
      <c r="AB2324" t="s">
        <v>44</v>
      </c>
      <c r="AC2324" t="s">
        <v>117</v>
      </c>
      <c r="AD2324" t="s">
        <v>1257</v>
      </c>
      <c r="AE2324" t="s">
        <v>37</v>
      </c>
      <c r="AF2324" t="s">
        <v>37</v>
      </c>
      <c r="AG2324" t="s">
        <v>37</v>
      </c>
      <c r="AH2324" t="s">
        <v>37</v>
      </c>
      <c r="AI2324" t="s">
        <v>37</v>
      </c>
    </row>
    <row r="2325" spans="1:35" ht="16.850000000000001" customHeight="1">
      <c r="A2325" s="65" t="str">
        <f>IF(L2325="","",IF(COUNTIF(Wip!K:K,L2325)=0,IF(W2325="","KGB","KBB"),IF(AND(_xlfn.IFNA(VLOOKUP(L2325,Wip!K:M,3,0),"")="Y",Q2325="MTCAPPLYCONF"),"On Hold",IF(W2325="","KGB","KBB"))))</f>
        <v>KGB</v>
      </c>
      <c r="B2325" s="65" t="str">
        <f>IF(A2325="on hold", "on hold",
 IF(A2325="KGB", "Standard Shipment",
  IF(IFERROR(IFERROR(VLOOKUP(L2325, List!D:J, 7, 0), VLOOKUP(L2325&amp;"", List!D:J, 7, 0)), 0)=0,
   IF(IFERROR(IFERROR(VLOOKUP(L2325, 'CND List'!$A:$C, 3, 0), VLOOKUP(L2325&amp;"", 'CND List'!$A:$C, 3, 0)), 0)=0,
    IF(A2325="KBB", "-", ""),
    IFERROR(VLOOKUP(L2325, 'CND List'!$A:$C, 3, 0), VLOOKUP(L2325&amp;"", 'CND List'!$A:$C, 3, 0))
   ),
   IFERROR(VLOOKUP(L2325, List!D:J, 7, 0), VLOOKUP(L2325&amp;"", List!D:J, 7, 0))
  )
 )
)</f>
        <v>Standard Shipment</v>
      </c>
      <c r="C2325" s="66" t="str">
        <f t="shared" si="37"/>
        <v>Standard Shipment</v>
      </c>
      <c r="D2325" s="67" t="str">
        <f ca="1">IF(C2325="Local Scrap","Closed",IFERROR(IF(A2325="kgb","Closed",IF(MID(C2325,5,1)="Q","Closed",LOOKUP(TODAY()-W2325, {0,31,91,181,366}, {"0-30天","31-90天","91-180天","181-365天","365天以上"}))), LOOKUP(TODAY()-Z2325, {0,31,91,181,366}, {"0-30天","31-90天","91-180天","181-365天","365天以上"})))</f>
        <v>Closed</v>
      </c>
      <c r="E2325" s="67" t="str" cm="1">
        <f t="array" ref="E2325">IF(A2325&lt;&gt;"kbb", "", IF(IFERROR(VALUE(V2325), 0)=MAX(INDEX(($A$2:$A$4929="kbb")*($L$2:$L$4929=L2325)*IFERROR(VALUE($V$2:$V$4929), 0), 0)), "最新", "歷史重複"))</f>
        <v/>
      </c>
      <c r="F2325" t="s">
        <v>10344</v>
      </c>
      <c r="G2325" t="s">
        <v>29</v>
      </c>
      <c r="H2325" t="s">
        <v>30</v>
      </c>
      <c r="I2325" t="s">
        <v>6154</v>
      </c>
      <c r="J2325" t="s">
        <v>10345</v>
      </c>
      <c r="K2325" t="s">
        <v>10346</v>
      </c>
      <c r="L2325" t="s">
        <v>10375</v>
      </c>
      <c r="M2325" t="s">
        <v>1376</v>
      </c>
      <c r="N2325" t="s">
        <v>1283</v>
      </c>
      <c r="O2325" t="s">
        <v>37</v>
      </c>
      <c r="P2325" t="s">
        <v>10376</v>
      </c>
      <c r="Q2325" t="s">
        <v>38</v>
      </c>
      <c r="R2325" t="s">
        <v>1881</v>
      </c>
      <c r="S2325" t="s">
        <v>10358</v>
      </c>
      <c r="T2325" t="s">
        <v>10377</v>
      </c>
      <c r="U2325" t="s">
        <v>9164</v>
      </c>
      <c r="V2325" t="s">
        <v>9164</v>
      </c>
      <c r="W2325" t="s">
        <v>37</v>
      </c>
      <c r="X2325" t="s">
        <v>37</v>
      </c>
      <c r="Y2325" t="s">
        <v>37</v>
      </c>
      <c r="Z2325" t="s">
        <v>10378</v>
      </c>
      <c r="AA2325" t="s">
        <v>44</v>
      </c>
      <c r="AB2325" t="s">
        <v>44</v>
      </c>
      <c r="AC2325" t="s">
        <v>45</v>
      </c>
      <c r="AD2325" t="s">
        <v>1288</v>
      </c>
      <c r="AE2325" t="s">
        <v>9166</v>
      </c>
      <c r="AF2325" t="s">
        <v>2220</v>
      </c>
      <c r="AG2325">
        <v>622409</v>
      </c>
      <c r="AH2325">
        <v>6.1</v>
      </c>
      <c r="AI2325">
        <v>6.1</v>
      </c>
    </row>
    <row r="2326" spans="1:35" ht="16.850000000000001" customHeight="1">
      <c r="A2326" s="65" t="str">
        <f>IF(L2326="","",IF(COUNTIF(Wip!K:K,L2326)=0,IF(W2326="","KGB","KBB"),IF(AND(_xlfn.IFNA(VLOOKUP(L2326,Wip!K:M,3,0),"")="Y",Q2326="MTCAPPLYCONF"),"On Hold",IF(W2326="","KGB","KBB"))))</f>
        <v>On Hold</v>
      </c>
      <c r="B2326" s="65" t="str">
        <f>IF(A2326="on hold", "on hold",
 IF(A2326="KGB", "Standard Shipment",
  IF(IFERROR(IFERROR(VLOOKUP(L2326, List!D:J, 7, 0), VLOOKUP(L2326&amp;"", List!D:J, 7, 0)), 0)=0,
   IF(IFERROR(IFERROR(VLOOKUP(L2326, 'CND List'!$A:$C, 3, 0), VLOOKUP(L2326&amp;"", 'CND List'!$A:$C, 3, 0)), 0)=0,
    IF(A2326="KBB", "-", ""),
    IFERROR(VLOOKUP(L2326, 'CND List'!$A:$C, 3, 0), VLOOKUP(L2326&amp;"", 'CND List'!$A:$C, 3, 0))
   ),
   IFERROR(VLOOKUP(L2326, List!D:J, 7, 0), VLOOKUP(L2326&amp;"", List!D:J, 7, 0))
  )
 )
)</f>
        <v>on hold</v>
      </c>
      <c r="C2326" s="66" t="str">
        <f t="shared" si="37"/>
        <v>on hold</v>
      </c>
      <c r="D2326" s="67" t="str">
        <f ca="1">IF(C2326="Local Scrap","Closed",IFERROR(IF(A2326="kgb","Closed",IF(MID(C2326,5,1)="Q","Closed",LOOKUP(TODAY()-W2326, {0,31,91,181,366}, {"0-30天","31-90天","91-180天","181-365天","365天以上"}))), LOOKUP(TODAY()-Z2326, {0,31,91,181,366}, {"0-30天","31-90天","91-180天","181-365天","365天以上"})))</f>
        <v>91-180天</v>
      </c>
      <c r="E2326" s="67" t="str" cm="1">
        <f t="array" ref="E2326">IF(A2326&lt;&gt;"kbb", "", IF(IFERROR(VALUE(V2326), 0)=MAX(INDEX(($A$2:$A$4929="kbb")*($L$2:$L$4929=L2326)*IFERROR(VALUE($V$2:$V$4929), 0), 0)), "最新", "歷史重複"))</f>
        <v/>
      </c>
      <c r="F2326" t="s">
        <v>10344</v>
      </c>
      <c r="G2326" t="s">
        <v>29</v>
      </c>
      <c r="H2326" t="s">
        <v>30</v>
      </c>
      <c r="I2326" t="s">
        <v>6154</v>
      </c>
      <c r="J2326" t="s">
        <v>10345</v>
      </c>
      <c r="K2326" t="s">
        <v>10346</v>
      </c>
      <c r="L2326" t="s">
        <v>10379</v>
      </c>
      <c r="M2326" t="s">
        <v>1259</v>
      </c>
      <c r="N2326" t="s">
        <v>1260</v>
      </c>
      <c r="O2326" t="s">
        <v>37</v>
      </c>
      <c r="P2326" t="s">
        <v>10379</v>
      </c>
      <c r="Q2326" t="s">
        <v>2309</v>
      </c>
      <c r="R2326" t="s">
        <v>1881</v>
      </c>
      <c r="S2326" t="s">
        <v>10358</v>
      </c>
      <c r="T2326" t="s">
        <v>37</v>
      </c>
      <c r="U2326" t="s">
        <v>37</v>
      </c>
      <c r="V2326" t="s">
        <v>37</v>
      </c>
      <c r="W2326" t="s">
        <v>37</v>
      </c>
      <c r="X2326" t="s">
        <v>37</v>
      </c>
      <c r="Y2326" t="s">
        <v>37</v>
      </c>
      <c r="Z2326" t="s">
        <v>10380</v>
      </c>
      <c r="AA2326" t="s">
        <v>44</v>
      </c>
      <c r="AB2326" t="s">
        <v>44</v>
      </c>
      <c r="AC2326" t="s">
        <v>45</v>
      </c>
      <c r="AD2326" t="s">
        <v>1257</v>
      </c>
      <c r="AE2326" t="s">
        <v>37</v>
      </c>
      <c r="AF2326" t="s">
        <v>37</v>
      </c>
      <c r="AG2326" t="s">
        <v>37</v>
      </c>
      <c r="AH2326" t="s">
        <v>37</v>
      </c>
      <c r="AI2326" t="s">
        <v>37</v>
      </c>
    </row>
    <row r="2327" spans="1:35" ht="16.850000000000001" customHeight="1">
      <c r="A2327" s="65" t="str">
        <f>IF(L2327="","",IF(COUNTIF(Wip!K:K,L2327)=0,IF(W2327="","KGB","KBB"),IF(AND(_xlfn.IFNA(VLOOKUP(L2327,Wip!K:M,3,0),"")="Y",Q2327="MTCAPPLYCONF"),"On Hold",IF(W2327="","KGB","KBB"))))</f>
        <v>KGB</v>
      </c>
      <c r="B2327" s="65" t="str">
        <f>IF(A2327="on hold", "on hold",
 IF(A2327="KGB", "Standard Shipment",
  IF(IFERROR(IFERROR(VLOOKUP(L2327, List!D:J, 7, 0), VLOOKUP(L2327&amp;"", List!D:J, 7, 0)), 0)=0,
   IF(IFERROR(IFERROR(VLOOKUP(L2327, 'CND List'!$A:$C, 3, 0), VLOOKUP(L2327&amp;"", 'CND List'!$A:$C, 3, 0)), 0)=0,
    IF(A2327="KBB", "-", ""),
    IFERROR(VLOOKUP(L2327, 'CND List'!$A:$C, 3, 0), VLOOKUP(L2327&amp;"", 'CND List'!$A:$C, 3, 0))
   ),
   IFERROR(VLOOKUP(L2327, List!D:J, 7, 0), VLOOKUP(L2327&amp;"", List!D:J, 7, 0))
  )
 )
)</f>
        <v>Standard Shipment</v>
      </c>
      <c r="C2327" s="66" t="str">
        <f t="shared" si="37"/>
        <v>Standard Shipment</v>
      </c>
      <c r="D2327" s="67" t="str">
        <f ca="1">IF(C2327="Local Scrap","Closed",IFERROR(IF(A2327="kgb","Closed",IF(MID(C2327,5,1)="Q","Closed",LOOKUP(TODAY()-W2327, {0,31,91,181,366}, {"0-30天","31-90天","91-180天","181-365天","365天以上"}))), LOOKUP(TODAY()-Z2327, {0,31,91,181,366}, {"0-30天","31-90天","91-180天","181-365天","365天以上"})))</f>
        <v>Closed</v>
      </c>
      <c r="E2327" s="67" t="str" cm="1">
        <f t="array" ref="E2327">IF(A2327&lt;&gt;"kbb", "", IF(IFERROR(VALUE(V2327), 0)=MAX(INDEX(($A$2:$A$4929="kbb")*($L$2:$L$4929=L2327)*IFERROR(VALUE($V$2:$V$4929), 0), 0)), "最新", "歷史重複"))</f>
        <v/>
      </c>
      <c r="F2327" t="s">
        <v>10344</v>
      </c>
      <c r="G2327" t="s">
        <v>29</v>
      </c>
      <c r="H2327" t="s">
        <v>30</v>
      </c>
      <c r="I2327" t="s">
        <v>6154</v>
      </c>
      <c r="J2327" t="s">
        <v>10345</v>
      </c>
      <c r="K2327" t="s">
        <v>10346</v>
      </c>
      <c r="L2327" t="s">
        <v>10381</v>
      </c>
      <c r="M2327" t="s">
        <v>3149</v>
      </c>
      <c r="N2327" t="s">
        <v>1321</v>
      </c>
      <c r="O2327" t="s">
        <v>37</v>
      </c>
      <c r="P2327" t="s">
        <v>10382</v>
      </c>
      <c r="Q2327" t="s">
        <v>38</v>
      </c>
      <c r="R2327" t="s">
        <v>1881</v>
      </c>
      <c r="S2327" t="s">
        <v>10358</v>
      </c>
      <c r="T2327" t="s">
        <v>10383</v>
      </c>
      <c r="U2327" t="s">
        <v>9149</v>
      </c>
      <c r="V2327" t="s">
        <v>9149</v>
      </c>
      <c r="W2327" t="s">
        <v>37</v>
      </c>
      <c r="X2327" t="s">
        <v>37</v>
      </c>
      <c r="Y2327" t="s">
        <v>37</v>
      </c>
      <c r="Z2327" t="s">
        <v>10384</v>
      </c>
      <c r="AA2327" t="s">
        <v>44</v>
      </c>
      <c r="AB2327" t="s">
        <v>44</v>
      </c>
      <c r="AC2327" t="s">
        <v>45</v>
      </c>
      <c r="AD2327" t="s">
        <v>1288</v>
      </c>
      <c r="AE2327" t="s">
        <v>9155</v>
      </c>
      <c r="AF2327" t="s">
        <v>4994</v>
      </c>
      <c r="AG2327">
        <v>622400</v>
      </c>
      <c r="AH2327">
        <v>7.4</v>
      </c>
      <c r="AI2327">
        <v>7.4</v>
      </c>
    </row>
    <row r="2328" spans="1:35" ht="16.850000000000001" customHeight="1">
      <c r="A2328" s="65" t="str">
        <f>IF(L2328="","",IF(COUNTIF(Wip!K:K,L2328)=0,IF(W2328="","KGB","KBB"),IF(AND(_xlfn.IFNA(VLOOKUP(L2328,Wip!K:M,3,0),"")="Y",Q2328="MTCAPPLYCONF"),"On Hold",IF(W2328="","KGB","KBB"))))</f>
        <v>On Hold</v>
      </c>
      <c r="B2328" s="65" t="str">
        <f>IF(A2328="on hold", "on hold",
 IF(A2328="KGB", "Standard Shipment",
  IF(IFERROR(IFERROR(VLOOKUP(L2328, List!D:J, 7, 0), VLOOKUP(L2328&amp;"", List!D:J, 7, 0)), 0)=0,
   IF(IFERROR(IFERROR(VLOOKUP(L2328, 'CND List'!$A:$C, 3, 0), VLOOKUP(L2328&amp;"", 'CND List'!$A:$C, 3, 0)), 0)=0,
    IF(A2328="KBB", "-", ""),
    IFERROR(VLOOKUP(L2328, 'CND List'!$A:$C, 3, 0), VLOOKUP(L2328&amp;"", 'CND List'!$A:$C, 3, 0))
   ),
   IFERROR(VLOOKUP(L2328, List!D:J, 7, 0), VLOOKUP(L2328&amp;"", List!D:J, 7, 0))
  )
 )
)</f>
        <v>on hold</v>
      </c>
      <c r="C2328" s="66" t="str">
        <f t="shared" si="37"/>
        <v>on hold</v>
      </c>
      <c r="D2328" s="67" t="str">
        <f ca="1">IF(C2328="Local Scrap","Closed",IFERROR(IF(A2328="kgb","Closed",IF(MID(C2328,5,1)="Q","Closed",LOOKUP(TODAY()-W2328, {0,31,91,181,366}, {"0-30天","31-90天","91-180天","181-365天","365天以上"}))), LOOKUP(TODAY()-Z2328, {0,31,91,181,366}, {"0-30天","31-90天","91-180天","181-365天","365天以上"})))</f>
        <v>91-180天</v>
      </c>
      <c r="E2328" s="67" t="str" cm="1">
        <f t="array" ref="E2328">IF(A2328&lt;&gt;"kbb", "", IF(IFERROR(VALUE(V2328), 0)=MAX(INDEX(($A$2:$A$4929="kbb")*($L$2:$L$4929=L2328)*IFERROR(VALUE($V$2:$V$4929), 0), 0)), "最新", "歷史重複"))</f>
        <v/>
      </c>
      <c r="F2328" t="s">
        <v>10344</v>
      </c>
      <c r="G2328" t="s">
        <v>29</v>
      </c>
      <c r="H2328" t="s">
        <v>30</v>
      </c>
      <c r="I2328" t="s">
        <v>6154</v>
      </c>
      <c r="J2328" t="s">
        <v>10345</v>
      </c>
      <c r="K2328" t="s">
        <v>10346</v>
      </c>
      <c r="L2328" t="s">
        <v>10385</v>
      </c>
      <c r="M2328" t="s">
        <v>1527</v>
      </c>
      <c r="N2328" t="s">
        <v>1528</v>
      </c>
      <c r="O2328" t="s">
        <v>37</v>
      </c>
      <c r="P2328" t="s">
        <v>10385</v>
      </c>
      <c r="Q2328" t="s">
        <v>2309</v>
      </c>
      <c r="R2328" t="s">
        <v>1881</v>
      </c>
      <c r="S2328" t="s">
        <v>10348</v>
      </c>
      <c r="T2328" t="s">
        <v>37</v>
      </c>
      <c r="U2328" t="s">
        <v>37</v>
      </c>
      <c r="V2328" t="s">
        <v>37</v>
      </c>
      <c r="W2328" t="s">
        <v>37</v>
      </c>
      <c r="X2328" t="s">
        <v>37</v>
      </c>
      <c r="Y2328" t="s">
        <v>37</v>
      </c>
      <c r="Z2328" t="s">
        <v>10386</v>
      </c>
      <c r="AA2328" t="s">
        <v>44</v>
      </c>
      <c r="AB2328" t="s">
        <v>44</v>
      </c>
      <c r="AC2328" t="s">
        <v>45</v>
      </c>
      <c r="AD2328" t="s">
        <v>1532</v>
      </c>
      <c r="AE2328" t="s">
        <v>37</v>
      </c>
      <c r="AF2328" t="s">
        <v>37</v>
      </c>
      <c r="AG2328" t="s">
        <v>37</v>
      </c>
      <c r="AH2328" t="s">
        <v>37</v>
      </c>
      <c r="AI2328" t="s">
        <v>37</v>
      </c>
    </row>
    <row r="2329" spans="1:35" ht="16.850000000000001" customHeight="1">
      <c r="A2329" s="65" t="str">
        <f>IF(L2329="","",IF(COUNTIF(Wip!K:K,L2329)=0,IF(W2329="","KGB","KBB"),IF(AND(_xlfn.IFNA(VLOOKUP(L2329,Wip!K:M,3,0),"")="Y",Q2329="MTCAPPLYCONF"),"On Hold",IF(W2329="","KGB","KBB"))))</f>
        <v>KGB</v>
      </c>
      <c r="B2329" s="65" t="str">
        <f>IF(A2329="on hold", "on hold",
 IF(A2329="KGB", "Standard Shipment",
  IF(IFERROR(IFERROR(VLOOKUP(L2329, List!D:J, 7, 0), VLOOKUP(L2329&amp;"", List!D:J, 7, 0)), 0)=0,
   IF(IFERROR(IFERROR(VLOOKUP(L2329, 'CND List'!$A:$C, 3, 0), VLOOKUP(L2329&amp;"", 'CND List'!$A:$C, 3, 0)), 0)=0,
    IF(A2329="KBB", "-", ""),
    IFERROR(VLOOKUP(L2329, 'CND List'!$A:$C, 3, 0), VLOOKUP(L2329&amp;"", 'CND List'!$A:$C, 3, 0))
   ),
   IFERROR(VLOOKUP(L2329, List!D:J, 7, 0), VLOOKUP(L2329&amp;"", List!D:J, 7, 0))
  )
 )
)</f>
        <v>Standard Shipment</v>
      </c>
      <c r="C2329" s="66" t="str">
        <f t="shared" si="37"/>
        <v>Standard Shipment</v>
      </c>
      <c r="D2329" s="67" t="str">
        <f ca="1">IF(C2329="Local Scrap","Closed",IFERROR(IF(A2329="kgb","Closed",IF(MID(C2329,5,1)="Q","Closed",LOOKUP(TODAY()-W2329, {0,31,91,181,366}, {"0-30天","31-90天","91-180天","181-365天","365天以上"}))), LOOKUP(TODAY()-Z2329, {0,31,91,181,366}, {"0-30天","31-90天","91-180天","181-365天","365天以上"})))</f>
        <v>Closed</v>
      </c>
      <c r="E2329" s="67" t="str" cm="1">
        <f t="array" ref="E2329">IF(A2329&lt;&gt;"kbb", "", IF(IFERROR(VALUE(V2329), 0)=MAX(INDEX(($A$2:$A$4929="kbb")*($L$2:$L$4929=L2329)*IFERROR(VALUE($V$2:$V$4929), 0), 0)), "最新", "歷史重複"))</f>
        <v/>
      </c>
      <c r="F2329" t="s">
        <v>10344</v>
      </c>
      <c r="G2329" t="s">
        <v>29</v>
      </c>
      <c r="H2329" t="s">
        <v>30</v>
      </c>
      <c r="I2329" t="s">
        <v>6154</v>
      </c>
      <c r="J2329" t="s">
        <v>10345</v>
      </c>
      <c r="K2329" t="s">
        <v>10346</v>
      </c>
      <c r="L2329" t="s">
        <v>10387</v>
      </c>
      <c r="M2329" t="s">
        <v>8291</v>
      </c>
      <c r="N2329" t="s">
        <v>1570</v>
      </c>
      <c r="O2329" t="s">
        <v>37</v>
      </c>
      <c r="P2329" t="s">
        <v>10388</v>
      </c>
      <c r="Q2329" t="s">
        <v>38</v>
      </c>
      <c r="R2329" t="s">
        <v>1881</v>
      </c>
      <c r="S2329" t="s">
        <v>10348</v>
      </c>
      <c r="T2329" t="s">
        <v>10389</v>
      </c>
      <c r="U2329" t="s">
        <v>9149</v>
      </c>
      <c r="V2329" t="s">
        <v>9149</v>
      </c>
      <c r="W2329" t="s">
        <v>37</v>
      </c>
      <c r="X2329" t="s">
        <v>37</v>
      </c>
      <c r="Y2329" t="s">
        <v>37</v>
      </c>
      <c r="Z2329" t="s">
        <v>10390</v>
      </c>
      <c r="AA2329" t="s">
        <v>44</v>
      </c>
      <c r="AB2329" t="s">
        <v>44</v>
      </c>
      <c r="AC2329" t="s">
        <v>45</v>
      </c>
      <c r="AD2329" t="s">
        <v>1532</v>
      </c>
      <c r="AE2329" t="s">
        <v>9151</v>
      </c>
      <c r="AF2329" t="s">
        <v>2220</v>
      </c>
      <c r="AG2329">
        <v>622400</v>
      </c>
      <c r="AH2329">
        <v>6</v>
      </c>
      <c r="AI2329">
        <v>6</v>
      </c>
    </row>
    <row r="2330" spans="1:35" ht="16.850000000000001" customHeight="1">
      <c r="A2330" s="65" t="str">
        <f>IF(L2330="","",IF(COUNTIF(Wip!K:K,L2330)=0,IF(W2330="","KGB","KBB"),IF(AND(_xlfn.IFNA(VLOOKUP(L2330,Wip!K:M,3,0),"")="Y",Q2330="MTCAPPLYCONF"),"On Hold",IF(W2330="","KGB","KBB"))))</f>
        <v>KGB</v>
      </c>
      <c r="B2330" s="65" t="str">
        <f>IF(A2330="on hold", "on hold",
 IF(A2330="KGB", "Standard Shipment",
  IF(IFERROR(IFERROR(VLOOKUP(L2330, List!D:J, 7, 0), VLOOKUP(L2330&amp;"", List!D:J, 7, 0)), 0)=0,
   IF(IFERROR(IFERROR(VLOOKUP(L2330, 'CND List'!$A:$C, 3, 0), VLOOKUP(L2330&amp;"", 'CND List'!$A:$C, 3, 0)), 0)=0,
    IF(A2330="KBB", "-", ""),
    IFERROR(VLOOKUP(L2330, 'CND List'!$A:$C, 3, 0), VLOOKUP(L2330&amp;"", 'CND List'!$A:$C, 3, 0))
   ),
   IFERROR(VLOOKUP(L2330, List!D:J, 7, 0), VLOOKUP(L2330&amp;"", List!D:J, 7, 0))
  )
 )
)</f>
        <v>Standard Shipment</v>
      </c>
      <c r="C2330" s="66" t="str">
        <f t="shared" si="37"/>
        <v>Standard Shipment</v>
      </c>
      <c r="D2330" s="67" t="str">
        <f ca="1">IF(C2330="Local Scrap","Closed",IFERROR(IF(A2330="kgb","Closed",IF(MID(C2330,5,1)="Q","Closed",LOOKUP(TODAY()-W2330, {0,31,91,181,366}, {"0-30天","31-90天","91-180天","181-365天","365天以上"}))), LOOKUP(TODAY()-Z2330, {0,31,91,181,366}, {"0-30天","31-90天","91-180天","181-365天","365天以上"})))</f>
        <v>Closed</v>
      </c>
      <c r="E2330" s="67" t="str" cm="1">
        <f t="array" ref="E2330">IF(A2330&lt;&gt;"kbb", "", IF(IFERROR(VALUE(V2330), 0)=MAX(INDEX(($A$2:$A$4929="kbb")*($L$2:$L$4929=L2330)*IFERROR(VALUE($V$2:$V$4929), 0), 0)), "最新", "歷史重複"))</f>
        <v/>
      </c>
      <c r="F2330" t="s">
        <v>10391</v>
      </c>
      <c r="G2330" t="s">
        <v>29</v>
      </c>
      <c r="H2330" t="s">
        <v>30</v>
      </c>
      <c r="I2330" t="s">
        <v>6154</v>
      </c>
      <c r="J2330" t="s">
        <v>10392</v>
      </c>
      <c r="K2330" t="s">
        <v>10393</v>
      </c>
      <c r="L2330" t="s">
        <v>10394</v>
      </c>
      <c r="M2330" t="s">
        <v>5010</v>
      </c>
      <c r="N2330" t="s">
        <v>1411</v>
      </c>
      <c r="O2330" t="s">
        <v>37</v>
      </c>
      <c r="P2330" t="s">
        <v>10395</v>
      </c>
      <c r="Q2330" t="s">
        <v>38</v>
      </c>
      <c r="R2330" t="s">
        <v>1881</v>
      </c>
      <c r="S2330" t="s">
        <v>10396</v>
      </c>
      <c r="T2330" t="s">
        <v>10397</v>
      </c>
      <c r="U2330" t="s">
        <v>10398</v>
      </c>
      <c r="V2330" t="s">
        <v>10398</v>
      </c>
      <c r="W2330" t="s">
        <v>37</v>
      </c>
      <c r="X2330" t="s">
        <v>37</v>
      </c>
      <c r="Y2330" t="s">
        <v>37</v>
      </c>
      <c r="Z2330" t="s">
        <v>10399</v>
      </c>
      <c r="AA2330" t="s">
        <v>44</v>
      </c>
      <c r="AB2330" t="s">
        <v>44</v>
      </c>
      <c r="AC2330" t="s">
        <v>45</v>
      </c>
      <c r="AD2330" t="s">
        <v>1257</v>
      </c>
      <c r="AE2330" t="s">
        <v>10400</v>
      </c>
      <c r="AF2330" t="s">
        <v>1918</v>
      </c>
      <c r="AG2330">
        <v>622477</v>
      </c>
      <c r="AH2330">
        <v>7.6</v>
      </c>
      <c r="AI2330">
        <v>7.6</v>
      </c>
    </row>
    <row r="2331" spans="1:35" ht="16.850000000000001" customHeight="1">
      <c r="A2331" s="65" t="str">
        <f>IF(L2331="","",IF(COUNTIF(Wip!K:K,L2331)=0,IF(W2331="","KGB","KBB"),IF(AND(_xlfn.IFNA(VLOOKUP(L2331,Wip!K:M,3,0),"")="Y",Q2331="MTCAPPLYCONF"),"On Hold",IF(W2331="","KGB","KBB"))))</f>
        <v>KGB</v>
      </c>
      <c r="B2331" s="65" t="str">
        <f>IF(A2331="on hold", "on hold",
 IF(A2331="KGB", "Standard Shipment",
  IF(IFERROR(IFERROR(VLOOKUP(L2331, List!D:J, 7, 0), VLOOKUP(L2331&amp;"", List!D:J, 7, 0)), 0)=0,
   IF(IFERROR(IFERROR(VLOOKUP(L2331, 'CND List'!$A:$C, 3, 0), VLOOKUP(L2331&amp;"", 'CND List'!$A:$C, 3, 0)), 0)=0,
    IF(A2331="KBB", "-", ""),
    IFERROR(VLOOKUP(L2331, 'CND List'!$A:$C, 3, 0), VLOOKUP(L2331&amp;"", 'CND List'!$A:$C, 3, 0))
   ),
   IFERROR(VLOOKUP(L2331, List!D:J, 7, 0), VLOOKUP(L2331&amp;"", List!D:J, 7, 0))
  )
 )
)</f>
        <v>Standard Shipment</v>
      </c>
      <c r="C2331" s="66" t="str">
        <f t="shared" si="37"/>
        <v>Standard Shipment</v>
      </c>
      <c r="D2331" s="67" t="str">
        <f ca="1">IF(C2331="Local Scrap","Closed",IFERROR(IF(A2331="kgb","Closed",IF(MID(C2331,5,1)="Q","Closed",LOOKUP(TODAY()-W2331, {0,31,91,181,366}, {"0-30天","31-90天","91-180天","181-365天","365天以上"}))), LOOKUP(TODAY()-Z2331, {0,31,91,181,366}, {"0-30天","31-90天","91-180天","181-365天","365天以上"})))</f>
        <v>Closed</v>
      </c>
      <c r="E2331" s="67" t="str" cm="1">
        <f t="array" ref="E2331">IF(A2331&lt;&gt;"kbb", "", IF(IFERROR(VALUE(V2331), 0)=MAX(INDEX(($A$2:$A$4929="kbb")*($L$2:$L$4929=L2331)*IFERROR(VALUE($V$2:$V$4929), 0), 0)), "最新", "歷史重複"))</f>
        <v/>
      </c>
      <c r="F2331" t="s">
        <v>10391</v>
      </c>
      <c r="G2331" t="s">
        <v>29</v>
      </c>
      <c r="H2331" t="s">
        <v>30</v>
      </c>
      <c r="I2331" t="s">
        <v>6154</v>
      </c>
      <c r="J2331" t="s">
        <v>10392</v>
      </c>
      <c r="K2331" t="s">
        <v>10393</v>
      </c>
      <c r="L2331" t="s">
        <v>10401</v>
      </c>
      <c r="M2331" t="s">
        <v>2054</v>
      </c>
      <c r="N2331" t="s">
        <v>2055</v>
      </c>
      <c r="O2331" t="s">
        <v>37</v>
      </c>
      <c r="P2331" t="s">
        <v>10402</v>
      </c>
      <c r="Q2331" t="s">
        <v>38</v>
      </c>
      <c r="R2331" t="s">
        <v>1881</v>
      </c>
      <c r="S2331" t="s">
        <v>10396</v>
      </c>
      <c r="T2331" t="s">
        <v>10403</v>
      </c>
      <c r="U2331" t="s">
        <v>10398</v>
      </c>
      <c r="V2331" t="s">
        <v>10398</v>
      </c>
      <c r="W2331" t="s">
        <v>37</v>
      </c>
      <c r="X2331" t="s">
        <v>37</v>
      </c>
      <c r="Y2331" t="s">
        <v>37</v>
      </c>
      <c r="Z2331" t="s">
        <v>10404</v>
      </c>
      <c r="AA2331" t="s">
        <v>44</v>
      </c>
      <c r="AB2331" t="s">
        <v>44</v>
      </c>
      <c r="AC2331" t="s">
        <v>45</v>
      </c>
      <c r="AD2331" t="s">
        <v>1288</v>
      </c>
      <c r="AE2331" t="s">
        <v>10400</v>
      </c>
      <c r="AF2331" t="s">
        <v>2220</v>
      </c>
      <c r="AG2331">
        <v>622477</v>
      </c>
      <c r="AH2331">
        <v>7.7</v>
      </c>
      <c r="AI2331">
        <v>7.7</v>
      </c>
    </row>
    <row r="2332" spans="1:35" ht="16.850000000000001" customHeight="1">
      <c r="A2332" s="65" t="str">
        <f>IF(L2332="","",IF(COUNTIF(Wip!K:K,L2332)=0,IF(W2332="","KGB","KBB"),IF(AND(_xlfn.IFNA(VLOOKUP(L2332,Wip!K:M,3,0),"")="Y",Q2332="MTCAPPLYCONF"),"On Hold",IF(W2332="","KGB","KBB"))))</f>
        <v>KGB</v>
      </c>
      <c r="B2332" s="65" t="str">
        <f>IF(A2332="on hold", "on hold",
 IF(A2332="KGB", "Standard Shipment",
  IF(IFERROR(IFERROR(VLOOKUP(L2332, List!D:J, 7, 0), VLOOKUP(L2332&amp;"", List!D:J, 7, 0)), 0)=0,
   IF(IFERROR(IFERROR(VLOOKUP(L2332, 'CND List'!$A:$C, 3, 0), VLOOKUP(L2332&amp;"", 'CND List'!$A:$C, 3, 0)), 0)=0,
    IF(A2332="KBB", "-", ""),
    IFERROR(VLOOKUP(L2332, 'CND List'!$A:$C, 3, 0), VLOOKUP(L2332&amp;"", 'CND List'!$A:$C, 3, 0))
   ),
   IFERROR(VLOOKUP(L2332, List!D:J, 7, 0), VLOOKUP(L2332&amp;"", List!D:J, 7, 0))
  )
 )
)</f>
        <v>Standard Shipment</v>
      </c>
      <c r="C2332" s="66" t="str">
        <f t="shared" si="37"/>
        <v>Standard Shipment</v>
      </c>
      <c r="D2332" s="67" t="str">
        <f ca="1">IF(C2332="Local Scrap","Closed",IFERROR(IF(A2332="kgb","Closed",IF(MID(C2332,5,1)="Q","Closed",LOOKUP(TODAY()-W2332, {0,31,91,181,366}, {"0-30天","31-90天","91-180天","181-365天","365天以上"}))), LOOKUP(TODAY()-Z2332, {0,31,91,181,366}, {"0-30天","31-90天","91-180天","181-365天","365天以上"})))</f>
        <v>Closed</v>
      </c>
      <c r="E2332" s="67" t="str" cm="1">
        <f t="array" ref="E2332">IF(A2332&lt;&gt;"kbb", "", IF(IFERROR(VALUE(V2332), 0)=MAX(INDEX(($A$2:$A$4929="kbb")*($L$2:$L$4929=L2332)*IFERROR(VALUE($V$2:$V$4929), 0), 0)), "最新", "歷史重複"))</f>
        <v/>
      </c>
      <c r="F2332" t="s">
        <v>10391</v>
      </c>
      <c r="G2332" t="s">
        <v>29</v>
      </c>
      <c r="H2332" t="s">
        <v>30</v>
      </c>
      <c r="I2332" t="s">
        <v>6154</v>
      </c>
      <c r="J2332" t="s">
        <v>10392</v>
      </c>
      <c r="K2332" t="s">
        <v>10393</v>
      </c>
      <c r="L2332" t="s">
        <v>10405</v>
      </c>
      <c r="M2332" t="s">
        <v>4265</v>
      </c>
      <c r="N2332" t="s">
        <v>2055</v>
      </c>
      <c r="O2332" t="s">
        <v>37</v>
      </c>
      <c r="P2332" t="s">
        <v>10406</v>
      </c>
      <c r="Q2332" t="s">
        <v>38</v>
      </c>
      <c r="R2332" t="s">
        <v>1881</v>
      </c>
      <c r="S2332" t="s">
        <v>10396</v>
      </c>
      <c r="T2332" t="s">
        <v>10407</v>
      </c>
      <c r="U2332" t="s">
        <v>10398</v>
      </c>
      <c r="V2332" t="s">
        <v>10398</v>
      </c>
      <c r="W2332" t="s">
        <v>37</v>
      </c>
      <c r="X2332" t="s">
        <v>37</v>
      </c>
      <c r="Y2332" t="s">
        <v>37</v>
      </c>
      <c r="Z2332" t="s">
        <v>10408</v>
      </c>
      <c r="AA2332" t="s">
        <v>44</v>
      </c>
      <c r="AB2332" t="s">
        <v>44</v>
      </c>
      <c r="AC2332" t="s">
        <v>45</v>
      </c>
      <c r="AD2332" t="s">
        <v>1288</v>
      </c>
      <c r="AE2332" t="s">
        <v>10400</v>
      </c>
      <c r="AF2332" t="s">
        <v>2220</v>
      </c>
      <c r="AG2332">
        <v>622477</v>
      </c>
      <c r="AH2332">
        <v>7.7</v>
      </c>
      <c r="AI2332">
        <v>7.7</v>
      </c>
    </row>
    <row r="2333" spans="1:35" ht="16.850000000000001" customHeight="1">
      <c r="A2333" s="65" t="str">
        <f>IF(L2333="","",IF(COUNTIF(Wip!K:K,L2333)=0,IF(W2333="","KGB","KBB"),IF(AND(_xlfn.IFNA(VLOOKUP(L2333,Wip!K:M,3,0),"")="Y",Q2333="MTCAPPLYCONF"),"On Hold",IF(W2333="","KGB","KBB"))))</f>
        <v>KBB</v>
      </c>
      <c r="B2333" s="65">
        <f>IF(A2333="on hold", "on hold",
 IF(A2333="KGB", "Standard Shipment",
  IF(IFERROR(IFERROR(VLOOKUP(L2333, List!D:J, 7, 0), VLOOKUP(L2333&amp;"", List!D:J, 7, 0)), 0)=0,
   IF(IFERROR(IFERROR(VLOOKUP(L2333, 'CND List'!$A:$C, 3, 0), VLOOKUP(L2333&amp;"", 'CND List'!$A:$C, 3, 0)), 0)=0,
    IF(A2333="KBB", "-", ""),
    IFERROR(VLOOKUP(L2333, 'CND List'!$A:$C, 3, 0), VLOOKUP(L2333&amp;"", 'CND List'!$A:$C, 3, 0))
   ),
   IFERROR(VLOOKUP(L2333, List!D:J, 7, 0), VLOOKUP(L2333&amp;"", List!D:J, 7, 0))
  )
 )
)</f>
        <v>46297</v>
      </c>
      <c r="C2333" s="66" t="str">
        <f t="shared" si="37"/>
        <v>2026Q4</v>
      </c>
      <c r="D2333" s="67" t="str">
        <f ca="1">IF(C2333="Local Scrap","Closed",IFERROR(IF(A2333="kgb","Closed",IF(MID(C2333,5,1)="Q","Closed",LOOKUP(TODAY()-W2333, {0,31,91,181,366}, {"0-30天","31-90天","91-180天","181-365天","365天以上"}))), LOOKUP(TODAY()-Z2333, {0,31,91,181,366}, {"0-30天","31-90天","91-180天","181-365天","365天以上"})))</f>
        <v>Closed</v>
      </c>
      <c r="E2333" s="67" t="str" cm="1">
        <f t="array" ref="E2333">IF(A2333&lt;&gt;"kbb", "", IF(IFERROR(VALUE(V2333), 0)=MAX(INDEX(($A$2:$A$4929="kbb")*($L$2:$L$4929=L2333)*IFERROR(VALUE($V$2:$V$4929), 0), 0)), "最新", "歷史重複"))</f>
        <v>最新</v>
      </c>
      <c r="F2333" t="s">
        <v>10391</v>
      </c>
      <c r="G2333" t="s">
        <v>29</v>
      </c>
      <c r="H2333" t="s">
        <v>30</v>
      </c>
      <c r="I2333" t="s">
        <v>6154</v>
      </c>
      <c r="J2333" t="s">
        <v>10392</v>
      </c>
      <c r="K2333" t="s">
        <v>10393</v>
      </c>
      <c r="L2333" t="s">
        <v>10409</v>
      </c>
      <c r="M2333" t="s">
        <v>4265</v>
      </c>
      <c r="N2333" t="s">
        <v>2055</v>
      </c>
      <c r="O2333" t="s">
        <v>37</v>
      </c>
      <c r="P2333" t="s">
        <v>10409</v>
      </c>
      <c r="Q2333" t="s">
        <v>38</v>
      </c>
      <c r="R2333" t="s">
        <v>39</v>
      </c>
      <c r="S2333" t="s">
        <v>10396</v>
      </c>
      <c r="T2333" t="s">
        <v>37</v>
      </c>
      <c r="U2333" t="s">
        <v>37</v>
      </c>
      <c r="V2333" t="s">
        <v>10410</v>
      </c>
      <c r="W2333" t="s">
        <v>517</v>
      </c>
      <c r="X2333" t="s">
        <v>114</v>
      </c>
      <c r="Y2333" t="s">
        <v>518</v>
      </c>
      <c r="Z2333" t="s">
        <v>10411</v>
      </c>
      <c r="AA2333" t="s">
        <v>44</v>
      </c>
      <c r="AB2333" t="s">
        <v>44</v>
      </c>
      <c r="AC2333" t="s">
        <v>117</v>
      </c>
      <c r="AD2333" t="s">
        <v>1288</v>
      </c>
      <c r="AE2333" t="s">
        <v>37</v>
      </c>
      <c r="AF2333" t="s">
        <v>37</v>
      </c>
      <c r="AG2333" t="s">
        <v>37</v>
      </c>
      <c r="AH2333" t="s">
        <v>37</v>
      </c>
      <c r="AI2333" t="s">
        <v>37</v>
      </c>
    </row>
    <row r="2334" spans="1:35" ht="16.850000000000001" customHeight="1">
      <c r="A2334" s="65" t="str">
        <f>IF(L2334="","",IF(COUNTIF(Wip!K:K,L2334)=0,IF(W2334="","KGB","KBB"),IF(AND(_xlfn.IFNA(VLOOKUP(L2334,Wip!K:M,3,0),"")="Y",Q2334="MTCAPPLYCONF"),"On Hold",IF(W2334="","KGB","KBB"))))</f>
        <v>KGB</v>
      </c>
      <c r="B2334" s="65" t="str">
        <f>IF(A2334="on hold", "on hold",
 IF(A2334="KGB", "Standard Shipment",
  IF(IFERROR(IFERROR(VLOOKUP(L2334, List!D:J, 7, 0), VLOOKUP(L2334&amp;"", List!D:J, 7, 0)), 0)=0,
   IF(IFERROR(IFERROR(VLOOKUP(L2334, 'CND List'!$A:$C, 3, 0), VLOOKUP(L2334&amp;"", 'CND List'!$A:$C, 3, 0)), 0)=0,
    IF(A2334="KBB", "-", ""),
    IFERROR(VLOOKUP(L2334, 'CND List'!$A:$C, 3, 0), VLOOKUP(L2334&amp;"", 'CND List'!$A:$C, 3, 0))
   ),
   IFERROR(VLOOKUP(L2334, List!D:J, 7, 0), VLOOKUP(L2334&amp;"", List!D:J, 7, 0))
  )
 )
)</f>
        <v>Standard Shipment</v>
      </c>
      <c r="C2334" s="66" t="str">
        <f t="shared" si="37"/>
        <v>Standard Shipment</v>
      </c>
      <c r="D2334" s="67" t="str">
        <f ca="1">IF(C2334="Local Scrap","Closed",IFERROR(IF(A2334="kgb","Closed",IF(MID(C2334,5,1)="Q","Closed",LOOKUP(TODAY()-W2334, {0,31,91,181,366}, {"0-30天","31-90天","91-180天","181-365天","365天以上"}))), LOOKUP(TODAY()-Z2334, {0,31,91,181,366}, {"0-30天","31-90天","91-180天","181-365天","365天以上"})))</f>
        <v>Closed</v>
      </c>
      <c r="E2334" s="67" t="str" cm="1">
        <f t="array" ref="E2334">IF(A2334&lt;&gt;"kbb", "", IF(IFERROR(VALUE(V2334), 0)=MAX(INDEX(($A$2:$A$4929="kbb")*($L$2:$L$4929=L2334)*IFERROR(VALUE($V$2:$V$4929), 0), 0)), "最新", "歷史重複"))</f>
        <v/>
      </c>
      <c r="F2334" t="s">
        <v>10391</v>
      </c>
      <c r="G2334" t="s">
        <v>29</v>
      </c>
      <c r="H2334" t="s">
        <v>30</v>
      </c>
      <c r="I2334" t="s">
        <v>6154</v>
      </c>
      <c r="J2334" t="s">
        <v>10392</v>
      </c>
      <c r="K2334" t="s">
        <v>10393</v>
      </c>
      <c r="L2334" t="s">
        <v>10412</v>
      </c>
      <c r="M2334" t="s">
        <v>9371</v>
      </c>
      <c r="N2334" t="s">
        <v>9372</v>
      </c>
      <c r="O2334" t="s">
        <v>37</v>
      </c>
      <c r="P2334" t="s">
        <v>10413</v>
      </c>
      <c r="Q2334" t="s">
        <v>38</v>
      </c>
      <c r="R2334" t="s">
        <v>1881</v>
      </c>
      <c r="S2334" t="s">
        <v>10396</v>
      </c>
      <c r="T2334" t="s">
        <v>10414</v>
      </c>
      <c r="U2334" t="s">
        <v>9198</v>
      </c>
      <c r="V2334" t="s">
        <v>9198</v>
      </c>
      <c r="W2334" t="s">
        <v>37</v>
      </c>
      <c r="X2334" t="s">
        <v>37</v>
      </c>
      <c r="Y2334" t="s">
        <v>37</v>
      </c>
      <c r="Z2334" t="s">
        <v>10415</v>
      </c>
      <c r="AA2334" t="s">
        <v>44</v>
      </c>
      <c r="AB2334" t="s">
        <v>44</v>
      </c>
      <c r="AC2334" t="s">
        <v>45</v>
      </c>
      <c r="AD2334" t="s">
        <v>1532</v>
      </c>
      <c r="AE2334" t="s">
        <v>9200</v>
      </c>
      <c r="AF2334" t="s">
        <v>4852</v>
      </c>
      <c r="AG2334">
        <v>622501</v>
      </c>
      <c r="AH2334">
        <v>6.4</v>
      </c>
      <c r="AI2334">
        <v>6.4</v>
      </c>
    </row>
    <row r="2335" spans="1:35" ht="16.850000000000001" customHeight="1">
      <c r="A2335" s="65" t="str">
        <f>IF(L2335="","",IF(COUNTIF(Wip!K:K,L2335)=0,IF(W2335="","KGB","KBB"),IF(AND(_xlfn.IFNA(VLOOKUP(L2335,Wip!K:M,3,0),"")="Y",Q2335="MTCAPPLYCONF"),"On Hold",IF(W2335="","KGB","KBB"))))</f>
        <v>KGB</v>
      </c>
      <c r="B2335" s="65" t="str">
        <f>IF(A2335="on hold", "on hold",
 IF(A2335="KGB", "Standard Shipment",
  IF(IFERROR(IFERROR(VLOOKUP(L2335, List!D:J, 7, 0), VLOOKUP(L2335&amp;"", List!D:J, 7, 0)), 0)=0,
   IF(IFERROR(IFERROR(VLOOKUP(L2335, 'CND List'!$A:$C, 3, 0), VLOOKUP(L2335&amp;"", 'CND List'!$A:$C, 3, 0)), 0)=0,
    IF(A2335="KBB", "-", ""),
    IFERROR(VLOOKUP(L2335, 'CND List'!$A:$C, 3, 0), VLOOKUP(L2335&amp;"", 'CND List'!$A:$C, 3, 0))
   ),
   IFERROR(VLOOKUP(L2335, List!D:J, 7, 0), VLOOKUP(L2335&amp;"", List!D:J, 7, 0))
  )
 )
)</f>
        <v>Standard Shipment</v>
      </c>
      <c r="C2335" s="66" t="str">
        <f t="shared" si="37"/>
        <v>Standard Shipment</v>
      </c>
      <c r="D2335" s="67" t="str">
        <f ca="1">IF(C2335="Local Scrap","Closed",IFERROR(IF(A2335="kgb","Closed",IF(MID(C2335,5,1)="Q","Closed",LOOKUP(TODAY()-W2335, {0,31,91,181,366}, {"0-30天","31-90天","91-180天","181-365天","365天以上"}))), LOOKUP(TODAY()-Z2335, {0,31,91,181,366}, {"0-30天","31-90天","91-180天","181-365天","365天以上"})))</f>
        <v>Closed</v>
      </c>
      <c r="E2335" s="67" t="str" cm="1">
        <f t="array" ref="E2335">IF(A2335&lt;&gt;"kbb", "", IF(IFERROR(VALUE(V2335), 0)=MAX(INDEX(($A$2:$A$4929="kbb")*($L$2:$L$4929=L2335)*IFERROR(VALUE($V$2:$V$4929), 0), 0)), "最新", "歷史重複"))</f>
        <v/>
      </c>
      <c r="F2335" t="s">
        <v>10391</v>
      </c>
      <c r="G2335" t="s">
        <v>29</v>
      </c>
      <c r="H2335" t="s">
        <v>30</v>
      </c>
      <c r="I2335" t="s">
        <v>6154</v>
      </c>
      <c r="J2335" t="s">
        <v>10392</v>
      </c>
      <c r="K2335" t="s">
        <v>10393</v>
      </c>
      <c r="L2335" t="s">
        <v>10416</v>
      </c>
      <c r="M2335" t="s">
        <v>9610</v>
      </c>
      <c r="N2335" t="s">
        <v>3310</v>
      </c>
      <c r="O2335" t="s">
        <v>37</v>
      </c>
      <c r="P2335" t="s">
        <v>10417</v>
      </c>
      <c r="Q2335" t="s">
        <v>38</v>
      </c>
      <c r="R2335" t="s">
        <v>1881</v>
      </c>
      <c r="S2335" t="s">
        <v>10396</v>
      </c>
      <c r="T2335" t="s">
        <v>10418</v>
      </c>
      <c r="U2335" t="s">
        <v>10398</v>
      </c>
      <c r="V2335" t="s">
        <v>10398</v>
      </c>
      <c r="W2335" t="s">
        <v>37</v>
      </c>
      <c r="X2335" t="s">
        <v>37</v>
      </c>
      <c r="Y2335" t="s">
        <v>37</v>
      </c>
      <c r="Z2335" t="s">
        <v>10419</v>
      </c>
      <c r="AA2335" t="s">
        <v>44</v>
      </c>
      <c r="AB2335" t="s">
        <v>44</v>
      </c>
      <c r="AC2335" t="s">
        <v>45</v>
      </c>
      <c r="AD2335" t="s">
        <v>1539</v>
      </c>
      <c r="AE2335" t="s">
        <v>10400</v>
      </c>
      <c r="AF2335" t="s">
        <v>1730</v>
      </c>
      <c r="AG2335">
        <v>622477</v>
      </c>
      <c r="AH2335">
        <v>5</v>
      </c>
      <c r="AI2335">
        <v>5</v>
      </c>
    </row>
    <row r="2336" spans="1:35" ht="16.850000000000001" customHeight="1">
      <c r="A2336" s="65" t="str">
        <f>IF(L2336="","",IF(COUNTIF(Wip!K:K,L2336)=0,IF(W2336="","KGB","KBB"),IF(AND(_xlfn.IFNA(VLOOKUP(L2336,Wip!K:M,3,0),"")="Y",Q2336="MTCAPPLYCONF"),"On Hold",IF(W2336="","KGB","KBB"))))</f>
        <v>KGB</v>
      </c>
      <c r="B2336" s="65" t="str">
        <f>IF(A2336="on hold", "on hold",
 IF(A2336="KGB", "Standard Shipment",
  IF(IFERROR(IFERROR(VLOOKUP(L2336, List!D:J, 7, 0), VLOOKUP(L2336&amp;"", List!D:J, 7, 0)), 0)=0,
   IF(IFERROR(IFERROR(VLOOKUP(L2336, 'CND List'!$A:$C, 3, 0), VLOOKUP(L2336&amp;"", 'CND List'!$A:$C, 3, 0)), 0)=0,
    IF(A2336="KBB", "-", ""),
    IFERROR(VLOOKUP(L2336, 'CND List'!$A:$C, 3, 0), VLOOKUP(L2336&amp;"", 'CND List'!$A:$C, 3, 0))
   ),
   IFERROR(VLOOKUP(L2336, List!D:J, 7, 0), VLOOKUP(L2336&amp;"", List!D:J, 7, 0))
  )
 )
)</f>
        <v>Standard Shipment</v>
      </c>
      <c r="C2336" s="66" t="str">
        <f t="shared" si="37"/>
        <v>Standard Shipment</v>
      </c>
      <c r="D2336" s="67" t="str">
        <f ca="1">IF(C2336="Local Scrap","Closed",IFERROR(IF(A2336="kgb","Closed",IF(MID(C2336,5,1)="Q","Closed",LOOKUP(TODAY()-W2336, {0,31,91,181,366}, {"0-30天","31-90天","91-180天","181-365天","365天以上"}))), LOOKUP(TODAY()-Z2336, {0,31,91,181,366}, {"0-30天","31-90天","91-180天","181-365天","365天以上"})))</f>
        <v>Closed</v>
      </c>
      <c r="E2336" s="67" t="str" cm="1">
        <f t="array" ref="E2336">IF(A2336&lt;&gt;"kbb", "", IF(IFERROR(VALUE(V2336), 0)=MAX(INDEX(($A$2:$A$4929="kbb")*($L$2:$L$4929=L2336)*IFERROR(VALUE($V$2:$V$4929), 0), 0)), "最新", "歷史重複"))</f>
        <v/>
      </c>
      <c r="F2336" t="s">
        <v>10391</v>
      </c>
      <c r="G2336" t="s">
        <v>29</v>
      </c>
      <c r="H2336" t="s">
        <v>30</v>
      </c>
      <c r="I2336" t="s">
        <v>6154</v>
      </c>
      <c r="J2336" t="s">
        <v>10392</v>
      </c>
      <c r="K2336" t="s">
        <v>10393</v>
      </c>
      <c r="L2336" t="s">
        <v>10420</v>
      </c>
      <c r="M2336" t="s">
        <v>1670</v>
      </c>
      <c r="N2336" t="s">
        <v>1671</v>
      </c>
      <c r="O2336" t="s">
        <v>37</v>
      </c>
      <c r="P2336" t="s">
        <v>8697</v>
      </c>
      <c r="Q2336" t="s">
        <v>38</v>
      </c>
      <c r="R2336" t="s">
        <v>1881</v>
      </c>
      <c r="S2336" t="s">
        <v>10396</v>
      </c>
      <c r="T2336" t="s">
        <v>10421</v>
      </c>
      <c r="U2336" t="s">
        <v>10398</v>
      </c>
      <c r="V2336" t="s">
        <v>10398</v>
      </c>
      <c r="W2336" t="s">
        <v>37</v>
      </c>
      <c r="X2336" t="s">
        <v>37</v>
      </c>
      <c r="Y2336" t="s">
        <v>37</v>
      </c>
      <c r="Z2336" t="s">
        <v>10422</v>
      </c>
      <c r="AA2336" t="s">
        <v>44</v>
      </c>
      <c r="AB2336" t="s">
        <v>44</v>
      </c>
      <c r="AC2336" t="s">
        <v>45</v>
      </c>
      <c r="AD2336" t="s">
        <v>1539</v>
      </c>
      <c r="AE2336" t="s">
        <v>10400</v>
      </c>
      <c r="AF2336" t="s">
        <v>1730</v>
      </c>
      <c r="AG2336">
        <v>622477</v>
      </c>
      <c r="AH2336">
        <v>5</v>
      </c>
      <c r="AI2336">
        <v>5</v>
      </c>
    </row>
    <row r="2337" spans="1:35" ht="16.850000000000001" customHeight="1">
      <c r="A2337" s="65" t="str">
        <f>IF(L2337="","",IF(COUNTIF(Wip!K:K,L2337)=0,IF(W2337="","KGB","KBB"),IF(AND(_xlfn.IFNA(VLOOKUP(L2337,Wip!K:M,3,0),"")="Y",Q2337="MTCAPPLYCONF"),"On Hold",IF(W2337="","KGB","KBB"))))</f>
        <v>KGB</v>
      </c>
      <c r="B2337" s="65" t="str">
        <f>IF(A2337="on hold", "on hold",
 IF(A2337="KGB", "Standard Shipment",
  IF(IFERROR(IFERROR(VLOOKUP(L2337, List!D:J, 7, 0), VLOOKUP(L2337&amp;"", List!D:J, 7, 0)), 0)=0,
   IF(IFERROR(IFERROR(VLOOKUP(L2337, 'CND List'!$A:$C, 3, 0), VLOOKUP(L2337&amp;"", 'CND List'!$A:$C, 3, 0)), 0)=0,
    IF(A2337="KBB", "-", ""),
    IFERROR(VLOOKUP(L2337, 'CND List'!$A:$C, 3, 0), VLOOKUP(L2337&amp;"", 'CND List'!$A:$C, 3, 0))
   ),
   IFERROR(VLOOKUP(L2337, List!D:J, 7, 0), VLOOKUP(L2337&amp;"", List!D:J, 7, 0))
  )
 )
)</f>
        <v>Standard Shipment</v>
      </c>
      <c r="C2337" s="66" t="str">
        <f t="shared" si="37"/>
        <v>Standard Shipment</v>
      </c>
      <c r="D2337" s="67" t="str">
        <f ca="1">IF(C2337="Local Scrap","Closed",IFERROR(IF(A2337="kgb","Closed",IF(MID(C2337,5,1)="Q","Closed",LOOKUP(TODAY()-W2337, {0,31,91,181,366}, {"0-30天","31-90天","91-180天","181-365天","365天以上"}))), LOOKUP(TODAY()-Z2337, {0,31,91,181,366}, {"0-30天","31-90天","91-180天","181-365天","365天以上"})))</f>
        <v>Closed</v>
      </c>
      <c r="E2337" s="67" t="str" cm="1">
        <f t="array" ref="E2337">IF(A2337&lt;&gt;"kbb", "", IF(IFERROR(VALUE(V2337), 0)=MAX(INDEX(($A$2:$A$4929="kbb")*($L$2:$L$4929=L2337)*IFERROR(VALUE($V$2:$V$4929), 0), 0)), "最新", "歷史重複"))</f>
        <v/>
      </c>
      <c r="F2337" t="s">
        <v>10391</v>
      </c>
      <c r="G2337" t="s">
        <v>29</v>
      </c>
      <c r="H2337" t="s">
        <v>30</v>
      </c>
      <c r="I2337" t="s">
        <v>6154</v>
      </c>
      <c r="J2337" t="s">
        <v>10392</v>
      </c>
      <c r="K2337" t="s">
        <v>10393</v>
      </c>
      <c r="L2337" t="s">
        <v>10423</v>
      </c>
      <c r="M2337" t="s">
        <v>9371</v>
      </c>
      <c r="N2337" t="s">
        <v>9372</v>
      </c>
      <c r="O2337" t="s">
        <v>37</v>
      </c>
      <c r="P2337" t="s">
        <v>10424</v>
      </c>
      <c r="Q2337" t="s">
        <v>38</v>
      </c>
      <c r="R2337" t="s">
        <v>1881</v>
      </c>
      <c r="S2337" t="s">
        <v>10396</v>
      </c>
      <c r="T2337" t="s">
        <v>10425</v>
      </c>
      <c r="U2337" t="s">
        <v>9159</v>
      </c>
      <c r="V2337" t="s">
        <v>9159</v>
      </c>
      <c r="W2337" t="s">
        <v>37</v>
      </c>
      <c r="X2337" t="s">
        <v>37</v>
      </c>
      <c r="Y2337" t="s">
        <v>37</v>
      </c>
      <c r="Z2337" t="s">
        <v>10426</v>
      </c>
      <c r="AA2337" t="s">
        <v>44</v>
      </c>
      <c r="AB2337" t="s">
        <v>44</v>
      </c>
      <c r="AC2337" t="s">
        <v>45</v>
      </c>
      <c r="AD2337" t="s">
        <v>1532</v>
      </c>
      <c r="AE2337" t="s">
        <v>9161</v>
      </c>
      <c r="AF2337" t="s">
        <v>2526</v>
      </c>
      <c r="AG2337">
        <v>622491</v>
      </c>
      <c r="AH2337">
        <v>6.4</v>
      </c>
      <c r="AI2337">
        <v>6.4</v>
      </c>
    </row>
    <row r="2338" spans="1:35" ht="16.850000000000001" customHeight="1">
      <c r="A2338" s="65" t="str">
        <f>IF(L2338="","",IF(COUNTIF(Wip!K:K,L2338)=0,IF(W2338="","KGB","KBB"),IF(AND(_xlfn.IFNA(VLOOKUP(L2338,Wip!K:M,3,0),"")="Y",Q2338="MTCAPPLYCONF"),"On Hold",IF(W2338="","KGB","KBB"))))</f>
        <v>KBB</v>
      </c>
      <c r="B2338" s="65">
        <f>IF(A2338="on hold", "on hold",
 IF(A2338="KGB", "Standard Shipment",
  IF(IFERROR(IFERROR(VLOOKUP(L2338, List!D:J, 7, 0), VLOOKUP(L2338&amp;"", List!D:J, 7, 0)), 0)=0,
   IF(IFERROR(IFERROR(VLOOKUP(L2338, 'CND List'!$A:$C, 3, 0), VLOOKUP(L2338&amp;"", 'CND List'!$A:$C, 3, 0)), 0)=0,
    IF(A2338="KBB", "-", ""),
    IFERROR(VLOOKUP(L2338, 'CND List'!$A:$C, 3, 0), VLOOKUP(L2338&amp;"", 'CND List'!$A:$C, 3, 0))
   ),
   IFERROR(VLOOKUP(L2338, List!D:J, 7, 0), VLOOKUP(L2338&amp;"", List!D:J, 7, 0))
  )
 )
)</f>
        <v>46281</v>
      </c>
      <c r="C2338" s="66" t="str">
        <f t="shared" si="37"/>
        <v>2026Q3</v>
      </c>
      <c r="D2338" s="67" t="str">
        <f ca="1">IF(C2338="Local Scrap","Closed",IFERROR(IF(A2338="kgb","Closed",IF(MID(C2338,5,1)="Q","Closed",LOOKUP(TODAY()-W2338, {0,31,91,181,366}, {"0-30天","31-90天","91-180天","181-365天","365天以上"}))), LOOKUP(TODAY()-Z2338, {0,31,91,181,366}, {"0-30天","31-90天","91-180天","181-365天","365天以上"})))</f>
        <v>Closed</v>
      </c>
      <c r="E2338" s="67" t="str" cm="1">
        <f t="array" ref="E2338">IF(A2338&lt;&gt;"kbb", "", IF(IFERROR(VALUE(V2338), 0)=MAX(INDEX(($A$2:$A$4929="kbb")*($L$2:$L$4929=L2338)*IFERROR(VALUE($V$2:$V$4929), 0), 0)), "最新", "歷史重複"))</f>
        <v>最新</v>
      </c>
      <c r="F2338" t="s">
        <v>10391</v>
      </c>
      <c r="G2338" t="s">
        <v>29</v>
      </c>
      <c r="H2338" t="s">
        <v>30</v>
      </c>
      <c r="I2338" t="s">
        <v>6154</v>
      </c>
      <c r="J2338" t="s">
        <v>10392</v>
      </c>
      <c r="K2338" t="s">
        <v>10393</v>
      </c>
      <c r="L2338" t="s">
        <v>10427</v>
      </c>
      <c r="M2338" t="s">
        <v>2536</v>
      </c>
      <c r="N2338" t="s">
        <v>1321</v>
      </c>
      <c r="O2338" t="s">
        <v>37</v>
      </c>
      <c r="P2338" t="s">
        <v>10427</v>
      </c>
      <c r="Q2338" t="s">
        <v>38</v>
      </c>
      <c r="R2338" t="s">
        <v>1881</v>
      </c>
      <c r="S2338" t="s">
        <v>10396</v>
      </c>
      <c r="T2338" t="s">
        <v>37</v>
      </c>
      <c r="U2338" t="s">
        <v>37</v>
      </c>
      <c r="V2338" t="s">
        <v>10428</v>
      </c>
      <c r="W2338" t="s">
        <v>2806</v>
      </c>
      <c r="X2338" t="s">
        <v>114</v>
      </c>
      <c r="Y2338" t="s">
        <v>10429</v>
      </c>
      <c r="Z2338" t="s">
        <v>10430</v>
      </c>
      <c r="AA2338" t="s">
        <v>44</v>
      </c>
      <c r="AB2338" t="s">
        <v>44</v>
      </c>
      <c r="AC2338" t="s">
        <v>117</v>
      </c>
      <c r="AD2338" t="s">
        <v>1288</v>
      </c>
      <c r="AE2338" t="s">
        <v>37</v>
      </c>
      <c r="AF2338" t="s">
        <v>37</v>
      </c>
      <c r="AG2338" t="s">
        <v>37</v>
      </c>
      <c r="AH2338" t="s">
        <v>37</v>
      </c>
      <c r="AI2338" t="s">
        <v>37</v>
      </c>
    </row>
    <row r="2339" spans="1:35" ht="16.850000000000001" customHeight="1">
      <c r="A2339" s="65" t="str">
        <f>IF(L2339="","",IF(COUNTIF(Wip!K:K,L2339)=0,IF(W2339="","KGB","KBB"),IF(AND(_xlfn.IFNA(VLOOKUP(L2339,Wip!K:M,3,0),"")="Y",Q2339="MTCAPPLYCONF"),"On Hold",IF(W2339="","KGB","KBB"))))</f>
        <v>KGB</v>
      </c>
      <c r="B2339" s="65" t="str">
        <f>IF(A2339="on hold", "on hold",
 IF(A2339="KGB", "Standard Shipment",
  IF(IFERROR(IFERROR(VLOOKUP(L2339, List!D:J, 7, 0), VLOOKUP(L2339&amp;"", List!D:J, 7, 0)), 0)=0,
   IF(IFERROR(IFERROR(VLOOKUP(L2339, 'CND List'!$A:$C, 3, 0), VLOOKUP(L2339&amp;"", 'CND List'!$A:$C, 3, 0)), 0)=0,
    IF(A2339="KBB", "-", ""),
    IFERROR(VLOOKUP(L2339, 'CND List'!$A:$C, 3, 0), VLOOKUP(L2339&amp;"", 'CND List'!$A:$C, 3, 0))
   ),
   IFERROR(VLOOKUP(L2339, List!D:J, 7, 0), VLOOKUP(L2339&amp;"", List!D:J, 7, 0))
  )
 )
)</f>
        <v>Standard Shipment</v>
      </c>
      <c r="C2339" s="66" t="str">
        <f t="shared" si="37"/>
        <v>Standard Shipment</v>
      </c>
      <c r="D2339" s="67" t="str">
        <f ca="1">IF(C2339="Local Scrap","Closed",IFERROR(IF(A2339="kgb","Closed",IF(MID(C2339,5,1)="Q","Closed",LOOKUP(TODAY()-W2339, {0,31,91,181,366}, {"0-30天","31-90天","91-180天","181-365天","365天以上"}))), LOOKUP(TODAY()-Z2339, {0,31,91,181,366}, {"0-30天","31-90天","91-180天","181-365天","365天以上"})))</f>
        <v>Closed</v>
      </c>
      <c r="E2339" s="67" t="str" cm="1">
        <f t="array" ref="E2339">IF(A2339&lt;&gt;"kbb", "", IF(IFERROR(VALUE(V2339), 0)=MAX(INDEX(($A$2:$A$4929="kbb")*($L$2:$L$4929=L2339)*IFERROR(VALUE($V$2:$V$4929), 0), 0)), "最新", "歷史重複"))</f>
        <v/>
      </c>
      <c r="F2339" t="s">
        <v>10391</v>
      </c>
      <c r="G2339" t="s">
        <v>29</v>
      </c>
      <c r="H2339" t="s">
        <v>30</v>
      </c>
      <c r="I2339" t="s">
        <v>6154</v>
      </c>
      <c r="J2339" t="s">
        <v>10392</v>
      </c>
      <c r="K2339" t="s">
        <v>10393</v>
      </c>
      <c r="L2339" t="s">
        <v>10431</v>
      </c>
      <c r="M2339" t="s">
        <v>4688</v>
      </c>
      <c r="N2339" t="s">
        <v>4689</v>
      </c>
      <c r="O2339" t="s">
        <v>37</v>
      </c>
      <c r="P2339" t="s">
        <v>10432</v>
      </c>
      <c r="Q2339" t="s">
        <v>38</v>
      </c>
      <c r="R2339" t="s">
        <v>1881</v>
      </c>
      <c r="S2339" t="s">
        <v>10433</v>
      </c>
      <c r="T2339" t="s">
        <v>10434</v>
      </c>
      <c r="U2339" t="s">
        <v>10435</v>
      </c>
      <c r="V2339" t="s">
        <v>10435</v>
      </c>
      <c r="W2339" t="s">
        <v>37</v>
      </c>
      <c r="X2339" t="s">
        <v>37</v>
      </c>
      <c r="Y2339" t="s">
        <v>37</v>
      </c>
      <c r="Z2339" t="s">
        <v>10436</v>
      </c>
      <c r="AA2339" t="s">
        <v>44</v>
      </c>
      <c r="AB2339" t="s">
        <v>44</v>
      </c>
      <c r="AC2339" t="s">
        <v>45</v>
      </c>
      <c r="AD2339" t="s">
        <v>1847</v>
      </c>
      <c r="AE2339" t="s">
        <v>10400</v>
      </c>
      <c r="AF2339" t="s">
        <v>2122</v>
      </c>
      <c r="AG2339">
        <v>622477</v>
      </c>
      <c r="AH2339">
        <v>6.6</v>
      </c>
      <c r="AI2339">
        <v>6.6</v>
      </c>
    </row>
    <row r="2340" spans="1:35" ht="16.850000000000001" customHeight="1">
      <c r="A2340" s="65" t="str">
        <f>IF(L2340="","",IF(COUNTIF(Wip!K:K,L2340)=0,IF(W2340="","KGB","KBB"),IF(AND(_xlfn.IFNA(VLOOKUP(L2340,Wip!K:M,3,0),"")="Y",Q2340="MTCAPPLYCONF"),"On Hold",IF(W2340="","KGB","KBB"))))</f>
        <v>KGB</v>
      </c>
      <c r="B2340" s="65" t="str">
        <f>IF(A2340="on hold", "on hold",
 IF(A2340="KGB", "Standard Shipment",
  IF(IFERROR(IFERROR(VLOOKUP(L2340, List!D:J, 7, 0), VLOOKUP(L2340&amp;"", List!D:J, 7, 0)), 0)=0,
   IF(IFERROR(IFERROR(VLOOKUP(L2340, 'CND List'!$A:$C, 3, 0), VLOOKUP(L2340&amp;"", 'CND List'!$A:$C, 3, 0)), 0)=0,
    IF(A2340="KBB", "-", ""),
    IFERROR(VLOOKUP(L2340, 'CND List'!$A:$C, 3, 0), VLOOKUP(L2340&amp;"", 'CND List'!$A:$C, 3, 0))
   ),
   IFERROR(VLOOKUP(L2340, List!D:J, 7, 0), VLOOKUP(L2340&amp;"", List!D:J, 7, 0))
  )
 )
)</f>
        <v>Standard Shipment</v>
      </c>
      <c r="C2340" s="66" t="str">
        <f t="shared" si="37"/>
        <v>Standard Shipment</v>
      </c>
      <c r="D2340" s="67" t="str">
        <f ca="1">IF(C2340="Local Scrap","Closed",IFERROR(IF(A2340="kgb","Closed",IF(MID(C2340,5,1)="Q","Closed",LOOKUP(TODAY()-W2340, {0,31,91,181,366}, {"0-30天","31-90天","91-180天","181-365天","365天以上"}))), LOOKUP(TODAY()-Z2340, {0,31,91,181,366}, {"0-30天","31-90天","91-180天","181-365天","365天以上"})))</f>
        <v>Closed</v>
      </c>
      <c r="E2340" s="67" t="str" cm="1">
        <f t="array" ref="E2340">IF(A2340&lt;&gt;"kbb", "", IF(IFERROR(VALUE(V2340), 0)=MAX(INDEX(($A$2:$A$4929="kbb")*($L$2:$L$4929=L2340)*IFERROR(VALUE($V$2:$V$4929), 0), 0)), "最新", "歷史重複"))</f>
        <v/>
      </c>
      <c r="F2340" t="s">
        <v>10391</v>
      </c>
      <c r="G2340" t="s">
        <v>29</v>
      </c>
      <c r="H2340" t="s">
        <v>30</v>
      </c>
      <c r="I2340" t="s">
        <v>6154</v>
      </c>
      <c r="J2340" t="s">
        <v>10392</v>
      </c>
      <c r="K2340" t="s">
        <v>10393</v>
      </c>
      <c r="L2340" t="s">
        <v>10437</v>
      </c>
      <c r="M2340" t="s">
        <v>4164</v>
      </c>
      <c r="N2340" t="s">
        <v>4165</v>
      </c>
      <c r="O2340" t="s">
        <v>37</v>
      </c>
      <c r="P2340" t="s">
        <v>10438</v>
      </c>
      <c r="Q2340" t="s">
        <v>38</v>
      </c>
      <c r="R2340" t="s">
        <v>53</v>
      </c>
      <c r="S2340" t="s">
        <v>10433</v>
      </c>
      <c r="T2340" t="s">
        <v>10439</v>
      </c>
      <c r="U2340" t="s">
        <v>10440</v>
      </c>
      <c r="V2340" t="s">
        <v>10440</v>
      </c>
      <c r="W2340" t="s">
        <v>37</v>
      </c>
      <c r="X2340" t="s">
        <v>37</v>
      </c>
      <c r="Y2340" t="s">
        <v>37</v>
      </c>
      <c r="Z2340" t="s">
        <v>10441</v>
      </c>
      <c r="AA2340" t="s">
        <v>44</v>
      </c>
      <c r="AB2340" t="s">
        <v>44</v>
      </c>
      <c r="AC2340" t="s">
        <v>45</v>
      </c>
      <c r="AD2340" t="s">
        <v>1532</v>
      </c>
      <c r="AE2340" t="s">
        <v>10442</v>
      </c>
      <c r="AF2340" t="s">
        <v>2526</v>
      </c>
      <c r="AG2340">
        <v>622579</v>
      </c>
      <c r="AH2340">
        <v>6</v>
      </c>
      <c r="AI2340">
        <v>6</v>
      </c>
    </row>
    <row r="2341" spans="1:35" ht="16.850000000000001" customHeight="1">
      <c r="A2341" s="65" t="str">
        <f>IF(L2341="","",IF(COUNTIF(Wip!K:K,L2341)=0,IF(W2341="","KGB","KBB"),IF(AND(_xlfn.IFNA(VLOOKUP(L2341,Wip!K:M,3,0),"")="Y",Q2341="MTCAPPLYCONF"),"On Hold",IF(W2341="","KGB","KBB"))))</f>
        <v>KGB</v>
      </c>
      <c r="B2341" s="65" t="str">
        <f>IF(A2341="on hold", "on hold",
 IF(A2341="KGB", "Standard Shipment",
  IF(IFERROR(IFERROR(VLOOKUP(L2341, List!D:J, 7, 0), VLOOKUP(L2341&amp;"", List!D:J, 7, 0)), 0)=0,
   IF(IFERROR(IFERROR(VLOOKUP(L2341, 'CND List'!$A:$C, 3, 0), VLOOKUP(L2341&amp;"", 'CND List'!$A:$C, 3, 0)), 0)=0,
    IF(A2341="KBB", "-", ""),
    IFERROR(VLOOKUP(L2341, 'CND List'!$A:$C, 3, 0), VLOOKUP(L2341&amp;"", 'CND List'!$A:$C, 3, 0))
   ),
   IFERROR(VLOOKUP(L2341, List!D:J, 7, 0), VLOOKUP(L2341&amp;"", List!D:J, 7, 0))
  )
 )
)</f>
        <v>Standard Shipment</v>
      </c>
      <c r="C2341" s="66" t="str">
        <f t="shared" si="37"/>
        <v>Standard Shipment</v>
      </c>
      <c r="D2341" s="67" t="str">
        <f ca="1">IF(C2341="Local Scrap","Closed",IFERROR(IF(A2341="kgb","Closed",IF(MID(C2341,5,1)="Q","Closed",LOOKUP(TODAY()-W2341, {0,31,91,181,366}, {"0-30天","31-90天","91-180天","181-365天","365天以上"}))), LOOKUP(TODAY()-Z2341, {0,31,91,181,366}, {"0-30天","31-90天","91-180天","181-365天","365天以上"})))</f>
        <v>Closed</v>
      </c>
      <c r="E2341" s="67" t="str" cm="1">
        <f t="array" ref="E2341">IF(A2341&lt;&gt;"kbb", "", IF(IFERROR(VALUE(V2341), 0)=MAX(INDEX(($A$2:$A$4929="kbb")*($L$2:$L$4929=L2341)*IFERROR(VALUE($V$2:$V$4929), 0), 0)), "最新", "歷史重複"))</f>
        <v/>
      </c>
      <c r="F2341" t="s">
        <v>10391</v>
      </c>
      <c r="G2341" t="s">
        <v>29</v>
      </c>
      <c r="H2341" t="s">
        <v>30</v>
      </c>
      <c r="I2341" t="s">
        <v>6154</v>
      </c>
      <c r="J2341" t="s">
        <v>10392</v>
      </c>
      <c r="K2341" t="s">
        <v>10393</v>
      </c>
      <c r="L2341" t="s">
        <v>10443</v>
      </c>
      <c r="M2341" t="s">
        <v>1527</v>
      </c>
      <c r="N2341" t="s">
        <v>1528</v>
      </c>
      <c r="O2341" t="s">
        <v>37</v>
      </c>
      <c r="P2341" t="s">
        <v>10444</v>
      </c>
      <c r="Q2341" t="s">
        <v>38</v>
      </c>
      <c r="R2341" t="s">
        <v>1881</v>
      </c>
      <c r="S2341" t="s">
        <v>10433</v>
      </c>
      <c r="T2341" t="s">
        <v>10445</v>
      </c>
      <c r="U2341" t="s">
        <v>9159</v>
      </c>
      <c r="V2341" t="s">
        <v>9159</v>
      </c>
      <c r="W2341" t="s">
        <v>37</v>
      </c>
      <c r="X2341" t="s">
        <v>37</v>
      </c>
      <c r="Y2341" t="s">
        <v>37</v>
      </c>
      <c r="Z2341" t="s">
        <v>10446</v>
      </c>
      <c r="AA2341" t="s">
        <v>44</v>
      </c>
      <c r="AB2341" t="s">
        <v>44</v>
      </c>
      <c r="AC2341" t="s">
        <v>45</v>
      </c>
      <c r="AD2341" t="s">
        <v>1532</v>
      </c>
      <c r="AE2341" t="s">
        <v>9161</v>
      </c>
      <c r="AF2341" t="s">
        <v>2317</v>
      </c>
      <c r="AG2341">
        <v>622491</v>
      </c>
      <c r="AH2341">
        <v>6.4</v>
      </c>
      <c r="AI2341">
        <v>6.4</v>
      </c>
    </row>
    <row r="2342" spans="1:35" ht="16.850000000000001" customHeight="1">
      <c r="A2342" s="65" t="str">
        <f>IF(L2342="","",IF(COUNTIF(Wip!K:K,L2342)=0,IF(W2342="","KGB","KBB"),IF(AND(_xlfn.IFNA(VLOOKUP(L2342,Wip!K:M,3,0),"")="Y",Q2342="MTCAPPLYCONF"),"On Hold",IF(W2342="","KGB","KBB"))))</f>
        <v>KGB</v>
      </c>
      <c r="B2342" s="65" t="str">
        <f>IF(A2342="on hold", "on hold",
 IF(A2342="KGB", "Standard Shipment",
  IF(IFERROR(IFERROR(VLOOKUP(L2342, List!D:J, 7, 0), VLOOKUP(L2342&amp;"", List!D:J, 7, 0)), 0)=0,
   IF(IFERROR(IFERROR(VLOOKUP(L2342, 'CND List'!$A:$C, 3, 0), VLOOKUP(L2342&amp;"", 'CND List'!$A:$C, 3, 0)), 0)=0,
    IF(A2342="KBB", "-", ""),
    IFERROR(VLOOKUP(L2342, 'CND List'!$A:$C, 3, 0), VLOOKUP(L2342&amp;"", 'CND List'!$A:$C, 3, 0))
   ),
   IFERROR(VLOOKUP(L2342, List!D:J, 7, 0), VLOOKUP(L2342&amp;"", List!D:J, 7, 0))
  )
 )
)</f>
        <v>Standard Shipment</v>
      </c>
      <c r="C2342" s="66" t="str">
        <f t="shared" si="37"/>
        <v>Standard Shipment</v>
      </c>
      <c r="D2342" s="67" t="str">
        <f ca="1">IF(C2342="Local Scrap","Closed",IFERROR(IF(A2342="kgb","Closed",IF(MID(C2342,5,1)="Q","Closed",LOOKUP(TODAY()-W2342, {0,31,91,181,366}, {"0-30天","31-90天","91-180天","181-365天","365天以上"}))), LOOKUP(TODAY()-Z2342, {0,31,91,181,366}, {"0-30天","31-90天","91-180天","181-365天","365天以上"})))</f>
        <v>Closed</v>
      </c>
      <c r="E2342" s="67" t="str" cm="1">
        <f t="array" ref="E2342">IF(A2342&lt;&gt;"kbb", "", IF(IFERROR(VALUE(V2342), 0)=MAX(INDEX(($A$2:$A$4929="kbb")*($L$2:$L$4929=L2342)*IFERROR(VALUE($V$2:$V$4929), 0), 0)), "最新", "歷史重複"))</f>
        <v/>
      </c>
      <c r="F2342" t="s">
        <v>10391</v>
      </c>
      <c r="G2342" t="s">
        <v>29</v>
      </c>
      <c r="H2342" t="s">
        <v>30</v>
      </c>
      <c r="I2342" t="s">
        <v>6154</v>
      </c>
      <c r="J2342" t="s">
        <v>10392</v>
      </c>
      <c r="K2342" t="s">
        <v>10393</v>
      </c>
      <c r="L2342" t="s">
        <v>10447</v>
      </c>
      <c r="M2342" t="s">
        <v>1527</v>
      </c>
      <c r="N2342" t="s">
        <v>1528</v>
      </c>
      <c r="O2342" t="s">
        <v>37</v>
      </c>
      <c r="P2342" t="s">
        <v>10448</v>
      </c>
      <c r="Q2342" t="s">
        <v>38</v>
      </c>
      <c r="R2342" t="s">
        <v>1881</v>
      </c>
      <c r="S2342" t="s">
        <v>10433</v>
      </c>
      <c r="T2342" t="s">
        <v>10449</v>
      </c>
      <c r="U2342" t="s">
        <v>10435</v>
      </c>
      <c r="V2342" t="s">
        <v>10435</v>
      </c>
      <c r="W2342" t="s">
        <v>37</v>
      </c>
      <c r="X2342" t="s">
        <v>37</v>
      </c>
      <c r="Y2342" t="s">
        <v>37</v>
      </c>
      <c r="Z2342" t="s">
        <v>10450</v>
      </c>
      <c r="AA2342" t="s">
        <v>44</v>
      </c>
      <c r="AB2342" t="s">
        <v>44</v>
      </c>
      <c r="AC2342" t="s">
        <v>45</v>
      </c>
      <c r="AD2342" t="s">
        <v>1532</v>
      </c>
      <c r="AE2342" t="s">
        <v>10400</v>
      </c>
      <c r="AF2342" t="s">
        <v>2122</v>
      </c>
      <c r="AG2342">
        <v>622477</v>
      </c>
      <c r="AH2342">
        <v>6.6</v>
      </c>
      <c r="AI2342">
        <v>6.6</v>
      </c>
    </row>
    <row r="2343" spans="1:35" ht="16.850000000000001" customHeight="1">
      <c r="A2343" s="65" t="str">
        <f>IF(L2343="","",IF(COUNTIF(Wip!K:K,L2343)=0,IF(W2343="","KGB","KBB"),IF(AND(_xlfn.IFNA(VLOOKUP(L2343,Wip!K:M,3,0),"")="Y",Q2343="MTCAPPLYCONF"),"On Hold",IF(W2343="","KGB","KBB"))))</f>
        <v>KGB</v>
      </c>
      <c r="B2343" s="65" t="str">
        <f>IF(A2343="on hold", "on hold",
 IF(A2343="KGB", "Standard Shipment",
  IF(IFERROR(IFERROR(VLOOKUP(L2343, List!D:J, 7, 0), VLOOKUP(L2343&amp;"", List!D:J, 7, 0)), 0)=0,
   IF(IFERROR(IFERROR(VLOOKUP(L2343, 'CND List'!$A:$C, 3, 0), VLOOKUP(L2343&amp;"", 'CND List'!$A:$C, 3, 0)), 0)=0,
    IF(A2343="KBB", "-", ""),
    IFERROR(VLOOKUP(L2343, 'CND List'!$A:$C, 3, 0), VLOOKUP(L2343&amp;"", 'CND List'!$A:$C, 3, 0))
   ),
   IFERROR(VLOOKUP(L2343, List!D:J, 7, 0), VLOOKUP(L2343&amp;"", List!D:J, 7, 0))
  )
 )
)</f>
        <v>Standard Shipment</v>
      </c>
      <c r="C2343" s="66" t="str">
        <f t="shared" si="37"/>
        <v>Standard Shipment</v>
      </c>
      <c r="D2343" s="67" t="str">
        <f ca="1">IF(C2343="Local Scrap","Closed",IFERROR(IF(A2343="kgb","Closed",IF(MID(C2343,5,1)="Q","Closed",LOOKUP(TODAY()-W2343, {0,31,91,181,366}, {"0-30天","31-90天","91-180天","181-365天","365天以上"}))), LOOKUP(TODAY()-Z2343, {0,31,91,181,366}, {"0-30天","31-90天","91-180天","181-365天","365天以上"})))</f>
        <v>Closed</v>
      </c>
      <c r="E2343" s="67" t="str" cm="1">
        <f t="array" ref="E2343">IF(A2343&lt;&gt;"kbb", "", IF(IFERROR(VALUE(V2343), 0)=MAX(INDEX(($A$2:$A$4929="kbb")*($L$2:$L$4929=L2343)*IFERROR(VALUE($V$2:$V$4929), 0), 0)), "最新", "歷史重複"))</f>
        <v/>
      </c>
      <c r="F2343" t="s">
        <v>10391</v>
      </c>
      <c r="G2343" t="s">
        <v>29</v>
      </c>
      <c r="H2343" t="s">
        <v>30</v>
      </c>
      <c r="I2343" t="s">
        <v>6154</v>
      </c>
      <c r="J2343" t="s">
        <v>10392</v>
      </c>
      <c r="K2343" t="s">
        <v>10393</v>
      </c>
      <c r="L2343" t="s">
        <v>10451</v>
      </c>
      <c r="M2343" t="s">
        <v>2536</v>
      </c>
      <c r="N2343" t="s">
        <v>1321</v>
      </c>
      <c r="O2343" t="s">
        <v>37</v>
      </c>
      <c r="P2343" t="s">
        <v>10452</v>
      </c>
      <c r="Q2343" t="s">
        <v>38</v>
      </c>
      <c r="R2343" t="s">
        <v>1881</v>
      </c>
      <c r="S2343" t="s">
        <v>10453</v>
      </c>
      <c r="T2343" t="s">
        <v>10454</v>
      </c>
      <c r="U2343" t="s">
        <v>10398</v>
      </c>
      <c r="V2343" t="s">
        <v>10435</v>
      </c>
      <c r="W2343" t="s">
        <v>37</v>
      </c>
      <c r="X2343" t="s">
        <v>37</v>
      </c>
      <c r="Y2343" t="s">
        <v>37</v>
      </c>
      <c r="Z2343" t="s">
        <v>10455</v>
      </c>
      <c r="AA2343" t="s">
        <v>44</v>
      </c>
      <c r="AB2343" t="s">
        <v>44</v>
      </c>
      <c r="AC2343" t="s">
        <v>45</v>
      </c>
      <c r="AD2343" t="s">
        <v>1288</v>
      </c>
      <c r="AE2343" t="s">
        <v>10400</v>
      </c>
      <c r="AF2343" t="s">
        <v>1918</v>
      </c>
      <c r="AG2343">
        <v>622477</v>
      </c>
      <c r="AH2343">
        <v>7.6</v>
      </c>
      <c r="AI2343">
        <v>7.6</v>
      </c>
    </row>
    <row r="2344" spans="1:35" ht="16.850000000000001" customHeight="1">
      <c r="A2344" s="65" t="str">
        <f>IF(L2344="","",IF(COUNTIF(Wip!K:K,L2344)=0,IF(W2344="","KGB","KBB"),IF(AND(_xlfn.IFNA(VLOOKUP(L2344,Wip!K:M,3,0),"")="Y",Q2344="MTCAPPLYCONF"),"On Hold",IF(W2344="","KGB","KBB"))))</f>
        <v>KBB</v>
      </c>
      <c r="B2344" s="65">
        <f>IF(A2344="on hold", "on hold",
 IF(A2344="KGB", "Standard Shipment",
  IF(IFERROR(IFERROR(VLOOKUP(L2344, List!D:J, 7, 0), VLOOKUP(L2344&amp;"", List!D:J, 7, 0)), 0)=0,
   IF(IFERROR(IFERROR(VLOOKUP(L2344, 'CND List'!$A:$C, 3, 0), VLOOKUP(L2344&amp;"", 'CND List'!$A:$C, 3, 0)), 0)=0,
    IF(A2344="KBB", "-", ""),
    IFERROR(VLOOKUP(L2344, 'CND List'!$A:$C, 3, 0), VLOOKUP(L2344&amp;"", 'CND List'!$A:$C, 3, 0))
   ),
   IFERROR(VLOOKUP(L2344, List!D:J, 7, 0), VLOOKUP(L2344&amp;"", List!D:J, 7, 0))
  )
 )
)</f>
        <v>46297</v>
      </c>
      <c r="C2344" s="66" t="str">
        <f t="shared" si="37"/>
        <v>2026Q4</v>
      </c>
      <c r="D2344" s="67" t="str">
        <f ca="1">IF(C2344="Local Scrap","Closed",IFERROR(IF(A2344="kgb","Closed",IF(MID(C2344,5,1)="Q","Closed",LOOKUP(TODAY()-W2344, {0,31,91,181,366}, {"0-30天","31-90天","91-180天","181-365天","365天以上"}))), LOOKUP(TODAY()-Z2344, {0,31,91,181,366}, {"0-30天","31-90天","91-180天","181-365天","365天以上"})))</f>
        <v>Closed</v>
      </c>
      <c r="E2344" s="67" t="str" cm="1">
        <f t="array" ref="E2344">IF(A2344&lt;&gt;"kbb", "", IF(IFERROR(VALUE(V2344), 0)=MAX(INDEX(($A$2:$A$4929="kbb")*($L$2:$L$4929=L2344)*IFERROR(VALUE($V$2:$V$4929), 0), 0)), "最新", "歷史重複"))</f>
        <v>最新</v>
      </c>
      <c r="F2344" t="s">
        <v>10391</v>
      </c>
      <c r="G2344" t="s">
        <v>29</v>
      </c>
      <c r="H2344" t="s">
        <v>30</v>
      </c>
      <c r="I2344" t="s">
        <v>6154</v>
      </c>
      <c r="J2344" t="s">
        <v>10392</v>
      </c>
      <c r="K2344" t="s">
        <v>10393</v>
      </c>
      <c r="L2344" t="s">
        <v>10456</v>
      </c>
      <c r="M2344" t="s">
        <v>3149</v>
      </c>
      <c r="N2344" t="s">
        <v>1321</v>
      </c>
      <c r="O2344" t="s">
        <v>37</v>
      </c>
      <c r="P2344" t="s">
        <v>10456</v>
      </c>
      <c r="Q2344" t="s">
        <v>38</v>
      </c>
      <c r="R2344" t="s">
        <v>39</v>
      </c>
      <c r="S2344" t="s">
        <v>10453</v>
      </c>
      <c r="T2344" t="s">
        <v>37</v>
      </c>
      <c r="U2344" t="s">
        <v>37</v>
      </c>
      <c r="V2344" t="s">
        <v>10457</v>
      </c>
      <c r="W2344" t="s">
        <v>517</v>
      </c>
      <c r="X2344" t="s">
        <v>114</v>
      </c>
      <c r="Y2344" t="s">
        <v>518</v>
      </c>
      <c r="Z2344" t="s">
        <v>10458</v>
      </c>
      <c r="AA2344" t="s">
        <v>44</v>
      </c>
      <c r="AB2344" t="s">
        <v>44</v>
      </c>
      <c r="AC2344" t="s">
        <v>117</v>
      </c>
      <c r="AD2344" t="s">
        <v>1288</v>
      </c>
      <c r="AE2344" t="s">
        <v>37</v>
      </c>
      <c r="AF2344" t="s">
        <v>37</v>
      </c>
      <c r="AG2344" t="s">
        <v>37</v>
      </c>
      <c r="AH2344" t="s">
        <v>37</v>
      </c>
      <c r="AI2344" t="s">
        <v>37</v>
      </c>
    </row>
    <row r="2345" spans="1:35" ht="16.850000000000001" customHeight="1">
      <c r="A2345" s="65" t="str">
        <f>IF(L2345="","",IF(COUNTIF(Wip!K:K,L2345)=0,IF(W2345="","KGB","KBB"),IF(AND(_xlfn.IFNA(VLOOKUP(L2345,Wip!K:M,3,0),"")="Y",Q2345="MTCAPPLYCONF"),"On Hold",IF(W2345="","KGB","KBB"))))</f>
        <v>KGB</v>
      </c>
      <c r="B2345" s="65" t="str">
        <f>IF(A2345="on hold", "on hold",
 IF(A2345="KGB", "Standard Shipment",
  IF(IFERROR(IFERROR(VLOOKUP(L2345, List!D:J, 7, 0), VLOOKUP(L2345&amp;"", List!D:J, 7, 0)), 0)=0,
   IF(IFERROR(IFERROR(VLOOKUP(L2345, 'CND List'!$A:$C, 3, 0), VLOOKUP(L2345&amp;"", 'CND List'!$A:$C, 3, 0)), 0)=0,
    IF(A2345="KBB", "-", ""),
    IFERROR(VLOOKUP(L2345, 'CND List'!$A:$C, 3, 0), VLOOKUP(L2345&amp;"", 'CND List'!$A:$C, 3, 0))
   ),
   IFERROR(VLOOKUP(L2345, List!D:J, 7, 0), VLOOKUP(L2345&amp;"", List!D:J, 7, 0))
  )
 )
)</f>
        <v>Standard Shipment</v>
      </c>
      <c r="C2345" s="66" t="str">
        <f t="shared" si="37"/>
        <v>Standard Shipment</v>
      </c>
      <c r="D2345" s="67" t="str">
        <f ca="1">IF(C2345="Local Scrap","Closed",IFERROR(IF(A2345="kgb","Closed",IF(MID(C2345,5,1)="Q","Closed",LOOKUP(TODAY()-W2345, {0,31,91,181,366}, {"0-30天","31-90天","91-180天","181-365天","365天以上"}))), LOOKUP(TODAY()-Z2345, {0,31,91,181,366}, {"0-30天","31-90天","91-180天","181-365天","365天以上"})))</f>
        <v>Closed</v>
      </c>
      <c r="E2345" s="67" t="str" cm="1">
        <f t="array" ref="E2345">IF(A2345&lt;&gt;"kbb", "", IF(IFERROR(VALUE(V2345), 0)=MAX(INDEX(($A$2:$A$4929="kbb")*($L$2:$L$4929=L2345)*IFERROR(VALUE($V$2:$V$4929), 0), 0)), "最新", "歷史重複"))</f>
        <v/>
      </c>
      <c r="F2345" t="s">
        <v>10391</v>
      </c>
      <c r="G2345" t="s">
        <v>29</v>
      </c>
      <c r="H2345" t="s">
        <v>30</v>
      </c>
      <c r="I2345" t="s">
        <v>6154</v>
      </c>
      <c r="J2345" t="s">
        <v>10392</v>
      </c>
      <c r="K2345" t="s">
        <v>10393</v>
      </c>
      <c r="L2345" t="s">
        <v>10459</v>
      </c>
      <c r="M2345" t="s">
        <v>3149</v>
      </c>
      <c r="N2345" t="s">
        <v>1321</v>
      </c>
      <c r="O2345" t="s">
        <v>37</v>
      </c>
      <c r="P2345" t="s">
        <v>10460</v>
      </c>
      <c r="Q2345" t="s">
        <v>38</v>
      </c>
      <c r="R2345" t="s">
        <v>1881</v>
      </c>
      <c r="S2345" t="s">
        <v>10453</v>
      </c>
      <c r="T2345" t="s">
        <v>10461</v>
      </c>
      <c r="U2345" t="s">
        <v>10435</v>
      </c>
      <c r="V2345" t="s">
        <v>10435</v>
      </c>
      <c r="W2345" t="s">
        <v>37</v>
      </c>
      <c r="X2345" t="s">
        <v>37</v>
      </c>
      <c r="Y2345" t="s">
        <v>37</v>
      </c>
      <c r="Z2345" t="s">
        <v>10462</v>
      </c>
      <c r="AA2345" t="s">
        <v>44</v>
      </c>
      <c r="AB2345" t="s">
        <v>44</v>
      </c>
      <c r="AC2345" t="s">
        <v>45</v>
      </c>
      <c r="AD2345" t="s">
        <v>1288</v>
      </c>
      <c r="AE2345" t="s">
        <v>10400</v>
      </c>
      <c r="AF2345" t="s">
        <v>1918</v>
      </c>
      <c r="AG2345">
        <v>622477</v>
      </c>
      <c r="AH2345">
        <v>7.6</v>
      </c>
      <c r="AI2345">
        <v>7.6</v>
      </c>
    </row>
    <row r="2346" spans="1:35" ht="16.850000000000001" customHeight="1">
      <c r="A2346" s="65" t="str">
        <f>IF(L2346="","",IF(COUNTIF(Wip!K:K,L2346)=0,IF(W2346="","KGB","KBB"),IF(AND(_xlfn.IFNA(VLOOKUP(L2346,Wip!K:M,3,0),"")="Y",Q2346="MTCAPPLYCONF"),"On Hold",IF(W2346="","KGB","KBB"))))</f>
        <v>KBB</v>
      </c>
      <c r="B2346" s="65" t="str">
        <f>IF(A2346="on hold", "on hold",
 IF(A2346="KGB", "Standard Shipment",
  IF(IFERROR(IFERROR(VLOOKUP(L2346, List!D:J, 7, 0), VLOOKUP(L2346&amp;"", List!D:J, 7, 0)), 0)=0,
   IF(IFERROR(IFERROR(VLOOKUP(L2346, 'CND List'!$A:$C, 3, 0), VLOOKUP(L2346&amp;"", 'CND List'!$A:$C, 3, 0)), 0)=0,
    IF(A2346="KBB", "-", ""),
    IFERROR(VLOOKUP(L2346, 'CND List'!$A:$C, 3, 0), VLOOKUP(L2346&amp;"", 'CND List'!$A:$C, 3, 0))
   ),
   IFERROR(VLOOKUP(L2346, List!D:J, 7, 0), VLOOKUP(L2346&amp;"", List!D:J, 7, 0))
  )
 )
)</f>
        <v>-</v>
      </c>
      <c r="C2346" s="66" t="str">
        <f t="shared" si="37"/>
        <v>wait for return customer</v>
      </c>
      <c r="D2346" s="67" t="str">
        <f ca="1">IF(C2346="Local Scrap","Closed",IFERROR(IF(A2346="kgb","Closed",IF(MID(C2346,5,1)="Q","Closed",LOOKUP(TODAY()-W2346, {0,31,91,181,366}, {"0-30天","31-90天","91-180天","181-365天","365天以上"}))), LOOKUP(TODAY()-Z2346, {0,31,91,181,366}, {"0-30天","31-90天","91-180天","181-365天","365天以上"})))</f>
        <v>91-180天</v>
      </c>
      <c r="E2346" s="67" t="str" cm="1">
        <f t="array" ref="E2346">IF(A2346&lt;&gt;"kbb", "", IF(IFERROR(VALUE(V2346), 0)=MAX(INDEX(($A$2:$A$4929="kbb")*($L$2:$L$4929=L2346)*IFERROR(VALUE($V$2:$V$4929), 0), 0)), "最新", "歷史重複"))</f>
        <v>最新</v>
      </c>
      <c r="F2346" t="s">
        <v>10391</v>
      </c>
      <c r="G2346" t="s">
        <v>29</v>
      </c>
      <c r="H2346" t="s">
        <v>30</v>
      </c>
      <c r="I2346" t="s">
        <v>6154</v>
      </c>
      <c r="J2346" t="s">
        <v>10392</v>
      </c>
      <c r="K2346" t="s">
        <v>10393</v>
      </c>
      <c r="L2346" t="s">
        <v>10463</v>
      </c>
      <c r="M2346" t="s">
        <v>1248</v>
      </c>
      <c r="N2346" t="s">
        <v>1249</v>
      </c>
      <c r="O2346" t="s">
        <v>37</v>
      </c>
      <c r="P2346" t="s">
        <v>10463</v>
      </c>
      <c r="Q2346" t="s">
        <v>38</v>
      </c>
      <c r="R2346" t="s">
        <v>1881</v>
      </c>
      <c r="S2346" t="s">
        <v>10453</v>
      </c>
      <c r="T2346" t="s">
        <v>37</v>
      </c>
      <c r="U2346" t="s">
        <v>37</v>
      </c>
      <c r="V2346" t="s">
        <v>10464</v>
      </c>
      <c r="W2346" t="s">
        <v>1157</v>
      </c>
      <c r="X2346" t="s">
        <v>114</v>
      </c>
      <c r="Y2346" t="s">
        <v>10465</v>
      </c>
      <c r="Z2346" t="s">
        <v>10466</v>
      </c>
      <c r="AA2346" t="s">
        <v>44</v>
      </c>
      <c r="AB2346" t="s">
        <v>44</v>
      </c>
      <c r="AC2346" t="s">
        <v>117</v>
      </c>
      <c r="AD2346" t="s">
        <v>1257</v>
      </c>
      <c r="AE2346" t="s">
        <v>37</v>
      </c>
      <c r="AF2346" t="s">
        <v>37</v>
      </c>
      <c r="AG2346" t="s">
        <v>37</v>
      </c>
      <c r="AH2346" t="s">
        <v>37</v>
      </c>
      <c r="AI2346" t="s">
        <v>37</v>
      </c>
    </row>
    <row r="2347" spans="1:35" ht="16.850000000000001" customHeight="1">
      <c r="A2347" s="65" t="str">
        <f>IF(L2347="","",IF(COUNTIF(Wip!K:K,L2347)=0,IF(W2347="","KGB","KBB"),IF(AND(_xlfn.IFNA(VLOOKUP(L2347,Wip!K:M,3,0),"")="Y",Q2347="MTCAPPLYCONF"),"On Hold",IF(W2347="","KGB","KBB"))))</f>
        <v>KGB</v>
      </c>
      <c r="B2347" s="65" t="str">
        <f>IF(A2347="on hold", "on hold",
 IF(A2347="KGB", "Standard Shipment",
  IF(IFERROR(IFERROR(VLOOKUP(L2347, List!D:J, 7, 0), VLOOKUP(L2347&amp;"", List!D:J, 7, 0)), 0)=0,
   IF(IFERROR(IFERROR(VLOOKUP(L2347, 'CND List'!$A:$C, 3, 0), VLOOKUP(L2347&amp;"", 'CND List'!$A:$C, 3, 0)), 0)=0,
    IF(A2347="KBB", "-", ""),
    IFERROR(VLOOKUP(L2347, 'CND List'!$A:$C, 3, 0), VLOOKUP(L2347&amp;"", 'CND List'!$A:$C, 3, 0))
   ),
   IFERROR(VLOOKUP(L2347, List!D:J, 7, 0), VLOOKUP(L2347&amp;"", List!D:J, 7, 0))
  )
 )
)</f>
        <v>Standard Shipment</v>
      </c>
      <c r="C2347" s="66" t="str">
        <f t="shared" si="37"/>
        <v>Standard Shipment</v>
      </c>
      <c r="D2347" s="67" t="str">
        <f ca="1">IF(C2347="Local Scrap","Closed",IFERROR(IF(A2347="kgb","Closed",IF(MID(C2347,5,1)="Q","Closed",LOOKUP(TODAY()-W2347, {0,31,91,181,366}, {"0-30天","31-90天","91-180天","181-365天","365天以上"}))), LOOKUP(TODAY()-Z2347, {0,31,91,181,366}, {"0-30天","31-90天","91-180天","181-365天","365天以上"})))</f>
        <v>Closed</v>
      </c>
      <c r="E2347" s="67" t="str" cm="1">
        <f t="array" ref="E2347">IF(A2347&lt;&gt;"kbb", "", IF(IFERROR(VALUE(V2347), 0)=MAX(INDEX(($A$2:$A$4929="kbb")*($L$2:$L$4929=L2347)*IFERROR(VALUE($V$2:$V$4929), 0), 0)), "最新", "歷史重複"))</f>
        <v/>
      </c>
      <c r="F2347" t="s">
        <v>10391</v>
      </c>
      <c r="G2347" t="s">
        <v>29</v>
      </c>
      <c r="H2347" t="s">
        <v>30</v>
      </c>
      <c r="I2347" t="s">
        <v>6154</v>
      </c>
      <c r="J2347" t="s">
        <v>10392</v>
      </c>
      <c r="K2347" t="s">
        <v>10393</v>
      </c>
      <c r="L2347" t="s">
        <v>10467</v>
      </c>
      <c r="M2347" t="s">
        <v>2703</v>
      </c>
      <c r="N2347" t="s">
        <v>1249</v>
      </c>
      <c r="O2347" t="s">
        <v>37</v>
      </c>
      <c r="P2347" t="s">
        <v>10468</v>
      </c>
      <c r="Q2347" t="s">
        <v>38</v>
      </c>
      <c r="R2347" t="s">
        <v>1881</v>
      </c>
      <c r="S2347" t="s">
        <v>10453</v>
      </c>
      <c r="T2347" t="s">
        <v>10469</v>
      </c>
      <c r="U2347" t="s">
        <v>9159</v>
      </c>
      <c r="V2347" t="s">
        <v>9159</v>
      </c>
      <c r="W2347" t="s">
        <v>37</v>
      </c>
      <c r="X2347" t="s">
        <v>37</v>
      </c>
      <c r="Y2347" t="s">
        <v>37</v>
      </c>
      <c r="Z2347" t="s">
        <v>10470</v>
      </c>
      <c r="AA2347" t="s">
        <v>44</v>
      </c>
      <c r="AB2347" t="s">
        <v>44</v>
      </c>
      <c r="AC2347" t="s">
        <v>45</v>
      </c>
      <c r="AD2347" t="s">
        <v>1257</v>
      </c>
      <c r="AE2347" t="s">
        <v>9161</v>
      </c>
      <c r="AF2347" t="s">
        <v>2122</v>
      </c>
      <c r="AG2347">
        <v>622491</v>
      </c>
      <c r="AH2347">
        <v>6.2</v>
      </c>
      <c r="AI2347">
        <v>6.2</v>
      </c>
    </row>
    <row r="2348" spans="1:35" ht="16.850000000000001" customHeight="1">
      <c r="A2348" s="65" t="str">
        <f>IF(L2348="","",IF(COUNTIF(Wip!K:K,L2348)=0,IF(W2348="","KGB","KBB"),IF(AND(_xlfn.IFNA(VLOOKUP(L2348,Wip!K:M,3,0),"")="Y",Q2348="MTCAPPLYCONF"),"On Hold",IF(W2348="","KGB","KBB"))))</f>
        <v>KGB</v>
      </c>
      <c r="B2348" s="65" t="str">
        <f>IF(A2348="on hold", "on hold",
 IF(A2348="KGB", "Standard Shipment",
  IF(IFERROR(IFERROR(VLOOKUP(L2348, List!D:J, 7, 0), VLOOKUP(L2348&amp;"", List!D:J, 7, 0)), 0)=0,
   IF(IFERROR(IFERROR(VLOOKUP(L2348, 'CND List'!$A:$C, 3, 0), VLOOKUP(L2348&amp;"", 'CND List'!$A:$C, 3, 0)), 0)=0,
    IF(A2348="KBB", "-", ""),
    IFERROR(VLOOKUP(L2348, 'CND List'!$A:$C, 3, 0), VLOOKUP(L2348&amp;"", 'CND List'!$A:$C, 3, 0))
   ),
   IFERROR(VLOOKUP(L2348, List!D:J, 7, 0), VLOOKUP(L2348&amp;"", List!D:J, 7, 0))
  )
 )
)</f>
        <v>Standard Shipment</v>
      </c>
      <c r="C2348" s="66" t="str">
        <f t="shared" si="37"/>
        <v>Standard Shipment</v>
      </c>
      <c r="D2348" s="67" t="str">
        <f ca="1">IF(C2348="Local Scrap","Closed",IFERROR(IF(A2348="kgb","Closed",IF(MID(C2348,5,1)="Q","Closed",LOOKUP(TODAY()-W2348, {0,31,91,181,366}, {"0-30天","31-90天","91-180天","181-365天","365天以上"}))), LOOKUP(TODAY()-Z2348, {0,31,91,181,366}, {"0-30天","31-90天","91-180天","181-365天","365天以上"})))</f>
        <v>Closed</v>
      </c>
      <c r="E2348" s="67" t="str" cm="1">
        <f t="array" ref="E2348">IF(A2348&lt;&gt;"kbb", "", IF(IFERROR(VALUE(V2348), 0)=MAX(INDEX(($A$2:$A$4929="kbb")*($L$2:$L$4929=L2348)*IFERROR(VALUE($V$2:$V$4929), 0), 0)), "最新", "歷史重複"))</f>
        <v/>
      </c>
      <c r="F2348" t="s">
        <v>10391</v>
      </c>
      <c r="G2348" t="s">
        <v>29</v>
      </c>
      <c r="H2348" t="s">
        <v>30</v>
      </c>
      <c r="I2348" t="s">
        <v>6154</v>
      </c>
      <c r="J2348" t="s">
        <v>10392</v>
      </c>
      <c r="K2348" t="s">
        <v>10393</v>
      </c>
      <c r="L2348" t="s">
        <v>10471</v>
      </c>
      <c r="M2348" t="s">
        <v>2703</v>
      </c>
      <c r="N2348" t="s">
        <v>1249</v>
      </c>
      <c r="O2348" t="s">
        <v>37</v>
      </c>
      <c r="P2348" t="s">
        <v>10472</v>
      </c>
      <c r="Q2348" t="s">
        <v>38</v>
      </c>
      <c r="R2348" t="s">
        <v>1881</v>
      </c>
      <c r="S2348" t="s">
        <v>10453</v>
      </c>
      <c r="T2348" t="s">
        <v>10473</v>
      </c>
      <c r="U2348" t="s">
        <v>10435</v>
      </c>
      <c r="V2348" t="s">
        <v>10435</v>
      </c>
      <c r="W2348" t="s">
        <v>37</v>
      </c>
      <c r="X2348" t="s">
        <v>37</v>
      </c>
      <c r="Y2348" t="s">
        <v>37</v>
      </c>
      <c r="Z2348" t="s">
        <v>10474</v>
      </c>
      <c r="AA2348" t="s">
        <v>44</v>
      </c>
      <c r="AB2348" t="s">
        <v>44</v>
      </c>
      <c r="AC2348" t="s">
        <v>45</v>
      </c>
      <c r="AD2348" t="s">
        <v>1257</v>
      </c>
      <c r="AE2348" t="s">
        <v>10400</v>
      </c>
      <c r="AF2348" t="s">
        <v>48</v>
      </c>
      <c r="AG2348">
        <v>622477</v>
      </c>
      <c r="AH2348">
        <v>7</v>
      </c>
      <c r="AI2348">
        <v>7</v>
      </c>
    </row>
    <row r="2349" spans="1:35" ht="16.850000000000001" customHeight="1">
      <c r="A2349" s="65" t="str">
        <f>IF(L2349="","",IF(COUNTIF(Wip!K:K,L2349)=0,IF(W2349="","KGB","KBB"),IF(AND(_xlfn.IFNA(VLOOKUP(L2349,Wip!K:M,3,0),"")="Y",Q2349="MTCAPPLYCONF"),"On Hold",IF(W2349="","KGB","KBB"))))</f>
        <v>KGB</v>
      </c>
      <c r="B2349" s="65" t="str">
        <f>IF(A2349="on hold", "on hold",
 IF(A2349="KGB", "Standard Shipment",
  IF(IFERROR(IFERROR(VLOOKUP(L2349, List!D:J, 7, 0), VLOOKUP(L2349&amp;"", List!D:J, 7, 0)), 0)=0,
   IF(IFERROR(IFERROR(VLOOKUP(L2349, 'CND List'!$A:$C, 3, 0), VLOOKUP(L2349&amp;"", 'CND List'!$A:$C, 3, 0)), 0)=0,
    IF(A2349="KBB", "-", ""),
    IFERROR(VLOOKUP(L2349, 'CND List'!$A:$C, 3, 0), VLOOKUP(L2349&amp;"", 'CND List'!$A:$C, 3, 0))
   ),
   IFERROR(VLOOKUP(L2349, List!D:J, 7, 0), VLOOKUP(L2349&amp;"", List!D:J, 7, 0))
  )
 )
)</f>
        <v>Standard Shipment</v>
      </c>
      <c r="C2349" s="66" t="str">
        <f t="shared" si="37"/>
        <v>Standard Shipment</v>
      </c>
      <c r="D2349" s="67" t="str">
        <f ca="1">IF(C2349="Local Scrap","Closed",IFERROR(IF(A2349="kgb","Closed",IF(MID(C2349,5,1)="Q","Closed",LOOKUP(TODAY()-W2349, {0,31,91,181,366}, {"0-30天","31-90天","91-180天","181-365天","365天以上"}))), LOOKUP(TODAY()-Z2349, {0,31,91,181,366}, {"0-30天","31-90天","91-180天","181-365天","365天以上"})))</f>
        <v>Closed</v>
      </c>
      <c r="E2349" s="67" t="str" cm="1">
        <f t="array" ref="E2349">IF(A2349&lt;&gt;"kbb", "", IF(IFERROR(VALUE(V2349), 0)=MAX(INDEX(($A$2:$A$4929="kbb")*($L$2:$L$4929=L2349)*IFERROR(VALUE($V$2:$V$4929), 0), 0)), "最新", "歷史重複"))</f>
        <v/>
      </c>
      <c r="F2349" t="s">
        <v>10391</v>
      </c>
      <c r="G2349" t="s">
        <v>29</v>
      </c>
      <c r="H2349" t="s">
        <v>30</v>
      </c>
      <c r="I2349" t="s">
        <v>6154</v>
      </c>
      <c r="J2349" t="s">
        <v>10392</v>
      </c>
      <c r="K2349" t="s">
        <v>10393</v>
      </c>
      <c r="L2349" t="s">
        <v>10475</v>
      </c>
      <c r="M2349" t="s">
        <v>2703</v>
      </c>
      <c r="N2349" t="s">
        <v>1249</v>
      </c>
      <c r="O2349" t="s">
        <v>37</v>
      </c>
      <c r="P2349" t="s">
        <v>10476</v>
      </c>
      <c r="Q2349" t="s">
        <v>38</v>
      </c>
      <c r="R2349" t="s">
        <v>1881</v>
      </c>
      <c r="S2349" t="s">
        <v>10453</v>
      </c>
      <c r="T2349" t="s">
        <v>10477</v>
      </c>
      <c r="U2349" t="s">
        <v>9159</v>
      </c>
      <c r="V2349" t="s">
        <v>9159</v>
      </c>
      <c r="W2349" t="s">
        <v>37</v>
      </c>
      <c r="X2349" t="s">
        <v>37</v>
      </c>
      <c r="Y2349" t="s">
        <v>37</v>
      </c>
      <c r="Z2349" t="s">
        <v>10478</v>
      </c>
      <c r="AA2349" t="s">
        <v>44</v>
      </c>
      <c r="AB2349" t="s">
        <v>44</v>
      </c>
      <c r="AC2349" t="s">
        <v>45</v>
      </c>
      <c r="AD2349" t="s">
        <v>1257</v>
      </c>
      <c r="AE2349" t="s">
        <v>9161</v>
      </c>
      <c r="AF2349" t="s">
        <v>1918</v>
      </c>
      <c r="AG2349">
        <v>622491</v>
      </c>
      <c r="AH2349">
        <v>6.9</v>
      </c>
      <c r="AI2349">
        <v>6.9</v>
      </c>
    </row>
    <row r="2350" spans="1:35" ht="16.850000000000001" customHeight="1">
      <c r="A2350" s="65" t="str">
        <f>IF(L2350="","",IF(COUNTIF(Wip!K:K,L2350)=0,IF(W2350="","KGB","KBB"),IF(AND(_xlfn.IFNA(VLOOKUP(L2350,Wip!K:M,3,0),"")="Y",Q2350="MTCAPPLYCONF"),"On Hold",IF(W2350="","KGB","KBB"))))</f>
        <v>KGB</v>
      </c>
      <c r="B2350" s="65" t="str">
        <f>IF(A2350="on hold", "on hold",
 IF(A2350="KGB", "Standard Shipment",
  IF(IFERROR(IFERROR(VLOOKUP(L2350, List!D:J, 7, 0), VLOOKUP(L2350&amp;"", List!D:J, 7, 0)), 0)=0,
   IF(IFERROR(IFERROR(VLOOKUP(L2350, 'CND List'!$A:$C, 3, 0), VLOOKUP(L2350&amp;"", 'CND List'!$A:$C, 3, 0)), 0)=0,
    IF(A2350="KBB", "-", ""),
    IFERROR(VLOOKUP(L2350, 'CND List'!$A:$C, 3, 0), VLOOKUP(L2350&amp;"", 'CND List'!$A:$C, 3, 0))
   ),
   IFERROR(VLOOKUP(L2350, List!D:J, 7, 0), VLOOKUP(L2350&amp;"", List!D:J, 7, 0))
  )
 )
)</f>
        <v>Standard Shipment</v>
      </c>
      <c r="C2350" s="66" t="str">
        <f t="shared" si="37"/>
        <v>Standard Shipment</v>
      </c>
      <c r="D2350" s="67" t="str">
        <f ca="1">IF(C2350="Local Scrap","Closed",IFERROR(IF(A2350="kgb","Closed",IF(MID(C2350,5,1)="Q","Closed",LOOKUP(TODAY()-W2350, {0,31,91,181,366}, {"0-30天","31-90天","91-180天","181-365天","365天以上"}))), LOOKUP(TODAY()-Z2350, {0,31,91,181,366}, {"0-30天","31-90天","91-180天","181-365天","365天以上"})))</f>
        <v>Closed</v>
      </c>
      <c r="E2350" s="67" t="str" cm="1">
        <f t="array" ref="E2350">IF(A2350&lt;&gt;"kbb", "", IF(IFERROR(VALUE(V2350), 0)=MAX(INDEX(($A$2:$A$4929="kbb")*($L$2:$L$4929=L2350)*IFERROR(VALUE($V$2:$V$4929), 0), 0)), "最新", "歷史重複"))</f>
        <v/>
      </c>
      <c r="F2350" t="s">
        <v>10391</v>
      </c>
      <c r="G2350" t="s">
        <v>29</v>
      </c>
      <c r="H2350" t="s">
        <v>30</v>
      </c>
      <c r="I2350" t="s">
        <v>6154</v>
      </c>
      <c r="J2350" t="s">
        <v>10392</v>
      </c>
      <c r="K2350" t="s">
        <v>10393</v>
      </c>
      <c r="L2350" t="s">
        <v>10479</v>
      </c>
      <c r="M2350" t="s">
        <v>1248</v>
      </c>
      <c r="N2350" t="s">
        <v>1249</v>
      </c>
      <c r="O2350" t="s">
        <v>37</v>
      </c>
      <c r="P2350" t="s">
        <v>10480</v>
      </c>
      <c r="Q2350" t="s">
        <v>38</v>
      </c>
      <c r="R2350" t="s">
        <v>1881</v>
      </c>
      <c r="S2350" t="s">
        <v>10453</v>
      </c>
      <c r="T2350" t="s">
        <v>10481</v>
      </c>
      <c r="U2350" t="s">
        <v>9159</v>
      </c>
      <c r="V2350" t="s">
        <v>9159</v>
      </c>
      <c r="W2350" t="s">
        <v>37</v>
      </c>
      <c r="X2350" t="s">
        <v>37</v>
      </c>
      <c r="Y2350" t="s">
        <v>37</v>
      </c>
      <c r="Z2350" t="s">
        <v>10482</v>
      </c>
      <c r="AA2350" t="s">
        <v>44</v>
      </c>
      <c r="AB2350" t="s">
        <v>44</v>
      </c>
      <c r="AC2350" t="s">
        <v>45</v>
      </c>
      <c r="AD2350" t="s">
        <v>1257</v>
      </c>
      <c r="AE2350" t="s">
        <v>9161</v>
      </c>
      <c r="AF2350" t="s">
        <v>1918</v>
      </c>
      <c r="AG2350">
        <v>622491</v>
      </c>
      <c r="AH2350">
        <v>6.9</v>
      </c>
      <c r="AI2350">
        <v>6.9</v>
      </c>
    </row>
    <row r="2351" spans="1:35" ht="16.850000000000001" customHeight="1">
      <c r="A2351" s="65" t="str">
        <f>IF(L2351="","",IF(COUNTIF(Wip!K:K,L2351)=0,IF(W2351="","KGB","KBB"),IF(AND(_xlfn.IFNA(VLOOKUP(L2351,Wip!K:M,3,0),"")="Y",Q2351="MTCAPPLYCONF"),"On Hold",IF(W2351="","KGB","KBB"))))</f>
        <v>KGB</v>
      </c>
      <c r="B2351" s="65" t="str">
        <f>IF(A2351="on hold", "on hold",
 IF(A2351="KGB", "Standard Shipment",
  IF(IFERROR(IFERROR(VLOOKUP(L2351, List!D:J, 7, 0), VLOOKUP(L2351&amp;"", List!D:J, 7, 0)), 0)=0,
   IF(IFERROR(IFERROR(VLOOKUP(L2351, 'CND List'!$A:$C, 3, 0), VLOOKUP(L2351&amp;"", 'CND List'!$A:$C, 3, 0)), 0)=0,
    IF(A2351="KBB", "-", ""),
    IFERROR(VLOOKUP(L2351, 'CND List'!$A:$C, 3, 0), VLOOKUP(L2351&amp;"", 'CND List'!$A:$C, 3, 0))
   ),
   IFERROR(VLOOKUP(L2351, List!D:J, 7, 0), VLOOKUP(L2351&amp;"", List!D:J, 7, 0))
  )
 )
)</f>
        <v>Standard Shipment</v>
      </c>
      <c r="C2351" s="66" t="str">
        <f t="shared" si="37"/>
        <v>Standard Shipment</v>
      </c>
      <c r="D2351" s="67" t="str">
        <f ca="1">IF(C2351="Local Scrap","Closed",IFERROR(IF(A2351="kgb","Closed",IF(MID(C2351,5,1)="Q","Closed",LOOKUP(TODAY()-W2351, {0,31,91,181,366}, {"0-30天","31-90天","91-180天","181-365天","365天以上"}))), LOOKUP(TODAY()-Z2351, {0,31,91,181,366}, {"0-30天","31-90天","91-180天","181-365天","365天以上"})))</f>
        <v>Closed</v>
      </c>
      <c r="E2351" s="67" t="str" cm="1">
        <f t="array" ref="E2351">IF(A2351&lt;&gt;"kbb", "", IF(IFERROR(VALUE(V2351), 0)=MAX(INDEX(($A$2:$A$4929="kbb")*($L$2:$L$4929=L2351)*IFERROR(VALUE($V$2:$V$4929), 0), 0)), "最新", "歷史重複"))</f>
        <v/>
      </c>
      <c r="F2351" t="s">
        <v>10391</v>
      </c>
      <c r="G2351" t="s">
        <v>29</v>
      </c>
      <c r="H2351" t="s">
        <v>30</v>
      </c>
      <c r="I2351" t="s">
        <v>6154</v>
      </c>
      <c r="J2351" t="s">
        <v>10392</v>
      </c>
      <c r="K2351" t="s">
        <v>10393</v>
      </c>
      <c r="L2351" t="s">
        <v>10483</v>
      </c>
      <c r="M2351" t="s">
        <v>4205</v>
      </c>
      <c r="N2351" t="s">
        <v>1858</v>
      </c>
      <c r="O2351" t="s">
        <v>37</v>
      </c>
      <c r="P2351" t="s">
        <v>10484</v>
      </c>
      <c r="Q2351" t="s">
        <v>38</v>
      </c>
      <c r="R2351" t="s">
        <v>1881</v>
      </c>
      <c r="S2351" t="s">
        <v>10453</v>
      </c>
      <c r="T2351" t="s">
        <v>10485</v>
      </c>
      <c r="U2351" t="s">
        <v>10435</v>
      </c>
      <c r="V2351" t="s">
        <v>10435</v>
      </c>
      <c r="W2351" t="s">
        <v>37</v>
      </c>
      <c r="X2351" t="s">
        <v>37</v>
      </c>
      <c r="Y2351" t="s">
        <v>37</v>
      </c>
      <c r="Z2351" t="s">
        <v>10486</v>
      </c>
      <c r="AA2351" t="s">
        <v>44</v>
      </c>
      <c r="AB2351" t="s">
        <v>44</v>
      </c>
      <c r="AC2351" t="s">
        <v>45</v>
      </c>
      <c r="AD2351" t="s">
        <v>1302</v>
      </c>
      <c r="AE2351" t="s">
        <v>10400</v>
      </c>
      <c r="AF2351" t="s">
        <v>2122</v>
      </c>
      <c r="AG2351">
        <v>622477</v>
      </c>
      <c r="AH2351">
        <v>6.6</v>
      </c>
      <c r="AI2351">
        <v>6.6</v>
      </c>
    </row>
    <row r="2352" spans="1:35" ht="16.850000000000001" customHeight="1">
      <c r="A2352" s="65" t="str">
        <f>IF(L2352="","",IF(COUNTIF(Wip!K:K,L2352)=0,IF(W2352="","KGB","KBB"),IF(AND(_xlfn.IFNA(VLOOKUP(L2352,Wip!K:M,3,0),"")="Y",Q2352="MTCAPPLYCONF"),"On Hold",IF(W2352="","KGB","KBB"))))</f>
        <v>On Hold</v>
      </c>
      <c r="B2352" s="65" t="str">
        <f>IF(A2352="on hold", "on hold",
 IF(A2352="KGB", "Standard Shipment",
  IF(IFERROR(IFERROR(VLOOKUP(L2352, List!D:J, 7, 0), VLOOKUP(L2352&amp;"", List!D:J, 7, 0)), 0)=0,
   IF(IFERROR(IFERROR(VLOOKUP(L2352, 'CND List'!$A:$C, 3, 0), VLOOKUP(L2352&amp;"", 'CND List'!$A:$C, 3, 0)), 0)=0,
    IF(A2352="KBB", "-", ""),
    IFERROR(VLOOKUP(L2352, 'CND List'!$A:$C, 3, 0), VLOOKUP(L2352&amp;"", 'CND List'!$A:$C, 3, 0))
   ),
   IFERROR(VLOOKUP(L2352, List!D:J, 7, 0), VLOOKUP(L2352&amp;"", List!D:J, 7, 0))
  )
 )
)</f>
        <v>on hold</v>
      </c>
      <c r="C2352" s="66" t="str">
        <f t="shared" si="37"/>
        <v>on hold</v>
      </c>
      <c r="D2352" s="67" t="str">
        <f ca="1">IF(C2352="Local Scrap","Closed",IFERROR(IF(A2352="kgb","Closed",IF(MID(C2352,5,1)="Q","Closed",LOOKUP(TODAY()-W2352, {0,31,91,181,366}, {"0-30天","31-90天","91-180天","181-365天","365天以上"}))), LOOKUP(TODAY()-Z2352, {0,31,91,181,366}, {"0-30天","31-90天","91-180天","181-365天","365天以上"})))</f>
        <v>91-180天</v>
      </c>
      <c r="E2352" s="67" t="str" cm="1">
        <f t="array" ref="E2352">IF(A2352&lt;&gt;"kbb", "", IF(IFERROR(VALUE(V2352), 0)=MAX(INDEX(($A$2:$A$4929="kbb")*($L$2:$L$4929=L2352)*IFERROR(VALUE($V$2:$V$4929), 0), 0)), "最新", "歷史重複"))</f>
        <v/>
      </c>
      <c r="F2352" t="s">
        <v>10391</v>
      </c>
      <c r="G2352" t="s">
        <v>29</v>
      </c>
      <c r="H2352" t="s">
        <v>30</v>
      </c>
      <c r="I2352" t="s">
        <v>6154</v>
      </c>
      <c r="J2352" t="s">
        <v>10392</v>
      </c>
      <c r="K2352" t="s">
        <v>10393</v>
      </c>
      <c r="L2352" t="s">
        <v>10487</v>
      </c>
      <c r="M2352" t="s">
        <v>1259</v>
      </c>
      <c r="N2352" t="s">
        <v>1260</v>
      </c>
      <c r="O2352" t="s">
        <v>37</v>
      </c>
      <c r="P2352" t="s">
        <v>10487</v>
      </c>
      <c r="Q2352" t="s">
        <v>2309</v>
      </c>
      <c r="R2352" t="s">
        <v>1881</v>
      </c>
      <c r="S2352" t="s">
        <v>10453</v>
      </c>
      <c r="T2352" t="s">
        <v>37</v>
      </c>
      <c r="U2352" t="s">
        <v>37</v>
      </c>
      <c r="V2352" t="s">
        <v>37</v>
      </c>
      <c r="W2352" t="s">
        <v>37</v>
      </c>
      <c r="X2352" t="s">
        <v>37</v>
      </c>
      <c r="Y2352" t="s">
        <v>37</v>
      </c>
      <c r="Z2352" t="s">
        <v>10488</v>
      </c>
      <c r="AA2352" t="s">
        <v>44</v>
      </c>
      <c r="AB2352" t="s">
        <v>44</v>
      </c>
      <c r="AC2352" t="s">
        <v>45</v>
      </c>
      <c r="AD2352" t="s">
        <v>1257</v>
      </c>
      <c r="AE2352" t="s">
        <v>37</v>
      </c>
      <c r="AF2352" t="s">
        <v>37</v>
      </c>
      <c r="AG2352" t="s">
        <v>37</v>
      </c>
      <c r="AH2352" t="s">
        <v>37</v>
      </c>
      <c r="AI2352" t="s">
        <v>37</v>
      </c>
    </row>
    <row r="2353" spans="1:35" ht="16.850000000000001" customHeight="1">
      <c r="A2353" s="65" t="str">
        <f>IF(L2353="","",IF(COUNTIF(Wip!K:K,L2353)=0,IF(W2353="","KGB","KBB"),IF(AND(_xlfn.IFNA(VLOOKUP(L2353,Wip!K:M,3,0),"")="Y",Q2353="MTCAPPLYCONF"),"On Hold",IF(W2353="","KGB","KBB"))))</f>
        <v>KGB</v>
      </c>
      <c r="B2353" s="65" t="str">
        <f>IF(A2353="on hold", "on hold",
 IF(A2353="KGB", "Standard Shipment",
  IF(IFERROR(IFERROR(VLOOKUP(L2353, List!D:J, 7, 0), VLOOKUP(L2353&amp;"", List!D:J, 7, 0)), 0)=0,
   IF(IFERROR(IFERROR(VLOOKUP(L2353, 'CND List'!$A:$C, 3, 0), VLOOKUP(L2353&amp;"", 'CND List'!$A:$C, 3, 0)), 0)=0,
    IF(A2353="KBB", "-", ""),
    IFERROR(VLOOKUP(L2353, 'CND List'!$A:$C, 3, 0), VLOOKUP(L2353&amp;"", 'CND List'!$A:$C, 3, 0))
   ),
   IFERROR(VLOOKUP(L2353, List!D:J, 7, 0), VLOOKUP(L2353&amp;"", List!D:J, 7, 0))
  )
 )
)</f>
        <v>Standard Shipment</v>
      </c>
      <c r="C2353" s="66" t="str">
        <f t="shared" si="37"/>
        <v>Standard Shipment</v>
      </c>
      <c r="D2353" s="67" t="str">
        <f ca="1">IF(C2353="Local Scrap","Closed",IFERROR(IF(A2353="kgb","Closed",IF(MID(C2353,5,1)="Q","Closed",LOOKUP(TODAY()-W2353, {0,31,91,181,366}, {"0-30天","31-90天","91-180天","181-365天","365天以上"}))), LOOKUP(TODAY()-Z2353, {0,31,91,181,366}, {"0-30天","31-90天","91-180天","181-365天","365天以上"})))</f>
        <v>Closed</v>
      </c>
      <c r="E2353" s="67" t="str" cm="1">
        <f t="array" ref="E2353">IF(A2353&lt;&gt;"kbb", "", IF(IFERROR(VALUE(V2353), 0)=MAX(INDEX(($A$2:$A$4929="kbb")*($L$2:$L$4929=L2353)*IFERROR(VALUE($V$2:$V$4929), 0), 0)), "最新", "歷史重複"))</f>
        <v/>
      </c>
      <c r="F2353" t="s">
        <v>10391</v>
      </c>
      <c r="G2353" t="s">
        <v>29</v>
      </c>
      <c r="H2353" t="s">
        <v>30</v>
      </c>
      <c r="I2353" t="s">
        <v>6154</v>
      </c>
      <c r="J2353" t="s">
        <v>10392</v>
      </c>
      <c r="K2353" t="s">
        <v>10393</v>
      </c>
      <c r="L2353" t="s">
        <v>10489</v>
      </c>
      <c r="M2353" t="s">
        <v>1259</v>
      </c>
      <c r="N2353" t="s">
        <v>1260</v>
      </c>
      <c r="O2353" t="s">
        <v>37</v>
      </c>
      <c r="P2353" t="s">
        <v>10490</v>
      </c>
      <c r="Q2353" t="s">
        <v>38</v>
      </c>
      <c r="R2353" t="s">
        <v>1881</v>
      </c>
      <c r="S2353" t="s">
        <v>10453</v>
      </c>
      <c r="T2353" t="s">
        <v>10491</v>
      </c>
      <c r="U2353" t="s">
        <v>10435</v>
      </c>
      <c r="V2353" t="s">
        <v>10435</v>
      </c>
      <c r="W2353" t="s">
        <v>37</v>
      </c>
      <c r="X2353" t="s">
        <v>37</v>
      </c>
      <c r="Y2353" t="s">
        <v>37</v>
      </c>
      <c r="Z2353" t="s">
        <v>10492</v>
      </c>
      <c r="AA2353" t="s">
        <v>44</v>
      </c>
      <c r="AB2353" t="s">
        <v>44</v>
      </c>
      <c r="AC2353" t="s">
        <v>45</v>
      </c>
      <c r="AD2353" t="s">
        <v>1257</v>
      </c>
      <c r="AE2353" t="s">
        <v>10400</v>
      </c>
      <c r="AF2353" t="s">
        <v>48</v>
      </c>
      <c r="AG2353">
        <v>622477</v>
      </c>
      <c r="AH2353">
        <v>7</v>
      </c>
      <c r="AI2353">
        <v>7</v>
      </c>
    </row>
    <row r="2354" spans="1:35" ht="16.850000000000001" customHeight="1">
      <c r="A2354" s="65" t="str">
        <f>IF(L2354="","",IF(COUNTIF(Wip!K:K,L2354)=0,IF(W2354="","KGB","KBB"),IF(AND(_xlfn.IFNA(VLOOKUP(L2354,Wip!K:M,3,0),"")="Y",Q2354="MTCAPPLYCONF"),"On Hold",IF(W2354="","KGB","KBB"))))</f>
        <v>KGB</v>
      </c>
      <c r="B2354" s="65" t="str">
        <f>IF(A2354="on hold", "on hold",
 IF(A2354="KGB", "Standard Shipment",
  IF(IFERROR(IFERROR(VLOOKUP(L2354, List!D:J, 7, 0), VLOOKUP(L2354&amp;"", List!D:J, 7, 0)), 0)=0,
   IF(IFERROR(IFERROR(VLOOKUP(L2354, 'CND List'!$A:$C, 3, 0), VLOOKUP(L2354&amp;"", 'CND List'!$A:$C, 3, 0)), 0)=0,
    IF(A2354="KBB", "-", ""),
    IFERROR(VLOOKUP(L2354, 'CND List'!$A:$C, 3, 0), VLOOKUP(L2354&amp;"", 'CND List'!$A:$C, 3, 0))
   ),
   IFERROR(VLOOKUP(L2354, List!D:J, 7, 0), VLOOKUP(L2354&amp;"", List!D:J, 7, 0))
  )
 )
)</f>
        <v>Standard Shipment</v>
      </c>
      <c r="C2354" s="66" t="str">
        <f t="shared" si="37"/>
        <v>Standard Shipment</v>
      </c>
      <c r="D2354" s="67" t="str">
        <f ca="1">IF(C2354="Local Scrap","Closed",IFERROR(IF(A2354="kgb","Closed",IF(MID(C2354,5,1)="Q","Closed",LOOKUP(TODAY()-W2354, {0,31,91,181,366}, {"0-30天","31-90天","91-180天","181-365天","365天以上"}))), LOOKUP(TODAY()-Z2354, {0,31,91,181,366}, {"0-30天","31-90天","91-180天","181-365天","365天以上"})))</f>
        <v>Closed</v>
      </c>
      <c r="E2354" s="67" t="str" cm="1">
        <f t="array" ref="E2354">IF(A2354&lt;&gt;"kbb", "", IF(IFERROR(VALUE(V2354), 0)=MAX(INDEX(($A$2:$A$4929="kbb")*($L$2:$L$4929=L2354)*IFERROR(VALUE($V$2:$V$4929), 0), 0)), "最新", "歷史重複"))</f>
        <v/>
      </c>
      <c r="F2354" t="s">
        <v>10391</v>
      </c>
      <c r="G2354" t="s">
        <v>29</v>
      </c>
      <c r="H2354" t="s">
        <v>30</v>
      </c>
      <c r="I2354" t="s">
        <v>6154</v>
      </c>
      <c r="J2354" t="s">
        <v>10392</v>
      </c>
      <c r="K2354" t="s">
        <v>10393</v>
      </c>
      <c r="L2354" t="s">
        <v>10493</v>
      </c>
      <c r="M2354" t="s">
        <v>1259</v>
      </c>
      <c r="N2354" t="s">
        <v>1260</v>
      </c>
      <c r="O2354" t="s">
        <v>37</v>
      </c>
      <c r="P2354" t="s">
        <v>10494</v>
      </c>
      <c r="Q2354" t="s">
        <v>38</v>
      </c>
      <c r="R2354" t="s">
        <v>1881</v>
      </c>
      <c r="S2354" t="s">
        <v>10453</v>
      </c>
      <c r="T2354" t="s">
        <v>10495</v>
      </c>
      <c r="U2354" t="s">
        <v>10435</v>
      </c>
      <c r="V2354" t="s">
        <v>10435</v>
      </c>
      <c r="W2354" t="s">
        <v>37</v>
      </c>
      <c r="X2354" t="s">
        <v>37</v>
      </c>
      <c r="Y2354" t="s">
        <v>37</v>
      </c>
      <c r="Z2354" t="s">
        <v>10496</v>
      </c>
      <c r="AA2354" t="s">
        <v>44</v>
      </c>
      <c r="AB2354" t="s">
        <v>44</v>
      </c>
      <c r="AC2354" t="s">
        <v>45</v>
      </c>
      <c r="AD2354" t="s">
        <v>1257</v>
      </c>
      <c r="AE2354" t="s">
        <v>10497</v>
      </c>
      <c r="AF2354" t="s">
        <v>48</v>
      </c>
      <c r="AG2354">
        <v>622477</v>
      </c>
      <c r="AH2354">
        <v>7</v>
      </c>
      <c r="AI2354">
        <v>7</v>
      </c>
    </row>
    <row r="2355" spans="1:35" ht="16.850000000000001" customHeight="1">
      <c r="A2355" s="65" t="str">
        <f>IF(L2355="","",IF(COUNTIF(Wip!K:K,L2355)=0,IF(W2355="","KGB","KBB"),IF(AND(_xlfn.IFNA(VLOOKUP(L2355,Wip!K:M,3,0),"")="Y",Q2355="MTCAPPLYCONF"),"On Hold",IF(W2355="","KGB","KBB"))))</f>
        <v>KGB</v>
      </c>
      <c r="B2355" s="65" t="str">
        <f>IF(A2355="on hold", "on hold",
 IF(A2355="KGB", "Standard Shipment",
  IF(IFERROR(IFERROR(VLOOKUP(L2355, List!D:J, 7, 0), VLOOKUP(L2355&amp;"", List!D:J, 7, 0)), 0)=0,
   IF(IFERROR(IFERROR(VLOOKUP(L2355, 'CND List'!$A:$C, 3, 0), VLOOKUP(L2355&amp;"", 'CND List'!$A:$C, 3, 0)), 0)=0,
    IF(A2355="KBB", "-", ""),
    IFERROR(VLOOKUP(L2355, 'CND List'!$A:$C, 3, 0), VLOOKUP(L2355&amp;"", 'CND List'!$A:$C, 3, 0))
   ),
   IFERROR(VLOOKUP(L2355, List!D:J, 7, 0), VLOOKUP(L2355&amp;"", List!D:J, 7, 0))
  )
 )
)</f>
        <v>Standard Shipment</v>
      </c>
      <c r="C2355" s="66" t="str">
        <f t="shared" si="37"/>
        <v>Standard Shipment</v>
      </c>
      <c r="D2355" s="67" t="str">
        <f ca="1">IF(C2355="Local Scrap","Closed",IFERROR(IF(A2355="kgb","Closed",IF(MID(C2355,5,1)="Q","Closed",LOOKUP(TODAY()-W2355, {0,31,91,181,366}, {"0-30天","31-90天","91-180天","181-365天","365天以上"}))), LOOKUP(TODAY()-Z2355, {0,31,91,181,366}, {"0-30天","31-90天","91-180天","181-365天","365天以上"})))</f>
        <v>Closed</v>
      </c>
      <c r="E2355" s="67" t="str" cm="1">
        <f t="array" ref="E2355">IF(A2355&lt;&gt;"kbb", "", IF(IFERROR(VALUE(V2355), 0)=MAX(INDEX(($A$2:$A$4929="kbb")*($L$2:$L$4929=L2355)*IFERROR(VALUE($V$2:$V$4929), 0), 0)), "最新", "歷史重複"))</f>
        <v/>
      </c>
      <c r="F2355" t="s">
        <v>10391</v>
      </c>
      <c r="G2355" t="s">
        <v>29</v>
      </c>
      <c r="H2355" t="s">
        <v>30</v>
      </c>
      <c r="I2355" t="s">
        <v>6154</v>
      </c>
      <c r="J2355" t="s">
        <v>10392</v>
      </c>
      <c r="K2355" t="s">
        <v>10393</v>
      </c>
      <c r="L2355" t="s">
        <v>10498</v>
      </c>
      <c r="M2355" t="s">
        <v>1527</v>
      </c>
      <c r="N2355" t="s">
        <v>1528</v>
      </c>
      <c r="O2355" t="s">
        <v>37</v>
      </c>
      <c r="P2355" t="s">
        <v>10499</v>
      </c>
      <c r="Q2355" t="s">
        <v>38</v>
      </c>
      <c r="R2355" t="s">
        <v>1881</v>
      </c>
      <c r="S2355" t="s">
        <v>10453</v>
      </c>
      <c r="T2355" t="s">
        <v>10500</v>
      </c>
      <c r="U2355" t="s">
        <v>10435</v>
      </c>
      <c r="V2355" t="s">
        <v>10435</v>
      </c>
      <c r="W2355" t="s">
        <v>37</v>
      </c>
      <c r="X2355" t="s">
        <v>37</v>
      </c>
      <c r="Y2355" t="s">
        <v>37</v>
      </c>
      <c r="Z2355" t="s">
        <v>10501</v>
      </c>
      <c r="AA2355" t="s">
        <v>44</v>
      </c>
      <c r="AB2355" t="s">
        <v>44</v>
      </c>
      <c r="AC2355" t="s">
        <v>45</v>
      </c>
      <c r="AD2355" t="s">
        <v>1532</v>
      </c>
      <c r="AE2355" t="s">
        <v>10400</v>
      </c>
      <c r="AF2355" t="s">
        <v>2122</v>
      </c>
      <c r="AG2355">
        <v>622477</v>
      </c>
      <c r="AH2355">
        <v>6.6</v>
      </c>
      <c r="AI2355">
        <v>6.6</v>
      </c>
    </row>
    <row r="2356" spans="1:35" ht="16.850000000000001" customHeight="1">
      <c r="A2356" s="65" t="str">
        <f>IF(L2356="","",IF(COUNTIF(Wip!K:K,L2356)=0,IF(W2356="","KGB","KBB"),IF(AND(_xlfn.IFNA(VLOOKUP(L2356,Wip!K:M,3,0),"")="Y",Q2356="MTCAPPLYCONF"),"On Hold",IF(W2356="","KGB","KBB"))))</f>
        <v>KBB</v>
      </c>
      <c r="B2356" s="65" t="str">
        <f>IF(A2356="on hold", "on hold",
 IF(A2356="KGB", "Standard Shipment",
  IF(IFERROR(IFERROR(VLOOKUP(L2356, List!D:J, 7, 0), VLOOKUP(L2356&amp;"", List!D:J, 7, 0)), 0)=0,
   IF(IFERROR(IFERROR(VLOOKUP(L2356, 'CND List'!$A:$C, 3, 0), VLOOKUP(L2356&amp;"", 'CND List'!$A:$C, 3, 0)), 0)=0,
    IF(A2356="KBB", "-", ""),
    IFERROR(VLOOKUP(L2356, 'CND List'!$A:$C, 3, 0), VLOOKUP(L2356&amp;"", 'CND List'!$A:$C, 3, 0))
   ),
   IFERROR(VLOOKUP(L2356, List!D:J, 7, 0), VLOOKUP(L2356&amp;"", List!D:J, 7, 0))
  )
 )
)</f>
        <v>-</v>
      </c>
      <c r="C2356" s="66" t="str">
        <f t="shared" si="37"/>
        <v>wait for return customer</v>
      </c>
      <c r="D2356" s="67" t="str">
        <f ca="1">IF(C2356="Local Scrap","Closed",IFERROR(IF(A2356="kgb","Closed",IF(MID(C2356,5,1)="Q","Closed",LOOKUP(TODAY()-W2356, {0,31,91,181,366}, {"0-30天","31-90天","91-180天","181-365天","365天以上"}))), LOOKUP(TODAY()-Z2356, {0,31,91,181,366}, {"0-30天","31-90天","91-180天","181-365天","365天以上"})))</f>
        <v>91-180天</v>
      </c>
      <c r="E2356" s="67" t="str" cm="1">
        <f t="array" ref="E2356">IF(A2356&lt;&gt;"kbb", "", IF(IFERROR(VALUE(V2356), 0)=MAX(INDEX(($A$2:$A$4929="kbb")*($L$2:$L$4929=L2356)*IFERROR(VALUE($V$2:$V$4929), 0), 0)), "最新", "歷史重複"))</f>
        <v>最新</v>
      </c>
      <c r="F2356" t="s">
        <v>10391</v>
      </c>
      <c r="G2356" t="s">
        <v>29</v>
      </c>
      <c r="H2356" t="s">
        <v>30</v>
      </c>
      <c r="I2356" t="s">
        <v>6154</v>
      </c>
      <c r="J2356" t="s">
        <v>10392</v>
      </c>
      <c r="K2356" t="s">
        <v>10393</v>
      </c>
      <c r="L2356" t="s">
        <v>10502</v>
      </c>
      <c r="M2356" t="s">
        <v>2359</v>
      </c>
      <c r="N2356" t="s">
        <v>2360</v>
      </c>
      <c r="O2356" t="s">
        <v>37</v>
      </c>
      <c r="P2356" t="s">
        <v>10502</v>
      </c>
      <c r="Q2356" t="s">
        <v>38</v>
      </c>
      <c r="R2356" t="s">
        <v>1881</v>
      </c>
      <c r="S2356" t="s">
        <v>10453</v>
      </c>
      <c r="T2356" t="s">
        <v>37</v>
      </c>
      <c r="U2356" t="s">
        <v>37</v>
      </c>
      <c r="V2356" t="s">
        <v>10503</v>
      </c>
      <c r="W2356" t="s">
        <v>2806</v>
      </c>
      <c r="X2356" t="s">
        <v>114</v>
      </c>
      <c r="Y2356" t="s">
        <v>10504</v>
      </c>
      <c r="Z2356" t="s">
        <v>10505</v>
      </c>
      <c r="AA2356" t="s">
        <v>44</v>
      </c>
      <c r="AB2356" t="s">
        <v>44</v>
      </c>
      <c r="AC2356" t="s">
        <v>117</v>
      </c>
      <c r="AD2356" t="s">
        <v>1532</v>
      </c>
      <c r="AE2356" t="s">
        <v>37</v>
      </c>
      <c r="AF2356" t="s">
        <v>37</v>
      </c>
      <c r="AG2356" t="s">
        <v>37</v>
      </c>
      <c r="AH2356" t="s">
        <v>37</v>
      </c>
      <c r="AI2356" t="s">
        <v>37</v>
      </c>
    </row>
    <row r="2357" spans="1:35" ht="16.850000000000001" customHeight="1">
      <c r="A2357" s="65" t="str">
        <f>IF(L2357="","",IF(COUNTIF(Wip!K:K,L2357)=0,IF(W2357="","KGB","KBB"),IF(AND(_xlfn.IFNA(VLOOKUP(L2357,Wip!K:M,3,0),"")="Y",Q2357="MTCAPPLYCONF"),"On Hold",IF(W2357="","KGB","KBB"))))</f>
        <v>KBB</v>
      </c>
      <c r="B2357" s="65">
        <f>IF(A2357="on hold", "on hold",
 IF(A2357="KGB", "Standard Shipment",
  IF(IFERROR(IFERROR(VLOOKUP(L2357, List!D:J, 7, 0), VLOOKUP(L2357&amp;"", List!D:J, 7, 0)), 0)=0,
   IF(IFERROR(IFERROR(VLOOKUP(L2357, 'CND List'!$A:$C, 3, 0), VLOOKUP(L2357&amp;"", 'CND List'!$A:$C, 3, 0)), 0)=0,
    IF(A2357="KBB", "-", ""),
    IFERROR(VLOOKUP(L2357, 'CND List'!$A:$C, 3, 0), VLOOKUP(L2357&amp;"", 'CND List'!$A:$C, 3, 0))
   ),
   IFERROR(VLOOKUP(L2357, List!D:J, 7, 0), VLOOKUP(L2357&amp;"", List!D:J, 7, 0))
  )
 )
)</f>
        <v>46281</v>
      </c>
      <c r="C2357" s="66" t="str">
        <f t="shared" si="37"/>
        <v>2026Q3</v>
      </c>
      <c r="D2357" s="67" t="str">
        <f ca="1">IF(C2357="Local Scrap","Closed",IFERROR(IF(A2357="kgb","Closed",IF(MID(C2357,5,1)="Q","Closed",LOOKUP(TODAY()-W2357, {0,31,91,181,366}, {"0-30天","31-90天","91-180天","181-365天","365天以上"}))), LOOKUP(TODAY()-Z2357, {0,31,91,181,366}, {"0-30天","31-90天","91-180天","181-365天","365天以上"})))</f>
        <v>Closed</v>
      </c>
      <c r="E2357" s="67" t="str" cm="1">
        <f t="array" ref="E2357">IF(A2357&lt;&gt;"kbb", "", IF(IFERROR(VALUE(V2357), 0)=MAX(INDEX(($A$2:$A$4929="kbb")*($L$2:$L$4929=L2357)*IFERROR(VALUE($V$2:$V$4929), 0), 0)), "最新", "歷史重複"))</f>
        <v>最新</v>
      </c>
      <c r="F2357" t="s">
        <v>10391</v>
      </c>
      <c r="G2357" t="s">
        <v>29</v>
      </c>
      <c r="H2357" t="s">
        <v>30</v>
      </c>
      <c r="I2357" t="s">
        <v>6154</v>
      </c>
      <c r="J2357" t="s">
        <v>10392</v>
      </c>
      <c r="K2357" t="s">
        <v>10393</v>
      </c>
      <c r="L2357" t="s">
        <v>10506</v>
      </c>
      <c r="M2357" t="s">
        <v>10507</v>
      </c>
      <c r="N2357" t="s">
        <v>2481</v>
      </c>
      <c r="O2357" t="s">
        <v>37</v>
      </c>
      <c r="P2357" t="s">
        <v>10506</v>
      </c>
      <c r="Q2357" t="s">
        <v>38</v>
      </c>
      <c r="R2357" t="s">
        <v>1881</v>
      </c>
      <c r="S2357" t="s">
        <v>10453</v>
      </c>
      <c r="T2357" t="s">
        <v>37</v>
      </c>
      <c r="U2357" t="s">
        <v>37</v>
      </c>
      <c r="V2357" t="s">
        <v>10508</v>
      </c>
      <c r="W2357" t="s">
        <v>1157</v>
      </c>
      <c r="X2357" t="s">
        <v>114</v>
      </c>
      <c r="Y2357" t="s">
        <v>10509</v>
      </c>
      <c r="Z2357" t="s">
        <v>10510</v>
      </c>
      <c r="AA2357" t="s">
        <v>44</v>
      </c>
      <c r="AB2357" t="s">
        <v>44</v>
      </c>
      <c r="AC2357" t="s">
        <v>117</v>
      </c>
      <c r="AD2357" t="s">
        <v>1532</v>
      </c>
      <c r="AE2357" t="s">
        <v>37</v>
      </c>
      <c r="AF2357" t="s">
        <v>37</v>
      </c>
      <c r="AG2357" t="s">
        <v>37</v>
      </c>
      <c r="AH2357" t="s">
        <v>37</v>
      </c>
      <c r="AI2357" t="s">
        <v>37</v>
      </c>
    </row>
    <row r="2358" spans="1:35" ht="16.850000000000001" customHeight="1">
      <c r="A2358" s="65" t="str">
        <f>IF(L2358="","",IF(COUNTIF(Wip!K:K,L2358)=0,IF(W2358="","KGB","KBB"),IF(AND(_xlfn.IFNA(VLOOKUP(L2358,Wip!K:M,3,0),"")="Y",Q2358="MTCAPPLYCONF"),"On Hold",IF(W2358="","KGB","KBB"))))</f>
        <v>KGB</v>
      </c>
      <c r="B2358" s="65" t="str">
        <f>IF(A2358="on hold", "on hold",
 IF(A2358="KGB", "Standard Shipment",
  IF(IFERROR(IFERROR(VLOOKUP(L2358, List!D:J, 7, 0), VLOOKUP(L2358&amp;"", List!D:J, 7, 0)), 0)=0,
   IF(IFERROR(IFERROR(VLOOKUP(L2358, 'CND List'!$A:$C, 3, 0), VLOOKUP(L2358&amp;"", 'CND List'!$A:$C, 3, 0)), 0)=0,
    IF(A2358="KBB", "-", ""),
    IFERROR(VLOOKUP(L2358, 'CND List'!$A:$C, 3, 0), VLOOKUP(L2358&amp;"", 'CND List'!$A:$C, 3, 0))
   ),
   IFERROR(VLOOKUP(L2358, List!D:J, 7, 0), VLOOKUP(L2358&amp;"", List!D:J, 7, 0))
  )
 )
)</f>
        <v>Standard Shipment</v>
      </c>
      <c r="C2358" s="66" t="str">
        <f t="shared" si="37"/>
        <v>Standard Shipment</v>
      </c>
      <c r="D2358" s="67" t="str">
        <f ca="1">IF(C2358="Local Scrap","Closed",IFERROR(IF(A2358="kgb","Closed",IF(MID(C2358,5,1)="Q","Closed",LOOKUP(TODAY()-W2358, {0,31,91,181,366}, {"0-30天","31-90天","91-180天","181-365天","365天以上"}))), LOOKUP(TODAY()-Z2358, {0,31,91,181,366}, {"0-30天","31-90天","91-180天","181-365天","365天以上"})))</f>
        <v>Closed</v>
      </c>
      <c r="E2358" s="67" t="str" cm="1">
        <f t="array" ref="E2358">IF(A2358&lt;&gt;"kbb", "", IF(IFERROR(VALUE(V2358), 0)=MAX(INDEX(($A$2:$A$4929="kbb")*($L$2:$L$4929=L2358)*IFERROR(VALUE($V$2:$V$4929), 0), 0)), "最新", "歷史重複"))</f>
        <v/>
      </c>
      <c r="F2358" t="s">
        <v>10391</v>
      </c>
      <c r="G2358" t="s">
        <v>29</v>
      </c>
      <c r="H2358" t="s">
        <v>30</v>
      </c>
      <c r="I2358" t="s">
        <v>6154</v>
      </c>
      <c r="J2358" t="s">
        <v>10392</v>
      </c>
      <c r="K2358" t="s">
        <v>10393</v>
      </c>
      <c r="L2358" t="s">
        <v>10511</v>
      </c>
      <c r="M2358" t="s">
        <v>9945</v>
      </c>
      <c r="N2358" t="s">
        <v>2450</v>
      </c>
      <c r="O2358" t="s">
        <v>37</v>
      </c>
      <c r="P2358" t="s">
        <v>10512</v>
      </c>
      <c r="Q2358" t="s">
        <v>38</v>
      </c>
      <c r="R2358" t="s">
        <v>1881</v>
      </c>
      <c r="S2358" t="s">
        <v>10453</v>
      </c>
      <c r="T2358" t="s">
        <v>10513</v>
      </c>
      <c r="U2358" t="s">
        <v>9159</v>
      </c>
      <c r="V2358" t="s">
        <v>9159</v>
      </c>
      <c r="W2358" t="s">
        <v>37</v>
      </c>
      <c r="X2358" t="s">
        <v>37</v>
      </c>
      <c r="Y2358" t="s">
        <v>37</v>
      </c>
      <c r="Z2358" t="s">
        <v>10514</v>
      </c>
      <c r="AA2358" t="s">
        <v>44</v>
      </c>
      <c r="AB2358" t="s">
        <v>44</v>
      </c>
      <c r="AC2358" t="s">
        <v>45</v>
      </c>
      <c r="AD2358" t="s">
        <v>1302</v>
      </c>
      <c r="AE2358" t="s">
        <v>9161</v>
      </c>
      <c r="AF2358" t="s">
        <v>2220</v>
      </c>
      <c r="AG2358">
        <v>622491</v>
      </c>
      <c r="AH2358">
        <v>6</v>
      </c>
      <c r="AI2358">
        <v>6</v>
      </c>
    </row>
    <row r="2359" spans="1:35" ht="16.850000000000001" customHeight="1">
      <c r="A2359" s="65" t="str">
        <f>IF(L2359="","",IF(COUNTIF(Wip!K:K,L2359)=0,IF(W2359="","KGB","KBB"),IF(AND(_xlfn.IFNA(VLOOKUP(L2359,Wip!K:M,3,0),"")="Y",Q2359="MTCAPPLYCONF"),"On Hold",IF(W2359="","KGB","KBB"))))</f>
        <v>KGB</v>
      </c>
      <c r="B2359" s="65" t="str">
        <f>IF(A2359="on hold", "on hold",
 IF(A2359="KGB", "Standard Shipment",
  IF(IFERROR(IFERROR(VLOOKUP(L2359, List!D:J, 7, 0), VLOOKUP(L2359&amp;"", List!D:J, 7, 0)), 0)=0,
   IF(IFERROR(IFERROR(VLOOKUP(L2359, 'CND List'!$A:$C, 3, 0), VLOOKUP(L2359&amp;"", 'CND List'!$A:$C, 3, 0)), 0)=0,
    IF(A2359="KBB", "-", ""),
    IFERROR(VLOOKUP(L2359, 'CND List'!$A:$C, 3, 0), VLOOKUP(L2359&amp;"", 'CND List'!$A:$C, 3, 0))
   ),
   IFERROR(VLOOKUP(L2359, List!D:J, 7, 0), VLOOKUP(L2359&amp;"", List!D:J, 7, 0))
  )
 )
)</f>
        <v>Standard Shipment</v>
      </c>
      <c r="C2359" s="66" t="str">
        <f t="shared" si="37"/>
        <v>Standard Shipment</v>
      </c>
      <c r="D2359" s="67" t="str">
        <f ca="1">IF(C2359="Local Scrap","Closed",IFERROR(IF(A2359="kgb","Closed",IF(MID(C2359,5,1)="Q","Closed",LOOKUP(TODAY()-W2359, {0,31,91,181,366}, {"0-30天","31-90天","91-180天","181-365天","365天以上"}))), LOOKUP(TODAY()-Z2359, {0,31,91,181,366}, {"0-30天","31-90天","91-180天","181-365天","365天以上"})))</f>
        <v>Closed</v>
      </c>
      <c r="E2359" s="67" t="str" cm="1">
        <f t="array" ref="E2359">IF(A2359&lt;&gt;"kbb", "", IF(IFERROR(VALUE(V2359), 0)=MAX(INDEX(($A$2:$A$4929="kbb")*($L$2:$L$4929=L2359)*IFERROR(VALUE($V$2:$V$4929), 0), 0)), "最新", "歷史重複"))</f>
        <v/>
      </c>
      <c r="F2359" t="s">
        <v>10391</v>
      </c>
      <c r="G2359" t="s">
        <v>29</v>
      </c>
      <c r="H2359" t="s">
        <v>30</v>
      </c>
      <c r="I2359" t="s">
        <v>6154</v>
      </c>
      <c r="J2359" t="s">
        <v>10392</v>
      </c>
      <c r="K2359" t="s">
        <v>10393</v>
      </c>
      <c r="L2359" t="s">
        <v>10515</v>
      </c>
      <c r="M2359" t="s">
        <v>8161</v>
      </c>
      <c r="N2359" t="s">
        <v>2223</v>
      </c>
      <c r="O2359" t="s">
        <v>37</v>
      </c>
      <c r="P2359" t="s">
        <v>10516</v>
      </c>
      <c r="Q2359" t="s">
        <v>38</v>
      </c>
      <c r="R2359" t="s">
        <v>1881</v>
      </c>
      <c r="S2359" t="s">
        <v>10433</v>
      </c>
      <c r="T2359" t="s">
        <v>10517</v>
      </c>
      <c r="U2359" t="s">
        <v>10435</v>
      </c>
      <c r="V2359" t="s">
        <v>10435</v>
      </c>
      <c r="W2359" t="s">
        <v>37</v>
      </c>
      <c r="X2359" t="s">
        <v>37</v>
      </c>
      <c r="Y2359" t="s">
        <v>37</v>
      </c>
      <c r="Z2359" t="s">
        <v>10518</v>
      </c>
      <c r="AA2359" t="s">
        <v>44</v>
      </c>
      <c r="AB2359" t="s">
        <v>44</v>
      </c>
      <c r="AC2359" t="s">
        <v>45</v>
      </c>
      <c r="AD2359" t="s">
        <v>1302</v>
      </c>
      <c r="AE2359" t="s">
        <v>10400</v>
      </c>
      <c r="AF2359" t="s">
        <v>2220</v>
      </c>
      <c r="AG2359">
        <v>622477</v>
      </c>
      <c r="AH2359">
        <v>7.7</v>
      </c>
      <c r="AI2359">
        <v>7.7</v>
      </c>
    </row>
    <row r="2360" spans="1:35" ht="16.850000000000001" customHeight="1">
      <c r="A2360" s="65" t="str">
        <f>IF(L2360="","",IF(COUNTIF(Wip!K:K,L2360)=0,IF(W2360="","KGB","KBB"),IF(AND(_xlfn.IFNA(VLOOKUP(L2360,Wip!K:M,3,0),"")="Y",Q2360="MTCAPPLYCONF"),"On Hold",IF(W2360="","KGB","KBB"))))</f>
        <v>KBB</v>
      </c>
      <c r="B2360" s="65" t="str">
        <f>IF(A2360="on hold", "on hold",
 IF(A2360="KGB", "Standard Shipment",
  IF(IFERROR(IFERROR(VLOOKUP(L2360, List!D:J, 7, 0), VLOOKUP(L2360&amp;"", List!D:J, 7, 0)), 0)=0,
   IF(IFERROR(IFERROR(VLOOKUP(L2360, 'CND List'!$A:$C, 3, 0), VLOOKUP(L2360&amp;"", 'CND List'!$A:$C, 3, 0)), 0)=0,
    IF(A2360="KBB", "-", ""),
    IFERROR(VLOOKUP(L2360, 'CND List'!$A:$C, 3, 0), VLOOKUP(L2360&amp;"", 'CND List'!$A:$C, 3, 0))
   ),
   IFERROR(VLOOKUP(L2360, List!D:J, 7, 0), VLOOKUP(L2360&amp;"", List!D:J, 7, 0))
  )
 )
)</f>
        <v>-</v>
      </c>
      <c r="C2360" s="66" t="str">
        <f t="shared" si="37"/>
        <v>wait for return customer</v>
      </c>
      <c r="D2360" s="67" t="str">
        <f ca="1">IF(C2360="Local Scrap","Closed",IFERROR(IF(A2360="kgb","Closed",IF(MID(C2360,5,1)="Q","Closed",LOOKUP(TODAY()-W2360, {0,31,91,181,366}, {"0-30天","31-90天","91-180天","181-365天","365天以上"}))), LOOKUP(TODAY()-Z2360, {0,31,91,181,366}, {"0-30天","31-90天","91-180天","181-365天","365天以上"})))</f>
        <v>91-180天</v>
      </c>
      <c r="E2360" s="67" t="str" cm="1">
        <f t="array" ref="E2360">IF(A2360&lt;&gt;"kbb", "", IF(IFERROR(VALUE(V2360), 0)=MAX(INDEX(($A$2:$A$4929="kbb")*($L$2:$L$4929=L2360)*IFERROR(VALUE($V$2:$V$4929), 0), 0)), "最新", "歷史重複"))</f>
        <v>最新</v>
      </c>
      <c r="F2360" t="s">
        <v>10391</v>
      </c>
      <c r="G2360" t="s">
        <v>29</v>
      </c>
      <c r="H2360" t="s">
        <v>30</v>
      </c>
      <c r="I2360" t="s">
        <v>6154</v>
      </c>
      <c r="J2360" t="s">
        <v>10392</v>
      </c>
      <c r="K2360" t="s">
        <v>10393</v>
      </c>
      <c r="L2360" t="s">
        <v>10519</v>
      </c>
      <c r="M2360" t="s">
        <v>5298</v>
      </c>
      <c r="N2360" t="s">
        <v>5299</v>
      </c>
      <c r="O2360" t="s">
        <v>37</v>
      </c>
      <c r="P2360" t="s">
        <v>10519</v>
      </c>
      <c r="Q2360" t="s">
        <v>38</v>
      </c>
      <c r="R2360" t="s">
        <v>1881</v>
      </c>
      <c r="S2360" t="s">
        <v>10433</v>
      </c>
      <c r="T2360" t="s">
        <v>37</v>
      </c>
      <c r="U2360" t="s">
        <v>37</v>
      </c>
      <c r="V2360" t="s">
        <v>10520</v>
      </c>
      <c r="W2360" t="s">
        <v>2806</v>
      </c>
      <c r="X2360" t="s">
        <v>114</v>
      </c>
      <c r="Y2360" t="s">
        <v>10521</v>
      </c>
      <c r="Z2360" t="s">
        <v>10522</v>
      </c>
      <c r="AA2360" t="s">
        <v>44</v>
      </c>
      <c r="AB2360" t="s">
        <v>44</v>
      </c>
      <c r="AC2360" t="s">
        <v>117</v>
      </c>
      <c r="AD2360" t="s">
        <v>1539</v>
      </c>
      <c r="AE2360" t="s">
        <v>37</v>
      </c>
      <c r="AF2360" t="s">
        <v>37</v>
      </c>
      <c r="AG2360" t="s">
        <v>37</v>
      </c>
      <c r="AH2360" t="s">
        <v>37</v>
      </c>
      <c r="AI2360" t="s">
        <v>37</v>
      </c>
    </row>
    <row r="2361" spans="1:35" ht="16.850000000000001" customHeight="1">
      <c r="A2361" s="65" t="str">
        <f>IF(L2361="","",IF(COUNTIF(Wip!K:K,L2361)=0,IF(W2361="","KGB","KBB"),IF(AND(_xlfn.IFNA(VLOOKUP(L2361,Wip!K:M,3,0),"")="Y",Q2361="MTCAPPLYCONF"),"On Hold",IF(W2361="","KGB","KBB"))))</f>
        <v>On Hold</v>
      </c>
      <c r="B2361" s="65" t="str">
        <f>IF(A2361="on hold", "on hold",
 IF(A2361="KGB", "Standard Shipment",
  IF(IFERROR(IFERROR(VLOOKUP(L2361, List!D:J, 7, 0), VLOOKUP(L2361&amp;"", List!D:J, 7, 0)), 0)=0,
   IF(IFERROR(IFERROR(VLOOKUP(L2361, 'CND List'!$A:$C, 3, 0), VLOOKUP(L2361&amp;"", 'CND List'!$A:$C, 3, 0)), 0)=0,
    IF(A2361="KBB", "-", ""),
    IFERROR(VLOOKUP(L2361, 'CND List'!$A:$C, 3, 0), VLOOKUP(L2361&amp;"", 'CND List'!$A:$C, 3, 0))
   ),
   IFERROR(VLOOKUP(L2361, List!D:J, 7, 0), VLOOKUP(L2361&amp;"", List!D:J, 7, 0))
  )
 )
)</f>
        <v>on hold</v>
      </c>
      <c r="C2361" s="66" t="str">
        <f t="shared" si="37"/>
        <v>on hold</v>
      </c>
      <c r="D2361" s="67" t="str">
        <f ca="1">IF(C2361="Local Scrap","Closed",IFERROR(IF(A2361="kgb","Closed",IF(MID(C2361,5,1)="Q","Closed",LOOKUP(TODAY()-W2361, {0,31,91,181,366}, {"0-30天","31-90天","91-180天","181-365天","365天以上"}))), LOOKUP(TODAY()-Z2361, {0,31,91,181,366}, {"0-30天","31-90天","91-180天","181-365天","365天以上"})))</f>
        <v>91-180天</v>
      </c>
      <c r="E2361" s="67" t="str" cm="1">
        <f t="array" ref="E2361">IF(A2361&lt;&gt;"kbb", "", IF(IFERROR(VALUE(V2361), 0)=MAX(INDEX(($A$2:$A$4929="kbb")*($L$2:$L$4929=L2361)*IFERROR(VALUE($V$2:$V$4929), 0), 0)), "最新", "歷史重複"))</f>
        <v/>
      </c>
      <c r="F2361" t="s">
        <v>10391</v>
      </c>
      <c r="G2361" t="s">
        <v>29</v>
      </c>
      <c r="H2361" t="s">
        <v>30</v>
      </c>
      <c r="I2361" t="s">
        <v>6154</v>
      </c>
      <c r="J2361" t="s">
        <v>10392</v>
      </c>
      <c r="K2361" t="s">
        <v>10393</v>
      </c>
      <c r="L2361" t="s">
        <v>10523</v>
      </c>
      <c r="M2361" t="s">
        <v>10524</v>
      </c>
      <c r="N2361" t="s">
        <v>2087</v>
      </c>
      <c r="O2361" t="s">
        <v>37</v>
      </c>
      <c r="P2361" t="s">
        <v>10523</v>
      </c>
      <c r="Q2361" t="s">
        <v>2309</v>
      </c>
      <c r="R2361" t="s">
        <v>1881</v>
      </c>
      <c r="S2361" t="s">
        <v>10433</v>
      </c>
      <c r="T2361" t="s">
        <v>37</v>
      </c>
      <c r="U2361" t="s">
        <v>37</v>
      </c>
      <c r="V2361" t="s">
        <v>37</v>
      </c>
      <c r="W2361" t="s">
        <v>37</v>
      </c>
      <c r="X2361" t="s">
        <v>37</v>
      </c>
      <c r="Y2361" t="s">
        <v>37</v>
      </c>
      <c r="Z2361" t="s">
        <v>10525</v>
      </c>
      <c r="AA2361" t="s">
        <v>44</v>
      </c>
      <c r="AB2361" t="s">
        <v>44</v>
      </c>
      <c r="AC2361" t="s">
        <v>45</v>
      </c>
      <c r="AD2361" t="s">
        <v>1847</v>
      </c>
      <c r="AE2361" t="s">
        <v>37</v>
      </c>
      <c r="AF2361" t="s">
        <v>37</v>
      </c>
      <c r="AG2361" t="s">
        <v>37</v>
      </c>
      <c r="AH2361" t="s">
        <v>37</v>
      </c>
      <c r="AI2361" t="s">
        <v>37</v>
      </c>
    </row>
    <row r="2362" spans="1:35" ht="16.850000000000001" customHeight="1">
      <c r="A2362" s="65" t="str">
        <f>IF(L2362="","",IF(COUNTIF(Wip!K:K,L2362)=0,IF(W2362="","KGB","KBB"),IF(AND(_xlfn.IFNA(VLOOKUP(L2362,Wip!K:M,3,0),"")="Y",Q2362="MTCAPPLYCONF"),"On Hold",IF(W2362="","KGB","KBB"))))</f>
        <v>KGB</v>
      </c>
      <c r="B2362" s="65" t="str">
        <f>IF(A2362="on hold", "on hold",
 IF(A2362="KGB", "Standard Shipment",
  IF(IFERROR(IFERROR(VLOOKUP(L2362, List!D:J, 7, 0), VLOOKUP(L2362&amp;"", List!D:J, 7, 0)), 0)=0,
   IF(IFERROR(IFERROR(VLOOKUP(L2362, 'CND List'!$A:$C, 3, 0), VLOOKUP(L2362&amp;"", 'CND List'!$A:$C, 3, 0)), 0)=0,
    IF(A2362="KBB", "-", ""),
    IFERROR(VLOOKUP(L2362, 'CND List'!$A:$C, 3, 0), VLOOKUP(L2362&amp;"", 'CND List'!$A:$C, 3, 0))
   ),
   IFERROR(VLOOKUP(L2362, List!D:J, 7, 0), VLOOKUP(L2362&amp;"", List!D:J, 7, 0))
  )
 )
)</f>
        <v>Standard Shipment</v>
      </c>
      <c r="C2362" s="66" t="str">
        <f t="shared" si="37"/>
        <v>Standard Shipment</v>
      </c>
      <c r="D2362" s="67" t="str">
        <f ca="1">IF(C2362="Local Scrap","Closed",IFERROR(IF(A2362="kgb","Closed",IF(MID(C2362,5,1)="Q","Closed",LOOKUP(TODAY()-W2362, {0,31,91,181,366}, {"0-30天","31-90天","91-180天","181-365天","365天以上"}))), LOOKUP(TODAY()-Z2362, {0,31,91,181,366}, {"0-30天","31-90天","91-180天","181-365天","365天以上"})))</f>
        <v>Closed</v>
      </c>
      <c r="E2362" s="67" t="str" cm="1">
        <f t="array" ref="E2362">IF(A2362&lt;&gt;"kbb", "", IF(IFERROR(VALUE(V2362), 0)=MAX(INDEX(($A$2:$A$4929="kbb")*($L$2:$L$4929=L2362)*IFERROR(VALUE($V$2:$V$4929), 0), 0)), "最新", "歷史重複"))</f>
        <v/>
      </c>
      <c r="F2362" t="s">
        <v>10391</v>
      </c>
      <c r="G2362" t="s">
        <v>29</v>
      </c>
      <c r="H2362" t="s">
        <v>30</v>
      </c>
      <c r="I2362" t="s">
        <v>6154</v>
      </c>
      <c r="J2362" t="s">
        <v>10392</v>
      </c>
      <c r="K2362" t="s">
        <v>10393</v>
      </c>
      <c r="L2362" t="s">
        <v>10526</v>
      </c>
      <c r="M2362" t="s">
        <v>9994</v>
      </c>
      <c r="N2362" t="s">
        <v>2087</v>
      </c>
      <c r="O2362" t="s">
        <v>37</v>
      </c>
      <c r="P2362" t="s">
        <v>10527</v>
      </c>
      <c r="Q2362" t="s">
        <v>38</v>
      </c>
      <c r="R2362" t="s">
        <v>1881</v>
      </c>
      <c r="S2362" t="s">
        <v>10433</v>
      </c>
      <c r="T2362" t="s">
        <v>10528</v>
      </c>
      <c r="U2362" t="s">
        <v>9159</v>
      </c>
      <c r="V2362" t="s">
        <v>9159</v>
      </c>
      <c r="W2362" t="s">
        <v>37</v>
      </c>
      <c r="X2362" t="s">
        <v>37</v>
      </c>
      <c r="Y2362" t="s">
        <v>37</v>
      </c>
      <c r="Z2362" t="s">
        <v>10529</v>
      </c>
      <c r="AA2362" t="s">
        <v>44</v>
      </c>
      <c r="AB2362" t="s">
        <v>44</v>
      </c>
      <c r="AC2362" t="s">
        <v>45</v>
      </c>
      <c r="AD2362" t="s">
        <v>1847</v>
      </c>
      <c r="AE2362" t="s">
        <v>10530</v>
      </c>
      <c r="AF2362" t="s">
        <v>48</v>
      </c>
      <c r="AG2362">
        <v>622491</v>
      </c>
      <c r="AH2362">
        <v>6.1</v>
      </c>
      <c r="AI2362">
        <v>6.1</v>
      </c>
    </row>
    <row r="2363" spans="1:35" ht="16.850000000000001" customHeight="1">
      <c r="A2363" s="65" t="str">
        <f>IF(L2363="","",IF(COUNTIF(Wip!K:K,L2363)=0,IF(W2363="","KGB","KBB"),IF(AND(_xlfn.IFNA(VLOOKUP(L2363,Wip!K:M,3,0),"")="Y",Q2363="MTCAPPLYCONF"),"On Hold",IF(W2363="","KGB","KBB"))))</f>
        <v>KGB</v>
      </c>
      <c r="B2363" s="65" t="str">
        <f>IF(A2363="on hold", "on hold",
 IF(A2363="KGB", "Standard Shipment",
  IF(IFERROR(IFERROR(VLOOKUP(L2363, List!D:J, 7, 0), VLOOKUP(L2363&amp;"", List!D:J, 7, 0)), 0)=0,
   IF(IFERROR(IFERROR(VLOOKUP(L2363, 'CND List'!$A:$C, 3, 0), VLOOKUP(L2363&amp;"", 'CND List'!$A:$C, 3, 0)), 0)=0,
    IF(A2363="KBB", "-", ""),
    IFERROR(VLOOKUP(L2363, 'CND List'!$A:$C, 3, 0), VLOOKUP(L2363&amp;"", 'CND List'!$A:$C, 3, 0))
   ),
   IFERROR(VLOOKUP(L2363, List!D:J, 7, 0), VLOOKUP(L2363&amp;"", List!D:J, 7, 0))
  )
 )
)</f>
        <v>Standard Shipment</v>
      </c>
      <c r="C2363" s="66" t="str">
        <f t="shared" ref="C2363:C2426" si="38">IF(A2363="on hold", "on hold", IF(B2363="on hold", "wait for return customer", IF(B2363="CND Sceond Pass", "Standard Shipment", IF(AND(A2363="kgb", OR(B2363="-", B2363="", B2363="#N/A")), "Standard Shipment", IF(AND(A2363="kbb", OR(B2363="-", B2363="", B2363="#N/A")), "wait for return customer", IF(OR(B2363="Local Scrap", B2363="SBF to be notified", B2363="VRAM is pending RTV", B2363="BU未結案"), B2363, IF(OR(B2363="scrap結案", B2363="良品結案", LEFT(B2363,2)="sc", LEFT(B2363,2)="良品"), "CND結案", IF(ISNUMBER(B2363), YEAR(B2363) &amp; "Q" &amp; INT((MONTH(B2363)+2)/3), IF(ISERROR(DATEVALUE(TEXT(B2363,"yyyy/mm/dd"))), IF(ISNA(B2363), "#N/A", B2363), YEAR(DATEVALUE(TEXT(B2363,"yyyy/mm/dd"))) &amp; "Q" &amp; INT((MONTH(DATEVALUE(TEXT(B2363,"yyyy/mm/dd")))+2)/3))))))))))</f>
        <v>Standard Shipment</v>
      </c>
      <c r="D2363" s="67" t="str">
        <f ca="1">IF(C2363="Local Scrap","Closed",IFERROR(IF(A2363="kgb","Closed",IF(MID(C2363,5,1)="Q","Closed",LOOKUP(TODAY()-W2363, {0,31,91,181,366}, {"0-30天","31-90天","91-180天","181-365天","365天以上"}))), LOOKUP(TODAY()-Z2363, {0,31,91,181,366}, {"0-30天","31-90天","91-180天","181-365天","365天以上"})))</f>
        <v>Closed</v>
      </c>
      <c r="E2363" s="67" t="str" cm="1">
        <f t="array" ref="E2363">IF(A2363&lt;&gt;"kbb", "", IF(IFERROR(VALUE(V2363), 0)=MAX(INDEX(($A$2:$A$4929="kbb")*($L$2:$L$4929=L2363)*IFERROR(VALUE($V$2:$V$4929), 0), 0)), "最新", "歷史重複"))</f>
        <v/>
      </c>
      <c r="F2363" t="s">
        <v>10531</v>
      </c>
      <c r="G2363" t="s">
        <v>29</v>
      </c>
      <c r="H2363" t="s">
        <v>30</v>
      </c>
      <c r="I2363" t="s">
        <v>6154</v>
      </c>
      <c r="J2363" t="s">
        <v>10532</v>
      </c>
      <c r="K2363" t="s">
        <v>10533</v>
      </c>
      <c r="L2363" t="s">
        <v>10534</v>
      </c>
      <c r="M2363" t="s">
        <v>8291</v>
      </c>
      <c r="N2363" t="s">
        <v>1570</v>
      </c>
      <c r="O2363" t="s">
        <v>37</v>
      </c>
      <c r="P2363" t="s">
        <v>10535</v>
      </c>
      <c r="Q2363" t="s">
        <v>38</v>
      </c>
      <c r="R2363" t="s">
        <v>1881</v>
      </c>
      <c r="S2363" t="s">
        <v>10536</v>
      </c>
      <c r="T2363" t="s">
        <v>10537</v>
      </c>
      <c r="U2363" t="s">
        <v>9198</v>
      </c>
      <c r="V2363" t="s">
        <v>9198</v>
      </c>
      <c r="W2363" t="s">
        <v>37</v>
      </c>
      <c r="X2363" t="s">
        <v>37</v>
      </c>
      <c r="Y2363" t="s">
        <v>37</v>
      </c>
      <c r="Z2363" t="s">
        <v>10538</v>
      </c>
      <c r="AA2363" t="s">
        <v>44</v>
      </c>
      <c r="AB2363" t="s">
        <v>44</v>
      </c>
      <c r="AC2363" t="s">
        <v>45</v>
      </c>
      <c r="AD2363" t="s">
        <v>1532</v>
      </c>
      <c r="AE2363" t="s">
        <v>9200</v>
      </c>
      <c r="AF2363" t="s">
        <v>2317</v>
      </c>
      <c r="AG2363">
        <v>622501</v>
      </c>
      <c r="AH2363">
        <v>6.4</v>
      </c>
      <c r="AI2363">
        <v>6.4</v>
      </c>
    </row>
    <row r="2364" spans="1:35" ht="16.850000000000001" customHeight="1">
      <c r="A2364" s="65" t="str">
        <f>IF(L2364="","",IF(COUNTIF(Wip!K:K,L2364)=0,IF(W2364="","KGB","KBB"),IF(AND(_xlfn.IFNA(VLOOKUP(L2364,Wip!K:M,3,0),"")="Y",Q2364="MTCAPPLYCONF"),"On Hold",IF(W2364="","KGB","KBB"))))</f>
        <v>KGB</v>
      </c>
      <c r="B2364" s="65" t="str">
        <f>IF(A2364="on hold", "on hold",
 IF(A2364="KGB", "Standard Shipment",
  IF(IFERROR(IFERROR(VLOOKUP(L2364, List!D:J, 7, 0), VLOOKUP(L2364&amp;"", List!D:J, 7, 0)), 0)=0,
   IF(IFERROR(IFERROR(VLOOKUP(L2364, 'CND List'!$A:$C, 3, 0), VLOOKUP(L2364&amp;"", 'CND List'!$A:$C, 3, 0)), 0)=0,
    IF(A2364="KBB", "-", ""),
    IFERROR(VLOOKUP(L2364, 'CND List'!$A:$C, 3, 0), VLOOKUP(L2364&amp;"", 'CND List'!$A:$C, 3, 0))
   ),
   IFERROR(VLOOKUP(L2364, List!D:J, 7, 0), VLOOKUP(L2364&amp;"", List!D:J, 7, 0))
  )
 )
)</f>
        <v>Standard Shipment</v>
      </c>
      <c r="C2364" s="66" t="str">
        <f t="shared" si="38"/>
        <v>Standard Shipment</v>
      </c>
      <c r="D2364" s="67" t="str">
        <f ca="1">IF(C2364="Local Scrap","Closed",IFERROR(IF(A2364="kgb","Closed",IF(MID(C2364,5,1)="Q","Closed",LOOKUP(TODAY()-W2364, {0,31,91,181,366}, {"0-30天","31-90天","91-180天","181-365天","365天以上"}))), LOOKUP(TODAY()-Z2364, {0,31,91,181,366}, {"0-30天","31-90天","91-180天","181-365天","365天以上"})))</f>
        <v>Closed</v>
      </c>
      <c r="E2364" s="67" t="str" cm="1">
        <f t="array" ref="E2364">IF(A2364&lt;&gt;"kbb", "", IF(IFERROR(VALUE(V2364), 0)=MAX(INDEX(($A$2:$A$4929="kbb")*($L$2:$L$4929=L2364)*IFERROR(VALUE($V$2:$V$4929), 0), 0)), "最新", "歷史重複"))</f>
        <v/>
      </c>
      <c r="F2364" t="s">
        <v>10531</v>
      </c>
      <c r="G2364" t="s">
        <v>29</v>
      </c>
      <c r="H2364" t="s">
        <v>30</v>
      </c>
      <c r="I2364" t="s">
        <v>6154</v>
      </c>
      <c r="J2364" t="s">
        <v>10532</v>
      </c>
      <c r="K2364" t="s">
        <v>10533</v>
      </c>
      <c r="L2364" t="s">
        <v>10539</v>
      </c>
      <c r="M2364" t="s">
        <v>1575</v>
      </c>
      <c r="N2364" t="s">
        <v>1576</v>
      </c>
      <c r="O2364" t="s">
        <v>37</v>
      </c>
      <c r="P2364" t="s">
        <v>10540</v>
      </c>
      <c r="Q2364" t="s">
        <v>38</v>
      </c>
      <c r="R2364" t="s">
        <v>1881</v>
      </c>
      <c r="S2364" t="s">
        <v>10536</v>
      </c>
      <c r="T2364" t="s">
        <v>10541</v>
      </c>
      <c r="U2364" t="s">
        <v>9198</v>
      </c>
      <c r="V2364" t="s">
        <v>9198</v>
      </c>
      <c r="W2364" t="s">
        <v>37</v>
      </c>
      <c r="X2364" t="s">
        <v>37</v>
      </c>
      <c r="Y2364" t="s">
        <v>37</v>
      </c>
      <c r="Z2364" t="s">
        <v>10542</v>
      </c>
      <c r="AA2364" t="s">
        <v>44</v>
      </c>
      <c r="AB2364" t="s">
        <v>44</v>
      </c>
      <c r="AC2364" t="s">
        <v>45</v>
      </c>
      <c r="AD2364" t="s">
        <v>1532</v>
      </c>
      <c r="AE2364" t="s">
        <v>9200</v>
      </c>
      <c r="AF2364" t="s">
        <v>2317</v>
      </c>
      <c r="AG2364">
        <v>622501</v>
      </c>
      <c r="AH2364">
        <v>6.4</v>
      </c>
      <c r="AI2364">
        <v>6.4</v>
      </c>
    </row>
    <row r="2365" spans="1:35" ht="16.850000000000001" customHeight="1">
      <c r="A2365" s="65" t="str">
        <f>IF(L2365="","",IF(COUNTIF(Wip!K:K,L2365)=0,IF(W2365="","KGB","KBB"),IF(AND(_xlfn.IFNA(VLOOKUP(L2365,Wip!K:M,3,0),"")="Y",Q2365="MTCAPPLYCONF"),"On Hold",IF(W2365="","KGB","KBB"))))</f>
        <v>KGB</v>
      </c>
      <c r="B2365" s="65" t="str">
        <f>IF(A2365="on hold", "on hold",
 IF(A2365="KGB", "Standard Shipment",
  IF(IFERROR(IFERROR(VLOOKUP(L2365, List!D:J, 7, 0), VLOOKUP(L2365&amp;"", List!D:J, 7, 0)), 0)=0,
   IF(IFERROR(IFERROR(VLOOKUP(L2365, 'CND List'!$A:$C, 3, 0), VLOOKUP(L2365&amp;"", 'CND List'!$A:$C, 3, 0)), 0)=0,
    IF(A2365="KBB", "-", ""),
    IFERROR(VLOOKUP(L2365, 'CND List'!$A:$C, 3, 0), VLOOKUP(L2365&amp;"", 'CND List'!$A:$C, 3, 0))
   ),
   IFERROR(VLOOKUP(L2365, List!D:J, 7, 0), VLOOKUP(L2365&amp;"", List!D:J, 7, 0))
  )
 )
)</f>
        <v>Standard Shipment</v>
      </c>
      <c r="C2365" s="66" t="str">
        <f t="shared" si="38"/>
        <v>Standard Shipment</v>
      </c>
      <c r="D2365" s="67" t="str">
        <f ca="1">IF(C2365="Local Scrap","Closed",IFERROR(IF(A2365="kgb","Closed",IF(MID(C2365,5,1)="Q","Closed",LOOKUP(TODAY()-W2365, {0,31,91,181,366}, {"0-30天","31-90天","91-180天","181-365天","365天以上"}))), LOOKUP(TODAY()-Z2365, {0,31,91,181,366}, {"0-30天","31-90天","91-180天","181-365天","365天以上"})))</f>
        <v>Closed</v>
      </c>
      <c r="E2365" s="67" t="str" cm="1">
        <f t="array" ref="E2365">IF(A2365&lt;&gt;"kbb", "", IF(IFERROR(VALUE(V2365), 0)=MAX(INDEX(($A$2:$A$4929="kbb")*($L$2:$L$4929=L2365)*IFERROR(VALUE($V$2:$V$4929), 0), 0)), "最新", "歷史重複"))</f>
        <v/>
      </c>
      <c r="F2365" t="s">
        <v>10531</v>
      </c>
      <c r="G2365" t="s">
        <v>29</v>
      </c>
      <c r="H2365" t="s">
        <v>30</v>
      </c>
      <c r="I2365" t="s">
        <v>6154</v>
      </c>
      <c r="J2365" t="s">
        <v>10532</v>
      </c>
      <c r="K2365" t="s">
        <v>10533</v>
      </c>
      <c r="L2365" t="s">
        <v>10543</v>
      </c>
      <c r="M2365" t="s">
        <v>10544</v>
      </c>
      <c r="N2365" t="s">
        <v>1858</v>
      </c>
      <c r="O2365" t="s">
        <v>37</v>
      </c>
      <c r="P2365" t="s">
        <v>10545</v>
      </c>
      <c r="Q2365" t="s">
        <v>38</v>
      </c>
      <c r="R2365" t="s">
        <v>1881</v>
      </c>
      <c r="S2365" t="s">
        <v>10536</v>
      </c>
      <c r="T2365" t="s">
        <v>10546</v>
      </c>
      <c r="U2365" t="s">
        <v>9159</v>
      </c>
      <c r="V2365" t="s">
        <v>9159</v>
      </c>
      <c r="W2365" t="s">
        <v>37</v>
      </c>
      <c r="X2365" t="s">
        <v>37</v>
      </c>
      <c r="Y2365" t="s">
        <v>37</v>
      </c>
      <c r="Z2365" t="s">
        <v>10547</v>
      </c>
      <c r="AA2365" t="s">
        <v>44</v>
      </c>
      <c r="AB2365" t="s">
        <v>44</v>
      </c>
      <c r="AC2365" t="s">
        <v>45</v>
      </c>
      <c r="AD2365" t="s">
        <v>1302</v>
      </c>
      <c r="AE2365" t="s">
        <v>9161</v>
      </c>
      <c r="AF2365" t="s">
        <v>2122</v>
      </c>
      <c r="AG2365">
        <v>622491</v>
      </c>
      <c r="AH2365">
        <v>6.2</v>
      </c>
      <c r="AI2365">
        <v>6.2</v>
      </c>
    </row>
    <row r="2366" spans="1:35" ht="16.850000000000001" customHeight="1">
      <c r="A2366" s="65" t="str">
        <f>IF(L2366="","",IF(COUNTIF(Wip!K:K,L2366)=0,IF(W2366="","KGB","KBB"),IF(AND(_xlfn.IFNA(VLOOKUP(L2366,Wip!K:M,3,0),"")="Y",Q2366="MTCAPPLYCONF"),"On Hold",IF(W2366="","KGB","KBB"))))</f>
        <v>KGB</v>
      </c>
      <c r="B2366" s="65" t="str">
        <f>IF(A2366="on hold", "on hold",
 IF(A2366="KGB", "Standard Shipment",
  IF(IFERROR(IFERROR(VLOOKUP(L2366, List!D:J, 7, 0), VLOOKUP(L2366&amp;"", List!D:J, 7, 0)), 0)=0,
   IF(IFERROR(IFERROR(VLOOKUP(L2366, 'CND List'!$A:$C, 3, 0), VLOOKUP(L2366&amp;"", 'CND List'!$A:$C, 3, 0)), 0)=0,
    IF(A2366="KBB", "-", ""),
    IFERROR(VLOOKUP(L2366, 'CND List'!$A:$C, 3, 0), VLOOKUP(L2366&amp;"", 'CND List'!$A:$C, 3, 0))
   ),
   IFERROR(VLOOKUP(L2366, List!D:J, 7, 0), VLOOKUP(L2366&amp;"", List!D:J, 7, 0))
  )
 )
)</f>
        <v>Standard Shipment</v>
      </c>
      <c r="C2366" s="66" t="str">
        <f t="shared" si="38"/>
        <v>Standard Shipment</v>
      </c>
      <c r="D2366" s="67" t="str">
        <f ca="1">IF(C2366="Local Scrap","Closed",IFERROR(IF(A2366="kgb","Closed",IF(MID(C2366,5,1)="Q","Closed",LOOKUP(TODAY()-W2366, {0,31,91,181,366}, {"0-30天","31-90天","91-180天","181-365天","365天以上"}))), LOOKUP(TODAY()-Z2366, {0,31,91,181,366}, {"0-30天","31-90天","91-180天","181-365天","365天以上"})))</f>
        <v>Closed</v>
      </c>
      <c r="E2366" s="67" t="str" cm="1">
        <f t="array" ref="E2366">IF(A2366&lt;&gt;"kbb", "", IF(IFERROR(VALUE(V2366), 0)=MAX(INDEX(($A$2:$A$4929="kbb")*($L$2:$L$4929=L2366)*IFERROR(VALUE($V$2:$V$4929), 0), 0)), "最新", "歷史重複"))</f>
        <v/>
      </c>
      <c r="F2366" t="s">
        <v>10531</v>
      </c>
      <c r="G2366" t="s">
        <v>29</v>
      </c>
      <c r="H2366" t="s">
        <v>30</v>
      </c>
      <c r="I2366" t="s">
        <v>6154</v>
      </c>
      <c r="J2366" t="s">
        <v>10532</v>
      </c>
      <c r="K2366" t="s">
        <v>10533</v>
      </c>
      <c r="L2366" t="s">
        <v>10548</v>
      </c>
      <c r="M2366" t="s">
        <v>9438</v>
      </c>
      <c r="N2366" t="s">
        <v>1391</v>
      </c>
      <c r="O2366" t="s">
        <v>37</v>
      </c>
      <c r="P2366" t="s">
        <v>10549</v>
      </c>
      <c r="Q2366" t="s">
        <v>38</v>
      </c>
      <c r="R2366" t="s">
        <v>1881</v>
      </c>
      <c r="S2366" t="s">
        <v>10536</v>
      </c>
      <c r="T2366" t="s">
        <v>10550</v>
      </c>
      <c r="U2366" t="s">
        <v>10551</v>
      </c>
      <c r="V2366" t="s">
        <v>10551</v>
      </c>
      <c r="W2366" t="s">
        <v>37</v>
      </c>
      <c r="X2366" t="s">
        <v>37</v>
      </c>
      <c r="Y2366" t="s">
        <v>37</v>
      </c>
      <c r="Z2366" t="s">
        <v>10552</v>
      </c>
      <c r="AA2366" t="s">
        <v>44</v>
      </c>
      <c r="AB2366" t="s">
        <v>44</v>
      </c>
      <c r="AC2366" t="s">
        <v>45</v>
      </c>
      <c r="AD2366" t="s">
        <v>1302</v>
      </c>
      <c r="AE2366" t="s">
        <v>10553</v>
      </c>
      <c r="AF2366" t="s">
        <v>48</v>
      </c>
      <c r="AG2366">
        <v>622501</v>
      </c>
      <c r="AH2366">
        <v>6</v>
      </c>
      <c r="AI2366">
        <v>6</v>
      </c>
    </row>
    <row r="2367" spans="1:35" ht="16.850000000000001" customHeight="1">
      <c r="A2367" s="65" t="str">
        <f>IF(L2367="","",IF(COUNTIF(Wip!K:K,L2367)=0,IF(W2367="","KGB","KBB"),IF(AND(_xlfn.IFNA(VLOOKUP(L2367,Wip!K:M,3,0),"")="Y",Q2367="MTCAPPLYCONF"),"On Hold",IF(W2367="","KGB","KBB"))))</f>
        <v>On Hold</v>
      </c>
      <c r="B2367" s="65" t="str">
        <f>IF(A2367="on hold", "on hold",
 IF(A2367="KGB", "Standard Shipment",
  IF(IFERROR(IFERROR(VLOOKUP(L2367, List!D:J, 7, 0), VLOOKUP(L2367&amp;"", List!D:J, 7, 0)), 0)=0,
   IF(IFERROR(IFERROR(VLOOKUP(L2367, 'CND List'!$A:$C, 3, 0), VLOOKUP(L2367&amp;"", 'CND List'!$A:$C, 3, 0)), 0)=0,
    IF(A2367="KBB", "-", ""),
    IFERROR(VLOOKUP(L2367, 'CND List'!$A:$C, 3, 0), VLOOKUP(L2367&amp;"", 'CND List'!$A:$C, 3, 0))
   ),
   IFERROR(VLOOKUP(L2367, List!D:J, 7, 0), VLOOKUP(L2367&amp;"", List!D:J, 7, 0))
  )
 )
)</f>
        <v>on hold</v>
      </c>
      <c r="C2367" s="66" t="str">
        <f t="shared" si="38"/>
        <v>on hold</v>
      </c>
      <c r="D2367" s="67" t="str">
        <f ca="1">IF(C2367="Local Scrap","Closed",IFERROR(IF(A2367="kgb","Closed",IF(MID(C2367,5,1)="Q","Closed",LOOKUP(TODAY()-W2367, {0,31,91,181,366}, {"0-30天","31-90天","91-180天","181-365天","365天以上"}))), LOOKUP(TODAY()-Z2367, {0,31,91,181,366}, {"0-30天","31-90天","91-180天","181-365天","365天以上"})))</f>
        <v>91-180天</v>
      </c>
      <c r="E2367" s="67" t="str" cm="1">
        <f t="array" ref="E2367">IF(A2367&lt;&gt;"kbb", "", IF(IFERROR(VALUE(V2367), 0)=MAX(INDEX(($A$2:$A$4929="kbb")*($L$2:$L$4929=L2367)*IFERROR(VALUE($V$2:$V$4929), 0), 0)), "最新", "歷史重複"))</f>
        <v/>
      </c>
      <c r="F2367" t="s">
        <v>10531</v>
      </c>
      <c r="G2367" t="s">
        <v>29</v>
      </c>
      <c r="H2367" t="s">
        <v>30</v>
      </c>
      <c r="I2367" t="s">
        <v>6154</v>
      </c>
      <c r="J2367" t="s">
        <v>10532</v>
      </c>
      <c r="K2367" t="s">
        <v>10533</v>
      </c>
      <c r="L2367" t="s">
        <v>10554</v>
      </c>
      <c r="M2367" t="s">
        <v>9438</v>
      </c>
      <c r="N2367" t="s">
        <v>1391</v>
      </c>
      <c r="O2367" t="s">
        <v>37</v>
      </c>
      <c r="P2367" t="s">
        <v>10554</v>
      </c>
      <c r="Q2367" t="s">
        <v>2309</v>
      </c>
      <c r="R2367" t="s">
        <v>1881</v>
      </c>
      <c r="S2367" t="s">
        <v>10536</v>
      </c>
      <c r="T2367" t="s">
        <v>37</v>
      </c>
      <c r="U2367" t="s">
        <v>37</v>
      </c>
      <c r="V2367" t="s">
        <v>37</v>
      </c>
      <c r="W2367" t="s">
        <v>37</v>
      </c>
      <c r="X2367" t="s">
        <v>37</v>
      </c>
      <c r="Y2367" t="s">
        <v>37</v>
      </c>
      <c r="Z2367" t="s">
        <v>10555</v>
      </c>
      <c r="AA2367" t="s">
        <v>44</v>
      </c>
      <c r="AB2367" t="s">
        <v>44</v>
      </c>
      <c r="AC2367" t="s">
        <v>45</v>
      </c>
      <c r="AD2367" t="s">
        <v>1302</v>
      </c>
      <c r="AE2367" t="s">
        <v>37</v>
      </c>
      <c r="AF2367" t="s">
        <v>37</v>
      </c>
      <c r="AG2367" t="s">
        <v>37</v>
      </c>
      <c r="AH2367" t="s">
        <v>37</v>
      </c>
      <c r="AI2367" t="s">
        <v>37</v>
      </c>
    </row>
    <row r="2368" spans="1:35" ht="16.850000000000001" customHeight="1">
      <c r="A2368" s="65" t="str">
        <f>IF(L2368="","",IF(COUNTIF(Wip!K:K,L2368)=0,IF(W2368="","KGB","KBB"),IF(AND(_xlfn.IFNA(VLOOKUP(L2368,Wip!K:M,3,0),"")="Y",Q2368="MTCAPPLYCONF"),"On Hold",IF(W2368="","KGB","KBB"))))</f>
        <v>KGB</v>
      </c>
      <c r="B2368" s="65" t="str">
        <f>IF(A2368="on hold", "on hold",
 IF(A2368="KGB", "Standard Shipment",
  IF(IFERROR(IFERROR(VLOOKUP(L2368, List!D:J, 7, 0), VLOOKUP(L2368&amp;"", List!D:J, 7, 0)), 0)=0,
   IF(IFERROR(IFERROR(VLOOKUP(L2368, 'CND List'!$A:$C, 3, 0), VLOOKUP(L2368&amp;"", 'CND List'!$A:$C, 3, 0)), 0)=0,
    IF(A2368="KBB", "-", ""),
    IFERROR(VLOOKUP(L2368, 'CND List'!$A:$C, 3, 0), VLOOKUP(L2368&amp;"", 'CND List'!$A:$C, 3, 0))
   ),
   IFERROR(VLOOKUP(L2368, List!D:J, 7, 0), VLOOKUP(L2368&amp;"", List!D:J, 7, 0))
  )
 )
)</f>
        <v>Standard Shipment</v>
      </c>
      <c r="C2368" s="66" t="str">
        <f t="shared" si="38"/>
        <v>Standard Shipment</v>
      </c>
      <c r="D2368" s="67" t="str">
        <f ca="1">IF(C2368="Local Scrap","Closed",IFERROR(IF(A2368="kgb","Closed",IF(MID(C2368,5,1)="Q","Closed",LOOKUP(TODAY()-W2368, {0,31,91,181,366}, {"0-30天","31-90天","91-180天","181-365天","365天以上"}))), LOOKUP(TODAY()-Z2368, {0,31,91,181,366}, {"0-30天","31-90天","91-180天","181-365天","365天以上"})))</f>
        <v>Closed</v>
      </c>
      <c r="E2368" s="67" t="str" cm="1">
        <f t="array" ref="E2368">IF(A2368&lt;&gt;"kbb", "", IF(IFERROR(VALUE(V2368), 0)=MAX(INDEX(($A$2:$A$4929="kbb")*($L$2:$L$4929=L2368)*IFERROR(VALUE($V$2:$V$4929), 0), 0)), "最新", "歷史重複"))</f>
        <v/>
      </c>
      <c r="F2368" t="s">
        <v>10531</v>
      </c>
      <c r="G2368" t="s">
        <v>29</v>
      </c>
      <c r="H2368" t="s">
        <v>30</v>
      </c>
      <c r="I2368" t="s">
        <v>6154</v>
      </c>
      <c r="J2368" t="s">
        <v>10532</v>
      </c>
      <c r="K2368" t="s">
        <v>10533</v>
      </c>
      <c r="L2368" t="s">
        <v>10556</v>
      </c>
      <c r="M2368" t="s">
        <v>1575</v>
      </c>
      <c r="N2368" t="s">
        <v>1576</v>
      </c>
      <c r="O2368" t="s">
        <v>37</v>
      </c>
      <c r="P2368" t="s">
        <v>10557</v>
      </c>
      <c r="Q2368" t="s">
        <v>38</v>
      </c>
      <c r="R2368" t="s">
        <v>1881</v>
      </c>
      <c r="S2368" t="s">
        <v>10536</v>
      </c>
      <c r="T2368" t="s">
        <v>10558</v>
      </c>
      <c r="U2368" t="s">
        <v>9198</v>
      </c>
      <c r="V2368" t="s">
        <v>9198</v>
      </c>
      <c r="W2368" t="s">
        <v>37</v>
      </c>
      <c r="X2368" t="s">
        <v>37</v>
      </c>
      <c r="Y2368" t="s">
        <v>37</v>
      </c>
      <c r="Z2368" t="s">
        <v>10559</v>
      </c>
      <c r="AA2368" t="s">
        <v>44</v>
      </c>
      <c r="AB2368" t="s">
        <v>44</v>
      </c>
      <c r="AC2368" t="s">
        <v>45</v>
      </c>
      <c r="AD2368" t="s">
        <v>1532</v>
      </c>
      <c r="AE2368" t="s">
        <v>9200</v>
      </c>
      <c r="AF2368" t="s">
        <v>4852</v>
      </c>
      <c r="AG2368">
        <v>622501</v>
      </c>
      <c r="AH2368">
        <v>6.4</v>
      </c>
      <c r="AI2368">
        <v>6.4</v>
      </c>
    </row>
    <row r="2369" spans="1:35" ht="16.850000000000001" customHeight="1">
      <c r="A2369" s="65" t="str">
        <f>IF(L2369="","",IF(COUNTIF(Wip!K:K,L2369)=0,IF(W2369="","KGB","KBB"),IF(AND(_xlfn.IFNA(VLOOKUP(L2369,Wip!K:M,3,0),"")="Y",Q2369="MTCAPPLYCONF"),"On Hold",IF(W2369="","KGB","KBB"))))</f>
        <v>KGB</v>
      </c>
      <c r="B2369" s="65" t="str">
        <f>IF(A2369="on hold", "on hold",
 IF(A2369="KGB", "Standard Shipment",
  IF(IFERROR(IFERROR(VLOOKUP(L2369, List!D:J, 7, 0), VLOOKUP(L2369&amp;"", List!D:J, 7, 0)), 0)=0,
   IF(IFERROR(IFERROR(VLOOKUP(L2369, 'CND List'!$A:$C, 3, 0), VLOOKUP(L2369&amp;"", 'CND List'!$A:$C, 3, 0)), 0)=0,
    IF(A2369="KBB", "-", ""),
    IFERROR(VLOOKUP(L2369, 'CND List'!$A:$C, 3, 0), VLOOKUP(L2369&amp;"", 'CND List'!$A:$C, 3, 0))
   ),
   IFERROR(VLOOKUP(L2369, List!D:J, 7, 0), VLOOKUP(L2369&amp;"", List!D:J, 7, 0))
  )
 )
)</f>
        <v>Standard Shipment</v>
      </c>
      <c r="C2369" s="66" t="str">
        <f t="shared" si="38"/>
        <v>Standard Shipment</v>
      </c>
      <c r="D2369" s="67" t="str">
        <f ca="1">IF(C2369="Local Scrap","Closed",IFERROR(IF(A2369="kgb","Closed",IF(MID(C2369,5,1)="Q","Closed",LOOKUP(TODAY()-W2369, {0,31,91,181,366}, {"0-30天","31-90天","91-180天","181-365天","365天以上"}))), LOOKUP(TODAY()-Z2369, {0,31,91,181,366}, {"0-30天","31-90天","91-180天","181-365天","365天以上"})))</f>
        <v>Closed</v>
      </c>
      <c r="E2369" s="67" t="str" cm="1">
        <f t="array" ref="E2369">IF(A2369&lt;&gt;"kbb", "", IF(IFERROR(VALUE(V2369), 0)=MAX(INDEX(($A$2:$A$4929="kbb")*($L$2:$L$4929=L2369)*IFERROR(VALUE($V$2:$V$4929), 0), 0)), "最新", "歷史重複"))</f>
        <v/>
      </c>
      <c r="F2369" t="s">
        <v>10531</v>
      </c>
      <c r="G2369" t="s">
        <v>29</v>
      </c>
      <c r="H2369" t="s">
        <v>30</v>
      </c>
      <c r="I2369" t="s">
        <v>6154</v>
      </c>
      <c r="J2369" t="s">
        <v>10532</v>
      </c>
      <c r="K2369" t="s">
        <v>10533</v>
      </c>
      <c r="L2369" t="s">
        <v>10560</v>
      </c>
      <c r="M2369" t="s">
        <v>1575</v>
      </c>
      <c r="N2369" t="s">
        <v>1576</v>
      </c>
      <c r="O2369" t="s">
        <v>37</v>
      </c>
      <c r="P2369" t="s">
        <v>10561</v>
      </c>
      <c r="Q2369" t="s">
        <v>38</v>
      </c>
      <c r="R2369" t="s">
        <v>1881</v>
      </c>
      <c r="S2369" t="s">
        <v>10536</v>
      </c>
      <c r="T2369" t="s">
        <v>10562</v>
      </c>
      <c r="U2369" t="s">
        <v>9198</v>
      </c>
      <c r="V2369" t="s">
        <v>9198</v>
      </c>
      <c r="W2369" t="s">
        <v>37</v>
      </c>
      <c r="X2369" t="s">
        <v>37</v>
      </c>
      <c r="Y2369" t="s">
        <v>37</v>
      </c>
      <c r="Z2369" t="s">
        <v>10563</v>
      </c>
      <c r="AA2369" t="s">
        <v>44</v>
      </c>
      <c r="AB2369" t="s">
        <v>44</v>
      </c>
      <c r="AC2369" t="s">
        <v>45</v>
      </c>
      <c r="AD2369" t="s">
        <v>1532</v>
      </c>
      <c r="AE2369" t="s">
        <v>9200</v>
      </c>
      <c r="AF2369" t="s">
        <v>4852</v>
      </c>
      <c r="AG2369">
        <v>622501</v>
      </c>
      <c r="AH2369">
        <v>6.4</v>
      </c>
      <c r="AI2369">
        <v>6.4</v>
      </c>
    </row>
    <row r="2370" spans="1:35" ht="16.850000000000001" customHeight="1">
      <c r="A2370" s="65" t="str">
        <f>IF(L2370="","",IF(COUNTIF(Wip!K:K,L2370)=0,IF(W2370="","KGB","KBB"),IF(AND(_xlfn.IFNA(VLOOKUP(L2370,Wip!K:M,3,0),"")="Y",Q2370="MTCAPPLYCONF"),"On Hold",IF(W2370="","KGB","KBB"))))</f>
        <v>KGB</v>
      </c>
      <c r="B2370" s="65" t="str">
        <f>IF(A2370="on hold", "on hold",
 IF(A2370="KGB", "Standard Shipment",
  IF(IFERROR(IFERROR(VLOOKUP(L2370, List!D:J, 7, 0), VLOOKUP(L2370&amp;"", List!D:J, 7, 0)), 0)=0,
   IF(IFERROR(IFERROR(VLOOKUP(L2370, 'CND List'!$A:$C, 3, 0), VLOOKUP(L2370&amp;"", 'CND List'!$A:$C, 3, 0)), 0)=0,
    IF(A2370="KBB", "-", ""),
    IFERROR(VLOOKUP(L2370, 'CND List'!$A:$C, 3, 0), VLOOKUP(L2370&amp;"", 'CND List'!$A:$C, 3, 0))
   ),
   IFERROR(VLOOKUP(L2370, List!D:J, 7, 0), VLOOKUP(L2370&amp;"", List!D:J, 7, 0))
  )
 )
)</f>
        <v>Standard Shipment</v>
      </c>
      <c r="C2370" s="66" t="str">
        <f t="shared" si="38"/>
        <v>Standard Shipment</v>
      </c>
      <c r="D2370" s="67" t="str">
        <f ca="1">IF(C2370="Local Scrap","Closed",IFERROR(IF(A2370="kgb","Closed",IF(MID(C2370,5,1)="Q","Closed",LOOKUP(TODAY()-W2370, {0,31,91,181,366}, {"0-30天","31-90天","91-180天","181-365天","365天以上"}))), LOOKUP(TODAY()-Z2370, {0,31,91,181,366}, {"0-30天","31-90天","91-180天","181-365天","365天以上"})))</f>
        <v>Closed</v>
      </c>
      <c r="E2370" s="67" t="str" cm="1">
        <f t="array" ref="E2370">IF(A2370&lt;&gt;"kbb", "", IF(IFERROR(VALUE(V2370), 0)=MAX(INDEX(($A$2:$A$4929="kbb")*($L$2:$L$4929=L2370)*IFERROR(VALUE($V$2:$V$4929), 0), 0)), "最新", "歷史重複"))</f>
        <v/>
      </c>
      <c r="F2370" t="s">
        <v>10531</v>
      </c>
      <c r="G2370" t="s">
        <v>29</v>
      </c>
      <c r="H2370" t="s">
        <v>30</v>
      </c>
      <c r="I2370" t="s">
        <v>6154</v>
      </c>
      <c r="J2370" t="s">
        <v>10532</v>
      </c>
      <c r="K2370" t="s">
        <v>10533</v>
      </c>
      <c r="L2370" t="s">
        <v>10564</v>
      </c>
      <c r="M2370" t="s">
        <v>4170</v>
      </c>
      <c r="N2370" t="s">
        <v>4171</v>
      </c>
      <c r="O2370" t="s">
        <v>37</v>
      </c>
      <c r="P2370" t="s">
        <v>10565</v>
      </c>
      <c r="Q2370" t="s">
        <v>38</v>
      </c>
      <c r="R2370" t="s">
        <v>1881</v>
      </c>
      <c r="S2370" t="s">
        <v>10536</v>
      </c>
      <c r="T2370" t="s">
        <v>10566</v>
      </c>
      <c r="U2370" t="s">
        <v>9159</v>
      </c>
      <c r="V2370" t="s">
        <v>9159</v>
      </c>
      <c r="W2370" t="s">
        <v>37</v>
      </c>
      <c r="X2370" t="s">
        <v>37</v>
      </c>
      <c r="Y2370" t="s">
        <v>37</v>
      </c>
      <c r="Z2370" t="s">
        <v>10567</v>
      </c>
      <c r="AA2370" t="s">
        <v>44</v>
      </c>
      <c r="AB2370" t="s">
        <v>44</v>
      </c>
      <c r="AC2370" t="s">
        <v>45</v>
      </c>
      <c r="AD2370" t="s">
        <v>1302</v>
      </c>
      <c r="AE2370" t="s">
        <v>9161</v>
      </c>
      <c r="AF2370" t="s">
        <v>2122</v>
      </c>
      <c r="AG2370">
        <v>622491</v>
      </c>
      <c r="AH2370">
        <v>6.2</v>
      </c>
      <c r="AI2370">
        <v>6.2</v>
      </c>
    </row>
    <row r="2371" spans="1:35" ht="16.850000000000001" customHeight="1">
      <c r="A2371" s="65" t="str">
        <f>IF(L2371="","",IF(COUNTIF(Wip!K:K,L2371)=0,IF(W2371="","KGB","KBB"),IF(AND(_xlfn.IFNA(VLOOKUP(L2371,Wip!K:M,3,0),"")="Y",Q2371="MTCAPPLYCONF"),"On Hold",IF(W2371="","KGB","KBB"))))</f>
        <v>KGB</v>
      </c>
      <c r="B2371" s="65" t="str">
        <f>IF(A2371="on hold", "on hold",
 IF(A2371="KGB", "Standard Shipment",
  IF(IFERROR(IFERROR(VLOOKUP(L2371, List!D:J, 7, 0), VLOOKUP(L2371&amp;"", List!D:J, 7, 0)), 0)=0,
   IF(IFERROR(IFERROR(VLOOKUP(L2371, 'CND List'!$A:$C, 3, 0), VLOOKUP(L2371&amp;"", 'CND List'!$A:$C, 3, 0)), 0)=0,
    IF(A2371="KBB", "-", ""),
    IFERROR(VLOOKUP(L2371, 'CND List'!$A:$C, 3, 0), VLOOKUP(L2371&amp;"", 'CND List'!$A:$C, 3, 0))
   ),
   IFERROR(VLOOKUP(L2371, List!D:J, 7, 0), VLOOKUP(L2371&amp;"", List!D:J, 7, 0))
  )
 )
)</f>
        <v>Standard Shipment</v>
      </c>
      <c r="C2371" s="66" t="str">
        <f t="shared" si="38"/>
        <v>Standard Shipment</v>
      </c>
      <c r="D2371" s="67" t="str">
        <f ca="1">IF(C2371="Local Scrap","Closed",IFERROR(IF(A2371="kgb","Closed",IF(MID(C2371,5,1)="Q","Closed",LOOKUP(TODAY()-W2371, {0,31,91,181,366}, {"0-30天","31-90天","91-180天","181-365天","365天以上"}))), LOOKUP(TODAY()-Z2371, {0,31,91,181,366}, {"0-30天","31-90天","91-180天","181-365天","365天以上"})))</f>
        <v>Closed</v>
      </c>
      <c r="E2371" s="67" t="str" cm="1">
        <f t="array" ref="E2371">IF(A2371&lt;&gt;"kbb", "", IF(IFERROR(VALUE(V2371), 0)=MAX(INDEX(($A$2:$A$4929="kbb")*($L$2:$L$4929=L2371)*IFERROR(VALUE($V$2:$V$4929), 0), 0)), "最新", "歷史重複"))</f>
        <v/>
      </c>
      <c r="F2371" t="s">
        <v>10531</v>
      </c>
      <c r="G2371" t="s">
        <v>29</v>
      </c>
      <c r="H2371" t="s">
        <v>30</v>
      </c>
      <c r="I2371" t="s">
        <v>6154</v>
      </c>
      <c r="J2371" t="s">
        <v>10532</v>
      </c>
      <c r="K2371" t="s">
        <v>10533</v>
      </c>
      <c r="L2371" t="s">
        <v>10568</v>
      </c>
      <c r="M2371" t="s">
        <v>9371</v>
      </c>
      <c r="N2371" t="s">
        <v>9372</v>
      </c>
      <c r="O2371" t="s">
        <v>37</v>
      </c>
      <c r="P2371" t="s">
        <v>10569</v>
      </c>
      <c r="Q2371" t="s">
        <v>38</v>
      </c>
      <c r="R2371" t="s">
        <v>1881</v>
      </c>
      <c r="S2371" t="s">
        <v>10536</v>
      </c>
      <c r="T2371" t="s">
        <v>10570</v>
      </c>
      <c r="U2371" t="s">
        <v>9198</v>
      </c>
      <c r="V2371" t="s">
        <v>9198</v>
      </c>
      <c r="W2371" t="s">
        <v>37</v>
      </c>
      <c r="X2371" t="s">
        <v>37</v>
      </c>
      <c r="Y2371" t="s">
        <v>37</v>
      </c>
      <c r="Z2371" t="s">
        <v>10571</v>
      </c>
      <c r="AA2371" t="s">
        <v>44</v>
      </c>
      <c r="AB2371" t="s">
        <v>44</v>
      </c>
      <c r="AC2371" t="s">
        <v>45</v>
      </c>
      <c r="AD2371" t="s">
        <v>1532</v>
      </c>
      <c r="AE2371" t="s">
        <v>9200</v>
      </c>
      <c r="AF2371" t="s">
        <v>4852</v>
      </c>
      <c r="AG2371">
        <v>622501</v>
      </c>
      <c r="AH2371">
        <v>6.4</v>
      </c>
      <c r="AI2371">
        <v>6.4</v>
      </c>
    </row>
    <row r="2372" spans="1:35" ht="16.850000000000001" customHeight="1">
      <c r="A2372" s="65" t="str">
        <f>IF(L2372="","",IF(COUNTIF(Wip!K:K,L2372)=0,IF(W2372="","KGB","KBB"),IF(AND(_xlfn.IFNA(VLOOKUP(L2372,Wip!K:M,3,0),"")="Y",Q2372="MTCAPPLYCONF"),"On Hold",IF(W2372="","KGB","KBB"))))</f>
        <v>KGB</v>
      </c>
      <c r="B2372" s="65" t="str">
        <f>IF(A2372="on hold", "on hold",
 IF(A2372="KGB", "Standard Shipment",
  IF(IFERROR(IFERROR(VLOOKUP(L2372, List!D:J, 7, 0), VLOOKUP(L2372&amp;"", List!D:J, 7, 0)), 0)=0,
   IF(IFERROR(IFERROR(VLOOKUP(L2372, 'CND List'!$A:$C, 3, 0), VLOOKUP(L2372&amp;"", 'CND List'!$A:$C, 3, 0)), 0)=0,
    IF(A2372="KBB", "-", ""),
    IFERROR(VLOOKUP(L2372, 'CND List'!$A:$C, 3, 0), VLOOKUP(L2372&amp;"", 'CND List'!$A:$C, 3, 0))
   ),
   IFERROR(VLOOKUP(L2372, List!D:J, 7, 0), VLOOKUP(L2372&amp;"", List!D:J, 7, 0))
  )
 )
)</f>
        <v>Standard Shipment</v>
      </c>
      <c r="C2372" s="66" t="str">
        <f t="shared" si="38"/>
        <v>Standard Shipment</v>
      </c>
      <c r="D2372" s="67" t="str">
        <f ca="1">IF(C2372="Local Scrap","Closed",IFERROR(IF(A2372="kgb","Closed",IF(MID(C2372,5,1)="Q","Closed",LOOKUP(TODAY()-W2372, {0,31,91,181,366}, {"0-30天","31-90天","91-180天","181-365天","365天以上"}))), LOOKUP(TODAY()-Z2372, {0,31,91,181,366}, {"0-30天","31-90天","91-180天","181-365天","365天以上"})))</f>
        <v>Closed</v>
      </c>
      <c r="E2372" s="67" t="str" cm="1">
        <f t="array" ref="E2372">IF(A2372&lt;&gt;"kbb", "", IF(IFERROR(VALUE(V2372), 0)=MAX(INDEX(($A$2:$A$4929="kbb")*($L$2:$L$4929=L2372)*IFERROR(VALUE($V$2:$V$4929), 0), 0)), "最新", "歷史重複"))</f>
        <v/>
      </c>
      <c r="F2372" t="s">
        <v>10531</v>
      </c>
      <c r="G2372" t="s">
        <v>29</v>
      </c>
      <c r="H2372" t="s">
        <v>30</v>
      </c>
      <c r="I2372" t="s">
        <v>6154</v>
      </c>
      <c r="J2372" t="s">
        <v>10532</v>
      </c>
      <c r="K2372" t="s">
        <v>10533</v>
      </c>
      <c r="L2372" t="s">
        <v>10572</v>
      </c>
      <c r="M2372" t="s">
        <v>9371</v>
      </c>
      <c r="N2372" t="s">
        <v>9372</v>
      </c>
      <c r="O2372" t="s">
        <v>37</v>
      </c>
      <c r="P2372" t="s">
        <v>10573</v>
      </c>
      <c r="Q2372" t="s">
        <v>38</v>
      </c>
      <c r="R2372" t="s">
        <v>1881</v>
      </c>
      <c r="S2372" t="s">
        <v>10536</v>
      </c>
      <c r="T2372" t="s">
        <v>10574</v>
      </c>
      <c r="U2372" t="s">
        <v>9198</v>
      </c>
      <c r="V2372" t="s">
        <v>9198</v>
      </c>
      <c r="W2372" t="s">
        <v>37</v>
      </c>
      <c r="X2372" t="s">
        <v>37</v>
      </c>
      <c r="Y2372" t="s">
        <v>37</v>
      </c>
      <c r="Z2372" t="s">
        <v>10575</v>
      </c>
      <c r="AA2372" t="s">
        <v>44</v>
      </c>
      <c r="AB2372" t="s">
        <v>44</v>
      </c>
      <c r="AC2372" t="s">
        <v>45</v>
      </c>
      <c r="AD2372" t="s">
        <v>1532</v>
      </c>
      <c r="AE2372" t="s">
        <v>9200</v>
      </c>
      <c r="AF2372" t="s">
        <v>2317</v>
      </c>
      <c r="AG2372">
        <v>622501</v>
      </c>
      <c r="AH2372">
        <v>6.4</v>
      </c>
      <c r="AI2372">
        <v>6.4</v>
      </c>
    </row>
    <row r="2373" spans="1:35" ht="16.850000000000001" customHeight="1">
      <c r="A2373" s="65" t="str">
        <f>IF(L2373="","",IF(COUNTIF(Wip!K:K,L2373)=0,IF(W2373="","KGB","KBB"),IF(AND(_xlfn.IFNA(VLOOKUP(L2373,Wip!K:M,3,0),"")="Y",Q2373="MTCAPPLYCONF"),"On Hold",IF(W2373="","KGB","KBB"))))</f>
        <v>KGB</v>
      </c>
      <c r="B2373" s="65" t="str">
        <f>IF(A2373="on hold", "on hold",
 IF(A2373="KGB", "Standard Shipment",
  IF(IFERROR(IFERROR(VLOOKUP(L2373, List!D:J, 7, 0), VLOOKUP(L2373&amp;"", List!D:J, 7, 0)), 0)=0,
   IF(IFERROR(IFERROR(VLOOKUP(L2373, 'CND List'!$A:$C, 3, 0), VLOOKUP(L2373&amp;"", 'CND List'!$A:$C, 3, 0)), 0)=0,
    IF(A2373="KBB", "-", ""),
    IFERROR(VLOOKUP(L2373, 'CND List'!$A:$C, 3, 0), VLOOKUP(L2373&amp;"", 'CND List'!$A:$C, 3, 0))
   ),
   IFERROR(VLOOKUP(L2373, List!D:J, 7, 0), VLOOKUP(L2373&amp;"", List!D:J, 7, 0))
  )
 )
)</f>
        <v>Standard Shipment</v>
      </c>
      <c r="C2373" s="66" t="str">
        <f t="shared" si="38"/>
        <v>Standard Shipment</v>
      </c>
      <c r="D2373" s="67" t="str">
        <f ca="1">IF(C2373="Local Scrap","Closed",IFERROR(IF(A2373="kgb","Closed",IF(MID(C2373,5,1)="Q","Closed",LOOKUP(TODAY()-W2373, {0,31,91,181,366}, {"0-30天","31-90天","91-180天","181-365天","365天以上"}))), LOOKUP(TODAY()-Z2373, {0,31,91,181,366}, {"0-30天","31-90天","91-180天","181-365天","365天以上"})))</f>
        <v>Closed</v>
      </c>
      <c r="E2373" s="67" t="str" cm="1">
        <f t="array" ref="E2373">IF(A2373&lt;&gt;"kbb", "", IF(IFERROR(VALUE(V2373), 0)=MAX(INDEX(($A$2:$A$4929="kbb")*($L$2:$L$4929=L2373)*IFERROR(VALUE($V$2:$V$4929), 0), 0)), "最新", "歷史重複"))</f>
        <v/>
      </c>
      <c r="F2373" t="s">
        <v>10531</v>
      </c>
      <c r="G2373" t="s">
        <v>29</v>
      </c>
      <c r="H2373" t="s">
        <v>30</v>
      </c>
      <c r="I2373" t="s">
        <v>6154</v>
      </c>
      <c r="J2373" t="s">
        <v>10532</v>
      </c>
      <c r="K2373" t="s">
        <v>10533</v>
      </c>
      <c r="L2373" t="s">
        <v>10576</v>
      </c>
      <c r="M2373" t="s">
        <v>1725</v>
      </c>
      <c r="N2373" t="s">
        <v>1391</v>
      </c>
      <c r="O2373" t="s">
        <v>37</v>
      </c>
      <c r="P2373" t="s">
        <v>10577</v>
      </c>
      <c r="Q2373" t="s">
        <v>38</v>
      </c>
      <c r="R2373" t="s">
        <v>1881</v>
      </c>
      <c r="S2373" t="s">
        <v>10578</v>
      </c>
      <c r="T2373" t="s">
        <v>10579</v>
      </c>
      <c r="U2373" t="s">
        <v>9159</v>
      </c>
      <c r="V2373" t="s">
        <v>9159</v>
      </c>
      <c r="W2373" t="s">
        <v>37</v>
      </c>
      <c r="X2373" t="s">
        <v>37</v>
      </c>
      <c r="Y2373" t="s">
        <v>37</v>
      </c>
      <c r="Z2373" t="s">
        <v>10580</v>
      </c>
      <c r="AA2373" t="s">
        <v>44</v>
      </c>
      <c r="AB2373" t="s">
        <v>44</v>
      </c>
      <c r="AC2373" t="s">
        <v>45</v>
      </c>
      <c r="AD2373" t="s">
        <v>1302</v>
      </c>
      <c r="AE2373" t="s">
        <v>9161</v>
      </c>
      <c r="AF2373" t="s">
        <v>2317</v>
      </c>
      <c r="AG2373">
        <v>622491</v>
      </c>
      <c r="AH2373">
        <v>6.4</v>
      </c>
      <c r="AI2373">
        <v>6.4</v>
      </c>
    </row>
    <row r="2374" spans="1:35" ht="16.850000000000001" customHeight="1">
      <c r="A2374" s="65" t="str">
        <f>IF(L2374="","",IF(COUNTIF(Wip!K:K,L2374)=0,IF(W2374="","KGB","KBB"),IF(AND(_xlfn.IFNA(VLOOKUP(L2374,Wip!K:M,3,0),"")="Y",Q2374="MTCAPPLYCONF"),"On Hold",IF(W2374="","KGB","KBB"))))</f>
        <v>KGB</v>
      </c>
      <c r="B2374" s="65" t="str">
        <f>IF(A2374="on hold", "on hold",
 IF(A2374="KGB", "Standard Shipment",
  IF(IFERROR(IFERROR(VLOOKUP(L2374, List!D:J, 7, 0), VLOOKUP(L2374&amp;"", List!D:J, 7, 0)), 0)=0,
   IF(IFERROR(IFERROR(VLOOKUP(L2374, 'CND List'!$A:$C, 3, 0), VLOOKUP(L2374&amp;"", 'CND List'!$A:$C, 3, 0)), 0)=0,
    IF(A2374="KBB", "-", ""),
    IFERROR(VLOOKUP(L2374, 'CND List'!$A:$C, 3, 0), VLOOKUP(L2374&amp;"", 'CND List'!$A:$C, 3, 0))
   ),
   IFERROR(VLOOKUP(L2374, List!D:J, 7, 0), VLOOKUP(L2374&amp;"", List!D:J, 7, 0))
  )
 )
)</f>
        <v>Standard Shipment</v>
      </c>
      <c r="C2374" s="66" t="str">
        <f t="shared" si="38"/>
        <v>Standard Shipment</v>
      </c>
      <c r="D2374" s="67" t="str">
        <f ca="1">IF(C2374="Local Scrap","Closed",IFERROR(IF(A2374="kgb","Closed",IF(MID(C2374,5,1)="Q","Closed",LOOKUP(TODAY()-W2374, {0,31,91,181,366}, {"0-30天","31-90天","91-180天","181-365天","365天以上"}))), LOOKUP(TODAY()-Z2374, {0,31,91,181,366}, {"0-30天","31-90天","91-180天","181-365天","365天以上"})))</f>
        <v>Closed</v>
      </c>
      <c r="E2374" s="67" t="str" cm="1">
        <f t="array" ref="E2374">IF(A2374&lt;&gt;"kbb", "", IF(IFERROR(VALUE(V2374), 0)=MAX(INDEX(($A$2:$A$4929="kbb")*($L$2:$L$4929=L2374)*IFERROR(VALUE($V$2:$V$4929), 0), 0)), "最新", "歷史重複"))</f>
        <v/>
      </c>
      <c r="F2374" t="s">
        <v>10531</v>
      </c>
      <c r="G2374" t="s">
        <v>29</v>
      </c>
      <c r="H2374" t="s">
        <v>30</v>
      </c>
      <c r="I2374" t="s">
        <v>6154</v>
      </c>
      <c r="J2374" t="s">
        <v>10532</v>
      </c>
      <c r="K2374" t="s">
        <v>10533</v>
      </c>
      <c r="L2374" t="s">
        <v>10581</v>
      </c>
      <c r="M2374" t="s">
        <v>5010</v>
      </c>
      <c r="N2374" t="s">
        <v>1411</v>
      </c>
      <c r="O2374" t="s">
        <v>37</v>
      </c>
      <c r="P2374" t="s">
        <v>10582</v>
      </c>
      <c r="Q2374" t="s">
        <v>38</v>
      </c>
      <c r="R2374" t="s">
        <v>1881</v>
      </c>
      <c r="S2374" t="s">
        <v>10578</v>
      </c>
      <c r="T2374" t="s">
        <v>10583</v>
      </c>
      <c r="U2374" t="s">
        <v>9159</v>
      </c>
      <c r="V2374" t="s">
        <v>9159</v>
      </c>
      <c r="W2374" t="s">
        <v>37</v>
      </c>
      <c r="X2374" t="s">
        <v>37</v>
      </c>
      <c r="Y2374" t="s">
        <v>37</v>
      </c>
      <c r="Z2374" t="s">
        <v>10584</v>
      </c>
      <c r="AA2374" t="s">
        <v>44</v>
      </c>
      <c r="AB2374" t="s">
        <v>44</v>
      </c>
      <c r="AC2374" t="s">
        <v>45</v>
      </c>
      <c r="AD2374" t="s">
        <v>1257</v>
      </c>
      <c r="AE2374" t="s">
        <v>9161</v>
      </c>
      <c r="AF2374" t="s">
        <v>1730</v>
      </c>
      <c r="AG2374">
        <v>622491</v>
      </c>
      <c r="AH2374">
        <v>6.8</v>
      </c>
      <c r="AI2374">
        <v>6.8</v>
      </c>
    </row>
    <row r="2375" spans="1:35" ht="16.850000000000001" customHeight="1">
      <c r="A2375" s="65" t="str">
        <f>IF(L2375="","",IF(COUNTIF(Wip!K:K,L2375)=0,IF(W2375="","KGB","KBB"),IF(AND(_xlfn.IFNA(VLOOKUP(L2375,Wip!K:M,3,0),"")="Y",Q2375="MTCAPPLYCONF"),"On Hold",IF(W2375="","KGB","KBB"))))</f>
        <v>On Hold</v>
      </c>
      <c r="B2375" s="65" t="str">
        <f>IF(A2375="on hold", "on hold",
 IF(A2375="KGB", "Standard Shipment",
  IF(IFERROR(IFERROR(VLOOKUP(L2375, List!D:J, 7, 0), VLOOKUP(L2375&amp;"", List!D:J, 7, 0)), 0)=0,
   IF(IFERROR(IFERROR(VLOOKUP(L2375, 'CND List'!$A:$C, 3, 0), VLOOKUP(L2375&amp;"", 'CND List'!$A:$C, 3, 0)), 0)=0,
    IF(A2375="KBB", "-", ""),
    IFERROR(VLOOKUP(L2375, 'CND List'!$A:$C, 3, 0), VLOOKUP(L2375&amp;"", 'CND List'!$A:$C, 3, 0))
   ),
   IFERROR(VLOOKUP(L2375, List!D:J, 7, 0), VLOOKUP(L2375&amp;"", List!D:J, 7, 0))
  )
 )
)</f>
        <v>on hold</v>
      </c>
      <c r="C2375" s="66" t="str">
        <f t="shared" si="38"/>
        <v>on hold</v>
      </c>
      <c r="D2375" s="67" t="str">
        <f ca="1">IF(C2375="Local Scrap","Closed",IFERROR(IF(A2375="kgb","Closed",IF(MID(C2375,5,1)="Q","Closed",LOOKUP(TODAY()-W2375, {0,31,91,181,366}, {"0-30天","31-90天","91-180天","181-365天","365天以上"}))), LOOKUP(TODAY()-Z2375, {0,31,91,181,366}, {"0-30天","31-90天","91-180天","181-365天","365天以上"})))</f>
        <v>91-180天</v>
      </c>
      <c r="E2375" s="67" t="str" cm="1">
        <f t="array" ref="E2375">IF(A2375&lt;&gt;"kbb", "", IF(IFERROR(VALUE(V2375), 0)=MAX(INDEX(($A$2:$A$4929="kbb")*($L$2:$L$4929=L2375)*IFERROR(VALUE($V$2:$V$4929), 0), 0)), "最新", "歷史重複"))</f>
        <v/>
      </c>
      <c r="F2375" t="s">
        <v>10531</v>
      </c>
      <c r="G2375" t="s">
        <v>29</v>
      </c>
      <c r="H2375" t="s">
        <v>30</v>
      </c>
      <c r="I2375" t="s">
        <v>6154</v>
      </c>
      <c r="J2375" t="s">
        <v>10532</v>
      </c>
      <c r="K2375" t="s">
        <v>10533</v>
      </c>
      <c r="L2375" t="s">
        <v>10585</v>
      </c>
      <c r="M2375" t="s">
        <v>5010</v>
      </c>
      <c r="N2375" t="s">
        <v>1411</v>
      </c>
      <c r="O2375" t="s">
        <v>37</v>
      </c>
      <c r="P2375" t="s">
        <v>10585</v>
      </c>
      <c r="Q2375" t="s">
        <v>2309</v>
      </c>
      <c r="R2375" t="s">
        <v>1881</v>
      </c>
      <c r="S2375" t="s">
        <v>10586</v>
      </c>
      <c r="T2375" t="s">
        <v>37</v>
      </c>
      <c r="U2375" t="s">
        <v>37</v>
      </c>
      <c r="V2375" t="s">
        <v>37</v>
      </c>
      <c r="W2375" t="s">
        <v>37</v>
      </c>
      <c r="X2375" t="s">
        <v>37</v>
      </c>
      <c r="Y2375" t="s">
        <v>37</v>
      </c>
      <c r="Z2375" t="s">
        <v>10587</v>
      </c>
      <c r="AA2375" t="s">
        <v>44</v>
      </c>
      <c r="AB2375" t="s">
        <v>44</v>
      </c>
      <c r="AC2375" t="s">
        <v>45</v>
      </c>
      <c r="AD2375" t="s">
        <v>1257</v>
      </c>
      <c r="AE2375" t="s">
        <v>37</v>
      </c>
      <c r="AF2375" t="s">
        <v>37</v>
      </c>
      <c r="AG2375" t="s">
        <v>37</v>
      </c>
      <c r="AH2375" t="s">
        <v>37</v>
      </c>
      <c r="AI2375" t="s">
        <v>37</v>
      </c>
    </row>
    <row r="2376" spans="1:35" ht="16.850000000000001" customHeight="1">
      <c r="A2376" s="65" t="str">
        <f>IF(L2376="","",IF(COUNTIF(Wip!K:K,L2376)=0,IF(W2376="","KGB","KBB"),IF(AND(_xlfn.IFNA(VLOOKUP(L2376,Wip!K:M,3,0),"")="Y",Q2376="MTCAPPLYCONF"),"On Hold",IF(W2376="","KGB","KBB"))))</f>
        <v>KGB</v>
      </c>
      <c r="B2376" s="65" t="str">
        <f>IF(A2376="on hold", "on hold",
 IF(A2376="KGB", "Standard Shipment",
  IF(IFERROR(IFERROR(VLOOKUP(L2376, List!D:J, 7, 0), VLOOKUP(L2376&amp;"", List!D:J, 7, 0)), 0)=0,
   IF(IFERROR(IFERROR(VLOOKUP(L2376, 'CND List'!$A:$C, 3, 0), VLOOKUP(L2376&amp;"", 'CND List'!$A:$C, 3, 0)), 0)=0,
    IF(A2376="KBB", "-", ""),
    IFERROR(VLOOKUP(L2376, 'CND List'!$A:$C, 3, 0), VLOOKUP(L2376&amp;"", 'CND List'!$A:$C, 3, 0))
   ),
   IFERROR(VLOOKUP(L2376, List!D:J, 7, 0), VLOOKUP(L2376&amp;"", List!D:J, 7, 0))
  )
 )
)</f>
        <v>Standard Shipment</v>
      </c>
      <c r="C2376" s="66" t="str">
        <f t="shared" si="38"/>
        <v>Standard Shipment</v>
      </c>
      <c r="D2376" s="67" t="str">
        <f ca="1">IF(C2376="Local Scrap","Closed",IFERROR(IF(A2376="kgb","Closed",IF(MID(C2376,5,1)="Q","Closed",LOOKUP(TODAY()-W2376, {0,31,91,181,366}, {"0-30天","31-90天","91-180天","181-365天","365天以上"}))), LOOKUP(TODAY()-Z2376, {0,31,91,181,366}, {"0-30天","31-90天","91-180天","181-365天","365天以上"})))</f>
        <v>Closed</v>
      </c>
      <c r="E2376" s="67" t="str" cm="1">
        <f t="array" ref="E2376">IF(A2376&lt;&gt;"kbb", "", IF(IFERROR(VALUE(V2376), 0)=MAX(INDEX(($A$2:$A$4929="kbb")*($L$2:$L$4929=L2376)*IFERROR(VALUE($V$2:$V$4929), 0), 0)), "最新", "歷史重複"))</f>
        <v/>
      </c>
      <c r="F2376" t="s">
        <v>10531</v>
      </c>
      <c r="G2376" t="s">
        <v>29</v>
      </c>
      <c r="H2376" t="s">
        <v>30</v>
      </c>
      <c r="I2376" t="s">
        <v>6154</v>
      </c>
      <c r="J2376" t="s">
        <v>10532</v>
      </c>
      <c r="K2376" t="s">
        <v>10533</v>
      </c>
      <c r="L2376" t="s">
        <v>10588</v>
      </c>
      <c r="M2376" t="s">
        <v>9985</v>
      </c>
      <c r="N2376" t="s">
        <v>1671</v>
      </c>
      <c r="O2376" t="s">
        <v>37</v>
      </c>
      <c r="P2376" t="s">
        <v>10589</v>
      </c>
      <c r="Q2376" t="s">
        <v>38</v>
      </c>
      <c r="R2376" t="s">
        <v>1881</v>
      </c>
      <c r="S2376" t="s">
        <v>10590</v>
      </c>
      <c r="T2376" t="s">
        <v>10591</v>
      </c>
      <c r="U2376" t="s">
        <v>9159</v>
      </c>
      <c r="V2376" t="s">
        <v>9159</v>
      </c>
      <c r="W2376" t="s">
        <v>37</v>
      </c>
      <c r="X2376" t="s">
        <v>37</v>
      </c>
      <c r="Y2376" t="s">
        <v>37</v>
      </c>
      <c r="Z2376" t="s">
        <v>10592</v>
      </c>
      <c r="AA2376" t="s">
        <v>44</v>
      </c>
      <c r="AB2376" t="s">
        <v>44</v>
      </c>
      <c r="AC2376" t="s">
        <v>45</v>
      </c>
      <c r="AD2376" t="s">
        <v>1539</v>
      </c>
      <c r="AE2376" t="s">
        <v>9161</v>
      </c>
      <c r="AF2376" t="s">
        <v>48</v>
      </c>
      <c r="AG2376">
        <v>622491</v>
      </c>
      <c r="AH2376">
        <v>6.1</v>
      </c>
      <c r="AI2376">
        <v>6.1</v>
      </c>
    </row>
    <row r="2377" spans="1:35" ht="16.850000000000001" customHeight="1">
      <c r="A2377" s="65" t="str">
        <f>IF(L2377="","",IF(COUNTIF(Wip!K:K,L2377)=0,IF(W2377="","KGB","KBB"),IF(AND(_xlfn.IFNA(VLOOKUP(L2377,Wip!K:M,3,0),"")="Y",Q2377="MTCAPPLYCONF"),"On Hold",IF(W2377="","KGB","KBB"))))</f>
        <v>KGB</v>
      </c>
      <c r="B2377" s="65" t="str">
        <f>IF(A2377="on hold", "on hold",
 IF(A2377="KGB", "Standard Shipment",
  IF(IFERROR(IFERROR(VLOOKUP(L2377, List!D:J, 7, 0), VLOOKUP(L2377&amp;"", List!D:J, 7, 0)), 0)=0,
   IF(IFERROR(IFERROR(VLOOKUP(L2377, 'CND List'!$A:$C, 3, 0), VLOOKUP(L2377&amp;"", 'CND List'!$A:$C, 3, 0)), 0)=0,
    IF(A2377="KBB", "-", ""),
    IFERROR(VLOOKUP(L2377, 'CND List'!$A:$C, 3, 0), VLOOKUP(L2377&amp;"", 'CND List'!$A:$C, 3, 0))
   ),
   IFERROR(VLOOKUP(L2377, List!D:J, 7, 0), VLOOKUP(L2377&amp;"", List!D:J, 7, 0))
  )
 )
)</f>
        <v>Standard Shipment</v>
      </c>
      <c r="C2377" s="66" t="str">
        <f t="shared" si="38"/>
        <v>Standard Shipment</v>
      </c>
      <c r="D2377" s="67" t="str">
        <f ca="1">IF(C2377="Local Scrap","Closed",IFERROR(IF(A2377="kgb","Closed",IF(MID(C2377,5,1)="Q","Closed",LOOKUP(TODAY()-W2377, {0,31,91,181,366}, {"0-30天","31-90天","91-180天","181-365天","365天以上"}))), LOOKUP(TODAY()-Z2377, {0,31,91,181,366}, {"0-30天","31-90天","91-180天","181-365天","365天以上"})))</f>
        <v>Closed</v>
      </c>
      <c r="E2377" s="67" t="str" cm="1">
        <f t="array" ref="E2377">IF(A2377&lt;&gt;"kbb", "", IF(IFERROR(VALUE(V2377), 0)=MAX(INDEX(($A$2:$A$4929="kbb")*($L$2:$L$4929=L2377)*IFERROR(VALUE($V$2:$V$4929), 0), 0)), "最新", "歷史重複"))</f>
        <v/>
      </c>
      <c r="F2377" t="s">
        <v>10531</v>
      </c>
      <c r="G2377" t="s">
        <v>29</v>
      </c>
      <c r="H2377" t="s">
        <v>30</v>
      </c>
      <c r="I2377" t="s">
        <v>6154</v>
      </c>
      <c r="J2377" t="s">
        <v>10532</v>
      </c>
      <c r="K2377" t="s">
        <v>10533</v>
      </c>
      <c r="L2377" t="s">
        <v>10593</v>
      </c>
      <c r="M2377" t="s">
        <v>10594</v>
      </c>
      <c r="N2377" t="s">
        <v>1671</v>
      </c>
      <c r="O2377" t="s">
        <v>37</v>
      </c>
      <c r="P2377" t="s">
        <v>10593</v>
      </c>
      <c r="Q2377" t="s">
        <v>38</v>
      </c>
      <c r="R2377" t="s">
        <v>1881</v>
      </c>
      <c r="S2377" t="s">
        <v>10590</v>
      </c>
      <c r="T2377" t="s">
        <v>10595</v>
      </c>
      <c r="U2377" t="s">
        <v>10435</v>
      </c>
      <c r="V2377" t="s">
        <v>10435</v>
      </c>
      <c r="W2377" t="s">
        <v>37</v>
      </c>
      <c r="X2377" t="s">
        <v>37</v>
      </c>
      <c r="Y2377" t="s">
        <v>37</v>
      </c>
      <c r="Z2377" t="s">
        <v>10596</v>
      </c>
      <c r="AA2377" t="s">
        <v>44</v>
      </c>
      <c r="AB2377" t="s">
        <v>44</v>
      </c>
      <c r="AC2377" t="s">
        <v>45</v>
      </c>
      <c r="AD2377" t="s">
        <v>1539</v>
      </c>
      <c r="AE2377" t="s">
        <v>10400</v>
      </c>
      <c r="AF2377" t="s">
        <v>1730</v>
      </c>
      <c r="AG2377">
        <v>622477</v>
      </c>
      <c r="AH2377">
        <v>5</v>
      </c>
      <c r="AI2377">
        <v>5</v>
      </c>
    </row>
    <row r="2378" spans="1:35" ht="16.850000000000001" customHeight="1">
      <c r="A2378" s="65" t="str">
        <f>IF(L2378="","",IF(COUNTIF(Wip!K:K,L2378)=0,IF(W2378="","KGB","KBB"),IF(AND(_xlfn.IFNA(VLOOKUP(L2378,Wip!K:M,3,0),"")="Y",Q2378="MTCAPPLYCONF"),"On Hold",IF(W2378="","KGB","KBB"))))</f>
        <v>KGB</v>
      </c>
      <c r="B2378" s="65" t="str">
        <f>IF(A2378="on hold", "on hold",
 IF(A2378="KGB", "Standard Shipment",
  IF(IFERROR(IFERROR(VLOOKUP(L2378, List!D:J, 7, 0), VLOOKUP(L2378&amp;"", List!D:J, 7, 0)), 0)=0,
   IF(IFERROR(IFERROR(VLOOKUP(L2378, 'CND List'!$A:$C, 3, 0), VLOOKUP(L2378&amp;"", 'CND List'!$A:$C, 3, 0)), 0)=0,
    IF(A2378="KBB", "-", ""),
    IFERROR(VLOOKUP(L2378, 'CND List'!$A:$C, 3, 0), VLOOKUP(L2378&amp;"", 'CND List'!$A:$C, 3, 0))
   ),
   IFERROR(VLOOKUP(L2378, List!D:J, 7, 0), VLOOKUP(L2378&amp;"", List!D:J, 7, 0))
  )
 )
)</f>
        <v>Standard Shipment</v>
      </c>
      <c r="C2378" s="66" t="str">
        <f t="shared" si="38"/>
        <v>Standard Shipment</v>
      </c>
      <c r="D2378" s="67" t="str">
        <f ca="1">IF(C2378="Local Scrap","Closed",IFERROR(IF(A2378="kgb","Closed",IF(MID(C2378,5,1)="Q","Closed",LOOKUP(TODAY()-W2378, {0,31,91,181,366}, {"0-30天","31-90天","91-180天","181-365天","365天以上"}))), LOOKUP(TODAY()-Z2378, {0,31,91,181,366}, {"0-30天","31-90天","91-180天","181-365天","365天以上"})))</f>
        <v>Closed</v>
      </c>
      <c r="E2378" s="67" t="str" cm="1">
        <f t="array" ref="E2378">IF(A2378&lt;&gt;"kbb", "", IF(IFERROR(VALUE(V2378), 0)=MAX(INDEX(($A$2:$A$4929="kbb")*($L$2:$L$4929=L2378)*IFERROR(VALUE($V$2:$V$4929), 0), 0)), "最新", "歷史重複"))</f>
        <v/>
      </c>
      <c r="F2378" t="s">
        <v>10531</v>
      </c>
      <c r="G2378" t="s">
        <v>29</v>
      </c>
      <c r="H2378" t="s">
        <v>30</v>
      </c>
      <c r="I2378" t="s">
        <v>6154</v>
      </c>
      <c r="J2378" t="s">
        <v>10532</v>
      </c>
      <c r="K2378" t="s">
        <v>10533</v>
      </c>
      <c r="L2378" t="s">
        <v>10597</v>
      </c>
      <c r="M2378" t="s">
        <v>10101</v>
      </c>
      <c r="N2378" t="s">
        <v>5877</v>
      </c>
      <c r="O2378" t="s">
        <v>37</v>
      </c>
      <c r="P2378" t="s">
        <v>10597</v>
      </c>
      <c r="Q2378" t="s">
        <v>38</v>
      </c>
      <c r="R2378" t="s">
        <v>1881</v>
      </c>
      <c r="S2378" t="s">
        <v>10590</v>
      </c>
      <c r="T2378" t="s">
        <v>10598</v>
      </c>
      <c r="U2378" t="s">
        <v>9198</v>
      </c>
      <c r="V2378" t="s">
        <v>9198</v>
      </c>
      <c r="W2378" t="s">
        <v>37</v>
      </c>
      <c r="X2378" t="s">
        <v>37</v>
      </c>
      <c r="Y2378" t="s">
        <v>37</v>
      </c>
      <c r="Z2378" t="s">
        <v>10599</v>
      </c>
      <c r="AA2378" t="s">
        <v>44</v>
      </c>
      <c r="AB2378" t="s">
        <v>44</v>
      </c>
      <c r="AC2378" t="s">
        <v>45</v>
      </c>
      <c r="AD2378" t="s">
        <v>1539</v>
      </c>
      <c r="AE2378" t="s">
        <v>9200</v>
      </c>
      <c r="AF2378" t="s">
        <v>5043</v>
      </c>
      <c r="AG2378">
        <v>622501</v>
      </c>
      <c r="AH2378">
        <v>4.5999999999999996</v>
      </c>
      <c r="AI2378">
        <v>4.5999999999999996</v>
      </c>
    </row>
    <row r="2379" spans="1:35" ht="16.850000000000001" customHeight="1">
      <c r="A2379" s="65" t="str">
        <f>IF(L2379="","",IF(COUNTIF(Wip!K:K,L2379)=0,IF(W2379="","KGB","KBB"),IF(AND(_xlfn.IFNA(VLOOKUP(L2379,Wip!K:M,3,0),"")="Y",Q2379="MTCAPPLYCONF"),"On Hold",IF(W2379="","KGB","KBB"))))</f>
        <v>KGB</v>
      </c>
      <c r="B2379" s="65" t="str">
        <f>IF(A2379="on hold", "on hold",
 IF(A2379="KGB", "Standard Shipment",
  IF(IFERROR(IFERROR(VLOOKUP(L2379, List!D:J, 7, 0), VLOOKUP(L2379&amp;"", List!D:J, 7, 0)), 0)=0,
   IF(IFERROR(IFERROR(VLOOKUP(L2379, 'CND List'!$A:$C, 3, 0), VLOOKUP(L2379&amp;"", 'CND List'!$A:$C, 3, 0)), 0)=0,
    IF(A2379="KBB", "-", ""),
    IFERROR(VLOOKUP(L2379, 'CND List'!$A:$C, 3, 0), VLOOKUP(L2379&amp;"", 'CND List'!$A:$C, 3, 0))
   ),
   IFERROR(VLOOKUP(L2379, List!D:J, 7, 0), VLOOKUP(L2379&amp;"", List!D:J, 7, 0))
  )
 )
)</f>
        <v>Standard Shipment</v>
      </c>
      <c r="C2379" s="66" t="str">
        <f t="shared" si="38"/>
        <v>Standard Shipment</v>
      </c>
      <c r="D2379" s="67" t="str">
        <f ca="1">IF(C2379="Local Scrap","Closed",IFERROR(IF(A2379="kgb","Closed",IF(MID(C2379,5,1)="Q","Closed",LOOKUP(TODAY()-W2379, {0,31,91,181,366}, {"0-30天","31-90天","91-180天","181-365天","365天以上"}))), LOOKUP(TODAY()-Z2379, {0,31,91,181,366}, {"0-30天","31-90天","91-180天","181-365天","365天以上"})))</f>
        <v>Closed</v>
      </c>
      <c r="E2379" s="67" t="str" cm="1">
        <f t="array" ref="E2379">IF(A2379&lt;&gt;"kbb", "", IF(IFERROR(VALUE(V2379), 0)=MAX(INDEX(($A$2:$A$4929="kbb")*($L$2:$L$4929=L2379)*IFERROR(VALUE($V$2:$V$4929), 0), 0)), "最新", "歷史重複"))</f>
        <v/>
      </c>
      <c r="F2379" t="s">
        <v>10531</v>
      </c>
      <c r="G2379" t="s">
        <v>29</v>
      </c>
      <c r="H2379" t="s">
        <v>30</v>
      </c>
      <c r="I2379" t="s">
        <v>6154</v>
      </c>
      <c r="J2379" t="s">
        <v>10532</v>
      </c>
      <c r="K2379" t="s">
        <v>10533</v>
      </c>
      <c r="L2379" t="s">
        <v>10600</v>
      </c>
      <c r="M2379" t="s">
        <v>10601</v>
      </c>
      <c r="N2379" t="s">
        <v>5877</v>
      </c>
      <c r="O2379" t="s">
        <v>37</v>
      </c>
      <c r="P2379" t="s">
        <v>10600</v>
      </c>
      <c r="Q2379" t="s">
        <v>38</v>
      </c>
      <c r="R2379" t="s">
        <v>1881</v>
      </c>
      <c r="S2379" t="s">
        <v>10590</v>
      </c>
      <c r="T2379" t="s">
        <v>10602</v>
      </c>
      <c r="U2379" t="s">
        <v>10435</v>
      </c>
      <c r="V2379" t="s">
        <v>10435</v>
      </c>
      <c r="W2379" t="s">
        <v>37</v>
      </c>
      <c r="X2379" t="s">
        <v>37</v>
      </c>
      <c r="Y2379" t="s">
        <v>37</v>
      </c>
      <c r="Z2379" t="s">
        <v>10603</v>
      </c>
      <c r="AA2379" t="s">
        <v>44</v>
      </c>
      <c r="AB2379" t="s">
        <v>44</v>
      </c>
      <c r="AC2379" t="s">
        <v>45</v>
      </c>
      <c r="AD2379" t="s">
        <v>1539</v>
      </c>
      <c r="AE2379" t="s">
        <v>10400</v>
      </c>
      <c r="AF2379" t="s">
        <v>1730</v>
      </c>
      <c r="AG2379">
        <v>622477</v>
      </c>
      <c r="AH2379">
        <v>5</v>
      </c>
      <c r="AI2379">
        <v>5</v>
      </c>
    </row>
    <row r="2380" spans="1:35" ht="16.850000000000001" customHeight="1">
      <c r="A2380" s="65" t="str">
        <f>IF(L2380="","",IF(COUNTIF(Wip!K:K,L2380)=0,IF(W2380="","KGB","KBB"),IF(AND(_xlfn.IFNA(VLOOKUP(L2380,Wip!K:M,3,0),"")="Y",Q2380="MTCAPPLYCONF"),"On Hold",IF(W2380="","KGB","KBB"))))</f>
        <v>KGB</v>
      </c>
      <c r="B2380" s="65" t="str">
        <f>IF(A2380="on hold", "on hold",
 IF(A2380="KGB", "Standard Shipment",
  IF(IFERROR(IFERROR(VLOOKUP(L2380, List!D:J, 7, 0), VLOOKUP(L2380&amp;"", List!D:J, 7, 0)), 0)=0,
   IF(IFERROR(IFERROR(VLOOKUP(L2380, 'CND List'!$A:$C, 3, 0), VLOOKUP(L2380&amp;"", 'CND List'!$A:$C, 3, 0)), 0)=0,
    IF(A2380="KBB", "-", ""),
    IFERROR(VLOOKUP(L2380, 'CND List'!$A:$C, 3, 0), VLOOKUP(L2380&amp;"", 'CND List'!$A:$C, 3, 0))
   ),
   IFERROR(VLOOKUP(L2380, List!D:J, 7, 0), VLOOKUP(L2380&amp;"", List!D:J, 7, 0))
  )
 )
)</f>
        <v>Standard Shipment</v>
      </c>
      <c r="C2380" s="66" t="str">
        <f t="shared" si="38"/>
        <v>Standard Shipment</v>
      </c>
      <c r="D2380" s="67" t="str">
        <f ca="1">IF(C2380="Local Scrap","Closed",IFERROR(IF(A2380="kgb","Closed",IF(MID(C2380,5,1)="Q","Closed",LOOKUP(TODAY()-W2380, {0,31,91,181,366}, {"0-30天","31-90天","91-180天","181-365天","365天以上"}))), LOOKUP(TODAY()-Z2380, {0,31,91,181,366}, {"0-30天","31-90天","91-180天","181-365天","365天以上"})))</f>
        <v>Closed</v>
      </c>
      <c r="E2380" s="67" t="str" cm="1">
        <f t="array" ref="E2380">IF(A2380&lt;&gt;"kbb", "", IF(IFERROR(VALUE(V2380), 0)=MAX(INDEX(($A$2:$A$4929="kbb")*($L$2:$L$4929=L2380)*IFERROR(VALUE($V$2:$V$4929), 0), 0)), "最新", "歷史重複"))</f>
        <v/>
      </c>
      <c r="F2380" t="s">
        <v>10531</v>
      </c>
      <c r="G2380" t="s">
        <v>29</v>
      </c>
      <c r="H2380" t="s">
        <v>30</v>
      </c>
      <c r="I2380" t="s">
        <v>6154</v>
      </c>
      <c r="J2380" t="s">
        <v>10532</v>
      </c>
      <c r="K2380" t="s">
        <v>10533</v>
      </c>
      <c r="L2380" t="s">
        <v>10604</v>
      </c>
      <c r="M2380" t="s">
        <v>10101</v>
      </c>
      <c r="N2380" t="s">
        <v>5877</v>
      </c>
      <c r="O2380" t="s">
        <v>37</v>
      </c>
      <c r="P2380" t="s">
        <v>10604</v>
      </c>
      <c r="Q2380" t="s">
        <v>38</v>
      </c>
      <c r="R2380" t="s">
        <v>1881</v>
      </c>
      <c r="S2380" t="s">
        <v>10590</v>
      </c>
      <c r="T2380" t="s">
        <v>10605</v>
      </c>
      <c r="U2380" t="s">
        <v>10435</v>
      </c>
      <c r="V2380" t="s">
        <v>10435</v>
      </c>
      <c r="W2380" t="s">
        <v>37</v>
      </c>
      <c r="X2380" t="s">
        <v>37</v>
      </c>
      <c r="Y2380" t="s">
        <v>37</v>
      </c>
      <c r="Z2380" t="s">
        <v>10606</v>
      </c>
      <c r="AA2380" t="s">
        <v>44</v>
      </c>
      <c r="AB2380" t="s">
        <v>44</v>
      </c>
      <c r="AC2380" t="s">
        <v>45</v>
      </c>
      <c r="AD2380" t="s">
        <v>1539</v>
      </c>
      <c r="AE2380" t="s">
        <v>10400</v>
      </c>
      <c r="AF2380" t="s">
        <v>1730</v>
      </c>
      <c r="AG2380">
        <v>622477</v>
      </c>
      <c r="AH2380">
        <v>5</v>
      </c>
      <c r="AI2380">
        <v>5</v>
      </c>
    </row>
    <row r="2381" spans="1:35" ht="16.850000000000001" customHeight="1">
      <c r="A2381" s="65" t="str">
        <f>IF(L2381="","",IF(COUNTIF(Wip!K:K,L2381)=0,IF(W2381="","KGB","KBB"),IF(AND(_xlfn.IFNA(VLOOKUP(L2381,Wip!K:M,3,0),"")="Y",Q2381="MTCAPPLYCONF"),"On Hold",IF(W2381="","KGB","KBB"))))</f>
        <v>KGB</v>
      </c>
      <c r="B2381" s="65" t="str">
        <f>IF(A2381="on hold", "on hold",
 IF(A2381="KGB", "Standard Shipment",
  IF(IFERROR(IFERROR(VLOOKUP(L2381, List!D:J, 7, 0), VLOOKUP(L2381&amp;"", List!D:J, 7, 0)), 0)=0,
   IF(IFERROR(IFERROR(VLOOKUP(L2381, 'CND List'!$A:$C, 3, 0), VLOOKUP(L2381&amp;"", 'CND List'!$A:$C, 3, 0)), 0)=0,
    IF(A2381="KBB", "-", ""),
    IFERROR(VLOOKUP(L2381, 'CND List'!$A:$C, 3, 0), VLOOKUP(L2381&amp;"", 'CND List'!$A:$C, 3, 0))
   ),
   IFERROR(VLOOKUP(L2381, List!D:J, 7, 0), VLOOKUP(L2381&amp;"", List!D:J, 7, 0))
  )
 )
)</f>
        <v>Standard Shipment</v>
      </c>
      <c r="C2381" s="66" t="str">
        <f t="shared" si="38"/>
        <v>Standard Shipment</v>
      </c>
      <c r="D2381" s="67" t="str">
        <f ca="1">IF(C2381="Local Scrap","Closed",IFERROR(IF(A2381="kgb","Closed",IF(MID(C2381,5,1)="Q","Closed",LOOKUP(TODAY()-W2381, {0,31,91,181,366}, {"0-30天","31-90天","91-180天","181-365天","365天以上"}))), LOOKUP(TODAY()-Z2381, {0,31,91,181,366}, {"0-30天","31-90天","91-180天","181-365天","365天以上"})))</f>
        <v>Closed</v>
      </c>
      <c r="E2381" s="67" t="str" cm="1">
        <f t="array" ref="E2381">IF(A2381&lt;&gt;"kbb", "", IF(IFERROR(VALUE(V2381), 0)=MAX(INDEX(($A$2:$A$4929="kbb")*($L$2:$L$4929=L2381)*IFERROR(VALUE($V$2:$V$4929), 0), 0)), "最新", "歷史重複"))</f>
        <v/>
      </c>
      <c r="F2381" t="s">
        <v>10531</v>
      </c>
      <c r="G2381" t="s">
        <v>29</v>
      </c>
      <c r="H2381" t="s">
        <v>30</v>
      </c>
      <c r="I2381" t="s">
        <v>6154</v>
      </c>
      <c r="J2381" t="s">
        <v>10532</v>
      </c>
      <c r="K2381" t="s">
        <v>10533</v>
      </c>
      <c r="L2381" t="s">
        <v>10607</v>
      </c>
      <c r="M2381" t="s">
        <v>2703</v>
      </c>
      <c r="N2381" t="s">
        <v>1249</v>
      </c>
      <c r="O2381" t="s">
        <v>37</v>
      </c>
      <c r="P2381" t="s">
        <v>10608</v>
      </c>
      <c r="Q2381" t="s">
        <v>38</v>
      </c>
      <c r="R2381" t="s">
        <v>1881</v>
      </c>
      <c r="S2381" t="s">
        <v>10609</v>
      </c>
      <c r="T2381" t="s">
        <v>10610</v>
      </c>
      <c r="U2381" t="s">
        <v>9159</v>
      </c>
      <c r="V2381" t="s">
        <v>9159</v>
      </c>
      <c r="W2381" t="s">
        <v>37</v>
      </c>
      <c r="X2381" t="s">
        <v>37</v>
      </c>
      <c r="Y2381" t="s">
        <v>37</v>
      </c>
      <c r="Z2381" t="s">
        <v>10611</v>
      </c>
      <c r="AA2381" t="s">
        <v>44</v>
      </c>
      <c r="AB2381" t="s">
        <v>44</v>
      </c>
      <c r="AC2381" t="s">
        <v>45</v>
      </c>
      <c r="AD2381" t="s">
        <v>1257</v>
      </c>
      <c r="AE2381" t="s">
        <v>9161</v>
      </c>
      <c r="AF2381" t="s">
        <v>1918</v>
      </c>
      <c r="AG2381">
        <v>622491</v>
      </c>
      <c r="AH2381">
        <v>6.9</v>
      </c>
      <c r="AI2381">
        <v>6.9</v>
      </c>
    </row>
    <row r="2382" spans="1:35" ht="16.850000000000001" customHeight="1">
      <c r="A2382" s="65" t="str">
        <f>IF(L2382="","",IF(COUNTIF(Wip!K:K,L2382)=0,IF(W2382="","KGB","KBB"),IF(AND(_xlfn.IFNA(VLOOKUP(L2382,Wip!K:M,3,0),"")="Y",Q2382="MTCAPPLYCONF"),"On Hold",IF(W2382="","KGB","KBB"))))</f>
        <v>KGB</v>
      </c>
      <c r="B2382" s="65" t="str">
        <f>IF(A2382="on hold", "on hold",
 IF(A2382="KGB", "Standard Shipment",
  IF(IFERROR(IFERROR(VLOOKUP(L2382, List!D:J, 7, 0), VLOOKUP(L2382&amp;"", List!D:J, 7, 0)), 0)=0,
   IF(IFERROR(IFERROR(VLOOKUP(L2382, 'CND List'!$A:$C, 3, 0), VLOOKUP(L2382&amp;"", 'CND List'!$A:$C, 3, 0)), 0)=0,
    IF(A2382="KBB", "-", ""),
    IFERROR(VLOOKUP(L2382, 'CND List'!$A:$C, 3, 0), VLOOKUP(L2382&amp;"", 'CND List'!$A:$C, 3, 0))
   ),
   IFERROR(VLOOKUP(L2382, List!D:J, 7, 0), VLOOKUP(L2382&amp;"", List!D:J, 7, 0))
  )
 )
)</f>
        <v>Standard Shipment</v>
      </c>
      <c r="C2382" s="66" t="str">
        <f t="shared" si="38"/>
        <v>Standard Shipment</v>
      </c>
      <c r="D2382" s="67" t="str">
        <f ca="1">IF(C2382="Local Scrap","Closed",IFERROR(IF(A2382="kgb","Closed",IF(MID(C2382,5,1)="Q","Closed",LOOKUP(TODAY()-W2382, {0,31,91,181,366}, {"0-30天","31-90天","91-180天","181-365天","365天以上"}))), LOOKUP(TODAY()-Z2382, {0,31,91,181,366}, {"0-30天","31-90天","91-180天","181-365天","365天以上"})))</f>
        <v>Closed</v>
      </c>
      <c r="E2382" s="67" t="str" cm="1">
        <f t="array" ref="E2382">IF(A2382&lt;&gt;"kbb", "", IF(IFERROR(VALUE(V2382), 0)=MAX(INDEX(($A$2:$A$4929="kbb")*($L$2:$L$4929=L2382)*IFERROR(VALUE($V$2:$V$4929), 0), 0)), "最新", "歷史重複"))</f>
        <v/>
      </c>
      <c r="F2382" t="s">
        <v>10531</v>
      </c>
      <c r="G2382" t="s">
        <v>29</v>
      </c>
      <c r="H2382" t="s">
        <v>30</v>
      </c>
      <c r="I2382" t="s">
        <v>6154</v>
      </c>
      <c r="J2382" t="s">
        <v>10532</v>
      </c>
      <c r="K2382" t="s">
        <v>10533</v>
      </c>
      <c r="L2382" t="s">
        <v>10612</v>
      </c>
      <c r="M2382" t="s">
        <v>4205</v>
      </c>
      <c r="N2382" t="s">
        <v>1858</v>
      </c>
      <c r="O2382" t="s">
        <v>37</v>
      </c>
      <c r="P2382" t="s">
        <v>10613</v>
      </c>
      <c r="Q2382" t="s">
        <v>38</v>
      </c>
      <c r="R2382" t="s">
        <v>1881</v>
      </c>
      <c r="S2382" t="s">
        <v>10609</v>
      </c>
      <c r="T2382" t="s">
        <v>10614</v>
      </c>
      <c r="U2382" t="s">
        <v>9198</v>
      </c>
      <c r="V2382" t="s">
        <v>9198</v>
      </c>
      <c r="W2382" t="s">
        <v>37</v>
      </c>
      <c r="X2382" t="s">
        <v>37</v>
      </c>
      <c r="Y2382" t="s">
        <v>37</v>
      </c>
      <c r="Z2382" t="s">
        <v>10615</v>
      </c>
      <c r="AA2382" t="s">
        <v>44</v>
      </c>
      <c r="AB2382" t="s">
        <v>44</v>
      </c>
      <c r="AC2382" t="s">
        <v>45</v>
      </c>
      <c r="AD2382" t="s">
        <v>1302</v>
      </c>
      <c r="AE2382" t="s">
        <v>10553</v>
      </c>
      <c r="AF2382" t="s">
        <v>48</v>
      </c>
      <c r="AG2382">
        <v>622501</v>
      </c>
      <c r="AH2382">
        <v>6</v>
      </c>
      <c r="AI2382">
        <v>6</v>
      </c>
    </row>
    <row r="2383" spans="1:35" ht="16.850000000000001" customHeight="1">
      <c r="A2383" s="65" t="str">
        <f>IF(L2383="","",IF(COUNTIF(Wip!K:K,L2383)=0,IF(W2383="","KGB","KBB"),IF(AND(_xlfn.IFNA(VLOOKUP(L2383,Wip!K:M,3,0),"")="Y",Q2383="MTCAPPLYCONF"),"On Hold",IF(W2383="","KGB","KBB"))))</f>
        <v>KGB</v>
      </c>
      <c r="B2383" s="65" t="str">
        <f>IF(A2383="on hold", "on hold",
 IF(A2383="KGB", "Standard Shipment",
  IF(IFERROR(IFERROR(VLOOKUP(L2383, List!D:J, 7, 0), VLOOKUP(L2383&amp;"", List!D:J, 7, 0)), 0)=0,
   IF(IFERROR(IFERROR(VLOOKUP(L2383, 'CND List'!$A:$C, 3, 0), VLOOKUP(L2383&amp;"", 'CND List'!$A:$C, 3, 0)), 0)=0,
    IF(A2383="KBB", "-", ""),
    IFERROR(VLOOKUP(L2383, 'CND List'!$A:$C, 3, 0), VLOOKUP(L2383&amp;"", 'CND List'!$A:$C, 3, 0))
   ),
   IFERROR(VLOOKUP(L2383, List!D:J, 7, 0), VLOOKUP(L2383&amp;"", List!D:J, 7, 0))
  )
 )
)</f>
        <v>Standard Shipment</v>
      </c>
      <c r="C2383" s="66" t="str">
        <f t="shared" si="38"/>
        <v>Standard Shipment</v>
      </c>
      <c r="D2383" s="67" t="str">
        <f ca="1">IF(C2383="Local Scrap","Closed",IFERROR(IF(A2383="kgb","Closed",IF(MID(C2383,5,1)="Q","Closed",LOOKUP(TODAY()-W2383, {0,31,91,181,366}, {"0-30天","31-90天","91-180天","181-365天","365天以上"}))), LOOKUP(TODAY()-Z2383, {0,31,91,181,366}, {"0-30天","31-90天","91-180天","181-365天","365天以上"})))</f>
        <v>Closed</v>
      </c>
      <c r="E2383" s="67" t="str" cm="1">
        <f t="array" ref="E2383">IF(A2383&lt;&gt;"kbb", "", IF(IFERROR(VALUE(V2383), 0)=MAX(INDEX(($A$2:$A$4929="kbb")*($L$2:$L$4929=L2383)*IFERROR(VALUE($V$2:$V$4929), 0), 0)), "最新", "歷史重複"))</f>
        <v/>
      </c>
      <c r="F2383" t="s">
        <v>10531</v>
      </c>
      <c r="G2383" t="s">
        <v>29</v>
      </c>
      <c r="H2383" t="s">
        <v>30</v>
      </c>
      <c r="I2383" t="s">
        <v>6154</v>
      </c>
      <c r="J2383" t="s">
        <v>10532</v>
      </c>
      <c r="K2383" t="s">
        <v>10533</v>
      </c>
      <c r="L2383" t="s">
        <v>10616</v>
      </c>
      <c r="M2383" t="s">
        <v>3149</v>
      </c>
      <c r="N2383" t="s">
        <v>1321</v>
      </c>
      <c r="O2383" t="s">
        <v>37</v>
      </c>
      <c r="P2383" t="s">
        <v>10617</v>
      </c>
      <c r="Q2383" t="s">
        <v>38</v>
      </c>
      <c r="R2383" t="s">
        <v>1881</v>
      </c>
      <c r="S2383" t="s">
        <v>10609</v>
      </c>
      <c r="T2383" t="s">
        <v>10618</v>
      </c>
      <c r="U2383" t="s">
        <v>9159</v>
      </c>
      <c r="V2383" t="s">
        <v>9159</v>
      </c>
      <c r="W2383" t="s">
        <v>37</v>
      </c>
      <c r="X2383" t="s">
        <v>37</v>
      </c>
      <c r="Y2383" t="s">
        <v>37</v>
      </c>
      <c r="Z2383" t="s">
        <v>10619</v>
      </c>
      <c r="AA2383" t="s">
        <v>44</v>
      </c>
      <c r="AB2383" t="s">
        <v>44</v>
      </c>
      <c r="AC2383" t="s">
        <v>45</v>
      </c>
      <c r="AD2383" t="s">
        <v>1288</v>
      </c>
      <c r="AE2383" t="s">
        <v>9161</v>
      </c>
      <c r="AF2383" t="s">
        <v>4852</v>
      </c>
      <c r="AG2383">
        <v>622491</v>
      </c>
      <c r="AH2383">
        <v>7.2</v>
      </c>
      <c r="AI2383">
        <v>7.2</v>
      </c>
    </row>
    <row r="2384" spans="1:35" ht="16.850000000000001" customHeight="1">
      <c r="A2384" s="65" t="str">
        <f>IF(L2384="","",IF(COUNTIF(Wip!K:K,L2384)=0,IF(W2384="","KGB","KBB"),IF(AND(_xlfn.IFNA(VLOOKUP(L2384,Wip!K:M,3,0),"")="Y",Q2384="MTCAPPLYCONF"),"On Hold",IF(W2384="","KGB","KBB"))))</f>
        <v>On Hold</v>
      </c>
      <c r="B2384" s="65" t="str">
        <f>IF(A2384="on hold", "on hold",
 IF(A2384="KGB", "Standard Shipment",
  IF(IFERROR(IFERROR(VLOOKUP(L2384, List!D:J, 7, 0), VLOOKUP(L2384&amp;"", List!D:J, 7, 0)), 0)=0,
   IF(IFERROR(IFERROR(VLOOKUP(L2384, 'CND List'!$A:$C, 3, 0), VLOOKUP(L2384&amp;"", 'CND List'!$A:$C, 3, 0)), 0)=0,
    IF(A2384="KBB", "-", ""),
    IFERROR(VLOOKUP(L2384, 'CND List'!$A:$C, 3, 0), VLOOKUP(L2384&amp;"", 'CND List'!$A:$C, 3, 0))
   ),
   IFERROR(VLOOKUP(L2384, List!D:J, 7, 0), VLOOKUP(L2384&amp;"", List!D:J, 7, 0))
  )
 )
)</f>
        <v>on hold</v>
      </c>
      <c r="C2384" s="66" t="str">
        <f t="shared" si="38"/>
        <v>on hold</v>
      </c>
      <c r="D2384" s="67" t="str">
        <f ca="1">IF(C2384="Local Scrap","Closed",IFERROR(IF(A2384="kgb","Closed",IF(MID(C2384,5,1)="Q","Closed",LOOKUP(TODAY()-W2384, {0,31,91,181,366}, {"0-30天","31-90天","91-180天","181-365天","365天以上"}))), LOOKUP(TODAY()-Z2384, {0,31,91,181,366}, {"0-30天","31-90天","91-180天","181-365天","365天以上"})))</f>
        <v>91-180天</v>
      </c>
      <c r="E2384" s="67" t="str" cm="1">
        <f t="array" ref="E2384">IF(A2384&lt;&gt;"kbb", "", IF(IFERROR(VALUE(V2384), 0)=MAX(INDEX(($A$2:$A$4929="kbb")*($L$2:$L$4929=L2384)*IFERROR(VALUE($V$2:$V$4929), 0), 0)), "最新", "歷史重複"))</f>
        <v/>
      </c>
      <c r="F2384" t="s">
        <v>10531</v>
      </c>
      <c r="G2384" t="s">
        <v>29</v>
      </c>
      <c r="H2384" t="s">
        <v>30</v>
      </c>
      <c r="I2384" t="s">
        <v>6154</v>
      </c>
      <c r="J2384" t="s">
        <v>10532</v>
      </c>
      <c r="K2384" t="s">
        <v>10533</v>
      </c>
      <c r="L2384" t="s">
        <v>10620</v>
      </c>
      <c r="M2384" t="s">
        <v>4205</v>
      </c>
      <c r="N2384" t="s">
        <v>1858</v>
      </c>
      <c r="O2384" t="s">
        <v>37</v>
      </c>
      <c r="P2384" t="s">
        <v>10620</v>
      </c>
      <c r="Q2384" t="s">
        <v>2309</v>
      </c>
      <c r="R2384" t="s">
        <v>1881</v>
      </c>
      <c r="S2384" t="s">
        <v>10536</v>
      </c>
      <c r="T2384" t="s">
        <v>37</v>
      </c>
      <c r="U2384" t="s">
        <v>37</v>
      </c>
      <c r="V2384" t="s">
        <v>37</v>
      </c>
      <c r="W2384" t="s">
        <v>37</v>
      </c>
      <c r="X2384" t="s">
        <v>37</v>
      </c>
      <c r="Y2384" t="s">
        <v>37</v>
      </c>
      <c r="Z2384" t="s">
        <v>10621</v>
      </c>
      <c r="AA2384" t="s">
        <v>44</v>
      </c>
      <c r="AB2384" t="s">
        <v>44</v>
      </c>
      <c r="AC2384" t="s">
        <v>45</v>
      </c>
      <c r="AD2384" t="s">
        <v>1302</v>
      </c>
      <c r="AE2384" t="s">
        <v>37</v>
      </c>
      <c r="AF2384" t="s">
        <v>37</v>
      </c>
      <c r="AG2384" t="s">
        <v>37</v>
      </c>
      <c r="AH2384" t="s">
        <v>37</v>
      </c>
      <c r="AI2384" t="s">
        <v>37</v>
      </c>
    </row>
    <row r="2385" spans="1:35" ht="16.850000000000001" customHeight="1">
      <c r="A2385" s="65" t="str">
        <f>IF(L2385="","",IF(COUNTIF(Wip!K:K,L2385)=0,IF(W2385="","KGB","KBB"),IF(AND(_xlfn.IFNA(VLOOKUP(L2385,Wip!K:M,3,0),"")="Y",Q2385="MTCAPPLYCONF"),"On Hold",IF(W2385="","KGB","KBB"))))</f>
        <v>On Hold</v>
      </c>
      <c r="B2385" s="65" t="str">
        <f>IF(A2385="on hold", "on hold",
 IF(A2385="KGB", "Standard Shipment",
  IF(IFERROR(IFERROR(VLOOKUP(L2385, List!D:J, 7, 0), VLOOKUP(L2385&amp;"", List!D:J, 7, 0)), 0)=0,
   IF(IFERROR(IFERROR(VLOOKUP(L2385, 'CND List'!$A:$C, 3, 0), VLOOKUP(L2385&amp;"", 'CND List'!$A:$C, 3, 0)), 0)=0,
    IF(A2385="KBB", "-", ""),
    IFERROR(VLOOKUP(L2385, 'CND List'!$A:$C, 3, 0), VLOOKUP(L2385&amp;"", 'CND List'!$A:$C, 3, 0))
   ),
   IFERROR(VLOOKUP(L2385, List!D:J, 7, 0), VLOOKUP(L2385&amp;"", List!D:J, 7, 0))
  )
 )
)</f>
        <v>on hold</v>
      </c>
      <c r="C2385" s="66" t="str">
        <f t="shared" si="38"/>
        <v>on hold</v>
      </c>
      <c r="D2385" s="67" t="str">
        <f ca="1">IF(C2385="Local Scrap","Closed",IFERROR(IF(A2385="kgb","Closed",IF(MID(C2385,5,1)="Q","Closed",LOOKUP(TODAY()-W2385, {0,31,91,181,366}, {"0-30天","31-90天","91-180天","181-365天","365天以上"}))), LOOKUP(TODAY()-Z2385, {0,31,91,181,366}, {"0-30天","31-90天","91-180天","181-365天","365天以上"})))</f>
        <v>91-180天</v>
      </c>
      <c r="E2385" s="67" t="str" cm="1">
        <f t="array" ref="E2385">IF(A2385&lt;&gt;"kbb", "", IF(IFERROR(VALUE(V2385), 0)=MAX(INDEX(($A$2:$A$4929="kbb")*($L$2:$L$4929=L2385)*IFERROR(VALUE($V$2:$V$4929), 0), 0)), "最新", "歷史重複"))</f>
        <v/>
      </c>
      <c r="F2385" t="s">
        <v>10531</v>
      </c>
      <c r="G2385" t="s">
        <v>29</v>
      </c>
      <c r="H2385" t="s">
        <v>30</v>
      </c>
      <c r="I2385" t="s">
        <v>6154</v>
      </c>
      <c r="J2385" t="s">
        <v>10532</v>
      </c>
      <c r="K2385" t="s">
        <v>10533</v>
      </c>
      <c r="L2385" t="s">
        <v>10622</v>
      </c>
      <c r="M2385" t="s">
        <v>6114</v>
      </c>
      <c r="N2385" t="s">
        <v>2450</v>
      </c>
      <c r="O2385" t="s">
        <v>37</v>
      </c>
      <c r="P2385" t="s">
        <v>10622</v>
      </c>
      <c r="Q2385" t="s">
        <v>2309</v>
      </c>
      <c r="R2385" t="s">
        <v>1881</v>
      </c>
      <c r="S2385" t="s">
        <v>10536</v>
      </c>
      <c r="T2385" t="s">
        <v>37</v>
      </c>
      <c r="U2385" t="s">
        <v>37</v>
      </c>
      <c r="V2385" t="s">
        <v>37</v>
      </c>
      <c r="W2385" t="s">
        <v>37</v>
      </c>
      <c r="X2385" t="s">
        <v>37</v>
      </c>
      <c r="Y2385" t="s">
        <v>37</v>
      </c>
      <c r="Z2385" t="s">
        <v>10623</v>
      </c>
      <c r="AA2385" t="s">
        <v>44</v>
      </c>
      <c r="AB2385" t="s">
        <v>44</v>
      </c>
      <c r="AC2385" t="s">
        <v>45</v>
      </c>
      <c r="AD2385" t="s">
        <v>1302</v>
      </c>
      <c r="AE2385" t="s">
        <v>37</v>
      </c>
      <c r="AF2385" t="s">
        <v>37</v>
      </c>
      <c r="AG2385" t="s">
        <v>37</v>
      </c>
      <c r="AH2385" t="s">
        <v>37</v>
      </c>
      <c r="AI2385" t="s">
        <v>37</v>
      </c>
    </row>
    <row r="2386" spans="1:35" ht="16.850000000000001" customHeight="1">
      <c r="A2386" s="65" t="str">
        <f>IF(L2386="","",IF(COUNTIF(Wip!K:K,L2386)=0,IF(W2386="","KGB","KBB"),IF(AND(_xlfn.IFNA(VLOOKUP(L2386,Wip!K:M,3,0),"")="Y",Q2386="MTCAPPLYCONF"),"On Hold",IF(W2386="","KGB","KBB"))))</f>
        <v>On Hold</v>
      </c>
      <c r="B2386" s="65" t="str">
        <f>IF(A2386="on hold", "on hold",
 IF(A2386="KGB", "Standard Shipment",
  IF(IFERROR(IFERROR(VLOOKUP(L2386, List!D:J, 7, 0), VLOOKUP(L2386&amp;"", List!D:J, 7, 0)), 0)=0,
   IF(IFERROR(IFERROR(VLOOKUP(L2386, 'CND List'!$A:$C, 3, 0), VLOOKUP(L2386&amp;"", 'CND List'!$A:$C, 3, 0)), 0)=0,
    IF(A2386="KBB", "-", ""),
    IFERROR(VLOOKUP(L2386, 'CND List'!$A:$C, 3, 0), VLOOKUP(L2386&amp;"", 'CND List'!$A:$C, 3, 0))
   ),
   IFERROR(VLOOKUP(L2386, List!D:J, 7, 0), VLOOKUP(L2386&amp;"", List!D:J, 7, 0))
  )
 )
)</f>
        <v>on hold</v>
      </c>
      <c r="C2386" s="66" t="str">
        <f t="shared" si="38"/>
        <v>on hold</v>
      </c>
      <c r="D2386" s="67" t="str">
        <f ca="1">IF(C2386="Local Scrap","Closed",IFERROR(IF(A2386="kgb","Closed",IF(MID(C2386,5,1)="Q","Closed",LOOKUP(TODAY()-W2386, {0,31,91,181,366}, {"0-30天","31-90天","91-180天","181-365天","365天以上"}))), LOOKUP(TODAY()-Z2386, {0,31,91,181,366}, {"0-30天","31-90天","91-180天","181-365天","365天以上"})))</f>
        <v>91-180天</v>
      </c>
      <c r="E2386" s="67" t="str" cm="1">
        <f t="array" ref="E2386">IF(A2386&lt;&gt;"kbb", "", IF(IFERROR(VALUE(V2386), 0)=MAX(INDEX(($A$2:$A$4929="kbb")*($L$2:$L$4929=L2386)*IFERROR(VALUE($V$2:$V$4929), 0), 0)), "最新", "歷史重複"))</f>
        <v/>
      </c>
      <c r="F2386" t="s">
        <v>10531</v>
      </c>
      <c r="G2386" t="s">
        <v>29</v>
      </c>
      <c r="H2386" t="s">
        <v>30</v>
      </c>
      <c r="I2386" t="s">
        <v>6154</v>
      </c>
      <c r="J2386" t="s">
        <v>10532</v>
      </c>
      <c r="K2386" t="s">
        <v>10533</v>
      </c>
      <c r="L2386" t="s">
        <v>10624</v>
      </c>
      <c r="M2386" t="s">
        <v>1390</v>
      </c>
      <c r="N2386" t="s">
        <v>1391</v>
      </c>
      <c r="O2386" t="s">
        <v>37</v>
      </c>
      <c r="P2386" t="s">
        <v>10624</v>
      </c>
      <c r="Q2386" t="s">
        <v>2309</v>
      </c>
      <c r="R2386" t="s">
        <v>1881</v>
      </c>
      <c r="S2386" t="s">
        <v>10536</v>
      </c>
      <c r="T2386" t="s">
        <v>37</v>
      </c>
      <c r="U2386" t="s">
        <v>37</v>
      </c>
      <c r="V2386" t="s">
        <v>37</v>
      </c>
      <c r="W2386" t="s">
        <v>37</v>
      </c>
      <c r="X2386" t="s">
        <v>37</v>
      </c>
      <c r="Y2386" t="s">
        <v>37</v>
      </c>
      <c r="Z2386" t="s">
        <v>10625</v>
      </c>
      <c r="AA2386" t="s">
        <v>44</v>
      </c>
      <c r="AB2386" t="s">
        <v>44</v>
      </c>
      <c r="AC2386" t="s">
        <v>45</v>
      </c>
      <c r="AD2386" t="s">
        <v>1302</v>
      </c>
      <c r="AE2386" t="s">
        <v>37</v>
      </c>
      <c r="AF2386" t="s">
        <v>37</v>
      </c>
      <c r="AG2386" t="s">
        <v>37</v>
      </c>
      <c r="AH2386" t="s">
        <v>37</v>
      </c>
      <c r="AI2386" t="s">
        <v>37</v>
      </c>
    </row>
    <row r="2387" spans="1:35" ht="16.850000000000001" customHeight="1">
      <c r="A2387" s="65" t="str">
        <f>IF(L2387="","",IF(COUNTIF(Wip!K:K,L2387)=0,IF(W2387="","KGB","KBB"),IF(AND(_xlfn.IFNA(VLOOKUP(L2387,Wip!K:M,3,0),"")="Y",Q2387="MTCAPPLYCONF"),"On Hold",IF(W2387="","KGB","KBB"))))</f>
        <v>KGB</v>
      </c>
      <c r="B2387" s="65" t="str">
        <f>IF(A2387="on hold", "on hold",
 IF(A2387="KGB", "Standard Shipment",
  IF(IFERROR(IFERROR(VLOOKUP(L2387, List!D:J, 7, 0), VLOOKUP(L2387&amp;"", List!D:J, 7, 0)), 0)=0,
   IF(IFERROR(IFERROR(VLOOKUP(L2387, 'CND List'!$A:$C, 3, 0), VLOOKUP(L2387&amp;"", 'CND List'!$A:$C, 3, 0)), 0)=0,
    IF(A2387="KBB", "-", ""),
    IFERROR(VLOOKUP(L2387, 'CND List'!$A:$C, 3, 0), VLOOKUP(L2387&amp;"", 'CND List'!$A:$C, 3, 0))
   ),
   IFERROR(VLOOKUP(L2387, List!D:J, 7, 0), VLOOKUP(L2387&amp;"", List!D:J, 7, 0))
  )
 )
)</f>
        <v>Standard Shipment</v>
      </c>
      <c r="C2387" s="66" t="str">
        <f t="shared" si="38"/>
        <v>Standard Shipment</v>
      </c>
      <c r="D2387" s="67" t="str">
        <f ca="1">IF(C2387="Local Scrap","Closed",IFERROR(IF(A2387="kgb","Closed",IF(MID(C2387,5,1)="Q","Closed",LOOKUP(TODAY()-W2387, {0,31,91,181,366}, {"0-30天","31-90天","91-180天","181-365天","365天以上"}))), LOOKUP(TODAY()-Z2387, {0,31,91,181,366}, {"0-30天","31-90天","91-180天","181-365天","365天以上"})))</f>
        <v>Closed</v>
      </c>
      <c r="E2387" s="67" t="str" cm="1">
        <f t="array" ref="E2387">IF(A2387&lt;&gt;"kbb", "", IF(IFERROR(VALUE(V2387), 0)=MAX(INDEX(($A$2:$A$4929="kbb")*($L$2:$L$4929=L2387)*IFERROR(VALUE($V$2:$V$4929), 0), 0)), "最新", "歷史重複"))</f>
        <v/>
      </c>
      <c r="F2387" t="s">
        <v>10531</v>
      </c>
      <c r="G2387" t="s">
        <v>29</v>
      </c>
      <c r="H2387" t="s">
        <v>30</v>
      </c>
      <c r="I2387" t="s">
        <v>6154</v>
      </c>
      <c r="J2387" t="s">
        <v>10532</v>
      </c>
      <c r="K2387" t="s">
        <v>10533</v>
      </c>
      <c r="L2387" t="s">
        <v>10626</v>
      </c>
      <c r="M2387" t="s">
        <v>1390</v>
      </c>
      <c r="N2387" t="s">
        <v>1391</v>
      </c>
      <c r="O2387" t="s">
        <v>37</v>
      </c>
      <c r="P2387" t="s">
        <v>10627</v>
      </c>
      <c r="Q2387" t="s">
        <v>38</v>
      </c>
      <c r="R2387" t="s">
        <v>1881</v>
      </c>
      <c r="S2387" t="s">
        <v>10628</v>
      </c>
      <c r="T2387" t="s">
        <v>10629</v>
      </c>
      <c r="U2387" t="s">
        <v>10630</v>
      </c>
      <c r="V2387" t="s">
        <v>10630</v>
      </c>
      <c r="W2387" t="s">
        <v>37</v>
      </c>
      <c r="X2387" t="s">
        <v>37</v>
      </c>
      <c r="Y2387" t="s">
        <v>37</v>
      </c>
      <c r="Z2387" t="s">
        <v>10631</v>
      </c>
      <c r="AA2387" t="s">
        <v>44</v>
      </c>
      <c r="AB2387" t="s">
        <v>44</v>
      </c>
      <c r="AC2387" t="s">
        <v>45</v>
      </c>
      <c r="AD2387" t="s">
        <v>1302</v>
      </c>
      <c r="AE2387" t="s">
        <v>9161</v>
      </c>
      <c r="AF2387" t="s">
        <v>2220</v>
      </c>
      <c r="AG2387">
        <v>622491</v>
      </c>
      <c r="AH2387">
        <v>6</v>
      </c>
      <c r="AI2387">
        <v>6</v>
      </c>
    </row>
    <row r="2388" spans="1:35" ht="16.850000000000001" customHeight="1">
      <c r="A2388" s="65" t="str">
        <f>IF(L2388="","",IF(COUNTIF(Wip!K:K,L2388)=0,IF(W2388="","KGB","KBB"),IF(AND(_xlfn.IFNA(VLOOKUP(L2388,Wip!K:M,3,0),"")="Y",Q2388="MTCAPPLYCONF"),"On Hold",IF(W2388="","KGB","KBB"))))</f>
        <v>KGB</v>
      </c>
      <c r="B2388" s="65" t="str">
        <f>IF(A2388="on hold", "on hold",
 IF(A2388="KGB", "Standard Shipment",
  IF(IFERROR(IFERROR(VLOOKUP(L2388, List!D:J, 7, 0), VLOOKUP(L2388&amp;"", List!D:J, 7, 0)), 0)=0,
   IF(IFERROR(IFERROR(VLOOKUP(L2388, 'CND List'!$A:$C, 3, 0), VLOOKUP(L2388&amp;"", 'CND List'!$A:$C, 3, 0)), 0)=0,
    IF(A2388="KBB", "-", ""),
    IFERROR(VLOOKUP(L2388, 'CND List'!$A:$C, 3, 0), VLOOKUP(L2388&amp;"", 'CND List'!$A:$C, 3, 0))
   ),
   IFERROR(VLOOKUP(L2388, List!D:J, 7, 0), VLOOKUP(L2388&amp;"", List!D:J, 7, 0))
  )
 )
)</f>
        <v>Standard Shipment</v>
      </c>
      <c r="C2388" s="66" t="str">
        <f t="shared" si="38"/>
        <v>Standard Shipment</v>
      </c>
      <c r="D2388" s="67" t="str">
        <f ca="1">IF(C2388="Local Scrap","Closed",IFERROR(IF(A2388="kgb","Closed",IF(MID(C2388,5,1)="Q","Closed",LOOKUP(TODAY()-W2388, {0,31,91,181,366}, {"0-30天","31-90天","91-180天","181-365天","365天以上"}))), LOOKUP(TODAY()-Z2388, {0,31,91,181,366}, {"0-30天","31-90天","91-180天","181-365天","365天以上"})))</f>
        <v>Closed</v>
      </c>
      <c r="E2388" s="67" t="str" cm="1">
        <f t="array" ref="E2388">IF(A2388&lt;&gt;"kbb", "", IF(IFERROR(VALUE(V2388), 0)=MAX(INDEX(($A$2:$A$4929="kbb")*($L$2:$L$4929=L2388)*IFERROR(VALUE($V$2:$V$4929), 0), 0)), "最新", "歷史重複"))</f>
        <v/>
      </c>
      <c r="F2388" t="s">
        <v>10531</v>
      </c>
      <c r="G2388" t="s">
        <v>29</v>
      </c>
      <c r="H2388" t="s">
        <v>30</v>
      </c>
      <c r="I2388" t="s">
        <v>6154</v>
      </c>
      <c r="J2388" t="s">
        <v>10532</v>
      </c>
      <c r="K2388" t="s">
        <v>10533</v>
      </c>
      <c r="L2388" t="s">
        <v>10632</v>
      </c>
      <c r="M2388" t="s">
        <v>5010</v>
      </c>
      <c r="N2388" t="s">
        <v>1411</v>
      </c>
      <c r="O2388" t="s">
        <v>37</v>
      </c>
      <c r="P2388" t="s">
        <v>10633</v>
      </c>
      <c r="Q2388" t="s">
        <v>38</v>
      </c>
      <c r="R2388" t="s">
        <v>1881</v>
      </c>
      <c r="S2388" t="s">
        <v>10586</v>
      </c>
      <c r="T2388" t="s">
        <v>10634</v>
      </c>
      <c r="U2388" t="s">
        <v>9198</v>
      </c>
      <c r="V2388" t="s">
        <v>9198</v>
      </c>
      <c r="W2388" t="s">
        <v>37</v>
      </c>
      <c r="X2388" t="s">
        <v>37</v>
      </c>
      <c r="Y2388" t="s">
        <v>37</v>
      </c>
      <c r="Z2388" t="s">
        <v>10635</v>
      </c>
      <c r="AA2388" t="s">
        <v>44</v>
      </c>
      <c r="AB2388" t="s">
        <v>44</v>
      </c>
      <c r="AC2388" t="s">
        <v>45</v>
      </c>
      <c r="AD2388" t="s">
        <v>1257</v>
      </c>
      <c r="AE2388" t="s">
        <v>9200</v>
      </c>
      <c r="AF2388" t="s">
        <v>2122</v>
      </c>
      <c r="AG2388">
        <v>622501</v>
      </c>
      <c r="AH2388">
        <v>6.9</v>
      </c>
      <c r="AI2388">
        <v>6.9</v>
      </c>
    </row>
    <row r="2389" spans="1:35" ht="16.850000000000001" customHeight="1">
      <c r="A2389" s="65" t="str">
        <f>IF(L2389="","",IF(COUNTIF(Wip!K:K,L2389)=0,IF(W2389="","KGB","KBB"),IF(AND(_xlfn.IFNA(VLOOKUP(L2389,Wip!K:M,3,0),"")="Y",Q2389="MTCAPPLYCONF"),"On Hold",IF(W2389="","KGB","KBB"))))</f>
        <v>KGB</v>
      </c>
      <c r="B2389" s="65" t="str">
        <f>IF(A2389="on hold", "on hold",
 IF(A2389="KGB", "Standard Shipment",
  IF(IFERROR(IFERROR(VLOOKUP(L2389, List!D:J, 7, 0), VLOOKUP(L2389&amp;"", List!D:J, 7, 0)), 0)=0,
   IF(IFERROR(IFERROR(VLOOKUP(L2389, 'CND List'!$A:$C, 3, 0), VLOOKUP(L2389&amp;"", 'CND List'!$A:$C, 3, 0)), 0)=0,
    IF(A2389="KBB", "-", ""),
    IFERROR(VLOOKUP(L2389, 'CND List'!$A:$C, 3, 0), VLOOKUP(L2389&amp;"", 'CND List'!$A:$C, 3, 0))
   ),
   IFERROR(VLOOKUP(L2389, List!D:J, 7, 0), VLOOKUP(L2389&amp;"", List!D:J, 7, 0))
  )
 )
)</f>
        <v>Standard Shipment</v>
      </c>
      <c r="C2389" s="66" t="str">
        <f t="shared" si="38"/>
        <v>Standard Shipment</v>
      </c>
      <c r="D2389" s="67" t="str">
        <f ca="1">IF(C2389="Local Scrap","Closed",IFERROR(IF(A2389="kgb","Closed",IF(MID(C2389,5,1)="Q","Closed",LOOKUP(TODAY()-W2389, {0,31,91,181,366}, {"0-30天","31-90天","91-180天","181-365天","365天以上"}))), LOOKUP(TODAY()-Z2389, {0,31,91,181,366}, {"0-30天","31-90天","91-180天","181-365天","365天以上"})))</f>
        <v>Closed</v>
      </c>
      <c r="E2389" s="67" t="str" cm="1">
        <f t="array" ref="E2389">IF(A2389&lt;&gt;"kbb", "", IF(IFERROR(VALUE(V2389), 0)=MAX(INDEX(($A$2:$A$4929="kbb")*($L$2:$L$4929=L2389)*IFERROR(VALUE($V$2:$V$4929), 0), 0)), "最新", "歷史重複"))</f>
        <v/>
      </c>
      <c r="F2389" t="s">
        <v>10531</v>
      </c>
      <c r="G2389" t="s">
        <v>29</v>
      </c>
      <c r="H2389" t="s">
        <v>30</v>
      </c>
      <c r="I2389" t="s">
        <v>6154</v>
      </c>
      <c r="J2389" t="s">
        <v>10532</v>
      </c>
      <c r="K2389" t="s">
        <v>10533</v>
      </c>
      <c r="L2389" t="s">
        <v>10636</v>
      </c>
      <c r="M2389" t="s">
        <v>5010</v>
      </c>
      <c r="N2389" t="s">
        <v>1411</v>
      </c>
      <c r="O2389" t="s">
        <v>37</v>
      </c>
      <c r="P2389" t="s">
        <v>10637</v>
      </c>
      <c r="Q2389" t="s">
        <v>38</v>
      </c>
      <c r="R2389" t="s">
        <v>1881</v>
      </c>
      <c r="S2389" t="s">
        <v>10586</v>
      </c>
      <c r="T2389" t="s">
        <v>10638</v>
      </c>
      <c r="U2389" t="s">
        <v>9198</v>
      </c>
      <c r="V2389" t="s">
        <v>9198</v>
      </c>
      <c r="W2389" t="s">
        <v>37</v>
      </c>
      <c r="X2389" t="s">
        <v>37</v>
      </c>
      <c r="Y2389" t="s">
        <v>37</v>
      </c>
      <c r="Z2389" t="s">
        <v>10639</v>
      </c>
      <c r="AA2389" t="s">
        <v>44</v>
      </c>
      <c r="AB2389" t="s">
        <v>44</v>
      </c>
      <c r="AC2389" t="s">
        <v>45</v>
      </c>
      <c r="AD2389" t="s">
        <v>1257</v>
      </c>
      <c r="AE2389" t="s">
        <v>9200</v>
      </c>
      <c r="AF2389" t="s">
        <v>2122</v>
      </c>
      <c r="AG2389">
        <v>622501</v>
      </c>
      <c r="AH2389">
        <v>6.9</v>
      </c>
      <c r="AI2389">
        <v>6.9</v>
      </c>
    </row>
    <row r="2390" spans="1:35" ht="16.850000000000001" customHeight="1">
      <c r="A2390" s="65" t="str">
        <f>IF(L2390="","",IF(COUNTIF(Wip!K:K,L2390)=0,IF(W2390="","KGB","KBB"),IF(AND(_xlfn.IFNA(VLOOKUP(L2390,Wip!K:M,3,0),"")="Y",Q2390="MTCAPPLYCONF"),"On Hold",IF(W2390="","KGB","KBB"))))</f>
        <v>On Hold</v>
      </c>
      <c r="B2390" s="65" t="str">
        <f>IF(A2390="on hold", "on hold",
 IF(A2390="KGB", "Standard Shipment",
  IF(IFERROR(IFERROR(VLOOKUP(L2390, List!D:J, 7, 0), VLOOKUP(L2390&amp;"", List!D:J, 7, 0)), 0)=0,
   IF(IFERROR(IFERROR(VLOOKUP(L2390, 'CND List'!$A:$C, 3, 0), VLOOKUP(L2390&amp;"", 'CND List'!$A:$C, 3, 0)), 0)=0,
    IF(A2390="KBB", "-", ""),
    IFERROR(VLOOKUP(L2390, 'CND List'!$A:$C, 3, 0), VLOOKUP(L2390&amp;"", 'CND List'!$A:$C, 3, 0))
   ),
   IFERROR(VLOOKUP(L2390, List!D:J, 7, 0), VLOOKUP(L2390&amp;"", List!D:J, 7, 0))
  )
 )
)</f>
        <v>on hold</v>
      </c>
      <c r="C2390" s="66" t="str">
        <f t="shared" si="38"/>
        <v>on hold</v>
      </c>
      <c r="D2390" s="67" t="str">
        <f ca="1">IF(C2390="Local Scrap","Closed",IFERROR(IF(A2390="kgb","Closed",IF(MID(C2390,5,1)="Q","Closed",LOOKUP(TODAY()-W2390, {0,31,91,181,366}, {"0-30天","31-90天","91-180天","181-365天","365天以上"}))), LOOKUP(TODAY()-Z2390, {0,31,91,181,366}, {"0-30天","31-90天","91-180天","181-365天","365天以上"})))</f>
        <v>91-180天</v>
      </c>
      <c r="E2390" s="67" t="str" cm="1">
        <f t="array" ref="E2390">IF(A2390&lt;&gt;"kbb", "", IF(IFERROR(VALUE(V2390), 0)=MAX(INDEX(($A$2:$A$4929="kbb")*($L$2:$L$4929=L2390)*IFERROR(VALUE($V$2:$V$4929), 0), 0)), "最新", "歷史重複"))</f>
        <v/>
      </c>
      <c r="F2390" t="s">
        <v>10531</v>
      </c>
      <c r="G2390" t="s">
        <v>29</v>
      </c>
      <c r="H2390" t="s">
        <v>30</v>
      </c>
      <c r="I2390" t="s">
        <v>6154</v>
      </c>
      <c r="J2390" t="s">
        <v>10532</v>
      </c>
      <c r="K2390" t="s">
        <v>10533</v>
      </c>
      <c r="L2390" t="s">
        <v>10640</v>
      </c>
      <c r="M2390" t="s">
        <v>1428</v>
      </c>
      <c r="N2390" t="s">
        <v>1411</v>
      </c>
      <c r="O2390" t="s">
        <v>37</v>
      </c>
      <c r="P2390" t="s">
        <v>10640</v>
      </c>
      <c r="Q2390" t="s">
        <v>2309</v>
      </c>
      <c r="R2390" t="s">
        <v>1881</v>
      </c>
      <c r="S2390" t="s">
        <v>10586</v>
      </c>
      <c r="T2390" t="s">
        <v>37</v>
      </c>
      <c r="U2390" t="s">
        <v>37</v>
      </c>
      <c r="V2390" t="s">
        <v>37</v>
      </c>
      <c r="W2390" t="s">
        <v>37</v>
      </c>
      <c r="X2390" t="s">
        <v>37</v>
      </c>
      <c r="Y2390" t="s">
        <v>37</v>
      </c>
      <c r="Z2390" t="s">
        <v>10641</v>
      </c>
      <c r="AA2390" t="s">
        <v>44</v>
      </c>
      <c r="AB2390" t="s">
        <v>44</v>
      </c>
      <c r="AC2390" t="s">
        <v>45</v>
      </c>
      <c r="AD2390" t="s">
        <v>1257</v>
      </c>
      <c r="AE2390" t="s">
        <v>37</v>
      </c>
      <c r="AF2390" t="s">
        <v>37</v>
      </c>
      <c r="AG2390" t="s">
        <v>37</v>
      </c>
      <c r="AH2390" t="s">
        <v>37</v>
      </c>
      <c r="AI2390" t="s">
        <v>37</v>
      </c>
    </row>
    <row r="2391" spans="1:35" ht="16.850000000000001" customHeight="1">
      <c r="A2391" s="65" t="str">
        <f>IF(L2391="","",IF(COUNTIF(Wip!K:K,L2391)=0,IF(W2391="","KGB","KBB"),IF(AND(_xlfn.IFNA(VLOOKUP(L2391,Wip!K:M,3,0),"")="Y",Q2391="MTCAPPLYCONF"),"On Hold",IF(W2391="","KGB","KBB"))))</f>
        <v>KGB</v>
      </c>
      <c r="B2391" s="65" t="str">
        <f>IF(A2391="on hold", "on hold",
 IF(A2391="KGB", "Standard Shipment",
  IF(IFERROR(IFERROR(VLOOKUP(L2391, List!D:J, 7, 0), VLOOKUP(L2391&amp;"", List!D:J, 7, 0)), 0)=0,
   IF(IFERROR(IFERROR(VLOOKUP(L2391, 'CND List'!$A:$C, 3, 0), VLOOKUP(L2391&amp;"", 'CND List'!$A:$C, 3, 0)), 0)=0,
    IF(A2391="KBB", "-", ""),
    IFERROR(VLOOKUP(L2391, 'CND List'!$A:$C, 3, 0), VLOOKUP(L2391&amp;"", 'CND List'!$A:$C, 3, 0))
   ),
   IFERROR(VLOOKUP(L2391, List!D:J, 7, 0), VLOOKUP(L2391&amp;"", List!D:J, 7, 0))
  )
 )
)</f>
        <v>Standard Shipment</v>
      </c>
      <c r="C2391" s="66" t="str">
        <f t="shared" si="38"/>
        <v>Standard Shipment</v>
      </c>
      <c r="D2391" s="67" t="str">
        <f ca="1">IF(C2391="Local Scrap","Closed",IFERROR(IF(A2391="kgb","Closed",IF(MID(C2391,5,1)="Q","Closed",LOOKUP(TODAY()-W2391, {0,31,91,181,366}, {"0-30天","31-90天","91-180天","181-365天","365天以上"}))), LOOKUP(TODAY()-Z2391, {0,31,91,181,366}, {"0-30天","31-90天","91-180天","181-365天","365天以上"})))</f>
        <v>Closed</v>
      </c>
      <c r="E2391" s="67" t="str" cm="1">
        <f t="array" ref="E2391">IF(A2391&lt;&gt;"kbb", "", IF(IFERROR(VALUE(V2391), 0)=MAX(INDEX(($A$2:$A$4929="kbb")*($L$2:$L$4929=L2391)*IFERROR(VALUE($V$2:$V$4929), 0), 0)), "最新", "歷史重複"))</f>
        <v/>
      </c>
      <c r="F2391" t="s">
        <v>10531</v>
      </c>
      <c r="G2391" t="s">
        <v>29</v>
      </c>
      <c r="H2391" t="s">
        <v>30</v>
      </c>
      <c r="I2391" t="s">
        <v>6154</v>
      </c>
      <c r="J2391" t="s">
        <v>10532</v>
      </c>
      <c r="K2391" t="s">
        <v>10533</v>
      </c>
      <c r="L2391" t="s">
        <v>10642</v>
      </c>
      <c r="M2391" t="s">
        <v>5010</v>
      </c>
      <c r="N2391" t="s">
        <v>1411</v>
      </c>
      <c r="O2391" t="s">
        <v>37</v>
      </c>
      <c r="P2391" t="s">
        <v>10643</v>
      </c>
      <c r="Q2391" t="s">
        <v>38</v>
      </c>
      <c r="R2391" t="s">
        <v>1881</v>
      </c>
      <c r="S2391" t="s">
        <v>10586</v>
      </c>
      <c r="T2391" t="s">
        <v>10644</v>
      </c>
      <c r="U2391" t="s">
        <v>9159</v>
      </c>
      <c r="V2391" t="s">
        <v>9159</v>
      </c>
      <c r="W2391" t="s">
        <v>37</v>
      </c>
      <c r="X2391" t="s">
        <v>37</v>
      </c>
      <c r="Y2391" t="s">
        <v>37</v>
      </c>
      <c r="Z2391" t="s">
        <v>10645</v>
      </c>
      <c r="AA2391" t="s">
        <v>44</v>
      </c>
      <c r="AB2391" t="s">
        <v>44</v>
      </c>
      <c r="AC2391" t="s">
        <v>45</v>
      </c>
      <c r="AD2391" t="s">
        <v>1257</v>
      </c>
      <c r="AE2391" t="s">
        <v>9161</v>
      </c>
      <c r="AF2391" t="s">
        <v>1730</v>
      </c>
      <c r="AG2391">
        <v>622491</v>
      </c>
      <c r="AH2391">
        <v>6.8</v>
      </c>
      <c r="AI2391">
        <v>6.8</v>
      </c>
    </row>
    <row r="2392" spans="1:35" ht="16.850000000000001" customHeight="1">
      <c r="A2392" s="65" t="str">
        <f>IF(L2392="","",IF(COUNTIF(Wip!K:K,L2392)=0,IF(W2392="","KGB","KBB"),IF(AND(_xlfn.IFNA(VLOOKUP(L2392,Wip!K:M,3,0),"")="Y",Q2392="MTCAPPLYCONF"),"On Hold",IF(W2392="","KGB","KBB"))))</f>
        <v>KGB</v>
      </c>
      <c r="B2392" s="65" t="str">
        <f>IF(A2392="on hold", "on hold",
 IF(A2392="KGB", "Standard Shipment",
  IF(IFERROR(IFERROR(VLOOKUP(L2392, List!D:J, 7, 0), VLOOKUP(L2392&amp;"", List!D:J, 7, 0)), 0)=0,
   IF(IFERROR(IFERROR(VLOOKUP(L2392, 'CND List'!$A:$C, 3, 0), VLOOKUP(L2392&amp;"", 'CND List'!$A:$C, 3, 0)), 0)=0,
    IF(A2392="KBB", "-", ""),
    IFERROR(VLOOKUP(L2392, 'CND List'!$A:$C, 3, 0), VLOOKUP(L2392&amp;"", 'CND List'!$A:$C, 3, 0))
   ),
   IFERROR(VLOOKUP(L2392, List!D:J, 7, 0), VLOOKUP(L2392&amp;"", List!D:J, 7, 0))
  )
 )
)</f>
        <v>Standard Shipment</v>
      </c>
      <c r="C2392" s="66" t="str">
        <f t="shared" si="38"/>
        <v>Standard Shipment</v>
      </c>
      <c r="D2392" s="67" t="str">
        <f ca="1">IF(C2392="Local Scrap","Closed",IFERROR(IF(A2392="kgb","Closed",IF(MID(C2392,5,1)="Q","Closed",LOOKUP(TODAY()-W2392, {0,31,91,181,366}, {"0-30天","31-90天","91-180天","181-365天","365天以上"}))), LOOKUP(TODAY()-Z2392, {0,31,91,181,366}, {"0-30天","31-90天","91-180天","181-365天","365天以上"})))</f>
        <v>Closed</v>
      </c>
      <c r="E2392" s="67" t="str" cm="1">
        <f t="array" ref="E2392">IF(A2392&lt;&gt;"kbb", "", IF(IFERROR(VALUE(V2392), 0)=MAX(INDEX(($A$2:$A$4929="kbb")*($L$2:$L$4929=L2392)*IFERROR(VALUE($V$2:$V$4929), 0), 0)), "最新", "歷史重複"))</f>
        <v/>
      </c>
      <c r="F2392" t="s">
        <v>10531</v>
      </c>
      <c r="G2392" t="s">
        <v>29</v>
      </c>
      <c r="H2392" t="s">
        <v>30</v>
      </c>
      <c r="I2392" t="s">
        <v>6154</v>
      </c>
      <c r="J2392" t="s">
        <v>10532</v>
      </c>
      <c r="K2392" t="s">
        <v>10533</v>
      </c>
      <c r="L2392" t="s">
        <v>10646</v>
      </c>
      <c r="M2392" t="s">
        <v>5010</v>
      </c>
      <c r="N2392" t="s">
        <v>1411</v>
      </c>
      <c r="O2392" t="s">
        <v>37</v>
      </c>
      <c r="P2392" t="s">
        <v>10647</v>
      </c>
      <c r="Q2392" t="s">
        <v>38</v>
      </c>
      <c r="R2392" t="s">
        <v>1881</v>
      </c>
      <c r="S2392" t="s">
        <v>10586</v>
      </c>
      <c r="T2392" t="s">
        <v>10648</v>
      </c>
      <c r="U2392" t="s">
        <v>9159</v>
      </c>
      <c r="V2392" t="s">
        <v>9159</v>
      </c>
      <c r="W2392" t="s">
        <v>37</v>
      </c>
      <c r="X2392" t="s">
        <v>37</v>
      </c>
      <c r="Y2392" t="s">
        <v>37</v>
      </c>
      <c r="Z2392" t="s">
        <v>10649</v>
      </c>
      <c r="AA2392" t="s">
        <v>44</v>
      </c>
      <c r="AB2392" t="s">
        <v>44</v>
      </c>
      <c r="AC2392" t="s">
        <v>45</v>
      </c>
      <c r="AD2392" t="s">
        <v>1257</v>
      </c>
      <c r="AE2392" t="s">
        <v>9161</v>
      </c>
      <c r="AF2392" t="s">
        <v>1730</v>
      </c>
      <c r="AG2392">
        <v>622491</v>
      </c>
      <c r="AH2392">
        <v>6.8</v>
      </c>
      <c r="AI2392">
        <v>6.8</v>
      </c>
    </row>
    <row r="2393" spans="1:35" ht="16.850000000000001" customHeight="1">
      <c r="A2393" s="65" t="str">
        <f>IF(L2393="","",IF(COUNTIF(Wip!K:K,L2393)=0,IF(W2393="","KGB","KBB"),IF(AND(_xlfn.IFNA(VLOOKUP(L2393,Wip!K:M,3,0),"")="Y",Q2393="MTCAPPLYCONF"),"On Hold",IF(W2393="","KGB","KBB"))))</f>
        <v>KGB</v>
      </c>
      <c r="B2393" s="65" t="str">
        <f>IF(A2393="on hold", "on hold",
 IF(A2393="KGB", "Standard Shipment",
  IF(IFERROR(IFERROR(VLOOKUP(L2393, List!D:J, 7, 0), VLOOKUP(L2393&amp;"", List!D:J, 7, 0)), 0)=0,
   IF(IFERROR(IFERROR(VLOOKUP(L2393, 'CND List'!$A:$C, 3, 0), VLOOKUP(L2393&amp;"", 'CND List'!$A:$C, 3, 0)), 0)=0,
    IF(A2393="KBB", "-", ""),
    IFERROR(VLOOKUP(L2393, 'CND List'!$A:$C, 3, 0), VLOOKUP(L2393&amp;"", 'CND List'!$A:$C, 3, 0))
   ),
   IFERROR(VLOOKUP(L2393, List!D:J, 7, 0), VLOOKUP(L2393&amp;"", List!D:J, 7, 0))
  )
 )
)</f>
        <v>Standard Shipment</v>
      </c>
      <c r="C2393" s="66" t="str">
        <f t="shared" si="38"/>
        <v>Standard Shipment</v>
      </c>
      <c r="D2393" s="67" t="str">
        <f ca="1">IF(C2393="Local Scrap","Closed",IFERROR(IF(A2393="kgb","Closed",IF(MID(C2393,5,1)="Q","Closed",LOOKUP(TODAY()-W2393, {0,31,91,181,366}, {"0-30天","31-90天","91-180天","181-365天","365天以上"}))), LOOKUP(TODAY()-Z2393, {0,31,91,181,366}, {"0-30天","31-90天","91-180天","181-365天","365天以上"})))</f>
        <v>Closed</v>
      </c>
      <c r="E2393" s="67" t="str" cm="1">
        <f t="array" ref="E2393">IF(A2393&lt;&gt;"kbb", "", IF(IFERROR(VALUE(V2393), 0)=MAX(INDEX(($A$2:$A$4929="kbb")*($L$2:$L$4929=L2393)*IFERROR(VALUE($V$2:$V$4929), 0), 0)), "最新", "歷史重複"))</f>
        <v/>
      </c>
      <c r="F2393" t="s">
        <v>10531</v>
      </c>
      <c r="G2393" t="s">
        <v>29</v>
      </c>
      <c r="H2393" t="s">
        <v>30</v>
      </c>
      <c r="I2393" t="s">
        <v>6154</v>
      </c>
      <c r="J2393" t="s">
        <v>10532</v>
      </c>
      <c r="K2393" t="s">
        <v>10533</v>
      </c>
      <c r="L2393" t="s">
        <v>10650</v>
      </c>
      <c r="M2393" t="s">
        <v>1428</v>
      </c>
      <c r="N2393" t="s">
        <v>1411</v>
      </c>
      <c r="O2393" t="s">
        <v>37</v>
      </c>
      <c r="P2393" t="s">
        <v>10651</v>
      </c>
      <c r="Q2393" t="s">
        <v>38</v>
      </c>
      <c r="R2393" t="s">
        <v>53</v>
      </c>
      <c r="S2393" t="s">
        <v>10586</v>
      </c>
      <c r="T2393" t="s">
        <v>10652</v>
      </c>
      <c r="U2393" t="s">
        <v>10440</v>
      </c>
      <c r="V2393" t="s">
        <v>10440</v>
      </c>
      <c r="W2393" t="s">
        <v>37</v>
      </c>
      <c r="X2393" t="s">
        <v>37</v>
      </c>
      <c r="Y2393" t="s">
        <v>37</v>
      </c>
      <c r="Z2393" t="s">
        <v>10653</v>
      </c>
      <c r="AA2393" t="s">
        <v>44</v>
      </c>
      <c r="AB2393" t="s">
        <v>44</v>
      </c>
      <c r="AC2393" t="s">
        <v>45</v>
      </c>
      <c r="AD2393" t="s">
        <v>1257</v>
      </c>
      <c r="AE2393" t="s">
        <v>10442</v>
      </c>
      <c r="AF2393" t="s">
        <v>2220</v>
      </c>
      <c r="AG2393">
        <v>622579</v>
      </c>
      <c r="AH2393">
        <v>7.1</v>
      </c>
      <c r="AI2393">
        <v>7.1</v>
      </c>
    </row>
    <row r="2394" spans="1:35" ht="16.850000000000001" customHeight="1">
      <c r="A2394" s="65" t="str">
        <f>IF(L2394="","",IF(COUNTIF(Wip!K:K,L2394)=0,IF(W2394="","KGB","KBB"),IF(AND(_xlfn.IFNA(VLOOKUP(L2394,Wip!K:M,3,0),"")="Y",Q2394="MTCAPPLYCONF"),"On Hold",IF(W2394="","KGB","KBB"))))</f>
        <v>KGB</v>
      </c>
      <c r="B2394" s="65" t="str">
        <f>IF(A2394="on hold", "on hold",
 IF(A2394="KGB", "Standard Shipment",
  IF(IFERROR(IFERROR(VLOOKUP(L2394, List!D:J, 7, 0), VLOOKUP(L2394&amp;"", List!D:J, 7, 0)), 0)=0,
   IF(IFERROR(IFERROR(VLOOKUP(L2394, 'CND List'!$A:$C, 3, 0), VLOOKUP(L2394&amp;"", 'CND List'!$A:$C, 3, 0)), 0)=0,
    IF(A2394="KBB", "-", ""),
    IFERROR(VLOOKUP(L2394, 'CND List'!$A:$C, 3, 0), VLOOKUP(L2394&amp;"", 'CND List'!$A:$C, 3, 0))
   ),
   IFERROR(VLOOKUP(L2394, List!D:J, 7, 0), VLOOKUP(L2394&amp;"", List!D:J, 7, 0))
  )
 )
)</f>
        <v>Standard Shipment</v>
      </c>
      <c r="C2394" s="66" t="str">
        <f t="shared" si="38"/>
        <v>Standard Shipment</v>
      </c>
      <c r="D2394" s="67" t="str">
        <f ca="1">IF(C2394="Local Scrap","Closed",IFERROR(IF(A2394="kgb","Closed",IF(MID(C2394,5,1)="Q","Closed",LOOKUP(TODAY()-W2394, {0,31,91,181,366}, {"0-30天","31-90天","91-180天","181-365天","365天以上"}))), LOOKUP(TODAY()-Z2394, {0,31,91,181,366}, {"0-30天","31-90天","91-180天","181-365天","365天以上"})))</f>
        <v>Closed</v>
      </c>
      <c r="E2394" s="67" t="str" cm="1">
        <f t="array" ref="E2394">IF(A2394&lt;&gt;"kbb", "", IF(IFERROR(VALUE(V2394), 0)=MAX(INDEX(($A$2:$A$4929="kbb")*($L$2:$L$4929=L2394)*IFERROR(VALUE($V$2:$V$4929), 0), 0)), "最新", "歷史重複"))</f>
        <v/>
      </c>
      <c r="F2394" t="s">
        <v>10531</v>
      </c>
      <c r="G2394" t="s">
        <v>29</v>
      </c>
      <c r="H2394" t="s">
        <v>30</v>
      </c>
      <c r="I2394" t="s">
        <v>6154</v>
      </c>
      <c r="J2394" t="s">
        <v>10532</v>
      </c>
      <c r="K2394" t="s">
        <v>10533</v>
      </c>
      <c r="L2394" t="s">
        <v>10654</v>
      </c>
      <c r="M2394" t="s">
        <v>2359</v>
      </c>
      <c r="N2394" t="s">
        <v>2360</v>
      </c>
      <c r="O2394" t="s">
        <v>37</v>
      </c>
      <c r="P2394" t="s">
        <v>10655</v>
      </c>
      <c r="Q2394" t="s">
        <v>38</v>
      </c>
      <c r="R2394" t="s">
        <v>1881</v>
      </c>
      <c r="S2394" t="s">
        <v>10586</v>
      </c>
      <c r="T2394" t="s">
        <v>10656</v>
      </c>
      <c r="U2394" t="s">
        <v>9198</v>
      </c>
      <c r="V2394" t="s">
        <v>9198</v>
      </c>
      <c r="W2394" t="s">
        <v>37</v>
      </c>
      <c r="X2394" t="s">
        <v>37</v>
      </c>
      <c r="Y2394" t="s">
        <v>37</v>
      </c>
      <c r="Z2394" t="s">
        <v>10657</v>
      </c>
      <c r="AA2394" t="s">
        <v>44</v>
      </c>
      <c r="AB2394" t="s">
        <v>44</v>
      </c>
      <c r="AC2394" t="s">
        <v>45</v>
      </c>
      <c r="AD2394" t="s">
        <v>1532</v>
      </c>
      <c r="AE2394" t="s">
        <v>9200</v>
      </c>
      <c r="AF2394" t="s">
        <v>2220</v>
      </c>
      <c r="AG2394">
        <v>622501</v>
      </c>
      <c r="AH2394">
        <v>6.4</v>
      </c>
      <c r="AI2394">
        <v>6.4</v>
      </c>
    </row>
    <row r="2395" spans="1:35" ht="16.850000000000001" customHeight="1">
      <c r="A2395" s="65" t="str">
        <f>IF(L2395="","",IF(COUNTIF(Wip!K:K,L2395)=0,IF(W2395="","KGB","KBB"),IF(AND(_xlfn.IFNA(VLOOKUP(L2395,Wip!K:M,3,0),"")="Y",Q2395="MTCAPPLYCONF"),"On Hold",IF(W2395="","KGB","KBB"))))</f>
        <v>KGB</v>
      </c>
      <c r="B2395" s="65" t="str">
        <f>IF(A2395="on hold", "on hold",
 IF(A2395="KGB", "Standard Shipment",
  IF(IFERROR(IFERROR(VLOOKUP(L2395, List!D:J, 7, 0), VLOOKUP(L2395&amp;"", List!D:J, 7, 0)), 0)=0,
   IF(IFERROR(IFERROR(VLOOKUP(L2395, 'CND List'!$A:$C, 3, 0), VLOOKUP(L2395&amp;"", 'CND List'!$A:$C, 3, 0)), 0)=0,
    IF(A2395="KBB", "-", ""),
    IFERROR(VLOOKUP(L2395, 'CND List'!$A:$C, 3, 0), VLOOKUP(L2395&amp;"", 'CND List'!$A:$C, 3, 0))
   ),
   IFERROR(VLOOKUP(L2395, List!D:J, 7, 0), VLOOKUP(L2395&amp;"", List!D:J, 7, 0))
  )
 )
)</f>
        <v>Standard Shipment</v>
      </c>
      <c r="C2395" s="66" t="str">
        <f t="shared" si="38"/>
        <v>Standard Shipment</v>
      </c>
      <c r="D2395" s="67" t="str">
        <f ca="1">IF(C2395="Local Scrap","Closed",IFERROR(IF(A2395="kgb","Closed",IF(MID(C2395,5,1)="Q","Closed",LOOKUP(TODAY()-W2395, {0,31,91,181,366}, {"0-30天","31-90天","91-180天","181-365天","365天以上"}))), LOOKUP(TODAY()-Z2395, {0,31,91,181,366}, {"0-30天","31-90天","91-180天","181-365天","365天以上"})))</f>
        <v>Closed</v>
      </c>
      <c r="E2395" s="67" t="str" cm="1">
        <f t="array" ref="E2395">IF(A2395&lt;&gt;"kbb", "", IF(IFERROR(VALUE(V2395), 0)=MAX(INDEX(($A$2:$A$4929="kbb")*($L$2:$L$4929=L2395)*IFERROR(VALUE($V$2:$V$4929), 0), 0)), "最新", "歷史重複"))</f>
        <v/>
      </c>
      <c r="F2395" t="s">
        <v>10531</v>
      </c>
      <c r="G2395" t="s">
        <v>29</v>
      </c>
      <c r="H2395" t="s">
        <v>30</v>
      </c>
      <c r="I2395" t="s">
        <v>6154</v>
      </c>
      <c r="J2395" t="s">
        <v>10532</v>
      </c>
      <c r="K2395" t="s">
        <v>10533</v>
      </c>
      <c r="L2395" t="s">
        <v>10658</v>
      </c>
      <c r="M2395" t="s">
        <v>10507</v>
      </c>
      <c r="N2395" t="s">
        <v>2481</v>
      </c>
      <c r="O2395" t="s">
        <v>37</v>
      </c>
      <c r="P2395" t="s">
        <v>10659</v>
      </c>
      <c r="Q2395" t="s">
        <v>38</v>
      </c>
      <c r="R2395" t="s">
        <v>1881</v>
      </c>
      <c r="S2395" t="s">
        <v>10586</v>
      </c>
      <c r="T2395" t="s">
        <v>10660</v>
      </c>
      <c r="U2395" t="s">
        <v>9198</v>
      </c>
      <c r="V2395" t="s">
        <v>9198</v>
      </c>
      <c r="W2395" t="s">
        <v>37</v>
      </c>
      <c r="X2395" t="s">
        <v>37</v>
      </c>
      <c r="Y2395" t="s">
        <v>37</v>
      </c>
      <c r="Z2395" t="s">
        <v>10661</v>
      </c>
      <c r="AA2395" t="s">
        <v>44</v>
      </c>
      <c r="AB2395" t="s">
        <v>44</v>
      </c>
      <c r="AC2395" t="s">
        <v>45</v>
      </c>
      <c r="AD2395" t="s">
        <v>1532</v>
      </c>
      <c r="AE2395" t="s">
        <v>9200</v>
      </c>
      <c r="AF2395" t="s">
        <v>2220</v>
      </c>
      <c r="AG2395">
        <v>622501</v>
      </c>
      <c r="AH2395">
        <v>6.4</v>
      </c>
      <c r="AI2395">
        <v>6.4</v>
      </c>
    </row>
    <row r="2396" spans="1:35" ht="16.850000000000001" customHeight="1">
      <c r="A2396" s="65" t="str">
        <f>IF(L2396="","",IF(COUNTIF(Wip!K:K,L2396)=0,IF(W2396="","KGB","KBB"),IF(AND(_xlfn.IFNA(VLOOKUP(L2396,Wip!K:M,3,0),"")="Y",Q2396="MTCAPPLYCONF"),"On Hold",IF(W2396="","KGB","KBB"))))</f>
        <v>KGB</v>
      </c>
      <c r="B2396" s="65" t="str">
        <f>IF(A2396="on hold", "on hold",
 IF(A2396="KGB", "Standard Shipment",
  IF(IFERROR(IFERROR(VLOOKUP(L2396, List!D:J, 7, 0), VLOOKUP(L2396&amp;"", List!D:J, 7, 0)), 0)=0,
   IF(IFERROR(IFERROR(VLOOKUP(L2396, 'CND List'!$A:$C, 3, 0), VLOOKUP(L2396&amp;"", 'CND List'!$A:$C, 3, 0)), 0)=0,
    IF(A2396="KBB", "-", ""),
    IFERROR(VLOOKUP(L2396, 'CND List'!$A:$C, 3, 0), VLOOKUP(L2396&amp;"", 'CND List'!$A:$C, 3, 0))
   ),
   IFERROR(VLOOKUP(L2396, List!D:J, 7, 0), VLOOKUP(L2396&amp;"", List!D:J, 7, 0))
  )
 )
)</f>
        <v>Standard Shipment</v>
      </c>
      <c r="C2396" s="66" t="str">
        <f t="shared" si="38"/>
        <v>Standard Shipment</v>
      </c>
      <c r="D2396" s="67" t="str">
        <f ca="1">IF(C2396="Local Scrap","Closed",IFERROR(IF(A2396="kgb","Closed",IF(MID(C2396,5,1)="Q","Closed",LOOKUP(TODAY()-W2396, {0,31,91,181,366}, {"0-30天","31-90天","91-180天","181-365天","365天以上"}))), LOOKUP(TODAY()-Z2396, {0,31,91,181,366}, {"0-30天","31-90天","91-180天","181-365天","365天以上"})))</f>
        <v>Closed</v>
      </c>
      <c r="E2396" s="67" t="str" cm="1">
        <f t="array" ref="E2396">IF(A2396&lt;&gt;"kbb", "", IF(IFERROR(VALUE(V2396), 0)=MAX(INDEX(($A$2:$A$4929="kbb")*($L$2:$L$4929=L2396)*IFERROR(VALUE($V$2:$V$4929), 0), 0)), "最新", "歷史重複"))</f>
        <v/>
      </c>
      <c r="F2396" t="s">
        <v>10531</v>
      </c>
      <c r="G2396" t="s">
        <v>29</v>
      </c>
      <c r="H2396" t="s">
        <v>30</v>
      </c>
      <c r="I2396" t="s">
        <v>6154</v>
      </c>
      <c r="J2396" t="s">
        <v>10532</v>
      </c>
      <c r="K2396" t="s">
        <v>10533</v>
      </c>
      <c r="L2396" t="s">
        <v>10662</v>
      </c>
      <c r="M2396" t="s">
        <v>2359</v>
      </c>
      <c r="N2396" t="s">
        <v>2360</v>
      </c>
      <c r="O2396" t="s">
        <v>37</v>
      </c>
      <c r="P2396" t="s">
        <v>10663</v>
      </c>
      <c r="Q2396" t="s">
        <v>38</v>
      </c>
      <c r="R2396" t="s">
        <v>1881</v>
      </c>
      <c r="S2396" t="s">
        <v>10586</v>
      </c>
      <c r="T2396" t="s">
        <v>10664</v>
      </c>
      <c r="U2396" t="s">
        <v>9198</v>
      </c>
      <c r="V2396" t="s">
        <v>9198</v>
      </c>
      <c r="W2396" t="s">
        <v>37</v>
      </c>
      <c r="X2396" t="s">
        <v>37</v>
      </c>
      <c r="Y2396" t="s">
        <v>37</v>
      </c>
      <c r="Z2396" t="s">
        <v>10665</v>
      </c>
      <c r="AA2396" t="s">
        <v>44</v>
      </c>
      <c r="AB2396" t="s">
        <v>44</v>
      </c>
      <c r="AC2396" t="s">
        <v>45</v>
      </c>
      <c r="AD2396" t="s">
        <v>1532</v>
      </c>
      <c r="AE2396" t="s">
        <v>9200</v>
      </c>
      <c r="AF2396" t="s">
        <v>2220</v>
      </c>
      <c r="AG2396">
        <v>622501</v>
      </c>
      <c r="AH2396">
        <v>6.4</v>
      </c>
      <c r="AI2396">
        <v>6.4</v>
      </c>
    </row>
    <row r="2397" spans="1:35" ht="16.850000000000001" customHeight="1">
      <c r="A2397" s="65" t="str">
        <f>IF(L2397="","",IF(COUNTIF(Wip!K:K,L2397)=0,IF(W2397="","KGB","KBB"),IF(AND(_xlfn.IFNA(VLOOKUP(L2397,Wip!K:M,3,0),"")="Y",Q2397="MTCAPPLYCONF"),"On Hold",IF(W2397="","KGB","KBB"))))</f>
        <v>On Hold</v>
      </c>
      <c r="B2397" s="65" t="str">
        <f>IF(A2397="on hold", "on hold",
 IF(A2397="KGB", "Standard Shipment",
  IF(IFERROR(IFERROR(VLOOKUP(L2397, List!D:J, 7, 0), VLOOKUP(L2397&amp;"", List!D:J, 7, 0)), 0)=0,
   IF(IFERROR(IFERROR(VLOOKUP(L2397, 'CND List'!$A:$C, 3, 0), VLOOKUP(L2397&amp;"", 'CND List'!$A:$C, 3, 0)), 0)=0,
    IF(A2397="KBB", "-", ""),
    IFERROR(VLOOKUP(L2397, 'CND List'!$A:$C, 3, 0), VLOOKUP(L2397&amp;"", 'CND List'!$A:$C, 3, 0))
   ),
   IFERROR(VLOOKUP(L2397, List!D:J, 7, 0), VLOOKUP(L2397&amp;"", List!D:J, 7, 0))
  )
 )
)</f>
        <v>on hold</v>
      </c>
      <c r="C2397" s="66" t="str">
        <f t="shared" si="38"/>
        <v>on hold</v>
      </c>
      <c r="D2397" s="67" t="str">
        <f ca="1">IF(C2397="Local Scrap","Closed",IFERROR(IF(A2397="kgb","Closed",IF(MID(C2397,5,1)="Q","Closed",LOOKUP(TODAY()-W2397, {0,31,91,181,366}, {"0-30天","31-90天","91-180天","181-365天","365天以上"}))), LOOKUP(TODAY()-Z2397, {0,31,91,181,366}, {"0-30天","31-90天","91-180天","181-365天","365天以上"})))</f>
        <v>91-180天</v>
      </c>
      <c r="E2397" s="67" t="str" cm="1">
        <f t="array" ref="E2397">IF(A2397&lt;&gt;"kbb", "", IF(IFERROR(VALUE(V2397), 0)=MAX(INDEX(($A$2:$A$4929="kbb")*($L$2:$L$4929=L2397)*IFERROR(VALUE($V$2:$V$4929), 0), 0)), "最新", "歷史重複"))</f>
        <v/>
      </c>
      <c r="F2397" t="s">
        <v>10531</v>
      </c>
      <c r="G2397" t="s">
        <v>29</v>
      </c>
      <c r="H2397" t="s">
        <v>30</v>
      </c>
      <c r="I2397" t="s">
        <v>6154</v>
      </c>
      <c r="J2397" t="s">
        <v>10532</v>
      </c>
      <c r="K2397" t="s">
        <v>10533</v>
      </c>
      <c r="L2397" t="s">
        <v>10666</v>
      </c>
      <c r="M2397" t="s">
        <v>6114</v>
      </c>
      <c r="N2397" t="s">
        <v>2450</v>
      </c>
      <c r="O2397" t="s">
        <v>37</v>
      </c>
      <c r="P2397" t="s">
        <v>10666</v>
      </c>
      <c r="Q2397" t="s">
        <v>2309</v>
      </c>
      <c r="R2397" t="s">
        <v>1881</v>
      </c>
      <c r="S2397" t="s">
        <v>10586</v>
      </c>
      <c r="T2397" t="s">
        <v>37</v>
      </c>
      <c r="U2397" t="s">
        <v>37</v>
      </c>
      <c r="V2397" t="s">
        <v>37</v>
      </c>
      <c r="W2397" t="s">
        <v>37</v>
      </c>
      <c r="X2397" t="s">
        <v>37</v>
      </c>
      <c r="Y2397" t="s">
        <v>37</v>
      </c>
      <c r="Z2397" t="s">
        <v>10667</v>
      </c>
      <c r="AA2397" t="s">
        <v>44</v>
      </c>
      <c r="AB2397" t="s">
        <v>44</v>
      </c>
      <c r="AC2397" t="s">
        <v>45</v>
      </c>
      <c r="AD2397" t="s">
        <v>1302</v>
      </c>
      <c r="AE2397" t="s">
        <v>37</v>
      </c>
      <c r="AF2397" t="s">
        <v>37</v>
      </c>
      <c r="AG2397" t="s">
        <v>37</v>
      </c>
      <c r="AH2397" t="s">
        <v>37</v>
      </c>
      <c r="AI2397" t="s">
        <v>37</v>
      </c>
    </row>
    <row r="2398" spans="1:35" ht="16.850000000000001" customHeight="1">
      <c r="A2398" s="65" t="str">
        <f>IF(L2398="","",IF(COUNTIF(Wip!K:K,L2398)=0,IF(W2398="","KGB","KBB"),IF(AND(_xlfn.IFNA(VLOOKUP(L2398,Wip!K:M,3,0),"")="Y",Q2398="MTCAPPLYCONF"),"On Hold",IF(W2398="","KGB","KBB"))))</f>
        <v>KGB</v>
      </c>
      <c r="B2398" s="65" t="str">
        <f>IF(A2398="on hold", "on hold",
 IF(A2398="KGB", "Standard Shipment",
  IF(IFERROR(IFERROR(VLOOKUP(L2398, List!D:J, 7, 0), VLOOKUP(L2398&amp;"", List!D:J, 7, 0)), 0)=0,
   IF(IFERROR(IFERROR(VLOOKUP(L2398, 'CND List'!$A:$C, 3, 0), VLOOKUP(L2398&amp;"", 'CND List'!$A:$C, 3, 0)), 0)=0,
    IF(A2398="KBB", "-", ""),
    IFERROR(VLOOKUP(L2398, 'CND List'!$A:$C, 3, 0), VLOOKUP(L2398&amp;"", 'CND List'!$A:$C, 3, 0))
   ),
   IFERROR(VLOOKUP(L2398, List!D:J, 7, 0), VLOOKUP(L2398&amp;"", List!D:J, 7, 0))
  )
 )
)</f>
        <v>Standard Shipment</v>
      </c>
      <c r="C2398" s="66" t="str">
        <f t="shared" si="38"/>
        <v>Standard Shipment</v>
      </c>
      <c r="D2398" s="67" t="str">
        <f ca="1">IF(C2398="Local Scrap","Closed",IFERROR(IF(A2398="kgb","Closed",IF(MID(C2398,5,1)="Q","Closed",LOOKUP(TODAY()-W2398, {0,31,91,181,366}, {"0-30天","31-90天","91-180天","181-365天","365天以上"}))), LOOKUP(TODAY()-Z2398, {0,31,91,181,366}, {"0-30天","31-90天","91-180天","181-365天","365天以上"})))</f>
        <v>Closed</v>
      </c>
      <c r="E2398" s="67" t="str" cm="1">
        <f t="array" ref="E2398">IF(A2398&lt;&gt;"kbb", "", IF(IFERROR(VALUE(V2398), 0)=MAX(INDEX(($A$2:$A$4929="kbb")*($L$2:$L$4929=L2398)*IFERROR(VALUE($V$2:$V$4929), 0), 0)), "最新", "歷史重複"))</f>
        <v/>
      </c>
      <c r="F2398" t="s">
        <v>10531</v>
      </c>
      <c r="G2398" t="s">
        <v>29</v>
      </c>
      <c r="H2398" t="s">
        <v>30</v>
      </c>
      <c r="I2398" t="s">
        <v>6154</v>
      </c>
      <c r="J2398" t="s">
        <v>10532</v>
      </c>
      <c r="K2398" t="s">
        <v>10533</v>
      </c>
      <c r="L2398" t="s">
        <v>10668</v>
      </c>
      <c r="M2398" t="s">
        <v>4265</v>
      </c>
      <c r="N2398" t="s">
        <v>2055</v>
      </c>
      <c r="O2398" t="s">
        <v>37</v>
      </c>
      <c r="P2398" t="s">
        <v>10669</v>
      </c>
      <c r="Q2398" t="s">
        <v>38</v>
      </c>
      <c r="R2398" t="s">
        <v>1881</v>
      </c>
      <c r="S2398" t="s">
        <v>10586</v>
      </c>
      <c r="T2398" t="s">
        <v>10670</v>
      </c>
      <c r="U2398" t="s">
        <v>9159</v>
      </c>
      <c r="V2398" t="s">
        <v>9159</v>
      </c>
      <c r="W2398" t="s">
        <v>37</v>
      </c>
      <c r="X2398" t="s">
        <v>37</v>
      </c>
      <c r="Y2398" t="s">
        <v>37</v>
      </c>
      <c r="Z2398" t="s">
        <v>10671</v>
      </c>
      <c r="AA2398" t="s">
        <v>44</v>
      </c>
      <c r="AB2398" t="s">
        <v>44</v>
      </c>
      <c r="AC2398" t="s">
        <v>45</v>
      </c>
      <c r="AD2398" t="s">
        <v>1288</v>
      </c>
      <c r="AE2398" t="s">
        <v>9161</v>
      </c>
      <c r="AF2398" t="s">
        <v>4852</v>
      </c>
      <c r="AG2398">
        <v>622491</v>
      </c>
      <c r="AH2398">
        <v>7.2</v>
      </c>
      <c r="AI2398">
        <v>7.2</v>
      </c>
    </row>
    <row r="2399" spans="1:35" ht="16.850000000000001" customHeight="1">
      <c r="A2399" s="65" t="str">
        <f>IF(L2399="","",IF(COUNTIF(Wip!K:K,L2399)=0,IF(W2399="","KGB","KBB"),IF(AND(_xlfn.IFNA(VLOOKUP(L2399,Wip!K:M,3,0),"")="Y",Q2399="MTCAPPLYCONF"),"On Hold",IF(W2399="","KGB","KBB"))))</f>
        <v>KBB</v>
      </c>
      <c r="B2399" s="65">
        <f>IF(A2399="on hold", "on hold",
 IF(A2399="KGB", "Standard Shipment",
  IF(IFERROR(IFERROR(VLOOKUP(L2399, List!D:J, 7, 0), VLOOKUP(L2399&amp;"", List!D:J, 7, 0)), 0)=0,
   IF(IFERROR(IFERROR(VLOOKUP(L2399, 'CND List'!$A:$C, 3, 0), VLOOKUP(L2399&amp;"", 'CND List'!$A:$C, 3, 0)), 0)=0,
    IF(A2399="KBB", "-", ""),
    IFERROR(VLOOKUP(L2399, 'CND List'!$A:$C, 3, 0), VLOOKUP(L2399&amp;"", 'CND List'!$A:$C, 3, 0))
   ),
   IFERROR(VLOOKUP(L2399, List!D:J, 7, 0), VLOOKUP(L2399&amp;"", List!D:J, 7, 0))
  )
 )
)</f>
        <v>46281</v>
      </c>
      <c r="C2399" s="66" t="str">
        <f t="shared" si="38"/>
        <v>2026Q3</v>
      </c>
      <c r="D2399" s="67" t="str">
        <f ca="1">IF(C2399="Local Scrap","Closed",IFERROR(IF(A2399="kgb","Closed",IF(MID(C2399,5,1)="Q","Closed",LOOKUP(TODAY()-W2399, {0,31,91,181,366}, {"0-30天","31-90天","91-180天","181-365天","365天以上"}))), LOOKUP(TODAY()-Z2399, {0,31,91,181,366}, {"0-30天","31-90天","91-180天","181-365天","365天以上"})))</f>
        <v>Closed</v>
      </c>
      <c r="E2399" s="67" t="str" cm="1">
        <f t="array" ref="E2399">IF(A2399&lt;&gt;"kbb", "", IF(IFERROR(VALUE(V2399), 0)=MAX(INDEX(($A$2:$A$4929="kbb")*($L$2:$L$4929=L2399)*IFERROR(VALUE($V$2:$V$4929), 0), 0)), "最新", "歷史重複"))</f>
        <v>最新</v>
      </c>
      <c r="F2399" t="s">
        <v>10531</v>
      </c>
      <c r="G2399" t="s">
        <v>29</v>
      </c>
      <c r="H2399" t="s">
        <v>30</v>
      </c>
      <c r="I2399" t="s">
        <v>6154</v>
      </c>
      <c r="J2399" t="s">
        <v>10532</v>
      </c>
      <c r="K2399" t="s">
        <v>10533</v>
      </c>
      <c r="L2399" t="s">
        <v>10672</v>
      </c>
      <c r="M2399" t="s">
        <v>8161</v>
      </c>
      <c r="N2399" t="s">
        <v>2223</v>
      </c>
      <c r="O2399" t="s">
        <v>37</v>
      </c>
      <c r="P2399" t="s">
        <v>10672</v>
      </c>
      <c r="Q2399" t="s">
        <v>38</v>
      </c>
      <c r="R2399" t="s">
        <v>1881</v>
      </c>
      <c r="S2399" t="s">
        <v>10586</v>
      </c>
      <c r="T2399" t="s">
        <v>37</v>
      </c>
      <c r="U2399" t="s">
        <v>37</v>
      </c>
      <c r="V2399" t="s">
        <v>10673</v>
      </c>
      <c r="W2399" t="s">
        <v>1157</v>
      </c>
      <c r="X2399" t="s">
        <v>114</v>
      </c>
      <c r="Y2399" t="s">
        <v>10265</v>
      </c>
      <c r="Z2399" t="s">
        <v>10674</v>
      </c>
      <c r="AA2399" t="s">
        <v>44</v>
      </c>
      <c r="AB2399" t="s">
        <v>44</v>
      </c>
      <c r="AC2399" t="s">
        <v>117</v>
      </c>
      <c r="AD2399" t="s">
        <v>1302</v>
      </c>
      <c r="AE2399" t="s">
        <v>37</v>
      </c>
      <c r="AF2399" t="s">
        <v>37</v>
      </c>
      <c r="AG2399" t="s">
        <v>37</v>
      </c>
      <c r="AH2399" t="s">
        <v>37</v>
      </c>
      <c r="AI2399" t="s">
        <v>37</v>
      </c>
    </row>
    <row r="2400" spans="1:35" ht="16.850000000000001" customHeight="1">
      <c r="A2400" s="65" t="str">
        <f>IF(L2400="","",IF(COUNTIF(Wip!K:K,L2400)=0,IF(W2400="","KGB","KBB"),IF(AND(_xlfn.IFNA(VLOOKUP(L2400,Wip!K:M,3,0),"")="Y",Q2400="MTCAPPLYCONF"),"On Hold",IF(W2400="","KGB","KBB"))))</f>
        <v>KGB</v>
      </c>
      <c r="B2400" s="65" t="str">
        <f>IF(A2400="on hold", "on hold",
 IF(A2400="KGB", "Standard Shipment",
  IF(IFERROR(IFERROR(VLOOKUP(L2400, List!D:J, 7, 0), VLOOKUP(L2400&amp;"", List!D:J, 7, 0)), 0)=0,
   IF(IFERROR(IFERROR(VLOOKUP(L2400, 'CND List'!$A:$C, 3, 0), VLOOKUP(L2400&amp;"", 'CND List'!$A:$C, 3, 0)), 0)=0,
    IF(A2400="KBB", "-", ""),
    IFERROR(VLOOKUP(L2400, 'CND List'!$A:$C, 3, 0), VLOOKUP(L2400&amp;"", 'CND List'!$A:$C, 3, 0))
   ),
   IFERROR(VLOOKUP(L2400, List!D:J, 7, 0), VLOOKUP(L2400&amp;"", List!D:J, 7, 0))
  )
 )
)</f>
        <v>Standard Shipment</v>
      </c>
      <c r="C2400" s="66" t="str">
        <f t="shared" si="38"/>
        <v>Standard Shipment</v>
      </c>
      <c r="D2400" s="67" t="str">
        <f ca="1">IF(C2400="Local Scrap","Closed",IFERROR(IF(A2400="kgb","Closed",IF(MID(C2400,5,1)="Q","Closed",LOOKUP(TODAY()-W2400, {0,31,91,181,366}, {"0-30天","31-90天","91-180天","181-365天","365天以上"}))), LOOKUP(TODAY()-Z2400, {0,31,91,181,366}, {"0-30天","31-90天","91-180天","181-365天","365天以上"})))</f>
        <v>Closed</v>
      </c>
      <c r="E2400" s="67" t="str" cm="1">
        <f t="array" ref="E2400">IF(A2400&lt;&gt;"kbb", "", IF(IFERROR(VALUE(V2400), 0)=MAX(INDEX(($A$2:$A$4929="kbb")*($L$2:$L$4929=L2400)*IFERROR(VALUE($V$2:$V$4929), 0), 0)), "最新", "歷史重複"))</f>
        <v/>
      </c>
      <c r="F2400" t="s">
        <v>10531</v>
      </c>
      <c r="G2400" t="s">
        <v>29</v>
      </c>
      <c r="H2400" t="s">
        <v>30</v>
      </c>
      <c r="I2400" t="s">
        <v>6154</v>
      </c>
      <c r="J2400" t="s">
        <v>10532</v>
      </c>
      <c r="K2400" t="s">
        <v>10533</v>
      </c>
      <c r="L2400" t="s">
        <v>10675</v>
      </c>
      <c r="M2400" t="s">
        <v>8161</v>
      </c>
      <c r="N2400" t="s">
        <v>2223</v>
      </c>
      <c r="O2400" t="s">
        <v>37</v>
      </c>
      <c r="P2400" t="s">
        <v>10676</v>
      </c>
      <c r="Q2400" t="s">
        <v>38</v>
      </c>
      <c r="R2400" t="s">
        <v>1881</v>
      </c>
      <c r="S2400" t="s">
        <v>10586</v>
      </c>
      <c r="T2400" t="s">
        <v>10677</v>
      </c>
      <c r="U2400" t="s">
        <v>9159</v>
      </c>
      <c r="V2400" t="s">
        <v>9159</v>
      </c>
      <c r="W2400" t="s">
        <v>37</v>
      </c>
      <c r="X2400" t="s">
        <v>37</v>
      </c>
      <c r="Y2400" t="s">
        <v>37</v>
      </c>
      <c r="Z2400" t="s">
        <v>10678</v>
      </c>
      <c r="AA2400" t="s">
        <v>44</v>
      </c>
      <c r="AB2400" t="s">
        <v>44</v>
      </c>
      <c r="AC2400" t="s">
        <v>45</v>
      </c>
      <c r="AD2400" t="s">
        <v>1302</v>
      </c>
      <c r="AE2400" t="s">
        <v>9161</v>
      </c>
      <c r="AF2400" t="s">
        <v>2317</v>
      </c>
      <c r="AG2400">
        <v>622491</v>
      </c>
      <c r="AH2400">
        <v>6.4</v>
      </c>
      <c r="AI2400">
        <v>6.4</v>
      </c>
    </row>
    <row r="2401" spans="1:35" ht="16.850000000000001" customHeight="1">
      <c r="A2401" s="65" t="str">
        <f>IF(L2401="","",IF(COUNTIF(Wip!K:K,L2401)=0,IF(W2401="","KGB","KBB"),IF(AND(_xlfn.IFNA(VLOOKUP(L2401,Wip!K:M,3,0),"")="Y",Q2401="MTCAPPLYCONF"),"On Hold",IF(W2401="","KGB","KBB"))))</f>
        <v>KGB</v>
      </c>
      <c r="B2401" s="65" t="str">
        <f>IF(A2401="on hold", "on hold",
 IF(A2401="KGB", "Standard Shipment",
  IF(IFERROR(IFERROR(VLOOKUP(L2401, List!D:J, 7, 0), VLOOKUP(L2401&amp;"", List!D:J, 7, 0)), 0)=0,
   IF(IFERROR(IFERROR(VLOOKUP(L2401, 'CND List'!$A:$C, 3, 0), VLOOKUP(L2401&amp;"", 'CND List'!$A:$C, 3, 0)), 0)=0,
    IF(A2401="KBB", "-", ""),
    IFERROR(VLOOKUP(L2401, 'CND List'!$A:$C, 3, 0), VLOOKUP(L2401&amp;"", 'CND List'!$A:$C, 3, 0))
   ),
   IFERROR(VLOOKUP(L2401, List!D:J, 7, 0), VLOOKUP(L2401&amp;"", List!D:J, 7, 0))
  )
 )
)</f>
        <v>Standard Shipment</v>
      </c>
      <c r="C2401" s="66" t="str">
        <f t="shared" si="38"/>
        <v>Standard Shipment</v>
      </c>
      <c r="D2401" s="67" t="str">
        <f ca="1">IF(C2401="Local Scrap","Closed",IFERROR(IF(A2401="kgb","Closed",IF(MID(C2401,5,1)="Q","Closed",LOOKUP(TODAY()-W2401, {0,31,91,181,366}, {"0-30天","31-90天","91-180天","181-365天","365天以上"}))), LOOKUP(TODAY()-Z2401, {0,31,91,181,366}, {"0-30天","31-90天","91-180天","181-365天","365天以上"})))</f>
        <v>Closed</v>
      </c>
      <c r="E2401" s="67" t="str" cm="1">
        <f t="array" ref="E2401">IF(A2401&lt;&gt;"kbb", "", IF(IFERROR(VALUE(V2401), 0)=MAX(INDEX(($A$2:$A$4929="kbb")*($L$2:$L$4929=L2401)*IFERROR(VALUE($V$2:$V$4929), 0), 0)), "最新", "歷史重複"))</f>
        <v/>
      </c>
      <c r="F2401" t="s">
        <v>10531</v>
      </c>
      <c r="G2401" t="s">
        <v>29</v>
      </c>
      <c r="H2401" t="s">
        <v>30</v>
      </c>
      <c r="I2401" t="s">
        <v>6154</v>
      </c>
      <c r="J2401" t="s">
        <v>10532</v>
      </c>
      <c r="K2401" t="s">
        <v>10533</v>
      </c>
      <c r="L2401" t="s">
        <v>10679</v>
      </c>
      <c r="M2401" t="s">
        <v>2359</v>
      </c>
      <c r="N2401" t="s">
        <v>2360</v>
      </c>
      <c r="O2401" t="s">
        <v>37</v>
      </c>
      <c r="P2401" t="s">
        <v>10680</v>
      </c>
      <c r="Q2401" t="s">
        <v>38</v>
      </c>
      <c r="R2401" t="s">
        <v>1881</v>
      </c>
      <c r="S2401" t="s">
        <v>10586</v>
      </c>
      <c r="T2401" t="s">
        <v>10681</v>
      </c>
      <c r="U2401" t="s">
        <v>9198</v>
      </c>
      <c r="V2401" t="s">
        <v>9198</v>
      </c>
      <c r="W2401" t="s">
        <v>37</v>
      </c>
      <c r="X2401" t="s">
        <v>37</v>
      </c>
      <c r="Y2401" t="s">
        <v>37</v>
      </c>
      <c r="Z2401" t="s">
        <v>10682</v>
      </c>
      <c r="AA2401" t="s">
        <v>44</v>
      </c>
      <c r="AB2401" t="s">
        <v>44</v>
      </c>
      <c r="AC2401" t="s">
        <v>45</v>
      </c>
      <c r="AD2401" t="s">
        <v>1532</v>
      </c>
      <c r="AE2401" t="s">
        <v>9200</v>
      </c>
      <c r="AF2401" t="s">
        <v>4994</v>
      </c>
      <c r="AG2401">
        <v>622501</v>
      </c>
      <c r="AH2401">
        <v>6.4</v>
      </c>
      <c r="AI2401">
        <v>6.4</v>
      </c>
    </row>
    <row r="2402" spans="1:35" ht="16.850000000000001" customHeight="1">
      <c r="A2402" s="65" t="str">
        <f>IF(L2402="","",IF(COUNTIF(Wip!K:K,L2402)=0,IF(W2402="","KGB","KBB"),IF(AND(_xlfn.IFNA(VLOOKUP(L2402,Wip!K:M,3,0),"")="Y",Q2402="MTCAPPLYCONF"),"On Hold",IF(W2402="","KGB","KBB"))))</f>
        <v>KGB</v>
      </c>
      <c r="B2402" s="65" t="str">
        <f>IF(A2402="on hold", "on hold",
 IF(A2402="KGB", "Standard Shipment",
  IF(IFERROR(IFERROR(VLOOKUP(L2402, List!D:J, 7, 0), VLOOKUP(L2402&amp;"", List!D:J, 7, 0)), 0)=0,
   IF(IFERROR(IFERROR(VLOOKUP(L2402, 'CND List'!$A:$C, 3, 0), VLOOKUP(L2402&amp;"", 'CND List'!$A:$C, 3, 0)), 0)=0,
    IF(A2402="KBB", "-", ""),
    IFERROR(VLOOKUP(L2402, 'CND List'!$A:$C, 3, 0), VLOOKUP(L2402&amp;"", 'CND List'!$A:$C, 3, 0))
   ),
   IFERROR(VLOOKUP(L2402, List!D:J, 7, 0), VLOOKUP(L2402&amp;"", List!D:J, 7, 0))
  )
 )
)</f>
        <v>Standard Shipment</v>
      </c>
      <c r="C2402" s="66" t="str">
        <f t="shared" si="38"/>
        <v>Standard Shipment</v>
      </c>
      <c r="D2402" s="67" t="str">
        <f ca="1">IF(C2402="Local Scrap","Closed",IFERROR(IF(A2402="kgb","Closed",IF(MID(C2402,5,1)="Q","Closed",LOOKUP(TODAY()-W2402, {0,31,91,181,366}, {"0-30天","31-90天","91-180天","181-365天","365天以上"}))), LOOKUP(TODAY()-Z2402, {0,31,91,181,366}, {"0-30天","31-90天","91-180天","181-365天","365天以上"})))</f>
        <v>Closed</v>
      </c>
      <c r="E2402" s="67" t="str" cm="1">
        <f t="array" ref="E2402">IF(A2402&lt;&gt;"kbb", "", IF(IFERROR(VALUE(V2402), 0)=MAX(INDEX(($A$2:$A$4929="kbb")*($L$2:$L$4929=L2402)*IFERROR(VALUE($V$2:$V$4929), 0), 0)), "最新", "歷史重複"))</f>
        <v/>
      </c>
      <c r="F2402" t="s">
        <v>10531</v>
      </c>
      <c r="G2402" t="s">
        <v>29</v>
      </c>
      <c r="H2402" t="s">
        <v>30</v>
      </c>
      <c r="I2402" t="s">
        <v>6154</v>
      </c>
      <c r="J2402" t="s">
        <v>10532</v>
      </c>
      <c r="K2402" t="s">
        <v>10533</v>
      </c>
      <c r="L2402" t="s">
        <v>10683</v>
      </c>
      <c r="M2402" t="s">
        <v>10101</v>
      </c>
      <c r="N2402" t="s">
        <v>5877</v>
      </c>
      <c r="O2402" t="s">
        <v>37</v>
      </c>
      <c r="P2402" t="s">
        <v>10683</v>
      </c>
      <c r="Q2402" t="s">
        <v>38</v>
      </c>
      <c r="R2402" t="s">
        <v>1881</v>
      </c>
      <c r="S2402" t="s">
        <v>10586</v>
      </c>
      <c r="T2402" t="s">
        <v>10684</v>
      </c>
      <c r="U2402" t="s">
        <v>9198</v>
      </c>
      <c r="V2402" t="s">
        <v>9198</v>
      </c>
      <c r="W2402" t="s">
        <v>37</v>
      </c>
      <c r="X2402" t="s">
        <v>37</v>
      </c>
      <c r="Y2402" t="s">
        <v>37</v>
      </c>
      <c r="Z2402" t="s">
        <v>10685</v>
      </c>
      <c r="AA2402" t="s">
        <v>44</v>
      </c>
      <c r="AB2402" t="s">
        <v>44</v>
      </c>
      <c r="AC2402" t="s">
        <v>45</v>
      </c>
      <c r="AD2402" t="s">
        <v>1539</v>
      </c>
      <c r="AE2402" t="s">
        <v>9200</v>
      </c>
      <c r="AF2402" t="s">
        <v>5043</v>
      </c>
      <c r="AG2402">
        <v>622501</v>
      </c>
      <c r="AH2402">
        <v>4.5999999999999996</v>
      </c>
      <c r="AI2402">
        <v>4.5999999999999996</v>
      </c>
    </row>
    <row r="2403" spans="1:35" ht="16.850000000000001" customHeight="1">
      <c r="A2403" s="65" t="str">
        <f>IF(L2403="","",IF(COUNTIF(Wip!K:K,L2403)=0,IF(W2403="","KGB","KBB"),IF(AND(_xlfn.IFNA(VLOOKUP(L2403,Wip!K:M,3,0),"")="Y",Q2403="MTCAPPLYCONF"),"On Hold",IF(W2403="","KGB","KBB"))))</f>
        <v>On Hold</v>
      </c>
      <c r="B2403" s="65" t="str">
        <f>IF(A2403="on hold", "on hold",
 IF(A2403="KGB", "Standard Shipment",
  IF(IFERROR(IFERROR(VLOOKUP(L2403, List!D:J, 7, 0), VLOOKUP(L2403&amp;"", List!D:J, 7, 0)), 0)=0,
   IF(IFERROR(IFERROR(VLOOKUP(L2403, 'CND List'!$A:$C, 3, 0), VLOOKUP(L2403&amp;"", 'CND List'!$A:$C, 3, 0)), 0)=0,
    IF(A2403="KBB", "-", ""),
    IFERROR(VLOOKUP(L2403, 'CND List'!$A:$C, 3, 0), VLOOKUP(L2403&amp;"", 'CND List'!$A:$C, 3, 0))
   ),
   IFERROR(VLOOKUP(L2403, List!D:J, 7, 0), VLOOKUP(L2403&amp;"", List!D:J, 7, 0))
  )
 )
)</f>
        <v>on hold</v>
      </c>
      <c r="C2403" s="66" t="str">
        <f t="shared" si="38"/>
        <v>on hold</v>
      </c>
      <c r="D2403" s="67" t="str">
        <f ca="1">IF(C2403="Local Scrap","Closed",IFERROR(IF(A2403="kgb","Closed",IF(MID(C2403,5,1)="Q","Closed",LOOKUP(TODAY()-W2403, {0,31,91,181,366}, {"0-30天","31-90天","91-180天","181-365天","365天以上"}))), LOOKUP(TODAY()-Z2403, {0,31,91,181,366}, {"0-30天","31-90天","91-180天","181-365天","365天以上"})))</f>
        <v>91-180天</v>
      </c>
      <c r="E2403" s="67" t="str" cm="1">
        <f t="array" ref="E2403">IF(A2403&lt;&gt;"kbb", "", IF(IFERROR(VALUE(V2403), 0)=MAX(INDEX(($A$2:$A$4929="kbb")*($L$2:$L$4929=L2403)*IFERROR(VALUE($V$2:$V$4929), 0), 0)), "最新", "歷史重複"))</f>
        <v/>
      </c>
      <c r="F2403" t="s">
        <v>10531</v>
      </c>
      <c r="G2403" t="s">
        <v>29</v>
      </c>
      <c r="H2403" t="s">
        <v>30</v>
      </c>
      <c r="I2403" t="s">
        <v>6154</v>
      </c>
      <c r="J2403" t="s">
        <v>10532</v>
      </c>
      <c r="K2403" t="s">
        <v>10533</v>
      </c>
      <c r="L2403" t="s">
        <v>10686</v>
      </c>
      <c r="M2403" t="s">
        <v>8810</v>
      </c>
      <c r="N2403" t="s">
        <v>8811</v>
      </c>
      <c r="O2403" t="s">
        <v>37</v>
      </c>
      <c r="P2403" t="s">
        <v>10686</v>
      </c>
      <c r="Q2403" t="s">
        <v>2309</v>
      </c>
      <c r="R2403" t="s">
        <v>1881</v>
      </c>
      <c r="S2403" t="s">
        <v>10586</v>
      </c>
      <c r="T2403" t="s">
        <v>37</v>
      </c>
      <c r="U2403" t="s">
        <v>37</v>
      </c>
      <c r="V2403" t="s">
        <v>37</v>
      </c>
      <c r="W2403" t="s">
        <v>37</v>
      </c>
      <c r="X2403" t="s">
        <v>37</v>
      </c>
      <c r="Y2403" t="s">
        <v>37</v>
      </c>
      <c r="Z2403" t="s">
        <v>10687</v>
      </c>
      <c r="AA2403" t="s">
        <v>44</v>
      </c>
      <c r="AB2403" t="s">
        <v>44</v>
      </c>
      <c r="AC2403" t="s">
        <v>45</v>
      </c>
      <c r="AD2403" t="s">
        <v>1847</v>
      </c>
      <c r="AE2403" t="s">
        <v>37</v>
      </c>
      <c r="AF2403" t="s">
        <v>37</v>
      </c>
      <c r="AG2403" t="s">
        <v>37</v>
      </c>
      <c r="AH2403" t="s">
        <v>37</v>
      </c>
      <c r="AI2403" t="s">
        <v>37</v>
      </c>
    </row>
    <row r="2404" spans="1:35" ht="16.850000000000001" customHeight="1">
      <c r="A2404" s="65" t="str">
        <f>IF(L2404="","",IF(COUNTIF(Wip!K:K,L2404)=0,IF(W2404="","KGB","KBB"),IF(AND(_xlfn.IFNA(VLOOKUP(L2404,Wip!K:M,3,0),"")="Y",Q2404="MTCAPPLYCONF"),"On Hold",IF(W2404="","KGB","KBB"))))</f>
        <v>KGB</v>
      </c>
      <c r="B2404" s="65" t="str">
        <f>IF(A2404="on hold", "on hold",
 IF(A2404="KGB", "Standard Shipment",
  IF(IFERROR(IFERROR(VLOOKUP(L2404, List!D:J, 7, 0), VLOOKUP(L2404&amp;"", List!D:J, 7, 0)), 0)=0,
   IF(IFERROR(IFERROR(VLOOKUP(L2404, 'CND List'!$A:$C, 3, 0), VLOOKUP(L2404&amp;"", 'CND List'!$A:$C, 3, 0)), 0)=0,
    IF(A2404="KBB", "-", ""),
    IFERROR(VLOOKUP(L2404, 'CND List'!$A:$C, 3, 0), VLOOKUP(L2404&amp;"", 'CND List'!$A:$C, 3, 0))
   ),
   IFERROR(VLOOKUP(L2404, List!D:J, 7, 0), VLOOKUP(L2404&amp;"", List!D:J, 7, 0))
  )
 )
)</f>
        <v>Standard Shipment</v>
      </c>
      <c r="C2404" s="66" t="str">
        <f t="shared" si="38"/>
        <v>Standard Shipment</v>
      </c>
      <c r="D2404" s="67" t="str">
        <f ca="1">IF(C2404="Local Scrap","Closed",IFERROR(IF(A2404="kgb","Closed",IF(MID(C2404,5,1)="Q","Closed",LOOKUP(TODAY()-W2404, {0,31,91,181,366}, {"0-30天","31-90天","91-180天","181-365天","365天以上"}))), LOOKUP(TODAY()-Z2404, {0,31,91,181,366}, {"0-30天","31-90天","91-180天","181-365天","365天以上"})))</f>
        <v>Closed</v>
      </c>
      <c r="E2404" s="67" t="str" cm="1">
        <f t="array" ref="E2404">IF(A2404&lt;&gt;"kbb", "", IF(IFERROR(VALUE(V2404), 0)=MAX(INDEX(($A$2:$A$4929="kbb")*($L$2:$L$4929=L2404)*IFERROR(VALUE($V$2:$V$4929), 0), 0)), "最新", "歷史重複"))</f>
        <v/>
      </c>
      <c r="F2404" t="s">
        <v>10531</v>
      </c>
      <c r="G2404" t="s">
        <v>29</v>
      </c>
      <c r="H2404" t="s">
        <v>30</v>
      </c>
      <c r="I2404" t="s">
        <v>6154</v>
      </c>
      <c r="J2404" t="s">
        <v>10532</v>
      </c>
      <c r="K2404" t="s">
        <v>10533</v>
      </c>
      <c r="L2404" t="s">
        <v>10688</v>
      </c>
      <c r="M2404" t="s">
        <v>8810</v>
      </c>
      <c r="N2404" t="s">
        <v>8811</v>
      </c>
      <c r="O2404" t="s">
        <v>37</v>
      </c>
      <c r="P2404" t="s">
        <v>10689</v>
      </c>
      <c r="Q2404" t="s">
        <v>38</v>
      </c>
      <c r="R2404" t="s">
        <v>1881</v>
      </c>
      <c r="S2404" t="s">
        <v>10586</v>
      </c>
      <c r="T2404" t="s">
        <v>10690</v>
      </c>
      <c r="U2404" t="s">
        <v>9159</v>
      </c>
      <c r="V2404" t="s">
        <v>9159</v>
      </c>
      <c r="W2404" t="s">
        <v>37</v>
      </c>
      <c r="X2404" t="s">
        <v>37</v>
      </c>
      <c r="Y2404" t="s">
        <v>37</v>
      </c>
      <c r="Z2404" t="s">
        <v>10691</v>
      </c>
      <c r="AA2404" t="s">
        <v>44</v>
      </c>
      <c r="AB2404" t="s">
        <v>44</v>
      </c>
      <c r="AC2404" t="s">
        <v>45</v>
      </c>
      <c r="AD2404" t="s">
        <v>1847</v>
      </c>
      <c r="AE2404" t="s">
        <v>9161</v>
      </c>
      <c r="AF2404" t="s">
        <v>48</v>
      </c>
      <c r="AG2404">
        <v>622491</v>
      </c>
      <c r="AH2404">
        <v>6.1</v>
      </c>
      <c r="AI2404">
        <v>6.1</v>
      </c>
    </row>
    <row r="2405" spans="1:35" ht="16.850000000000001" customHeight="1">
      <c r="A2405" s="65" t="str">
        <f>IF(L2405="","",IF(COUNTIF(Wip!K:K,L2405)=0,IF(W2405="","KGB","KBB"),IF(AND(_xlfn.IFNA(VLOOKUP(L2405,Wip!K:M,3,0),"")="Y",Q2405="MTCAPPLYCONF"),"On Hold",IF(W2405="","KGB","KBB"))))</f>
        <v>KBB</v>
      </c>
      <c r="B2405" s="65">
        <f>IF(A2405="on hold", "on hold",
 IF(A2405="KGB", "Standard Shipment",
  IF(IFERROR(IFERROR(VLOOKUP(L2405, List!D:J, 7, 0), VLOOKUP(L2405&amp;"", List!D:J, 7, 0)), 0)=0,
   IF(IFERROR(IFERROR(VLOOKUP(L2405, 'CND List'!$A:$C, 3, 0), VLOOKUP(L2405&amp;"", 'CND List'!$A:$C, 3, 0)), 0)=0,
    IF(A2405="KBB", "-", ""),
    IFERROR(VLOOKUP(L2405, 'CND List'!$A:$C, 3, 0), VLOOKUP(L2405&amp;"", 'CND List'!$A:$C, 3, 0))
   ),
   IFERROR(VLOOKUP(L2405, List!D:J, 7, 0), VLOOKUP(L2405&amp;"", List!D:J, 7, 0))
  )
 )
)</f>
        <v>46281</v>
      </c>
      <c r="C2405" s="66" t="str">
        <f t="shared" si="38"/>
        <v>2026Q3</v>
      </c>
      <c r="D2405" s="67" t="str">
        <f ca="1">IF(C2405="Local Scrap","Closed",IFERROR(IF(A2405="kgb","Closed",IF(MID(C2405,5,1)="Q","Closed",LOOKUP(TODAY()-W2405, {0,31,91,181,366}, {"0-30天","31-90天","91-180天","181-365天","365天以上"}))), LOOKUP(TODAY()-Z2405, {0,31,91,181,366}, {"0-30天","31-90天","91-180天","181-365天","365天以上"})))</f>
        <v>Closed</v>
      </c>
      <c r="E2405" s="67" t="str" cm="1">
        <f t="array" ref="E2405">IF(A2405&lt;&gt;"kbb", "", IF(IFERROR(VALUE(V2405), 0)=MAX(INDEX(($A$2:$A$4929="kbb")*($L$2:$L$4929=L2405)*IFERROR(VALUE($V$2:$V$4929), 0), 0)), "最新", "歷史重複"))</f>
        <v>最新</v>
      </c>
      <c r="F2405" t="s">
        <v>10531</v>
      </c>
      <c r="G2405" t="s">
        <v>29</v>
      </c>
      <c r="H2405" t="s">
        <v>30</v>
      </c>
      <c r="I2405" t="s">
        <v>6154</v>
      </c>
      <c r="J2405" t="s">
        <v>10532</v>
      </c>
      <c r="K2405" t="s">
        <v>10533</v>
      </c>
      <c r="L2405" t="s">
        <v>10692</v>
      </c>
      <c r="M2405" t="s">
        <v>8810</v>
      </c>
      <c r="N2405" t="s">
        <v>8811</v>
      </c>
      <c r="O2405" t="s">
        <v>37</v>
      </c>
      <c r="P2405" t="s">
        <v>10692</v>
      </c>
      <c r="Q2405" t="s">
        <v>38</v>
      </c>
      <c r="R2405" t="s">
        <v>1881</v>
      </c>
      <c r="S2405" t="s">
        <v>10586</v>
      </c>
      <c r="T2405" t="s">
        <v>37</v>
      </c>
      <c r="U2405" t="s">
        <v>37</v>
      </c>
      <c r="V2405" t="s">
        <v>10693</v>
      </c>
      <c r="W2405" t="s">
        <v>1157</v>
      </c>
      <c r="X2405" t="s">
        <v>114</v>
      </c>
      <c r="Y2405" t="s">
        <v>10509</v>
      </c>
      <c r="Z2405" t="s">
        <v>10694</v>
      </c>
      <c r="AA2405" t="s">
        <v>44</v>
      </c>
      <c r="AB2405" t="s">
        <v>44</v>
      </c>
      <c r="AC2405" t="s">
        <v>117</v>
      </c>
      <c r="AD2405" t="s">
        <v>1847</v>
      </c>
      <c r="AE2405" t="s">
        <v>37</v>
      </c>
      <c r="AF2405" t="s">
        <v>37</v>
      </c>
      <c r="AG2405" t="s">
        <v>37</v>
      </c>
      <c r="AH2405" t="s">
        <v>37</v>
      </c>
      <c r="AI2405" t="s">
        <v>37</v>
      </c>
    </row>
    <row r="2406" spans="1:35" ht="16.850000000000001" customHeight="1">
      <c r="A2406" s="65" t="str">
        <f>IF(L2406="","",IF(COUNTIF(Wip!K:K,L2406)=0,IF(W2406="","KGB","KBB"),IF(AND(_xlfn.IFNA(VLOOKUP(L2406,Wip!K:M,3,0),"")="Y",Q2406="MTCAPPLYCONF"),"On Hold",IF(W2406="","KGB","KBB"))))</f>
        <v>On Hold</v>
      </c>
      <c r="B2406" s="65" t="str">
        <f>IF(A2406="on hold", "on hold",
 IF(A2406="KGB", "Standard Shipment",
  IF(IFERROR(IFERROR(VLOOKUP(L2406, List!D:J, 7, 0), VLOOKUP(L2406&amp;"", List!D:J, 7, 0)), 0)=0,
   IF(IFERROR(IFERROR(VLOOKUP(L2406, 'CND List'!$A:$C, 3, 0), VLOOKUP(L2406&amp;"", 'CND List'!$A:$C, 3, 0)), 0)=0,
    IF(A2406="KBB", "-", ""),
    IFERROR(VLOOKUP(L2406, 'CND List'!$A:$C, 3, 0), VLOOKUP(L2406&amp;"", 'CND List'!$A:$C, 3, 0))
   ),
   IFERROR(VLOOKUP(L2406, List!D:J, 7, 0), VLOOKUP(L2406&amp;"", List!D:J, 7, 0))
  )
 )
)</f>
        <v>on hold</v>
      </c>
      <c r="C2406" s="66" t="str">
        <f t="shared" si="38"/>
        <v>on hold</v>
      </c>
      <c r="D2406" s="67" t="str">
        <f ca="1">IF(C2406="Local Scrap","Closed",IFERROR(IF(A2406="kgb","Closed",IF(MID(C2406,5,1)="Q","Closed",LOOKUP(TODAY()-W2406, {0,31,91,181,366}, {"0-30天","31-90天","91-180天","181-365天","365天以上"}))), LOOKUP(TODAY()-Z2406, {0,31,91,181,366}, {"0-30天","31-90天","91-180天","181-365天","365天以上"})))</f>
        <v>91-180天</v>
      </c>
      <c r="E2406" s="67" t="str" cm="1">
        <f t="array" ref="E2406">IF(A2406&lt;&gt;"kbb", "", IF(IFERROR(VALUE(V2406), 0)=MAX(INDEX(($A$2:$A$4929="kbb")*($L$2:$L$4929=L2406)*IFERROR(VALUE($V$2:$V$4929), 0), 0)), "最新", "歷史重複"))</f>
        <v/>
      </c>
      <c r="F2406" t="s">
        <v>10531</v>
      </c>
      <c r="G2406" t="s">
        <v>29</v>
      </c>
      <c r="H2406" t="s">
        <v>30</v>
      </c>
      <c r="I2406" t="s">
        <v>6154</v>
      </c>
      <c r="J2406" t="s">
        <v>10532</v>
      </c>
      <c r="K2406" t="s">
        <v>10533</v>
      </c>
      <c r="L2406" t="s">
        <v>10695</v>
      </c>
      <c r="M2406" t="s">
        <v>8810</v>
      </c>
      <c r="N2406" t="s">
        <v>8811</v>
      </c>
      <c r="O2406" t="s">
        <v>37</v>
      </c>
      <c r="P2406" t="s">
        <v>10695</v>
      </c>
      <c r="Q2406" t="s">
        <v>2309</v>
      </c>
      <c r="R2406" t="s">
        <v>1881</v>
      </c>
      <c r="S2406" t="s">
        <v>10590</v>
      </c>
      <c r="T2406" t="s">
        <v>37</v>
      </c>
      <c r="U2406" t="s">
        <v>37</v>
      </c>
      <c r="V2406" t="s">
        <v>37</v>
      </c>
      <c r="W2406" t="s">
        <v>37</v>
      </c>
      <c r="X2406" t="s">
        <v>37</v>
      </c>
      <c r="Y2406" t="s">
        <v>37</v>
      </c>
      <c r="Z2406" t="s">
        <v>10696</v>
      </c>
      <c r="AA2406" t="s">
        <v>44</v>
      </c>
      <c r="AB2406" t="s">
        <v>44</v>
      </c>
      <c r="AC2406" t="s">
        <v>45</v>
      </c>
      <c r="AD2406" t="s">
        <v>1847</v>
      </c>
      <c r="AE2406" t="s">
        <v>37</v>
      </c>
      <c r="AF2406" t="s">
        <v>37</v>
      </c>
      <c r="AG2406" t="s">
        <v>37</v>
      </c>
      <c r="AH2406" t="s">
        <v>37</v>
      </c>
      <c r="AI2406" t="s">
        <v>37</v>
      </c>
    </row>
    <row r="2407" spans="1:35" ht="16.850000000000001" customHeight="1">
      <c r="A2407" s="65" t="str">
        <f>IF(L2407="","",IF(COUNTIF(Wip!K:K,L2407)=0,IF(W2407="","KGB","KBB"),IF(AND(_xlfn.IFNA(VLOOKUP(L2407,Wip!K:M,3,0),"")="Y",Q2407="MTCAPPLYCONF"),"On Hold",IF(W2407="","KGB","KBB"))))</f>
        <v>KGB</v>
      </c>
      <c r="B2407" s="65" t="str">
        <f>IF(A2407="on hold", "on hold",
 IF(A2407="KGB", "Standard Shipment",
  IF(IFERROR(IFERROR(VLOOKUP(L2407, List!D:J, 7, 0), VLOOKUP(L2407&amp;"", List!D:J, 7, 0)), 0)=0,
   IF(IFERROR(IFERROR(VLOOKUP(L2407, 'CND List'!$A:$C, 3, 0), VLOOKUP(L2407&amp;"", 'CND List'!$A:$C, 3, 0)), 0)=0,
    IF(A2407="KBB", "-", ""),
    IFERROR(VLOOKUP(L2407, 'CND List'!$A:$C, 3, 0), VLOOKUP(L2407&amp;"", 'CND List'!$A:$C, 3, 0))
   ),
   IFERROR(VLOOKUP(L2407, List!D:J, 7, 0), VLOOKUP(L2407&amp;"", List!D:J, 7, 0))
  )
 )
)</f>
        <v>Standard Shipment</v>
      </c>
      <c r="C2407" s="66" t="str">
        <f t="shared" si="38"/>
        <v>Standard Shipment</v>
      </c>
      <c r="D2407" s="67" t="str">
        <f ca="1">IF(C2407="Local Scrap","Closed",IFERROR(IF(A2407="kgb","Closed",IF(MID(C2407,5,1)="Q","Closed",LOOKUP(TODAY()-W2407, {0,31,91,181,366}, {"0-30天","31-90天","91-180天","181-365天","365天以上"}))), LOOKUP(TODAY()-Z2407, {0,31,91,181,366}, {"0-30天","31-90天","91-180天","181-365天","365天以上"})))</f>
        <v>Closed</v>
      </c>
      <c r="E2407" s="67" t="str" cm="1">
        <f t="array" ref="E2407">IF(A2407&lt;&gt;"kbb", "", IF(IFERROR(VALUE(V2407), 0)=MAX(INDEX(($A$2:$A$4929="kbb")*($L$2:$L$4929=L2407)*IFERROR(VALUE($V$2:$V$4929), 0), 0)), "最新", "歷史重複"))</f>
        <v/>
      </c>
      <c r="F2407" t="s">
        <v>10531</v>
      </c>
      <c r="G2407" t="s">
        <v>29</v>
      </c>
      <c r="H2407" t="s">
        <v>30</v>
      </c>
      <c r="I2407" t="s">
        <v>6154</v>
      </c>
      <c r="J2407" t="s">
        <v>10532</v>
      </c>
      <c r="K2407" t="s">
        <v>10533</v>
      </c>
      <c r="L2407" t="s">
        <v>10697</v>
      </c>
      <c r="M2407" t="s">
        <v>2544</v>
      </c>
      <c r="N2407" t="s">
        <v>2481</v>
      </c>
      <c r="O2407" t="s">
        <v>37</v>
      </c>
      <c r="P2407" t="s">
        <v>10698</v>
      </c>
      <c r="Q2407" t="s">
        <v>38</v>
      </c>
      <c r="R2407" t="s">
        <v>1881</v>
      </c>
      <c r="S2407" t="s">
        <v>10578</v>
      </c>
      <c r="T2407" t="s">
        <v>10699</v>
      </c>
      <c r="U2407" t="s">
        <v>9198</v>
      </c>
      <c r="V2407" t="s">
        <v>9198</v>
      </c>
      <c r="W2407" t="s">
        <v>37</v>
      </c>
      <c r="X2407" t="s">
        <v>37</v>
      </c>
      <c r="Y2407" t="s">
        <v>37</v>
      </c>
      <c r="Z2407" t="s">
        <v>10700</v>
      </c>
      <c r="AA2407" t="s">
        <v>44</v>
      </c>
      <c r="AB2407" t="s">
        <v>44</v>
      </c>
      <c r="AC2407" t="s">
        <v>45</v>
      </c>
      <c r="AD2407" t="s">
        <v>1532</v>
      </c>
      <c r="AE2407" t="s">
        <v>9200</v>
      </c>
      <c r="AF2407" t="s">
        <v>2220</v>
      </c>
      <c r="AG2407">
        <v>622501</v>
      </c>
      <c r="AH2407">
        <v>6.4</v>
      </c>
      <c r="AI2407">
        <v>6.4</v>
      </c>
    </row>
    <row r="2408" spans="1:35" ht="16.850000000000001" customHeight="1">
      <c r="A2408" s="65" t="str">
        <f>IF(L2408="","",IF(COUNTIF(Wip!K:K,L2408)=0,IF(W2408="","KGB","KBB"),IF(AND(_xlfn.IFNA(VLOOKUP(L2408,Wip!K:M,3,0),"")="Y",Q2408="MTCAPPLYCONF"),"On Hold",IF(W2408="","KGB","KBB"))))</f>
        <v>KGB</v>
      </c>
      <c r="B2408" s="65" t="str">
        <f>IF(A2408="on hold", "on hold",
 IF(A2408="KGB", "Standard Shipment",
  IF(IFERROR(IFERROR(VLOOKUP(L2408, List!D:J, 7, 0), VLOOKUP(L2408&amp;"", List!D:J, 7, 0)), 0)=0,
   IF(IFERROR(IFERROR(VLOOKUP(L2408, 'CND List'!$A:$C, 3, 0), VLOOKUP(L2408&amp;"", 'CND List'!$A:$C, 3, 0)), 0)=0,
    IF(A2408="KBB", "-", ""),
    IFERROR(VLOOKUP(L2408, 'CND List'!$A:$C, 3, 0), VLOOKUP(L2408&amp;"", 'CND List'!$A:$C, 3, 0))
   ),
   IFERROR(VLOOKUP(L2408, List!D:J, 7, 0), VLOOKUP(L2408&amp;"", List!D:J, 7, 0))
  )
 )
)</f>
        <v>Standard Shipment</v>
      </c>
      <c r="C2408" s="66" t="str">
        <f t="shared" si="38"/>
        <v>Standard Shipment</v>
      </c>
      <c r="D2408" s="67" t="str">
        <f ca="1">IF(C2408="Local Scrap","Closed",IFERROR(IF(A2408="kgb","Closed",IF(MID(C2408,5,1)="Q","Closed",LOOKUP(TODAY()-W2408, {0,31,91,181,366}, {"0-30天","31-90天","91-180天","181-365天","365天以上"}))), LOOKUP(TODAY()-Z2408, {0,31,91,181,366}, {"0-30天","31-90天","91-180天","181-365天","365天以上"})))</f>
        <v>Closed</v>
      </c>
      <c r="E2408" s="67" t="str" cm="1">
        <f t="array" ref="E2408">IF(A2408&lt;&gt;"kbb", "", IF(IFERROR(VALUE(V2408), 0)=MAX(INDEX(($A$2:$A$4929="kbb")*($L$2:$L$4929=L2408)*IFERROR(VALUE($V$2:$V$4929), 0), 0)), "最新", "歷史重複"))</f>
        <v/>
      </c>
      <c r="F2408" t="s">
        <v>10531</v>
      </c>
      <c r="G2408" t="s">
        <v>29</v>
      </c>
      <c r="H2408" t="s">
        <v>30</v>
      </c>
      <c r="I2408" t="s">
        <v>6154</v>
      </c>
      <c r="J2408" t="s">
        <v>10532</v>
      </c>
      <c r="K2408" t="s">
        <v>10533</v>
      </c>
      <c r="L2408" t="s">
        <v>10701</v>
      </c>
      <c r="M2408" t="s">
        <v>2703</v>
      </c>
      <c r="N2408" t="s">
        <v>1249</v>
      </c>
      <c r="O2408" t="s">
        <v>37</v>
      </c>
      <c r="P2408" t="s">
        <v>10702</v>
      </c>
      <c r="Q2408" t="s">
        <v>38</v>
      </c>
      <c r="R2408" t="s">
        <v>53</v>
      </c>
      <c r="S2408" t="s">
        <v>10609</v>
      </c>
      <c r="T2408" t="s">
        <v>10703</v>
      </c>
      <c r="U2408" t="s">
        <v>10440</v>
      </c>
      <c r="V2408" t="s">
        <v>10440</v>
      </c>
      <c r="W2408" t="s">
        <v>37</v>
      </c>
      <c r="X2408" t="s">
        <v>37</v>
      </c>
      <c r="Y2408" t="s">
        <v>37</v>
      </c>
      <c r="Z2408" t="s">
        <v>10704</v>
      </c>
      <c r="AA2408" t="s">
        <v>44</v>
      </c>
      <c r="AB2408" t="s">
        <v>44</v>
      </c>
      <c r="AC2408" t="s">
        <v>45</v>
      </c>
      <c r="AD2408" t="s">
        <v>1257</v>
      </c>
      <c r="AE2408" t="s">
        <v>10442</v>
      </c>
      <c r="AF2408" t="s">
        <v>2526</v>
      </c>
      <c r="AG2408">
        <v>622579</v>
      </c>
      <c r="AH2408">
        <v>6</v>
      </c>
      <c r="AI2408">
        <v>6</v>
      </c>
    </row>
    <row r="2409" spans="1:35" ht="16.850000000000001" customHeight="1">
      <c r="A2409" s="65" t="str">
        <f>IF(L2409="","",IF(COUNTIF(Wip!K:K,L2409)=0,IF(W2409="","KGB","KBB"),IF(AND(_xlfn.IFNA(VLOOKUP(L2409,Wip!K:M,3,0),"")="Y",Q2409="MTCAPPLYCONF"),"On Hold",IF(W2409="","KGB","KBB"))))</f>
        <v>KBB</v>
      </c>
      <c r="B2409" s="65">
        <f>IF(A2409="on hold", "on hold",
 IF(A2409="KGB", "Standard Shipment",
  IF(IFERROR(IFERROR(VLOOKUP(L2409, List!D:J, 7, 0), VLOOKUP(L2409&amp;"", List!D:J, 7, 0)), 0)=0,
   IF(IFERROR(IFERROR(VLOOKUP(L2409, 'CND List'!$A:$C, 3, 0), VLOOKUP(L2409&amp;"", 'CND List'!$A:$C, 3, 0)), 0)=0,
    IF(A2409="KBB", "-", ""),
    IFERROR(VLOOKUP(L2409, 'CND List'!$A:$C, 3, 0), VLOOKUP(L2409&amp;"", 'CND List'!$A:$C, 3, 0))
   ),
   IFERROR(VLOOKUP(L2409, List!D:J, 7, 0), VLOOKUP(L2409&amp;"", List!D:J, 7, 0))
  )
 )
)</f>
        <v>46297</v>
      </c>
      <c r="C2409" s="66" t="str">
        <f t="shared" si="38"/>
        <v>2026Q4</v>
      </c>
      <c r="D2409" s="67" t="str">
        <f ca="1">IF(C2409="Local Scrap","Closed",IFERROR(IF(A2409="kgb","Closed",IF(MID(C2409,5,1)="Q","Closed",LOOKUP(TODAY()-W2409, {0,31,91,181,366}, {"0-30天","31-90天","91-180天","181-365天","365天以上"}))), LOOKUP(TODAY()-Z2409, {0,31,91,181,366}, {"0-30天","31-90天","91-180天","181-365天","365天以上"})))</f>
        <v>Closed</v>
      </c>
      <c r="E2409" s="67" t="str" cm="1">
        <f t="array" ref="E2409">IF(A2409&lt;&gt;"kbb", "", IF(IFERROR(VALUE(V2409), 0)=MAX(INDEX(($A$2:$A$4929="kbb")*($L$2:$L$4929=L2409)*IFERROR(VALUE($V$2:$V$4929), 0), 0)), "最新", "歷史重複"))</f>
        <v>最新</v>
      </c>
      <c r="F2409" t="s">
        <v>10531</v>
      </c>
      <c r="G2409" t="s">
        <v>29</v>
      </c>
      <c r="H2409" t="s">
        <v>30</v>
      </c>
      <c r="I2409" t="s">
        <v>6154</v>
      </c>
      <c r="J2409" t="s">
        <v>10532</v>
      </c>
      <c r="K2409" t="s">
        <v>10533</v>
      </c>
      <c r="L2409" t="s">
        <v>10705</v>
      </c>
      <c r="M2409" t="s">
        <v>3149</v>
      </c>
      <c r="N2409" t="s">
        <v>1321</v>
      </c>
      <c r="O2409" t="s">
        <v>37</v>
      </c>
      <c r="P2409" t="s">
        <v>10705</v>
      </c>
      <c r="Q2409" t="s">
        <v>38</v>
      </c>
      <c r="R2409" t="s">
        <v>1881</v>
      </c>
      <c r="S2409" t="s">
        <v>10536</v>
      </c>
      <c r="T2409" t="s">
        <v>37</v>
      </c>
      <c r="U2409" t="s">
        <v>37</v>
      </c>
      <c r="V2409" t="s">
        <v>10706</v>
      </c>
      <c r="W2409" t="s">
        <v>517</v>
      </c>
      <c r="X2409" t="s">
        <v>114</v>
      </c>
      <c r="Y2409" t="s">
        <v>518</v>
      </c>
      <c r="Z2409" t="s">
        <v>10707</v>
      </c>
      <c r="AA2409" t="s">
        <v>44</v>
      </c>
      <c r="AB2409" t="s">
        <v>44</v>
      </c>
      <c r="AC2409" t="s">
        <v>117</v>
      </c>
      <c r="AD2409" t="s">
        <v>1288</v>
      </c>
      <c r="AE2409" t="s">
        <v>37</v>
      </c>
      <c r="AF2409" t="s">
        <v>37</v>
      </c>
      <c r="AG2409" t="s">
        <v>37</v>
      </c>
      <c r="AH2409" t="s">
        <v>37</v>
      </c>
      <c r="AI2409" t="s">
        <v>37</v>
      </c>
    </row>
    <row r="2410" spans="1:35" ht="16.850000000000001" customHeight="1">
      <c r="A2410" s="65" t="str">
        <f>IF(L2410="","",IF(COUNTIF(Wip!K:K,L2410)=0,IF(W2410="","KGB","KBB"),IF(AND(_xlfn.IFNA(VLOOKUP(L2410,Wip!K:M,3,0),"")="Y",Q2410="MTCAPPLYCONF"),"On Hold",IF(W2410="","KGB","KBB"))))</f>
        <v>KGB</v>
      </c>
      <c r="B2410" s="65" t="str">
        <f>IF(A2410="on hold", "on hold",
 IF(A2410="KGB", "Standard Shipment",
  IF(IFERROR(IFERROR(VLOOKUP(L2410, List!D:J, 7, 0), VLOOKUP(L2410&amp;"", List!D:J, 7, 0)), 0)=0,
   IF(IFERROR(IFERROR(VLOOKUP(L2410, 'CND List'!$A:$C, 3, 0), VLOOKUP(L2410&amp;"", 'CND List'!$A:$C, 3, 0)), 0)=0,
    IF(A2410="KBB", "-", ""),
    IFERROR(VLOOKUP(L2410, 'CND List'!$A:$C, 3, 0), VLOOKUP(L2410&amp;"", 'CND List'!$A:$C, 3, 0))
   ),
   IFERROR(VLOOKUP(L2410, List!D:J, 7, 0), VLOOKUP(L2410&amp;"", List!D:J, 7, 0))
  )
 )
)</f>
        <v>Standard Shipment</v>
      </c>
      <c r="C2410" s="66" t="str">
        <f t="shared" si="38"/>
        <v>Standard Shipment</v>
      </c>
      <c r="D2410" s="67" t="str">
        <f ca="1">IF(C2410="Local Scrap","Closed",IFERROR(IF(A2410="kgb","Closed",IF(MID(C2410,5,1)="Q","Closed",LOOKUP(TODAY()-W2410, {0,31,91,181,366}, {"0-30天","31-90天","91-180天","181-365天","365天以上"}))), LOOKUP(TODAY()-Z2410, {0,31,91,181,366}, {"0-30天","31-90天","91-180天","181-365天","365天以上"})))</f>
        <v>Closed</v>
      </c>
      <c r="E2410" s="67" t="str" cm="1">
        <f t="array" ref="E2410">IF(A2410&lt;&gt;"kbb", "", IF(IFERROR(VALUE(V2410), 0)=MAX(INDEX(($A$2:$A$4929="kbb")*($L$2:$L$4929=L2410)*IFERROR(VALUE($V$2:$V$4929), 0), 0)), "最新", "歷史重複"))</f>
        <v/>
      </c>
      <c r="F2410" t="s">
        <v>10531</v>
      </c>
      <c r="G2410" t="s">
        <v>29</v>
      </c>
      <c r="H2410" t="s">
        <v>30</v>
      </c>
      <c r="I2410" t="s">
        <v>6154</v>
      </c>
      <c r="J2410" t="s">
        <v>10532</v>
      </c>
      <c r="K2410" t="s">
        <v>10533</v>
      </c>
      <c r="L2410" t="s">
        <v>10708</v>
      </c>
      <c r="M2410" t="s">
        <v>2367</v>
      </c>
      <c r="N2410" t="s">
        <v>2087</v>
      </c>
      <c r="O2410" t="s">
        <v>37</v>
      </c>
      <c r="P2410" t="s">
        <v>10709</v>
      </c>
      <c r="Q2410" t="s">
        <v>38</v>
      </c>
      <c r="R2410" t="s">
        <v>1881</v>
      </c>
      <c r="S2410" t="s">
        <v>10536</v>
      </c>
      <c r="T2410" t="s">
        <v>10710</v>
      </c>
      <c r="U2410" t="s">
        <v>9159</v>
      </c>
      <c r="V2410" t="s">
        <v>9159</v>
      </c>
      <c r="W2410" t="s">
        <v>37</v>
      </c>
      <c r="X2410" t="s">
        <v>37</v>
      </c>
      <c r="Y2410" t="s">
        <v>37</v>
      </c>
      <c r="Z2410" t="s">
        <v>10711</v>
      </c>
      <c r="AA2410" t="s">
        <v>44</v>
      </c>
      <c r="AB2410" t="s">
        <v>44</v>
      </c>
      <c r="AC2410" t="s">
        <v>45</v>
      </c>
      <c r="AD2410" t="s">
        <v>1847</v>
      </c>
      <c r="AE2410" t="s">
        <v>9161</v>
      </c>
      <c r="AF2410" t="s">
        <v>48</v>
      </c>
      <c r="AG2410">
        <v>622491</v>
      </c>
      <c r="AH2410">
        <v>6.1</v>
      </c>
      <c r="AI2410">
        <v>6.1</v>
      </c>
    </row>
    <row r="2411" spans="1:35" ht="16.850000000000001" customHeight="1">
      <c r="A2411" s="65" t="str">
        <f>IF(L2411="","",IF(COUNTIF(Wip!K:K,L2411)=0,IF(W2411="","KGB","KBB"),IF(AND(_xlfn.IFNA(VLOOKUP(L2411,Wip!K:M,3,0),"")="Y",Q2411="MTCAPPLYCONF"),"On Hold",IF(W2411="","KGB","KBB"))))</f>
        <v>KGB</v>
      </c>
      <c r="B2411" s="65" t="str">
        <f>IF(A2411="on hold", "on hold",
 IF(A2411="KGB", "Standard Shipment",
  IF(IFERROR(IFERROR(VLOOKUP(L2411, List!D:J, 7, 0), VLOOKUP(L2411&amp;"", List!D:J, 7, 0)), 0)=0,
   IF(IFERROR(IFERROR(VLOOKUP(L2411, 'CND List'!$A:$C, 3, 0), VLOOKUP(L2411&amp;"", 'CND List'!$A:$C, 3, 0)), 0)=0,
    IF(A2411="KBB", "-", ""),
    IFERROR(VLOOKUP(L2411, 'CND List'!$A:$C, 3, 0), VLOOKUP(L2411&amp;"", 'CND List'!$A:$C, 3, 0))
   ),
   IFERROR(VLOOKUP(L2411, List!D:J, 7, 0), VLOOKUP(L2411&amp;"", List!D:J, 7, 0))
  )
 )
)</f>
        <v>Standard Shipment</v>
      </c>
      <c r="C2411" s="66" t="str">
        <f t="shared" si="38"/>
        <v>Standard Shipment</v>
      </c>
      <c r="D2411" s="67" t="str">
        <f ca="1">IF(C2411="Local Scrap","Closed",IFERROR(IF(A2411="kgb","Closed",IF(MID(C2411,5,1)="Q","Closed",LOOKUP(TODAY()-W2411, {0,31,91,181,366}, {"0-30天","31-90天","91-180天","181-365天","365天以上"}))), LOOKUP(TODAY()-Z2411, {0,31,91,181,366}, {"0-30天","31-90天","91-180天","181-365天","365天以上"})))</f>
        <v>Closed</v>
      </c>
      <c r="E2411" s="67" t="str" cm="1">
        <f t="array" ref="E2411">IF(A2411&lt;&gt;"kbb", "", IF(IFERROR(VALUE(V2411), 0)=MAX(INDEX(($A$2:$A$4929="kbb")*($L$2:$L$4929=L2411)*IFERROR(VALUE($V$2:$V$4929), 0), 0)), "最新", "歷史重複"))</f>
        <v/>
      </c>
      <c r="F2411" t="s">
        <v>10531</v>
      </c>
      <c r="G2411" t="s">
        <v>29</v>
      </c>
      <c r="H2411" t="s">
        <v>30</v>
      </c>
      <c r="I2411" t="s">
        <v>6154</v>
      </c>
      <c r="J2411" t="s">
        <v>10532</v>
      </c>
      <c r="K2411" t="s">
        <v>10533</v>
      </c>
      <c r="L2411" t="s">
        <v>10712</v>
      </c>
      <c r="M2411" t="s">
        <v>2367</v>
      </c>
      <c r="N2411" t="s">
        <v>2087</v>
      </c>
      <c r="O2411" t="s">
        <v>37</v>
      </c>
      <c r="P2411" t="s">
        <v>10713</v>
      </c>
      <c r="Q2411" t="s">
        <v>38</v>
      </c>
      <c r="R2411" t="s">
        <v>1881</v>
      </c>
      <c r="S2411" t="s">
        <v>10536</v>
      </c>
      <c r="T2411" t="s">
        <v>10714</v>
      </c>
      <c r="U2411" t="s">
        <v>9159</v>
      </c>
      <c r="V2411" t="s">
        <v>9159</v>
      </c>
      <c r="W2411" t="s">
        <v>37</v>
      </c>
      <c r="X2411" t="s">
        <v>37</v>
      </c>
      <c r="Y2411" t="s">
        <v>37</v>
      </c>
      <c r="Z2411" t="s">
        <v>10715</v>
      </c>
      <c r="AA2411" t="s">
        <v>44</v>
      </c>
      <c r="AB2411" t="s">
        <v>44</v>
      </c>
      <c r="AC2411" t="s">
        <v>45</v>
      </c>
      <c r="AD2411" t="s">
        <v>1847</v>
      </c>
      <c r="AE2411" t="s">
        <v>9161</v>
      </c>
      <c r="AF2411" t="s">
        <v>48</v>
      </c>
      <c r="AG2411">
        <v>622491</v>
      </c>
      <c r="AH2411">
        <v>6.1</v>
      </c>
      <c r="AI2411">
        <v>6.1</v>
      </c>
    </row>
    <row r="2412" spans="1:35" ht="16.850000000000001" customHeight="1">
      <c r="A2412" s="65" t="str">
        <f>IF(L2412="","",IF(COUNTIF(Wip!K:K,L2412)=0,IF(W2412="","KGB","KBB"),IF(AND(_xlfn.IFNA(VLOOKUP(L2412,Wip!K:M,3,0),"")="Y",Q2412="MTCAPPLYCONF"),"On Hold",IF(W2412="","KGB","KBB"))))</f>
        <v>KGB</v>
      </c>
      <c r="B2412" s="65" t="str">
        <f>IF(A2412="on hold", "on hold",
 IF(A2412="KGB", "Standard Shipment",
  IF(IFERROR(IFERROR(VLOOKUP(L2412, List!D:J, 7, 0), VLOOKUP(L2412&amp;"", List!D:J, 7, 0)), 0)=0,
   IF(IFERROR(IFERROR(VLOOKUP(L2412, 'CND List'!$A:$C, 3, 0), VLOOKUP(L2412&amp;"", 'CND List'!$A:$C, 3, 0)), 0)=0,
    IF(A2412="KBB", "-", ""),
    IFERROR(VLOOKUP(L2412, 'CND List'!$A:$C, 3, 0), VLOOKUP(L2412&amp;"", 'CND List'!$A:$C, 3, 0))
   ),
   IFERROR(VLOOKUP(L2412, List!D:J, 7, 0), VLOOKUP(L2412&amp;"", List!D:J, 7, 0))
  )
 )
)</f>
        <v>Standard Shipment</v>
      </c>
      <c r="C2412" s="66" t="str">
        <f t="shared" si="38"/>
        <v>Standard Shipment</v>
      </c>
      <c r="D2412" s="67" t="str">
        <f ca="1">IF(C2412="Local Scrap","Closed",IFERROR(IF(A2412="kgb","Closed",IF(MID(C2412,5,1)="Q","Closed",LOOKUP(TODAY()-W2412, {0,31,91,181,366}, {"0-30天","31-90天","91-180天","181-365天","365天以上"}))), LOOKUP(TODAY()-Z2412, {0,31,91,181,366}, {"0-30天","31-90天","91-180天","181-365天","365天以上"})))</f>
        <v>Closed</v>
      </c>
      <c r="E2412" s="67" t="str" cm="1">
        <f t="array" ref="E2412">IF(A2412&lt;&gt;"kbb", "", IF(IFERROR(VALUE(V2412), 0)=MAX(INDEX(($A$2:$A$4929="kbb")*($L$2:$L$4929=L2412)*IFERROR(VALUE($V$2:$V$4929), 0), 0)), "最新", "歷史重複"))</f>
        <v/>
      </c>
      <c r="F2412" t="s">
        <v>10531</v>
      </c>
      <c r="G2412" t="s">
        <v>29</v>
      </c>
      <c r="H2412" t="s">
        <v>30</v>
      </c>
      <c r="I2412" t="s">
        <v>6154</v>
      </c>
      <c r="J2412" t="s">
        <v>10532</v>
      </c>
      <c r="K2412" t="s">
        <v>10533</v>
      </c>
      <c r="L2412" t="s">
        <v>10716</v>
      </c>
      <c r="M2412" t="s">
        <v>2944</v>
      </c>
      <c r="N2412" t="s">
        <v>2945</v>
      </c>
      <c r="O2412" t="s">
        <v>37</v>
      </c>
      <c r="P2412" t="s">
        <v>10717</v>
      </c>
      <c r="Q2412" t="s">
        <v>38</v>
      </c>
      <c r="R2412" t="s">
        <v>1881</v>
      </c>
      <c r="S2412" t="s">
        <v>10536</v>
      </c>
      <c r="T2412" t="s">
        <v>10718</v>
      </c>
      <c r="U2412" t="s">
        <v>9198</v>
      </c>
      <c r="V2412" t="s">
        <v>9198</v>
      </c>
      <c r="W2412" t="s">
        <v>37</v>
      </c>
      <c r="X2412" t="s">
        <v>37</v>
      </c>
      <c r="Y2412" t="s">
        <v>37</v>
      </c>
      <c r="Z2412" t="s">
        <v>10719</v>
      </c>
      <c r="AA2412" t="s">
        <v>44</v>
      </c>
      <c r="AB2412" t="s">
        <v>44</v>
      </c>
      <c r="AC2412" t="s">
        <v>45</v>
      </c>
      <c r="AD2412" t="s">
        <v>1539</v>
      </c>
      <c r="AE2412" t="s">
        <v>9200</v>
      </c>
      <c r="AF2412" t="s">
        <v>5043</v>
      </c>
      <c r="AG2412">
        <v>622501</v>
      </c>
      <c r="AH2412">
        <v>4.5999999999999996</v>
      </c>
      <c r="AI2412">
        <v>4.5999999999999996</v>
      </c>
    </row>
    <row r="2413" spans="1:35" ht="16.850000000000001" customHeight="1">
      <c r="A2413" s="65" t="str">
        <f>IF(L2413="","",IF(COUNTIF(Wip!K:K,L2413)=0,IF(W2413="","KGB","KBB"),IF(AND(_xlfn.IFNA(VLOOKUP(L2413,Wip!K:M,3,0),"")="Y",Q2413="MTCAPPLYCONF"),"On Hold",IF(W2413="","KGB","KBB"))))</f>
        <v>KGB</v>
      </c>
      <c r="B2413" s="65" t="str">
        <f>IF(A2413="on hold", "on hold",
 IF(A2413="KGB", "Standard Shipment",
  IF(IFERROR(IFERROR(VLOOKUP(L2413, List!D:J, 7, 0), VLOOKUP(L2413&amp;"", List!D:J, 7, 0)), 0)=0,
   IF(IFERROR(IFERROR(VLOOKUP(L2413, 'CND List'!$A:$C, 3, 0), VLOOKUP(L2413&amp;"", 'CND List'!$A:$C, 3, 0)), 0)=0,
    IF(A2413="KBB", "-", ""),
    IFERROR(VLOOKUP(L2413, 'CND List'!$A:$C, 3, 0), VLOOKUP(L2413&amp;"", 'CND List'!$A:$C, 3, 0))
   ),
   IFERROR(VLOOKUP(L2413, List!D:J, 7, 0), VLOOKUP(L2413&amp;"", List!D:J, 7, 0))
  )
 )
)</f>
        <v>Standard Shipment</v>
      </c>
      <c r="C2413" s="66" t="str">
        <f t="shared" si="38"/>
        <v>Standard Shipment</v>
      </c>
      <c r="D2413" s="67" t="str">
        <f ca="1">IF(C2413="Local Scrap","Closed",IFERROR(IF(A2413="kgb","Closed",IF(MID(C2413,5,1)="Q","Closed",LOOKUP(TODAY()-W2413, {0,31,91,181,366}, {"0-30天","31-90天","91-180天","181-365天","365天以上"}))), LOOKUP(TODAY()-Z2413, {0,31,91,181,366}, {"0-30天","31-90天","91-180天","181-365天","365天以上"})))</f>
        <v>Closed</v>
      </c>
      <c r="E2413" s="67" t="str" cm="1">
        <f t="array" ref="E2413">IF(A2413&lt;&gt;"kbb", "", IF(IFERROR(VALUE(V2413), 0)=MAX(INDEX(($A$2:$A$4929="kbb")*($L$2:$L$4929=L2413)*IFERROR(VALUE($V$2:$V$4929), 0), 0)), "最新", "歷史重複"))</f>
        <v/>
      </c>
      <c r="F2413" t="s">
        <v>10531</v>
      </c>
      <c r="G2413" t="s">
        <v>29</v>
      </c>
      <c r="H2413" t="s">
        <v>30</v>
      </c>
      <c r="I2413" t="s">
        <v>6154</v>
      </c>
      <c r="J2413" t="s">
        <v>10532</v>
      </c>
      <c r="K2413" t="s">
        <v>10533</v>
      </c>
      <c r="L2413" t="s">
        <v>10720</v>
      </c>
      <c r="M2413" t="s">
        <v>4170</v>
      </c>
      <c r="N2413" t="s">
        <v>4171</v>
      </c>
      <c r="O2413" t="s">
        <v>37</v>
      </c>
      <c r="P2413" t="s">
        <v>10721</v>
      </c>
      <c r="Q2413" t="s">
        <v>38</v>
      </c>
      <c r="R2413" t="s">
        <v>1881</v>
      </c>
      <c r="S2413" t="s">
        <v>10536</v>
      </c>
      <c r="T2413" t="s">
        <v>10722</v>
      </c>
      <c r="U2413" t="s">
        <v>9198</v>
      </c>
      <c r="V2413" t="s">
        <v>9198</v>
      </c>
      <c r="W2413" t="s">
        <v>37</v>
      </c>
      <c r="X2413" t="s">
        <v>37</v>
      </c>
      <c r="Y2413" t="s">
        <v>37</v>
      </c>
      <c r="Z2413" t="s">
        <v>10723</v>
      </c>
      <c r="AA2413" t="s">
        <v>44</v>
      </c>
      <c r="AB2413" t="s">
        <v>44</v>
      </c>
      <c r="AC2413" t="s">
        <v>45</v>
      </c>
      <c r="AD2413" t="s">
        <v>1302</v>
      </c>
      <c r="AE2413" t="s">
        <v>9200</v>
      </c>
      <c r="AF2413" t="s">
        <v>2526</v>
      </c>
      <c r="AG2413">
        <v>622501</v>
      </c>
      <c r="AH2413">
        <v>7.5</v>
      </c>
      <c r="AI2413">
        <v>7.5</v>
      </c>
    </row>
    <row r="2414" spans="1:35" ht="16.850000000000001" customHeight="1">
      <c r="A2414" s="65" t="str">
        <f>IF(L2414="","",IF(COUNTIF(Wip!K:K,L2414)=0,IF(W2414="","KGB","KBB"),IF(AND(_xlfn.IFNA(VLOOKUP(L2414,Wip!K:M,3,0),"")="Y",Q2414="MTCAPPLYCONF"),"On Hold",IF(W2414="","KGB","KBB"))))</f>
        <v>KGB</v>
      </c>
      <c r="B2414" s="65" t="str">
        <f>IF(A2414="on hold", "on hold",
 IF(A2414="KGB", "Standard Shipment",
  IF(IFERROR(IFERROR(VLOOKUP(L2414, List!D:J, 7, 0), VLOOKUP(L2414&amp;"", List!D:J, 7, 0)), 0)=0,
   IF(IFERROR(IFERROR(VLOOKUP(L2414, 'CND List'!$A:$C, 3, 0), VLOOKUP(L2414&amp;"", 'CND List'!$A:$C, 3, 0)), 0)=0,
    IF(A2414="KBB", "-", ""),
    IFERROR(VLOOKUP(L2414, 'CND List'!$A:$C, 3, 0), VLOOKUP(L2414&amp;"", 'CND List'!$A:$C, 3, 0))
   ),
   IFERROR(VLOOKUP(L2414, List!D:J, 7, 0), VLOOKUP(L2414&amp;"", List!D:J, 7, 0))
  )
 )
)</f>
        <v>Standard Shipment</v>
      </c>
      <c r="C2414" s="66" t="str">
        <f t="shared" si="38"/>
        <v>Standard Shipment</v>
      </c>
      <c r="D2414" s="67" t="str">
        <f ca="1">IF(C2414="Local Scrap","Closed",IFERROR(IF(A2414="kgb","Closed",IF(MID(C2414,5,1)="Q","Closed",LOOKUP(TODAY()-W2414, {0,31,91,181,366}, {"0-30天","31-90天","91-180天","181-365天","365天以上"}))), LOOKUP(TODAY()-Z2414, {0,31,91,181,366}, {"0-30天","31-90天","91-180天","181-365天","365天以上"})))</f>
        <v>Closed</v>
      </c>
      <c r="E2414" s="67" t="str" cm="1">
        <f t="array" ref="E2414">IF(A2414&lt;&gt;"kbb", "", IF(IFERROR(VALUE(V2414), 0)=MAX(INDEX(($A$2:$A$4929="kbb")*($L$2:$L$4929=L2414)*IFERROR(VALUE($V$2:$V$4929), 0), 0)), "最新", "歷史重複"))</f>
        <v/>
      </c>
      <c r="F2414" t="s">
        <v>10531</v>
      </c>
      <c r="G2414" t="s">
        <v>29</v>
      </c>
      <c r="H2414" t="s">
        <v>30</v>
      </c>
      <c r="I2414" t="s">
        <v>6154</v>
      </c>
      <c r="J2414" t="s">
        <v>10532</v>
      </c>
      <c r="K2414" t="s">
        <v>10533</v>
      </c>
      <c r="L2414" t="s">
        <v>10724</v>
      </c>
      <c r="M2414" t="s">
        <v>1575</v>
      </c>
      <c r="N2414" t="s">
        <v>1576</v>
      </c>
      <c r="O2414" t="s">
        <v>37</v>
      </c>
      <c r="P2414" t="s">
        <v>10725</v>
      </c>
      <c r="Q2414" t="s">
        <v>38</v>
      </c>
      <c r="R2414" t="s">
        <v>1881</v>
      </c>
      <c r="S2414" t="s">
        <v>10536</v>
      </c>
      <c r="T2414" t="s">
        <v>10726</v>
      </c>
      <c r="U2414" t="s">
        <v>9198</v>
      </c>
      <c r="V2414" t="s">
        <v>9198</v>
      </c>
      <c r="W2414" t="s">
        <v>37</v>
      </c>
      <c r="X2414" t="s">
        <v>37</v>
      </c>
      <c r="Y2414" t="s">
        <v>37</v>
      </c>
      <c r="Z2414" t="s">
        <v>10727</v>
      </c>
      <c r="AA2414" t="s">
        <v>44</v>
      </c>
      <c r="AB2414" t="s">
        <v>44</v>
      </c>
      <c r="AC2414" t="s">
        <v>45</v>
      </c>
      <c r="AD2414" t="s">
        <v>1532</v>
      </c>
      <c r="AE2414" t="s">
        <v>9200</v>
      </c>
      <c r="AF2414" t="s">
        <v>2317</v>
      </c>
      <c r="AG2414">
        <v>622501</v>
      </c>
      <c r="AH2414">
        <v>6.4</v>
      </c>
      <c r="AI2414">
        <v>6.4</v>
      </c>
    </row>
    <row r="2415" spans="1:35" ht="16.850000000000001" customHeight="1">
      <c r="A2415" s="65" t="str">
        <f>IF(L2415="","",IF(COUNTIF(Wip!K:K,L2415)=0,IF(W2415="","KGB","KBB"),IF(AND(_xlfn.IFNA(VLOOKUP(L2415,Wip!K:M,3,0),"")="Y",Q2415="MTCAPPLYCONF"),"On Hold",IF(W2415="","KGB","KBB"))))</f>
        <v>KGB</v>
      </c>
      <c r="B2415" s="65" t="str">
        <f>IF(A2415="on hold", "on hold",
 IF(A2415="KGB", "Standard Shipment",
  IF(IFERROR(IFERROR(VLOOKUP(L2415, List!D:J, 7, 0), VLOOKUP(L2415&amp;"", List!D:J, 7, 0)), 0)=0,
   IF(IFERROR(IFERROR(VLOOKUP(L2415, 'CND List'!$A:$C, 3, 0), VLOOKUP(L2415&amp;"", 'CND List'!$A:$C, 3, 0)), 0)=0,
    IF(A2415="KBB", "-", ""),
    IFERROR(VLOOKUP(L2415, 'CND List'!$A:$C, 3, 0), VLOOKUP(L2415&amp;"", 'CND List'!$A:$C, 3, 0))
   ),
   IFERROR(VLOOKUP(L2415, List!D:J, 7, 0), VLOOKUP(L2415&amp;"", List!D:J, 7, 0))
  )
 )
)</f>
        <v>Standard Shipment</v>
      </c>
      <c r="C2415" s="66" t="str">
        <f t="shared" si="38"/>
        <v>Standard Shipment</v>
      </c>
      <c r="D2415" s="67" t="str">
        <f ca="1">IF(C2415="Local Scrap","Closed",IFERROR(IF(A2415="kgb","Closed",IF(MID(C2415,5,1)="Q","Closed",LOOKUP(TODAY()-W2415, {0,31,91,181,366}, {"0-30天","31-90天","91-180天","181-365天","365天以上"}))), LOOKUP(TODAY()-Z2415, {0,31,91,181,366}, {"0-30天","31-90天","91-180天","181-365天","365天以上"})))</f>
        <v>Closed</v>
      </c>
      <c r="E2415" s="67" t="str" cm="1">
        <f t="array" ref="E2415">IF(A2415&lt;&gt;"kbb", "", IF(IFERROR(VALUE(V2415), 0)=MAX(INDEX(($A$2:$A$4929="kbb")*($L$2:$L$4929=L2415)*IFERROR(VALUE($V$2:$V$4929), 0), 0)), "最新", "歷史重複"))</f>
        <v/>
      </c>
      <c r="F2415" t="s">
        <v>10531</v>
      </c>
      <c r="G2415" t="s">
        <v>29</v>
      </c>
      <c r="H2415" t="s">
        <v>30</v>
      </c>
      <c r="I2415" t="s">
        <v>6154</v>
      </c>
      <c r="J2415" t="s">
        <v>10532</v>
      </c>
      <c r="K2415" t="s">
        <v>10533</v>
      </c>
      <c r="L2415" t="s">
        <v>10728</v>
      </c>
      <c r="M2415" t="s">
        <v>10101</v>
      </c>
      <c r="N2415" t="s">
        <v>5877</v>
      </c>
      <c r="O2415" t="s">
        <v>37</v>
      </c>
      <c r="P2415" t="s">
        <v>10728</v>
      </c>
      <c r="Q2415" t="s">
        <v>38</v>
      </c>
      <c r="R2415" t="s">
        <v>1881</v>
      </c>
      <c r="S2415" t="s">
        <v>10590</v>
      </c>
      <c r="T2415" t="s">
        <v>10729</v>
      </c>
      <c r="U2415" t="s">
        <v>10435</v>
      </c>
      <c r="V2415" t="s">
        <v>10435</v>
      </c>
      <c r="W2415" t="s">
        <v>37</v>
      </c>
      <c r="X2415" t="s">
        <v>37</v>
      </c>
      <c r="Y2415" t="s">
        <v>37</v>
      </c>
      <c r="Z2415" t="s">
        <v>10730</v>
      </c>
      <c r="AA2415" t="s">
        <v>44</v>
      </c>
      <c r="AB2415" t="s">
        <v>44</v>
      </c>
      <c r="AC2415" t="s">
        <v>45</v>
      </c>
      <c r="AD2415" t="s">
        <v>1539</v>
      </c>
      <c r="AE2415" t="s">
        <v>10400</v>
      </c>
      <c r="AF2415" t="s">
        <v>1730</v>
      </c>
      <c r="AG2415">
        <v>622477</v>
      </c>
      <c r="AH2415">
        <v>5</v>
      </c>
      <c r="AI2415">
        <v>5</v>
      </c>
    </row>
    <row r="2416" spans="1:35" ht="16.850000000000001" customHeight="1">
      <c r="A2416" s="65" t="str">
        <f>IF(L2416="","",IF(COUNTIF(Wip!K:K,L2416)=0,IF(W2416="","KGB","KBB"),IF(AND(_xlfn.IFNA(VLOOKUP(L2416,Wip!K:M,3,0),"")="Y",Q2416="MTCAPPLYCONF"),"On Hold",IF(W2416="","KGB","KBB"))))</f>
        <v>KGB</v>
      </c>
      <c r="B2416" s="65" t="str">
        <f>IF(A2416="on hold", "on hold",
 IF(A2416="KGB", "Standard Shipment",
  IF(IFERROR(IFERROR(VLOOKUP(L2416, List!D:J, 7, 0), VLOOKUP(L2416&amp;"", List!D:J, 7, 0)), 0)=0,
   IF(IFERROR(IFERROR(VLOOKUP(L2416, 'CND List'!$A:$C, 3, 0), VLOOKUP(L2416&amp;"", 'CND List'!$A:$C, 3, 0)), 0)=0,
    IF(A2416="KBB", "-", ""),
    IFERROR(VLOOKUP(L2416, 'CND List'!$A:$C, 3, 0), VLOOKUP(L2416&amp;"", 'CND List'!$A:$C, 3, 0))
   ),
   IFERROR(VLOOKUP(L2416, List!D:J, 7, 0), VLOOKUP(L2416&amp;"", List!D:J, 7, 0))
  )
 )
)</f>
        <v>Standard Shipment</v>
      </c>
      <c r="C2416" s="66" t="str">
        <f t="shared" si="38"/>
        <v>Standard Shipment</v>
      </c>
      <c r="D2416" s="67" t="str">
        <f ca="1">IF(C2416="Local Scrap","Closed",IFERROR(IF(A2416="kgb","Closed",IF(MID(C2416,5,1)="Q","Closed",LOOKUP(TODAY()-W2416, {0,31,91,181,366}, {"0-30天","31-90天","91-180天","181-365天","365天以上"}))), LOOKUP(TODAY()-Z2416, {0,31,91,181,366}, {"0-30天","31-90天","91-180天","181-365天","365天以上"})))</f>
        <v>Closed</v>
      </c>
      <c r="E2416" s="67" t="str" cm="1">
        <f t="array" ref="E2416">IF(A2416&lt;&gt;"kbb", "", IF(IFERROR(VALUE(V2416), 0)=MAX(INDEX(($A$2:$A$4929="kbb")*($L$2:$L$4929=L2416)*IFERROR(VALUE($V$2:$V$4929), 0), 0)), "最新", "歷史重複"))</f>
        <v/>
      </c>
      <c r="F2416" t="s">
        <v>10531</v>
      </c>
      <c r="G2416" t="s">
        <v>29</v>
      </c>
      <c r="H2416" t="s">
        <v>30</v>
      </c>
      <c r="I2416" t="s">
        <v>6154</v>
      </c>
      <c r="J2416" t="s">
        <v>10532</v>
      </c>
      <c r="K2416" t="s">
        <v>10533</v>
      </c>
      <c r="L2416" t="s">
        <v>10731</v>
      </c>
      <c r="M2416" t="s">
        <v>9610</v>
      </c>
      <c r="N2416" t="s">
        <v>3310</v>
      </c>
      <c r="O2416" t="s">
        <v>37</v>
      </c>
      <c r="P2416" t="s">
        <v>10732</v>
      </c>
      <c r="Q2416" t="s">
        <v>38</v>
      </c>
      <c r="R2416" t="s">
        <v>1881</v>
      </c>
      <c r="S2416" t="s">
        <v>10590</v>
      </c>
      <c r="T2416" t="s">
        <v>10733</v>
      </c>
      <c r="U2416" t="s">
        <v>9198</v>
      </c>
      <c r="V2416" t="s">
        <v>9198</v>
      </c>
      <c r="W2416" t="s">
        <v>37</v>
      </c>
      <c r="X2416" t="s">
        <v>37</v>
      </c>
      <c r="Y2416" t="s">
        <v>37</v>
      </c>
      <c r="Z2416" t="s">
        <v>10734</v>
      </c>
      <c r="AA2416" t="s">
        <v>44</v>
      </c>
      <c r="AB2416" t="s">
        <v>44</v>
      </c>
      <c r="AC2416" t="s">
        <v>45</v>
      </c>
      <c r="AD2416" t="s">
        <v>1539</v>
      </c>
      <c r="AE2416" t="s">
        <v>9200</v>
      </c>
      <c r="AF2416" t="s">
        <v>5043</v>
      </c>
      <c r="AG2416">
        <v>622501</v>
      </c>
      <c r="AH2416">
        <v>4.5999999999999996</v>
      </c>
      <c r="AI2416">
        <v>4.5999999999999996</v>
      </c>
    </row>
    <row r="2417" spans="1:35" ht="16.850000000000001" customHeight="1">
      <c r="A2417" s="65" t="str">
        <f>IF(L2417="","",IF(COUNTIF(Wip!K:K,L2417)=0,IF(W2417="","KGB","KBB"),IF(AND(_xlfn.IFNA(VLOOKUP(L2417,Wip!K:M,3,0),"")="Y",Q2417="MTCAPPLYCONF"),"On Hold",IF(W2417="","KGB","KBB"))))</f>
        <v>KGB</v>
      </c>
      <c r="B2417" s="65" t="str">
        <f>IF(A2417="on hold", "on hold",
 IF(A2417="KGB", "Standard Shipment",
  IF(IFERROR(IFERROR(VLOOKUP(L2417, List!D:J, 7, 0), VLOOKUP(L2417&amp;"", List!D:J, 7, 0)), 0)=0,
   IF(IFERROR(IFERROR(VLOOKUP(L2417, 'CND List'!$A:$C, 3, 0), VLOOKUP(L2417&amp;"", 'CND List'!$A:$C, 3, 0)), 0)=0,
    IF(A2417="KBB", "-", ""),
    IFERROR(VLOOKUP(L2417, 'CND List'!$A:$C, 3, 0), VLOOKUP(L2417&amp;"", 'CND List'!$A:$C, 3, 0))
   ),
   IFERROR(VLOOKUP(L2417, List!D:J, 7, 0), VLOOKUP(L2417&amp;"", List!D:J, 7, 0))
  )
 )
)</f>
        <v>Standard Shipment</v>
      </c>
      <c r="C2417" s="66" t="str">
        <f t="shared" si="38"/>
        <v>Standard Shipment</v>
      </c>
      <c r="D2417" s="67" t="str">
        <f ca="1">IF(C2417="Local Scrap","Closed",IFERROR(IF(A2417="kgb","Closed",IF(MID(C2417,5,1)="Q","Closed",LOOKUP(TODAY()-W2417, {0,31,91,181,366}, {"0-30天","31-90天","91-180天","181-365天","365天以上"}))), LOOKUP(TODAY()-Z2417, {0,31,91,181,366}, {"0-30天","31-90天","91-180天","181-365天","365天以上"})))</f>
        <v>Closed</v>
      </c>
      <c r="E2417" s="67" t="str" cm="1">
        <f t="array" ref="E2417">IF(A2417&lt;&gt;"kbb", "", IF(IFERROR(VALUE(V2417), 0)=MAX(INDEX(($A$2:$A$4929="kbb")*($L$2:$L$4929=L2417)*IFERROR(VALUE($V$2:$V$4929), 0), 0)), "最新", "歷史重複"))</f>
        <v/>
      </c>
      <c r="F2417" t="s">
        <v>10531</v>
      </c>
      <c r="G2417" t="s">
        <v>29</v>
      </c>
      <c r="H2417" t="s">
        <v>30</v>
      </c>
      <c r="I2417" t="s">
        <v>6154</v>
      </c>
      <c r="J2417" t="s">
        <v>10532</v>
      </c>
      <c r="K2417" t="s">
        <v>10533</v>
      </c>
      <c r="L2417" t="s">
        <v>10735</v>
      </c>
      <c r="M2417" t="s">
        <v>9985</v>
      </c>
      <c r="N2417" t="s">
        <v>1671</v>
      </c>
      <c r="O2417" t="s">
        <v>37</v>
      </c>
      <c r="P2417" t="s">
        <v>10736</v>
      </c>
      <c r="Q2417" t="s">
        <v>38</v>
      </c>
      <c r="R2417" t="s">
        <v>1881</v>
      </c>
      <c r="S2417" t="s">
        <v>10590</v>
      </c>
      <c r="T2417" t="s">
        <v>10737</v>
      </c>
      <c r="U2417" t="s">
        <v>9159</v>
      </c>
      <c r="V2417" t="s">
        <v>9159</v>
      </c>
      <c r="W2417" t="s">
        <v>37</v>
      </c>
      <c r="X2417" t="s">
        <v>37</v>
      </c>
      <c r="Y2417" t="s">
        <v>37</v>
      </c>
      <c r="Z2417" t="s">
        <v>10738</v>
      </c>
      <c r="AA2417" t="s">
        <v>44</v>
      </c>
      <c r="AB2417" t="s">
        <v>44</v>
      </c>
      <c r="AC2417" t="s">
        <v>45</v>
      </c>
      <c r="AD2417" t="s">
        <v>1539</v>
      </c>
      <c r="AE2417" t="s">
        <v>9161</v>
      </c>
      <c r="AF2417" t="s">
        <v>48</v>
      </c>
      <c r="AG2417">
        <v>622491</v>
      </c>
      <c r="AH2417">
        <v>6.1</v>
      </c>
      <c r="AI2417">
        <v>6.1</v>
      </c>
    </row>
    <row r="2418" spans="1:35" ht="16.850000000000001" customHeight="1">
      <c r="A2418" s="65" t="str">
        <f>IF(L2418="","",IF(COUNTIF(Wip!K:K,L2418)=0,IF(W2418="","KGB","KBB"),IF(AND(_xlfn.IFNA(VLOOKUP(L2418,Wip!K:M,3,0),"")="Y",Q2418="MTCAPPLYCONF"),"On Hold",IF(W2418="","KGB","KBB"))))</f>
        <v>On Hold</v>
      </c>
      <c r="B2418" s="65" t="str">
        <f>IF(A2418="on hold", "on hold",
 IF(A2418="KGB", "Standard Shipment",
  IF(IFERROR(IFERROR(VLOOKUP(L2418, List!D:J, 7, 0), VLOOKUP(L2418&amp;"", List!D:J, 7, 0)), 0)=0,
   IF(IFERROR(IFERROR(VLOOKUP(L2418, 'CND List'!$A:$C, 3, 0), VLOOKUP(L2418&amp;"", 'CND List'!$A:$C, 3, 0)), 0)=0,
    IF(A2418="KBB", "-", ""),
    IFERROR(VLOOKUP(L2418, 'CND List'!$A:$C, 3, 0), VLOOKUP(L2418&amp;"", 'CND List'!$A:$C, 3, 0))
   ),
   IFERROR(VLOOKUP(L2418, List!D:J, 7, 0), VLOOKUP(L2418&amp;"", List!D:J, 7, 0))
  )
 )
)</f>
        <v>on hold</v>
      </c>
      <c r="C2418" s="66" t="str">
        <f t="shared" si="38"/>
        <v>on hold</v>
      </c>
      <c r="D2418" s="67" t="str">
        <f ca="1">IF(C2418="Local Scrap","Closed",IFERROR(IF(A2418="kgb","Closed",IF(MID(C2418,5,1)="Q","Closed",LOOKUP(TODAY()-W2418, {0,31,91,181,366}, {"0-30天","31-90天","91-180天","181-365天","365天以上"}))), LOOKUP(TODAY()-Z2418, {0,31,91,181,366}, {"0-30天","31-90天","91-180天","181-365天","365天以上"})))</f>
        <v>91-180天</v>
      </c>
      <c r="E2418" s="67" t="str" cm="1">
        <f t="array" ref="E2418">IF(A2418&lt;&gt;"kbb", "", IF(IFERROR(VALUE(V2418), 0)=MAX(INDEX(($A$2:$A$4929="kbb")*($L$2:$L$4929=L2418)*IFERROR(VALUE($V$2:$V$4929), 0), 0)), "最新", "歷史重複"))</f>
        <v/>
      </c>
      <c r="F2418" t="s">
        <v>10531</v>
      </c>
      <c r="G2418" t="s">
        <v>29</v>
      </c>
      <c r="H2418" t="s">
        <v>30</v>
      </c>
      <c r="I2418" t="s">
        <v>6154</v>
      </c>
      <c r="J2418" t="s">
        <v>10532</v>
      </c>
      <c r="K2418" t="s">
        <v>10533</v>
      </c>
      <c r="L2418" t="s">
        <v>10739</v>
      </c>
      <c r="M2418" t="s">
        <v>1725</v>
      </c>
      <c r="N2418" t="s">
        <v>1391</v>
      </c>
      <c r="O2418" t="s">
        <v>37</v>
      </c>
      <c r="P2418" t="s">
        <v>10739</v>
      </c>
      <c r="Q2418" t="s">
        <v>2309</v>
      </c>
      <c r="R2418" t="s">
        <v>1881</v>
      </c>
      <c r="S2418" t="s">
        <v>10536</v>
      </c>
      <c r="T2418" t="s">
        <v>37</v>
      </c>
      <c r="U2418" t="s">
        <v>37</v>
      </c>
      <c r="V2418" t="s">
        <v>37</v>
      </c>
      <c r="W2418" t="s">
        <v>37</v>
      </c>
      <c r="X2418" t="s">
        <v>37</v>
      </c>
      <c r="Y2418" t="s">
        <v>37</v>
      </c>
      <c r="Z2418" t="s">
        <v>10740</v>
      </c>
      <c r="AA2418" t="s">
        <v>44</v>
      </c>
      <c r="AB2418" t="s">
        <v>44</v>
      </c>
      <c r="AC2418" t="s">
        <v>45</v>
      </c>
      <c r="AD2418" t="s">
        <v>1302</v>
      </c>
      <c r="AE2418" t="s">
        <v>37</v>
      </c>
      <c r="AF2418" t="s">
        <v>37</v>
      </c>
      <c r="AG2418" t="s">
        <v>37</v>
      </c>
      <c r="AH2418" t="s">
        <v>37</v>
      </c>
      <c r="AI2418" t="s">
        <v>37</v>
      </c>
    </row>
    <row r="2419" spans="1:35" ht="16.850000000000001" customHeight="1">
      <c r="A2419" s="65" t="str">
        <f>IF(L2419="","",IF(COUNTIF(Wip!K:K,L2419)=0,IF(W2419="","KGB","KBB"),IF(AND(_xlfn.IFNA(VLOOKUP(L2419,Wip!K:M,3,0),"")="Y",Q2419="MTCAPPLYCONF"),"On Hold",IF(W2419="","KGB","KBB"))))</f>
        <v>On Hold</v>
      </c>
      <c r="B2419" s="65" t="str">
        <f>IF(A2419="on hold", "on hold",
 IF(A2419="KGB", "Standard Shipment",
  IF(IFERROR(IFERROR(VLOOKUP(L2419, List!D:J, 7, 0), VLOOKUP(L2419&amp;"", List!D:J, 7, 0)), 0)=0,
   IF(IFERROR(IFERROR(VLOOKUP(L2419, 'CND List'!$A:$C, 3, 0), VLOOKUP(L2419&amp;"", 'CND List'!$A:$C, 3, 0)), 0)=0,
    IF(A2419="KBB", "-", ""),
    IFERROR(VLOOKUP(L2419, 'CND List'!$A:$C, 3, 0), VLOOKUP(L2419&amp;"", 'CND List'!$A:$C, 3, 0))
   ),
   IFERROR(VLOOKUP(L2419, List!D:J, 7, 0), VLOOKUP(L2419&amp;"", List!D:J, 7, 0))
  )
 )
)</f>
        <v>on hold</v>
      </c>
      <c r="C2419" s="66" t="str">
        <f t="shared" si="38"/>
        <v>on hold</v>
      </c>
      <c r="D2419" s="67" t="str">
        <f ca="1">IF(C2419="Local Scrap","Closed",IFERROR(IF(A2419="kgb","Closed",IF(MID(C2419,5,1)="Q","Closed",LOOKUP(TODAY()-W2419, {0,31,91,181,366}, {"0-30天","31-90天","91-180天","181-365天","365天以上"}))), LOOKUP(TODAY()-Z2419, {0,31,91,181,366}, {"0-30天","31-90天","91-180天","181-365天","365天以上"})))</f>
        <v>91-180天</v>
      </c>
      <c r="E2419" s="67" t="str" cm="1">
        <f t="array" ref="E2419">IF(A2419&lt;&gt;"kbb", "", IF(IFERROR(VALUE(V2419), 0)=MAX(INDEX(($A$2:$A$4929="kbb")*($L$2:$L$4929=L2419)*IFERROR(VALUE($V$2:$V$4929), 0), 0)), "最新", "歷史重複"))</f>
        <v/>
      </c>
      <c r="F2419" t="s">
        <v>10531</v>
      </c>
      <c r="G2419" t="s">
        <v>29</v>
      </c>
      <c r="H2419" t="s">
        <v>30</v>
      </c>
      <c r="I2419" t="s">
        <v>6154</v>
      </c>
      <c r="J2419" t="s">
        <v>10532</v>
      </c>
      <c r="K2419" t="s">
        <v>10533</v>
      </c>
      <c r="L2419" t="s">
        <v>10741</v>
      </c>
      <c r="M2419" t="s">
        <v>2367</v>
      </c>
      <c r="N2419" t="s">
        <v>2087</v>
      </c>
      <c r="O2419" t="s">
        <v>37</v>
      </c>
      <c r="P2419" t="s">
        <v>10741</v>
      </c>
      <c r="Q2419" t="s">
        <v>2309</v>
      </c>
      <c r="R2419" t="s">
        <v>1881</v>
      </c>
      <c r="S2419" t="s">
        <v>10536</v>
      </c>
      <c r="T2419" t="s">
        <v>37</v>
      </c>
      <c r="U2419" t="s">
        <v>37</v>
      </c>
      <c r="V2419" t="s">
        <v>37</v>
      </c>
      <c r="W2419" t="s">
        <v>37</v>
      </c>
      <c r="X2419" t="s">
        <v>37</v>
      </c>
      <c r="Y2419" t="s">
        <v>37</v>
      </c>
      <c r="Z2419" t="s">
        <v>10742</v>
      </c>
      <c r="AA2419" t="s">
        <v>44</v>
      </c>
      <c r="AB2419" t="s">
        <v>44</v>
      </c>
      <c r="AC2419" t="s">
        <v>45</v>
      </c>
      <c r="AD2419" t="s">
        <v>1847</v>
      </c>
      <c r="AE2419" t="s">
        <v>37</v>
      </c>
      <c r="AF2419" t="s">
        <v>37</v>
      </c>
      <c r="AG2419" t="s">
        <v>37</v>
      </c>
      <c r="AH2419" t="s">
        <v>37</v>
      </c>
      <c r="AI2419" t="s">
        <v>37</v>
      </c>
    </row>
    <row r="2420" spans="1:35" ht="16.850000000000001" customHeight="1">
      <c r="A2420" s="65" t="str">
        <f>IF(L2420="","",IF(COUNTIF(Wip!K:K,L2420)=0,IF(W2420="","KGB","KBB"),IF(AND(_xlfn.IFNA(VLOOKUP(L2420,Wip!K:M,3,0),"")="Y",Q2420="MTCAPPLYCONF"),"On Hold",IF(W2420="","KGB","KBB"))))</f>
        <v>KGB</v>
      </c>
      <c r="B2420" s="65" t="str">
        <f>IF(A2420="on hold", "on hold",
 IF(A2420="KGB", "Standard Shipment",
  IF(IFERROR(IFERROR(VLOOKUP(L2420, List!D:J, 7, 0), VLOOKUP(L2420&amp;"", List!D:J, 7, 0)), 0)=0,
   IF(IFERROR(IFERROR(VLOOKUP(L2420, 'CND List'!$A:$C, 3, 0), VLOOKUP(L2420&amp;"", 'CND List'!$A:$C, 3, 0)), 0)=0,
    IF(A2420="KBB", "-", ""),
    IFERROR(VLOOKUP(L2420, 'CND List'!$A:$C, 3, 0), VLOOKUP(L2420&amp;"", 'CND List'!$A:$C, 3, 0))
   ),
   IFERROR(VLOOKUP(L2420, List!D:J, 7, 0), VLOOKUP(L2420&amp;"", List!D:J, 7, 0))
  )
 )
)</f>
        <v>Standard Shipment</v>
      </c>
      <c r="C2420" s="66" t="str">
        <f t="shared" si="38"/>
        <v>Standard Shipment</v>
      </c>
      <c r="D2420" s="67" t="str">
        <f ca="1">IF(C2420="Local Scrap","Closed",IFERROR(IF(A2420="kgb","Closed",IF(MID(C2420,5,1)="Q","Closed",LOOKUP(TODAY()-W2420, {0,31,91,181,366}, {"0-30天","31-90天","91-180天","181-365天","365天以上"}))), LOOKUP(TODAY()-Z2420, {0,31,91,181,366}, {"0-30天","31-90天","91-180天","181-365天","365天以上"})))</f>
        <v>Closed</v>
      </c>
      <c r="E2420" s="67" t="str" cm="1">
        <f t="array" ref="E2420">IF(A2420&lt;&gt;"kbb", "", IF(IFERROR(VALUE(V2420), 0)=MAX(INDEX(($A$2:$A$4929="kbb")*($L$2:$L$4929=L2420)*IFERROR(VALUE($V$2:$V$4929), 0), 0)), "最新", "歷史重複"))</f>
        <v/>
      </c>
      <c r="F2420" t="s">
        <v>10531</v>
      </c>
      <c r="G2420" t="s">
        <v>29</v>
      </c>
      <c r="H2420" t="s">
        <v>30</v>
      </c>
      <c r="I2420" t="s">
        <v>6154</v>
      </c>
      <c r="J2420" t="s">
        <v>10532</v>
      </c>
      <c r="K2420" t="s">
        <v>10533</v>
      </c>
      <c r="L2420" t="s">
        <v>10743</v>
      </c>
      <c r="M2420" t="s">
        <v>9438</v>
      </c>
      <c r="N2420" t="s">
        <v>1391</v>
      </c>
      <c r="O2420" t="s">
        <v>37</v>
      </c>
      <c r="P2420" t="s">
        <v>10744</v>
      </c>
      <c r="Q2420" t="s">
        <v>38</v>
      </c>
      <c r="R2420" t="s">
        <v>1881</v>
      </c>
      <c r="S2420" t="s">
        <v>10745</v>
      </c>
      <c r="T2420" t="s">
        <v>10746</v>
      </c>
      <c r="U2420" t="s">
        <v>10551</v>
      </c>
      <c r="V2420" t="s">
        <v>10551</v>
      </c>
      <c r="W2420" t="s">
        <v>37</v>
      </c>
      <c r="X2420" t="s">
        <v>37</v>
      </c>
      <c r="Y2420" t="s">
        <v>37</v>
      </c>
      <c r="Z2420" t="s">
        <v>10747</v>
      </c>
      <c r="AA2420" t="s">
        <v>44</v>
      </c>
      <c r="AB2420" t="s">
        <v>44</v>
      </c>
      <c r="AC2420" t="s">
        <v>45</v>
      </c>
      <c r="AD2420" t="s">
        <v>1302</v>
      </c>
      <c r="AE2420" t="s">
        <v>10553</v>
      </c>
      <c r="AF2420" t="s">
        <v>48</v>
      </c>
      <c r="AG2420">
        <v>622501</v>
      </c>
      <c r="AH2420">
        <v>6</v>
      </c>
      <c r="AI2420">
        <v>6</v>
      </c>
    </row>
    <row r="2421" spans="1:35" ht="16.850000000000001" customHeight="1">
      <c r="A2421" s="65" t="str">
        <f>IF(L2421="","",IF(COUNTIF(Wip!K:K,L2421)=0,IF(W2421="","KGB","KBB"),IF(AND(_xlfn.IFNA(VLOOKUP(L2421,Wip!K:M,3,0),"")="Y",Q2421="MTCAPPLYCONF"),"On Hold",IF(W2421="","KGB","KBB"))))</f>
        <v>KGB</v>
      </c>
      <c r="B2421" s="65" t="str">
        <f>IF(A2421="on hold", "on hold",
 IF(A2421="KGB", "Standard Shipment",
  IF(IFERROR(IFERROR(VLOOKUP(L2421, List!D:J, 7, 0), VLOOKUP(L2421&amp;"", List!D:J, 7, 0)), 0)=0,
   IF(IFERROR(IFERROR(VLOOKUP(L2421, 'CND List'!$A:$C, 3, 0), VLOOKUP(L2421&amp;"", 'CND List'!$A:$C, 3, 0)), 0)=0,
    IF(A2421="KBB", "-", ""),
    IFERROR(VLOOKUP(L2421, 'CND List'!$A:$C, 3, 0), VLOOKUP(L2421&amp;"", 'CND List'!$A:$C, 3, 0))
   ),
   IFERROR(VLOOKUP(L2421, List!D:J, 7, 0), VLOOKUP(L2421&amp;"", List!D:J, 7, 0))
  )
 )
)</f>
        <v>Standard Shipment</v>
      </c>
      <c r="C2421" s="66" t="str">
        <f t="shared" si="38"/>
        <v>Standard Shipment</v>
      </c>
      <c r="D2421" s="67" t="str">
        <f ca="1">IF(C2421="Local Scrap","Closed",IFERROR(IF(A2421="kgb","Closed",IF(MID(C2421,5,1)="Q","Closed",LOOKUP(TODAY()-W2421, {0,31,91,181,366}, {"0-30天","31-90天","91-180天","181-365天","365天以上"}))), LOOKUP(TODAY()-Z2421, {0,31,91,181,366}, {"0-30天","31-90天","91-180天","181-365天","365天以上"})))</f>
        <v>Closed</v>
      </c>
      <c r="E2421" s="67" t="str" cm="1">
        <f t="array" ref="E2421">IF(A2421&lt;&gt;"kbb", "", IF(IFERROR(VALUE(V2421), 0)=MAX(INDEX(($A$2:$A$4929="kbb")*($L$2:$L$4929=L2421)*IFERROR(VALUE($V$2:$V$4929), 0), 0)), "最新", "歷史重複"))</f>
        <v/>
      </c>
      <c r="F2421" t="s">
        <v>10531</v>
      </c>
      <c r="G2421" t="s">
        <v>29</v>
      </c>
      <c r="H2421" t="s">
        <v>30</v>
      </c>
      <c r="I2421" t="s">
        <v>6154</v>
      </c>
      <c r="J2421" t="s">
        <v>10532</v>
      </c>
      <c r="K2421" t="s">
        <v>10533</v>
      </c>
      <c r="L2421" t="s">
        <v>10748</v>
      </c>
      <c r="M2421" t="s">
        <v>1248</v>
      </c>
      <c r="N2421" t="s">
        <v>1249</v>
      </c>
      <c r="O2421" t="s">
        <v>37</v>
      </c>
      <c r="P2421" t="s">
        <v>10749</v>
      </c>
      <c r="Q2421" t="s">
        <v>38</v>
      </c>
      <c r="R2421" t="s">
        <v>1881</v>
      </c>
      <c r="S2421" t="s">
        <v>10609</v>
      </c>
      <c r="T2421" t="s">
        <v>10750</v>
      </c>
      <c r="U2421" t="s">
        <v>9198</v>
      </c>
      <c r="V2421" t="s">
        <v>9198</v>
      </c>
      <c r="W2421" t="s">
        <v>37</v>
      </c>
      <c r="X2421" t="s">
        <v>37</v>
      </c>
      <c r="Y2421" t="s">
        <v>37</v>
      </c>
      <c r="Z2421" t="s">
        <v>10751</v>
      </c>
      <c r="AA2421" t="s">
        <v>44</v>
      </c>
      <c r="AB2421" t="s">
        <v>44</v>
      </c>
      <c r="AC2421" t="s">
        <v>45</v>
      </c>
      <c r="AD2421" t="s">
        <v>1257</v>
      </c>
      <c r="AE2421" t="s">
        <v>9200</v>
      </c>
      <c r="AF2421" t="s">
        <v>2122</v>
      </c>
      <c r="AG2421">
        <v>622501</v>
      </c>
      <c r="AH2421">
        <v>6.9</v>
      </c>
      <c r="AI2421">
        <v>6.9</v>
      </c>
    </row>
    <row r="2422" spans="1:35" ht="16.850000000000001" customHeight="1">
      <c r="A2422" s="65" t="str">
        <f>IF(L2422="","",IF(COUNTIF(Wip!K:K,L2422)=0,IF(W2422="","KGB","KBB"),IF(AND(_xlfn.IFNA(VLOOKUP(L2422,Wip!K:M,3,0),"")="Y",Q2422="MTCAPPLYCONF"),"On Hold",IF(W2422="","KGB","KBB"))))</f>
        <v>KGB</v>
      </c>
      <c r="B2422" s="65" t="str">
        <f>IF(A2422="on hold", "on hold",
 IF(A2422="KGB", "Standard Shipment",
  IF(IFERROR(IFERROR(VLOOKUP(L2422, List!D:J, 7, 0), VLOOKUP(L2422&amp;"", List!D:J, 7, 0)), 0)=0,
   IF(IFERROR(IFERROR(VLOOKUP(L2422, 'CND List'!$A:$C, 3, 0), VLOOKUP(L2422&amp;"", 'CND List'!$A:$C, 3, 0)), 0)=0,
    IF(A2422="KBB", "-", ""),
    IFERROR(VLOOKUP(L2422, 'CND List'!$A:$C, 3, 0), VLOOKUP(L2422&amp;"", 'CND List'!$A:$C, 3, 0))
   ),
   IFERROR(VLOOKUP(L2422, List!D:J, 7, 0), VLOOKUP(L2422&amp;"", List!D:J, 7, 0))
  )
 )
)</f>
        <v>Standard Shipment</v>
      </c>
      <c r="C2422" s="66" t="str">
        <f t="shared" si="38"/>
        <v>Standard Shipment</v>
      </c>
      <c r="D2422" s="67" t="str">
        <f ca="1">IF(C2422="Local Scrap","Closed",IFERROR(IF(A2422="kgb","Closed",IF(MID(C2422,5,1)="Q","Closed",LOOKUP(TODAY()-W2422, {0,31,91,181,366}, {"0-30天","31-90天","91-180天","181-365天","365天以上"}))), LOOKUP(TODAY()-Z2422, {0,31,91,181,366}, {"0-30天","31-90天","91-180天","181-365天","365天以上"})))</f>
        <v>Closed</v>
      </c>
      <c r="E2422" s="67" t="str" cm="1">
        <f t="array" ref="E2422">IF(A2422&lt;&gt;"kbb", "", IF(IFERROR(VALUE(V2422), 0)=MAX(INDEX(($A$2:$A$4929="kbb")*($L$2:$L$4929=L2422)*IFERROR(VALUE($V$2:$V$4929), 0), 0)), "最新", "歷史重複"))</f>
        <v/>
      </c>
      <c r="F2422" t="s">
        <v>10531</v>
      </c>
      <c r="G2422" t="s">
        <v>29</v>
      </c>
      <c r="H2422" t="s">
        <v>30</v>
      </c>
      <c r="I2422" t="s">
        <v>6154</v>
      </c>
      <c r="J2422" t="s">
        <v>10532</v>
      </c>
      <c r="K2422" t="s">
        <v>10533</v>
      </c>
      <c r="L2422" t="s">
        <v>10752</v>
      </c>
      <c r="M2422" t="s">
        <v>1390</v>
      </c>
      <c r="N2422" t="s">
        <v>1391</v>
      </c>
      <c r="O2422" t="s">
        <v>37</v>
      </c>
      <c r="P2422" t="s">
        <v>10753</v>
      </c>
      <c r="Q2422" t="s">
        <v>38</v>
      </c>
      <c r="R2422" t="s">
        <v>1881</v>
      </c>
      <c r="S2422" t="s">
        <v>10609</v>
      </c>
      <c r="T2422" t="s">
        <v>10754</v>
      </c>
      <c r="U2422" t="s">
        <v>9159</v>
      </c>
      <c r="V2422" t="s">
        <v>9159</v>
      </c>
      <c r="W2422" t="s">
        <v>37</v>
      </c>
      <c r="X2422" t="s">
        <v>37</v>
      </c>
      <c r="Y2422" t="s">
        <v>37</v>
      </c>
      <c r="Z2422" t="s">
        <v>10755</v>
      </c>
      <c r="AA2422" t="s">
        <v>44</v>
      </c>
      <c r="AB2422" t="s">
        <v>44</v>
      </c>
      <c r="AC2422" t="s">
        <v>45</v>
      </c>
      <c r="AD2422" t="s">
        <v>1302</v>
      </c>
      <c r="AE2422" t="s">
        <v>9161</v>
      </c>
      <c r="AF2422" t="s">
        <v>2220</v>
      </c>
      <c r="AG2422">
        <v>622491</v>
      </c>
      <c r="AH2422">
        <v>6</v>
      </c>
      <c r="AI2422">
        <v>6</v>
      </c>
    </row>
    <row r="2423" spans="1:35" ht="16.850000000000001" customHeight="1">
      <c r="A2423" s="65" t="str">
        <f>IF(L2423="","",IF(COUNTIF(Wip!K:K,L2423)=0,IF(W2423="","KGB","KBB"),IF(AND(_xlfn.IFNA(VLOOKUP(L2423,Wip!K:M,3,0),"")="Y",Q2423="MTCAPPLYCONF"),"On Hold",IF(W2423="","KGB","KBB"))))</f>
        <v>KGB</v>
      </c>
      <c r="B2423" s="65" t="str">
        <f>IF(A2423="on hold", "on hold",
 IF(A2423="KGB", "Standard Shipment",
  IF(IFERROR(IFERROR(VLOOKUP(L2423, List!D:J, 7, 0), VLOOKUP(L2423&amp;"", List!D:J, 7, 0)), 0)=0,
   IF(IFERROR(IFERROR(VLOOKUP(L2423, 'CND List'!$A:$C, 3, 0), VLOOKUP(L2423&amp;"", 'CND List'!$A:$C, 3, 0)), 0)=0,
    IF(A2423="KBB", "-", ""),
    IFERROR(VLOOKUP(L2423, 'CND List'!$A:$C, 3, 0), VLOOKUP(L2423&amp;"", 'CND List'!$A:$C, 3, 0))
   ),
   IFERROR(VLOOKUP(L2423, List!D:J, 7, 0), VLOOKUP(L2423&amp;"", List!D:J, 7, 0))
  )
 )
)</f>
        <v>Standard Shipment</v>
      </c>
      <c r="C2423" s="66" t="str">
        <f t="shared" si="38"/>
        <v>Standard Shipment</v>
      </c>
      <c r="D2423" s="67" t="str">
        <f ca="1">IF(C2423="Local Scrap","Closed",IFERROR(IF(A2423="kgb","Closed",IF(MID(C2423,5,1)="Q","Closed",LOOKUP(TODAY()-W2423, {0,31,91,181,366}, {"0-30天","31-90天","91-180天","181-365天","365天以上"}))), LOOKUP(TODAY()-Z2423, {0,31,91,181,366}, {"0-30天","31-90天","91-180天","181-365天","365天以上"})))</f>
        <v>Closed</v>
      </c>
      <c r="E2423" s="67" t="str" cm="1">
        <f t="array" ref="E2423">IF(A2423&lt;&gt;"kbb", "", IF(IFERROR(VALUE(V2423), 0)=MAX(INDEX(($A$2:$A$4929="kbb")*($L$2:$L$4929=L2423)*IFERROR(VALUE($V$2:$V$4929), 0), 0)), "最新", "歷史重複"))</f>
        <v/>
      </c>
      <c r="F2423" t="s">
        <v>10756</v>
      </c>
      <c r="G2423" t="s">
        <v>29</v>
      </c>
      <c r="H2423" t="s">
        <v>30</v>
      </c>
      <c r="I2423" t="s">
        <v>6154</v>
      </c>
      <c r="J2423" t="s">
        <v>10757</v>
      </c>
      <c r="K2423" t="s">
        <v>10758</v>
      </c>
      <c r="L2423" t="s">
        <v>10759</v>
      </c>
      <c r="M2423" t="s">
        <v>1376</v>
      </c>
      <c r="N2423" t="s">
        <v>1283</v>
      </c>
      <c r="O2423" t="s">
        <v>37</v>
      </c>
      <c r="P2423" t="s">
        <v>10760</v>
      </c>
      <c r="Q2423" t="s">
        <v>38</v>
      </c>
      <c r="R2423" t="s">
        <v>1881</v>
      </c>
      <c r="S2423" t="s">
        <v>10761</v>
      </c>
      <c r="T2423" t="s">
        <v>10762</v>
      </c>
      <c r="U2423" t="s">
        <v>10551</v>
      </c>
      <c r="V2423" t="s">
        <v>10551</v>
      </c>
      <c r="W2423" t="s">
        <v>37</v>
      </c>
      <c r="X2423" t="s">
        <v>37</v>
      </c>
      <c r="Y2423" t="s">
        <v>37</v>
      </c>
      <c r="Z2423" t="s">
        <v>10763</v>
      </c>
      <c r="AA2423" t="s">
        <v>44</v>
      </c>
      <c r="AB2423" t="s">
        <v>44</v>
      </c>
      <c r="AC2423" t="s">
        <v>45</v>
      </c>
      <c r="AD2423" t="s">
        <v>1288</v>
      </c>
      <c r="AE2423" t="s">
        <v>9200</v>
      </c>
      <c r="AF2423" t="s">
        <v>2526</v>
      </c>
      <c r="AG2423">
        <v>622501</v>
      </c>
      <c r="AH2423">
        <v>7.5</v>
      </c>
      <c r="AI2423">
        <v>7.5</v>
      </c>
    </row>
    <row r="2424" spans="1:35" ht="16.850000000000001" customHeight="1">
      <c r="A2424" s="65" t="str">
        <f>IF(L2424="","",IF(COUNTIF(Wip!K:K,L2424)=0,IF(W2424="","KGB","KBB"),IF(AND(_xlfn.IFNA(VLOOKUP(L2424,Wip!K:M,3,0),"")="Y",Q2424="MTCAPPLYCONF"),"On Hold",IF(W2424="","KGB","KBB"))))</f>
        <v>KGB</v>
      </c>
      <c r="B2424" s="65" t="str">
        <f>IF(A2424="on hold", "on hold",
 IF(A2424="KGB", "Standard Shipment",
  IF(IFERROR(IFERROR(VLOOKUP(L2424, List!D:J, 7, 0), VLOOKUP(L2424&amp;"", List!D:J, 7, 0)), 0)=0,
   IF(IFERROR(IFERROR(VLOOKUP(L2424, 'CND List'!$A:$C, 3, 0), VLOOKUP(L2424&amp;"", 'CND List'!$A:$C, 3, 0)), 0)=0,
    IF(A2424="KBB", "-", ""),
    IFERROR(VLOOKUP(L2424, 'CND List'!$A:$C, 3, 0), VLOOKUP(L2424&amp;"", 'CND List'!$A:$C, 3, 0))
   ),
   IFERROR(VLOOKUP(L2424, List!D:J, 7, 0), VLOOKUP(L2424&amp;"", List!D:J, 7, 0))
  )
 )
)</f>
        <v>Standard Shipment</v>
      </c>
      <c r="C2424" s="66" t="str">
        <f t="shared" si="38"/>
        <v>Standard Shipment</v>
      </c>
      <c r="D2424" s="67" t="str">
        <f ca="1">IF(C2424="Local Scrap","Closed",IFERROR(IF(A2424="kgb","Closed",IF(MID(C2424,5,1)="Q","Closed",LOOKUP(TODAY()-W2424, {0,31,91,181,366}, {"0-30天","31-90天","91-180天","181-365天","365天以上"}))), LOOKUP(TODAY()-Z2424, {0,31,91,181,366}, {"0-30天","31-90天","91-180天","181-365天","365天以上"})))</f>
        <v>Closed</v>
      </c>
      <c r="E2424" s="67" t="str" cm="1">
        <f t="array" ref="E2424">IF(A2424&lt;&gt;"kbb", "", IF(IFERROR(VALUE(V2424), 0)=MAX(INDEX(($A$2:$A$4929="kbb")*($L$2:$L$4929=L2424)*IFERROR(VALUE($V$2:$V$4929), 0), 0)), "最新", "歷史重複"))</f>
        <v/>
      </c>
      <c r="F2424" t="s">
        <v>10756</v>
      </c>
      <c r="G2424" t="s">
        <v>29</v>
      </c>
      <c r="H2424" t="s">
        <v>30</v>
      </c>
      <c r="I2424" t="s">
        <v>6154</v>
      </c>
      <c r="J2424" t="s">
        <v>10757</v>
      </c>
      <c r="K2424" t="s">
        <v>10758</v>
      </c>
      <c r="L2424" t="s">
        <v>10764</v>
      </c>
      <c r="M2424" t="s">
        <v>1376</v>
      </c>
      <c r="N2424" t="s">
        <v>1283</v>
      </c>
      <c r="O2424" t="s">
        <v>37</v>
      </c>
      <c r="P2424" t="s">
        <v>10765</v>
      </c>
      <c r="Q2424" t="s">
        <v>38</v>
      </c>
      <c r="R2424" t="s">
        <v>1881</v>
      </c>
      <c r="S2424" t="s">
        <v>10761</v>
      </c>
      <c r="T2424" t="s">
        <v>10766</v>
      </c>
      <c r="U2424" t="s">
        <v>10551</v>
      </c>
      <c r="V2424" t="s">
        <v>10551</v>
      </c>
      <c r="W2424" t="s">
        <v>37</v>
      </c>
      <c r="X2424" t="s">
        <v>37</v>
      </c>
      <c r="Y2424" t="s">
        <v>37</v>
      </c>
      <c r="Z2424" t="s">
        <v>10767</v>
      </c>
      <c r="AA2424" t="s">
        <v>44</v>
      </c>
      <c r="AB2424" t="s">
        <v>44</v>
      </c>
      <c r="AC2424" t="s">
        <v>45</v>
      </c>
      <c r="AD2424" t="s">
        <v>1288</v>
      </c>
      <c r="AE2424" t="s">
        <v>9200</v>
      </c>
      <c r="AF2424" t="s">
        <v>2526</v>
      </c>
      <c r="AG2424">
        <v>622501</v>
      </c>
      <c r="AH2424">
        <v>7.5</v>
      </c>
      <c r="AI2424">
        <v>7.5</v>
      </c>
    </row>
    <row r="2425" spans="1:35" ht="16.850000000000001" customHeight="1">
      <c r="A2425" s="65" t="str">
        <f>IF(L2425="","",IF(COUNTIF(Wip!K:K,L2425)=0,IF(W2425="","KGB","KBB"),IF(AND(_xlfn.IFNA(VLOOKUP(L2425,Wip!K:M,3,0),"")="Y",Q2425="MTCAPPLYCONF"),"On Hold",IF(W2425="","KGB","KBB"))))</f>
        <v>KGB</v>
      </c>
      <c r="B2425" s="65" t="str">
        <f>IF(A2425="on hold", "on hold",
 IF(A2425="KGB", "Standard Shipment",
  IF(IFERROR(IFERROR(VLOOKUP(L2425, List!D:J, 7, 0), VLOOKUP(L2425&amp;"", List!D:J, 7, 0)), 0)=0,
   IF(IFERROR(IFERROR(VLOOKUP(L2425, 'CND List'!$A:$C, 3, 0), VLOOKUP(L2425&amp;"", 'CND List'!$A:$C, 3, 0)), 0)=0,
    IF(A2425="KBB", "-", ""),
    IFERROR(VLOOKUP(L2425, 'CND List'!$A:$C, 3, 0), VLOOKUP(L2425&amp;"", 'CND List'!$A:$C, 3, 0))
   ),
   IFERROR(VLOOKUP(L2425, List!D:J, 7, 0), VLOOKUP(L2425&amp;"", List!D:J, 7, 0))
  )
 )
)</f>
        <v>Standard Shipment</v>
      </c>
      <c r="C2425" s="66" t="str">
        <f t="shared" si="38"/>
        <v>Standard Shipment</v>
      </c>
      <c r="D2425" s="67" t="str">
        <f ca="1">IF(C2425="Local Scrap","Closed",IFERROR(IF(A2425="kgb","Closed",IF(MID(C2425,5,1)="Q","Closed",LOOKUP(TODAY()-W2425, {0,31,91,181,366}, {"0-30天","31-90天","91-180天","181-365天","365天以上"}))), LOOKUP(TODAY()-Z2425, {0,31,91,181,366}, {"0-30天","31-90天","91-180天","181-365天","365天以上"})))</f>
        <v>Closed</v>
      </c>
      <c r="E2425" s="67" t="str" cm="1">
        <f t="array" ref="E2425">IF(A2425&lt;&gt;"kbb", "", IF(IFERROR(VALUE(V2425), 0)=MAX(INDEX(($A$2:$A$4929="kbb")*($L$2:$L$4929=L2425)*IFERROR(VALUE($V$2:$V$4929), 0), 0)), "最新", "歷史重複"))</f>
        <v/>
      </c>
      <c r="F2425" t="s">
        <v>10756</v>
      </c>
      <c r="G2425" t="s">
        <v>29</v>
      </c>
      <c r="H2425" t="s">
        <v>30</v>
      </c>
      <c r="I2425" t="s">
        <v>6154</v>
      </c>
      <c r="J2425" t="s">
        <v>10757</v>
      </c>
      <c r="K2425" t="s">
        <v>10758</v>
      </c>
      <c r="L2425" t="s">
        <v>10768</v>
      </c>
      <c r="M2425" t="s">
        <v>2703</v>
      </c>
      <c r="N2425" t="s">
        <v>1249</v>
      </c>
      <c r="O2425" t="s">
        <v>37</v>
      </c>
      <c r="P2425" t="s">
        <v>10769</v>
      </c>
      <c r="Q2425" t="s">
        <v>38</v>
      </c>
      <c r="R2425" t="s">
        <v>1881</v>
      </c>
      <c r="S2425" t="s">
        <v>10761</v>
      </c>
      <c r="T2425" t="s">
        <v>10770</v>
      </c>
      <c r="U2425" t="s">
        <v>10551</v>
      </c>
      <c r="V2425" t="s">
        <v>10551</v>
      </c>
      <c r="W2425" t="s">
        <v>37</v>
      </c>
      <c r="X2425" t="s">
        <v>37</v>
      </c>
      <c r="Y2425" t="s">
        <v>37</v>
      </c>
      <c r="Z2425" t="s">
        <v>10771</v>
      </c>
      <c r="AA2425" t="s">
        <v>44</v>
      </c>
      <c r="AB2425" t="s">
        <v>44</v>
      </c>
      <c r="AC2425" t="s">
        <v>45</v>
      </c>
      <c r="AD2425" t="s">
        <v>1257</v>
      </c>
      <c r="AE2425" t="s">
        <v>10553</v>
      </c>
      <c r="AF2425" t="s">
        <v>1730</v>
      </c>
      <c r="AG2425">
        <v>622501</v>
      </c>
      <c r="AH2425">
        <v>6.8</v>
      </c>
      <c r="AI2425">
        <v>6.8</v>
      </c>
    </row>
    <row r="2426" spans="1:35" ht="16.850000000000001" customHeight="1">
      <c r="A2426" s="65" t="str">
        <f>IF(L2426="","",IF(COUNTIF(Wip!K:K,L2426)=0,IF(W2426="","KGB","KBB"),IF(AND(_xlfn.IFNA(VLOOKUP(L2426,Wip!K:M,3,0),"")="Y",Q2426="MTCAPPLYCONF"),"On Hold",IF(W2426="","KGB","KBB"))))</f>
        <v>On Hold</v>
      </c>
      <c r="B2426" s="65" t="str">
        <f>IF(A2426="on hold", "on hold",
 IF(A2426="KGB", "Standard Shipment",
  IF(IFERROR(IFERROR(VLOOKUP(L2426, List!D:J, 7, 0), VLOOKUP(L2426&amp;"", List!D:J, 7, 0)), 0)=0,
   IF(IFERROR(IFERROR(VLOOKUP(L2426, 'CND List'!$A:$C, 3, 0), VLOOKUP(L2426&amp;"", 'CND List'!$A:$C, 3, 0)), 0)=0,
    IF(A2426="KBB", "-", ""),
    IFERROR(VLOOKUP(L2426, 'CND List'!$A:$C, 3, 0), VLOOKUP(L2426&amp;"", 'CND List'!$A:$C, 3, 0))
   ),
   IFERROR(VLOOKUP(L2426, List!D:J, 7, 0), VLOOKUP(L2426&amp;"", List!D:J, 7, 0))
  )
 )
)</f>
        <v>on hold</v>
      </c>
      <c r="C2426" s="66" t="str">
        <f t="shared" si="38"/>
        <v>on hold</v>
      </c>
      <c r="D2426" s="67" t="str">
        <f ca="1">IF(C2426="Local Scrap","Closed",IFERROR(IF(A2426="kgb","Closed",IF(MID(C2426,5,1)="Q","Closed",LOOKUP(TODAY()-W2426, {0,31,91,181,366}, {"0-30天","31-90天","91-180天","181-365天","365天以上"}))), LOOKUP(TODAY()-Z2426, {0,31,91,181,366}, {"0-30天","31-90天","91-180天","181-365天","365天以上"})))</f>
        <v>91-180天</v>
      </c>
      <c r="E2426" s="67" t="str" cm="1">
        <f t="array" ref="E2426">IF(A2426&lt;&gt;"kbb", "", IF(IFERROR(VALUE(V2426), 0)=MAX(INDEX(($A$2:$A$4929="kbb")*($L$2:$L$4929=L2426)*IFERROR(VALUE($V$2:$V$4929), 0), 0)), "最新", "歷史重複"))</f>
        <v/>
      </c>
      <c r="F2426" t="s">
        <v>10756</v>
      </c>
      <c r="G2426" t="s">
        <v>29</v>
      </c>
      <c r="H2426" t="s">
        <v>30</v>
      </c>
      <c r="I2426" t="s">
        <v>6154</v>
      </c>
      <c r="J2426" t="s">
        <v>10757</v>
      </c>
      <c r="K2426" t="s">
        <v>10758</v>
      </c>
      <c r="L2426" t="s">
        <v>10772</v>
      </c>
      <c r="M2426" t="s">
        <v>2703</v>
      </c>
      <c r="N2426" t="s">
        <v>1249</v>
      </c>
      <c r="O2426" t="s">
        <v>37</v>
      </c>
      <c r="P2426" t="s">
        <v>10772</v>
      </c>
      <c r="Q2426" t="s">
        <v>2309</v>
      </c>
      <c r="R2426" t="s">
        <v>1881</v>
      </c>
      <c r="S2426" t="s">
        <v>10761</v>
      </c>
      <c r="T2426" t="s">
        <v>37</v>
      </c>
      <c r="U2426" t="s">
        <v>37</v>
      </c>
      <c r="V2426" t="s">
        <v>37</v>
      </c>
      <c r="W2426" t="s">
        <v>37</v>
      </c>
      <c r="X2426" t="s">
        <v>37</v>
      </c>
      <c r="Y2426" t="s">
        <v>37</v>
      </c>
      <c r="Z2426" t="s">
        <v>10773</v>
      </c>
      <c r="AA2426" t="s">
        <v>44</v>
      </c>
      <c r="AB2426" t="s">
        <v>44</v>
      </c>
      <c r="AC2426" t="s">
        <v>45</v>
      </c>
      <c r="AD2426" t="s">
        <v>1257</v>
      </c>
      <c r="AE2426" t="s">
        <v>37</v>
      </c>
      <c r="AF2426" t="s">
        <v>37</v>
      </c>
      <c r="AG2426" t="s">
        <v>37</v>
      </c>
      <c r="AH2426" t="s">
        <v>37</v>
      </c>
      <c r="AI2426" t="s">
        <v>37</v>
      </c>
    </row>
    <row r="2427" spans="1:35" ht="16.850000000000001" customHeight="1">
      <c r="A2427" s="65" t="str">
        <f>IF(L2427="","",IF(COUNTIF(Wip!K:K,L2427)=0,IF(W2427="","KGB","KBB"),IF(AND(_xlfn.IFNA(VLOOKUP(L2427,Wip!K:M,3,0),"")="Y",Q2427="MTCAPPLYCONF"),"On Hold",IF(W2427="","KGB","KBB"))))</f>
        <v>KGB</v>
      </c>
      <c r="B2427" s="65" t="str">
        <f>IF(A2427="on hold", "on hold",
 IF(A2427="KGB", "Standard Shipment",
  IF(IFERROR(IFERROR(VLOOKUP(L2427, List!D:J, 7, 0), VLOOKUP(L2427&amp;"", List!D:J, 7, 0)), 0)=0,
   IF(IFERROR(IFERROR(VLOOKUP(L2427, 'CND List'!$A:$C, 3, 0), VLOOKUP(L2427&amp;"", 'CND List'!$A:$C, 3, 0)), 0)=0,
    IF(A2427="KBB", "-", ""),
    IFERROR(VLOOKUP(L2427, 'CND List'!$A:$C, 3, 0), VLOOKUP(L2427&amp;"", 'CND List'!$A:$C, 3, 0))
   ),
   IFERROR(VLOOKUP(L2427, List!D:J, 7, 0), VLOOKUP(L2427&amp;"", List!D:J, 7, 0))
  )
 )
)</f>
        <v>Standard Shipment</v>
      </c>
      <c r="C2427" s="66" t="str">
        <f t="shared" ref="C2427:C2490" si="39">IF(A2427="on hold", "on hold", IF(B2427="on hold", "wait for return customer", IF(B2427="CND Sceond Pass", "Standard Shipment", IF(AND(A2427="kgb", OR(B2427="-", B2427="", B2427="#N/A")), "Standard Shipment", IF(AND(A2427="kbb", OR(B2427="-", B2427="", B2427="#N/A")), "wait for return customer", IF(OR(B2427="Local Scrap", B2427="SBF to be notified", B2427="VRAM is pending RTV", B2427="BU未結案"), B2427, IF(OR(B2427="scrap結案", B2427="良品結案", LEFT(B2427,2)="sc", LEFT(B2427,2)="良品"), "CND結案", IF(ISNUMBER(B2427), YEAR(B2427) &amp; "Q" &amp; INT((MONTH(B2427)+2)/3), IF(ISERROR(DATEVALUE(TEXT(B2427,"yyyy/mm/dd"))), IF(ISNA(B2427), "#N/A", B2427), YEAR(DATEVALUE(TEXT(B2427,"yyyy/mm/dd"))) &amp; "Q" &amp; INT((MONTH(DATEVALUE(TEXT(B2427,"yyyy/mm/dd")))+2)/3))))))))))</f>
        <v>Standard Shipment</v>
      </c>
      <c r="D2427" s="67" t="str">
        <f ca="1">IF(C2427="Local Scrap","Closed",IFERROR(IF(A2427="kgb","Closed",IF(MID(C2427,5,1)="Q","Closed",LOOKUP(TODAY()-W2427, {0,31,91,181,366}, {"0-30天","31-90天","91-180天","181-365天","365天以上"}))), LOOKUP(TODAY()-Z2427, {0,31,91,181,366}, {"0-30天","31-90天","91-180天","181-365天","365天以上"})))</f>
        <v>Closed</v>
      </c>
      <c r="E2427" s="67" t="str" cm="1">
        <f t="array" ref="E2427">IF(A2427&lt;&gt;"kbb", "", IF(IFERROR(VALUE(V2427), 0)=MAX(INDEX(($A$2:$A$4929="kbb")*($L$2:$L$4929=L2427)*IFERROR(VALUE($V$2:$V$4929), 0), 0)), "最新", "歷史重複"))</f>
        <v/>
      </c>
      <c r="F2427" t="s">
        <v>10756</v>
      </c>
      <c r="G2427" t="s">
        <v>29</v>
      </c>
      <c r="H2427" t="s">
        <v>30</v>
      </c>
      <c r="I2427" t="s">
        <v>6154</v>
      </c>
      <c r="J2427" t="s">
        <v>10757</v>
      </c>
      <c r="K2427" t="s">
        <v>10758</v>
      </c>
      <c r="L2427" t="s">
        <v>10774</v>
      </c>
      <c r="M2427" t="s">
        <v>2703</v>
      </c>
      <c r="N2427" t="s">
        <v>1249</v>
      </c>
      <c r="O2427" t="s">
        <v>37</v>
      </c>
      <c r="P2427" t="s">
        <v>10775</v>
      </c>
      <c r="Q2427" t="s">
        <v>38</v>
      </c>
      <c r="R2427" t="s">
        <v>1881</v>
      </c>
      <c r="S2427" t="s">
        <v>10761</v>
      </c>
      <c r="T2427" t="s">
        <v>10776</v>
      </c>
      <c r="U2427" t="s">
        <v>10551</v>
      </c>
      <c r="V2427" t="s">
        <v>10551</v>
      </c>
      <c r="W2427" t="s">
        <v>37</v>
      </c>
      <c r="X2427" t="s">
        <v>37</v>
      </c>
      <c r="Y2427" t="s">
        <v>37</v>
      </c>
      <c r="Z2427" t="s">
        <v>10777</v>
      </c>
      <c r="AA2427" t="s">
        <v>44</v>
      </c>
      <c r="AB2427" t="s">
        <v>44</v>
      </c>
      <c r="AC2427" t="s">
        <v>45</v>
      </c>
      <c r="AD2427" t="s">
        <v>1257</v>
      </c>
      <c r="AE2427" t="s">
        <v>10553</v>
      </c>
      <c r="AF2427" t="s">
        <v>1918</v>
      </c>
      <c r="AG2427">
        <v>622501</v>
      </c>
      <c r="AH2427">
        <v>6.8</v>
      </c>
      <c r="AI2427">
        <v>6.8</v>
      </c>
    </row>
    <row r="2428" spans="1:35" ht="16.850000000000001" customHeight="1">
      <c r="A2428" s="65" t="str">
        <f>IF(L2428="","",IF(COUNTIF(Wip!K:K,L2428)=0,IF(W2428="","KGB","KBB"),IF(AND(_xlfn.IFNA(VLOOKUP(L2428,Wip!K:M,3,0),"")="Y",Q2428="MTCAPPLYCONF"),"On Hold",IF(W2428="","KGB","KBB"))))</f>
        <v>KGB</v>
      </c>
      <c r="B2428" s="65" t="str">
        <f>IF(A2428="on hold", "on hold",
 IF(A2428="KGB", "Standard Shipment",
  IF(IFERROR(IFERROR(VLOOKUP(L2428, List!D:J, 7, 0), VLOOKUP(L2428&amp;"", List!D:J, 7, 0)), 0)=0,
   IF(IFERROR(IFERROR(VLOOKUP(L2428, 'CND List'!$A:$C, 3, 0), VLOOKUP(L2428&amp;"", 'CND List'!$A:$C, 3, 0)), 0)=0,
    IF(A2428="KBB", "-", ""),
    IFERROR(VLOOKUP(L2428, 'CND List'!$A:$C, 3, 0), VLOOKUP(L2428&amp;"", 'CND List'!$A:$C, 3, 0))
   ),
   IFERROR(VLOOKUP(L2428, List!D:J, 7, 0), VLOOKUP(L2428&amp;"", List!D:J, 7, 0))
  )
 )
)</f>
        <v>Standard Shipment</v>
      </c>
      <c r="C2428" s="66" t="str">
        <f t="shared" si="39"/>
        <v>Standard Shipment</v>
      </c>
      <c r="D2428" s="67" t="str">
        <f ca="1">IF(C2428="Local Scrap","Closed",IFERROR(IF(A2428="kgb","Closed",IF(MID(C2428,5,1)="Q","Closed",LOOKUP(TODAY()-W2428, {0,31,91,181,366}, {"0-30天","31-90天","91-180天","181-365天","365天以上"}))), LOOKUP(TODAY()-Z2428, {0,31,91,181,366}, {"0-30天","31-90天","91-180天","181-365天","365天以上"})))</f>
        <v>Closed</v>
      </c>
      <c r="E2428" s="67" t="str" cm="1">
        <f t="array" ref="E2428">IF(A2428&lt;&gt;"kbb", "", IF(IFERROR(VALUE(V2428), 0)=MAX(INDEX(($A$2:$A$4929="kbb")*($L$2:$L$4929=L2428)*IFERROR(VALUE($V$2:$V$4929), 0), 0)), "最新", "歷史重複"))</f>
        <v/>
      </c>
      <c r="F2428" t="s">
        <v>10756</v>
      </c>
      <c r="G2428" t="s">
        <v>29</v>
      </c>
      <c r="H2428" t="s">
        <v>30</v>
      </c>
      <c r="I2428" t="s">
        <v>6154</v>
      </c>
      <c r="J2428" t="s">
        <v>10757</v>
      </c>
      <c r="K2428" t="s">
        <v>10758</v>
      </c>
      <c r="L2428" t="s">
        <v>10778</v>
      </c>
      <c r="M2428" t="s">
        <v>2703</v>
      </c>
      <c r="N2428" t="s">
        <v>1249</v>
      </c>
      <c r="O2428" t="s">
        <v>37</v>
      </c>
      <c r="P2428" t="s">
        <v>10779</v>
      </c>
      <c r="Q2428" t="s">
        <v>38</v>
      </c>
      <c r="R2428" t="s">
        <v>1881</v>
      </c>
      <c r="S2428" t="s">
        <v>10761</v>
      </c>
      <c r="T2428" t="s">
        <v>10780</v>
      </c>
      <c r="U2428" t="s">
        <v>10551</v>
      </c>
      <c r="V2428" t="s">
        <v>10551</v>
      </c>
      <c r="W2428" t="s">
        <v>37</v>
      </c>
      <c r="X2428" t="s">
        <v>37</v>
      </c>
      <c r="Y2428" t="s">
        <v>37</v>
      </c>
      <c r="Z2428" t="s">
        <v>10781</v>
      </c>
      <c r="AA2428" t="s">
        <v>44</v>
      </c>
      <c r="AB2428" t="s">
        <v>44</v>
      </c>
      <c r="AC2428" t="s">
        <v>45</v>
      </c>
      <c r="AD2428" t="s">
        <v>1257</v>
      </c>
      <c r="AE2428" t="s">
        <v>10553</v>
      </c>
      <c r="AF2428" t="s">
        <v>1730</v>
      </c>
      <c r="AG2428">
        <v>622501</v>
      </c>
      <c r="AH2428">
        <v>6.8</v>
      </c>
      <c r="AI2428">
        <v>6.8</v>
      </c>
    </row>
    <row r="2429" spans="1:35" ht="16.850000000000001" customHeight="1">
      <c r="A2429" s="65" t="str">
        <f>IF(L2429="","",IF(COUNTIF(Wip!K:K,L2429)=0,IF(W2429="","KGB","KBB"),IF(AND(_xlfn.IFNA(VLOOKUP(L2429,Wip!K:M,3,0),"")="Y",Q2429="MTCAPPLYCONF"),"On Hold",IF(W2429="","KGB","KBB"))))</f>
        <v>KGB</v>
      </c>
      <c r="B2429" s="65" t="str">
        <f>IF(A2429="on hold", "on hold",
 IF(A2429="KGB", "Standard Shipment",
  IF(IFERROR(IFERROR(VLOOKUP(L2429, List!D:J, 7, 0), VLOOKUP(L2429&amp;"", List!D:J, 7, 0)), 0)=0,
   IF(IFERROR(IFERROR(VLOOKUP(L2429, 'CND List'!$A:$C, 3, 0), VLOOKUP(L2429&amp;"", 'CND List'!$A:$C, 3, 0)), 0)=0,
    IF(A2429="KBB", "-", ""),
    IFERROR(VLOOKUP(L2429, 'CND List'!$A:$C, 3, 0), VLOOKUP(L2429&amp;"", 'CND List'!$A:$C, 3, 0))
   ),
   IFERROR(VLOOKUP(L2429, List!D:J, 7, 0), VLOOKUP(L2429&amp;"", List!D:J, 7, 0))
  )
 )
)</f>
        <v>Standard Shipment</v>
      </c>
      <c r="C2429" s="66" t="str">
        <f t="shared" si="39"/>
        <v>Standard Shipment</v>
      </c>
      <c r="D2429" s="67" t="str">
        <f ca="1">IF(C2429="Local Scrap","Closed",IFERROR(IF(A2429="kgb","Closed",IF(MID(C2429,5,1)="Q","Closed",LOOKUP(TODAY()-W2429, {0,31,91,181,366}, {"0-30天","31-90天","91-180天","181-365天","365天以上"}))), LOOKUP(TODAY()-Z2429, {0,31,91,181,366}, {"0-30天","31-90天","91-180天","181-365天","365天以上"})))</f>
        <v>Closed</v>
      </c>
      <c r="E2429" s="67" t="str" cm="1">
        <f t="array" ref="E2429">IF(A2429&lt;&gt;"kbb", "", IF(IFERROR(VALUE(V2429), 0)=MAX(INDEX(($A$2:$A$4929="kbb")*($L$2:$L$4929=L2429)*IFERROR(VALUE($V$2:$V$4929), 0), 0)), "最新", "歷史重複"))</f>
        <v/>
      </c>
      <c r="F2429" t="s">
        <v>10756</v>
      </c>
      <c r="G2429" t="s">
        <v>29</v>
      </c>
      <c r="H2429" t="s">
        <v>30</v>
      </c>
      <c r="I2429" t="s">
        <v>6154</v>
      </c>
      <c r="J2429" t="s">
        <v>10757</v>
      </c>
      <c r="K2429" t="s">
        <v>10758</v>
      </c>
      <c r="L2429" t="s">
        <v>10782</v>
      </c>
      <c r="M2429" t="s">
        <v>1248</v>
      </c>
      <c r="N2429" t="s">
        <v>1249</v>
      </c>
      <c r="O2429" t="s">
        <v>37</v>
      </c>
      <c r="P2429" t="s">
        <v>10783</v>
      </c>
      <c r="Q2429" t="s">
        <v>38</v>
      </c>
      <c r="R2429" t="s">
        <v>1881</v>
      </c>
      <c r="S2429" t="s">
        <v>10761</v>
      </c>
      <c r="T2429" t="s">
        <v>10784</v>
      </c>
      <c r="U2429" t="s">
        <v>10551</v>
      </c>
      <c r="V2429" t="s">
        <v>10551</v>
      </c>
      <c r="W2429" t="s">
        <v>37</v>
      </c>
      <c r="X2429" t="s">
        <v>37</v>
      </c>
      <c r="Y2429" t="s">
        <v>37</v>
      </c>
      <c r="Z2429" t="s">
        <v>10785</v>
      </c>
      <c r="AA2429" t="s">
        <v>44</v>
      </c>
      <c r="AB2429" t="s">
        <v>44</v>
      </c>
      <c r="AC2429" t="s">
        <v>45</v>
      </c>
      <c r="AD2429" t="s">
        <v>1257</v>
      </c>
      <c r="AE2429" t="s">
        <v>9200</v>
      </c>
      <c r="AF2429" t="s">
        <v>1918</v>
      </c>
      <c r="AG2429">
        <v>622501</v>
      </c>
      <c r="AH2429">
        <v>6.8</v>
      </c>
      <c r="AI2429">
        <v>6.8</v>
      </c>
    </row>
    <row r="2430" spans="1:35" ht="16.850000000000001" customHeight="1">
      <c r="A2430" s="65" t="str">
        <f>IF(L2430="","",IF(COUNTIF(Wip!K:K,L2430)=0,IF(W2430="","KGB","KBB"),IF(AND(_xlfn.IFNA(VLOOKUP(L2430,Wip!K:M,3,0),"")="Y",Q2430="MTCAPPLYCONF"),"On Hold",IF(W2430="","KGB","KBB"))))</f>
        <v>KGB</v>
      </c>
      <c r="B2430" s="65" t="str">
        <f>IF(A2430="on hold", "on hold",
 IF(A2430="KGB", "Standard Shipment",
  IF(IFERROR(IFERROR(VLOOKUP(L2430, List!D:J, 7, 0), VLOOKUP(L2430&amp;"", List!D:J, 7, 0)), 0)=0,
   IF(IFERROR(IFERROR(VLOOKUP(L2430, 'CND List'!$A:$C, 3, 0), VLOOKUP(L2430&amp;"", 'CND List'!$A:$C, 3, 0)), 0)=0,
    IF(A2430="KBB", "-", ""),
    IFERROR(VLOOKUP(L2430, 'CND List'!$A:$C, 3, 0), VLOOKUP(L2430&amp;"", 'CND List'!$A:$C, 3, 0))
   ),
   IFERROR(VLOOKUP(L2430, List!D:J, 7, 0), VLOOKUP(L2430&amp;"", List!D:J, 7, 0))
  )
 )
)</f>
        <v>Standard Shipment</v>
      </c>
      <c r="C2430" s="66" t="str">
        <f t="shared" si="39"/>
        <v>Standard Shipment</v>
      </c>
      <c r="D2430" s="67" t="str">
        <f ca="1">IF(C2430="Local Scrap","Closed",IFERROR(IF(A2430="kgb","Closed",IF(MID(C2430,5,1)="Q","Closed",LOOKUP(TODAY()-W2430, {0,31,91,181,366}, {"0-30天","31-90天","91-180天","181-365天","365天以上"}))), LOOKUP(TODAY()-Z2430, {0,31,91,181,366}, {"0-30天","31-90天","91-180天","181-365天","365天以上"})))</f>
        <v>Closed</v>
      </c>
      <c r="E2430" s="67" t="str" cm="1">
        <f t="array" ref="E2430">IF(A2430&lt;&gt;"kbb", "", IF(IFERROR(VALUE(V2430), 0)=MAX(INDEX(($A$2:$A$4929="kbb")*($L$2:$L$4929=L2430)*IFERROR(VALUE($V$2:$V$4929), 0), 0)), "最新", "歷史重複"))</f>
        <v/>
      </c>
      <c r="F2430" t="s">
        <v>10756</v>
      </c>
      <c r="G2430" t="s">
        <v>29</v>
      </c>
      <c r="H2430" t="s">
        <v>30</v>
      </c>
      <c r="I2430" t="s">
        <v>6154</v>
      </c>
      <c r="J2430" t="s">
        <v>10757</v>
      </c>
      <c r="K2430" t="s">
        <v>10758</v>
      </c>
      <c r="L2430" t="s">
        <v>10786</v>
      </c>
      <c r="M2430" t="s">
        <v>9945</v>
      </c>
      <c r="N2430" t="s">
        <v>2450</v>
      </c>
      <c r="O2430" t="s">
        <v>37</v>
      </c>
      <c r="P2430" t="s">
        <v>10787</v>
      </c>
      <c r="Q2430" t="s">
        <v>38</v>
      </c>
      <c r="R2430" t="s">
        <v>1881</v>
      </c>
      <c r="S2430" t="s">
        <v>10761</v>
      </c>
      <c r="T2430" t="s">
        <v>10788</v>
      </c>
      <c r="U2430" t="s">
        <v>10082</v>
      </c>
      <c r="V2430" t="s">
        <v>10082</v>
      </c>
      <c r="W2430" t="s">
        <v>37</v>
      </c>
      <c r="X2430" t="s">
        <v>37</v>
      </c>
      <c r="Y2430" t="s">
        <v>37</v>
      </c>
      <c r="Z2430" t="s">
        <v>10789</v>
      </c>
      <c r="AA2430" t="s">
        <v>44</v>
      </c>
      <c r="AB2430" t="s">
        <v>44</v>
      </c>
      <c r="AC2430" t="s">
        <v>45</v>
      </c>
      <c r="AD2430" t="s">
        <v>1302</v>
      </c>
      <c r="AE2430" t="s">
        <v>10084</v>
      </c>
      <c r="AF2430" t="s">
        <v>48</v>
      </c>
      <c r="AG2430">
        <v>622536</v>
      </c>
      <c r="AH2430">
        <v>6.4</v>
      </c>
      <c r="AI2430">
        <v>6.4</v>
      </c>
    </row>
    <row r="2431" spans="1:35" ht="16.850000000000001" customHeight="1">
      <c r="A2431" s="65" t="str">
        <f>IF(L2431="","",IF(COUNTIF(Wip!K:K,L2431)=0,IF(W2431="","KGB","KBB"),IF(AND(_xlfn.IFNA(VLOOKUP(L2431,Wip!K:M,3,0),"")="Y",Q2431="MTCAPPLYCONF"),"On Hold",IF(W2431="","KGB","KBB"))))</f>
        <v>KGB</v>
      </c>
      <c r="B2431" s="65" t="str">
        <f>IF(A2431="on hold", "on hold",
 IF(A2431="KGB", "Standard Shipment",
  IF(IFERROR(IFERROR(VLOOKUP(L2431, List!D:J, 7, 0), VLOOKUP(L2431&amp;"", List!D:J, 7, 0)), 0)=0,
   IF(IFERROR(IFERROR(VLOOKUP(L2431, 'CND List'!$A:$C, 3, 0), VLOOKUP(L2431&amp;"", 'CND List'!$A:$C, 3, 0)), 0)=0,
    IF(A2431="KBB", "-", ""),
    IFERROR(VLOOKUP(L2431, 'CND List'!$A:$C, 3, 0), VLOOKUP(L2431&amp;"", 'CND List'!$A:$C, 3, 0))
   ),
   IFERROR(VLOOKUP(L2431, List!D:J, 7, 0), VLOOKUP(L2431&amp;"", List!D:J, 7, 0))
  )
 )
)</f>
        <v>Standard Shipment</v>
      </c>
      <c r="C2431" s="66" t="str">
        <f t="shared" si="39"/>
        <v>Standard Shipment</v>
      </c>
      <c r="D2431" s="67" t="str">
        <f ca="1">IF(C2431="Local Scrap","Closed",IFERROR(IF(A2431="kgb","Closed",IF(MID(C2431,5,1)="Q","Closed",LOOKUP(TODAY()-W2431, {0,31,91,181,366}, {"0-30天","31-90天","91-180天","181-365天","365天以上"}))), LOOKUP(TODAY()-Z2431, {0,31,91,181,366}, {"0-30天","31-90天","91-180天","181-365天","365天以上"})))</f>
        <v>Closed</v>
      </c>
      <c r="E2431" s="67" t="str" cm="1">
        <f t="array" ref="E2431">IF(A2431&lt;&gt;"kbb", "", IF(IFERROR(VALUE(V2431), 0)=MAX(INDEX(($A$2:$A$4929="kbb")*($L$2:$L$4929=L2431)*IFERROR(VALUE($V$2:$V$4929), 0), 0)), "最新", "歷史重複"))</f>
        <v/>
      </c>
      <c r="F2431" t="s">
        <v>10756</v>
      </c>
      <c r="G2431" t="s">
        <v>29</v>
      </c>
      <c r="H2431" t="s">
        <v>30</v>
      </c>
      <c r="I2431" t="s">
        <v>6154</v>
      </c>
      <c r="J2431" t="s">
        <v>10757</v>
      </c>
      <c r="K2431" t="s">
        <v>10758</v>
      </c>
      <c r="L2431" t="s">
        <v>10790</v>
      </c>
      <c r="M2431" t="s">
        <v>2054</v>
      </c>
      <c r="N2431" t="s">
        <v>2055</v>
      </c>
      <c r="O2431" t="s">
        <v>37</v>
      </c>
      <c r="P2431" t="s">
        <v>10791</v>
      </c>
      <c r="Q2431" t="s">
        <v>38</v>
      </c>
      <c r="R2431" t="s">
        <v>53</v>
      </c>
      <c r="S2431" t="s">
        <v>10761</v>
      </c>
      <c r="T2431" t="s">
        <v>10792</v>
      </c>
      <c r="U2431" t="s">
        <v>10793</v>
      </c>
      <c r="V2431" t="s">
        <v>10793</v>
      </c>
      <c r="W2431" t="s">
        <v>37</v>
      </c>
      <c r="X2431" t="s">
        <v>37</v>
      </c>
      <c r="Y2431" t="s">
        <v>37</v>
      </c>
      <c r="Z2431" t="s">
        <v>10794</v>
      </c>
      <c r="AA2431" t="s">
        <v>44</v>
      </c>
      <c r="AB2431" t="s">
        <v>44</v>
      </c>
      <c r="AC2431" t="s">
        <v>45</v>
      </c>
      <c r="AD2431" t="s">
        <v>1288</v>
      </c>
      <c r="AE2431" t="s">
        <v>10795</v>
      </c>
      <c r="AF2431" t="s">
        <v>1918</v>
      </c>
      <c r="AG2431">
        <v>622599</v>
      </c>
      <c r="AH2431">
        <v>5.6</v>
      </c>
      <c r="AI2431">
        <v>5.6</v>
      </c>
    </row>
    <row r="2432" spans="1:35" ht="16.850000000000001" customHeight="1">
      <c r="A2432" s="65" t="str">
        <f>IF(L2432="","",IF(COUNTIF(Wip!K:K,L2432)=0,IF(W2432="","KGB","KBB"),IF(AND(_xlfn.IFNA(VLOOKUP(L2432,Wip!K:M,3,0),"")="Y",Q2432="MTCAPPLYCONF"),"On Hold",IF(W2432="","KGB","KBB"))))</f>
        <v>KBB</v>
      </c>
      <c r="B2432" s="65">
        <f>IF(A2432="on hold", "on hold",
 IF(A2432="KGB", "Standard Shipment",
  IF(IFERROR(IFERROR(VLOOKUP(L2432, List!D:J, 7, 0), VLOOKUP(L2432&amp;"", List!D:J, 7, 0)), 0)=0,
   IF(IFERROR(IFERROR(VLOOKUP(L2432, 'CND List'!$A:$C, 3, 0), VLOOKUP(L2432&amp;"", 'CND List'!$A:$C, 3, 0)), 0)=0,
    IF(A2432="KBB", "-", ""),
    IFERROR(VLOOKUP(L2432, 'CND List'!$A:$C, 3, 0), VLOOKUP(L2432&amp;"", 'CND List'!$A:$C, 3, 0))
   ),
   IFERROR(VLOOKUP(L2432, List!D:J, 7, 0), VLOOKUP(L2432&amp;"", List!D:J, 7, 0))
  )
 )
)</f>
        <v>46281</v>
      </c>
      <c r="C2432" s="66" t="str">
        <f t="shared" si="39"/>
        <v>2026Q3</v>
      </c>
      <c r="D2432" s="67" t="str">
        <f ca="1">IF(C2432="Local Scrap","Closed",IFERROR(IF(A2432="kgb","Closed",IF(MID(C2432,5,1)="Q","Closed",LOOKUP(TODAY()-W2432, {0,31,91,181,366}, {"0-30天","31-90天","91-180天","181-365天","365天以上"}))), LOOKUP(TODAY()-Z2432, {0,31,91,181,366}, {"0-30天","31-90天","91-180天","181-365天","365天以上"})))</f>
        <v>Closed</v>
      </c>
      <c r="E2432" s="67" t="str" cm="1">
        <f t="array" ref="E2432">IF(A2432&lt;&gt;"kbb", "", IF(IFERROR(VALUE(V2432), 0)=MAX(INDEX(($A$2:$A$4929="kbb")*($L$2:$L$4929=L2432)*IFERROR(VALUE($V$2:$V$4929), 0), 0)), "最新", "歷史重複"))</f>
        <v>最新</v>
      </c>
      <c r="F2432" t="s">
        <v>10756</v>
      </c>
      <c r="G2432" t="s">
        <v>29</v>
      </c>
      <c r="H2432" t="s">
        <v>30</v>
      </c>
      <c r="I2432" t="s">
        <v>6154</v>
      </c>
      <c r="J2432" t="s">
        <v>10757</v>
      </c>
      <c r="K2432" t="s">
        <v>10758</v>
      </c>
      <c r="L2432" t="s">
        <v>10796</v>
      </c>
      <c r="M2432" t="s">
        <v>2054</v>
      </c>
      <c r="N2432" t="s">
        <v>2055</v>
      </c>
      <c r="O2432" t="s">
        <v>37</v>
      </c>
      <c r="P2432" t="s">
        <v>10796</v>
      </c>
      <c r="Q2432" t="s">
        <v>38</v>
      </c>
      <c r="R2432" t="s">
        <v>1881</v>
      </c>
      <c r="S2432" t="s">
        <v>10761</v>
      </c>
      <c r="T2432" t="s">
        <v>37</v>
      </c>
      <c r="U2432" t="s">
        <v>37</v>
      </c>
      <c r="V2432" t="s">
        <v>10797</v>
      </c>
      <c r="W2432" t="s">
        <v>692</v>
      </c>
      <c r="X2432" t="s">
        <v>114</v>
      </c>
      <c r="Y2432" t="s">
        <v>10798</v>
      </c>
      <c r="Z2432" t="s">
        <v>10799</v>
      </c>
      <c r="AA2432" t="s">
        <v>44</v>
      </c>
      <c r="AB2432" t="s">
        <v>44</v>
      </c>
      <c r="AC2432" t="s">
        <v>117</v>
      </c>
      <c r="AD2432" t="s">
        <v>1288</v>
      </c>
      <c r="AE2432" t="s">
        <v>37</v>
      </c>
      <c r="AF2432" t="s">
        <v>37</v>
      </c>
      <c r="AG2432" t="s">
        <v>37</v>
      </c>
      <c r="AH2432" t="s">
        <v>37</v>
      </c>
      <c r="AI2432" t="s">
        <v>37</v>
      </c>
    </row>
    <row r="2433" spans="1:35" ht="16.850000000000001" customHeight="1">
      <c r="A2433" s="65" t="str">
        <f>IF(L2433="","",IF(COUNTIF(Wip!K:K,L2433)=0,IF(W2433="","KGB","KBB"),IF(AND(_xlfn.IFNA(VLOOKUP(L2433,Wip!K:M,3,0),"")="Y",Q2433="MTCAPPLYCONF"),"On Hold",IF(W2433="","KGB","KBB"))))</f>
        <v>KGB</v>
      </c>
      <c r="B2433" s="65" t="str">
        <f>IF(A2433="on hold", "on hold",
 IF(A2433="KGB", "Standard Shipment",
  IF(IFERROR(IFERROR(VLOOKUP(L2433, List!D:J, 7, 0), VLOOKUP(L2433&amp;"", List!D:J, 7, 0)), 0)=0,
   IF(IFERROR(IFERROR(VLOOKUP(L2433, 'CND List'!$A:$C, 3, 0), VLOOKUP(L2433&amp;"", 'CND List'!$A:$C, 3, 0)), 0)=0,
    IF(A2433="KBB", "-", ""),
    IFERROR(VLOOKUP(L2433, 'CND List'!$A:$C, 3, 0), VLOOKUP(L2433&amp;"", 'CND List'!$A:$C, 3, 0))
   ),
   IFERROR(VLOOKUP(L2433, List!D:J, 7, 0), VLOOKUP(L2433&amp;"", List!D:J, 7, 0))
  )
 )
)</f>
        <v>Standard Shipment</v>
      </c>
      <c r="C2433" s="66" t="str">
        <f t="shared" si="39"/>
        <v>Standard Shipment</v>
      </c>
      <c r="D2433" s="67" t="str">
        <f ca="1">IF(C2433="Local Scrap","Closed",IFERROR(IF(A2433="kgb","Closed",IF(MID(C2433,5,1)="Q","Closed",LOOKUP(TODAY()-W2433, {0,31,91,181,366}, {"0-30天","31-90天","91-180天","181-365天","365天以上"}))), LOOKUP(TODAY()-Z2433, {0,31,91,181,366}, {"0-30天","31-90天","91-180天","181-365天","365天以上"})))</f>
        <v>Closed</v>
      </c>
      <c r="E2433" s="67" t="str" cm="1">
        <f t="array" ref="E2433">IF(A2433&lt;&gt;"kbb", "", IF(IFERROR(VALUE(V2433), 0)=MAX(INDEX(($A$2:$A$4929="kbb")*($L$2:$L$4929=L2433)*IFERROR(VALUE($V$2:$V$4929), 0), 0)), "最新", "歷史重複"))</f>
        <v/>
      </c>
      <c r="F2433" t="s">
        <v>10756</v>
      </c>
      <c r="G2433" t="s">
        <v>29</v>
      </c>
      <c r="H2433" t="s">
        <v>30</v>
      </c>
      <c r="I2433" t="s">
        <v>6154</v>
      </c>
      <c r="J2433" t="s">
        <v>10757</v>
      </c>
      <c r="K2433" t="s">
        <v>10758</v>
      </c>
      <c r="L2433" t="s">
        <v>10800</v>
      </c>
      <c r="M2433" t="s">
        <v>1248</v>
      </c>
      <c r="N2433" t="s">
        <v>1249</v>
      </c>
      <c r="O2433" t="s">
        <v>37</v>
      </c>
      <c r="P2433" t="s">
        <v>10801</v>
      </c>
      <c r="Q2433" t="s">
        <v>38</v>
      </c>
      <c r="R2433" t="s">
        <v>1881</v>
      </c>
      <c r="S2433" t="s">
        <v>10761</v>
      </c>
      <c r="T2433" t="s">
        <v>10802</v>
      </c>
      <c r="U2433" t="s">
        <v>10551</v>
      </c>
      <c r="V2433" t="s">
        <v>10551</v>
      </c>
      <c r="W2433" t="s">
        <v>37</v>
      </c>
      <c r="X2433" t="s">
        <v>37</v>
      </c>
      <c r="Y2433" t="s">
        <v>37</v>
      </c>
      <c r="Z2433" t="s">
        <v>10803</v>
      </c>
      <c r="AA2433" t="s">
        <v>44</v>
      </c>
      <c r="AB2433" t="s">
        <v>44</v>
      </c>
      <c r="AC2433" t="s">
        <v>45</v>
      </c>
      <c r="AD2433" t="s">
        <v>1257</v>
      </c>
      <c r="AE2433" t="s">
        <v>10553</v>
      </c>
      <c r="AF2433" t="s">
        <v>1730</v>
      </c>
      <c r="AG2433">
        <v>622501</v>
      </c>
      <c r="AH2433">
        <v>6.8</v>
      </c>
      <c r="AI2433">
        <v>6.8</v>
      </c>
    </row>
    <row r="2434" spans="1:35" ht="16.850000000000001" customHeight="1">
      <c r="A2434" s="65" t="str">
        <f>IF(L2434="","",IF(COUNTIF(Wip!K:K,L2434)=0,IF(W2434="","KGB","KBB"),IF(AND(_xlfn.IFNA(VLOOKUP(L2434,Wip!K:M,3,0),"")="Y",Q2434="MTCAPPLYCONF"),"On Hold",IF(W2434="","KGB","KBB"))))</f>
        <v>KGB</v>
      </c>
      <c r="B2434" s="65" t="str">
        <f>IF(A2434="on hold", "on hold",
 IF(A2434="KGB", "Standard Shipment",
  IF(IFERROR(IFERROR(VLOOKUP(L2434, List!D:J, 7, 0), VLOOKUP(L2434&amp;"", List!D:J, 7, 0)), 0)=0,
   IF(IFERROR(IFERROR(VLOOKUP(L2434, 'CND List'!$A:$C, 3, 0), VLOOKUP(L2434&amp;"", 'CND List'!$A:$C, 3, 0)), 0)=0,
    IF(A2434="KBB", "-", ""),
    IFERROR(VLOOKUP(L2434, 'CND List'!$A:$C, 3, 0), VLOOKUP(L2434&amp;"", 'CND List'!$A:$C, 3, 0))
   ),
   IFERROR(VLOOKUP(L2434, List!D:J, 7, 0), VLOOKUP(L2434&amp;"", List!D:J, 7, 0))
  )
 )
)</f>
        <v>Standard Shipment</v>
      </c>
      <c r="C2434" s="66" t="str">
        <f t="shared" si="39"/>
        <v>Standard Shipment</v>
      </c>
      <c r="D2434" s="67" t="str">
        <f ca="1">IF(C2434="Local Scrap","Closed",IFERROR(IF(A2434="kgb","Closed",IF(MID(C2434,5,1)="Q","Closed",LOOKUP(TODAY()-W2434, {0,31,91,181,366}, {"0-30天","31-90天","91-180天","181-365天","365天以上"}))), LOOKUP(TODAY()-Z2434, {0,31,91,181,366}, {"0-30天","31-90天","91-180天","181-365天","365天以上"})))</f>
        <v>Closed</v>
      </c>
      <c r="E2434" s="67" t="str" cm="1">
        <f t="array" ref="E2434">IF(A2434&lt;&gt;"kbb", "", IF(IFERROR(VALUE(V2434), 0)=MAX(INDEX(($A$2:$A$4929="kbb")*($L$2:$L$4929=L2434)*IFERROR(VALUE($V$2:$V$4929), 0), 0)), "最新", "歷史重複"))</f>
        <v/>
      </c>
      <c r="F2434" t="s">
        <v>10756</v>
      </c>
      <c r="G2434" t="s">
        <v>29</v>
      </c>
      <c r="H2434" t="s">
        <v>30</v>
      </c>
      <c r="I2434" t="s">
        <v>6154</v>
      </c>
      <c r="J2434" t="s">
        <v>10757</v>
      </c>
      <c r="K2434" t="s">
        <v>10758</v>
      </c>
      <c r="L2434" t="s">
        <v>10804</v>
      </c>
      <c r="M2434" t="s">
        <v>2703</v>
      </c>
      <c r="N2434" t="s">
        <v>1249</v>
      </c>
      <c r="O2434" t="s">
        <v>37</v>
      </c>
      <c r="P2434" t="s">
        <v>10805</v>
      </c>
      <c r="Q2434" t="s">
        <v>38</v>
      </c>
      <c r="R2434" t="s">
        <v>1881</v>
      </c>
      <c r="S2434" t="s">
        <v>10761</v>
      </c>
      <c r="T2434" t="s">
        <v>10806</v>
      </c>
      <c r="U2434" t="s">
        <v>9204</v>
      </c>
      <c r="V2434" t="s">
        <v>9204</v>
      </c>
      <c r="W2434" t="s">
        <v>37</v>
      </c>
      <c r="X2434" t="s">
        <v>37</v>
      </c>
      <c r="Y2434" t="s">
        <v>37</v>
      </c>
      <c r="Z2434" t="s">
        <v>10807</v>
      </c>
      <c r="AA2434" t="s">
        <v>44</v>
      </c>
      <c r="AB2434" t="s">
        <v>44</v>
      </c>
      <c r="AC2434" t="s">
        <v>45</v>
      </c>
      <c r="AD2434" t="s">
        <v>1257</v>
      </c>
      <c r="AE2434" t="s">
        <v>9206</v>
      </c>
      <c r="AF2434" t="s">
        <v>1730</v>
      </c>
      <c r="AG2434">
        <v>622522</v>
      </c>
      <c r="AH2434">
        <v>8.4</v>
      </c>
      <c r="AI2434">
        <v>8.4</v>
      </c>
    </row>
    <row r="2435" spans="1:35" ht="16.850000000000001" customHeight="1">
      <c r="A2435" s="65" t="str">
        <f>IF(L2435="","",IF(COUNTIF(Wip!K:K,L2435)=0,IF(W2435="","KGB","KBB"),IF(AND(_xlfn.IFNA(VLOOKUP(L2435,Wip!K:M,3,0),"")="Y",Q2435="MTCAPPLYCONF"),"On Hold",IF(W2435="","KGB","KBB"))))</f>
        <v>KGB</v>
      </c>
      <c r="B2435" s="65" t="str">
        <f>IF(A2435="on hold", "on hold",
 IF(A2435="KGB", "Standard Shipment",
  IF(IFERROR(IFERROR(VLOOKUP(L2435, List!D:J, 7, 0), VLOOKUP(L2435&amp;"", List!D:J, 7, 0)), 0)=0,
   IF(IFERROR(IFERROR(VLOOKUP(L2435, 'CND List'!$A:$C, 3, 0), VLOOKUP(L2435&amp;"", 'CND List'!$A:$C, 3, 0)), 0)=0,
    IF(A2435="KBB", "-", ""),
    IFERROR(VLOOKUP(L2435, 'CND List'!$A:$C, 3, 0), VLOOKUP(L2435&amp;"", 'CND List'!$A:$C, 3, 0))
   ),
   IFERROR(VLOOKUP(L2435, List!D:J, 7, 0), VLOOKUP(L2435&amp;"", List!D:J, 7, 0))
  )
 )
)</f>
        <v>Standard Shipment</v>
      </c>
      <c r="C2435" s="66" t="str">
        <f t="shared" si="39"/>
        <v>Standard Shipment</v>
      </c>
      <c r="D2435" s="67" t="str">
        <f ca="1">IF(C2435="Local Scrap","Closed",IFERROR(IF(A2435="kgb","Closed",IF(MID(C2435,5,1)="Q","Closed",LOOKUP(TODAY()-W2435, {0,31,91,181,366}, {"0-30天","31-90天","91-180天","181-365天","365天以上"}))), LOOKUP(TODAY()-Z2435, {0,31,91,181,366}, {"0-30天","31-90天","91-180天","181-365天","365天以上"})))</f>
        <v>Closed</v>
      </c>
      <c r="E2435" s="67" t="str" cm="1">
        <f t="array" ref="E2435">IF(A2435&lt;&gt;"kbb", "", IF(IFERROR(VALUE(V2435), 0)=MAX(INDEX(($A$2:$A$4929="kbb")*($L$2:$L$4929=L2435)*IFERROR(VALUE($V$2:$V$4929), 0), 0)), "最新", "歷史重複"))</f>
        <v/>
      </c>
      <c r="F2435" t="s">
        <v>10756</v>
      </c>
      <c r="G2435" t="s">
        <v>29</v>
      </c>
      <c r="H2435" t="s">
        <v>30</v>
      </c>
      <c r="I2435" t="s">
        <v>6154</v>
      </c>
      <c r="J2435" t="s">
        <v>10757</v>
      </c>
      <c r="K2435" t="s">
        <v>10758</v>
      </c>
      <c r="L2435" t="s">
        <v>10808</v>
      </c>
      <c r="M2435" t="s">
        <v>1248</v>
      </c>
      <c r="N2435" t="s">
        <v>1249</v>
      </c>
      <c r="O2435" t="s">
        <v>37</v>
      </c>
      <c r="P2435" t="s">
        <v>10809</v>
      </c>
      <c r="Q2435" t="s">
        <v>38</v>
      </c>
      <c r="R2435" t="s">
        <v>1881</v>
      </c>
      <c r="S2435" t="s">
        <v>10761</v>
      </c>
      <c r="T2435" t="s">
        <v>10810</v>
      </c>
      <c r="U2435" t="s">
        <v>10551</v>
      </c>
      <c r="V2435" t="s">
        <v>10551</v>
      </c>
      <c r="W2435" t="s">
        <v>37</v>
      </c>
      <c r="X2435" t="s">
        <v>37</v>
      </c>
      <c r="Y2435" t="s">
        <v>37</v>
      </c>
      <c r="Z2435" t="s">
        <v>10811</v>
      </c>
      <c r="AA2435" t="s">
        <v>44</v>
      </c>
      <c r="AB2435" t="s">
        <v>44</v>
      </c>
      <c r="AC2435" t="s">
        <v>45</v>
      </c>
      <c r="AD2435" t="s">
        <v>1257</v>
      </c>
      <c r="AE2435" t="s">
        <v>10553</v>
      </c>
      <c r="AF2435" t="s">
        <v>1918</v>
      </c>
      <c r="AG2435">
        <v>622501</v>
      </c>
      <c r="AH2435">
        <v>6.8</v>
      </c>
      <c r="AI2435">
        <v>6.8</v>
      </c>
    </row>
    <row r="2436" spans="1:35" ht="16.850000000000001" customHeight="1">
      <c r="A2436" s="65" t="str">
        <f>IF(L2436="","",IF(COUNTIF(Wip!K:K,L2436)=0,IF(W2436="","KGB","KBB"),IF(AND(_xlfn.IFNA(VLOOKUP(L2436,Wip!K:M,3,0),"")="Y",Q2436="MTCAPPLYCONF"),"On Hold",IF(W2436="","KGB","KBB"))))</f>
        <v>On Hold</v>
      </c>
      <c r="B2436" s="65" t="str">
        <f>IF(A2436="on hold", "on hold",
 IF(A2436="KGB", "Standard Shipment",
  IF(IFERROR(IFERROR(VLOOKUP(L2436, List!D:J, 7, 0), VLOOKUP(L2436&amp;"", List!D:J, 7, 0)), 0)=0,
   IF(IFERROR(IFERROR(VLOOKUP(L2436, 'CND List'!$A:$C, 3, 0), VLOOKUP(L2436&amp;"", 'CND List'!$A:$C, 3, 0)), 0)=0,
    IF(A2436="KBB", "-", ""),
    IFERROR(VLOOKUP(L2436, 'CND List'!$A:$C, 3, 0), VLOOKUP(L2436&amp;"", 'CND List'!$A:$C, 3, 0))
   ),
   IFERROR(VLOOKUP(L2436, List!D:J, 7, 0), VLOOKUP(L2436&amp;"", List!D:J, 7, 0))
  )
 )
)</f>
        <v>on hold</v>
      </c>
      <c r="C2436" s="66" t="str">
        <f t="shared" si="39"/>
        <v>on hold</v>
      </c>
      <c r="D2436" s="67" t="str">
        <f ca="1">IF(C2436="Local Scrap","Closed",IFERROR(IF(A2436="kgb","Closed",IF(MID(C2436,5,1)="Q","Closed",LOOKUP(TODAY()-W2436, {0,31,91,181,366}, {"0-30天","31-90天","91-180天","181-365天","365天以上"}))), LOOKUP(TODAY()-Z2436, {0,31,91,181,366}, {"0-30天","31-90天","91-180天","181-365天","365天以上"})))</f>
        <v>91-180天</v>
      </c>
      <c r="E2436" s="67" t="str" cm="1">
        <f t="array" ref="E2436">IF(A2436&lt;&gt;"kbb", "", IF(IFERROR(VALUE(V2436), 0)=MAX(INDEX(($A$2:$A$4929="kbb")*($L$2:$L$4929=L2436)*IFERROR(VALUE($V$2:$V$4929), 0), 0)), "最新", "歷史重複"))</f>
        <v/>
      </c>
      <c r="F2436" t="s">
        <v>10756</v>
      </c>
      <c r="G2436" t="s">
        <v>29</v>
      </c>
      <c r="H2436" t="s">
        <v>30</v>
      </c>
      <c r="I2436" t="s">
        <v>6154</v>
      </c>
      <c r="J2436" t="s">
        <v>10757</v>
      </c>
      <c r="K2436" t="s">
        <v>10758</v>
      </c>
      <c r="L2436" t="s">
        <v>10812</v>
      </c>
      <c r="M2436" t="s">
        <v>1259</v>
      </c>
      <c r="N2436" t="s">
        <v>1260</v>
      </c>
      <c r="O2436" t="s">
        <v>37</v>
      </c>
      <c r="P2436" t="s">
        <v>10812</v>
      </c>
      <c r="Q2436" t="s">
        <v>2309</v>
      </c>
      <c r="R2436" t="s">
        <v>1881</v>
      </c>
      <c r="S2436" t="s">
        <v>10761</v>
      </c>
      <c r="T2436" t="s">
        <v>37</v>
      </c>
      <c r="U2436" t="s">
        <v>37</v>
      </c>
      <c r="V2436" t="s">
        <v>37</v>
      </c>
      <c r="W2436" t="s">
        <v>37</v>
      </c>
      <c r="X2436" t="s">
        <v>37</v>
      </c>
      <c r="Y2436" t="s">
        <v>37</v>
      </c>
      <c r="Z2436" t="s">
        <v>10813</v>
      </c>
      <c r="AA2436" t="s">
        <v>44</v>
      </c>
      <c r="AB2436" t="s">
        <v>44</v>
      </c>
      <c r="AC2436" t="s">
        <v>45</v>
      </c>
      <c r="AD2436" t="s">
        <v>1257</v>
      </c>
      <c r="AE2436" t="s">
        <v>37</v>
      </c>
      <c r="AF2436" t="s">
        <v>37</v>
      </c>
      <c r="AG2436" t="s">
        <v>37</v>
      </c>
      <c r="AH2436" t="s">
        <v>37</v>
      </c>
      <c r="AI2436" t="s">
        <v>37</v>
      </c>
    </row>
    <row r="2437" spans="1:35" ht="16.850000000000001" customHeight="1">
      <c r="A2437" s="65" t="str">
        <f>IF(L2437="","",IF(COUNTIF(Wip!K:K,L2437)=0,IF(W2437="","KGB","KBB"),IF(AND(_xlfn.IFNA(VLOOKUP(L2437,Wip!K:M,3,0),"")="Y",Q2437="MTCAPPLYCONF"),"On Hold",IF(W2437="","KGB","KBB"))))</f>
        <v>KGB</v>
      </c>
      <c r="B2437" s="65" t="str">
        <f>IF(A2437="on hold", "on hold",
 IF(A2437="KGB", "Standard Shipment",
  IF(IFERROR(IFERROR(VLOOKUP(L2437, List!D:J, 7, 0), VLOOKUP(L2437&amp;"", List!D:J, 7, 0)), 0)=0,
   IF(IFERROR(IFERROR(VLOOKUP(L2437, 'CND List'!$A:$C, 3, 0), VLOOKUP(L2437&amp;"", 'CND List'!$A:$C, 3, 0)), 0)=0,
    IF(A2437="KBB", "-", ""),
    IFERROR(VLOOKUP(L2437, 'CND List'!$A:$C, 3, 0), VLOOKUP(L2437&amp;"", 'CND List'!$A:$C, 3, 0))
   ),
   IFERROR(VLOOKUP(L2437, List!D:J, 7, 0), VLOOKUP(L2437&amp;"", List!D:J, 7, 0))
  )
 )
)</f>
        <v>Standard Shipment</v>
      </c>
      <c r="C2437" s="66" t="str">
        <f t="shared" si="39"/>
        <v>Standard Shipment</v>
      </c>
      <c r="D2437" s="67" t="str">
        <f ca="1">IF(C2437="Local Scrap","Closed",IFERROR(IF(A2437="kgb","Closed",IF(MID(C2437,5,1)="Q","Closed",LOOKUP(TODAY()-W2437, {0,31,91,181,366}, {"0-30天","31-90天","91-180天","181-365天","365天以上"}))), LOOKUP(TODAY()-Z2437, {0,31,91,181,366}, {"0-30天","31-90天","91-180天","181-365天","365天以上"})))</f>
        <v>Closed</v>
      </c>
      <c r="E2437" s="67" t="str" cm="1">
        <f t="array" ref="E2437">IF(A2437&lt;&gt;"kbb", "", IF(IFERROR(VALUE(V2437), 0)=MAX(INDEX(($A$2:$A$4929="kbb")*($L$2:$L$4929=L2437)*IFERROR(VALUE($V$2:$V$4929), 0), 0)), "最新", "歷史重複"))</f>
        <v/>
      </c>
      <c r="F2437" t="s">
        <v>10756</v>
      </c>
      <c r="G2437" t="s">
        <v>29</v>
      </c>
      <c r="H2437" t="s">
        <v>30</v>
      </c>
      <c r="I2437" t="s">
        <v>6154</v>
      </c>
      <c r="J2437" t="s">
        <v>10757</v>
      </c>
      <c r="K2437" t="s">
        <v>10758</v>
      </c>
      <c r="L2437" t="s">
        <v>10814</v>
      </c>
      <c r="M2437" t="s">
        <v>2359</v>
      </c>
      <c r="N2437" t="s">
        <v>2360</v>
      </c>
      <c r="O2437" t="s">
        <v>37</v>
      </c>
      <c r="P2437" t="s">
        <v>10815</v>
      </c>
      <c r="Q2437" t="s">
        <v>38</v>
      </c>
      <c r="R2437" t="s">
        <v>1881</v>
      </c>
      <c r="S2437" t="s">
        <v>10761</v>
      </c>
      <c r="T2437" t="s">
        <v>10816</v>
      </c>
      <c r="U2437" t="s">
        <v>10551</v>
      </c>
      <c r="V2437" t="s">
        <v>10551</v>
      </c>
      <c r="W2437" t="s">
        <v>37</v>
      </c>
      <c r="X2437" t="s">
        <v>37</v>
      </c>
      <c r="Y2437" t="s">
        <v>37</v>
      </c>
      <c r="Z2437" t="s">
        <v>10817</v>
      </c>
      <c r="AA2437" t="s">
        <v>44</v>
      </c>
      <c r="AB2437" t="s">
        <v>44</v>
      </c>
      <c r="AC2437" t="s">
        <v>45</v>
      </c>
      <c r="AD2437" t="s">
        <v>1532</v>
      </c>
      <c r="AE2437" t="s">
        <v>9200</v>
      </c>
      <c r="AF2437" t="s">
        <v>4994</v>
      </c>
      <c r="AG2437">
        <v>622501</v>
      </c>
      <c r="AH2437">
        <v>6.4</v>
      </c>
      <c r="AI2437">
        <v>6.4</v>
      </c>
    </row>
    <row r="2438" spans="1:35" ht="16.850000000000001" customHeight="1">
      <c r="A2438" s="65" t="str">
        <f>IF(L2438="","",IF(COUNTIF(Wip!K:K,L2438)=0,IF(W2438="","KGB","KBB"),IF(AND(_xlfn.IFNA(VLOOKUP(L2438,Wip!K:M,3,0),"")="Y",Q2438="MTCAPPLYCONF"),"On Hold",IF(W2438="","KGB","KBB"))))</f>
        <v>KGB</v>
      </c>
      <c r="B2438" s="65" t="str">
        <f>IF(A2438="on hold", "on hold",
 IF(A2438="KGB", "Standard Shipment",
  IF(IFERROR(IFERROR(VLOOKUP(L2438, List!D:J, 7, 0), VLOOKUP(L2438&amp;"", List!D:J, 7, 0)), 0)=0,
   IF(IFERROR(IFERROR(VLOOKUP(L2438, 'CND List'!$A:$C, 3, 0), VLOOKUP(L2438&amp;"", 'CND List'!$A:$C, 3, 0)), 0)=0,
    IF(A2438="KBB", "-", ""),
    IFERROR(VLOOKUP(L2438, 'CND List'!$A:$C, 3, 0), VLOOKUP(L2438&amp;"", 'CND List'!$A:$C, 3, 0))
   ),
   IFERROR(VLOOKUP(L2438, List!D:J, 7, 0), VLOOKUP(L2438&amp;"", List!D:J, 7, 0))
  )
 )
)</f>
        <v>Standard Shipment</v>
      </c>
      <c r="C2438" s="66" t="str">
        <f t="shared" si="39"/>
        <v>Standard Shipment</v>
      </c>
      <c r="D2438" s="67" t="str">
        <f ca="1">IF(C2438="Local Scrap","Closed",IFERROR(IF(A2438="kgb","Closed",IF(MID(C2438,5,1)="Q","Closed",LOOKUP(TODAY()-W2438, {0,31,91,181,366}, {"0-30天","31-90天","91-180天","181-365天","365天以上"}))), LOOKUP(TODAY()-Z2438, {0,31,91,181,366}, {"0-30天","31-90天","91-180天","181-365天","365天以上"})))</f>
        <v>Closed</v>
      </c>
      <c r="E2438" s="67" t="str" cm="1">
        <f t="array" ref="E2438">IF(A2438&lt;&gt;"kbb", "", IF(IFERROR(VALUE(V2438), 0)=MAX(INDEX(($A$2:$A$4929="kbb")*($L$2:$L$4929=L2438)*IFERROR(VALUE($V$2:$V$4929), 0), 0)), "最新", "歷史重複"))</f>
        <v/>
      </c>
      <c r="F2438" t="s">
        <v>10756</v>
      </c>
      <c r="G2438" t="s">
        <v>29</v>
      </c>
      <c r="H2438" t="s">
        <v>30</v>
      </c>
      <c r="I2438" t="s">
        <v>6154</v>
      </c>
      <c r="J2438" t="s">
        <v>10757</v>
      </c>
      <c r="K2438" t="s">
        <v>10758</v>
      </c>
      <c r="L2438" t="s">
        <v>10818</v>
      </c>
      <c r="M2438" t="s">
        <v>4508</v>
      </c>
      <c r="N2438" t="s">
        <v>1296</v>
      </c>
      <c r="O2438" t="s">
        <v>37</v>
      </c>
      <c r="P2438" t="s">
        <v>10819</v>
      </c>
      <c r="Q2438" t="s">
        <v>38</v>
      </c>
      <c r="R2438" t="s">
        <v>1881</v>
      </c>
      <c r="S2438" t="s">
        <v>10761</v>
      </c>
      <c r="T2438" t="s">
        <v>10820</v>
      </c>
      <c r="U2438" t="s">
        <v>10551</v>
      </c>
      <c r="V2438" t="s">
        <v>10551</v>
      </c>
      <c r="W2438" t="s">
        <v>37</v>
      </c>
      <c r="X2438" t="s">
        <v>37</v>
      </c>
      <c r="Y2438" t="s">
        <v>37</v>
      </c>
      <c r="Z2438" t="s">
        <v>10821</v>
      </c>
      <c r="AA2438" t="s">
        <v>44</v>
      </c>
      <c r="AB2438" t="s">
        <v>44</v>
      </c>
      <c r="AC2438" t="s">
        <v>45</v>
      </c>
      <c r="AD2438" t="s">
        <v>1302</v>
      </c>
      <c r="AE2438" t="s">
        <v>9200</v>
      </c>
      <c r="AF2438" t="s">
        <v>4957</v>
      </c>
      <c r="AG2438">
        <v>622501</v>
      </c>
      <c r="AH2438">
        <v>4.2</v>
      </c>
      <c r="AI2438">
        <v>4.2</v>
      </c>
    </row>
    <row r="2439" spans="1:35" ht="16.850000000000001" customHeight="1">
      <c r="A2439" s="65" t="str">
        <f>IF(L2439="","",IF(COUNTIF(Wip!K:K,L2439)=0,IF(W2439="","KGB","KBB"),IF(AND(_xlfn.IFNA(VLOOKUP(L2439,Wip!K:M,3,0),"")="Y",Q2439="MTCAPPLYCONF"),"On Hold",IF(W2439="","KGB","KBB"))))</f>
        <v>KBB</v>
      </c>
      <c r="B2439" s="65" t="str">
        <f>IF(A2439="on hold", "on hold",
 IF(A2439="KGB", "Standard Shipment",
  IF(IFERROR(IFERROR(VLOOKUP(L2439, List!D:J, 7, 0), VLOOKUP(L2439&amp;"", List!D:J, 7, 0)), 0)=0,
   IF(IFERROR(IFERROR(VLOOKUP(L2439, 'CND List'!$A:$C, 3, 0), VLOOKUP(L2439&amp;"", 'CND List'!$A:$C, 3, 0)), 0)=0,
    IF(A2439="KBB", "-", ""),
    IFERROR(VLOOKUP(L2439, 'CND List'!$A:$C, 3, 0), VLOOKUP(L2439&amp;"", 'CND List'!$A:$C, 3, 0))
   ),
   IFERROR(VLOOKUP(L2439, List!D:J, 7, 0), VLOOKUP(L2439&amp;"", List!D:J, 7, 0))
  )
 )
)</f>
        <v>-</v>
      </c>
      <c r="C2439" s="66" t="str">
        <f t="shared" si="39"/>
        <v>wait for return customer</v>
      </c>
      <c r="D2439" s="67" t="str">
        <f ca="1">IF(C2439="Local Scrap","Closed",IFERROR(IF(A2439="kgb","Closed",IF(MID(C2439,5,1)="Q","Closed",LOOKUP(TODAY()-W2439, {0,31,91,181,366}, {"0-30天","31-90天","91-180天","181-365天","365天以上"}))), LOOKUP(TODAY()-Z2439, {0,31,91,181,366}, {"0-30天","31-90天","91-180天","181-365天","365天以上"})))</f>
        <v>91-180天</v>
      </c>
      <c r="E2439" s="67" t="str" cm="1">
        <f t="array" ref="E2439">IF(A2439&lt;&gt;"kbb", "", IF(IFERROR(VALUE(V2439), 0)=MAX(INDEX(($A$2:$A$4929="kbb")*($L$2:$L$4929=L2439)*IFERROR(VALUE($V$2:$V$4929), 0), 0)), "最新", "歷史重複"))</f>
        <v>最新</v>
      </c>
      <c r="F2439" t="s">
        <v>10756</v>
      </c>
      <c r="G2439" t="s">
        <v>29</v>
      </c>
      <c r="H2439" t="s">
        <v>30</v>
      </c>
      <c r="I2439" t="s">
        <v>6154</v>
      </c>
      <c r="J2439" t="s">
        <v>10757</v>
      </c>
      <c r="K2439" t="s">
        <v>10758</v>
      </c>
      <c r="L2439" t="s">
        <v>10822</v>
      </c>
      <c r="M2439" t="s">
        <v>1527</v>
      </c>
      <c r="N2439" t="s">
        <v>1528</v>
      </c>
      <c r="O2439" t="s">
        <v>37</v>
      </c>
      <c r="P2439" t="s">
        <v>10822</v>
      </c>
      <c r="Q2439" t="s">
        <v>38</v>
      </c>
      <c r="R2439" t="s">
        <v>1881</v>
      </c>
      <c r="S2439" t="s">
        <v>10761</v>
      </c>
      <c r="T2439" t="s">
        <v>37</v>
      </c>
      <c r="U2439" t="s">
        <v>37</v>
      </c>
      <c r="V2439" t="s">
        <v>10823</v>
      </c>
      <c r="W2439" t="s">
        <v>692</v>
      </c>
      <c r="X2439" t="s">
        <v>114</v>
      </c>
      <c r="Y2439" t="s">
        <v>10824</v>
      </c>
      <c r="Z2439" t="s">
        <v>10825</v>
      </c>
      <c r="AA2439" t="s">
        <v>44</v>
      </c>
      <c r="AB2439" t="s">
        <v>44</v>
      </c>
      <c r="AC2439" t="s">
        <v>117</v>
      </c>
      <c r="AD2439" t="s">
        <v>1532</v>
      </c>
      <c r="AE2439" t="s">
        <v>37</v>
      </c>
      <c r="AF2439" t="s">
        <v>37</v>
      </c>
      <c r="AG2439" t="s">
        <v>37</v>
      </c>
      <c r="AH2439" t="s">
        <v>37</v>
      </c>
      <c r="AI2439" t="s">
        <v>37</v>
      </c>
    </row>
    <row r="2440" spans="1:35" ht="16.850000000000001" customHeight="1">
      <c r="A2440" s="65" t="str">
        <f>IF(L2440="","",IF(COUNTIF(Wip!K:K,L2440)=0,IF(W2440="","KGB","KBB"),IF(AND(_xlfn.IFNA(VLOOKUP(L2440,Wip!K:M,3,0),"")="Y",Q2440="MTCAPPLYCONF"),"On Hold",IF(W2440="","KGB","KBB"))))</f>
        <v>KBB</v>
      </c>
      <c r="B2440" s="65">
        <f>IF(A2440="on hold", "on hold",
 IF(A2440="KGB", "Standard Shipment",
  IF(IFERROR(IFERROR(VLOOKUP(L2440, List!D:J, 7, 0), VLOOKUP(L2440&amp;"", List!D:J, 7, 0)), 0)=0,
   IF(IFERROR(IFERROR(VLOOKUP(L2440, 'CND List'!$A:$C, 3, 0), VLOOKUP(L2440&amp;"", 'CND List'!$A:$C, 3, 0)), 0)=0,
    IF(A2440="KBB", "-", ""),
    IFERROR(VLOOKUP(L2440, 'CND List'!$A:$C, 3, 0), VLOOKUP(L2440&amp;"", 'CND List'!$A:$C, 3, 0))
   ),
   IFERROR(VLOOKUP(L2440, List!D:J, 7, 0), VLOOKUP(L2440&amp;"", List!D:J, 7, 0))
  )
 )
)</f>
        <v>46281</v>
      </c>
      <c r="C2440" s="66" t="str">
        <f t="shared" si="39"/>
        <v>2026Q3</v>
      </c>
      <c r="D2440" s="67" t="str">
        <f ca="1">IF(C2440="Local Scrap","Closed",IFERROR(IF(A2440="kgb","Closed",IF(MID(C2440,5,1)="Q","Closed",LOOKUP(TODAY()-W2440, {0,31,91,181,366}, {"0-30天","31-90天","91-180天","181-365天","365天以上"}))), LOOKUP(TODAY()-Z2440, {0,31,91,181,366}, {"0-30天","31-90天","91-180天","181-365天","365天以上"})))</f>
        <v>Closed</v>
      </c>
      <c r="E2440" s="67" t="str" cm="1">
        <f t="array" ref="E2440">IF(A2440&lt;&gt;"kbb", "", IF(IFERROR(VALUE(V2440), 0)=MAX(INDEX(($A$2:$A$4929="kbb")*($L$2:$L$4929=L2440)*IFERROR(VALUE($V$2:$V$4929), 0), 0)), "最新", "歷史重複"))</f>
        <v>最新</v>
      </c>
      <c r="F2440" t="s">
        <v>10756</v>
      </c>
      <c r="G2440" t="s">
        <v>29</v>
      </c>
      <c r="H2440" t="s">
        <v>30</v>
      </c>
      <c r="I2440" t="s">
        <v>6154</v>
      </c>
      <c r="J2440" t="s">
        <v>10757</v>
      </c>
      <c r="K2440" t="s">
        <v>10758</v>
      </c>
      <c r="L2440" t="s">
        <v>10826</v>
      </c>
      <c r="M2440" t="s">
        <v>1428</v>
      </c>
      <c r="N2440" t="s">
        <v>1411</v>
      </c>
      <c r="O2440" t="s">
        <v>37</v>
      </c>
      <c r="P2440" t="s">
        <v>10826</v>
      </c>
      <c r="Q2440" t="s">
        <v>38</v>
      </c>
      <c r="R2440" t="s">
        <v>1881</v>
      </c>
      <c r="S2440" t="s">
        <v>10761</v>
      </c>
      <c r="T2440" t="s">
        <v>37</v>
      </c>
      <c r="U2440" t="s">
        <v>37</v>
      </c>
      <c r="V2440" t="s">
        <v>10827</v>
      </c>
      <c r="W2440" t="s">
        <v>113</v>
      </c>
      <c r="X2440" t="s">
        <v>114</v>
      </c>
      <c r="Y2440" t="s">
        <v>654</v>
      </c>
      <c r="Z2440" t="s">
        <v>10828</v>
      </c>
      <c r="AA2440" t="s">
        <v>44</v>
      </c>
      <c r="AB2440" t="s">
        <v>44</v>
      </c>
      <c r="AC2440" t="s">
        <v>117</v>
      </c>
      <c r="AD2440" t="s">
        <v>1257</v>
      </c>
      <c r="AE2440" t="s">
        <v>37</v>
      </c>
      <c r="AF2440" t="s">
        <v>37</v>
      </c>
      <c r="AG2440" t="s">
        <v>37</v>
      </c>
      <c r="AH2440" t="s">
        <v>37</v>
      </c>
      <c r="AI2440" t="s">
        <v>37</v>
      </c>
    </row>
    <row r="2441" spans="1:35" ht="16.850000000000001" customHeight="1">
      <c r="A2441" s="65" t="str">
        <f>IF(L2441="","",IF(COUNTIF(Wip!K:K,L2441)=0,IF(W2441="","KGB","KBB"),IF(AND(_xlfn.IFNA(VLOOKUP(L2441,Wip!K:M,3,0),"")="Y",Q2441="MTCAPPLYCONF"),"On Hold",IF(W2441="","KGB","KBB"))))</f>
        <v>KGB</v>
      </c>
      <c r="B2441" s="65" t="str">
        <f>IF(A2441="on hold", "on hold",
 IF(A2441="KGB", "Standard Shipment",
  IF(IFERROR(IFERROR(VLOOKUP(L2441, List!D:J, 7, 0), VLOOKUP(L2441&amp;"", List!D:J, 7, 0)), 0)=0,
   IF(IFERROR(IFERROR(VLOOKUP(L2441, 'CND List'!$A:$C, 3, 0), VLOOKUP(L2441&amp;"", 'CND List'!$A:$C, 3, 0)), 0)=0,
    IF(A2441="KBB", "-", ""),
    IFERROR(VLOOKUP(L2441, 'CND List'!$A:$C, 3, 0), VLOOKUP(L2441&amp;"", 'CND List'!$A:$C, 3, 0))
   ),
   IFERROR(VLOOKUP(L2441, List!D:J, 7, 0), VLOOKUP(L2441&amp;"", List!D:J, 7, 0))
  )
 )
)</f>
        <v>Standard Shipment</v>
      </c>
      <c r="C2441" s="66" t="str">
        <f t="shared" si="39"/>
        <v>Standard Shipment</v>
      </c>
      <c r="D2441" s="67" t="str">
        <f ca="1">IF(C2441="Local Scrap","Closed",IFERROR(IF(A2441="kgb","Closed",IF(MID(C2441,5,1)="Q","Closed",LOOKUP(TODAY()-W2441, {0,31,91,181,366}, {"0-30天","31-90天","91-180天","181-365天","365天以上"}))), LOOKUP(TODAY()-Z2441, {0,31,91,181,366}, {"0-30天","31-90天","91-180天","181-365天","365天以上"})))</f>
        <v>Closed</v>
      </c>
      <c r="E2441" s="67" t="str" cm="1">
        <f t="array" ref="E2441">IF(A2441&lt;&gt;"kbb", "", IF(IFERROR(VALUE(V2441), 0)=MAX(INDEX(($A$2:$A$4929="kbb")*($L$2:$L$4929=L2441)*IFERROR(VALUE($V$2:$V$4929), 0), 0)), "最新", "歷史重複"))</f>
        <v/>
      </c>
      <c r="F2441" t="s">
        <v>10756</v>
      </c>
      <c r="G2441" t="s">
        <v>29</v>
      </c>
      <c r="H2441" t="s">
        <v>30</v>
      </c>
      <c r="I2441" t="s">
        <v>6154</v>
      </c>
      <c r="J2441" t="s">
        <v>10757</v>
      </c>
      <c r="K2441" t="s">
        <v>10758</v>
      </c>
      <c r="L2441" t="s">
        <v>10829</v>
      </c>
      <c r="M2441" t="s">
        <v>4170</v>
      </c>
      <c r="N2441" t="s">
        <v>4171</v>
      </c>
      <c r="O2441" t="s">
        <v>37</v>
      </c>
      <c r="P2441" t="s">
        <v>10830</v>
      </c>
      <c r="Q2441" t="s">
        <v>38</v>
      </c>
      <c r="R2441" t="s">
        <v>1881</v>
      </c>
      <c r="S2441" t="s">
        <v>10761</v>
      </c>
      <c r="T2441" t="s">
        <v>10831</v>
      </c>
      <c r="U2441" t="s">
        <v>10551</v>
      </c>
      <c r="V2441" t="s">
        <v>10551</v>
      </c>
      <c r="W2441" t="s">
        <v>37</v>
      </c>
      <c r="X2441" t="s">
        <v>37</v>
      </c>
      <c r="Y2441" t="s">
        <v>37</v>
      </c>
      <c r="Z2441" t="s">
        <v>10832</v>
      </c>
      <c r="AA2441" t="s">
        <v>44</v>
      </c>
      <c r="AB2441" t="s">
        <v>44</v>
      </c>
      <c r="AC2441" t="s">
        <v>45</v>
      </c>
      <c r="AD2441" t="s">
        <v>1302</v>
      </c>
      <c r="AE2441" t="s">
        <v>9200</v>
      </c>
      <c r="AF2441" t="s">
        <v>4957</v>
      </c>
      <c r="AG2441">
        <v>622501</v>
      </c>
      <c r="AH2441">
        <v>4.2</v>
      </c>
      <c r="AI2441">
        <v>4.2</v>
      </c>
    </row>
    <row r="2442" spans="1:35" ht="16.850000000000001" customHeight="1">
      <c r="A2442" s="65" t="str">
        <f>IF(L2442="","",IF(COUNTIF(Wip!K:K,L2442)=0,IF(W2442="","KGB","KBB"),IF(AND(_xlfn.IFNA(VLOOKUP(L2442,Wip!K:M,3,0),"")="Y",Q2442="MTCAPPLYCONF"),"On Hold",IF(W2442="","KGB","KBB"))))</f>
        <v>KBB</v>
      </c>
      <c r="B2442" s="65" t="str">
        <f>IF(A2442="on hold", "on hold",
 IF(A2442="KGB", "Standard Shipment",
  IF(IFERROR(IFERROR(VLOOKUP(L2442, List!D:J, 7, 0), VLOOKUP(L2442&amp;"", List!D:J, 7, 0)), 0)=0,
   IF(IFERROR(IFERROR(VLOOKUP(L2442, 'CND List'!$A:$C, 3, 0), VLOOKUP(L2442&amp;"", 'CND List'!$A:$C, 3, 0)), 0)=0,
    IF(A2442="KBB", "-", ""),
    IFERROR(VLOOKUP(L2442, 'CND List'!$A:$C, 3, 0), VLOOKUP(L2442&amp;"", 'CND List'!$A:$C, 3, 0))
   ),
   IFERROR(VLOOKUP(L2442, List!D:J, 7, 0), VLOOKUP(L2442&amp;"", List!D:J, 7, 0))
  )
 )
)</f>
        <v>-</v>
      </c>
      <c r="C2442" s="66" t="str">
        <f t="shared" si="39"/>
        <v>wait for return customer</v>
      </c>
      <c r="D2442" s="67" t="str">
        <f ca="1">IF(C2442="Local Scrap","Closed",IFERROR(IF(A2442="kgb","Closed",IF(MID(C2442,5,1)="Q","Closed",LOOKUP(TODAY()-W2442, {0,31,91,181,366}, {"0-30天","31-90天","91-180天","181-365天","365天以上"}))), LOOKUP(TODAY()-Z2442, {0,31,91,181,366}, {"0-30天","31-90天","91-180天","181-365天","365天以上"})))</f>
        <v>91-180天</v>
      </c>
      <c r="E2442" s="67" t="str" cm="1">
        <f t="array" ref="E2442">IF(A2442&lt;&gt;"kbb", "", IF(IFERROR(VALUE(V2442), 0)=MAX(INDEX(($A$2:$A$4929="kbb")*($L$2:$L$4929=L2442)*IFERROR(VALUE($V$2:$V$4929), 0), 0)), "最新", "歷史重複"))</f>
        <v>最新</v>
      </c>
      <c r="F2442" t="s">
        <v>10756</v>
      </c>
      <c r="G2442" t="s">
        <v>29</v>
      </c>
      <c r="H2442" t="s">
        <v>30</v>
      </c>
      <c r="I2442" t="s">
        <v>6154</v>
      </c>
      <c r="J2442" t="s">
        <v>10757</v>
      </c>
      <c r="K2442" t="s">
        <v>10758</v>
      </c>
      <c r="L2442" t="s">
        <v>10833</v>
      </c>
      <c r="M2442" t="s">
        <v>2944</v>
      </c>
      <c r="N2442" t="s">
        <v>2945</v>
      </c>
      <c r="O2442" t="s">
        <v>37</v>
      </c>
      <c r="P2442" t="s">
        <v>10833</v>
      </c>
      <c r="Q2442" t="s">
        <v>38</v>
      </c>
      <c r="R2442" t="s">
        <v>1881</v>
      </c>
      <c r="S2442" t="s">
        <v>10761</v>
      </c>
      <c r="T2442" t="s">
        <v>37</v>
      </c>
      <c r="U2442" t="s">
        <v>37</v>
      </c>
      <c r="V2442" t="s">
        <v>10834</v>
      </c>
      <c r="W2442" t="s">
        <v>113</v>
      </c>
      <c r="X2442" t="s">
        <v>114</v>
      </c>
      <c r="Y2442" t="s">
        <v>3304</v>
      </c>
      <c r="Z2442" t="s">
        <v>10835</v>
      </c>
      <c r="AA2442" t="s">
        <v>44</v>
      </c>
      <c r="AB2442" t="s">
        <v>44</v>
      </c>
      <c r="AC2442" t="s">
        <v>117</v>
      </c>
      <c r="AD2442" t="s">
        <v>1539</v>
      </c>
      <c r="AE2442" t="s">
        <v>37</v>
      </c>
      <c r="AF2442" t="s">
        <v>37</v>
      </c>
      <c r="AG2442" t="s">
        <v>37</v>
      </c>
      <c r="AH2442" t="s">
        <v>37</v>
      </c>
      <c r="AI2442" t="s">
        <v>37</v>
      </c>
    </row>
    <row r="2443" spans="1:35" ht="16.850000000000001" customHeight="1">
      <c r="A2443" s="65" t="str">
        <f>IF(L2443="","",IF(COUNTIF(Wip!K:K,L2443)=0,IF(W2443="","KGB","KBB"),IF(AND(_xlfn.IFNA(VLOOKUP(L2443,Wip!K:M,3,0),"")="Y",Q2443="MTCAPPLYCONF"),"On Hold",IF(W2443="","KGB","KBB"))))</f>
        <v>KGB</v>
      </c>
      <c r="B2443" s="65" t="str">
        <f>IF(A2443="on hold", "on hold",
 IF(A2443="KGB", "Standard Shipment",
  IF(IFERROR(IFERROR(VLOOKUP(L2443, List!D:J, 7, 0), VLOOKUP(L2443&amp;"", List!D:J, 7, 0)), 0)=0,
   IF(IFERROR(IFERROR(VLOOKUP(L2443, 'CND List'!$A:$C, 3, 0), VLOOKUP(L2443&amp;"", 'CND List'!$A:$C, 3, 0)), 0)=0,
    IF(A2443="KBB", "-", ""),
    IFERROR(VLOOKUP(L2443, 'CND List'!$A:$C, 3, 0), VLOOKUP(L2443&amp;"", 'CND List'!$A:$C, 3, 0))
   ),
   IFERROR(VLOOKUP(L2443, List!D:J, 7, 0), VLOOKUP(L2443&amp;"", List!D:J, 7, 0))
  )
 )
)</f>
        <v>Standard Shipment</v>
      </c>
      <c r="C2443" s="66" t="str">
        <f t="shared" si="39"/>
        <v>Standard Shipment</v>
      </c>
      <c r="D2443" s="67" t="str">
        <f ca="1">IF(C2443="Local Scrap","Closed",IFERROR(IF(A2443="kgb","Closed",IF(MID(C2443,5,1)="Q","Closed",LOOKUP(TODAY()-W2443, {0,31,91,181,366}, {"0-30天","31-90天","91-180天","181-365天","365天以上"}))), LOOKUP(TODAY()-Z2443, {0,31,91,181,366}, {"0-30天","31-90天","91-180天","181-365天","365天以上"})))</f>
        <v>Closed</v>
      </c>
      <c r="E2443" s="67" t="str" cm="1">
        <f t="array" ref="E2443">IF(A2443&lt;&gt;"kbb", "", IF(IFERROR(VALUE(V2443), 0)=MAX(INDEX(($A$2:$A$4929="kbb")*($L$2:$L$4929=L2443)*IFERROR(VALUE($V$2:$V$4929), 0), 0)), "最新", "歷史重複"))</f>
        <v/>
      </c>
      <c r="F2443" t="s">
        <v>10756</v>
      </c>
      <c r="G2443" t="s">
        <v>29</v>
      </c>
      <c r="H2443" t="s">
        <v>30</v>
      </c>
      <c r="I2443" t="s">
        <v>6154</v>
      </c>
      <c r="J2443" t="s">
        <v>10757</v>
      </c>
      <c r="K2443" t="s">
        <v>10758</v>
      </c>
      <c r="L2443" t="s">
        <v>10836</v>
      </c>
      <c r="M2443" t="s">
        <v>2367</v>
      </c>
      <c r="N2443" t="s">
        <v>2087</v>
      </c>
      <c r="O2443" t="s">
        <v>37</v>
      </c>
      <c r="P2443" t="s">
        <v>10837</v>
      </c>
      <c r="Q2443" t="s">
        <v>38</v>
      </c>
      <c r="R2443" t="s">
        <v>1881</v>
      </c>
      <c r="S2443" t="s">
        <v>10838</v>
      </c>
      <c r="T2443" t="s">
        <v>10839</v>
      </c>
      <c r="U2443" t="s">
        <v>10551</v>
      </c>
      <c r="V2443" t="s">
        <v>10551</v>
      </c>
      <c r="W2443" t="s">
        <v>37</v>
      </c>
      <c r="X2443" t="s">
        <v>37</v>
      </c>
      <c r="Y2443" t="s">
        <v>37</v>
      </c>
      <c r="Z2443" t="s">
        <v>10840</v>
      </c>
      <c r="AA2443" t="s">
        <v>44</v>
      </c>
      <c r="AB2443" t="s">
        <v>44</v>
      </c>
      <c r="AC2443" t="s">
        <v>45</v>
      </c>
      <c r="AD2443" t="s">
        <v>1847</v>
      </c>
      <c r="AE2443" t="s">
        <v>9200</v>
      </c>
      <c r="AF2443" t="s">
        <v>5043</v>
      </c>
      <c r="AG2443">
        <v>622501</v>
      </c>
      <c r="AH2443">
        <v>4.5999999999999996</v>
      </c>
      <c r="AI2443">
        <v>4.5999999999999996</v>
      </c>
    </row>
    <row r="2444" spans="1:35" ht="16.850000000000001" customHeight="1">
      <c r="A2444" s="65" t="str">
        <f>IF(L2444="","",IF(COUNTIF(Wip!K:K,L2444)=0,IF(W2444="","KGB","KBB"),IF(AND(_xlfn.IFNA(VLOOKUP(L2444,Wip!K:M,3,0),"")="Y",Q2444="MTCAPPLYCONF"),"On Hold",IF(W2444="","KGB","KBB"))))</f>
        <v>On Hold</v>
      </c>
      <c r="B2444" s="65" t="str">
        <f>IF(A2444="on hold", "on hold",
 IF(A2444="KGB", "Standard Shipment",
  IF(IFERROR(IFERROR(VLOOKUP(L2444, List!D:J, 7, 0), VLOOKUP(L2444&amp;"", List!D:J, 7, 0)), 0)=0,
   IF(IFERROR(IFERROR(VLOOKUP(L2444, 'CND List'!$A:$C, 3, 0), VLOOKUP(L2444&amp;"", 'CND List'!$A:$C, 3, 0)), 0)=0,
    IF(A2444="KBB", "-", ""),
    IFERROR(VLOOKUP(L2444, 'CND List'!$A:$C, 3, 0), VLOOKUP(L2444&amp;"", 'CND List'!$A:$C, 3, 0))
   ),
   IFERROR(VLOOKUP(L2444, List!D:J, 7, 0), VLOOKUP(L2444&amp;"", List!D:J, 7, 0))
  )
 )
)</f>
        <v>on hold</v>
      </c>
      <c r="C2444" s="66" t="str">
        <f t="shared" si="39"/>
        <v>on hold</v>
      </c>
      <c r="D2444" s="67" t="str">
        <f ca="1">IF(C2444="Local Scrap","Closed",IFERROR(IF(A2444="kgb","Closed",IF(MID(C2444,5,1)="Q","Closed",LOOKUP(TODAY()-W2444, {0,31,91,181,366}, {"0-30天","31-90天","91-180天","181-365天","365天以上"}))), LOOKUP(TODAY()-Z2444, {0,31,91,181,366}, {"0-30天","31-90天","91-180天","181-365天","365天以上"})))</f>
        <v>91-180天</v>
      </c>
      <c r="E2444" s="67" t="str" cm="1">
        <f t="array" ref="E2444">IF(A2444&lt;&gt;"kbb", "", IF(IFERROR(VALUE(V2444), 0)=MAX(INDEX(($A$2:$A$4929="kbb")*($L$2:$L$4929=L2444)*IFERROR(VALUE($V$2:$V$4929), 0), 0)), "最新", "歷史重複"))</f>
        <v/>
      </c>
      <c r="F2444" t="s">
        <v>10756</v>
      </c>
      <c r="G2444" t="s">
        <v>29</v>
      </c>
      <c r="H2444" t="s">
        <v>30</v>
      </c>
      <c r="I2444" t="s">
        <v>6154</v>
      </c>
      <c r="J2444" t="s">
        <v>10757</v>
      </c>
      <c r="K2444" t="s">
        <v>10758</v>
      </c>
      <c r="L2444" t="s">
        <v>10841</v>
      </c>
      <c r="M2444" t="s">
        <v>2466</v>
      </c>
      <c r="N2444" t="s">
        <v>2192</v>
      </c>
      <c r="O2444" t="s">
        <v>37</v>
      </c>
      <c r="P2444" t="s">
        <v>10841</v>
      </c>
      <c r="Q2444" t="s">
        <v>2309</v>
      </c>
      <c r="R2444" t="s">
        <v>1881</v>
      </c>
      <c r="S2444" t="s">
        <v>10838</v>
      </c>
      <c r="T2444" t="s">
        <v>37</v>
      </c>
      <c r="U2444" t="s">
        <v>37</v>
      </c>
      <c r="V2444" t="s">
        <v>37</v>
      </c>
      <c r="W2444" t="s">
        <v>37</v>
      </c>
      <c r="X2444" t="s">
        <v>37</v>
      </c>
      <c r="Y2444" t="s">
        <v>37</v>
      </c>
      <c r="Z2444" t="s">
        <v>10842</v>
      </c>
      <c r="AA2444" t="s">
        <v>44</v>
      </c>
      <c r="AB2444" t="s">
        <v>44</v>
      </c>
      <c r="AC2444" t="s">
        <v>45</v>
      </c>
      <c r="AD2444" t="s">
        <v>1847</v>
      </c>
      <c r="AE2444" t="s">
        <v>37</v>
      </c>
      <c r="AF2444" t="s">
        <v>37</v>
      </c>
      <c r="AG2444" t="s">
        <v>37</v>
      </c>
      <c r="AH2444" t="s">
        <v>37</v>
      </c>
      <c r="AI2444" t="s">
        <v>37</v>
      </c>
    </row>
    <row r="2445" spans="1:35" ht="16.850000000000001" customHeight="1">
      <c r="A2445" s="65" t="str">
        <f>IF(L2445="","",IF(COUNTIF(Wip!K:K,L2445)=0,IF(W2445="","KGB","KBB"),IF(AND(_xlfn.IFNA(VLOOKUP(L2445,Wip!K:M,3,0),"")="Y",Q2445="MTCAPPLYCONF"),"On Hold",IF(W2445="","KGB","KBB"))))</f>
        <v>KGB</v>
      </c>
      <c r="B2445" s="65" t="str">
        <f>IF(A2445="on hold", "on hold",
 IF(A2445="KGB", "Standard Shipment",
  IF(IFERROR(IFERROR(VLOOKUP(L2445, List!D:J, 7, 0), VLOOKUP(L2445&amp;"", List!D:J, 7, 0)), 0)=0,
   IF(IFERROR(IFERROR(VLOOKUP(L2445, 'CND List'!$A:$C, 3, 0), VLOOKUP(L2445&amp;"", 'CND List'!$A:$C, 3, 0)), 0)=0,
    IF(A2445="KBB", "-", ""),
    IFERROR(VLOOKUP(L2445, 'CND List'!$A:$C, 3, 0), VLOOKUP(L2445&amp;"", 'CND List'!$A:$C, 3, 0))
   ),
   IFERROR(VLOOKUP(L2445, List!D:J, 7, 0), VLOOKUP(L2445&amp;"", List!D:J, 7, 0))
  )
 )
)</f>
        <v>Standard Shipment</v>
      </c>
      <c r="C2445" s="66" t="str">
        <f t="shared" si="39"/>
        <v>Standard Shipment</v>
      </c>
      <c r="D2445" s="67" t="str">
        <f ca="1">IF(C2445="Local Scrap","Closed",IFERROR(IF(A2445="kgb","Closed",IF(MID(C2445,5,1)="Q","Closed",LOOKUP(TODAY()-W2445, {0,31,91,181,366}, {"0-30天","31-90天","91-180天","181-365天","365天以上"}))), LOOKUP(TODAY()-Z2445, {0,31,91,181,366}, {"0-30天","31-90天","91-180天","181-365天","365天以上"})))</f>
        <v>Closed</v>
      </c>
      <c r="E2445" s="67" t="str" cm="1">
        <f t="array" ref="E2445">IF(A2445&lt;&gt;"kbb", "", IF(IFERROR(VALUE(V2445), 0)=MAX(INDEX(($A$2:$A$4929="kbb")*($L$2:$L$4929=L2445)*IFERROR(VALUE($V$2:$V$4929), 0), 0)), "最新", "歷史重複"))</f>
        <v/>
      </c>
      <c r="F2445" t="s">
        <v>10756</v>
      </c>
      <c r="G2445" t="s">
        <v>29</v>
      </c>
      <c r="H2445" t="s">
        <v>30</v>
      </c>
      <c r="I2445" t="s">
        <v>6154</v>
      </c>
      <c r="J2445" t="s">
        <v>10757</v>
      </c>
      <c r="K2445" t="s">
        <v>10758</v>
      </c>
      <c r="L2445" t="s">
        <v>10843</v>
      </c>
      <c r="M2445" t="s">
        <v>9610</v>
      </c>
      <c r="N2445" t="s">
        <v>3310</v>
      </c>
      <c r="O2445" t="s">
        <v>10844</v>
      </c>
      <c r="P2445" t="s">
        <v>10845</v>
      </c>
      <c r="Q2445" t="s">
        <v>38</v>
      </c>
      <c r="R2445" t="s">
        <v>1881</v>
      </c>
      <c r="S2445" t="s">
        <v>10846</v>
      </c>
      <c r="T2445" t="s">
        <v>10847</v>
      </c>
      <c r="U2445" t="s">
        <v>9204</v>
      </c>
      <c r="V2445" t="s">
        <v>9204</v>
      </c>
      <c r="W2445" t="s">
        <v>37</v>
      </c>
      <c r="X2445" t="s">
        <v>37</v>
      </c>
      <c r="Y2445" t="s">
        <v>37</v>
      </c>
      <c r="Z2445" t="s">
        <v>10848</v>
      </c>
      <c r="AA2445" t="s">
        <v>44</v>
      </c>
      <c r="AB2445" t="s">
        <v>44</v>
      </c>
      <c r="AC2445" t="s">
        <v>45</v>
      </c>
      <c r="AD2445" t="s">
        <v>1539</v>
      </c>
      <c r="AE2445" t="s">
        <v>9206</v>
      </c>
      <c r="AF2445" t="s">
        <v>1730</v>
      </c>
      <c r="AG2445">
        <v>622522</v>
      </c>
      <c r="AH2445">
        <v>8.4</v>
      </c>
      <c r="AI2445">
        <v>8.4</v>
      </c>
    </row>
    <row r="2446" spans="1:35" ht="16.850000000000001" customHeight="1">
      <c r="A2446" s="65" t="str">
        <f>IF(L2446="","",IF(COUNTIF(Wip!K:K,L2446)=0,IF(W2446="","KGB","KBB"),IF(AND(_xlfn.IFNA(VLOOKUP(L2446,Wip!K:M,3,0),"")="Y",Q2446="MTCAPPLYCONF"),"On Hold",IF(W2446="","KGB","KBB"))))</f>
        <v>KBB</v>
      </c>
      <c r="B2446" s="65" t="str">
        <f>IF(A2446="on hold", "on hold",
 IF(A2446="KGB", "Standard Shipment",
  IF(IFERROR(IFERROR(VLOOKUP(L2446, List!D:J, 7, 0), VLOOKUP(L2446&amp;"", List!D:J, 7, 0)), 0)=0,
   IF(IFERROR(IFERROR(VLOOKUP(L2446, 'CND List'!$A:$C, 3, 0), VLOOKUP(L2446&amp;"", 'CND List'!$A:$C, 3, 0)), 0)=0,
    IF(A2446="KBB", "-", ""),
    IFERROR(VLOOKUP(L2446, 'CND List'!$A:$C, 3, 0), VLOOKUP(L2446&amp;"", 'CND List'!$A:$C, 3, 0))
   ),
   IFERROR(VLOOKUP(L2446, List!D:J, 7, 0), VLOOKUP(L2446&amp;"", List!D:J, 7, 0))
  )
 )
)</f>
        <v>-</v>
      </c>
      <c r="C2446" s="66" t="str">
        <f t="shared" si="39"/>
        <v>wait for return customer</v>
      </c>
      <c r="D2446" s="67" t="str">
        <f ca="1">IF(C2446="Local Scrap","Closed",IFERROR(IF(A2446="kgb","Closed",IF(MID(C2446,5,1)="Q","Closed",LOOKUP(TODAY()-W2446, {0,31,91,181,366}, {"0-30天","31-90天","91-180天","181-365天","365天以上"}))), LOOKUP(TODAY()-Z2446, {0,31,91,181,366}, {"0-30天","31-90天","91-180天","181-365天","365天以上"})))</f>
        <v>91-180天</v>
      </c>
      <c r="E2446" s="67" t="str" cm="1">
        <f t="array" ref="E2446">IF(A2446&lt;&gt;"kbb", "", IF(IFERROR(VALUE(V2446), 0)=MAX(INDEX(($A$2:$A$4929="kbb")*($L$2:$L$4929=L2446)*IFERROR(VALUE($V$2:$V$4929), 0), 0)), "最新", "歷史重複"))</f>
        <v>最新</v>
      </c>
      <c r="F2446" t="s">
        <v>10849</v>
      </c>
      <c r="G2446" t="s">
        <v>29</v>
      </c>
      <c r="H2446" t="s">
        <v>30</v>
      </c>
      <c r="I2446" t="s">
        <v>6154</v>
      </c>
      <c r="J2446" t="s">
        <v>10850</v>
      </c>
      <c r="K2446" t="s">
        <v>10851</v>
      </c>
      <c r="L2446" t="s">
        <v>10852</v>
      </c>
      <c r="M2446" t="s">
        <v>2544</v>
      </c>
      <c r="N2446" t="s">
        <v>2481</v>
      </c>
      <c r="O2446" t="s">
        <v>37</v>
      </c>
      <c r="P2446" t="s">
        <v>10852</v>
      </c>
      <c r="Q2446" t="s">
        <v>38</v>
      </c>
      <c r="R2446" t="s">
        <v>1881</v>
      </c>
      <c r="S2446" t="s">
        <v>10853</v>
      </c>
      <c r="T2446" t="s">
        <v>37</v>
      </c>
      <c r="U2446" t="s">
        <v>37</v>
      </c>
      <c r="V2446" t="s">
        <v>10854</v>
      </c>
      <c r="W2446" t="s">
        <v>113</v>
      </c>
      <c r="X2446" t="s">
        <v>114</v>
      </c>
      <c r="Y2446" t="s">
        <v>10855</v>
      </c>
      <c r="Z2446" t="s">
        <v>10856</v>
      </c>
      <c r="AA2446" t="s">
        <v>44</v>
      </c>
      <c r="AB2446" t="s">
        <v>44</v>
      </c>
      <c r="AC2446" t="s">
        <v>117</v>
      </c>
      <c r="AD2446" t="s">
        <v>1532</v>
      </c>
      <c r="AE2446" t="s">
        <v>37</v>
      </c>
      <c r="AF2446" t="s">
        <v>37</v>
      </c>
      <c r="AG2446" t="s">
        <v>37</v>
      </c>
      <c r="AH2446" t="s">
        <v>37</v>
      </c>
      <c r="AI2446" t="s">
        <v>37</v>
      </c>
    </row>
    <row r="2447" spans="1:35" ht="16.850000000000001" customHeight="1">
      <c r="A2447" s="65" t="str">
        <f>IF(L2447="","",IF(COUNTIF(Wip!K:K,L2447)=0,IF(W2447="","KGB","KBB"),IF(AND(_xlfn.IFNA(VLOOKUP(L2447,Wip!K:M,3,0),"")="Y",Q2447="MTCAPPLYCONF"),"On Hold",IF(W2447="","KGB","KBB"))))</f>
        <v>On Hold</v>
      </c>
      <c r="B2447" s="65" t="str">
        <f>IF(A2447="on hold", "on hold",
 IF(A2447="KGB", "Standard Shipment",
  IF(IFERROR(IFERROR(VLOOKUP(L2447, List!D:J, 7, 0), VLOOKUP(L2447&amp;"", List!D:J, 7, 0)), 0)=0,
   IF(IFERROR(IFERROR(VLOOKUP(L2447, 'CND List'!$A:$C, 3, 0), VLOOKUP(L2447&amp;"", 'CND List'!$A:$C, 3, 0)), 0)=0,
    IF(A2447="KBB", "-", ""),
    IFERROR(VLOOKUP(L2447, 'CND List'!$A:$C, 3, 0), VLOOKUP(L2447&amp;"", 'CND List'!$A:$C, 3, 0))
   ),
   IFERROR(VLOOKUP(L2447, List!D:J, 7, 0), VLOOKUP(L2447&amp;"", List!D:J, 7, 0))
  )
 )
)</f>
        <v>on hold</v>
      </c>
      <c r="C2447" s="66" t="str">
        <f t="shared" si="39"/>
        <v>on hold</v>
      </c>
      <c r="D2447" s="67" t="str">
        <f ca="1">IF(C2447="Local Scrap","Closed",IFERROR(IF(A2447="kgb","Closed",IF(MID(C2447,5,1)="Q","Closed",LOOKUP(TODAY()-W2447, {0,31,91,181,366}, {"0-30天","31-90天","91-180天","181-365天","365天以上"}))), LOOKUP(TODAY()-Z2447, {0,31,91,181,366}, {"0-30天","31-90天","91-180天","181-365天","365天以上"})))</f>
        <v>91-180天</v>
      </c>
      <c r="E2447" s="67" t="str" cm="1">
        <f t="array" ref="E2447">IF(A2447&lt;&gt;"kbb", "", IF(IFERROR(VALUE(V2447), 0)=MAX(INDEX(($A$2:$A$4929="kbb")*($L$2:$L$4929=L2447)*IFERROR(VALUE($V$2:$V$4929), 0), 0)), "最新", "歷史重複"))</f>
        <v/>
      </c>
      <c r="F2447" t="s">
        <v>10849</v>
      </c>
      <c r="G2447" t="s">
        <v>29</v>
      </c>
      <c r="H2447" t="s">
        <v>30</v>
      </c>
      <c r="I2447" t="s">
        <v>6154</v>
      </c>
      <c r="J2447" t="s">
        <v>10850</v>
      </c>
      <c r="K2447" t="s">
        <v>10851</v>
      </c>
      <c r="L2447" t="s">
        <v>10857</v>
      </c>
      <c r="M2447" t="s">
        <v>2544</v>
      </c>
      <c r="N2447" t="s">
        <v>2481</v>
      </c>
      <c r="O2447" t="s">
        <v>37</v>
      </c>
      <c r="P2447" t="s">
        <v>10857</v>
      </c>
      <c r="Q2447" t="s">
        <v>2309</v>
      </c>
      <c r="R2447" t="s">
        <v>1881</v>
      </c>
      <c r="S2447" t="s">
        <v>10853</v>
      </c>
      <c r="T2447" t="s">
        <v>37</v>
      </c>
      <c r="U2447" t="s">
        <v>37</v>
      </c>
      <c r="V2447" t="s">
        <v>37</v>
      </c>
      <c r="W2447" t="s">
        <v>37</v>
      </c>
      <c r="X2447" t="s">
        <v>37</v>
      </c>
      <c r="Y2447" t="s">
        <v>37</v>
      </c>
      <c r="Z2447" t="s">
        <v>10858</v>
      </c>
      <c r="AA2447" t="s">
        <v>44</v>
      </c>
      <c r="AB2447" t="s">
        <v>44</v>
      </c>
      <c r="AC2447" t="s">
        <v>45</v>
      </c>
      <c r="AD2447" t="s">
        <v>1532</v>
      </c>
      <c r="AE2447" t="s">
        <v>37</v>
      </c>
      <c r="AF2447" t="s">
        <v>37</v>
      </c>
      <c r="AG2447" t="s">
        <v>37</v>
      </c>
      <c r="AH2447" t="s">
        <v>37</v>
      </c>
      <c r="AI2447" t="s">
        <v>37</v>
      </c>
    </row>
    <row r="2448" spans="1:35" ht="16.850000000000001" customHeight="1">
      <c r="A2448" s="65" t="str">
        <f>IF(L2448="","",IF(COUNTIF(Wip!K:K,L2448)=0,IF(W2448="","KGB","KBB"),IF(AND(_xlfn.IFNA(VLOOKUP(L2448,Wip!K:M,3,0),"")="Y",Q2448="MTCAPPLYCONF"),"On Hold",IF(W2448="","KGB","KBB"))))</f>
        <v>KBB</v>
      </c>
      <c r="B2448" s="65" t="str">
        <f>IF(A2448="on hold", "on hold",
 IF(A2448="KGB", "Standard Shipment",
  IF(IFERROR(IFERROR(VLOOKUP(L2448, List!D:J, 7, 0), VLOOKUP(L2448&amp;"", List!D:J, 7, 0)), 0)=0,
   IF(IFERROR(IFERROR(VLOOKUP(L2448, 'CND List'!$A:$C, 3, 0), VLOOKUP(L2448&amp;"", 'CND List'!$A:$C, 3, 0)), 0)=0,
    IF(A2448="KBB", "-", ""),
    IFERROR(VLOOKUP(L2448, 'CND List'!$A:$C, 3, 0), VLOOKUP(L2448&amp;"", 'CND List'!$A:$C, 3, 0))
   ),
   IFERROR(VLOOKUP(L2448, List!D:J, 7, 0), VLOOKUP(L2448&amp;"", List!D:J, 7, 0))
  )
 )
)</f>
        <v>-</v>
      </c>
      <c r="C2448" s="66" t="str">
        <f t="shared" si="39"/>
        <v>wait for return customer</v>
      </c>
      <c r="D2448" s="67" t="str">
        <f ca="1">IF(C2448="Local Scrap","Closed",IFERROR(IF(A2448="kgb","Closed",IF(MID(C2448,5,1)="Q","Closed",LOOKUP(TODAY()-W2448, {0,31,91,181,366}, {"0-30天","31-90天","91-180天","181-365天","365天以上"}))), LOOKUP(TODAY()-Z2448, {0,31,91,181,366}, {"0-30天","31-90天","91-180天","181-365天","365天以上"})))</f>
        <v>91-180天</v>
      </c>
      <c r="E2448" s="67" t="str" cm="1">
        <f t="array" ref="E2448">IF(A2448&lt;&gt;"kbb", "", IF(IFERROR(VALUE(V2448), 0)=MAX(INDEX(($A$2:$A$4929="kbb")*($L$2:$L$4929=L2448)*IFERROR(VALUE($V$2:$V$4929), 0), 0)), "最新", "歷史重複"))</f>
        <v>最新</v>
      </c>
      <c r="F2448" t="s">
        <v>10849</v>
      </c>
      <c r="G2448" t="s">
        <v>29</v>
      </c>
      <c r="H2448" t="s">
        <v>30</v>
      </c>
      <c r="I2448" t="s">
        <v>6154</v>
      </c>
      <c r="J2448" t="s">
        <v>10850</v>
      </c>
      <c r="K2448" t="s">
        <v>10851</v>
      </c>
      <c r="L2448" t="s">
        <v>10859</v>
      </c>
      <c r="M2448" t="s">
        <v>2544</v>
      </c>
      <c r="N2448" t="s">
        <v>2481</v>
      </c>
      <c r="O2448" t="s">
        <v>37</v>
      </c>
      <c r="P2448" t="s">
        <v>10859</v>
      </c>
      <c r="Q2448" t="s">
        <v>38</v>
      </c>
      <c r="R2448" t="s">
        <v>1881</v>
      </c>
      <c r="S2448" t="s">
        <v>10853</v>
      </c>
      <c r="T2448" t="s">
        <v>37</v>
      </c>
      <c r="U2448" t="s">
        <v>37</v>
      </c>
      <c r="V2448" t="s">
        <v>10860</v>
      </c>
      <c r="W2448" t="s">
        <v>2806</v>
      </c>
      <c r="X2448" t="s">
        <v>114</v>
      </c>
      <c r="Y2448" t="s">
        <v>10861</v>
      </c>
      <c r="Z2448" t="s">
        <v>10862</v>
      </c>
      <c r="AA2448" t="s">
        <v>44</v>
      </c>
      <c r="AB2448" t="s">
        <v>44</v>
      </c>
      <c r="AC2448" t="s">
        <v>117</v>
      </c>
      <c r="AD2448" t="s">
        <v>1532</v>
      </c>
      <c r="AE2448" t="s">
        <v>37</v>
      </c>
      <c r="AF2448" t="s">
        <v>37</v>
      </c>
      <c r="AG2448" t="s">
        <v>37</v>
      </c>
      <c r="AH2448" t="s">
        <v>37</v>
      </c>
      <c r="AI2448" t="s">
        <v>37</v>
      </c>
    </row>
    <row r="2449" spans="1:35" ht="16.850000000000001" customHeight="1">
      <c r="A2449" s="65" t="str">
        <f>IF(L2449="","",IF(COUNTIF(Wip!K:K,L2449)=0,IF(W2449="","KGB","KBB"),IF(AND(_xlfn.IFNA(VLOOKUP(L2449,Wip!K:M,3,0),"")="Y",Q2449="MTCAPPLYCONF"),"On Hold",IF(W2449="","KGB","KBB"))))</f>
        <v>KGB</v>
      </c>
      <c r="B2449" s="65" t="str">
        <f>IF(A2449="on hold", "on hold",
 IF(A2449="KGB", "Standard Shipment",
  IF(IFERROR(IFERROR(VLOOKUP(L2449, List!D:J, 7, 0), VLOOKUP(L2449&amp;"", List!D:J, 7, 0)), 0)=0,
   IF(IFERROR(IFERROR(VLOOKUP(L2449, 'CND List'!$A:$C, 3, 0), VLOOKUP(L2449&amp;"", 'CND List'!$A:$C, 3, 0)), 0)=0,
    IF(A2449="KBB", "-", ""),
    IFERROR(VLOOKUP(L2449, 'CND List'!$A:$C, 3, 0), VLOOKUP(L2449&amp;"", 'CND List'!$A:$C, 3, 0))
   ),
   IFERROR(VLOOKUP(L2449, List!D:J, 7, 0), VLOOKUP(L2449&amp;"", List!D:J, 7, 0))
  )
 )
)</f>
        <v>Standard Shipment</v>
      </c>
      <c r="C2449" s="66" t="str">
        <f t="shared" si="39"/>
        <v>Standard Shipment</v>
      </c>
      <c r="D2449" s="67" t="str">
        <f ca="1">IF(C2449="Local Scrap","Closed",IFERROR(IF(A2449="kgb","Closed",IF(MID(C2449,5,1)="Q","Closed",LOOKUP(TODAY()-W2449, {0,31,91,181,366}, {"0-30天","31-90天","91-180天","181-365天","365天以上"}))), LOOKUP(TODAY()-Z2449, {0,31,91,181,366}, {"0-30天","31-90天","91-180天","181-365天","365天以上"})))</f>
        <v>Closed</v>
      </c>
      <c r="E2449" s="67" t="str" cm="1">
        <f t="array" ref="E2449">IF(A2449&lt;&gt;"kbb", "", IF(IFERROR(VALUE(V2449), 0)=MAX(INDEX(($A$2:$A$4929="kbb")*($L$2:$L$4929=L2449)*IFERROR(VALUE($V$2:$V$4929), 0), 0)), "最新", "歷史重複"))</f>
        <v/>
      </c>
      <c r="F2449" t="s">
        <v>10863</v>
      </c>
      <c r="G2449" t="s">
        <v>29</v>
      </c>
      <c r="H2449" t="s">
        <v>30</v>
      </c>
      <c r="I2449" t="s">
        <v>6154</v>
      </c>
      <c r="J2449" t="s">
        <v>10864</v>
      </c>
      <c r="K2449" t="s">
        <v>10865</v>
      </c>
      <c r="L2449" t="s">
        <v>10866</v>
      </c>
      <c r="M2449" t="s">
        <v>1491</v>
      </c>
      <c r="N2449" t="s">
        <v>1283</v>
      </c>
      <c r="O2449" t="s">
        <v>37</v>
      </c>
      <c r="P2449" t="s">
        <v>10867</v>
      </c>
      <c r="Q2449" t="s">
        <v>38</v>
      </c>
      <c r="R2449" t="s">
        <v>1881</v>
      </c>
      <c r="S2449" t="s">
        <v>10868</v>
      </c>
      <c r="T2449" t="s">
        <v>10869</v>
      </c>
      <c r="U2449" t="s">
        <v>10082</v>
      </c>
      <c r="V2449" t="s">
        <v>10082</v>
      </c>
      <c r="W2449" t="s">
        <v>37</v>
      </c>
      <c r="X2449" t="s">
        <v>37</v>
      </c>
      <c r="Y2449" t="s">
        <v>37</v>
      </c>
      <c r="Z2449" t="s">
        <v>10870</v>
      </c>
      <c r="AA2449" t="s">
        <v>44</v>
      </c>
      <c r="AB2449" t="s">
        <v>44</v>
      </c>
      <c r="AC2449" t="s">
        <v>45</v>
      </c>
      <c r="AD2449" t="s">
        <v>1288</v>
      </c>
      <c r="AE2449" t="s">
        <v>10084</v>
      </c>
      <c r="AF2449" t="s">
        <v>1730</v>
      </c>
      <c r="AG2449">
        <v>622536</v>
      </c>
      <c r="AH2449">
        <v>6</v>
      </c>
      <c r="AI2449">
        <v>6</v>
      </c>
    </row>
    <row r="2450" spans="1:35" ht="16.850000000000001" customHeight="1">
      <c r="A2450" s="65" t="str">
        <f>IF(L2450="","",IF(COUNTIF(Wip!K:K,L2450)=0,IF(W2450="","KGB","KBB"),IF(AND(_xlfn.IFNA(VLOOKUP(L2450,Wip!K:M,3,0),"")="Y",Q2450="MTCAPPLYCONF"),"On Hold",IF(W2450="","KGB","KBB"))))</f>
        <v>KGB</v>
      </c>
      <c r="B2450" s="65" t="str">
        <f>IF(A2450="on hold", "on hold",
 IF(A2450="KGB", "Standard Shipment",
  IF(IFERROR(IFERROR(VLOOKUP(L2450, List!D:J, 7, 0), VLOOKUP(L2450&amp;"", List!D:J, 7, 0)), 0)=0,
   IF(IFERROR(IFERROR(VLOOKUP(L2450, 'CND List'!$A:$C, 3, 0), VLOOKUP(L2450&amp;"", 'CND List'!$A:$C, 3, 0)), 0)=0,
    IF(A2450="KBB", "-", ""),
    IFERROR(VLOOKUP(L2450, 'CND List'!$A:$C, 3, 0), VLOOKUP(L2450&amp;"", 'CND List'!$A:$C, 3, 0))
   ),
   IFERROR(VLOOKUP(L2450, List!D:J, 7, 0), VLOOKUP(L2450&amp;"", List!D:J, 7, 0))
  )
 )
)</f>
        <v>Standard Shipment</v>
      </c>
      <c r="C2450" s="66" t="str">
        <f t="shared" si="39"/>
        <v>Standard Shipment</v>
      </c>
      <c r="D2450" s="67" t="str">
        <f ca="1">IF(C2450="Local Scrap","Closed",IFERROR(IF(A2450="kgb","Closed",IF(MID(C2450,5,1)="Q","Closed",LOOKUP(TODAY()-W2450, {0,31,91,181,366}, {"0-30天","31-90天","91-180天","181-365天","365天以上"}))), LOOKUP(TODAY()-Z2450, {0,31,91,181,366}, {"0-30天","31-90天","91-180天","181-365天","365天以上"})))</f>
        <v>Closed</v>
      </c>
      <c r="E2450" s="67" t="str" cm="1">
        <f t="array" ref="E2450">IF(A2450&lt;&gt;"kbb", "", IF(IFERROR(VALUE(V2450), 0)=MAX(INDEX(($A$2:$A$4929="kbb")*($L$2:$L$4929=L2450)*IFERROR(VALUE($V$2:$V$4929), 0), 0)), "最新", "歷史重複"))</f>
        <v/>
      </c>
      <c r="F2450" t="s">
        <v>10863</v>
      </c>
      <c r="G2450" t="s">
        <v>29</v>
      </c>
      <c r="H2450" t="s">
        <v>30</v>
      </c>
      <c r="I2450" t="s">
        <v>6154</v>
      </c>
      <c r="J2450" t="s">
        <v>10864</v>
      </c>
      <c r="K2450" t="s">
        <v>10865</v>
      </c>
      <c r="L2450" t="s">
        <v>10871</v>
      </c>
      <c r="M2450" t="s">
        <v>5573</v>
      </c>
      <c r="N2450" t="s">
        <v>1321</v>
      </c>
      <c r="O2450" t="s">
        <v>37</v>
      </c>
      <c r="P2450" t="s">
        <v>10872</v>
      </c>
      <c r="Q2450" t="s">
        <v>38</v>
      </c>
      <c r="R2450" t="s">
        <v>1881</v>
      </c>
      <c r="S2450" t="s">
        <v>10868</v>
      </c>
      <c r="T2450" t="s">
        <v>10873</v>
      </c>
      <c r="U2450" t="s">
        <v>9204</v>
      </c>
      <c r="V2450" t="s">
        <v>9204</v>
      </c>
      <c r="W2450" t="s">
        <v>37</v>
      </c>
      <c r="X2450" t="s">
        <v>37</v>
      </c>
      <c r="Y2450" t="s">
        <v>37</v>
      </c>
      <c r="Z2450" t="s">
        <v>10874</v>
      </c>
      <c r="AA2450" t="s">
        <v>44</v>
      </c>
      <c r="AB2450" t="s">
        <v>44</v>
      </c>
      <c r="AC2450" t="s">
        <v>45</v>
      </c>
      <c r="AD2450" t="s">
        <v>1288</v>
      </c>
      <c r="AE2450" t="s">
        <v>9206</v>
      </c>
      <c r="AF2450" t="s">
        <v>1730</v>
      </c>
      <c r="AG2450">
        <v>622522</v>
      </c>
      <c r="AH2450">
        <v>8.4</v>
      </c>
      <c r="AI2450">
        <v>8.4</v>
      </c>
    </row>
    <row r="2451" spans="1:35" ht="16.850000000000001" customHeight="1">
      <c r="A2451" s="65" t="str">
        <f>IF(L2451="","",IF(COUNTIF(Wip!K:K,L2451)=0,IF(W2451="","KGB","KBB"),IF(AND(_xlfn.IFNA(VLOOKUP(L2451,Wip!K:M,3,0),"")="Y",Q2451="MTCAPPLYCONF"),"On Hold",IF(W2451="","KGB","KBB"))))</f>
        <v>KGB</v>
      </c>
      <c r="B2451" s="65" t="str">
        <f>IF(A2451="on hold", "on hold",
 IF(A2451="KGB", "Standard Shipment",
  IF(IFERROR(IFERROR(VLOOKUP(L2451, List!D:J, 7, 0), VLOOKUP(L2451&amp;"", List!D:J, 7, 0)), 0)=0,
   IF(IFERROR(IFERROR(VLOOKUP(L2451, 'CND List'!$A:$C, 3, 0), VLOOKUP(L2451&amp;"", 'CND List'!$A:$C, 3, 0)), 0)=0,
    IF(A2451="KBB", "-", ""),
    IFERROR(VLOOKUP(L2451, 'CND List'!$A:$C, 3, 0), VLOOKUP(L2451&amp;"", 'CND List'!$A:$C, 3, 0))
   ),
   IFERROR(VLOOKUP(L2451, List!D:J, 7, 0), VLOOKUP(L2451&amp;"", List!D:J, 7, 0))
  )
 )
)</f>
        <v>Standard Shipment</v>
      </c>
      <c r="C2451" s="66" t="str">
        <f t="shared" si="39"/>
        <v>Standard Shipment</v>
      </c>
      <c r="D2451" s="67" t="str">
        <f ca="1">IF(C2451="Local Scrap","Closed",IFERROR(IF(A2451="kgb","Closed",IF(MID(C2451,5,1)="Q","Closed",LOOKUP(TODAY()-W2451, {0,31,91,181,366}, {"0-30天","31-90天","91-180天","181-365天","365天以上"}))), LOOKUP(TODAY()-Z2451, {0,31,91,181,366}, {"0-30天","31-90天","91-180天","181-365天","365天以上"})))</f>
        <v>Closed</v>
      </c>
      <c r="E2451" s="67" t="str" cm="1">
        <f t="array" ref="E2451">IF(A2451&lt;&gt;"kbb", "", IF(IFERROR(VALUE(V2451), 0)=MAX(INDEX(($A$2:$A$4929="kbb")*($L$2:$L$4929=L2451)*IFERROR(VALUE($V$2:$V$4929), 0), 0)), "最新", "歷史重複"))</f>
        <v/>
      </c>
      <c r="F2451" t="s">
        <v>10863</v>
      </c>
      <c r="G2451" t="s">
        <v>29</v>
      </c>
      <c r="H2451" t="s">
        <v>30</v>
      </c>
      <c r="I2451" t="s">
        <v>6154</v>
      </c>
      <c r="J2451" t="s">
        <v>10864</v>
      </c>
      <c r="K2451" t="s">
        <v>10865</v>
      </c>
      <c r="L2451" t="s">
        <v>10875</v>
      </c>
      <c r="M2451" t="s">
        <v>5573</v>
      </c>
      <c r="N2451" t="s">
        <v>1321</v>
      </c>
      <c r="O2451" t="s">
        <v>37</v>
      </c>
      <c r="P2451" t="s">
        <v>10876</v>
      </c>
      <c r="Q2451" t="s">
        <v>38</v>
      </c>
      <c r="R2451" t="s">
        <v>1881</v>
      </c>
      <c r="S2451" t="s">
        <v>10868</v>
      </c>
      <c r="T2451" t="s">
        <v>10877</v>
      </c>
      <c r="U2451" t="s">
        <v>9204</v>
      </c>
      <c r="V2451" t="s">
        <v>9204</v>
      </c>
      <c r="W2451" t="s">
        <v>37</v>
      </c>
      <c r="X2451" t="s">
        <v>37</v>
      </c>
      <c r="Y2451" t="s">
        <v>37</v>
      </c>
      <c r="Z2451" t="s">
        <v>10878</v>
      </c>
      <c r="AA2451" t="s">
        <v>44</v>
      </c>
      <c r="AB2451" t="s">
        <v>44</v>
      </c>
      <c r="AC2451" t="s">
        <v>45</v>
      </c>
      <c r="AD2451" t="s">
        <v>1288</v>
      </c>
      <c r="AE2451" t="s">
        <v>9206</v>
      </c>
      <c r="AF2451" t="s">
        <v>1730</v>
      </c>
      <c r="AG2451">
        <v>622522</v>
      </c>
      <c r="AH2451">
        <v>8.4</v>
      </c>
      <c r="AI2451">
        <v>8.4</v>
      </c>
    </row>
    <row r="2452" spans="1:35" ht="16.850000000000001" customHeight="1">
      <c r="A2452" s="65" t="str">
        <f>IF(L2452="","",IF(COUNTIF(Wip!K:K,L2452)=0,IF(W2452="","KGB","KBB"),IF(AND(_xlfn.IFNA(VLOOKUP(L2452,Wip!K:M,3,0),"")="Y",Q2452="MTCAPPLYCONF"),"On Hold",IF(W2452="","KGB","KBB"))))</f>
        <v>KGB</v>
      </c>
      <c r="B2452" s="65" t="str">
        <f>IF(A2452="on hold", "on hold",
 IF(A2452="KGB", "Standard Shipment",
  IF(IFERROR(IFERROR(VLOOKUP(L2452, List!D:J, 7, 0), VLOOKUP(L2452&amp;"", List!D:J, 7, 0)), 0)=0,
   IF(IFERROR(IFERROR(VLOOKUP(L2452, 'CND List'!$A:$C, 3, 0), VLOOKUP(L2452&amp;"", 'CND List'!$A:$C, 3, 0)), 0)=0,
    IF(A2452="KBB", "-", ""),
    IFERROR(VLOOKUP(L2452, 'CND List'!$A:$C, 3, 0), VLOOKUP(L2452&amp;"", 'CND List'!$A:$C, 3, 0))
   ),
   IFERROR(VLOOKUP(L2452, List!D:J, 7, 0), VLOOKUP(L2452&amp;"", List!D:J, 7, 0))
  )
 )
)</f>
        <v>Standard Shipment</v>
      </c>
      <c r="C2452" s="66" t="str">
        <f t="shared" si="39"/>
        <v>Standard Shipment</v>
      </c>
      <c r="D2452" s="67" t="str">
        <f ca="1">IF(C2452="Local Scrap","Closed",IFERROR(IF(A2452="kgb","Closed",IF(MID(C2452,5,1)="Q","Closed",LOOKUP(TODAY()-W2452, {0,31,91,181,366}, {"0-30天","31-90天","91-180天","181-365天","365天以上"}))), LOOKUP(TODAY()-Z2452, {0,31,91,181,366}, {"0-30天","31-90天","91-180天","181-365天","365天以上"})))</f>
        <v>Closed</v>
      </c>
      <c r="E2452" s="67" t="str" cm="1">
        <f t="array" ref="E2452">IF(A2452&lt;&gt;"kbb", "", IF(IFERROR(VALUE(V2452), 0)=MAX(INDEX(($A$2:$A$4929="kbb")*($L$2:$L$4929=L2452)*IFERROR(VALUE($V$2:$V$4929), 0), 0)), "最新", "歷史重複"))</f>
        <v/>
      </c>
      <c r="F2452" t="s">
        <v>10863</v>
      </c>
      <c r="G2452" t="s">
        <v>29</v>
      </c>
      <c r="H2452" t="s">
        <v>30</v>
      </c>
      <c r="I2452" t="s">
        <v>6154</v>
      </c>
      <c r="J2452" t="s">
        <v>10864</v>
      </c>
      <c r="K2452" t="s">
        <v>10865</v>
      </c>
      <c r="L2452" t="s">
        <v>10879</v>
      </c>
      <c r="M2452" t="s">
        <v>8222</v>
      </c>
      <c r="N2452" t="s">
        <v>2055</v>
      </c>
      <c r="O2452" t="s">
        <v>37</v>
      </c>
      <c r="P2452" t="s">
        <v>10880</v>
      </c>
      <c r="Q2452" t="s">
        <v>38</v>
      </c>
      <c r="R2452" t="s">
        <v>1881</v>
      </c>
      <c r="S2452" t="s">
        <v>10868</v>
      </c>
      <c r="T2452" t="s">
        <v>10881</v>
      </c>
      <c r="U2452" t="s">
        <v>10882</v>
      </c>
      <c r="V2452" t="s">
        <v>10882</v>
      </c>
      <c r="W2452" t="s">
        <v>37</v>
      </c>
      <c r="X2452" t="s">
        <v>37</v>
      </c>
      <c r="Y2452" t="s">
        <v>37</v>
      </c>
      <c r="Z2452" t="s">
        <v>10883</v>
      </c>
      <c r="AA2452" t="s">
        <v>44</v>
      </c>
      <c r="AB2452" t="s">
        <v>44</v>
      </c>
      <c r="AC2452" t="s">
        <v>45</v>
      </c>
      <c r="AD2452" t="s">
        <v>1288</v>
      </c>
      <c r="AE2452" t="s">
        <v>10884</v>
      </c>
      <c r="AF2452" t="s">
        <v>1918</v>
      </c>
      <c r="AG2452">
        <v>622564</v>
      </c>
      <c r="AH2452">
        <v>7.7</v>
      </c>
      <c r="AI2452">
        <v>7.7</v>
      </c>
    </row>
    <row r="2453" spans="1:35" ht="16.850000000000001" customHeight="1">
      <c r="A2453" s="65" t="str">
        <f>IF(L2453="","",IF(COUNTIF(Wip!K:K,L2453)=0,IF(W2453="","KGB","KBB"),IF(AND(_xlfn.IFNA(VLOOKUP(L2453,Wip!K:M,3,0),"")="Y",Q2453="MTCAPPLYCONF"),"On Hold",IF(W2453="","KGB","KBB"))))</f>
        <v>KGB</v>
      </c>
      <c r="B2453" s="65" t="str">
        <f>IF(A2453="on hold", "on hold",
 IF(A2453="KGB", "Standard Shipment",
  IF(IFERROR(IFERROR(VLOOKUP(L2453, List!D:J, 7, 0), VLOOKUP(L2453&amp;"", List!D:J, 7, 0)), 0)=0,
   IF(IFERROR(IFERROR(VLOOKUP(L2453, 'CND List'!$A:$C, 3, 0), VLOOKUP(L2453&amp;"", 'CND List'!$A:$C, 3, 0)), 0)=0,
    IF(A2453="KBB", "-", ""),
    IFERROR(VLOOKUP(L2453, 'CND List'!$A:$C, 3, 0), VLOOKUP(L2453&amp;"", 'CND List'!$A:$C, 3, 0))
   ),
   IFERROR(VLOOKUP(L2453, List!D:J, 7, 0), VLOOKUP(L2453&amp;"", List!D:J, 7, 0))
  )
 )
)</f>
        <v>Standard Shipment</v>
      </c>
      <c r="C2453" s="66" t="str">
        <f t="shared" si="39"/>
        <v>Standard Shipment</v>
      </c>
      <c r="D2453" s="67" t="str">
        <f ca="1">IF(C2453="Local Scrap","Closed",IFERROR(IF(A2453="kgb","Closed",IF(MID(C2453,5,1)="Q","Closed",LOOKUP(TODAY()-W2453, {0,31,91,181,366}, {"0-30天","31-90天","91-180天","181-365天","365天以上"}))), LOOKUP(TODAY()-Z2453, {0,31,91,181,366}, {"0-30天","31-90天","91-180天","181-365天","365天以上"})))</f>
        <v>Closed</v>
      </c>
      <c r="E2453" s="67" t="str" cm="1">
        <f t="array" ref="E2453">IF(A2453&lt;&gt;"kbb", "", IF(IFERROR(VALUE(V2453), 0)=MAX(INDEX(($A$2:$A$4929="kbb")*($L$2:$L$4929=L2453)*IFERROR(VALUE($V$2:$V$4929), 0), 0)), "最新", "歷史重複"))</f>
        <v/>
      </c>
      <c r="F2453" t="s">
        <v>10863</v>
      </c>
      <c r="G2453" t="s">
        <v>29</v>
      </c>
      <c r="H2453" t="s">
        <v>30</v>
      </c>
      <c r="I2453" t="s">
        <v>6154</v>
      </c>
      <c r="J2453" t="s">
        <v>10864</v>
      </c>
      <c r="K2453" t="s">
        <v>10865</v>
      </c>
      <c r="L2453" t="s">
        <v>10885</v>
      </c>
      <c r="M2453" t="s">
        <v>1491</v>
      </c>
      <c r="N2453" t="s">
        <v>1283</v>
      </c>
      <c r="O2453" t="s">
        <v>37</v>
      </c>
      <c r="P2453" t="s">
        <v>10886</v>
      </c>
      <c r="Q2453" t="s">
        <v>38</v>
      </c>
      <c r="R2453" t="s">
        <v>1881</v>
      </c>
      <c r="S2453" t="s">
        <v>10868</v>
      </c>
      <c r="T2453" t="s">
        <v>10887</v>
      </c>
      <c r="U2453" t="s">
        <v>10082</v>
      </c>
      <c r="V2453" t="s">
        <v>10082</v>
      </c>
      <c r="W2453" t="s">
        <v>37</v>
      </c>
      <c r="X2453" t="s">
        <v>37</v>
      </c>
      <c r="Y2453" t="s">
        <v>37</v>
      </c>
      <c r="Z2453" t="s">
        <v>10888</v>
      </c>
      <c r="AA2453" t="s">
        <v>44</v>
      </c>
      <c r="AB2453" t="s">
        <v>44</v>
      </c>
      <c r="AC2453" t="s">
        <v>45</v>
      </c>
      <c r="AD2453" t="s">
        <v>1288</v>
      </c>
      <c r="AE2453" t="s">
        <v>10084</v>
      </c>
      <c r="AF2453" t="s">
        <v>1730</v>
      </c>
      <c r="AG2453">
        <v>622536</v>
      </c>
      <c r="AH2453">
        <v>6</v>
      </c>
      <c r="AI2453">
        <v>6</v>
      </c>
    </row>
    <row r="2454" spans="1:35" ht="16.850000000000001" customHeight="1">
      <c r="A2454" s="65" t="str">
        <f>IF(L2454="","",IF(COUNTIF(Wip!K:K,L2454)=0,IF(W2454="","KGB","KBB"),IF(AND(_xlfn.IFNA(VLOOKUP(L2454,Wip!K:M,3,0),"")="Y",Q2454="MTCAPPLYCONF"),"On Hold",IF(W2454="","KGB","KBB"))))</f>
        <v>KGB</v>
      </c>
      <c r="B2454" s="65" t="str">
        <f>IF(A2454="on hold", "on hold",
 IF(A2454="KGB", "Standard Shipment",
  IF(IFERROR(IFERROR(VLOOKUP(L2454, List!D:J, 7, 0), VLOOKUP(L2454&amp;"", List!D:J, 7, 0)), 0)=0,
   IF(IFERROR(IFERROR(VLOOKUP(L2454, 'CND List'!$A:$C, 3, 0), VLOOKUP(L2454&amp;"", 'CND List'!$A:$C, 3, 0)), 0)=0,
    IF(A2454="KBB", "-", ""),
    IFERROR(VLOOKUP(L2454, 'CND List'!$A:$C, 3, 0), VLOOKUP(L2454&amp;"", 'CND List'!$A:$C, 3, 0))
   ),
   IFERROR(VLOOKUP(L2454, List!D:J, 7, 0), VLOOKUP(L2454&amp;"", List!D:J, 7, 0))
  )
 )
)</f>
        <v>Standard Shipment</v>
      </c>
      <c r="C2454" s="66" t="str">
        <f t="shared" si="39"/>
        <v>Standard Shipment</v>
      </c>
      <c r="D2454" s="67" t="str">
        <f ca="1">IF(C2454="Local Scrap","Closed",IFERROR(IF(A2454="kgb","Closed",IF(MID(C2454,5,1)="Q","Closed",LOOKUP(TODAY()-W2454, {0,31,91,181,366}, {"0-30天","31-90天","91-180天","181-365天","365天以上"}))), LOOKUP(TODAY()-Z2454, {0,31,91,181,366}, {"0-30天","31-90天","91-180天","181-365天","365天以上"})))</f>
        <v>Closed</v>
      </c>
      <c r="E2454" s="67" t="str" cm="1">
        <f t="array" ref="E2454">IF(A2454&lt;&gt;"kbb", "", IF(IFERROR(VALUE(V2454), 0)=MAX(INDEX(($A$2:$A$4929="kbb")*($L$2:$L$4929=L2454)*IFERROR(VALUE($V$2:$V$4929), 0), 0)), "最新", "歷史重複"))</f>
        <v/>
      </c>
      <c r="F2454" t="s">
        <v>10863</v>
      </c>
      <c r="G2454" t="s">
        <v>29</v>
      </c>
      <c r="H2454" t="s">
        <v>30</v>
      </c>
      <c r="I2454" t="s">
        <v>6154</v>
      </c>
      <c r="J2454" t="s">
        <v>10864</v>
      </c>
      <c r="K2454" t="s">
        <v>10865</v>
      </c>
      <c r="L2454" t="s">
        <v>10889</v>
      </c>
      <c r="M2454" t="s">
        <v>5573</v>
      </c>
      <c r="N2454" t="s">
        <v>1321</v>
      </c>
      <c r="O2454" t="s">
        <v>37</v>
      </c>
      <c r="P2454" t="s">
        <v>10890</v>
      </c>
      <c r="Q2454" t="s">
        <v>38</v>
      </c>
      <c r="R2454" t="s">
        <v>1881</v>
      </c>
      <c r="S2454" t="s">
        <v>10868</v>
      </c>
      <c r="T2454" t="s">
        <v>10891</v>
      </c>
      <c r="U2454" t="s">
        <v>10082</v>
      </c>
      <c r="V2454" t="s">
        <v>10082</v>
      </c>
      <c r="W2454" t="s">
        <v>37</v>
      </c>
      <c r="X2454" t="s">
        <v>37</v>
      </c>
      <c r="Y2454" t="s">
        <v>37</v>
      </c>
      <c r="Z2454" t="s">
        <v>10892</v>
      </c>
      <c r="AA2454" t="s">
        <v>44</v>
      </c>
      <c r="AB2454" t="s">
        <v>44</v>
      </c>
      <c r="AC2454" t="s">
        <v>45</v>
      </c>
      <c r="AD2454" t="s">
        <v>1288</v>
      </c>
      <c r="AE2454" t="s">
        <v>10084</v>
      </c>
      <c r="AF2454" t="s">
        <v>48</v>
      </c>
      <c r="AG2454">
        <v>622536</v>
      </c>
      <c r="AH2454">
        <v>6.4</v>
      </c>
      <c r="AI2454">
        <v>6.4</v>
      </c>
    </row>
    <row r="2455" spans="1:35" ht="16.850000000000001" customHeight="1">
      <c r="A2455" s="65" t="str">
        <f>IF(L2455="","",IF(COUNTIF(Wip!K:K,L2455)=0,IF(W2455="","KGB","KBB"),IF(AND(_xlfn.IFNA(VLOOKUP(L2455,Wip!K:M,3,0),"")="Y",Q2455="MTCAPPLYCONF"),"On Hold",IF(W2455="","KGB","KBB"))))</f>
        <v>KGB</v>
      </c>
      <c r="B2455" s="65" t="str">
        <f>IF(A2455="on hold", "on hold",
 IF(A2455="KGB", "Standard Shipment",
  IF(IFERROR(IFERROR(VLOOKUP(L2455, List!D:J, 7, 0), VLOOKUP(L2455&amp;"", List!D:J, 7, 0)), 0)=0,
   IF(IFERROR(IFERROR(VLOOKUP(L2455, 'CND List'!$A:$C, 3, 0), VLOOKUP(L2455&amp;"", 'CND List'!$A:$C, 3, 0)), 0)=0,
    IF(A2455="KBB", "-", ""),
    IFERROR(VLOOKUP(L2455, 'CND List'!$A:$C, 3, 0), VLOOKUP(L2455&amp;"", 'CND List'!$A:$C, 3, 0))
   ),
   IFERROR(VLOOKUP(L2455, List!D:J, 7, 0), VLOOKUP(L2455&amp;"", List!D:J, 7, 0))
  )
 )
)</f>
        <v>Standard Shipment</v>
      </c>
      <c r="C2455" s="66" t="str">
        <f t="shared" si="39"/>
        <v>Standard Shipment</v>
      </c>
      <c r="D2455" s="67" t="str">
        <f ca="1">IF(C2455="Local Scrap","Closed",IFERROR(IF(A2455="kgb","Closed",IF(MID(C2455,5,1)="Q","Closed",LOOKUP(TODAY()-W2455, {0,31,91,181,366}, {"0-30天","31-90天","91-180天","181-365天","365天以上"}))), LOOKUP(TODAY()-Z2455, {0,31,91,181,366}, {"0-30天","31-90天","91-180天","181-365天","365天以上"})))</f>
        <v>Closed</v>
      </c>
      <c r="E2455" s="67" t="str" cm="1">
        <f t="array" ref="E2455">IF(A2455&lt;&gt;"kbb", "", IF(IFERROR(VALUE(V2455), 0)=MAX(INDEX(($A$2:$A$4929="kbb")*($L$2:$L$4929=L2455)*IFERROR(VALUE($V$2:$V$4929), 0), 0)), "最新", "歷史重複"))</f>
        <v/>
      </c>
      <c r="F2455" t="s">
        <v>10893</v>
      </c>
      <c r="G2455" t="s">
        <v>29</v>
      </c>
      <c r="H2455" t="s">
        <v>30</v>
      </c>
      <c r="I2455" t="s">
        <v>6154</v>
      </c>
      <c r="J2455" t="s">
        <v>10894</v>
      </c>
      <c r="K2455" t="s">
        <v>10895</v>
      </c>
      <c r="L2455" t="s">
        <v>10896</v>
      </c>
      <c r="M2455" t="s">
        <v>1259</v>
      </c>
      <c r="N2455" t="s">
        <v>1260</v>
      </c>
      <c r="O2455" t="s">
        <v>37</v>
      </c>
      <c r="P2455" t="s">
        <v>10897</v>
      </c>
      <c r="Q2455" t="s">
        <v>38</v>
      </c>
      <c r="R2455" t="s">
        <v>1881</v>
      </c>
      <c r="S2455" t="s">
        <v>10898</v>
      </c>
      <c r="T2455" t="s">
        <v>10899</v>
      </c>
      <c r="U2455" t="s">
        <v>10440</v>
      </c>
      <c r="V2455" t="s">
        <v>10440</v>
      </c>
      <c r="W2455" t="s">
        <v>37</v>
      </c>
      <c r="X2455" t="s">
        <v>37</v>
      </c>
      <c r="Y2455" t="s">
        <v>37</v>
      </c>
      <c r="Z2455" t="s">
        <v>10900</v>
      </c>
      <c r="AA2455" t="s">
        <v>44</v>
      </c>
      <c r="AB2455" t="s">
        <v>44</v>
      </c>
      <c r="AC2455" t="s">
        <v>45</v>
      </c>
      <c r="AD2455" t="s">
        <v>1257</v>
      </c>
      <c r="AE2455" t="s">
        <v>10442</v>
      </c>
      <c r="AF2455" t="s">
        <v>2220</v>
      </c>
      <c r="AG2455">
        <v>622579</v>
      </c>
      <c r="AH2455">
        <v>7.1</v>
      </c>
      <c r="AI2455">
        <v>7.1</v>
      </c>
    </row>
    <row r="2456" spans="1:35" ht="16.850000000000001" customHeight="1">
      <c r="A2456" s="65" t="str">
        <f>IF(L2456="","",IF(COUNTIF(Wip!K:K,L2456)=0,IF(W2456="","KGB","KBB"),IF(AND(_xlfn.IFNA(VLOOKUP(L2456,Wip!K:M,3,0),"")="Y",Q2456="MTCAPPLYCONF"),"On Hold",IF(W2456="","KGB","KBB"))))</f>
        <v>KGB</v>
      </c>
      <c r="B2456" s="65" t="str">
        <f>IF(A2456="on hold", "on hold",
 IF(A2456="KGB", "Standard Shipment",
  IF(IFERROR(IFERROR(VLOOKUP(L2456, List!D:J, 7, 0), VLOOKUP(L2456&amp;"", List!D:J, 7, 0)), 0)=0,
   IF(IFERROR(IFERROR(VLOOKUP(L2456, 'CND List'!$A:$C, 3, 0), VLOOKUP(L2456&amp;"", 'CND List'!$A:$C, 3, 0)), 0)=0,
    IF(A2456="KBB", "-", ""),
    IFERROR(VLOOKUP(L2456, 'CND List'!$A:$C, 3, 0), VLOOKUP(L2456&amp;"", 'CND List'!$A:$C, 3, 0))
   ),
   IFERROR(VLOOKUP(L2456, List!D:J, 7, 0), VLOOKUP(L2456&amp;"", List!D:J, 7, 0))
  )
 )
)</f>
        <v>Standard Shipment</v>
      </c>
      <c r="C2456" s="66" t="str">
        <f t="shared" si="39"/>
        <v>Standard Shipment</v>
      </c>
      <c r="D2456" s="67" t="str">
        <f ca="1">IF(C2456="Local Scrap","Closed",IFERROR(IF(A2456="kgb","Closed",IF(MID(C2456,5,1)="Q","Closed",LOOKUP(TODAY()-W2456, {0,31,91,181,366}, {"0-30天","31-90天","91-180天","181-365天","365天以上"}))), LOOKUP(TODAY()-Z2456, {0,31,91,181,366}, {"0-30天","31-90天","91-180天","181-365天","365天以上"})))</f>
        <v>Closed</v>
      </c>
      <c r="E2456" s="67" t="str" cm="1">
        <f t="array" ref="E2456">IF(A2456&lt;&gt;"kbb", "", IF(IFERROR(VALUE(V2456), 0)=MAX(INDEX(($A$2:$A$4929="kbb")*($L$2:$L$4929=L2456)*IFERROR(VALUE($V$2:$V$4929), 0), 0)), "最新", "歷史重複"))</f>
        <v/>
      </c>
      <c r="F2456" t="s">
        <v>10893</v>
      </c>
      <c r="G2456" t="s">
        <v>29</v>
      </c>
      <c r="H2456" t="s">
        <v>30</v>
      </c>
      <c r="I2456" t="s">
        <v>6154</v>
      </c>
      <c r="J2456" t="s">
        <v>10894</v>
      </c>
      <c r="K2456" t="s">
        <v>10895</v>
      </c>
      <c r="L2456" t="s">
        <v>10901</v>
      </c>
      <c r="M2456" t="s">
        <v>2703</v>
      </c>
      <c r="N2456" t="s">
        <v>1249</v>
      </c>
      <c r="O2456" t="s">
        <v>37</v>
      </c>
      <c r="P2456" t="s">
        <v>10902</v>
      </c>
      <c r="Q2456" t="s">
        <v>38</v>
      </c>
      <c r="R2456" t="s">
        <v>1881</v>
      </c>
      <c r="S2456" t="s">
        <v>10898</v>
      </c>
      <c r="T2456" t="s">
        <v>10903</v>
      </c>
      <c r="U2456" t="s">
        <v>10882</v>
      </c>
      <c r="V2456" t="s">
        <v>10882</v>
      </c>
      <c r="W2456" t="s">
        <v>37</v>
      </c>
      <c r="X2456" t="s">
        <v>37</v>
      </c>
      <c r="Y2456" t="s">
        <v>37</v>
      </c>
      <c r="Z2456" t="s">
        <v>10904</v>
      </c>
      <c r="AA2456" t="s">
        <v>44</v>
      </c>
      <c r="AB2456" t="s">
        <v>44</v>
      </c>
      <c r="AC2456" t="s">
        <v>45</v>
      </c>
      <c r="AD2456" t="s">
        <v>1257</v>
      </c>
      <c r="AE2456" t="s">
        <v>10884</v>
      </c>
      <c r="AF2456" t="s">
        <v>48</v>
      </c>
      <c r="AG2456">
        <v>622564</v>
      </c>
      <c r="AH2456">
        <v>6.8</v>
      </c>
      <c r="AI2456">
        <v>6.8</v>
      </c>
    </row>
    <row r="2457" spans="1:35" ht="16.850000000000001" customHeight="1">
      <c r="A2457" s="65" t="str">
        <f>IF(L2457="","",IF(COUNTIF(Wip!K:K,L2457)=0,IF(W2457="","KGB","KBB"),IF(AND(_xlfn.IFNA(VLOOKUP(L2457,Wip!K:M,3,0),"")="Y",Q2457="MTCAPPLYCONF"),"On Hold",IF(W2457="","KGB","KBB"))))</f>
        <v>KGB</v>
      </c>
      <c r="B2457" s="65" t="str">
        <f>IF(A2457="on hold", "on hold",
 IF(A2457="KGB", "Standard Shipment",
  IF(IFERROR(IFERROR(VLOOKUP(L2457, List!D:J, 7, 0), VLOOKUP(L2457&amp;"", List!D:J, 7, 0)), 0)=0,
   IF(IFERROR(IFERROR(VLOOKUP(L2457, 'CND List'!$A:$C, 3, 0), VLOOKUP(L2457&amp;"", 'CND List'!$A:$C, 3, 0)), 0)=0,
    IF(A2457="KBB", "-", ""),
    IFERROR(VLOOKUP(L2457, 'CND List'!$A:$C, 3, 0), VLOOKUP(L2457&amp;"", 'CND List'!$A:$C, 3, 0))
   ),
   IFERROR(VLOOKUP(L2457, List!D:J, 7, 0), VLOOKUP(L2457&amp;"", List!D:J, 7, 0))
  )
 )
)</f>
        <v>Standard Shipment</v>
      </c>
      <c r="C2457" s="66" t="str">
        <f t="shared" si="39"/>
        <v>Standard Shipment</v>
      </c>
      <c r="D2457" s="67" t="str">
        <f ca="1">IF(C2457="Local Scrap","Closed",IFERROR(IF(A2457="kgb","Closed",IF(MID(C2457,5,1)="Q","Closed",LOOKUP(TODAY()-W2457, {0,31,91,181,366}, {"0-30天","31-90天","91-180天","181-365天","365天以上"}))), LOOKUP(TODAY()-Z2457, {0,31,91,181,366}, {"0-30天","31-90天","91-180天","181-365天","365天以上"})))</f>
        <v>Closed</v>
      </c>
      <c r="E2457" s="67" t="str" cm="1">
        <f t="array" ref="E2457">IF(A2457&lt;&gt;"kbb", "", IF(IFERROR(VALUE(V2457), 0)=MAX(INDEX(($A$2:$A$4929="kbb")*($L$2:$L$4929=L2457)*IFERROR(VALUE($V$2:$V$4929), 0), 0)), "最新", "歷史重複"))</f>
        <v/>
      </c>
      <c r="F2457" t="s">
        <v>10893</v>
      </c>
      <c r="G2457" t="s">
        <v>29</v>
      </c>
      <c r="H2457" t="s">
        <v>30</v>
      </c>
      <c r="I2457" t="s">
        <v>6154</v>
      </c>
      <c r="J2457" t="s">
        <v>10894</v>
      </c>
      <c r="K2457" t="s">
        <v>10895</v>
      </c>
      <c r="L2457" t="s">
        <v>10905</v>
      </c>
      <c r="M2457" t="s">
        <v>1259</v>
      </c>
      <c r="N2457" t="s">
        <v>1260</v>
      </c>
      <c r="O2457" t="s">
        <v>37</v>
      </c>
      <c r="P2457" t="s">
        <v>10906</v>
      </c>
      <c r="Q2457" t="s">
        <v>38</v>
      </c>
      <c r="R2457" t="s">
        <v>1881</v>
      </c>
      <c r="S2457" t="s">
        <v>10898</v>
      </c>
      <c r="T2457" t="s">
        <v>10907</v>
      </c>
      <c r="U2457" t="s">
        <v>10440</v>
      </c>
      <c r="V2457" t="s">
        <v>10440</v>
      </c>
      <c r="W2457" t="s">
        <v>37</v>
      </c>
      <c r="X2457" t="s">
        <v>37</v>
      </c>
      <c r="Y2457" t="s">
        <v>37</v>
      </c>
      <c r="Z2457" t="s">
        <v>10908</v>
      </c>
      <c r="AA2457" t="s">
        <v>44</v>
      </c>
      <c r="AB2457" t="s">
        <v>44</v>
      </c>
      <c r="AC2457" t="s">
        <v>45</v>
      </c>
      <c r="AD2457" t="s">
        <v>1257</v>
      </c>
      <c r="AE2457" t="s">
        <v>10442</v>
      </c>
      <c r="AF2457" t="s">
        <v>2220</v>
      </c>
      <c r="AG2457">
        <v>622579</v>
      </c>
      <c r="AH2457">
        <v>7.1</v>
      </c>
      <c r="AI2457">
        <v>7.1</v>
      </c>
    </row>
    <row r="2458" spans="1:35" ht="16.850000000000001" customHeight="1">
      <c r="A2458" s="65" t="str">
        <f>IF(L2458="","",IF(COUNTIF(Wip!K:K,L2458)=0,IF(W2458="","KGB","KBB"),IF(AND(_xlfn.IFNA(VLOOKUP(L2458,Wip!K:M,3,0),"")="Y",Q2458="MTCAPPLYCONF"),"On Hold",IF(W2458="","KGB","KBB"))))</f>
        <v>KGB</v>
      </c>
      <c r="B2458" s="65" t="str">
        <f>IF(A2458="on hold", "on hold",
 IF(A2458="KGB", "Standard Shipment",
  IF(IFERROR(IFERROR(VLOOKUP(L2458, List!D:J, 7, 0), VLOOKUP(L2458&amp;"", List!D:J, 7, 0)), 0)=0,
   IF(IFERROR(IFERROR(VLOOKUP(L2458, 'CND List'!$A:$C, 3, 0), VLOOKUP(L2458&amp;"", 'CND List'!$A:$C, 3, 0)), 0)=0,
    IF(A2458="KBB", "-", ""),
    IFERROR(VLOOKUP(L2458, 'CND List'!$A:$C, 3, 0), VLOOKUP(L2458&amp;"", 'CND List'!$A:$C, 3, 0))
   ),
   IFERROR(VLOOKUP(L2458, List!D:J, 7, 0), VLOOKUP(L2458&amp;"", List!D:J, 7, 0))
  )
 )
)</f>
        <v>Standard Shipment</v>
      </c>
      <c r="C2458" s="66" t="str">
        <f t="shared" si="39"/>
        <v>Standard Shipment</v>
      </c>
      <c r="D2458" s="67" t="str">
        <f ca="1">IF(C2458="Local Scrap","Closed",IFERROR(IF(A2458="kgb","Closed",IF(MID(C2458,5,1)="Q","Closed",LOOKUP(TODAY()-W2458, {0,31,91,181,366}, {"0-30天","31-90天","91-180天","181-365天","365天以上"}))), LOOKUP(TODAY()-Z2458, {0,31,91,181,366}, {"0-30天","31-90天","91-180天","181-365天","365天以上"})))</f>
        <v>Closed</v>
      </c>
      <c r="E2458" s="67" t="str" cm="1">
        <f t="array" ref="E2458">IF(A2458&lt;&gt;"kbb", "", IF(IFERROR(VALUE(V2458), 0)=MAX(INDEX(($A$2:$A$4929="kbb")*($L$2:$L$4929=L2458)*IFERROR(VALUE($V$2:$V$4929), 0), 0)), "最新", "歷史重複"))</f>
        <v/>
      </c>
      <c r="F2458" t="s">
        <v>10893</v>
      </c>
      <c r="G2458" t="s">
        <v>29</v>
      </c>
      <c r="H2458" t="s">
        <v>30</v>
      </c>
      <c r="I2458" t="s">
        <v>6154</v>
      </c>
      <c r="J2458" t="s">
        <v>10894</v>
      </c>
      <c r="K2458" t="s">
        <v>10895</v>
      </c>
      <c r="L2458" t="s">
        <v>10909</v>
      </c>
      <c r="M2458" t="s">
        <v>1248</v>
      </c>
      <c r="N2458" t="s">
        <v>1249</v>
      </c>
      <c r="O2458" t="s">
        <v>37</v>
      </c>
      <c r="P2458" t="s">
        <v>10910</v>
      </c>
      <c r="Q2458" t="s">
        <v>38</v>
      </c>
      <c r="R2458" t="s">
        <v>1881</v>
      </c>
      <c r="S2458" t="s">
        <v>10898</v>
      </c>
      <c r="T2458" t="s">
        <v>10911</v>
      </c>
      <c r="U2458" t="s">
        <v>10882</v>
      </c>
      <c r="V2458" t="s">
        <v>10882</v>
      </c>
      <c r="W2458" t="s">
        <v>37</v>
      </c>
      <c r="X2458" t="s">
        <v>37</v>
      </c>
      <c r="Y2458" t="s">
        <v>37</v>
      </c>
      <c r="Z2458" t="s">
        <v>10912</v>
      </c>
      <c r="AA2458" t="s">
        <v>44</v>
      </c>
      <c r="AB2458" t="s">
        <v>44</v>
      </c>
      <c r="AC2458" t="s">
        <v>45</v>
      </c>
      <c r="AD2458" t="s">
        <v>1257</v>
      </c>
      <c r="AE2458" t="s">
        <v>10884</v>
      </c>
      <c r="AF2458" t="s">
        <v>1730</v>
      </c>
      <c r="AG2458">
        <v>622564</v>
      </c>
      <c r="AH2458">
        <v>6.8</v>
      </c>
      <c r="AI2458">
        <v>6.8</v>
      </c>
    </row>
    <row r="2459" spans="1:35" ht="16.850000000000001" customHeight="1">
      <c r="A2459" s="65" t="str">
        <f>IF(L2459="","",IF(COUNTIF(Wip!K:K,L2459)=0,IF(W2459="","KGB","KBB"),IF(AND(_xlfn.IFNA(VLOOKUP(L2459,Wip!K:M,3,0),"")="Y",Q2459="MTCAPPLYCONF"),"On Hold",IF(W2459="","KGB","KBB"))))</f>
        <v>KGB</v>
      </c>
      <c r="B2459" s="65" t="str">
        <f>IF(A2459="on hold", "on hold",
 IF(A2459="KGB", "Standard Shipment",
  IF(IFERROR(IFERROR(VLOOKUP(L2459, List!D:J, 7, 0), VLOOKUP(L2459&amp;"", List!D:J, 7, 0)), 0)=0,
   IF(IFERROR(IFERROR(VLOOKUP(L2459, 'CND List'!$A:$C, 3, 0), VLOOKUP(L2459&amp;"", 'CND List'!$A:$C, 3, 0)), 0)=0,
    IF(A2459="KBB", "-", ""),
    IFERROR(VLOOKUP(L2459, 'CND List'!$A:$C, 3, 0), VLOOKUP(L2459&amp;"", 'CND List'!$A:$C, 3, 0))
   ),
   IFERROR(VLOOKUP(L2459, List!D:J, 7, 0), VLOOKUP(L2459&amp;"", List!D:J, 7, 0))
  )
 )
)</f>
        <v>Standard Shipment</v>
      </c>
      <c r="C2459" s="66" t="str">
        <f t="shared" si="39"/>
        <v>Standard Shipment</v>
      </c>
      <c r="D2459" s="67" t="str">
        <f ca="1">IF(C2459="Local Scrap","Closed",IFERROR(IF(A2459="kgb","Closed",IF(MID(C2459,5,1)="Q","Closed",LOOKUP(TODAY()-W2459, {0,31,91,181,366}, {"0-30天","31-90天","91-180天","181-365天","365天以上"}))), LOOKUP(TODAY()-Z2459, {0,31,91,181,366}, {"0-30天","31-90天","91-180天","181-365天","365天以上"})))</f>
        <v>Closed</v>
      </c>
      <c r="E2459" s="67" t="str" cm="1">
        <f t="array" ref="E2459">IF(A2459&lt;&gt;"kbb", "", IF(IFERROR(VALUE(V2459), 0)=MAX(INDEX(($A$2:$A$4929="kbb")*($L$2:$L$4929=L2459)*IFERROR(VALUE($V$2:$V$4929), 0), 0)), "最新", "歷史重複"))</f>
        <v/>
      </c>
      <c r="F2459" t="s">
        <v>10893</v>
      </c>
      <c r="G2459" t="s">
        <v>29</v>
      </c>
      <c r="H2459" t="s">
        <v>30</v>
      </c>
      <c r="I2459" t="s">
        <v>6154</v>
      </c>
      <c r="J2459" t="s">
        <v>10894</v>
      </c>
      <c r="K2459" t="s">
        <v>10895</v>
      </c>
      <c r="L2459" t="s">
        <v>10913</v>
      </c>
      <c r="M2459" t="s">
        <v>2703</v>
      </c>
      <c r="N2459" t="s">
        <v>1249</v>
      </c>
      <c r="O2459" t="s">
        <v>37</v>
      </c>
      <c r="P2459" t="s">
        <v>10914</v>
      </c>
      <c r="Q2459" t="s">
        <v>38</v>
      </c>
      <c r="R2459" t="s">
        <v>1881</v>
      </c>
      <c r="S2459" t="s">
        <v>10898</v>
      </c>
      <c r="T2459" t="s">
        <v>10915</v>
      </c>
      <c r="U2459" t="s">
        <v>10440</v>
      </c>
      <c r="V2459" t="s">
        <v>10440</v>
      </c>
      <c r="W2459" t="s">
        <v>37</v>
      </c>
      <c r="X2459" t="s">
        <v>37</v>
      </c>
      <c r="Y2459" t="s">
        <v>37</v>
      </c>
      <c r="Z2459" t="s">
        <v>10916</v>
      </c>
      <c r="AA2459" t="s">
        <v>44</v>
      </c>
      <c r="AB2459" t="s">
        <v>44</v>
      </c>
      <c r="AC2459" t="s">
        <v>45</v>
      </c>
      <c r="AD2459" t="s">
        <v>1257</v>
      </c>
      <c r="AE2459" t="s">
        <v>10442</v>
      </c>
      <c r="AF2459" t="s">
        <v>1918</v>
      </c>
      <c r="AG2459">
        <v>622579</v>
      </c>
      <c r="AH2459">
        <v>6.9</v>
      </c>
      <c r="AI2459">
        <v>6.9</v>
      </c>
    </row>
    <row r="2460" spans="1:35" ht="16.850000000000001" customHeight="1">
      <c r="A2460" s="65" t="str">
        <f>IF(L2460="","",IF(COUNTIF(Wip!K:K,L2460)=0,IF(W2460="","KGB","KBB"),IF(AND(_xlfn.IFNA(VLOOKUP(L2460,Wip!K:M,3,0),"")="Y",Q2460="MTCAPPLYCONF"),"On Hold",IF(W2460="","KGB","KBB"))))</f>
        <v>KGB</v>
      </c>
      <c r="B2460" s="65" t="str">
        <f>IF(A2460="on hold", "on hold",
 IF(A2460="KGB", "Standard Shipment",
  IF(IFERROR(IFERROR(VLOOKUP(L2460, List!D:J, 7, 0), VLOOKUP(L2460&amp;"", List!D:J, 7, 0)), 0)=0,
   IF(IFERROR(IFERROR(VLOOKUP(L2460, 'CND List'!$A:$C, 3, 0), VLOOKUP(L2460&amp;"", 'CND List'!$A:$C, 3, 0)), 0)=0,
    IF(A2460="KBB", "-", ""),
    IFERROR(VLOOKUP(L2460, 'CND List'!$A:$C, 3, 0), VLOOKUP(L2460&amp;"", 'CND List'!$A:$C, 3, 0))
   ),
   IFERROR(VLOOKUP(L2460, List!D:J, 7, 0), VLOOKUP(L2460&amp;"", List!D:J, 7, 0))
  )
 )
)</f>
        <v>Standard Shipment</v>
      </c>
      <c r="C2460" s="66" t="str">
        <f t="shared" si="39"/>
        <v>Standard Shipment</v>
      </c>
      <c r="D2460" s="67" t="str">
        <f ca="1">IF(C2460="Local Scrap","Closed",IFERROR(IF(A2460="kgb","Closed",IF(MID(C2460,5,1)="Q","Closed",LOOKUP(TODAY()-W2460, {0,31,91,181,366}, {"0-30天","31-90天","91-180天","181-365天","365天以上"}))), LOOKUP(TODAY()-Z2460, {0,31,91,181,366}, {"0-30天","31-90天","91-180天","181-365天","365天以上"})))</f>
        <v>Closed</v>
      </c>
      <c r="E2460" s="67" t="str" cm="1">
        <f t="array" ref="E2460">IF(A2460&lt;&gt;"kbb", "", IF(IFERROR(VALUE(V2460), 0)=MAX(INDEX(($A$2:$A$4929="kbb")*($L$2:$L$4929=L2460)*IFERROR(VALUE($V$2:$V$4929), 0), 0)), "最新", "歷史重複"))</f>
        <v/>
      </c>
      <c r="F2460" t="s">
        <v>10893</v>
      </c>
      <c r="G2460" t="s">
        <v>29</v>
      </c>
      <c r="H2460" t="s">
        <v>30</v>
      </c>
      <c r="I2460" t="s">
        <v>6154</v>
      </c>
      <c r="J2460" t="s">
        <v>10894</v>
      </c>
      <c r="K2460" t="s">
        <v>10895</v>
      </c>
      <c r="L2460" t="s">
        <v>10917</v>
      </c>
      <c r="M2460" t="s">
        <v>2703</v>
      </c>
      <c r="N2460" t="s">
        <v>1249</v>
      </c>
      <c r="O2460" t="s">
        <v>37</v>
      </c>
      <c r="P2460" t="s">
        <v>10918</v>
      </c>
      <c r="Q2460" t="s">
        <v>38</v>
      </c>
      <c r="R2460" t="s">
        <v>1881</v>
      </c>
      <c r="S2460" t="s">
        <v>10898</v>
      </c>
      <c r="T2460" t="s">
        <v>10919</v>
      </c>
      <c r="U2460" t="s">
        <v>10440</v>
      </c>
      <c r="V2460" t="s">
        <v>10440</v>
      </c>
      <c r="W2460" t="s">
        <v>37</v>
      </c>
      <c r="X2460" t="s">
        <v>37</v>
      </c>
      <c r="Y2460" t="s">
        <v>37</v>
      </c>
      <c r="Z2460" t="s">
        <v>10920</v>
      </c>
      <c r="AA2460" t="s">
        <v>44</v>
      </c>
      <c r="AB2460" t="s">
        <v>44</v>
      </c>
      <c r="AC2460" t="s">
        <v>45</v>
      </c>
      <c r="AD2460" t="s">
        <v>1257</v>
      </c>
      <c r="AE2460" t="s">
        <v>10442</v>
      </c>
      <c r="AF2460" t="s">
        <v>1730</v>
      </c>
      <c r="AG2460">
        <v>622579</v>
      </c>
      <c r="AH2460">
        <v>6.9</v>
      </c>
      <c r="AI2460">
        <v>6.9</v>
      </c>
    </row>
    <row r="2461" spans="1:35" ht="16.850000000000001" customHeight="1">
      <c r="A2461" s="65" t="str">
        <f>IF(L2461="","",IF(COUNTIF(Wip!K:K,L2461)=0,IF(W2461="","KGB","KBB"),IF(AND(_xlfn.IFNA(VLOOKUP(L2461,Wip!K:M,3,0),"")="Y",Q2461="MTCAPPLYCONF"),"On Hold",IF(W2461="","KGB","KBB"))))</f>
        <v>KGB</v>
      </c>
      <c r="B2461" s="65" t="str">
        <f>IF(A2461="on hold", "on hold",
 IF(A2461="KGB", "Standard Shipment",
  IF(IFERROR(IFERROR(VLOOKUP(L2461, List!D:J, 7, 0), VLOOKUP(L2461&amp;"", List!D:J, 7, 0)), 0)=0,
   IF(IFERROR(IFERROR(VLOOKUP(L2461, 'CND List'!$A:$C, 3, 0), VLOOKUP(L2461&amp;"", 'CND List'!$A:$C, 3, 0)), 0)=0,
    IF(A2461="KBB", "-", ""),
    IFERROR(VLOOKUP(L2461, 'CND List'!$A:$C, 3, 0), VLOOKUP(L2461&amp;"", 'CND List'!$A:$C, 3, 0))
   ),
   IFERROR(VLOOKUP(L2461, List!D:J, 7, 0), VLOOKUP(L2461&amp;"", List!D:J, 7, 0))
  )
 )
)</f>
        <v>Standard Shipment</v>
      </c>
      <c r="C2461" s="66" t="str">
        <f t="shared" si="39"/>
        <v>Standard Shipment</v>
      </c>
      <c r="D2461" s="67" t="str">
        <f ca="1">IF(C2461="Local Scrap","Closed",IFERROR(IF(A2461="kgb","Closed",IF(MID(C2461,5,1)="Q","Closed",LOOKUP(TODAY()-W2461, {0,31,91,181,366}, {"0-30天","31-90天","91-180天","181-365天","365天以上"}))), LOOKUP(TODAY()-Z2461, {0,31,91,181,366}, {"0-30天","31-90天","91-180天","181-365天","365天以上"})))</f>
        <v>Closed</v>
      </c>
      <c r="E2461" s="67" t="str" cm="1">
        <f t="array" ref="E2461">IF(A2461&lt;&gt;"kbb", "", IF(IFERROR(VALUE(V2461), 0)=MAX(INDEX(($A$2:$A$4929="kbb")*($L$2:$L$4929=L2461)*IFERROR(VALUE($V$2:$V$4929), 0), 0)), "最新", "歷史重複"))</f>
        <v/>
      </c>
      <c r="F2461" t="s">
        <v>10893</v>
      </c>
      <c r="G2461" t="s">
        <v>29</v>
      </c>
      <c r="H2461" t="s">
        <v>30</v>
      </c>
      <c r="I2461" t="s">
        <v>6154</v>
      </c>
      <c r="J2461" t="s">
        <v>10894</v>
      </c>
      <c r="K2461" t="s">
        <v>10895</v>
      </c>
      <c r="L2461" t="s">
        <v>10921</v>
      </c>
      <c r="M2461" t="s">
        <v>2703</v>
      </c>
      <c r="N2461" t="s">
        <v>1249</v>
      </c>
      <c r="O2461" t="s">
        <v>37</v>
      </c>
      <c r="P2461" t="s">
        <v>10922</v>
      </c>
      <c r="Q2461" t="s">
        <v>38</v>
      </c>
      <c r="R2461" t="s">
        <v>1881</v>
      </c>
      <c r="S2461" t="s">
        <v>10898</v>
      </c>
      <c r="T2461" t="s">
        <v>10923</v>
      </c>
      <c r="U2461" t="s">
        <v>10440</v>
      </c>
      <c r="V2461" t="s">
        <v>10440</v>
      </c>
      <c r="W2461" t="s">
        <v>37</v>
      </c>
      <c r="X2461" t="s">
        <v>37</v>
      </c>
      <c r="Y2461" t="s">
        <v>37</v>
      </c>
      <c r="Z2461" t="s">
        <v>10924</v>
      </c>
      <c r="AA2461" t="s">
        <v>44</v>
      </c>
      <c r="AB2461" t="s">
        <v>44</v>
      </c>
      <c r="AC2461" t="s">
        <v>45</v>
      </c>
      <c r="AD2461" t="s">
        <v>1257</v>
      </c>
      <c r="AE2461" t="s">
        <v>10442</v>
      </c>
      <c r="AF2461" t="s">
        <v>1918</v>
      </c>
      <c r="AG2461">
        <v>622579</v>
      </c>
      <c r="AH2461">
        <v>6.9</v>
      </c>
      <c r="AI2461">
        <v>6.9</v>
      </c>
    </row>
    <row r="2462" spans="1:35" ht="16.850000000000001" customHeight="1">
      <c r="A2462" s="65" t="str">
        <f>IF(L2462="","",IF(COUNTIF(Wip!K:K,L2462)=0,IF(W2462="","KGB","KBB"),IF(AND(_xlfn.IFNA(VLOOKUP(L2462,Wip!K:M,3,0),"")="Y",Q2462="MTCAPPLYCONF"),"On Hold",IF(W2462="","KGB","KBB"))))</f>
        <v>KGB</v>
      </c>
      <c r="B2462" s="65" t="str">
        <f>IF(A2462="on hold", "on hold",
 IF(A2462="KGB", "Standard Shipment",
  IF(IFERROR(IFERROR(VLOOKUP(L2462, List!D:J, 7, 0), VLOOKUP(L2462&amp;"", List!D:J, 7, 0)), 0)=0,
   IF(IFERROR(IFERROR(VLOOKUP(L2462, 'CND List'!$A:$C, 3, 0), VLOOKUP(L2462&amp;"", 'CND List'!$A:$C, 3, 0)), 0)=0,
    IF(A2462="KBB", "-", ""),
    IFERROR(VLOOKUP(L2462, 'CND List'!$A:$C, 3, 0), VLOOKUP(L2462&amp;"", 'CND List'!$A:$C, 3, 0))
   ),
   IFERROR(VLOOKUP(L2462, List!D:J, 7, 0), VLOOKUP(L2462&amp;"", List!D:J, 7, 0))
  )
 )
)</f>
        <v>Standard Shipment</v>
      </c>
      <c r="C2462" s="66" t="str">
        <f t="shared" si="39"/>
        <v>Standard Shipment</v>
      </c>
      <c r="D2462" s="67" t="str">
        <f ca="1">IF(C2462="Local Scrap","Closed",IFERROR(IF(A2462="kgb","Closed",IF(MID(C2462,5,1)="Q","Closed",LOOKUP(TODAY()-W2462, {0,31,91,181,366}, {"0-30天","31-90天","91-180天","181-365天","365天以上"}))), LOOKUP(TODAY()-Z2462, {0,31,91,181,366}, {"0-30天","31-90天","91-180天","181-365天","365天以上"})))</f>
        <v>Closed</v>
      </c>
      <c r="E2462" s="67" t="str" cm="1">
        <f t="array" ref="E2462">IF(A2462&lt;&gt;"kbb", "", IF(IFERROR(VALUE(V2462), 0)=MAX(INDEX(($A$2:$A$4929="kbb")*($L$2:$L$4929=L2462)*IFERROR(VALUE($V$2:$V$4929), 0), 0)), "最新", "歷史重複"))</f>
        <v/>
      </c>
      <c r="F2462" t="s">
        <v>10893</v>
      </c>
      <c r="G2462" t="s">
        <v>29</v>
      </c>
      <c r="H2462" t="s">
        <v>30</v>
      </c>
      <c r="I2462" t="s">
        <v>6154</v>
      </c>
      <c r="J2462" t="s">
        <v>10894</v>
      </c>
      <c r="K2462" t="s">
        <v>10895</v>
      </c>
      <c r="L2462" t="s">
        <v>10925</v>
      </c>
      <c r="M2462" t="s">
        <v>1248</v>
      </c>
      <c r="N2462" t="s">
        <v>1249</v>
      </c>
      <c r="O2462" t="s">
        <v>37</v>
      </c>
      <c r="P2462" t="s">
        <v>9789</v>
      </c>
      <c r="Q2462" t="s">
        <v>38</v>
      </c>
      <c r="R2462" t="s">
        <v>1881</v>
      </c>
      <c r="S2462" t="s">
        <v>10926</v>
      </c>
      <c r="T2462" t="s">
        <v>10927</v>
      </c>
      <c r="U2462" t="s">
        <v>10882</v>
      </c>
      <c r="V2462" t="s">
        <v>10882</v>
      </c>
      <c r="W2462" t="s">
        <v>37</v>
      </c>
      <c r="X2462" t="s">
        <v>37</v>
      </c>
      <c r="Y2462" t="s">
        <v>37</v>
      </c>
      <c r="Z2462" t="s">
        <v>10928</v>
      </c>
      <c r="AA2462" t="s">
        <v>44</v>
      </c>
      <c r="AB2462" t="s">
        <v>44</v>
      </c>
      <c r="AC2462" t="s">
        <v>45</v>
      </c>
      <c r="AD2462" t="s">
        <v>1257</v>
      </c>
      <c r="AE2462" t="s">
        <v>10884</v>
      </c>
      <c r="AF2462" t="s">
        <v>48</v>
      </c>
      <c r="AG2462">
        <v>622564</v>
      </c>
      <c r="AH2462">
        <v>6.8</v>
      </c>
      <c r="AI2462">
        <v>6.8</v>
      </c>
    </row>
    <row r="2463" spans="1:35" ht="16.850000000000001" customHeight="1">
      <c r="A2463" s="65" t="str">
        <f>IF(L2463="","",IF(COUNTIF(Wip!K:K,L2463)=0,IF(W2463="","KGB","KBB"),IF(AND(_xlfn.IFNA(VLOOKUP(L2463,Wip!K:M,3,0),"")="Y",Q2463="MTCAPPLYCONF"),"On Hold",IF(W2463="","KGB","KBB"))))</f>
        <v>KGB</v>
      </c>
      <c r="B2463" s="65" t="str">
        <f>IF(A2463="on hold", "on hold",
 IF(A2463="KGB", "Standard Shipment",
  IF(IFERROR(IFERROR(VLOOKUP(L2463, List!D:J, 7, 0), VLOOKUP(L2463&amp;"", List!D:J, 7, 0)), 0)=0,
   IF(IFERROR(IFERROR(VLOOKUP(L2463, 'CND List'!$A:$C, 3, 0), VLOOKUP(L2463&amp;"", 'CND List'!$A:$C, 3, 0)), 0)=0,
    IF(A2463="KBB", "-", ""),
    IFERROR(VLOOKUP(L2463, 'CND List'!$A:$C, 3, 0), VLOOKUP(L2463&amp;"", 'CND List'!$A:$C, 3, 0))
   ),
   IFERROR(VLOOKUP(L2463, List!D:J, 7, 0), VLOOKUP(L2463&amp;"", List!D:J, 7, 0))
  )
 )
)</f>
        <v>Standard Shipment</v>
      </c>
      <c r="C2463" s="66" t="str">
        <f t="shared" si="39"/>
        <v>Standard Shipment</v>
      </c>
      <c r="D2463" s="67" t="str">
        <f ca="1">IF(C2463="Local Scrap","Closed",IFERROR(IF(A2463="kgb","Closed",IF(MID(C2463,5,1)="Q","Closed",LOOKUP(TODAY()-W2463, {0,31,91,181,366}, {"0-30天","31-90天","91-180天","181-365天","365天以上"}))), LOOKUP(TODAY()-Z2463, {0,31,91,181,366}, {"0-30天","31-90天","91-180天","181-365天","365天以上"})))</f>
        <v>Closed</v>
      </c>
      <c r="E2463" s="67" t="str" cm="1">
        <f t="array" ref="E2463">IF(A2463&lt;&gt;"kbb", "", IF(IFERROR(VALUE(V2463), 0)=MAX(INDEX(($A$2:$A$4929="kbb")*($L$2:$L$4929=L2463)*IFERROR(VALUE($V$2:$V$4929), 0), 0)), "最新", "歷史重複"))</f>
        <v/>
      </c>
      <c r="F2463" t="s">
        <v>10893</v>
      </c>
      <c r="G2463" t="s">
        <v>29</v>
      </c>
      <c r="H2463" t="s">
        <v>30</v>
      </c>
      <c r="I2463" t="s">
        <v>6154</v>
      </c>
      <c r="J2463" t="s">
        <v>10894</v>
      </c>
      <c r="K2463" t="s">
        <v>10895</v>
      </c>
      <c r="L2463" t="s">
        <v>10929</v>
      </c>
      <c r="M2463" t="s">
        <v>10091</v>
      </c>
      <c r="N2463" t="s">
        <v>1671</v>
      </c>
      <c r="O2463" t="s">
        <v>37</v>
      </c>
      <c r="P2463" t="s">
        <v>10929</v>
      </c>
      <c r="Q2463" t="s">
        <v>38</v>
      </c>
      <c r="R2463" t="s">
        <v>1881</v>
      </c>
      <c r="S2463" t="s">
        <v>10930</v>
      </c>
      <c r="T2463" t="s">
        <v>10931</v>
      </c>
      <c r="U2463" t="s">
        <v>10932</v>
      </c>
      <c r="V2463" t="s">
        <v>10932</v>
      </c>
      <c r="W2463" t="s">
        <v>37</v>
      </c>
      <c r="X2463" t="s">
        <v>37</v>
      </c>
      <c r="Y2463" t="s">
        <v>37</v>
      </c>
      <c r="Z2463" t="s">
        <v>10933</v>
      </c>
      <c r="AA2463" t="s">
        <v>44</v>
      </c>
      <c r="AB2463" t="s">
        <v>44</v>
      </c>
      <c r="AC2463" t="s">
        <v>45</v>
      </c>
      <c r="AD2463" t="s">
        <v>1539</v>
      </c>
      <c r="AE2463" t="s">
        <v>10884</v>
      </c>
      <c r="AF2463" t="s">
        <v>2526</v>
      </c>
      <c r="AG2463">
        <v>622564</v>
      </c>
      <c r="AH2463">
        <v>2.5</v>
      </c>
      <c r="AI2463">
        <v>2.5</v>
      </c>
    </row>
    <row r="2464" spans="1:35" ht="16.850000000000001" customHeight="1">
      <c r="A2464" s="65" t="str">
        <f>IF(L2464="","",IF(COUNTIF(Wip!K:K,L2464)=0,IF(W2464="","KGB","KBB"),IF(AND(_xlfn.IFNA(VLOOKUP(L2464,Wip!K:M,3,0),"")="Y",Q2464="MTCAPPLYCONF"),"On Hold",IF(W2464="","KGB","KBB"))))</f>
        <v>KGB</v>
      </c>
      <c r="B2464" s="65" t="str">
        <f>IF(A2464="on hold", "on hold",
 IF(A2464="KGB", "Standard Shipment",
  IF(IFERROR(IFERROR(VLOOKUP(L2464, List!D:J, 7, 0), VLOOKUP(L2464&amp;"", List!D:J, 7, 0)), 0)=0,
   IF(IFERROR(IFERROR(VLOOKUP(L2464, 'CND List'!$A:$C, 3, 0), VLOOKUP(L2464&amp;"", 'CND List'!$A:$C, 3, 0)), 0)=0,
    IF(A2464="KBB", "-", ""),
    IFERROR(VLOOKUP(L2464, 'CND List'!$A:$C, 3, 0), VLOOKUP(L2464&amp;"", 'CND List'!$A:$C, 3, 0))
   ),
   IFERROR(VLOOKUP(L2464, List!D:J, 7, 0), VLOOKUP(L2464&amp;"", List!D:J, 7, 0))
  )
 )
)</f>
        <v>Standard Shipment</v>
      </c>
      <c r="C2464" s="66" t="str">
        <f t="shared" si="39"/>
        <v>Standard Shipment</v>
      </c>
      <c r="D2464" s="67" t="str">
        <f ca="1">IF(C2464="Local Scrap","Closed",IFERROR(IF(A2464="kgb","Closed",IF(MID(C2464,5,1)="Q","Closed",LOOKUP(TODAY()-W2464, {0,31,91,181,366}, {"0-30天","31-90天","91-180天","181-365天","365天以上"}))), LOOKUP(TODAY()-Z2464, {0,31,91,181,366}, {"0-30天","31-90天","91-180天","181-365天","365天以上"})))</f>
        <v>Closed</v>
      </c>
      <c r="E2464" s="67" t="str" cm="1">
        <f t="array" ref="E2464">IF(A2464&lt;&gt;"kbb", "", IF(IFERROR(VALUE(V2464), 0)=MAX(INDEX(($A$2:$A$4929="kbb")*($L$2:$L$4929=L2464)*IFERROR(VALUE($V$2:$V$4929), 0), 0)), "最新", "歷史重複"))</f>
        <v/>
      </c>
      <c r="F2464" t="s">
        <v>10893</v>
      </c>
      <c r="G2464" t="s">
        <v>29</v>
      </c>
      <c r="H2464" t="s">
        <v>30</v>
      </c>
      <c r="I2464" t="s">
        <v>6154</v>
      </c>
      <c r="J2464" t="s">
        <v>10894</v>
      </c>
      <c r="K2464" t="s">
        <v>10895</v>
      </c>
      <c r="L2464" t="s">
        <v>10934</v>
      </c>
      <c r="M2464" t="s">
        <v>2386</v>
      </c>
      <c r="N2464" t="s">
        <v>1671</v>
      </c>
      <c r="O2464" t="s">
        <v>37</v>
      </c>
      <c r="P2464" t="s">
        <v>10935</v>
      </c>
      <c r="Q2464" t="s">
        <v>38</v>
      </c>
      <c r="R2464" t="s">
        <v>1881</v>
      </c>
      <c r="S2464" t="s">
        <v>10930</v>
      </c>
      <c r="T2464" t="s">
        <v>10936</v>
      </c>
      <c r="U2464" t="s">
        <v>10440</v>
      </c>
      <c r="V2464" t="s">
        <v>10440</v>
      </c>
      <c r="W2464" t="s">
        <v>37</v>
      </c>
      <c r="X2464" t="s">
        <v>37</v>
      </c>
      <c r="Y2464" t="s">
        <v>37</v>
      </c>
      <c r="Z2464" t="s">
        <v>10937</v>
      </c>
      <c r="AA2464" t="s">
        <v>44</v>
      </c>
      <c r="AB2464" t="s">
        <v>44</v>
      </c>
      <c r="AC2464" t="s">
        <v>45</v>
      </c>
      <c r="AD2464" t="s">
        <v>1539</v>
      </c>
      <c r="AE2464" t="s">
        <v>10442</v>
      </c>
      <c r="AF2464" t="s">
        <v>4852</v>
      </c>
      <c r="AG2464">
        <v>622579</v>
      </c>
      <c r="AH2464">
        <v>3.9</v>
      </c>
      <c r="AI2464">
        <v>3.9</v>
      </c>
    </row>
    <row r="2465" spans="1:35" ht="16.850000000000001" customHeight="1">
      <c r="A2465" s="65" t="str">
        <f>IF(L2465="","",IF(COUNTIF(Wip!K:K,L2465)=0,IF(W2465="","KGB","KBB"),IF(AND(_xlfn.IFNA(VLOOKUP(L2465,Wip!K:M,3,0),"")="Y",Q2465="MTCAPPLYCONF"),"On Hold",IF(W2465="","KGB","KBB"))))</f>
        <v>KBB</v>
      </c>
      <c r="B2465" s="65" t="str">
        <f>IF(A2465="on hold", "on hold",
 IF(A2465="KGB", "Standard Shipment",
  IF(IFERROR(IFERROR(VLOOKUP(L2465, List!D:J, 7, 0), VLOOKUP(L2465&amp;"", List!D:J, 7, 0)), 0)=0,
   IF(IFERROR(IFERROR(VLOOKUP(L2465, 'CND List'!$A:$C, 3, 0), VLOOKUP(L2465&amp;"", 'CND List'!$A:$C, 3, 0)), 0)=0,
    IF(A2465="KBB", "-", ""),
    IFERROR(VLOOKUP(L2465, 'CND List'!$A:$C, 3, 0), VLOOKUP(L2465&amp;"", 'CND List'!$A:$C, 3, 0))
   ),
   IFERROR(VLOOKUP(L2465, List!D:J, 7, 0), VLOOKUP(L2465&amp;"", List!D:J, 7, 0))
  )
 )
)</f>
        <v>-</v>
      </c>
      <c r="C2465" s="66" t="str">
        <f t="shared" si="39"/>
        <v>wait for return customer</v>
      </c>
      <c r="D2465" s="67" t="str">
        <f ca="1">IF(C2465="Local Scrap","Closed",IFERROR(IF(A2465="kgb","Closed",IF(MID(C2465,5,1)="Q","Closed",LOOKUP(TODAY()-W2465, {0,31,91,181,366}, {"0-30天","31-90天","91-180天","181-365天","365天以上"}))), LOOKUP(TODAY()-Z2465, {0,31,91,181,366}, {"0-30天","31-90天","91-180天","181-365天","365天以上"})))</f>
        <v>31-90天</v>
      </c>
      <c r="E2465" s="67" t="str" cm="1">
        <f t="array" ref="E2465">IF(A2465&lt;&gt;"kbb", "", IF(IFERROR(VALUE(V2465), 0)=MAX(INDEX(($A$2:$A$4929="kbb")*($L$2:$L$4929=L2465)*IFERROR(VALUE($V$2:$V$4929), 0), 0)), "最新", "歷史重複"))</f>
        <v>最新</v>
      </c>
      <c r="F2465" t="s">
        <v>10893</v>
      </c>
      <c r="G2465" t="s">
        <v>29</v>
      </c>
      <c r="H2465" t="s">
        <v>30</v>
      </c>
      <c r="I2465" t="s">
        <v>6154</v>
      </c>
      <c r="J2465" t="s">
        <v>10894</v>
      </c>
      <c r="K2465" t="s">
        <v>10895</v>
      </c>
      <c r="L2465" t="s">
        <v>10938</v>
      </c>
      <c r="M2465" t="s">
        <v>8810</v>
      </c>
      <c r="N2465" t="s">
        <v>8811</v>
      </c>
      <c r="O2465" t="s">
        <v>37</v>
      </c>
      <c r="P2465" t="s">
        <v>10938</v>
      </c>
      <c r="Q2465" t="s">
        <v>38</v>
      </c>
      <c r="R2465" t="s">
        <v>1881</v>
      </c>
      <c r="S2465" t="s">
        <v>10930</v>
      </c>
      <c r="T2465" t="s">
        <v>37</v>
      </c>
      <c r="U2465" t="s">
        <v>37</v>
      </c>
      <c r="V2465" t="s">
        <v>10939</v>
      </c>
      <c r="W2465" t="s">
        <v>113</v>
      </c>
      <c r="X2465" t="s">
        <v>114</v>
      </c>
      <c r="Y2465" t="s">
        <v>10940</v>
      </c>
      <c r="Z2465" t="s">
        <v>10941</v>
      </c>
      <c r="AA2465" t="s">
        <v>44</v>
      </c>
      <c r="AB2465" t="s">
        <v>44</v>
      </c>
      <c r="AC2465" t="s">
        <v>117</v>
      </c>
      <c r="AD2465" t="s">
        <v>1847</v>
      </c>
      <c r="AE2465" t="s">
        <v>37</v>
      </c>
      <c r="AF2465" t="s">
        <v>37</v>
      </c>
      <c r="AG2465" t="s">
        <v>37</v>
      </c>
      <c r="AH2465" t="s">
        <v>37</v>
      </c>
      <c r="AI2465" t="s">
        <v>37</v>
      </c>
    </row>
    <row r="2466" spans="1:35" ht="16.850000000000001" customHeight="1">
      <c r="A2466" s="65" t="str">
        <f>IF(L2466="","",IF(COUNTIF(Wip!K:K,L2466)=0,IF(W2466="","KGB","KBB"),IF(AND(_xlfn.IFNA(VLOOKUP(L2466,Wip!K:M,3,0),"")="Y",Q2466="MTCAPPLYCONF"),"On Hold",IF(W2466="","KGB","KBB"))))</f>
        <v>KGB</v>
      </c>
      <c r="B2466" s="65" t="str">
        <f>IF(A2466="on hold", "on hold",
 IF(A2466="KGB", "Standard Shipment",
  IF(IFERROR(IFERROR(VLOOKUP(L2466, List!D:J, 7, 0), VLOOKUP(L2466&amp;"", List!D:J, 7, 0)), 0)=0,
   IF(IFERROR(IFERROR(VLOOKUP(L2466, 'CND List'!$A:$C, 3, 0), VLOOKUP(L2466&amp;"", 'CND List'!$A:$C, 3, 0)), 0)=0,
    IF(A2466="KBB", "-", ""),
    IFERROR(VLOOKUP(L2466, 'CND List'!$A:$C, 3, 0), VLOOKUP(L2466&amp;"", 'CND List'!$A:$C, 3, 0))
   ),
   IFERROR(VLOOKUP(L2466, List!D:J, 7, 0), VLOOKUP(L2466&amp;"", List!D:J, 7, 0))
  )
 )
)</f>
        <v>Standard Shipment</v>
      </c>
      <c r="C2466" s="66" t="str">
        <f t="shared" si="39"/>
        <v>Standard Shipment</v>
      </c>
      <c r="D2466" s="67" t="str">
        <f ca="1">IF(C2466="Local Scrap","Closed",IFERROR(IF(A2466="kgb","Closed",IF(MID(C2466,5,1)="Q","Closed",LOOKUP(TODAY()-W2466, {0,31,91,181,366}, {"0-30天","31-90天","91-180天","181-365天","365天以上"}))), LOOKUP(TODAY()-Z2466, {0,31,91,181,366}, {"0-30天","31-90天","91-180天","181-365天","365天以上"})))</f>
        <v>Closed</v>
      </c>
      <c r="E2466" s="67" t="str" cm="1">
        <f t="array" ref="E2466">IF(A2466&lt;&gt;"kbb", "", IF(IFERROR(VALUE(V2466), 0)=MAX(INDEX(($A$2:$A$4929="kbb")*($L$2:$L$4929=L2466)*IFERROR(VALUE($V$2:$V$4929), 0), 0)), "最新", "歷史重複"))</f>
        <v/>
      </c>
      <c r="F2466" t="s">
        <v>10893</v>
      </c>
      <c r="G2466" t="s">
        <v>29</v>
      </c>
      <c r="H2466" t="s">
        <v>30</v>
      </c>
      <c r="I2466" t="s">
        <v>6154</v>
      </c>
      <c r="J2466" t="s">
        <v>10894</v>
      </c>
      <c r="K2466" t="s">
        <v>10895</v>
      </c>
      <c r="L2466" t="s">
        <v>10942</v>
      </c>
      <c r="M2466" t="s">
        <v>2386</v>
      </c>
      <c r="N2466" t="s">
        <v>1671</v>
      </c>
      <c r="O2466" t="s">
        <v>37</v>
      </c>
      <c r="P2466" t="s">
        <v>10943</v>
      </c>
      <c r="Q2466" t="s">
        <v>38</v>
      </c>
      <c r="R2466" t="s">
        <v>1881</v>
      </c>
      <c r="S2466" t="s">
        <v>10930</v>
      </c>
      <c r="T2466" t="s">
        <v>10944</v>
      </c>
      <c r="U2466" t="s">
        <v>10932</v>
      </c>
      <c r="V2466" t="s">
        <v>10932</v>
      </c>
      <c r="W2466" t="s">
        <v>37</v>
      </c>
      <c r="X2466" t="s">
        <v>37</v>
      </c>
      <c r="Y2466" t="s">
        <v>37</v>
      </c>
      <c r="Z2466" t="s">
        <v>10945</v>
      </c>
      <c r="AA2466" t="s">
        <v>44</v>
      </c>
      <c r="AB2466" t="s">
        <v>44</v>
      </c>
      <c r="AC2466" t="s">
        <v>45</v>
      </c>
      <c r="AD2466" t="s">
        <v>1539</v>
      </c>
      <c r="AE2466" t="s">
        <v>10884</v>
      </c>
      <c r="AF2466" t="s">
        <v>4852</v>
      </c>
      <c r="AG2466">
        <v>622564</v>
      </c>
      <c r="AH2466">
        <v>4.5</v>
      </c>
      <c r="AI2466">
        <v>4.5</v>
      </c>
    </row>
    <row r="2467" spans="1:35" ht="16.850000000000001" customHeight="1">
      <c r="A2467" s="65" t="str">
        <f>IF(L2467="","",IF(COUNTIF(Wip!K:K,L2467)=0,IF(W2467="","KGB","KBB"),IF(AND(_xlfn.IFNA(VLOOKUP(L2467,Wip!K:M,3,0),"")="Y",Q2467="MTCAPPLYCONF"),"On Hold",IF(W2467="","KGB","KBB"))))</f>
        <v>On Hold</v>
      </c>
      <c r="B2467" s="65" t="str">
        <f>IF(A2467="on hold", "on hold",
 IF(A2467="KGB", "Standard Shipment",
  IF(IFERROR(IFERROR(VLOOKUP(L2467, List!D:J, 7, 0), VLOOKUP(L2467&amp;"", List!D:J, 7, 0)), 0)=0,
   IF(IFERROR(IFERROR(VLOOKUP(L2467, 'CND List'!$A:$C, 3, 0), VLOOKUP(L2467&amp;"", 'CND List'!$A:$C, 3, 0)), 0)=0,
    IF(A2467="KBB", "-", ""),
    IFERROR(VLOOKUP(L2467, 'CND List'!$A:$C, 3, 0), VLOOKUP(L2467&amp;"", 'CND List'!$A:$C, 3, 0))
   ),
   IFERROR(VLOOKUP(L2467, List!D:J, 7, 0), VLOOKUP(L2467&amp;"", List!D:J, 7, 0))
  )
 )
)</f>
        <v>on hold</v>
      </c>
      <c r="C2467" s="66" t="str">
        <f t="shared" si="39"/>
        <v>on hold</v>
      </c>
      <c r="D2467" s="67" t="str">
        <f ca="1">IF(C2467="Local Scrap","Closed",IFERROR(IF(A2467="kgb","Closed",IF(MID(C2467,5,1)="Q","Closed",LOOKUP(TODAY()-W2467, {0,31,91,181,366}, {"0-30天","31-90天","91-180天","181-365天","365天以上"}))), LOOKUP(TODAY()-Z2467, {0,31,91,181,366}, {"0-30天","31-90天","91-180天","181-365天","365天以上"})))</f>
        <v>31-90天</v>
      </c>
      <c r="E2467" s="67" t="str" cm="1">
        <f t="array" ref="E2467">IF(A2467&lt;&gt;"kbb", "", IF(IFERROR(VALUE(V2467), 0)=MAX(INDEX(($A$2:$A$4929="kbb")*($L$2:$L$4929=L2467)*IFERROR(VALUE($V$2:$V$4929), 0), 0)), "最新", "歷史重複"))</f>
        <v/>
      </c>
      <c r="F2467" t="s">
        <v>10893</v>
      </c>
      <c r="G2467" t="s">
        <v>29</v>
      </c>
      <c r="H2467" t="s">
        <v>30</v>
      </c>
      <c r="I2467" t="s">
        <v>6154</v>
      </c>
      <c r="J2467" t="s">
        <v>10894</v>
      </c>
      <c r="K2467" t="s">
        <v>10895</v>
      </c>
      <c r="L2467" t="s">
        <v>10946</v>
      </c>
      <c r="M2467" t="s">
        <v>9610</v>
      </c>
      <c r="N2467" t="s">
        <v>3310</v>
      </c>
      <c r="O2467" t="s">
        <v>37</v>
      </c>
      <c r="P2467" t="s">
        <v>10946</v>
      </c>
      <c r="Q2467" t="s">
        <v>2309</v>
      </c>
      <c r="R2467" t="s">
        <v>1881</v>
      </c>
      <c r="S2467" t="s">
        <v>10930</v>
      </c>
      <c r="T2467" t="s">
        <v>37</v>
      </c>
      <c r="U2467" t="s">
        <v>37</v>
      </c>
      <c r="V2467" t="s">
        <v>37</v>
      </c>
      <c r="W2467" t="s">
        <v>37</v>
      </c>
      <c r="X2467" t="s">
        <v>37</v>
      </c>
      <c r="Y2467" t="s">
        <v>37</v>
      </c>
      <c r="Z2467" t="s">
        <v>10947</v>
      </c>
      <c r="AA2467" t="s">
        <v>44</v>
      </c>
      <c r="AB2467" t="s">
        <v>44</v>
      </c>
      <c r="AC2467" t="s">
        <v>45</v>
      </c>
      <c r="AD2467" t="s">
        <v>1539</v>
      </c>
      <c r="AE2467" t="s">
        <v>37</v>
      </c>
      <c r="AF2467" t="s">
        <v>37</v>
      </c>
      <c r="AG2467" t="s">
        <v>37</v>
      </c>
      <c r="AH2467" t="s">
        <v>37</v>
      </c>
      <c r="AI2467" t="s">
        <v>37</v>
      </c>
    </row>
    <row r="2468" spans="1:35" ht="16.850000000000001" customHeight="1">
      <c r="A2468" s="65" t="str">
        <f>IF(L2468="","",IF(COUNTIF(Wip!K:K,L2468)=0,IF(W2468="","KGB","KBB"),IF(AND(_xlfn.IFNA(VLOOKUP(L2468,Wip!K:M,3,0),"")="Y",Q2468="MTCAPPLYCONF"),"On Hold",IF(W2468="","KGB","KBB"))))</f>
        <v>KGB</v>
      </c>
      <c r="B2468" s="65" t="str">
        <f>IF(A2468="on hold", "on hold",
 IF(A2468="KGB", "Standard Shipment",
  IF(IFERROR(IFERROR(VLOOKUP(L2468, List!D:J, 7, 0), VLOOKUP(L2468&amp;"", List!D:J, 7, 0)), 0)=0,
   IF(IFERROR(IFERROR(VLOOKUP(L2468, 'CND List'!$A:$C, 3, 0), VLOOKUP(L2468&amp;"", 'CND List'!$A:$C, 3, 0)), 0)=0,
    IF(A2468="KBB", "-", ""),
    IFERROR(VLOOKUP(L2468, 'CND List'!$A:$C, 3, 0), VLOOKUP(L2468&amp;"", 'CND List'!$A:$C, 3, 0))
   ),
   IFERROR(VLOOKUP(L2468, List!D:J, 7, 0), VLOOKUP(L2468&amp;"", List!D:J, 7, 0))
  )
 )
)</f>
        <v>Standard Shipment</v>
      </c>
      <c r="C2468" s="66" t="str">
        <f t="shared" si="39"/>
        <v>Standard Shipment</v>
      </c>
      <c r="D2468" s="67" t="str">
        <f ca="1">IF(C2468="Local Scrap","Closed",IFERROR(IF(A2468="kgb","Closed",IF(MID(C2468,5,1)="Q","Closed",LOOKUP(TODAY()-W2468, {0,31,91,181,366}, {"0-30天","31-90天","91-180天","181-365天","365天以上"}))), LOOKUP(TODAY()-Z2468, {0,31,91,181,366}, {"0-30天","31-90天","91-180天","181-365天","365天以上"})))</f>
        <v>Closed</v>
      </c>
      <c r="E2468" s="67" t="str" cm="1">
        <f t="array" ref="E2468">IF(A2468&lt;&gt;"kbb", "", IF(IFERROR(VALUE(V2468), 0)=MAX(INDEX(($A$2:$A$4929="kbb")*($L$2:$L$4929=L2468)*IFERROR(VALUE($V$2:$V$4929), 0), 0)), "最新", "歷史重複"))</f>
        <v/>
      </c>
      <c r="F2468" t="s">
        <v>10893</v>
      </c>
      <c r="G2468" t="s">
        <v>29</v>
      </c>
      <c r="H2468" t="s">
        <v>30</v>
      </c>
      <c r="I2468" t="s">
        <v>6154</v>
      </c>
      <c r="J2468" t="s">
        <v>10894</v>
      </c>
      <c r="K2468" t="s">
        <v>10895</v>
      </c>
      <c r="L2468" t="s">
        <v>10948</v>
      </c>
      <c r="M2468" t="s">
        <v>2386</v>
      </c>
      <c r="N2468" t="s">
        <v>1671</v>
      </c>
      <c r="O2468" t="s">
        <v>37</v>
      </c>
      <c r="P2468" t="s">
        <v>10949</v>
      </c>
      <c r="Q2468" t="s">
        <v>38</v>
      </c>
      <c r="R2468" t="s">
        <v>1881</v>
      </c>
      <c r="S2468" t="s">
        <v>10930</v>
      </c>
      <c r="T2468" t="s">
        <v>10950</v>
      </c>
      <c r="U2468" t="s">
        <v>10932</v>
      </c>
      <c r="V2468" t="s">
        <v>10932</v>
      </c>
      <c r="W2468" t="s">
        <v>37</v>
      </c>
      <c r="X2468" t="s">
        <v>37</v>
      </c>
      <c r="Y2468" t="s">
        <v>37</v>
      </c>
      <c r="Z2468" t="s">
        <v>10951</v>
      </c>
      <c r="AA2468" t="s">
        <v>44</v>
      </c>
      <c r="AB2468" t="s">
        <v>44</v>
      </c>
      <c r="AC2468" t="s">
        <v>45</v>
      </c>
      <c r="AD2468" t="s">
        <v>1539</v>
      </c>
      <c r="AE2468" t="s">
        <v>10952</v>
      </c>
      <c r="AF2468" t="s">
        <v>4852</v>
      </c>
      <c r="AG2468">
        <v>622564</v>
      </c>
      <c r="AH2468">
        <v>4.5</v>
      </c>
      <c r="AI2468">
        <v>4.5</v>
      </c>
    </row>
    <row r="2469" spans="1:35" ht="16.850000000000001" customHeight="1">
      <c r="A2469" s="65" t="str">
        <f>IF(L2469="","",IF(COUNTIF(Wip!K:K,L2469)=0,IF(W2469="","KGB","KBB"),IF(AND(_xlfn.IFNA(VLOOKUP(L2469,Wip!K:M,3,0),"")="Y",Q2469="MTCAPPLYCONF"),"On Hold",IF(W2469="","KGB","KBB"))))</f>
        <v>KGB</v>
      </c>
      <c r="B2469" s="65" t="str">
        <f>IF(A2469="on hold", "on hold",
 IF(A2469="KGB", "Standard Shipment",
  IF(IFERROR(IFERROR(VLOOKUP(L2469, List!D:J, 7, 0), VLOOKUP(L2469&amp;"", List!D:J, 7, 0)), 0)=0,
   IF(IFERROR(IFERROR(VLOOKUP(L2469, 'CND List'!$A:$C, 3, 0), VLOOKUP(L2469&amp;"", 'CND List'!$A:$C, 3, 0)), 0)=0,
    IF(A2469="KBB", "-", ""),
    IFERROR(VLOOKUP(L2469, 'CND List'!$A:$C, 3, 0), VLOOKUP(L2469&amp;"", 'CND List'!$A:$C, 3, 0))
   ),
   IFERROR(VLOOKUP(L2469, List!D:J, 7, 0), VLOOKUP(L2469&amp;"", List!D:J, 7, 0))
  )
 )
)</f>
        <v>Standard Shipment</v>
      </c>
      <c r="C2469" s="66" t="str">
        <f t="shared" si="39"/>
        <v>Standard Shipment</v>
      </c>
      <c r="D2469" s="67" t="str">
        <f ca="1">IF(C2469="Local Scrap","Closed",IFERROR(IF(A2469="kgb","Closed",IF(MID(C2469,5,1)="Q","Closed",LOOKUP(TODAY()-W2469, {0,31,91,181,366}, {"0-30天","31-90天","91-180天","181-365天","365天以上"}))), LOOKUP(TODAY()-Z2469, {0,31,91,181,366}, {"0-30天","31-90天","91-180天","181-365天","365天以上"})))</f>
        <v>Closed</v>
      </c>
      <c r="E2469" s="67" t="str" cm="1">
        <f t="array" ref="E2469">IF(A2469&lt;&gt;"kbb", "", IF(IFERROR(VALUE(V2469), 0)=MAX(INDEX(($A$2:$A$4929="kbb")*($L$2:$L$4929=L2469)*IFERROR(VALUE($V$2:$V$4929), 0), 0)), "最新", "歷史重複"))</f>
        <v/>
      </c>
      <c r="F2469" t="s">
        <v>10893</v>
      </c>
      <c r="G2469" t="s">
        <v>29</v>
      </c>
      <c r="H2469" t="s">
        <v>30</v>
      </c>
      <c r="I2469" t="s">
        <v>6154</v>
      </c>
      <c r="J2469" t="s">
        <v>10894</v>
      </c>
      <c r="K2469" t="s">
        <v>10895</v>
      </c>
      <c r="L2469" t="s">
        <v>10953</v>
      </c>
      <c r="M2469" t="s">
        <v>8734</v>
      </c>
      <c r="N2469" t="s">
        <v>1535</v>
      </c>
      <c r="O2469" t="s">
        <v>37</v>
      </c>
      <c r="P2469" t="s">
        <v>10954</v>
      </c>
      <c r="Q2469" t="s">
        <v>38</v>
      </c>
      <c r="R2469" t="s">
        <v>1881</v>
      </c>
      <c r="S2469" t="s">
        <v>10926</v>
      </c>
      <c r="T2469" t="s">
        <v>10955</v>
      </c>
      <c r="U2469" t="s">
        <v>10882</v>
      </c>
      <c r="V2469" t="s">
        <v>10882</v>
      </c>
      <c r="W2469" t="s">
        <v>37</v>
      </c>
      <c r="X2469" t="s">
        <v>37</v>
      </c>
      <c r="Y2469" t="s">
        <v>37</v>
      </c>
      <c r="Z2469" t="s">
        <v>10956</v>
      </c>
      <c r="AA2469" t="s">
        <v>44</v>
      </c>
      <c r="AB2469" t="s">
        <v>44</v>
      </c>
      <c r="AC2469" t="s">
        <v>45</v>
      </c>
      <c r="AD2469" t="s">
        <v>1539</v>
      </c>
      <c r="AE2469" t="s">
        <v>10952</v>
      </c>
      <c r="AF2469" t="s">
        <v>4852</v>
      </c>
      <c r="AG2469">
        <v>622564</v>
      </c>
      <c r="AH2469">
        <v>4.5</v>
      </c>
      <c r="AI2469">
        <v>4.5</v>
      </c>
    </row>
    <row r="2470" spans="1:35" ht="16.850000000000001" customHeight="1">
      <c r="A2470" s="65" t="str">
        <f>IF(L2470="","",IF(COUNTIF(Wip!K:K,L2470)=0,IF(W2470="","KGB","KBB"),IF(AND(_xlfn.IFNA(VLOOKUP(L2470,Wip!K:M,3,0),"")="Y",Q2470="MTCAPPLYCONF"),"On Hold",IF(W2470="","KGB","KBB"))))</f>
        <v>KGB</v>
      </c>
      <c r="B2470" s="65" t="str">
        <f>IF(A2470="on hold", "on hold",
 IF(A2470="KGB", "Standard Shipment",
  IF(IFERROR(IFERROR(VLOOKUP(L2470, List!D:J, 7, 0), VLOOKUP(L2470&amp;"", List!D:J, 7, 0)), 0)=0,
   IF(IFERROR(IFERROR(VLOOKUP(L2470, 'CND List'!$A:$C, 3, 0), VLOOKUP(L2470&amp;"", 'CND List'!$A:$C, 3, 0)), 0)=0,
    IF(A2470="KBB", "-", ""),
    IFERROR(VLOOKUP(L2470, 'CND List'!$A:$C, 3, 0), VLOOKUP(L2470&amp;"", 'CND List'!$A:$C, 3, 0))
   ),
   IFERROR(VLOOKUP(L2470, List!D:J, 7, 0), VLOOKUP(L2470&amp;"", List!D:J, 7, 0))
  )
 )
)</f>
        <v>Standard Shipment</v>
      </c>
      <c r="C2470" s="66" t="str">
        <f t="shared" si="39"/>
        <v>Standard Shipment</v>
      </c>
      <c r="D2470" s="67" t="str">
        <f ca="1">IF(C2470="Local Scrap","Closed",IFERROR(IF(A2470="kgb","Closed",IF(MID(C2470,5,1)="Q","Closed",LOOKUP(TODAY()-W2470, {0,31,91,181,366}, {"0-30天","31-90天","91-180天","181-365天","365天以上"}))), LOOKUP(TODAY()-Z2470, {0,31,91,181,366}, {"0-30天","31-90天","91-180天","181-365天","365天以上"})))</f>
        <v>Closed</v>
      </c>
      <c r="E2470" s="67" t="str" cm="1">
        <f t="array" ref="E2470">IF(A2470&lt;&gt;"kbb", "", IF(IFERROR(VALUE(V2470), 0)=MAX(INDEX(($A$2:$A$4929="kbb")*($L$2:$L$4929=L2470)*IFERROR(VALUE($V$2:$V$4929), 0), 0)), "最新", "歷史重複"))</f>
        <v/>
      </c>
      <c r="F2470" t="s">
        <v>10893</v>
      </c>
      <c r="G2470" t="s">
        <v>29</v>
      </c>
      <c r="H2470" t="s">
        <v>30</v>
      </c>
      <c r="I2470" t="s">
        <v>6154</v>
      </c>
      <c r="J2470" t="s">
        <v>10894</v>
      </c>
      <c r="K2470" t="s">
        <v>10895</v>
      </c>
      <c r="L2470" t="s">
        <v>10957</v>
      </c>
      <c r="M2470" t="s">
        <v>1534</v>
      </c>
      <c r="N2470" t="s">
        <v>1535</v>
      </c>
      <c r="O2470" t="s">
        <v>37</v>
      </c>
      <c r="P2470" t="s">
        <v>10958</v>
      </c>
      <c r="Q2470" t="s">
        <v>38</v>
      </c>
      <c r="R2470" t="s">
        <v>1881</v>
      </c>
      <c r="S2470" t="s">
        <v>10926</v>
      </c>
      <c r="T2470" t="s">
        <v>10959</v>
      </c>
      <c r="U2470" t="s">
        <v>10882</v>
      </c>
      <c r="V2470" t="s">
        <v>10882</v>
      </c>
      <c r="W2470" t="s">
        <v>37</v>
      </c>
      <c r="X2470" t="s">
        <v>37</v>
      </c>
      <c r="Y2470" t="s">
        <v>37</v>
      </c>
      <c r="Z2470" t="s">
        <v>10960</v>
      </c>
      <c r="AA2470" t="s">
        <v>44</v>
      </c>
      <c r="AB2470" t="s">
        <v>44</v>
      </c>
      <c r="AC2470" t="s">
        <v>45</v>
      </c>
      <c r="AD2470" t="s">
        <v>1539</v>
      </c>
      <c r="AE2470" t="s">
        <v>10952</v>
      </c>
      <c r="AF2470" t="s">
        <v>4852</v>
      </c>
      <c r="AG2470">
        <v>622564</v>
      </c>
      <c r="AH2470">
        <v>4.5</v>
      </c>
      <c r="AI2470">
        <v>4.5</v>
      </c>
    </row>
    <row r="2471" spans="1:35" ht="16.850000000000001" customHeight="1">
      <c r="A2471" s="65" t="str">
        <f>IF(L2471="","",IF(COUNTIF(Wip!K:K,L2471)=0,IF(W2471="","KGB","KBB"),IF(AND(_xlfn.IFNA(VLOOKUP(L2471,Wip!K:M,3,0),"")="Y",Q2471="MTCAPPLYCONF"),"On Hold",IF(W2471="","KGB","KBB"))))</f>
        <v>KGB</v>
      </c>
      <c r="B2471" s="65" t="str">
        <f>IF(A2471="on hold", "on hold",
 IF(A2471="KGB", "Standard Shipment",
  IF(IFERROR(IFERROR(VLOOKUP(L2471, List!D:J, 7, 0), VLOOKUP(L2471&amp;"", List!D:J, 7, 0)), 0)=0,
   IF(IFERROR(IFERROR(VLOOKUP(L2471, 'CND List'!$A:$C, 3, 0), VLOOKUP(L2471&amp;"", 'CND List'!$A:$C, 3, 0)), 0)=0,
    IF(A2471="KBB", "-", ""),
    IFERROR(VLOOKUP(L2471, 'CND List'!$A:$C, 3, 0), VLOOKUP(L2471&amp;"", 'CND List'!$A:$C, 3, 0))
   ),
   IFERROR(VLOOKUP(L2471, List!D:J, 7, 0), VLOOKUP(L2471&amp;"", List!D:J, 7, 0))
  )
 )
)</f>
        <v>Standard Shipment</v>
      </c>
      <c r="C2471" s="66" t="str">
        <f t="shared" si="39"/>
        <v>Standard Shipment</v>
      </c>
      <c r="D2471" s="67" t="str">
        <f ca="1">IF(C2471="Local Scrap","Closed",IFERROR(IF(A2471="kgb","Closed",IF(MID(C2471,5,1)="Q","Closed",LOOKUP(TODAY()-W2471, {0,31,91,181,366}, {"0-30天","31-90天","91-180天","181-365天","365天以上"}))), LOOKUP(TODAY()-Z2471, {0,31,91,181,366}, {"0-30天","31-90天","91-180天","181-365天","365天以上"})))</f>
        <v>Closed</v>
      </c>
      <c r="E2471" s="67" t="str" cm="1">
        <f t="array" ref="E2471">IF(A2471&lt;&gt;"kbb", "", IF(IFERROR(VALUE(V2471), 0)=MAX(INDEX(($A$2:$A$4929="kbb")*($L$2:$L$4929=L2471)*IFERROR(VALUE($V$2:$V$4929), 0), 0)), "最新", "歷史重複"))</f>
        <v/>
      </c>
      <c r="F2471" t="s">
        <v>10893</v>
      </c>
      <c r="G2471" t="s">
        <v>29</v>
      </c>
      <c r="H2471" t="s">
        <v>30</v>
      </c>
      <c r="I2471" t="s">
        <v>6154</v>
      </c>
      <c r="J2471" t="s">
        <v>10894</v>
      </c>
      <c r="K2471" t="s">
        <v>10895</v>
      </c>
      <c r="L2471" t="s">
        <v>10961</v>
      </c>
      <c r="M2471" t="s">
        <v>1534</v>
      </c>
      <c r="N2471" t="s">
        <v>1535</v>
      </c>
      <c r="O2471" t="s">
        <v>37</v>
      </c>
      <c r="P2471" t="s">
        <v>10962</v>
      </c>
      <c r="Q2471" t="s">
        <v>38</v>
      </c>
      <c r="R2471" t="s">
        <v>1881</v>
      </c>
      <c r="S2471" t="s">
        <v>10926</v>
      </c>
      <c r="T2471" t="s">
        <v>10963</v>
      </c>
      <c r="U2471" t="s">
        <v>10440</v>
      </c>
      <c r="V2471" t="s">
        <v>10440</v>
      </c>
      <c r="W2471" t="s">
        <v>37</v>
      </c>
      <c r="X2471" t="s">
        <v>37</v>
      </c>
      <c r="Y2471" t="s">
        <v>37</v>
      </c>
      <c r="Z2471" t="s">
        <v>10964</v>
      </c>
      <c r="AA2471" t="s">
        <v>44</v>
      </c>
      <c r="AB2471" t="s">
        <v>44</v>
      </c>
      <c r="AC2471" t="s">
        <v>45</v>
      </c>
      <c r="AD2471" t="s">
        <v>1539</v>
      </c>
      <c r="AE2471" t="s">
        <v>10442</v>
      </c>
      <c r="AF2471" t="s">
        <v>4852</v>
      </c>
      <c r="AG2471">
        <v>622579</v>
      </c>
      <c r="AH2471">
        <v>3.9</v>
      </c>
      <c r="AI2471">
        <v>3.9</v>
      </c>
    </row>
    <row r="2472" spans="1:35" ht="16.850000000000001" customHeight="1">
      <c r="A2472" s="65" t="str">
        <f>IF(L2472="","",IF(COUNTIF(Wip!K:K,L2472)=0,IF(W2472="","KGB","KBB"),IF(AND(_xlfn.IFNA(VLOOKUP(L2472,Wip!K:M,3,0),"")="Y",Q2472="MTCAPPLYCONF"),"On Hold",IF(W2472="","KGB","KBB"))))</f>
        <v>KGB</v>
      </c>
      <c r="B2472" s="65" t="str">
        <f>IF(A2472="on hold", "on hold",
 IF(A2472="KGB", "Standard Shipment",
  IF(IFERROR(IFERROR(VLOOKUP(L2472, List!D:J, 7, 0), VLOOKUP(L2472&amp;"", List!D:J, 7, 0)), 0)=0,
   IF(IFERROR(IFERROR(VLOOKUP(L2472, 'CND List'!$A:$C, 3, 0), VLOOKUP(L2472&amp;"", 'CND List'!$A:$C, 3, 0)), 0)=0,
    IF(A2472="KBB", "-", ""),
    IFERROR(VLOOKUP(L2472, 'CND List'!$A:$C, 3, 0), VLOOKUP(L2472&amp;"", 'CND List'!$A:$C, 3, 0))
   ),
   IFERROR(VLOOKUP(L2472, List!D:J, 7, 0), VLOOKUP(L2472&amp;"", List!D:J, 7, 0))
  )
 )
)</f>
        <v>Standard Shipment</v>
      </c>
      <c r="C2472" s="66" t="str">
        <f t="shared" si="39"/>
        <v>Standard Shipment</v>
      </c>
      <c r="D2472" s="67" t="str">
        <f ca="1">IF(C2472="Local Scrap","Closed",IFERROR(IF(A2472="kgb","Closed",IF(MID(C2472,5,1)="Q","Closed",LOOKUP(TODAY()-W2472, {0,31,91,181,366}, {"0-30天","31-90天","91-180天","181-365天","365天以上"}))), LOOKUP(TODAY()-Z2472, {0,31,91,181,366}, {"0-30天","31-90天","91-180天","181-365天","365天以上"})))</f>
        <v>Closed</v>
      </c>
      <c r="E2472" s="67" t="str" cm="1">
        <f t="array" ref="E2472">IF(A2472&lt;&gt;"kbb", "", IF(IFERROR(VALUE(V2472), 0)=MAX(INDEX(($A$2:$A$4929="kbb")*($L$2:$L$4929=L2472)*IFERROR(VALUE($V$2:$V$4929), 0), 0)), "最新", "歷史重複"))</f>
        <v/>
      </c>
      <c r="F2472" t="s">
        <v>10893</v>
      </c>
      <c r="G2472" t="s">
        <v>29</v>
      </c>
      <c r="H2472" t="s">
        <v>30</v>
      </c>
      <c r="I2472" t="s">
        <v>6154</v>
      </c>
      <c r="J2472" t="s">
        <v>10894</v>
      </c>
      <c r="K2472" t="s">
        <v>10895</v>
      </c>
      <c r="L2472" t="s">
        <v>10965</v>
      </c>
      <c r="M2472" t="s">
        <v>2278</v>
      </c>
      <c r="N2472" t="s">
        <v>1843</v>
      </c>
      <c r="O2472" t="s">
        <v>37</v>
      </c>
      <c r="P2472" t="s">
        <v>10966</v>
      </c>
      <c r="Q2472" t="s">
        <v>38</v>
      </c>
      <c r="R2472" t="s">
        <v>1881</v>
      </c>
      <c r="S2472" t="s">
        <v>10926</v>
      </c>
      <c r="T2472" t="s">
        <v>10967</v>
      </c>
      <c r="U2472" t="s">
        <v>10882</v>
      </c>
      <c r="V2472" t="s">
        <v>10882</v>
      </c>
      <c r="W2472" t="s">
        <v>37</v>
      </c>
      <c r="X2472" t="s">
        <v>37</v>
      </c>
      <c r="Y2472" t="s">
        <v>37</v>
      </c>
      <c r="Z2472" t="s">
        <v>10968</v>
      </c>
      <c r="AA2472" t="s">
        <v>44</v>
      </c>
      <c r="AB2472" t="s">
        <v>44</v>
      </c>
      <c r="AC2472" t="s">
        <v>45</v>
      </c>
      <c r="AD2472" t="s">
        <v>1847</v>
      </c>
      <c r="AE2472" t="s">
        <v>10952</v>
      </c>
      <c r="AF2472" t="s">
        <v>4994</v>
      </c>
      <c r="AG2472">
        <v>622564</v>
      </c>
      <c r="AH2472">
        <v>5.0999999999999996</v>
      </c>
      <c r="AI2472">
        <v>5.0999999999999996</v>
      </c>
    </row>
    <row r="2473" spans="1:35" ht="16.850000000000001" customHeight="1">
      <c r="A2473" s="65" t="str">
        <f>IF(L2473="","",IF(COUNTIF(Wip!K:K,L2473)=0,IF(W2473="","KGB","KBB"),IF(AND(_xlfn.IFNA(VLOOKUP(L2473,Wip!K:M,3,0),"")="Y",Q2473="MTCAPPLYCONF"),"On Hold",IF(W2473="","KGB","KBB"))))</f>
        <v>KGB</v>
      </c>
      <c r="B2473" s="65" t="str">
        <f>IF(A2473="on hold", "on hold",
 IF(A2473="KGB", "Standard Shipment",
  IF(IFERROR(IFERROR(VLOOKUP(L2473, List!D:J, 7, 0), VLOOKUP(L2473&amp;"", List!D:J, 7, 0)), 0)=0,
   IF(IFERROR(IFERROR(VLOOKUP(L2473, 'CND List'!$A:$C, 3, 0), VLOOKUP(L2473&amp;"", 'CND List'!$A:$C, 3, 0)), 0)=0,
    IF(A2473="KBB", "-", ""),
    IFERROR(VLOOKUP(L2473, 'CND List'!$A:$C, 3, 0), VLOOKUP(L2473&amp;"", 'CND List'!$A:$C, 3, 0))
   ),
   IFERROR(VLOOKUP(L2473, List!D:J, 7, 0), VLOOKUP(L2473&amp;"", List!D:J, 7, 0))
  )
 )
)</f>
        <v>Standard Shipment</v>
      </c>
      <c r="C2473" s="66" t="str">
        <f t="shared" si="39"/>
        <v>Standard Shipment</v>
      </c>
      <c r="D2473" s="67" t="str">
        <f ca="1">IF(C2473="Local Scrap","Closed",IFERROR(IF(A2473="kgb","Closed",IF(MID(C2473,5,1)="Q","Closed",LOOKUP(TODAY()-W2473, {0,31,91,181,366}, {"0-30天","31-90天","91-180天","181-365天","365天以上"}))), LOOKUP(TODAY()-Z2473, {0,31,91,181,366}, {"0-30天","31-90天","91-180天","181-365天","365天以上"})))</f>
        <v>Closed</v>
      </c>
      <c r="E2473" s="67" t="str" cm="1">
        <f t="array" ref="E2473">IF(A2473&lt;&gt;"kbb", "", IF(IFERROR(VALUE(V2473), 0)=MAX(INDEX(($A$2:$A$4929="kbb")*($L$2:$L$4929=L2473)*IFERROR(VALUE($V$2:$V$4929), 0), 0)), "最新", "歷史重複"))</f>
        <v/>
      </c>
      <c r="F2473" t="s">
        <v>10893</v>
      </c>
      <c r="G2473" t="s">
        <v>29</v>
      </c>
      <c r="H2473" t="s">
        <v>30</v>
      </c>
      <c r="I2473" t="s">
        <v>6154</v>
      </c>
      <c r="J2473" t="s">
        <v>10894</v>
      </c>
      <c r="K2473" t="s">
        <v>10895</v>
      </c>
      <c r="L2473" t="s">
        <v>10969</v>
      </c>
      <c r="M2473" t="s">
        <v>10524</v>
      </c>
      <c r="N2473" t="s">
        <v>2087</v>
      </c>
      <c r="O2473" t="s">
        <v>37</v>
      </c>
      <c r="P2473" t="s">
        <v>10970</v>
      </c>
      <c r="Q2473" t="s">
        <v>38</v>
      </c>
      <c r="R2473" t="s">
        <v>1881</v>
      </c>
      <c r="S2473" t="s">
        <v>10926</v>
      </c>
      <c r="T2473" t="s">
        <v>10971</v>
      </c>
      <c r="U2473" t="s">
        <v>10882</v>
      </c>
      <c r="V2473" t="s">
        <v>10882</v>
      </c>
      <c r="W2473" t="s">
        <v>37</v>
      </c>
      <c r="X2473" t="s">
        <v>37</v>
      </c>
      <c r="Y2473" t="s">
        <v>37</v>
      </c>
      <c r="Z2473" t="s">
        <v>10972</v>
      </c>
      <c r="AA2473" t="s">
        <v>44</v>
      </c>
      <c r="AB2473" t="s">
        <v>44</v>
      </c>
      <c r="AC2473" t="s">
        <v>45</v>
      </c>
      <c r="AD2473" t="s">
        <v>1847</v>
      </c>
      <c r="AE2473" t="s">
        <v>10952</v>
      </c>
      <c r="AF2473" t="s">
        <v>4994</v>
      </c>
      <c r="AG2473">
        <v>622564</v>
      </c>
      <c r="AH2473">
        <v>5.0999999999999996</v>
      </c>
      <c r="AI2473">
        <v>5.0999999999999996</v>
      </c>
    </row>
    <row r="2474" spans="1:35" ht="16.850000000000001" customHeight="1">
      <c r="A2474" s="65" t="str">
        <f>IF(L2474="","",IF(COUNTIF(Wip!K:K,L2474)=0,IF(W2474="","KGB","KBB"),IF(AND(_xlfn.IFNA(VLOOKUP(L2474,Wip!K:M,3,0),"")="Y",Q2474="MTCAPPLYCONF"),"On Hold",IF(W2474="","KGB","KBB"))))</f>
        <v>KGB</v>
      </c>
      <c r="B2474" s="65" t="str">
        <f>IF(A2474="on hold", "on hold",
 IF(A2474="KGB", "Standard Shipment",
  IF(IFERROR(IFERROR(VLOOKUP(L2474, List!D:J, 7, 0), VLOOKUP(L2474&amp;"", List!D:J, 7, 0)), 0)=0,
   IF(IFERROR(IFERROR(VLOOKUP(L2474, 'CND List'!$A:$C, 3, 0), VLOOKUP(L2474&amp;"", 'CND List'!$A:$C, 3, 0)), 0)=0,
    IF(A2474="KBB", "-", ""),
    IFERROR(VLOOKUP(L2474, 'CND List'!$A:$C, 3, 0), VLOOKUP(L2474&amp;"", 'CND List'!$A:$C, 3, 0))
   ),
   IFERROR(VLOOKUP(L2474, List!D:J, 7, 0), VLOOKUP(L2474&amp;"", List!D:J, 7, 0))
  )
 )
)</f>
        <v>Standard Shipment</v>
      </c>
      <c r="C2474" s="66" t="str">
        <f t="shared" si="39"/>
        <v>Standard Shipment</v>
      </c>
      <c r="D2474" s="67" t="str">
        <f ca="1">IF(C2474="Local Scrap","Closed",IFERROR(IF(A2474="kgb","Closed",IF(MID(C2474,5,1)="Q","Closed",LOOKUP(TODAY()-W2474, {0,31,91,181,366}, {"0-30天","31-90天","91-180天","181-365天","365天以上"}))), LOOKUP(TODAY()-Z2474, {0,31,91,181,366}, {"0-30天","31-90天","91-180天","181-365天","365天以上"})))</f>
        <v>Closed</v>
      </c>
      <c r="E2474" s="67" t="str" cm="1">
        <f t="array" ref="E2474">IF(A2474&lt;&gt;"kbb", "", IF(IFERROR(VALUE(V2474), 0)=MAX(INDEX(($A$2:$A$4929="kbb")*($L$2:$L$4929=L2474)*IFERROR(VALUE($V$2:$V$4929), 0), 0)), "最新", "歷史重複"))</f>
        <v/>
      </c>
      <c r="F2474" t="s">
        <v>10893</v>
      </c>
      <c r="G2474" t="s">
        <v>29</v>
      </c>
      <c r="H2474" t="s">
        <v>30</v>
      </c>
      <c r="I2474" t="s">
        <v>6154</v>
      </c>
      <c r="J2474" t="s">
        <v>10894</v>
      </c>
      <c r="K2474" t="s">
        <v>10895</v>
      </c>
      <c r="L2474" t="s">
        <v>10973</v>
      </c>
      <c r="M2474" t="s">
        <v>8734</v>
      </c>
      <c r="N2474" t="s">
        <v>1535</v>
      </c>
      <c r="O2474" t="s">
        <v>37</v>
      </c>
      <c r="P2474" t="s">
        <v>10974</v>
      </c>
      <c r="Q2474" t="s">
        <v>38</v>
      </c>
      <c r="R2474" t="s">
        <v>1881</v>
      </c>
      <c r="S2474" t="s">
        <v>10926</v>
      </c>
      <c r="T2474" t="s">
        <v>10975</v>
      </c>
      <c r="U2474" t="s">
        <v>10882</v>
      </c>
      <c r="V2474" t="s">
        <v>10882</v>
      </c>
      <c r="W2474" t="s">
        <v>37</v>
      </c>
      <c r="X2474" t="s">
        <v>37</v>
      </c>
      <c r="Y2474" t="s">
        <v>37</v>
      </c>
      <c r="Z2474" t="s">
        <v>10976</v>
      </c>
      <c r="AA2474" t="s">
        <v>44</v>
      </c>
      <c r="AB2474" t="s">
        <v>44</v>
      </c>
      <c r="AC2474" t="s">
        <v>45</v>
      </c>
      <c r="AD2474" t="s">
        <v>1539</v>
      </c>
      <c r="AE2474" t="s">
        <v>10884</v>
      </c>
      <c r="AF2474" t="s">
        <v>4852</v>
      </c>
      <c r="AG2474">
        <v>622564</v>
      </c>
      <c r="AH2474">
        <v>4.5</v>
      </c>
      <c r="AI2474">
        <v>4.5</v>
      </c>
    </row>
    <row r="2475" spans="1:35" ht="16.850000000000001" customHeight="1">
      <c r="A2475" s="65" t="str">
        <f>IF(L2475="","",IF(COUNTIF(Wip!K:K,L2475)=0,IF(W2475="","KGB","KBB"),IF(AND(_xlfn.IFNA(VLOOKUP(L2475,Wip!K:M,3,0),"")="Y",Q2475="MTCAPPLYCONF"),"On Hold",IF(W2475="","KGB","KBB"))))</f>
        <v>KGB</v>
      </c>
      <c r="B2475" s="65" t="str">
        <f>IF(A2475="on hold", "on hold",
 IF(A2475="KGB", "Standard Shipment",
  IF(IFERROR(IFERROR(VLOOKUP(L2475, List!D:J, 7, 0), VLOOKUP(L2475&amp;"", List!D:J, 7, 0)), 0)=0,
   IF(IFERROR(IFERROR(VLOOKUP(L2475, 'CND List'!$A:$C, 3, 0), VLOOKUP(L2475&amp;"", 'CND List'!$A:$C, 3, 0)), 0)=0,
    IF(A2475="KBB", "-", ""),
    IFERROR(VLOOKUP(L2475, 'CND List'!$A:$C, 3, 0), VLOOKUP(L2475&amp;"", 'CND List'!$A:$C, 3, 0))
   ),
   IFERROR(VLOOKUP(L2475, List!D:J, 7, 0), VLOOKUP(L2475&amp;"", List!D:J, 7, 0))
  )
 )
)</f>
        <v>Standard Shipment</v>
      </c>
      <c r="C2475" s="66" t="str">
        <f t="shared" si="39"/>
        <v>Standard Shipment</v>
      </c>
      <c r="D2475" s="67" t="str">
        <f ca="1">IF(C2475="Local Scrap","Closed",IFERROR(IF(A2475="kgb","Closed",IF(MID(C2475,5,1)="Q","Closed",LOOKUP(TODAY()-W2475, {0,31,91,181,366}, {"0-30天","31-90天","91-180天","181-365天","365天以上"}))), LOOKUP(TODAY()-Z2475, {0,31,91,181,366}, {"0-30天","31-90天","91-180天","181-365天","365天以上"})))</f>
        <v>Closed</v>
      </c>
      <c r="E2475" s="67" t="str" cm="1">
        <f t="array" ref="E2475">IF(A2475&lt;&gt;"kbb", "", IF(IFERROR(VALUE(V2475), 0)=MAX(INDEX(($A$2:$A$4929="kbb")*($L$2:$L$4929=L2475)*IFERROR(VALUE($V$2:$V$4929), 0), 0)), "最新", "歷史重複"))</f>
        <v/>
      </c>
      <c r="F2475" t="s">
        <v>10893</v>
      </c>
      <c r="G2475" t="s">
        <v>29</v>
      </c>
      <c r="H2475" t="s">
        <v>30</v>
      </c>
      <c r="I2475" t="s">
        <v>6154</v>
      </c>
      <c r="J2475" t="s">
        <v>10894</v>
      </c>
      <c r="K2475" t="s">
        <v>10895</v>
      </c>
      <c r="L2475" t="s">
        <v>10977</v>
      </c>
      <c r="M2475" t="s">
        <v>2340</v>
      </c>
      <c r="N2475" t="s">
        <v>1843</v>
      </c>
      <c r="O2475" t="s">
        <v>37</v>
      </c>
      <c r="P2475" t="s">
        <v>10978</v>
      </c>
      <c r="Q2475" t="s">
        <v>38</v>
      </c>
      <c r="R2475" t="s">
        <v>1881</v>
      </c>
      <c r="S2475" t="s">
        <v>10926</v>
      </c>
      <c r="T2475" t="s">
        <v>10979</v>
      </c>
      <c r="U2475" t="s">
        <v>10882</v>
      </c>
      <c r="V2475" t="s">
        <v>10882</v>
      </c>
      <c r="W2475" t="s">
        <v>37</v>
      </c>
      <c r="X2475" t="s">
        <v>37</v>
      </c>
      <c r="Y2475" t="s">
        <v>37</v>
      </c>
      <c r="Z2475" t="s">
        <v>10980</v>
      </c>
      <c r="AA2475" t="s">
        <v>44</v>
      </c>
      <c r="AB2475" t="s">
        <v>44</v>
      </c>
      <c r="AC2475" t="s">
        <v>45</v>
      </c>
      <c r="AD2475" t="s">
        <v>1847</v>
      </c>
      <c r="AE2475" t="s">
        <v>10952</v>
      </c>
      <c r="AF2475" t="s">
        <v>4994</v>
      </c>
      <c r="AG2475">
        <v>622564</v>
      </c>
      <c r="AH2475">
        <v>5.0999999999999996</v>
      </c>
      <c r="AI2475">
        <v>5.0999999999999996</v>
      </c>
    </row>
    <row r="2476" spans="1:35" ht="16.850000000000001" customHeight="1">
      <c r="A2476" s="65" t="str">
        <f>IF(L2476="","",IF(COUNTIF(Wip!K:K,L2476)=0,IF(W2476="","KGB","KBB"),IF(AND(_xlfn.IFNA(VLOOKUP(L2476,Wip!K:M,3,0),"")="Y",Q2476="MTCAPPLYCONF"),"On Hold",IF(W2476="","KGB","KBB"))))</f>
        <v>KGB</v>
      </c>
      <c r="B2476" s="65" t="str">
        <f>IF(A2476="on hold", "on hold",
 IF(A2476="KGB", "Standard Shipment",
  IF(IFERROR(IFERROR(VLOOKUP(L2476, List!D:J, 7, 0), VLOOKUP(L2476&amp;"", List!D:J, 7, 0)), 0)=0,
   IF(IFERROR(IFERROR(VLOOKUP(L2476, 'CND List'!$A:$C, 3, 0), VLOOKUP(L2476&amp;"", 'CND List'!$A:$C, 3, 0)), 0)=0,
    IF(A2476="KBB", "-", ""),
    IFERROR(VLOOKUP(L2476, 'CND List'!$A:$C, 3, 0), VLOOKUP(L2476&amp;"", 'CND List'!$A:$C, 3, 0))
   ),
   IFERROR(VLOOKUP(L2476, List!D:J, 7, 0), VLOOKUP(L2476&amp;"", List!D:J, 7, 0))
  )
 )
)</f>
        <v>Standard Shipment</v>
      </c>
      <c r="C2476" s="66" t="str">
        <f t="shared" si="39"/>
        <v>Standard Shipment</v>
      </c>
      <c r="D2476" s="67" t="str">
        <f ca="1">IF(C2476="Local Scrap","Closed",IFERROR(IF(A2476="kgb","Closed",IF(MID(C2476,5,1)="Q","Closed",LOOKUP(TODAY()-W2476, {0,31,91,181,366}, {"0-30天","31-90天","91-180天","181-365天","365天以上"}))), LOOKUP(TODAY()-Z2476, {0,31,91,181,366}, {"0-30天","31-90天","91-180天","181-365天","365天以上"})))</f>
        <v>Closed</v>
      </c>
      <c r="E2476" s="67" t="str" cm="1">
        <f t="array" ref="E2476">IF(A2476&lt;&gt;"kbb", "", IF(IFERROR(VALUE(V2476), 0)=MAX(INDEX(($A$2:$A$4929="kbb")*($L$2:$L$4929=L2476)*IFERROR(VALUE($V$2:$V$4929), 0), 0)), "最新", "歷史重複"))</f>
        <v/>
      </c>
      <c r="F2476" t="s">
        <v>10893</v>
      </c>
      <c r="G2476" t="s">
        <v>29</v>
      </c>
      <c r="H2476" t="s">
        <v>30</v>
      </c>
      <c r="I2476" t="s">
        <v>6154</v>
      </c>
      <c r="J2476" t="s">
        <v>10894</v>
      </c>
      <c r="K2476" t="s">
        <v>10895</v>
      </c>
      <c r="L2476" t="s">
        <v>10981</v>
      </c>
      <c r="M2476" t="s">
        <v>9994</v>
      </c>
      <c r="N2476" t="s">
        <v>2087</v>
      </c>
      <c r="O2476" t="s">
        <v>37</v>
      </c>
      <c r="P2476" t="s">
        <v>10982</v>
      </c>
      <c r="Q2476" t="s">
        <v>38</v>
      </c>
      <c r="R2476" t="s">
        <v>1881</v>
      </c>
      <c r="S2476" t="s">
        <v>10926</v>
      </c>
      <c r="T2476" t="s">
        <v>10983</v>
      </c>
      <c r="U2476" t="s">
        <v>10932</v>
      </c>
      <c r="V2476" t="s">
        <v>10932</v>
      </c>
      <c r="W2476" t="s">
        <v>37</v>
      </c>
      <c r="X2476" t="s">
        <v>37</v>
      </c>
      <c r="Y2476" t="s">
        <v>37</v>
      </c>
      <c r="Z2476" t="s">
        <v>10984</v>
      </c>
      <c r="AA2476" t="s">
        <v>44</v>
      </c>
      <c r="AB2476" t="s">
        <v>44</v>
      </c>
      <c r="AC2476" t="s">
        <v>45</v>
      </c>
      <c r="AD2476" t="s">
        <v>1847</v>
      </c>
      <c r="AE2476" t="s">
        <v>10952</v>
      </c>
      <c r="AF2476" t="s">
        <v>4994</v>
      </c>
      <c r="AG2476">
        <v>622564</v>
      </c>
      <c r="AH2476">
        <v>5.0999999999999996</v>
      </c>
      <c r="AI2476">
        <v>5.0999999999999996</v>
      </c>
    </row>
    <row r="2477" spans="1:35" ht="16.850000000000001" customHeight="1">
      <c r="A2477" s="65" t="str">
        <f>IF(L2477="","",IF(COUNTIF(Wip!K:K,L2477)=0,IF(W2477="","KGB","KBB"),IF(AND(_xlfn.IFNA(VLOOKUP(L2477,Wip!K:M,3,0),"")="Y",Q2477="MTCAPPLYCONF"),"On Hold",IF(W2477="","KGB","KBB"))))</f>
        <v>KGB</v>
      </c>
      <c r="B2477" s="65" t="str">
        <f>IF(A2477="on hold", "on hold",
 IF(A2477="KGB", "Standard Shipment",
  IF(IFERROR(IFERROR(VLOOKUP(L2477, List!D:J, 7, 0), VLOOKUP(L2477&amp;"", List!D:J, 7, 0)), 0)=0,
   IF(IFERROR(IFERROR(VLOOKUP(L2477, 'CND List'!$A:$C, 3, 0), VLOOKUP(L2477&amp;"", 'CND List'!$A:$C, 3, 0)), 0)=0,
    IF(A2477="KBB", "-", ""),
    IFERROR(VLOOKUP(L2477, 'CND List'!$A:$C, 3, 0), VLOOKUP(L2477&amp;"", 'CND List'!$A:$C, 3, 0))
   ),
   IFERROR(VLOOKUP(L2477, List!D:J, 7, 0), VLOOKUP(L2477&amp;"", List!D:J, 7, 0))
  )
 )
)</f>
        <v>Standard Shipment</v>
      </c>
      <c r="C2477" s="66" t="str">
        <f t="shared" si="39"/>
        <v>Standard Shipment</v>
      </c>
      <c r="D2477" s="67" t="str">
        <f ca="1">IF(C2477="Local Scrap","Closed",IFERROR(IF(A2477="kgb","Closed",IF(MID(C2477,5,1)="Q","Closed",LOOKUP(TODAY()-W2477, {0,31,91,181,366}, {"0-30天","31-90天","91-180天","181-365天","365天以上"}))), LOOKUP(TODAY()-Z2477, {0,31,91,181,366}, {"0-30天","31-90天","91-180天","181-365天","365天以上"})))</f>
        <v>Closed</v>
      </c>
      <c r="E2477" s="67" t="str" cm="1">
        <f t="array" ref="E2477">IF(A2477&lt;&gt;"kbb", "", IF(IFERROR(VALUE(V2477), 0)=MAX(INDEX(($A$2:$A$4929="kbb")*($L$2:$L$4929=L2477)*IFERROR(VALUE($V$2:$V$4929), 0), 0)), "最新", "歷史重複"))</f>
        <v/>
      </c>
      <c r="F2477" t="s">
        <v>10893</v>
      </c>
      <c r="G2477" t="s">
        <v>29</v>
      </c>
      <c r="H2477" t="s">
        <v>30</v>
      </c>
      <c r="I2477" t="s">
        <v>6154</v>
      </c>
      <c r="J2477" t="s">
        <v>10894</v>
      </c>
      <c r="K2477" t="s">
        <v>10895</v>
      </c>
      <c r="L2477" t="s">
        <v>10985</v>
      </c>
      <c r="M2477" t="s">
        <v>2703</v>
      </c>
      <c r="N2477" t="s">
        <v>1249</v>
      </c>
      <c r="O2477" t="s">
        <v>37</v>
      </c>
      <c r="P2477" t="s">
        <v>10986</v>
      </c>
      <c r="Q2477" t="s">
        <v>38</v>
      </c>
      <c r="R2477" t="s">
        <v>1881</v>
      </c>
      <c r="S2477" t="s">
        <v>10987</v>
      </c>
      <c r="T2477" t="s">
        <v>10988</v>
      </c>
      <c r="U2477" t="s">
        <v>10932</v>
      </c>
      <c r="V2477" t="s">
        <v>10932</v>
      </c>
      <c r="W2477" t="s">
        <v>37</v>
      </c>
      <c r="X2477" t="s">
        <v>37</v>
      </c>
      <c r="Y2477" t="s">
        <v>37</v>
      </c>
      <c r="Z2477" t="s">
        <v>10989</v>
      </c>
      <c r="AA2477" t="s">
        <v>44</v>
      </c>
      <c r="AB2477" t="s">
        <v>44</v>
      </c>
      <c r="AC2477" t="s">
        <v>45</v>
      </c>
      <c r="AD2477" t="s">
        <v>1257</v>
      </c>
      <c r="AE2477" t="s">
        <v>10884</v>
      </c>
      <c r="AF2477" t="s">
        <v>48</v>
      </c>
      <c r="AG2477">
        <v>622564</v>
      </c>
      <c r="AH2477">
        <v>6.8</v>
      </c>
      <c r="AI2477">
        <v>6.8</v>
      </c>
    </row>
    <row r="2478" spans="1:35" ht="16.850000000000001" customHeight="1">
      <c r="A2478" s="65" t="str">
        <f>IF(L2478="","",IF(COUNTIF(Wip!K:K,L2478)=0,IF(W2478="","KGB","KBB"),IF(AND(_xlfn.IFNA(VLOOKUP(L2478,Wip!K:M,3,0),"")="Y",Q2478="MTCAPPLYCONF"),"On Hold",IF(W2478="","KGB","KBB"))))</f>
        <v>KGB</v>
      </c>
      <c r="B2478" s="65" t="str">
        <f>IF(A2478="on hold", "on hold",
 IF(A2478="KGB", "Standard Shipment",
  IF(IFERROR(IFERROR(VLOOKUP(L2478, List!D:J, 7, 0), VLOOKUP(L2478&amp;"", List!D:J, 7, 0)), 0)=0,
   IF(IFERROR(IFERROR(VLOOKUP(L2478, 'CND List'!$A:$C, 3, 0), VLOOKUP(L2478&amp;"", 'CND List'!$A:$C, 3, 0)), 0)=0,
    IF(A2478="KBB", "-", ""),
    IFERROR(VLOOKUP(L2478, 'CND List'!$A:$C, 3, 0), VLOOKUP(L2478&amp;"", 'CND List'!$A:$C, 3, 0))
   ),
   IFERROR(VLOOKUP(L2478, List!D:J, 7, 0), VLOOKUP(L2478&amp;"", List!D:J, 7, 0))
  )
 )
)</f>
        <v>Standard Shipment</v>
      </c>
      <c r="C2478" s="66" t="str">
        <f t="shared" si="39"/>
        <v>Standard Shipment</v>
      </c>
      <c r="D2478" s="67" t="str">
        <f ca="1">IF(C2478="Local Scrap","Closed",IFERROR(IF(A2478="kgb","Closed",IF(MID(C2478,5,1)="Q","Closed",LOOKUP(TODAY()-W2478, {0,31,91,181,366}, {"0-30天","31-90天","91-180天","181-365天","365天以上"}))), LOOKUP(TODAY()-Z2478, {0,31,91,181,366}, {"0-30天","31-90天","91-180天","181-365天","365天以上"})))</f>
        <v>Closed</v>
      </c>
      <c r="E2478" s="67" t="str" cm="1">
        <f t="array" ref="E2478">IF(A2478&lt;&gt;"kbb", "", IF(IFERROR(VALUE(V2478), 0)=MAX(INDEX(($A$2:$A$4929="kbb")*($L$2:$L$4929=L2478)*IFERROR(VALUE($V$2:$V$4929), 0), 0)), "最新", "歷史重複"))</f>
        <v/>
      </c>
      <c r="F2478" t="s">
        <v>10893</v>
      </c>
      <c r="G2478" t="s">
        <v>29</v>
      </c>
      <c r="H2478" t="s">
        <v>30</v>
      </c>
      <c r="I2478" t="s">
        <v>6154</v>
      </c>
      <c r="J2478" t="s">
        <v>10894</v>
      </c>
      <c r="K2478" t="s">
        <v>10895</v>
      </c>
      <c r="L2478" t="s">
        <v>10990</v>
      </c>
      <c r="M2478" t="s">
        <v>10205</v>
      </c>
      <c r="N2478" t="s">
        <v>9372</v>
      </c>
      <c r="O2478" t="s">
        <v>37</v>
      </c>
      <c r="P2478" t="s">
        <v>10990</v>
      </c>
      <c r="Q2478" t="s">
        <v>38</v>
      </c>
      <c r="R2478" t="s">
        <v>1881</v>
      </c>
      <c r="S2478" t="s">
        <v>10987</v>
      </c>
      <c r="T2478" t="s">
        <v>10991</v>
      </c>
      <c r="U2478" t="s">
        <v>10992</v>
      </c>
      <c r="V2478" t="s">
        <v>10992</v>
      </c>
      <c r="W2478" t="s">
        <v>37</v>
      </c>
      <c r="X2478" t="s">
        <v>37</v>
      </c>
      <c r="Y2478" t="s">
        <v>37</v>
      </c>
      <c r="Z2478" t="s">
        <v>10993</v>
      </c>
      <c r="AA2478" t="s">
        <v>44</v>
      </c>
      <c r="AB2478" t="s">
        <v>44</v>
      </c>
      <c r="AC2478" t="s">
        <v>45</v>
      </c>
      <c r="AD2478" t="s">
        <v>1532</v>
      </c>
      <c r="AE2478" t="s">
        <v>10994</v>
      </c>
      <c r="AF2478" t="s">
        <v>4852</v>
      </c>
      <c r="AG2478">
        <v>622633</v>
      </c>
      <c r="AH2478">
        <v>4.4000000000000004</v>
      </c>
      <c r="AI2478">
        <v>4.4000000000000004</v>
      </c>
    </row>
    <row r="2479" spans="1:35" ht="16.850000000000001" customHeight="1">
      <c r="A2479" s="65" t="str">
        <f>IF(L2479="","",IF(COUNTIF(Wip!K:K,L2479)=0,IF(W2479="","KGB","KBB"),IF(AND(_xlfn.IFNA(VLOOKUP(L2479,Wip!K:M,3,0),"")="Y",Q2479="MTCAPPLYCONF"),"On Hold",IF(W2479="","KGB","KBB"))))</f>
        <v>On Hold</v>
      </c>
      <c r="B2479" s="65" t="str">
        <f>IF(A2479="on hold", "on hold",
 IF(A2479="KGB", "Standard Shipment",
  IF(IFERROR(IFERROR(VLOOKUP(L2479, List!D:J, 7, 0), VLOOKUP(L2479&amp;"", List!D:J, 7, 0)), 0)=0,
   IF(IFERROR(IFERROR(VLOOKUP(L2479, 'CND List'!$A:$C, 3, 0), VLOOKUP(L2479&amp;"", 'CND List'!$A:$C, 3, 0)), 0)=0,
    IF(A2479="KBB", "-", ""),
    IFERROR(VLOOKUP(L2479, 'CND List'!$A:$C, 3, 0), VLOOKUP(L2479&amp;"", 'CND List'!$A:$C, 3, 0))
   ),
   IFERROR(VLOOKUP(L2479, List!D:J, 7, 0), VLOOKUP(L2479&amp;"", List!D:J, 7, 0))
  )
 )
)</f>
        <v>on hold</v>
      </c>
      <c r="C2479" s="66" t="str">
        <f t="shared" si="39"/>
        <v>on hold</v>
      </c>
      <c r="D2479" s="67" t="str">
        <f ca="1">IF(C2479="Local Scrap","Closed",IFERROR(IF(A2479="kgb","Closed",IF(MID(C2479,5,1)="Q","Closed",LOOKUP(TODAY()-W2479, {0,31,91,181,366}, {"0-30天","31-90天","91-180天","181-365天","365天以上"}))), LOOKUP(TODAY()-Z2479, {0,31,91,181,366}, {"0-30天","31-90天","91-180天","181-365天","365天以上"})))</f>
        <v>31-90天</v>
      </c>
      <c r="E2479" s="67" t="str" cm="1">
        <f t="array" ref="E2479">IF(A2479&lt;&gt;"kbb", "", IF(IFERROR(VALUE(V2479), 0)=MAX(INDEX(($A$2:$A$4929="kbb")*($L$2:$L$4929=L2479)*IFERROR(VALUE($V$2:$V$4929), 0), 0)), "最新", "歷史重複"))</f>
        <v/>
      </c>
      <c r="F2479" t="s">
        <v>10893</v>
      </c>
      <c r="G2479" t="s">
        <v>29</v>
      </c>
      <c r="H2479" t="s">
        <v>30</v>
      </c>
      <c r="I2479" t="s">
        <v>6154</v>
      </c>
      <c r="J2479" t="s">
        <v>10894</v>
      </c>
      <c r="K2479" t="s">
        <v>10895</v>
      </c>
      <c r="L2479" t="s">
        <v>10995</v>
      </c>
      <c r="M2479" t="s">
        <v>2359</v>
      </c>
      <c r="N2479" t="s">
        <v>2360</v>
      </c>
      <c r="O2479" t="s">
        <v>37</v>
      </c>
      <c r="P2479" t="s">
        <v>10995</v>
      </c>
      <c r="Q2479" t="s">
        <v>2309</v>
      </c>
      <c r="R2479" t="s">
        <v>1881</v>
      </c>
      <c r="S2479" t="s">
        <v>10987</v>
      </c>
      <c r="T2479" t="s">
        <v>37</v>
      </c>
      <c r="U2479" t="s">
        <v>37</v>
      </c>
      <c r="V2479" t="s">
        <v>37</v>
      </c>
      <c r="W2479" t="s">
        <v>37</v>
      </c>
      <c r="X2479" t="s">
        <v>37</v>
      </c>
      <c r="Y2479" t="s">
        <v>37</v>
      </c>
      <c r="Z2479" t="s">
        <v>10996</v>
      </c>
      <c r="AA2479" t="s">
        <v>44</v>
      </c>
      <c r="AB2479" t="s">
        <v>44</v>
      </c>
      <c r="AC2479" t="s">
        <v>45</v>
      </c>
      <c r="AD2479" t="s">
        <v>1532</v>
      </c>
      <c r="AE2479" t="s">
        <v>37</v>
      </c>
      <c r="AF2479" t="s">
        <v>37</v>
      </c>
      <c r="AG2479" t="s">
        <v>37</v>
      </c>
      <c r="AH2479" t="s">
        <v>37</v>
      </c>
      <c r="AI2479" t="s">
        <v>37</v>
      </c>
    </row>
    <row r="2480" spans="1:35" ht="16.850000000000001" customHeight="1">
      <c r="A2480" s="65" t="str">
        <f>IF(L2480="","",IF(COUNTIF(Wip!K:K,L2480)=0,IF(W2480="","KGB","KBB"),IF(AND(_xlfn.IFNA(VLOOKUP(L2480,Wip!K:M,3,0),"")="Y",Q2480="MTCAPPLYCONF"),"On Hold",IF(W2480="","KGB","KBB"))))</f>
        <v>KGB</v>
      </c>
      <c r="B2480" s="65" t="str">
        <f>IF(A2480="on hold", "on hold",
 IF(A2480="KGB", "Standard Shipment",
  IF(IFERROR(IFERROR(VLOOKUP(L2480, List!D:J, 7, 0), VLOOKUP(L2480&amp;"", List!D:J, 7, 0)), 0)=0,
   IF(IFERROR(IFERROR(VLOOKUP(L2480, 'CND List'!$A:$C, 3, 0), VLOOKUP(L2480&amp;"", 'CND List'!$A:$C, 3, 0)), 0)=0,
    IF(A2480="KBB", "-", ""),
    IFERROR(VLOOKUP(L2480, 'CND List'!$A:$C, 3, 0), VLOOKUP(L2480&amp;"", 'CND List'!$A:$C, 3, 0))
   ),
   IFERROR(VLOOKUP(L2480, List!D:J, 7, 0), VLOOKUP(L2480&amp;"", List!D:J, 7, 0))
  )
 )
)</f>
        <v>Standard Shipment</v>
      </c>
      <c r="C2480" s="66" t="str">
        <f t="shared" si="39"/>
        <v>Standard Shipment</v>
      </c>
      <c r="D2480" s="67" t="str">
        <f ca="1">IF(C2480="Local Scrap","Closed",IFERROR(IF(A2480="kgb","Closed",IF(MID(C2480,5,1)="Q","Closed",LOOKUP(TODAY()-W2480, {0,31,91,181,366}, {"0-30天","31-90天","91-180天","181-365天","365天以上"}))), LOOKUP(TODAY()-Z2480, {0,31,91,181,366}, {"0-30天","31-90天","91-180天","181-365天","365天以上"})))</f>
        <v>Closed</v>
      </c>
      <c r="E2480" s="67" t="str" cm="1">
        <f t="array" ref="E2480">IF(A2480&lt;&gt;"kbb", "", IF(IFERROR(VALUE(V2480), 0)=MAX(INDEX(($A$2:$A$4929="kbb")*($L$2:$L$4929=L2480)*IFERROR(VALUE($V$2:$V$4929), 0), 0)), "最新", "歷史重複"))</f>
        <v/>
      </c>
      <c r="F2480" t="s">
        <v>10893</v>
      </c>
      <c r="G2480" t="s">
        <v>29</v>
      </c>
      <c r="H2480" t="s">
        <v>30</v>
      </c>
      <c r="I2480" t="s">
        <v>6154</v>
      </c>
      <c r="J2480" t="s">
        <v>10894</v>
      </c>
      <c r="K2480" t="s">
        <v>10895</v>
      </c>
      <c r="L2480" t="s">
        <v>10997</v>
      </c>
      <c r="M2480" t="s">
        <v>1248</v>
      </c>
      <c r="N2480" t="s">
        <v>1249</v>
      </c>
      <c r="O2480" t="s">
        <v>37</v>
      </c>
      <c r="P2480" t="s">
        <v>10998</v>
      </c>
      <c r="Q2480" t="s">
        <v>38</v>
      </c>
      <c r="R2480" t="s">
        <v>1881</v>
      </c>
      <c r="S2480" t="s">
        <v>10926</v>
      </c>
      <c r="T2480" t="s">
        <v>10999</v>
      </c>
      <c r="U2480" t="s">
        <v>10440</v>
      </c>
      <c r="V2480" t="s">
        <v>10440</v>
      </c>
      <c r="W2480" t="s">
        <v>37</v>
      </c>
      <c r="X2480" t="s">
        <v>37</v>
      </c>
      <c r="Y2480" t="s">
        <v>37</v>
      </c>
      <c r="Z2480" t="s">
        <v>11000</v>
      </c>
      <c r="AA2480" t="s">
        <v>44</v>
      </c>
      <c r="AB2480" t="s">
        <v>44</v>
      </c>
      <c r="AC2480" t="s">
        <v>45</v>
      </c>
      <c r="AD2480" t="s">
        <v>1257</v>
      </c>
      <c r="AE2480" t="s">
        <v>10442</v>
      </c>
      <c r="AF2480" t="s">
        <v>1730</v>
      </c>
      <c r="AG2480">
        <v>622579</v>
      </c>
      <c r="AH2480">
        <v>6.9</v>
      </c>
      <c r="AI2480">
        <v>6.9</v>
      </c>
    </row>
    <row r="2481" spans="1:35" ht="16.850000000000001" customHeight="1">
      <c r="A2481" s="65" t="str">
        <f>IF(L2481="","",IF(COUNTIF(Wip!K:K,L2481)=0,IF(W2481="","KGB","KBB"),IF(AND(_xlfn.IFNA(VLOOKUP(L2481,Wip!K:M,3,0),"")="Y",Q2481="MTCAPPLYCONF"),"On Hold",IF(W2481="","KGB","KBB"))))</f>
        <v>KGB</v>
      </c>
      <c r="B2481" s="65" t="str">
        <f>IF(A2481="on hold", "on hold",
 IF(A2481="KGB", "Standard Shipment",
  IF(IFERROR(IFERROR(VLOOKUP(L2481, List!D:J, 7, 0), VLOOKUP(L2481&amp;"", List!D:J, 7, 0)), 0)=0,
   IF(IFERROR(IFERROR(VLOOKUP(L2481, 'CND List'!$A:$C, 3, 0), VLOOKUP(L2481&amp;"", 'CND List'!$A:$C, 3, 0)), 0)=0,
    IF(A2481="KBB", "-", ""),
    IFERROR(VLOOKUP(L2481, 'CND List'!$A:$C, 3, 0), VLOOKUP(L2481&amp;"", 'CND List'!$A:$C, 3, 0))
   ),
   IFERROR(VLOOKUP(L2481, List!D:J, 7, 0), VLOOKUP(L2481&amp;"", List!D:J, 7, 0))
  )
 )
)</f>
        <v>Standard Shipment</v>
      </c>
      <c r="C2481" s="66" t="str">
        <f t="shared" si="39"/>
        <v>Standard Shipment</v>
      </c>
      <c r="D2481" s="67" t="str">
        <f ca="1">IF(C2481="Local Scrap","Closed",IFERROR(IF(A2481="kgb","Closed",IF(MID(C2481,5,1)="Q","Closed",LOOKUP(TODAY()-W2481, {0,31,91,181,366}, {"0-30天","31-90天","91-180天","181-365天","365天以上"}))), LOOKUP(TODAY()-Z2481, {0,31,91,181,366}, {"0-30天","31-90天","91-180天","181-365天","365天以上"})))</f>
        <v>Closed</v>
      </c>
      <c r="E2481" s="67" t="str" cm="1">
        <f t="array" ref="E2481">IF(A2481&lt;&gt;"kbb", "", IF(IFERROR(VALUE(V2481), 0)=MAX(INDEX(($A$2:$A$4929="kbb")*($L$2:$L$4929=L2481)*IFERROR(VALUE($V$2:$V$4929), 0), 0)), "最新", "歷史重複"))</f>
        <v/>
      </c>
      <c r="F2481" t="s">
        <v>10893</v>
      </c>
      <c r="G2481" t="s">
        <v>29</v>
      </c>
      <c r="H2481" t="s">
        <v>30</v>
      </c>
      <c r="I2481" t="s">
        <v>6154</v>
      </c>
      <c r="J2481" t="s">
        <v>10894</v>
      </c>
      <c r="K2481" t="s">
        <v>10895</v>
      </c>
      <c r="L2481" t="s">
        <v>11001</v>
      </c>
      <c r="M2481" t="s">
        <v>2703</v>
      </c>
      <c r="N2481" t="s">
        <v>1249</v>
      </c>
      <c r="O2481" t="s">
        <v>37</v>
      </c>
      <c r="P2481" t="s">
        <v>11002</v>
      </c>
      <c r="Q2481" t="s">
        <v>38</v>
      </c>
      <c r="R2481" t="s">
        <v>1881</v>
      </c>
      <c r="S2481" t="s">
        <v>10926</v>
      </c>
      <c r="T2481" t="s">
        <v>11003</v>
      </c>
      <c r="U2481" t="s">
        <v>10440</v>
      </c>
      <c r="V2481" t="s">
        <v>10440</v>
      </c>
      <c r="W2481" t="s">
        <v>37</v>
      </c>
      <c r="X2481" t="s">
        <v>37</v>
      </c>
      <c r="Y2481" t="s">
        <v>37</v>
      </c>
      <c r="Z2481" t="s">
        <v>11004</v>
      </c>
      <c r="AA2481" t="s">
        <v>44</v>
      </c>
      <c r="AB2481" t="s">
        <v>44</v>
      </c>
      <c r="AC2481" t="s">
        <v>45</v>
      </c>
      <c r="AD2481" t="s">
        <v>1257</v>
      </c>
      <c r="AE2481" t="s">
        <v>10442</v>
      </c>
      <c r="AF2481" t="s">
        <v>2122</v>
      </c>
      <c r="AG2481">
        <v>622579</v>
      </c>
      <c r="AH2481">
        <v>7</v>
      </c>
      <c r="AI2481">
        <v>7</v>
      </c>
    </row>
    <row r="2482" spans="1:35" ht="16.850000000000001" customHeight="1">
      <c r="A2482" s="65" t="str">
        <f>IF(L2482="","",IF(COUNTIF(Wip!K:K,L2482)=0,IF(W2482="","KGB","KBB"),IF(AND(_xlfn.IFNA(VLOOKUP(L2482,Wip!K:M,3,0),"")="Y",Q2482="MTCAPPLYCONF"),"On Hold",IF(W2482="","KGB","KBB"))))</f>
        <v>KGB</v>
      </c>
      <c r="B2482" s="65" t="str">
        <f>IF(A2482="on hold", "on hold",
 IF(A2482="KGB", "Standard Shipment",
  IF(IFERROR(IFERROR(VLOOKUP(L2482, List!D:J, 7, 0), VLOOKUP(L2482&amp;"", List!D:J, 7, 0)), 0)=0,
   IF(IFERROR(IFERROR(VLOOKUP(L2482, 'CND List'!$A:$C, 3, 0), VLOOKUP(L2482&amp;"", 'CND List'!$A:$C, 3, 0)), 0)=0,
    IF(A2482="KBB", "-", ""),
    IFERROR(VLOOKUP(L2482, 'CND List'!$A:$C, 3, 0), VLOOKUP(L2482&amp;"", 'CND List'!$A:$C, 3, 0))
   ),
   IFERROR(VLOOKUP(L2482, List!D:J, 7, 0), VLOOKUP(L2482&amp;"", List!D:J, 7, 0))
  )
 )
)</f>
        <v>Standard Shipment</v>
      </c>
      <c r="C2482" s="66" t="str">
        <f t="shared" si="39"/>
        <v>Standard Shipment</v>
      </c>
      <c r="D2482" s="67" t="str">
        <f ca="1">IF(C2482="Local Scrap","Closed",IFERROR(IF(A2482="kgb","Closed",IF(MID(C2482,5,1)="Q","Closed",LOOKUP(TODAY()-W2482, {0,31,91,181,366}, {"0-30天","31-90天","91-180天","181-365天","365天以上"}))), LOOKUP(TODAY()-Z2482, {0,31,91,181,366}, {"0-30天","31-90天","91-180天","181-365天","365天以上"})))</f>
        <v>Closed</v>
      </c>
      <c r="E2482" s="67" t="str" cm="1">
        <f t="array" ref="E2482">IF(A2482&lt;&gt;"kbb", "", IF(IFERROR(VALUE(V2482), 0)=MAX(INDEX(($A$2:$A$4929="kbb")*($L$2:$L$4929=L2482)*IFERROR(VALUE($V$2:$V$4929), 0), 0)), "最新", "歷史重複"))</f>
        <v/>
      </c>
      <c r="F2482" t="s">
        <v>10893</v>
      </c>
      <c r="G2482" t="s">
        <v>29</v>
      </c>
      <c r="H2482" t="s">
        <v>30</v>
      </c>
      <c r="I2482" t="s">
        <v>6154</v>
      </c>
      <c r="J2482" t="s">
        <v>10894</v>
      </c>
      <c r="K2482" t="s">
        <v>10895</v>
      </c>
      <c r="L2482" t="s">
        <v>11005</v>
      </c>
      <c r="M2482" t="s">
        <v>1248</v>
      </c>
      <c r="N2482" t="s">
        <v>1249</v>
      </c>
      <c r="O2482" t="s">
        <v>37</v>
      </c>
      <c r="P2482" t="s">
        <v>11006</v>
      </c>
      <c r="Q2482" t="s">
        <v>38</v>
      </c>
      <c r="R2482" t="s">
        <v>1881</v>
      </c>
      <c r="S2482" t="s">
        <v>10926</v>
      </c>
      <c r="T2482" t="s">
        <v>11007</v>
      </c>
      <c r="U2482" t="s">
        <v>10440</v>
      </c>
      <c r="V2482" t="s">
        <v>10440</v>
      </c>
      <c r="W2482" t="s">
        <v>37</v>
      </c>
      <c r="X2482" t="s">
        <v>37</v>
      </c>
      <c r="Y2482" t="s">
        <v>37</v>
      </c>
      <c r="Z2482" t="s">
        <v>11008</v>
      </c>
      <c r="AA2482" t="s">
        <v>44</v>
      </c>
      <c r="AB2482" t="s">
        <v>44</v>
      </c>
      <c r="AC2482" t="s">
        <v>45</v>
      </c>
      <c r="AD2482" t="s">
        <v>1257</v>
      </c>
      <c r="AE2482" t="s">
        <v>10442</v>
      </c>
      <c r="AF2482" t="s">
        <v>2122</v>
      </c>
      <c r="AG2482">
        <v>622579</v>
      </c>
      <c r="AH2482">
        <v>7</v>
      </c>
      <c r="AI2482">
        <v>7</v>
      </c>
    </row>
    <row r="2483" spans="1:35" ht="16.850000000000001" customHeight="1">
      <c r="A2483" s="65" t="str">
        <f>IF(L2483="","",IF(COUNTIF(Wip!K:K,L2483)=0,IF(W2483="","KGB","KBB"),IF(AND(_xlfn.IFNA(VLOOKUP(L2483,Wip!K:M,3,0),"")="Y",Q2483="MTCAPPLYCONF"),"On Hold",IF(W2483="","KGB","KBB"))))</f>
        <v>KGB</v>
      </c>
      <c r="B2483" s="65" t="str">
        <f>IF(A2483="on hold", "on hold",
 IF(A2483="KGB", "Standard Shipment",
  IF(IFERROR(IFERROR(VLOOKUP(L2483, List!D:J, 7, 0), VLOOKUP(L2483&amp;"", List!D:J, 7, 0)), 0)=0,
   IF(IFERROR(IFERROR(VLOOKUP(L2483, 'CND List'!$A:$C, 3, 0), VLOOKUP(L2483&amp;"", 'CND List'!$A:$C, 3, 0)), 0)=0,
    IF(A2483="KBB", "-", ""),
    IFERROR(VLOOKUP(L2483, 'CND List'!$A:$C, 3, 0), VLOOKUP(L2483&amp;"", 'CND List'!$A:$C, 3, 0))
   ),
   IFERROR(VLOOKUP(L2483, List!D:J, 7, 0), VLOOKUP(L2483&amp;"", List!D:J, 7, 0))
  )
 )
)</f>
        <v>Standard Shipment</v>
      </c>
      <c r="C2483" s="66" t="str">
        <f t="shared" si="39"/>
        <v>Standard Shipment</v>
      </c>
      <c r="D2483" s="67" t="str">
        <f ca="1">IF(C2483="Local Scrap","Closed",IFERROR(IF(A2483="kgb","Closed",IF(MID(C2483,5,1)="Q","Closed",LOOKUP(TODAY()-W2483, {0,31,91,181,366}, {"0-30天","31-90天","91-180天","181-365天","365天以上"}))), LOOKUP(TODAY()-Z2483, {0,31,91,181,366}, {"0-30天","31-90天","91-180天","181-365天","365天以上"})))</f>
        <v>Closed</v>
      </c>
      <c r="E2483" s="67" t="str" cm="1">
        <f t="array" ref="E2483">IF(A2483&lt;&gt;"kbb", "", IF(IFERROR(VALUE(V2483), 0)=MAX(INDEX(($A$2:$A$4929="kbb")*($L$2:$L$4929=L2483)*IFERROR(VALUE($V$2:$V$4929), 0), 0)), "最新", "歷史重複"))</f>
        <v/>
      </c>
      <c r="F2483" t="s">
        <v>10893</v>
      </c>
      <c r="G2483" t="s">
        <v>29</v>
      </c>
      <c r="H2483" t="s">
        <v>30</v>
      </c>
      <c r="I2483" t="s">
        <v>6154</v>
      </c>
      <c r="J2483" t="s">
        <v>10894</v>
      </c>
      <c r="K2483" t="s">
        <v>10895</v>
      </c>
      <c r="L2483" t="s">
        <v>11009</v>
      </c>
      <c r="M2483" t="s">
        <v>2703</v>
      </c>
      <c r="N2483" t="s">
        <v>1249</v>
      </c>
      <c r="O2483" t="s">
        <v>37</v>
      </c>
      <c r="P2483" t="s">
        <v>11010</v>
      </c>
      <c r="Q2483" t="s">
        <v>38</v>
      </c>
      <c r="R2483" t="s">
        <v>1881</v>
      </c>
      <c r="S2483" t="s">
        <v>10926</v>
      </c>
      <c r="T2483" t="s">
        <v>11011</v>
      </c>
      <c r="U2483" t="s">
        <v>10440</v>
      </c>
      <c r="V2483" t="s">
        <v>10440</v>
      </c>
      <c r="W2483" t="s">
        <v>37</v>
      </c>
      <c r="X2483" t="s">
        <v>37</v>
      </c>
      <c r="Y2483" t="s">
        <v>37</v>
      </c>
      <c r="Z2483" t="s">
        <v>11012</v>
      </c>
      <c r="AA2483" t="s">
        <v>44</v>
      </c>
      <c r="AB2483" t="s">
        <v>44</v>
      </c>
      <c r="AC2483" t="s">
        <v>45</v>
      </c>
      <c r="AD2483" t="s">
        <v>1257</v>
      </c>
      <c r="AE2483" t="s">
        <v>10442</v>
      </c>
      <c r="AF2483" t="s">
        <v>2122</v>
      </c>
      <c r="AG2483">
        <v>622579</v>
      </c>
      <c r="AH2483">
        <v>7</v>
      </c>
      <c r="AI2483">
        <v>7</v>
      </c>
    </row>
    <row r="2484" spans="1:35" ht="16.850000000000001" customHeight="1">
      <c r="A2484" s="65" t="str">
        <f>IF(L2484="","",IF(COUNTIF(Wip!K:K,L2484)=0,IF(W2484="","KGB","KBB"),IF(AND(_xlfn.IFNA(VLOOKUP(L2484,Wip!K:M,3,0),"")="Y",Q2484="MTCAPPLYCONF"),"On Hold",IF(W2484="","KGB","KBB"))))</f>
        <v>KGB</v>
      </c>
      <c r="B2484" s="65" t="str">
        <f>IF(A2484="on hold", "on hold",
 IF(A2484="KGB", "Standard Shipment",
  IF(IFERROR(IFERROR(VLOOKUP(L2484, List!D:J, 7, 0), VLOOKUP(L2484&amp;"", List!D:J, 7, 0)), 0)=0,
   IF(IFERROR(IFERROR(VLOOKUP(L2484, 'CND List'!$A:$C, 3, 0), VLOOKUP(L2484&amp;"", 'CND List'!$A:$C, 3, 0)), 0)=0,
    IF(A2484="KBB", "-", ""),
    IFERROR(VLOOKUP(L2484, 'CND List'!$A:$C, 3, 0), VLOOKUP(L2484&amp;"", 'CND List'!$A:$C, 3, 0))
   ),
   IFERROR(VLOOKUP(L2484, List!D:J, 7, 0), VLOOKUP(L2484&amp;"", List!D:J, 7, 0))
  )
 )
)</f>
        <v>Standard Shipment</v>
      </c>
      <c r="C2484" s="66" t="str">
        <f t="shared" si="39"/>
        <v>Standard Shipment</v>
      </c>
      <c r="D2484" s="67" t="str">
        <f ca="1">IF(C2484="Local Scrap","Closed",IFERROR(IF(A2484="kgb","Closed",IF(MID(C2484,5,1)="Q","Closed",LOOKUP(TODAY()-W2484, {0,31,91,181,366}, {"0-30天","31-90天","91-180天","181-365天","365天以上"}))), LOOKUP(TODAY()-Z2484, {0,31,91,181,366}, {"0-30天","31-90天","91-180天","181-365天","365天以上"})))</f>
        <v>Closed</v>
      </c>
      <c r="E2484" s="67" t="str" cm="1">
        <f t="array" ref="E2484">IF(A2484&lt;&gt;"kbb", "", IF(IFERROR(VALUE(V2484), 0)=MAX(INDEX(($A$2:$A$4929="kbb")*($L$2:$L$4929=L2484)*IFERROR(VALUE($V$2:$V$4929), 0), 0)), "最新", "歷史重複"))</f>
        <v/>
      </c>
      <c r="F2484" t="s">
        <v>10893</v>
      </c>
      <c r="G2484" t="s">
        <v>29</v>
      </c>
      <c r="H2484" t="s">
        <v>30</v>
      </c>
      <c r="I2484" t="s">
        <v>6154</v>
      </c>
      <c r="J2484" t="s">
        <v>10894</v>
      </c>
      <c r="K2484" t="s">
        <v>10895</v>
      </c>
      <c r="L2484" t="s">
        <v>11013</v>
      </c>
      <c r="M2484" t="s">
        <v>1248</v>
      </c>
      <c r="N2484" t="s">
        <v>1249</v>
      </c>
      <c r="O2484" t="s">
        <v>37</v>
      </c>
      <c r="P2484" t="s">
        <v>11014</v>
      </c>
      <c r="Q2484" t="s">
        <v>38</v>
      </c>
      <c r="R2484" t="s">
        <v>1881</v>
      </c>
      <c r="S2484" t="s">
        <v>10926</v>
      </c>
      <c r="T2484" t="s">
        <v>11015</v>
      </c>
      <c r="U2484" t="s">
        <v>10882</v>
      </c>
      <c r="V2484" t="s">
        <v>10882</v>
      </c>
      <c r="W2484" t="s">
        <v>37</v>
      </c>
      <c r="X2484" t="s">
        <v>37</v>
      </c>
      <c r="Y2484" t="s">
        <v>37</v>
      </c>
      <c r="Z2484" t="s">
        <v>11016</v>
      </c>
      <c r="AA2484" t="s">
        <v>44</v>
      </c>
      <c r="AB2484" t="s">
        <v>44</v>
      </c>
      <c r="AC2484" t="s">
        <v>45</v>
      </c>
      <c r="AD2484" t="s">
        <v>1257</v>
      </c>
      <c r="AE2484" t="s">
        <v>10884</v>
      </c>
      <c r="AF2484" t="s">
        <v>1730</v>
      </c>
      <c r="AG2484">
        <v>622564</v>
      </c>
      <c r="AH2484">
        <v>6.8</v>
      </c>
      <c r="AI2484">
        <v>6.8</v>
      </c>
    </row>
    <row r="2485" spans="1:35" ht="16.850000000000001" customHeight="1">
      <c r="A2485" s="65" t="str">
        <f>IF(L2485="","",IF(COUNTIF(Wip!K:K,L2485)=0,IF(W2485="","KGB","KBB"),IF(AND(_xlfn.IFNA(VLOOKUP(L2485,Wip!K:M,3,0),"")="Y",Q2485="MTCAPPLYCONF"),"On Hold",IF(W2485="","KGB","KBB"))))</f>
        <v>KGB</v>
      </c>
      <c r="B2485" s="65" t="str">
        <f>IF(A2485="on hold", "on hold",
 IF(A2485="KGB", "Standard Shipment",
  IF(IFERROR(IFERROR(VLOOKUP(L2485, List!D:J, 7, 0), VLOOKUP(L2485&amp;"", List!D:J, 7, 0)), 0)=0,
   IF(IFERROR(IFERROR(VLOOKUP(L2485, 'CND List'!$A:$C, 3, 0), VLOOKUP(L2485&amp;"", 'CND List'!$A:$C, 3, 0)), 0)=0,
    IF(A2485="KBB", "-", ""),
    IFERROR(VLOOKUP(L2485, 'CND List'!$A:$C, 3, 0), VLOOKUP(L2485&amp;"", 'CND List'!$A:$C, 3, 0))
   ),
   IFERROR(VLOOKUP(L2485, List!D:J, 7, 0), VLOOKUP(L2485&amp;"", List!D:J, 7, 0))
  )
 )
)</f>
        <v>Standard Shipment</v>
      </c>
      <c r="C2485" s="66" t="str">
        <f t="shared" si="39"/>
        <v>Standard Shipment</v>
      </c>
      <c r="D2485" s="67" t="str">
        <f ca="1">IF(C2485="Local Scrap","Closed",IFERROR(IF(A2485="kgb","Closed",IF(MID(C2485,5,1)="Q","Closed",LOOKUP(TODAY()-W2485, {0,31,91,181,366}, {"0-30天","31-90天","91-180天","181-365天","365天以上"}))), LOOKUP(TODAY()-Z2485, {0,31,91,181,366}, {"0-30天","31-90天","91-180天","181-365天","365天以上"})))</f>
        <v>Closed</v>
      </c>
      <c r="E2485" s="67" t="str" cm="1">
        <f t="array" ref="E2485">IF(A2485&lt;&gt;"kbb", "", IF(IFERROR(VALUE(V2485), 0)=MAX(INDEX(($A$2:$A$4929="kbb")*($L$2:$L$4929=L2485)*IFERROR(VALUE($V$2:$V$4929), 0), 0)), "最新", "歷史重複"))</f>
        <v/>
      </c>
      <c r="F2485" t="s">
        <v>10893</v>
      </c>
      <c r="G2485" t="s">
        <v>29</v>
      </c>
      <c r="H2485" t="s">
        <v>30</v>
      </c>
      <c r="I2485" t="s">
        <v>6154</v>
      </c>
      <c r="J2485" t="s">
        <v>10894</v>
      </c>
      <c r="K2485" t="s">
        <v>10895</v>
      </c>
      <c r="L2485" t="s">
        <v>11017</v>
      </c>
      <c r="M2485" t="s">
        <v>2703</v>
      </c>
      <c r="N2485" t="s">
        <v>1249</v>
      </c>
      <c r="O2485" t="s">
        <v>37</v>
      </c>
      <c r="P2485" t="s">
        <v>9495</v>
      </c>
      <c r="Q2485" t="s">
        <v>38</v>
      </c>
      <c r="R2485" t="s">
        <v>1881</v>
      </c>
      <c r="S2485" t="s">
        <v>10926</v>
      </c>
      <c r="T2485" t="s">
        <v>11018</v>
      </c>
      <c r="U2485" t="s">
        <v>10440</v>
      </c>
      <c r="V2485" t="s">
        <v>10440</v>
      </c>
      <c r="W2485" t="s">
        <v>37</v>
      </c>
      <c r="X2485" t="s">
        <v>37</v>
      </c>
      <c r="Y2485" t="s">
        <v>37</v>
      </c>
      <c r="Z2485" t="s">
        <v>11019</v>
      </c>
      <c r="AA2485" t="s">
        <v>44</v>
      </c>
      <c r="AB2485" t="s">
        <v>44</v>
      </c>
      <c r="AC2485" t="s">
        <v>45</v>
      </c>
      <c r="AD2485" t="s">
        <v>1257</v>
      </c>
      <c r="AE2485" t="s">
        <v>10442</v>
      </c>
      <c r="AF2485" t="s">
        <v>1918</v>
      </c>
      <c r="AG2485">
        <v>622579</v>
      </c>
      <c r="AH2485">
        <v>6.9</v>
      </c>
      <c r="AI2485">
        <v>6.9</v>
      </c>
    </row>
    <row r="2486" spans="1:35" ht="16.850000000000001" customHeight="1">
      <c r="A2486" s="65" t="str">
        <f>IF(L2486="","",IF(COUNTIF(Wip!K:K,L2486)=0,IF(W2486="","KGB","KBB"),IF(AND(_xlfn.IFNA(VLOOKUP(L2486,Wip!K:M,3,0),"")="Y",Q2486="MTCAPPLYCONF"),"On Hold",IF(W2486="","KGB","KBB"))))</f>
        <v>KGB</v>
      </c>
      <c r="B2486" s="65" t="str">
        <f>IF(A2486="on hold", "on hold",
 IF(A2486="KGB", "Standard Shipment",
  IF(IFERROR(IFERROR(VLOOKUP(L2486, List!D:J, 7, 0), VLOOKUP(L2486&amp;"", List!D:J, 7, 0)), 0)=0,
   IF(IFERROR(IFERROR(VLOOKUP(L2486, 'CND List'!$A:$C, 3, 0), VLOOKUP(L2486&amp;"", 'CND List'!$A:$C, 3, 0)), 0)=0,
    IF(A2486="KBB", "-", ""),
    IFERROR(VLOOKUP(L2486, 'CND List'!$A:$C, 3, 0), VLOOKUP(L2486&amp;"", 'CND List'!$A:$C, 3, 0))
   ),
   IFERROR(VLOOKUP(L2486, List!D:J, 7, 0), VLOOKUP(L2486&amp;"", List!D:J, 7, 0))
  )
 )
)</f>
        <v>Standard Shipment</v>
      </c>
      <c r="C2486" s="66" t="str">
        <f t="shared" si="39"/>
        <v>Standard Shipment</v>
      </c>
      <c r="D2486" s="67" t="str">
        <f ca="1">IF(C2486="Local Scrap","Closed",IFERROR(IF(A2486="kgb","Closed",IF(MID(C2486,5,1)="Q","Closed",LOOKUP(TODAY()-W2486, {0,31,91,181,366}, {"0-30天","31-90天","91-180天","181-365天","365天以上"}))), LOOKUP(TODAY()-Z2486, {0,31,91,181,366}, {"0-30天","31-90天","91-180天","181-365天","365天以上"})))</f>
        <v>Closed</v>
      </c>
      <c r="E2486" s="67" t="str" cm="1">
        <f t="array" ref="E2486">IF(A2486&lt;&gt;"kbb", "", IF(IFERROR(VALUE(V2486), 0)=MAX(INDEX(($A$2:$A$4929="kbb")*($L$2:$L$4929=L2486)*IFERROR(VALUE($V$2:$V$4929), 0), 0)), "最新", "歷史重複"))</f>
        <v/>
      </c>
      <c r="F2486" t="s">
        <v>10893</v>
      </c>
      <c r="G2486" t="s">
        <v>29</v>
      </c>
      <c r="H2486" t="s">
        <v>30</v>
      </c>
      <c r="I2486" t="s">
        <v>6154</v>
      </c>
      <c r="J2486" t="s">
        <v>10894</v>
      </c>
      <c r="K2486" t="s">
        <v>10895</v>
      </c>
      <c r="L2486" t="s">
        <v>11020</v>
      </c>
      <c r="M2486" t="s">
        <v>1248</v>
      </c>
      <c r="N2486" t="s">
        <v>1249</v>
      </c>
      <c r="O2486" t="s">
        <v>37</v>
      </c>
      <c r="P2486" t="s">
        <v>11021</v>
      </c>
      <c r="Q2486" t="s">
        <v>38</v>
      </c>
      <c r="R2486" t="s">
        <v>1881</v>
      </c>
      <c r="S2486" t="s">
        <v>10926</v>
      </c>
      <c r="T2486" t="s">
        <v>11022</v>
      </c>
      <c r="U2486" t="s">
        <v>10440</v>
      </c>
      <c r="V2486" t="s">
        <v>10440</v>
      </c>
      <c r="W2486" t="s">
        <v>37</v>
      </c>
      <c r="X2486" t="s">
        <v>37</v>
      </c>
      <c r="Y2486" t="s">
        <v>37</v>
      </c>
      <c r="Z2486" t="s">
        <v>11023</v>
      </c>
      <c r="AA2486" t="s">
        <v>44</v>
      </c>
      <c r="AB2486" t="s">
        <v>44</v>
      </c>
      <c r="AC2486" t="s">
        <v>45</v>
      </c>
      <c r="AD2486" t="s">
        <v>1257</v>
      </c>
      <c r="AE2486" t="s">
        <v>10442</v>
      </c>
      <c r="AF2486" t="s">
        <v>1730</v>
      </c>
      <c r="AG2486">
        <v>622579</v>
      </c>
      <c r="AH2486">
        <v>6.9</v>
      </c>
      <c r="AI2486">
        <v>6.9</v>
      </c>
    </row>
    <row r="2487" spans="1:35" ht="16.850000000000001" customHeight="1">
      <c r="A2487" s="65" t="str">
        <f>IF(L2487="","",IF(COUNTIF(Wip!K:K,L2487)=0,IF(W2487="","KGB","KBB"),IF(AND(_xlfn.IFNA(VLOOKUP(L2487,Wip!K:M,3,0),"")="Y",Q2487="MTCAPPLYCONF"),"On Hold",IF(W2487="","KGB","KBB"))))</f>
        <v>KGB</v>
      </c>
      <c r="B2487" s="65" t="str">
        <f>IF(A2487="on hold", "on hold",
 IF(A2487="KGB", "Standard Shipment",
  IF(IFERROR(IFERROR(VLOOKUP(L2487, List!D:J, 7, 0), VLOOKUP(L2487&amp;"", List!D:J, 7, 0)), 0)=0,
   IF(IFERROR(IFERROR(VLOOKUP(L2487, 'CND List'!$A:$C, 3, 0), VLOOKUP(L2487&amp;"", 'CND List'!$A:$C, 3, 0)), 0)=0,
    IF(A2487="KBB", "-", ""),
    IFERROR(VLOOKUP(L2487, 'CND List'!$A:$C, 3, 0), VLOOKUP(L2487&amp;"", 'CND List'!$A:$C, 3, 0))
   ),
   IFERROR(VLOOKUP(L2487, List!D:J, 7, 0), VLOOKUP(L2487&amp;"", List!D:J, 7, 0))
  )
 )
)</f>
        <v>Standard Shipment</v>
      </c>
      <c r="C2487" s="66" t="str">
        <f t="shared" si="39"/>
        <v>Standard Shipment</v>
      </c>
      <c r="D2487" s="67" t="str">
        <f ca="1">IF(C2487="Local Scrap","Closed",IFERROR(IF(A2487="kgb","Closed",IF(MID(C2487,5,1)="Q","Closed",LOOKUP(TODAY()-W2487, {0,31,91,181,366}, {"0-30天","31-90天","91-180天","181-365天","365天以上"}))), LOOKUP(TODAY()-Z2487, {0,31,91,181,366}, {"0-30天","31-90天","91-180天","181-365天","365天以上"})))</f>
        <v>Closed</v>
      </c>
      <c r="E2487" s="67" t="str" cm="1">
        <f t="array" ref="E2487">IF(A2487&lt;&gt;"kbb", "", IF(IFERROR(VALUE(V2487), 0)=MAX(INDEX(($A$2:$A$4929="kbb")*($L$2:$L$4929=L2487)*IFERROR(VALUE($V$2:$V$4929), 0), 0)), "最新", "歷史重複"))</f>
        <v/>
      </c>
      <c r="F2487" t="s">
        <v>10893</v>
      </c>
      <c r="G2487" t="s">
        <v>29</v>
      </c>
      <c r="H2487" t="s">
        <v>30</v>
      </c>
      <c r="I2487" t="s">
        <v>6154</v>
      </c>
      <c r="J2487" t="s">
        <v>10894</v>
      </c>
      <c r="K2487" t="s">
        <v>10895</v>
      </c>
      <c r="L2487" t="s">
        <v>11024</v>
      </c>
      <c r="M2487" t="s">
        <v>1376</v>
      </c>
      <c r="N2487" t="s">
        <v>1283</v>
      </c>
      <c r="O2487" t="s">
        <v>37</v>
      </c>
      <c r="P2487" t="s">
        <v>7344</v>
      </c>
      <c r="Q2487" t="s">
        <v>38</v>
      </c>
      <c r="R2487" t="s">
        <v>1881</v>
      </c>
      <c r="S2487" t="s">
        <v>10926</v>
      </c>
      <c r="T2487" t="s">
        <v>11025</v>
      </c>
      <c r="U2487" t="s">
        <v>10882</v>
      </c>
      <c r="V2487" t="s">
        <v>10882</v>
      </c>
      <c r="W2487" t="s">
        <v>37</v>
      </c>
      <c r="X2487" t="s">
        <v>37</v>
      </c>
      <c r="Y2487" t="s">
        <v>37</v>
      </c>
      <c r="Z2487" t="s">
        <v>11026</v>
      </c>
      <c r="AA2487" t="s">
        <v>44</v>
      </c>
      <c r="AB2487" t="s">
        <v>44</v>
      </c>
      <c r="AC2487" t="s">
        <v>45</v>
      </c>
      <c r="AD2487" t="s">
        <v>1288</v>
      </c>
      <c r="AE2487" t="s">
        <v>10884</v>
      </c>
      <c r="AF2487" t="s">
        <v>1918</v>
      </c>
      <c r="AG2487">
        <v>622564</v>
      </c>
      <c r="AH2487">
        <v>7.7</v>
      </c>
      <c r="AI2487">
        <v>7.7</v>
      </c>
    </row>
    <row r="2488" spans="1:35" ht="16.850000000000001" customHeight="1">
      <c r="A2488" s="65" t="str">
        <f>IF(L2488="","",IF(COUNTIF(Wip!K:K,L2488)=0,IF(W2488="","KGB","KBB"),IF(AND(_xlfn.IFNA(VLOOKUP(L2488,Wip!K:M,3,0),"")="Y",Q2488="MTCAPPLYCONF"),"On Hold",IF(W2488="","KGB","KBB"))))</f>
        <v>On Hold</v>
      </c>
      <c r="B2488" s="65" t="str">
        <f>IF(A2488="on hold", "on hold",
 IF(A2488="KGB", "Standard Shipment",
  IF(IFERROR(IFERROR(VLOOKUP(L2488, List!D:J, 7, 0), VLOOKUP(L2488&amp;"", List!D:J, 7, 0)), 0)=0,
   IF(IFERROR(IFERROR(VLOOKUP(L2488, 'CND List'!$A:$C, 3, 0), VLOOKUP(L2488&amp;"", 'CND List'!$A:$C, 3, 0)), 0)=0,
    IF(A2488="KBB", "-", ""),
    IFERROR(VLOOKUP(L2488, 'CND List'!$A:$C, 3, 0), VLOOKUP(L2488&amp;"", 'CND List'!$A:$C, 3, 0))
   ),
   IFERROR(VLOOKUP(L2488, List!D:J, 7, 0), VLOOKUP(L2488&amp;"", List!D:J, 7, 0))
  )
 )
)</f>
        <v>on hold</v>
      </c>
      <c r="C2488" s="66" t="str">
        <f t="shared" si="39"/>
        <v>on hold</v>
      </c>
      <c r="D2488" s="67" t="str">
        <f ca="1">IF(C2488="Local Scrap","Closed",IFERROR(IF(A2488="kgb","Closed",IF(MID(C2488,5,1)="Q","Closed",LOOKUP(TODAY()-W2488, {0,31,91,181,366}, {"0-30天","31-90天","91-180天","181-365天","365天以上"}))), LOOKUP(TODAY()-Z2488, {0,31,91,181,366}, {"0-30天","31-90天","91-180天","181-365天","365天以上"})))</f>
        <v>31-90天</v>
      </c>
      <c r="E2488" s="67" t="str" cm="1">
        <f t="array" ref="E2488">IF(A2488&lt;&gt;"kbb", "", IF(IFERROR(VALUE(V2488), 0)=MAX(INDEX(($A$2:$A$4929="kbb")*($L$2:$L$4929=L2488)*IFERROR(VALUE($V$2:$V$4929), 0), 0)), "最新", "歷史重複"))</f>
        <v/>
      </c>
      <c r="F2488" t="s">
        <v>10893</v>
      </c>
      <c r="G2488" t="s">
        <v>29</v>
      </c>
      <c r="H2488" t="s">
        <v>30</v>
      </c>
      <c r="I2488" t="s">
        <v>6154</v>
      </c>
      <c r="J2488" t="s">
        <v>10894</v>
      </c>
      <c r="K2488" t="s">
        <v>10895</v>
      </c>
      <c r="L2488" t="s">
        <v>11027</v>
      </c>
      <c r="M2488" t="s">
        <v>5010</v>
      </c>
      <c r="N2488" t="s">
        <v>1411</v>
      </c>
      <c r="O2488" t="s">
        <v>37</v>
      </c>
      <c r="P2488" t="s">
        <v>11027</v>
      </c>
      <c r="Q2488" t="s">
        <v>2309</v>
      </c>
      <c r="R2488" t="s">
        <v>1881</v>
      </c>
      <c r="S2488" t="s">
        <v>10926</v>
      </c>
      <c r="T2488" t="s">
        <v>37</v>
      </c>
      <c r="U2488" t="s">
        <v>37</v>
      </c>
      <c r="V2488" t="s">
        <v>37</v>
      </c>
      <c r="W2488" t="s">
        <v>37</v>
      </c>
      <c r="X2488" t="s">
        <v>37</v>
      </c>
      <c r="Y2488" t="s">
        <v>37</v>
      </c>
      <c r="Z2488" t="s">
        <v>11028</v>
      </c>
      <c r="AA2488" t="s">
        <v>44</v>
      </c>
      <c r="AB2488" t="s">
        <v>44</v>
      </c>
      <c r="AC2488" t="s">
        <v>45</v>
      </c>
      <c r="AD2488" t="s">
        <v>1257</v>
      </c>
      <c r="AE2488" t="s">
        <v>37</v>
      </c>
      <c r="AF2488" t="s">
        <v>37</v>
      </c>
      <c r="AG2488" t="s">
        <v>37</v>
      </c>
      <c r="AH2488" t="s">
        <v>37</v>
      </c>
      <c r="AI2488" t="s">
        <v>37</v>
      </c>
    </row>
    <row r="2489" spans="1:35" ht="16.850000000000001" customHeight="1">
      <c r="A2489" s="65" t="str">
        <f>IF(L2489="","",IF(COUNTIF(Wip!K:K,L2489)=0,IF(W2489="","KGB","KBB"),IF(AND(_xlfn.IFNA(VLOOKUP(L2489,Wip!K:M,3,0),"")="Y",Q2489="MTCAPPLYCONF"),"On Hold",IF(W2489="","KGB","KBB"))))</f>
        <v>KGB</v>
      </c>
      <c r="B2489" s="65" t="str">
        <f>IF(A2489="on hold", "on hold",
 IF(A2489="KGB", "Standard Shipment",
  IF(IFERROR(IFERROR(VLOOKUP(L2489, List!D:J, 7, 0), VLOOKUP(L2489&amp;"", List!D:J, 7, 0)), 0)=0,
   IF(IFERROR(IFERROR(VLOOKUP(L2489, 'CND List'!$A:$C, 3, 0), VLOOKUP(L2489&amp;"", 'CND List'!$A:$C, 3, 0)), 0)=0,
    IF(A2489="KBB", "-", ""),
    IFERROR(VLOOKUP(L2489, 'CND List'!$A:$C, 3, 0), VLOOKUP(L2489&amp;"", 'CND List'!$A:$C, 3, 0))
   ),
   IFERROR(VLOOKUP(L2489, List!D:J, 7, 0), VLOOKUP(L2489&amp;"", List!D:J, 7, 0))
  )
 )
)</f>
        <v>Standard Shipment</v>
      </c>
      <c r="C2489" s="66" t="str">
        <f t="shared" si="39"/>
        <v>Standard Shipment</v>
      </c>
      <c r="D2489" s="67" t="str">
        <f ca="1">IF(C2489="Local Scrap","Closed",IFERROR(IF(A2489="kgb","Closed",IF(MID(C2489,5,1)="Q","Closed",LOOKUP(TODAY()-W2489, {0,31,91,181,366}, {"0-30天","31-90天","91-180天","181-365天","365天以上"}))), LOOKUP(TODAY()-Z2489, {0,31,91,181,366}, {"0-30天","31-90天","91-180天","181-365天","365天以上"})))</f>
        <v>Closed</v>
      </c>
      <c r="E2489" s="67" t="str" cm="1">
        <f t="array" ref="E2489">IF(A2489&lt;&gt;"kbb", "", IF(IFERROR(VALUE(V2489), 0)=MAX(INDEX(($A$2:$A$4929="kbb")*($L$2:$L$4929=L2489)*IFERROR(VALUE($V$2:$V$4929), 0), 0)), "最新", "歷史重複"))</f>
        <v/>
      </c>
      <c r="F2489" t="s">
        <v>10893</v>
      </c>
      <c r="G2489" t="s">
        <v>29</v>
      </c>
      <c r="H2489" t="s">
        <v>30</v>
      </c>
      <c r="I2489" t="s">
        <v>6154</v>
      </c>
      <c r="J2489" t="s">
        <v>10894</v>
      </c>
      <c r="K2489" t="s">
        <v>10895</v>
      </c>
      <c r="L2489" t="s">
        <v>11029</v>
      </c>
      <c r="M2489" t="s">
        <v>2944</v>
      </c>
      <c r="N2489" t="s">
        <v>2945</v>
      </c>
      <c r="O2489" t="s">
        <v>37</v>
      </c>
      <c r="P2489" t="s">
        <v>11030</v>
      </c>
      <c r="Q2489" t="s">
        <v>38</v>
      </c>
      <c r="R2489" t="s">
        <v>1881</v>
      </c>
      <c r="S2489" t="s">
        <v>10926</v>
      </c>
      <c r="T2489" t="s">
        <v>11031</v>
      </c>
      <c r="U2489" t="s">
        <v>10440</v>
      </c>
      <c r="V2489" t="s">
        <v>10440</v>
      </c>
      <c r="W2489" t="s">
        <v>37</v>
      </c>
      <c r="X2489" t="s">
        <v>37</v>
      </c>
      <c r="Y2489" t="s">
        <v>37</v>
      </c>
      <c r="Z2489" t="s">
        <v>11032</v>
      </c>
      <c r="AA2489" t="s">
        <v>44</v>
      </c>
      <c r="AB2489" t="s">
        <v>44</v>
      </c>
      <c r="AC2489" t="s">
        <v>45</v>
      </c>
      <c r="AD2489" t="s">
        <v>1539</v>
      </c>
      <c r="AE2489" t="s">
        <v>10442</v>
      </c>
      <c r="AF2489" t="s">
        <v>4852</v>
      </c>
      <c r="AG2489">
        <v>622579</v>
      </c>
      <c r="AH2489">
        <v>3.9</v>
      </c>
      <c r="AI2489">
        <v>3.9</v>
      </c>
    </row>
    <row r="2490" spans="1:35" ht="16.850000000000001" customHeight="1">
      <c r="A2490" s="65" t="str">
        <f>IF(L2490="","",IF(COUNTIF(Wip!K:K,L2490)=0,IF(W2490="","KGB","KBB"),IF(AND(_xlfn.IFNA(VLOOKUP(L2490,Wip!K:M,3,0),"")="Y",Q2490="MTCAPPLYCONF"),"On Hold",IF(W2490="","KGB","KBB"))))</f>
        <v>KGB</v>
      </c>
      <c r="B2490" s="65" t="str">
        <f>IF(A2490="on hold", "on hold",
 IF(A2490="KGB", "Standard Shipment",
  IF(IFERROR(IFERROR(VLOOKUP(L2490, List!D:J, 7, 0), VLOOKUP(L2490&amp;"", List!D:J, 7, 0)), 0)=0,
   IF(IFERROR(IFERROR(VLOOKUP(L2490, 'CND List'!$A:$C, 3, 0), VLOOKUP(L2490&amp;"", 'CND List'!$A:$C, 3, 0)), 0)=0,
    IF(A2490="KBB", "-", ""),
    IFERROR(VLOOKUP(L2490, 'CND List'!$A:$C, 3, 0), VLOOKUP(L2490&amp;"", 'CND List'!$A:$C, 3, 0))
   ),
   IFERROR(VLOOKUP(L2490, List!D:J, 7, 0), VLOOKUP(L2490&amp;"", List!D:J, 7, 0))
  )
 )
)</f>
        <v>Standard Shipment</v>
      </c>
      <c r="C2490" s="66" t="str">
        <f t="shared" si="39"/>
        <v>Standard Shipment</v>
      </c>
      <c r="D2490" s="67" t="str">
        <f ca="1">IF(C2490="Local Scrap","Closed",IFERROR(IF(A2490="kgb","Closed",IF(MID(C2490,5,1)="Q","Closed",LOOKUP(TODAY()-W2490, {0,31,91,181,366}, {"0-30天","31-90天","91-180天","181-365天","365天以上"}))), LOOKUP(TODAY()-Z2490, {0,31,91,181,366}, {"0-30天","31-90天","91-180天","181-365天","365天以上"})))</f>
        <v>Closed</v>
      </c>
      <c r="E2490" s="67" t="str" cm="1">
        <f t="array" ref="E2490">IF(A2490&lt;&gt;"kbb", "", IF(IFERROR(VALUE(V2490), 0)=MAX(INDEX(($A$2:$A$4929="kbb")*($L$2:$L$4929=L2490)*IFERROR(VALUE($V$2:$V$4929), 0), 0)), "最新", "歷史重複"))</f>
        <v/>
      </c>
      <c r="F2490" t="s">
        <v>10893</v>
      </c>
      <c r="G2490" t="s">
        <v>29</v>
      </c>
      <c r="H2490" t="s">
        <v>30</v>
      </c>
      <c r="I2490" t="s">
        <v>6154</v>
      </c>
      <c r="J2490" t="s">
        <v>10894</v>
      </c>
      <c r="K2490" t="s">
        <v>10895</v>
      </c>
      <c r="L2490" t="s">
        <v>11033</v>
      </c>
      <c r="M2490" t="s">
        <v>9035</v>
      </c>
      <c r="N2490" t="s">
        <v>1535</v>
      </c>
      <c r="O2490" t="s">
        <v>37</v>
      </c>
      <c r="P2490" t="s">
        <v>11034</v>
      </c>
      <c r="Q2490" t="s">
        <v>38</v>
      </c>
      <c r="R2490" t="s">
        <v>1881</v>
      </c>
      <c r="S2490" t="s">
        <v>10926</v>
      </c>
      <c r="T2490" t="s">
        <v>11035</v>
      </c>
      <c r="U2490" t="s">
        <v>10440</v>
      </c>
      <c r="V2490" t="s">
        <v>10440</v>
      </c>
      <c r="W2490" t="s">
        <v>37</v>
      </c>
      <c r="X2490" t="s">
        <v>37</v>
      </c>
      <c r="Y2490" t="s">
        <v>37</v>
      </c>
      <c r="Z2490" t="s">
        <v>11036</v>
      </c>
      <c r="AA2490" t="s">
        <v>44</v>
      </c>
      <c r="AB2490" t="s">
        <v>44</v>
      </c>
      <c r="AC2490" t="s">
        <v>45</v>
      </c>
      <c r="AD2490" t="s">
        <v>1539</v>
      </c>
      <c r="AE2490" t="s">
        <v>10442</v>
      </c>
      <c r="AF2490" t="s">
        <v>4852</v>
      </c>
      <c r="AG2490">
        <v>622579</v>
      </c>
      <c r="AH2490">
        <v>3.9</v>
      </c>
      <c r="AI2490">
        <v>3.9</v>
      </c>
    </row>
    <row r="2491" spans="1:35" ht="16.850000000000001" customHeight="1">
      <c r="A2491" s="65" t="str">
        <f>IF(L2491="","",IF(COUNTIF(Wip!K:K,L2491)=0,IF(W2491="","KGB","KBB"),IF(AND(_xlfn.IFNA(VLOOKUP(L2491,Wip!K:M,3,0),"")="Y",Q2491="MTCAPPLYCONF"),"On Hold",IF(W2491="","KGB","KBB"))))</f>
        <v>On Hold</v>
      </c>
      <c r="B2491" s="65" t="str">
        <f>IF(A2491="on hold", "on hold",
 IF(A2491="KGB", "Standard Shipment",
  IF(IFERROR(IFERROR(VLOOKUP(L2491, List!D:J, 7, 0), VLOOKUP(L2491&amp;"", List!D:J, 7, 0)), 0)=0,
   IF(IFERROR(IFERROR(VLOOKUP(L2491, 'CND List'!$A:$C, 3, 0), VLOOKUP(L2491&amp;"", 'CND List'!$A:$C, 3, 0)), 0)=0,
    IF(A2491="KBB", "-", ""),
    IFERROR(VLOOKUP(L2491, 'CND List'!$A:$C, 3, 0), VLOOKUP(L2491&amp;"", 'CND List'!$A:$C, 3, 0))
   ),
   IFERROR(VLOOKUP(L2491, List!D:J, 7, 0), VLOOKUP(L2491&amp;"", List!D:J, 7, 0))
  )
 )
)</f>
        <v>on hold</v>
      </c>
      <c r="C2491" s="66" t="str">
        <f t="shared" ref="C2491:C2554" si="40">IF(A2491="on hold", "on hold", IF(B2491="on hold", "wait for return customer", IF(B2491="CND Sceond Pass", "Standard Shipment", IF(AND(A2491="kgb", OR(B2491="-", B2491="", B2491="#N/A")), "Standard Shipment", IF(AND(A2491="kbb", OR(B2491="-", B2491="", B2491="#N/A")), "wait for return customer", IF(OR(B2491="Local Scrap", B2491="SBF to be notified", B2491="VRAM is pending RTV", B2491="BU未結案"), B2491, IF(OR(B2491="scrap結案", B2491="良品結案", LEFT(B2491,2)="sc", LEFT(B2491,2)="良品"), "CND結案", IF(ISNUMBER(B2491), YEAR(B2491) &amp; "Q" &amp; INT((MONTH(B2491)+2)/3), IF(ISERROR(DATEVALUE(TEXT(B2491,"yyyy/mm/dd"))), IF(ISNA(B2491), "#N/A", B2491), YEAR(DATEVALUE(TEXT(B2491,"yyyy/mm/dd"))) &amp; "Q" &amp; INT((MONTH(DATEVALUE(TEXT(B2491,"yyyy/mm/dd")))+2)/3))))))))))</f>
        <v>on hold</v>
      </c>
      <c r="D2491" s="67" t="str">
        <f ca="1">IF(C2491="Local Scrap","Closed",IFERROR(IF(A2491="kgb","Closed",IF(MID(C2491,5,1)="Q","Closed",LOOKUP(TODAY()-W2491, {0,31,91,181,366}, {"0-30天","31-90天","91-180天","181-365天","365天以上"}))), LOOKUP(TODAY()-Z2491, {0,31,91,181,366}, {"0-30天","31-90天","91-180天","181-365天","365天以上"})))</f>
        <v>31-90天</v>
      </c>
      <c r="E2491" s="67" t="str" cm="1">
        <f t="array" ref="E2491">IF(A2491&lt;&gt;"kbb", "", IF(IFERROR(VALUE(V2491), 0)=MAX(INDEX(($A$2:$A$4929="kbb")*($L$2:$L$4929=L2491)*IFERROR(VALUE($V$2:$V$4929), 0), 0)), "最新", "歷史重複"))</f>
        <v/>
      </c>
      <c r="F2491" t="s">
        <v>10893</v>
      </c>
      <c r="G2491" t="s">
        <v>29</v>
      </c>
      <c r="H2491" t="s">
        <v>30</v>
      </c>
      <c r="I2491" t="s">
        <v>6154</v>
      </c>
      <c r="J2491" t="s">
        <v>10894</v>
      </c>
      <c r="K2491" t="s">
        <v>10895</v>
      </c>
      <c r="L2491" t="s">
        <v>11037</v>
      </c>
      <c r="M2491" t="s">
        <v>8291</v>
      </c>
      <c r="N2491" t="s">
        <v>1570</v>
      </c>
      <c r="O2491" t="s">
        <v>37</v>
      </c>
      <c r="P2491" t="s">
        <v>11037</v>
      </c>
      <c r="Q2491" t="s">
        <v>2309</v>
      </c>
      <c r="R2491" t="s">
        <v>1881</v>
      </c>
      <c r="S2491" t="s">
        <v>10987</v>
      </c>
      <c r="T2491" t="s">
        <v>37</v>
      </c>
      <c r="U2491" t="s">
        <v>37</v>
      </c>
      <c r="V2491" t="s">
        <v>37</v>
      </c>
      <c r="W2491" t="s">
        <v>37</v>
      </c>
      <c r="X2491" t="s">
        <v>37</v>
      </c>
      <c r="Y2491" t="s">
        <v>37</v>
      </c>
      <c r="Z2491" t="s">
        <v>11038</v>
      </c>
      <c r="AA2491" t="s">
        <v>44</v>
      </c>
      <c r="AB2491" t="s">
        <v>44</v>
      </c>
      <c r="AC2491" t="s">
        <v>45</v>
      </c>
      <c r="AD2491" t="s">
        <v>1532</v>
      </c>
      <c r="AE2491" t="s">
        <v>37</v>
      </c>
      <c r="AF2491" t="s">
        <v>37</v>
      </c>
      <c r="AG2491" t="s">
        <v>37</v>
      </c>
      <c r="AH2491" t="s">
        <v>37</v>
      </c>
      <c r="AI2491" t="s">
        <v>37</v>
      </c>
    </row>
    <row r="2492" spans="1:35" ht="16.850000000000001" customHeight="1">
      <c r="A2492" s="65" t="str">
        <f>IF(L2492="","",IF(COUNTIF(Wip!K:K,L2492)=0,IF(W2492="","KGB","KBB"),IF(AND(_xlfn.IFNA(VLOOKUP(L2492,Wip!K:M,3,0),"")="Y",Q2492="MTCAPPLYCONF"),"On Hold",IF(W2492="","KGB","KBB"))))</f>
        <v>KBB</v>
      </c>
      <c r="B2492" s="65" t="str">
        <f>IF(A2492="on hold", "on hold",
 IF(A2492="KGB", "Standard Shipment",
  IF(IFERROR(IFERROR(VLOOKUP(L2492, List!D:J, 7, 0), VLOOKUP(L2492&amp;"", List!D:J, 7, 0)), 0)=0,
   IF(IFERROR(IFERROR(VLOOKUP(L2492, 'CND List'!$A:$C, 3, 0), VLOOKUP(L2492&amp;"", 'CND List'!$A:$C, 3, 0)), 0)=0,
    IF(A2492="KBB", "-", ""),
    IFERROR(VLOOKUP(L2492, 'CND List'!$A:$C, 3, 0), VLOOKUP(L2492&amp;"", 'CND List'!$A:$C, 3, 0))
   ),
   IFERROR(VLOOKUP(L2492, List!D:J, 7, 0), VLOOKUP(L2492&amp;"", List!D:J, 7, 0))
  )
 )
)</f>
        <v>-</v>
      </c>
      <c r="C2492" s="66" t="str">
        <f t="shared" si="40"/>
        <v>wait for return customer</v>
      </c>
      <c r="D2492" s="67" t="str">
        <f ca="1">IF(C2492="Local Scrap","Closed",IFERROR(IF(A2492="kgb","Closed",IF(MID(C2492,5,1)="Q","Closed",LOOKUP(TODAY()-W2492, {0,31,91,181,366}, {"0-30天","31-90天","91-180天","181-365天","365天以上"}))), LOOKUP(TODAY()-Z2492, {0,31,91,181,366}, {"0-30天","31-90天","91-180天","181-365天","365天以上"})))</f>
        <v>31-90天</v>
      </c>
      <c r="E2492" s="67" t="str" cm="1">
        <f t="array" ref="E2492">IF(A2492&lt;&gt;"kbb", "", IF(IFERROR(VALUE(V2492), 0)=MAX(INDEX(($A$2:$A$4929="kbb")*($L$2:$L$4929=L2492)*IFERROR(VALUE($V$2:$V$4929), 0), 0)), "最新", "歷史重複"))</f>
        <v>最新</v>
      </c>
      <c r="F2492" t="s">
        <v>10893</v>
      </c>
      <c r="G2492" t="s">
        <v>29</v>
      </c>
      <c r="H2492" t="s">
        <v>30</v>
      </c>
      <c r="I2492" t="s">
        <v>6154</v>
      </c>
      <c r="J2492" t="s">
        <v>10894</v>
      </c>
      <c r="K2492" t="s">
        <v>10895</v>
      </c>
      <c r="L2492" t="s">
        <v>11039</v>
      </c>
      <c r="M2492" t="s">
        <v>8291</v>
      </c>
      <c r="N2492" t="s">
        <v>1570</v>
      </c>
      <c r="O2492" t="s">
        <v>37</v>
      </c>
      <c r="P2492" t="s">
        <v>11039</v>
      </c>
      <c r="Q2492" t="s">
        <v>38</v>
      </c>
      <c r="R2492" t="s">
        <v>1881</v>
      </c>
      <c r="S2492" t="s">
        <v>10987</v>
      </c>
      <c r="T2492" t="s">
        <v>37</v>
      </c>
      <c r="U2492" t="s">
        <v>37</v>
      </c>
      <c r="V2492" t="s">
        <v>11040</v>
      </c>
      <c r="W2492" t="s">
        <v>2806</v>
      </c>
      <c r="X2492" t="s">
        <v>114</v>
      </c>
      <c r="Y2492" t="s">
        <v>11041</v>
      </c>
      <c r="Z2492" t="s">
        <v>11042</v>
      </c>
      <c r="AA2492" t="s">
        <v>44</v>
      </c>
      <c r="AB2492" t="s">
        <v>44</v>
      </c>
      <c r="AC2492" t="s">
        <v>117</v>
      </c>
      <c r="AD2492" t="s">
        <v>1532</v>
      </c>
      <c r="AE2492" t="s">
        <v>37</v>
      </c>
      <c r="AF2492" t="s">
        <v>37</v>
      </c>
      <c r="AG2492" t="s">
        <v>37</v>
      </c>
      <c r="AH2492" t="s">
        <v>37</v>
      </c>
      <c r="AI2492" t="s">
        <v>37</v>
      </c>
    </row>
    <row r="2493" spans="1:35" ht="16.850000000000001" customHeight="1">
      <c r="A2493" s="65" t="str">
        <f>IF(L2493="","",IF(COUNTIF(Wip!K:K,L2493)=0,IF(W2493="","KGB","KBB"),IF(AND(_xlfn.IFNA(VLOOKUP(L2493,Wip!K:M,3,0),"")="Y",Q2493="MTCAPPLYCONF"),"On Hold",IF(W2493="","KGB","KBB"))))</f>
        <v>KGB</v>
      </c>
      <c r="B2493" s="65" t="str">
        <f>IF(A2493="on hold", "on hold",
 IF(A2493="KGB", "Standard Shipment",
  IF(IFERROR(IFERROR(VLOOKUP(L2493, List!D:J, 7, 0), VLOOKUP(L2493&amp;"", List!D:J, 7, 0)), 0)=0,
   IF(IFERROR(IFERROR(VLOOKUP(L2493, 'CND List'!$A:$C, 3, 0), VLOOKUP(L2493&amp;"", 'CND List'!$A:$C, 3, 0)), 0)=0,
    IF(A2493="KBB", "-", ""),
    IFERROR(VLOOKUP(L2493, 'CND List'!$A:$C, 3, 0), VLOOKUP(L2493&amp;"", 'CND List'!$A:$C, 3, 0))
   ),
   IFERROR(VLOOKUP(L2493, List!D:J, 7, 0), VLOOKUP(L2493&amp;"", List!D:J, 7, 0))
  )
 )
)</f>
        <v>Standard Shipment</v>
      </c>
      <c r="C2493" s="66" t="str">
        <f t="shared" si="40"/>
        <v>Standard Shipment</v>
      </c>
      <c r="D2493" s="67" t="str">
        <f ca="1">IF(C2493="Local Scrap","Closed",IFERROR(IF(A2493="kgb","Closed",IF(MID(C2493,5,1)="Q","Closed",LOOKUP(TODAY()-W2493, {0,31,91,181,366}, {"0-30天","31-90天","91-180天","181-365天","365天以上"}))), LOOKUP(TODAY()-Z2493, {0,31,91,181,366}, {"0-30天","31-90天","91-180天","181-365天","365天以上"})))</f>
        <v>Closed</v>
      </c>
      <c r="E2493" s="67" t="str" cm="1">
        <f t="array" ref="E2493">IF(A2493&lt;&gt;"kbb", "", IF(IFERROR(VALUE(V2493), 0)=MAX(INDEX(($A$2:$A$4929="kbb")*($L$2:$L$4929=L2493)*IFERROR(VALUE($V$2:$V$4929), 0), 0)), "最新", "歷史重複"))</f>
        <v/>
      </c>
      <c r="F2493" t="s">
        <v>10893</v>
      </c>
      <c r="G2493" t="s">
        <v>29</v>
      </c>
      <c r="H2493" t="s">
        <v>30</v>
      </c>
      <c r="I2493" t="s">
        <v>6154</v>
      </c>
      <c r="J2493" t="s">
        <v>10894</v>
      </c>
      <c r="K2493" t="s">
        <v>10895</v>
      </c>
      <c r="L2493" t="s">
        <v>11043</v>
      </c>
      <c r="M2493" t="s">
        <v>1746</v>
      </c>
      <c r="N2493" t="s">
        <v>1747</v>
      </c>
      <c r="O2493" t="s">
        <v>37</v>
      </c>
      <c r="P2493" t="s">
        <v>9399</v>
      </c>
      <c r="Q2493" t="s">
        <v>38</v>
      </c>
      <c r="R2493" t="s">
        <v>1881</v>
      </c>
      <c r="S2493" t="s">
        <v>10987</v>
      </c>
      <c r="T2493" t="s">
        <v>11044</v>
      </c>
      <c r="U2493" t="s">
        <v>10932</v>
      </c>
      <c r="V2493" t="s">
        <v>10932</v>
      </c>
      <c r="W2493" t="s">
        <v>37</v>
      </c>
      <c r="X2493" t="s">
        <v>37</v>
      </c>
      <c r="Y2493" t="s">
        <v>37</v>
      </c>
      <c r="Z2493" t="s">
        <v>11045</v>
      </c>
      <c r="AA2493" t="s">
        <v>44</v>
      </c>
      <c r="AB2493" t="s">
        <v>44</v>
      </c>
      <c r="AC2493" t="s">
        <v>45</v>
      </c>
      <c r="AD2493" t="s">
        <v>1532</v>
      </c>
      <c r="AE2493" t="s">
        <v>10884</v>
      </c>
      <c r="AF2493" t="s">
        <v>2220</v>
      </c>
      <c r="AG2493">
        <v>622564</v>
      </c>
      <c r="AH2493">
        <v>6.3</v>
      </c>
      <c r="AI2493">
        <v>6.3</v>
      </c>
    </row>
    <row r="2494" spans="1:35" ht="16.850000000000001" customHeight="1">
      <c r="A2494" s="65" t="str">
        <f>IF(L2494="","",IF(COUNTIF(Wip!K:K,L2494)=0,IF(W2494="","KGB","KBB"),IF(AND(_xlfn.IFNA(VLOOKUP(L2494,Wip!K:M,3,0),"")="Y",Q2494="MTCAPPLYCONF"),"On Hold",IF(W2494="","KGB","KBB"))))</f>
        <v>KGB</v>
      </c>
      <c r="B2494" s="65" t="str">
        <f>IF(A2494="on hold", "on hold",
 IF(A2494="KGB", "Standard Shipment",
  IF(IFERROR(IFERROR(VLOOKUP(L2494, List!D:J, 7, 0), VLOOKUP(L2494&amp;"", List!D:J, 7, 0)), 0)=0,
   IF(IFERROR(IFERROR(VLOOKUP(L2494, 'CND List'!$A:$C, 3, 0), VLOOKUP(L2494&amp;"", 'CND List'!$A:$C, 3, 0)), 0)=0,
    IF(A2494="KBB", "-", ""),
    IFERROR(VLOOKUP(L2494, 'CND List'!$A:$C, 3, 0), VLOOKUP(L2494&amp;"", 'CND List'!$A:$C, 3, 0))
   ),
   IFERROR(VLOOKUP(L2494, List!D:J, 7, 0), VLOOKUP(L2494&amp;"", List!D:J, 7, 0))
  )
 )
)</f>
        <v>Standard Shipment</v>
      </c>
      <c r="C2494" s="66" t="str">
        <f t="shared" si="40"/>
        <v>Standard Shipment</v>
      </c>
      <c r="D2494" s="67" t="str">
        <f ca="1">IF(C2494="Local Scrap","Closed",IFERROR(IF(A2494="kgb","Closed",IF(MID(C2494,5,1)="Q","Closed",LOOKUP(TODAY()-W2494, {0,31,91,181,366}, {"0-30天","31-90天","91-180天","181-365天","365天以上"}))), LOOKUP(TODAY()-Z2494, {0,31,91,181,366}, {"0-30天","31-90天","91-180天","181-365天","365天以上"})))</f>
        <v>Closed</v>
      </c>
      <c r="E2494" s="67" t="str" cm="1">
        <f t="array" ref="E2494">IF(A2494&lt;&gt;"kbb", "", IF(IFERROR(VALUE(V2494), 0)=MAX(INDEX(($A$2:$A$4929="kbb")*($L$2:$L$4929=L2494)*IFERROR(VALUE($V$2:$V$4929), 0), 0)), "最新", "歷史重複"))</f>
        <v/>
      </c>
      <c r="F2494" t="s">
        <v>10893</v>
      </c>
      <c r="G2494" t="s">
        <v>29</v>
      </c>
      <c r="H2494" t="s">
        <v>30</v>
      </c>
      <c r="I2494" t="s">
        <v>6154</v>
      </c>
      <c r="J2494" t="s">
        <v>10894</v>
      </c>
      <c r="K2494" t="s">
        <v>10895</v>
      </c>
      <c r="L2494" t="s">
        <v>11046</v>
      </c>
      <c r="M2494" t="s">
        <v>2359</v>
      </c>
      <c r="N2494" t="s">
        <v>2360</v>
      </c>
      <c r="O2494" t="s">
        <v>37</v>
      </c>
      <c r="P2494" t="s">
        <v>11047</v>
      </c>
      <c r="Q2494" t="s">
        <v>38</v>
      </c>
      <c r="R2494" t="s">
        <v>1881</v>
      </c>
      <c r="S2494" t="s">
        <v>10987</v>
      </c>
      <c r="T2494" t="s">
        <v>11048</v>
      </c>
      <c r="U2494" t="s">
        <v>10932</v>
      </c>
      <c r="V2494" t="s">
        <v>10932</v>
      </c>
      <c r="W2494" t="s">
        <v>37</v>
      </c>
      <c r="X2494" t="s">
        <v>37</v>
      </c>
      <c r="Y2494" t="s">
        <v>37</v>
      </c>
      <c r="Z2494" t="s">
        <v>11049</v>
      </c>
      <c r="AA2494" t="s">
        <v>44</v>
      </c>
      <c r="AB2494" t="s">
        <v>44</v>
      </c>
      <c r="AC2494" t="s">
        <v>45</v>
      </c>
      <c r="AD2494" t="s">
        <v>1532</v>
      </c>
      <c r="AE2494" t="s">
        <v>10884</v>
      </c>
      <c r="AF2494" t="s">
        <v>2220</v>
      </c>
      <c r="AG2494">
        <v>622564</v>
      </c>
      <c r="AH2494">
        <v>6.3</v>
      </c>
      <c r="AI2494">
        <v>6.3</v>
      </c>
    </row>
    <row r="2495" spans="1:35" ht="16.850000000000001" customHeight="1">
      <c r="A2495" s="65" t="str">
        <f>IF(L2495="","",IF(COUNTIF(Wip!K:K,L2495)=0,IF(W2495="","KGB","KBB"),IF(AND(_xlfn.IFNA(VLOOKUP(L2495,Wip!K:M,3,0),"")="Y",Q2495="MTCAPPLYCONF"),"On Hold",IF(W2495="","KGB","KBB"))))</f>
        <v>KGB</v>
      </c>
      <c r="B2495" s="65" t="str">
        <f>IF(A2495="on hold", "on hold",
 IF(A2495="KGB", "Standard Shipment",
  IF(IFERROR(IFERROR(VLOOKUP(L2495, List!D:J, 7, 0), VLOOKUP(L2495&amp;"", List!D:J, 7, 0)), 0)=0,
   IF(IFERROR(IFERROR(VLOOKUP(L2495, 'CND List'!$A:$C, 3, 0), VLOOKUP(L2495&amp;"", 'CND List'!$A:$C, 3, 0)), 0)=0,
    IF(A2495="KBB", "-", ""),
    IFERROR(VLOOKUP(L2495, 'CND List'!$A:$C, 3, 0), VLOOKUP(L2495&amp;"", 'CND List'!$A:$C, 3, 0))
   ),
   IFERROR(VLOOKUP(L2495, List!D:J, 7, 0), VLOOKUP(L2495&amp;"", List!D:J, 7, 0))
  )
 )
)</f>
        <v>Standard Shipment</v>
      </c>
      <c r="C2495" s="66" t="str">
        <f t="shared" si="40"/>
        <v>Standard Shipment</v>
      </c>
      <c r="D2495" s="67" t="str">
        <f ca="1">IF(C2495="Local Scrap","Closed",IFERROR(IF(A2495="kgb","Closed",IF(MID(C2495,5,1)="Q","Closed",LOOKUP(TODAY()-W2495, {0,31,91,181,366}, {"0-30天","31-90天","91-180天","181-365天","365天以上"}))), LOOKUP(TODAY()-Z2495, {0,31,91,181,366}, {"0-30天","31-90天","91-180天","181-365天","365天以上"})))</f>
        <v>Closed</v>
      </c>
      <c r="E2495" s="67" t="str" cm="1">
        <f t="array" ref="E2495">IF(A2495&lt;&gt;"kbb", "", IF(IFERROR(VALUE(V2495), 0)=MAX(INDEX(($A$2:$A$4929="kbb")*($L$2:$L$4929=L2495)*IFERROR(VALUE($V$2:$V$4929), 0), 0)), "最新", "歷史重複"))</f>
        <v/>
      </c>
      <c r="F2495" t="s">
        <v>10893</v>
      </c>
      <c r="G2495" t="s">
        <v>29</v>
      </c>
      <c r="H2495" t="s">
        <v>30</v>
      </c>
      <c r="I2495" t="s">
        <v>6154</v>
      </c>
      <c r="J2495" t="s">
        <v>10894</v>
      </c>
      <c r="K2495" t="s">
        <v>10895</v>
      </c>
      <c r="L2495" t="s">
        <v>11050</v>
      </c>
      <c r="M2495" t="s">
        <v>2359</v>
      </c>
      <c r="N2495" t="s">
        <v>2360</v>
      </c>
      <c r="O2495" t="s">
        <v>37</v>
      </c>
      <c r="P2495" t="s">
        <v>11051</v>
      </c>
      <c r="Q2495" t="s">
        <v>38</v>
      </c>
      <c r="R2495" t="s">
        <v>1881</v>
      </c>
      <c r="S2495" t="s">
        <v>10987</v>
      </c>
      <c r="T2495" t="s">
        <v>11052</v>
      </c>
      <c r="U2495" t="s">
        <v>10440</v>
      </c>
      <c r="V2495" t="s">
        <v>10440</v>
      </c>
      <c r="W2495" t="s">
        <v>37</v>
      </c>
      <c r="X2495" t="s">
        <v>37</v>
      </c>
      <c r="Y2495" t="s">
        <v>37</v>
      </c>
      <c r="Z2495" t="s">
        <v>11053</v>
      </c>
      <c r="AA2495" t="s">
        <v>44</v>
      </c>
      <c r="AB2495" t="s">
        <v>44</v>
      </c>
      <c r="AC2495" t="s">
        <v>45</v>
      </c>
      <c r="AD2495" t="s">
        <v>1532</v>
      </c>
      <c r="AE2495" t="s">
        <v>10442</v>
      </c>
      <c r="AF2495" t="s">
        <v>2317</v>
      </c>
      <c r="AG2495">
        <v>622579</v>
      </c>
      <c r="AH2495">
        <v>5.0999999999999996</v>
      </c>
      <c r="AI2495">
        <v>5.0999999999999996</v>
      </c>
    </row>
    <row r="2496" spans="1:35" ht="16.850000000000001" customHeight="1">
      <c r="A2496" s="65" t="str">
        <f>IF(L2496="","",IF(COUNTIF(Wip!K:K,L2496)=0,IF(W2496="","KGB","KBB"),IF(AND(_xlfn.IFNA(VLOOKUP(L2496,Wip!K:M,3,0),"")="Y",Q2496="MTCAPPLYCONF"),"On Hold",IF(W2496="","KGB","KBB"))))</f>
        <v>KGB</v>
      </c>
      <c r="B2496" s="65" t="str">
        <f>IF(A2496="on hold", "on hold",
 IF(A2496="KGB", "Standard Shipment",
  IF(IFERROR(IFERROR(VLOOKUP(L2496, List!D:J, 7, 0), VLOOKUP(L2496&amp;"", List!D:J, 7, 0)), 0)=0,
   IF(IFERROR(IFERROR(VLOOKUP(L2496, 'CND List'!$A:$C, 3, 0), VLOOKUP(L2496&amp;"", 'CND List'!$A:$C, 3, 0)), 0)=0,
    IF(A2496="KBB", "-", ""),
    IFERROR(VLOOKUP(L2496, 'CND List'!$A:$C, 3, 0), VLOOKUP(L2496&amp;"", 'CND List'!$A:$C, 3, 0))
   ),
   IFERROR(VLOOKUP(L2496, List!D:J, 7, 0), VLOOKUP(L2496&amp;"", List!D:J, 7, 0))
  )
 )
)</f>
        <v>Standard Shipment</v>
      </c>
      <c r="C2496" s="66" t="str">
        <f t="shared" si="40"/>
        <v>Standard Shipment</v>
      </c>
      <c r="D2496" s="67" t="str">
        <f ca="1">IF(C2496="Local Scrap","Closed",IFERROR(IF(A2496="kgb","Closed",IF(MID(C2496,5,1)="Q","Closed",LOOKUP(TODAY()-W2496, {0,31,91,181,366}, {"0-30天","31-90天","91-180天","181-365天","365天以上"}))), LOOKUP(TODAY()-Z2496, {0,31,91,181,366}, {"0-30天","31-90天","91-180天","181-365天","365天以上"})))</f>
        <v>Closed</v>
      </c>
      <c r="E2496" s="67" t="str" cm="1">
        <f t="array" ref="E2496">IF(A2496&lt;&gt;"kbb", "", IF(IFERROR(VALUE(V2496), 0)=MAX(INDEX(($A$2:$A$4929="kbb")*($L$2:$L$4929=L2496)*IFERROR(VALUE($V$2:$V$4929), 0), 0)), "最新", "歷史重複"))</f>
        <v/>
      </c>
      <c r="F2496" t="s">
        <v>10893</v>
      </c>
      <c r="G2496" t="s">
        <v>29</v>
      </c>
      <c r="H2496" t="s">
        <v>30</v>
      </c>
      <c r="I2496" t="s">
        <v>6154</v>
      </c>
      <c r="J2496" t="s">
        <v>10894</v>
      </c>
      <c r="K2496" t="s">
        <v>10895</v>
      </c>
      <c r="L2496" t="s">
        <v>11054</v>
      </c>
      <c r="M2496" t="s">
        <v>6114</v>
      </c>
      <c r="N2496" t="s">
        <v>2450</v>
      </c>
      <c r="O2496" t="s">
        <v>37</v>
      </c>
      <c r="P2496" t="s">
        <v>11055</v>
      </c>
      <c r="Q2496" t="s">
        <v>38</v>
      </c>
      <c r="R2496" t="s">
        <v>1881</v>
      </c>
      <c r="S2496" t="s">
        <v>10987</v>
      </c>
      <c r="T2496" t="s">
        <v>11056</v>
      </c>
      <c r="U2496" t="s">
        <v>10793</v>
      </c>
      <c r="V2496" t="s">
        <v>10793</v>
      </c>
      <c r="W2496" t="s">
        <v>37</v>
      </c>
      <c r="X2496" t="s">
        <v>37</v>
      </c>
      <c r="Y2496" t="s">
        <v>37</v>
      </c>
      <c r="Z2496" t="s">
        <v>11057</v>
      </c>
      <c r="AA2496" t="s">
        <v>44</v>
      </c>
      <c r="AB2496" t="s">
        <v>44</v>
      </c>
      <c r="AC2496" t="s">
        <v>45</v>
      </c>
      <c r="AD2496" t="s">
        <v>1302</v>
      </c>
      <c r="AE2496" t="s">
        <v>10795</v>
      </c>
      <c r="AF2496" t="s">
        <v>1730</v>
      </c>
      <c r="AG2496">
        <v>622599</v>
      </c>
      <c r="AH2496">
        <v>6</v>
      </c>
      <c r="AI2496">
        <v>6</v>
      </c>
    </row>
    <row r="2497" spans="1:35" ht="16.850000000000001" customHeight="1">
      <c r="A2497" s="65" t="str">
        <f>IF(L2497="","",IF(COUNTIF(Wip!K:K,L2497)=0,IF(W2497="","KGB","KBB"),IF(AND(_xlfn.IFNA(VLOOKUP(L2497,Wip!K:M,3,0),"")="Y",Q2497="MTCAPPLYCONF"),"On Hold",IF(W2497="","KGB","KBB"))))</f>
        <v>KGB</v>
      </c>
      <c r="B2497" s="65" t="str">
        <f>IF(A2497="on hold", "on hold",
 IF(A2497="KGB", "Standard Shipment",
  IF(IFERROR(IFERROR(VLOOKUP(L2497, List!D:J, 7, 0), VLOOKUP(L2497&amp;"", List!D:J, 7, 0)), 0)=0,
   IF(IFERROR(IFERROR(VLOOKUP(L2497, 'CND List'!$A:$C, 3, 0), VLOOKUP(L2497&amp;"", 'CND List'!$A:$C, 3, 0)), 0)=0,
    IF(A2497="KBB", "-", ""),
    IFERROR(VLOOKUP(L2497, 'CND List'!$A:$C, 3, 0), VLOOKUP(L2497&amp;"", 'CND List'!$A:$C, 3, 0))
   ),
   IFERROR(VLOOKUP(L2497, List!D:J, 7, 0), VLOOKUP(L2497&amp;"", List!D:J, 7, 0))
  )
 )
)</f>
        <v>Standard Shipment</v>
      </c>
      <c r="C2497" s="66" t="str">
        <f t="shared" si="40"/>
        <v>Standard Shipment</v>
      </c>
      <c r="D2497" s="67" t="str">
        <f ca="1">IF(C2497="Local Scrap","Closed",IFERROR(IF(A2497="kgb","Closed",IF(MID(C2497,5,1)="Q","Closed",LOOKUP(TODAY()-W2497, {0,31,91,181,366}, {"0-30天","31-90天","91-180天","181-365天","365天以上"}))), LOOKUP(TODAY()-Z2497, {0,31,91,181,366}, {"0-30天","31-90天","91-180天","181-365天","365天以上"})))</f>
        <v>Closed</v>
      </c>
      <c r="E2497" s="67" t="str" cm="1">
        <f t="array" ref="E2497">IF(A2497&lt;&gt;"kbb", "", IF(IFERROR(VALUE(V2497), 0)=MAX(INDEX(($A$2:$A$4929="kbb")*($L$2:$L$4929=L2497)*IFERROR(VALUE($V$2:$V$4929), 0), 0)), "最新", "歷史重複"))</f>
        <v/>
      </c>
      <c r="F2497" t="s">
        <v>10893</v>
      </c>
      <c r="G2497" t="s">
        <v>29</v>
      </c>
      <c r="H2497" t="s">
        <v>30</v>
      </c>
      <c r="I2497" t="s">
        <v>6154</v>
      </c>
      <c r="J2497" t="s">
        <v>10894</v>
      </c>
      <c r="K2497" t="s">
        <v>10895</v>
      </c>
      <c r="L2497" t="s">
        <v>11058</v>
      </c>
      <c r="M2497" t="s">
        <v>7231</v>
      </c>
      <c r="N2497" t="s">
        <v>1747</v>
      </c>
      <c r="O2497" t="s">
        <v>37</v>
      </c>
      <c r="P2497" t="s">
        <v>11059</v>
      </c>
      <c r="Q2497" t="s">
        <v>38</v>
      </c>
      <c r="R2497" t="s">
        <v>1881</v>
      </c>
      <c r="S2497" t="s">
        <v>10987</v>
      </c>
      <c r="T2497" t="s">
        <v>11060</v>
      </c>
      <c r="U2497" t="s">
        <v>10992</v>
      </c>
      <c r="V2497" t="s">
        <v>10992</v>
      </c>
      <c r="W2497" t="s">
        <v>37</v>
      </c>
      <c r="X2497" t="s">
        <v>37</v>
      </c>
      <c r="Y2497" t="s">
        <v>37</v>
      </c>
      <c r="Z2497" t="s">
        <v>11061</v>
      </c>
      <c r="AA2497" t="s">
        <v>44</v>
      </c>
      <c r="AB2497" t="s">
        <v>44</v>
      </c>
      <c r="AC2497" t="s">
        <v>45</v>
      </c>
      <c r="AD2497" t="s">
        <v>1532</v>
      </c>
      <c r="AE2497" t="s">
        <v>10994</v>
      </c>
      <c r="AF2497" t="s">
        <v>2526</v>
      </c>
      <c r="AG2497">
        <v>622633</v>
      </c>
      <c r="AH2497">
        <v>6.3</v>
      </c>
      <c r="AI2497">
        <v>6.3</v>
      </c>
    </row>
    <row r="2498" spans="1:35" ht="16.850000000000001" customHeight="1">
      <c r="A2498" s="65" t="str">
        <f>IF(L2498="","",IF(COUNTIF(Wip!K:K,L2498)=0,IF(W2498="","KGB","KBB"),IF(AND(_xlfn.IFNA(VLOOKUP(L2498,Wip!K:M,3,0),"")="Y",Q2498="MTCAPPLYCONF"),"On Hold",IF(W2498="","KGB","KBB"))))</f>
        <v>KGB</v>
      </c>
      <c r="B2498" s="65" t="str">
        <f>IF(A2498="on hold", "on hold",
 IF(A2498="KGB", "Standard Shipment",
  IF(IFERROR(IFERROR(VLOOKUP(L2498, List!D:J, 7, 0), VLOOKUP(L2498&amp;"", List!D:J, 7, 0)), 0)=0,
   IF(IFERROR(IFERROR(VLOOKUP(L2498, 'CND List'!$A:$C, 3, 0), VLOOKUP(L2498&amp;"", 'CND List'!$A:$C, 3, 0)), 0)=0,
    IF(A2498="KBB", "-", ""),
    IFERROR(VLOOKUP(L2498, 'CND List'!$A:$C, 3, 0), VLOOKUP(L2498&amp;"", 'CND List'!$A:$C, 3, 0))
   ),
   IFERROR(VLOOKUP(L2498, List!D:J, 7, 0), VLOOKUP(L2498&amp;"", List!D:J, 7, 0))
  )
 )
)</f>
        <v>Standard Shipment</v>
      </c>
      <c r="C2498" s="66" t="str">
        <f t="shared" si="40"/>
        <v>Standard Shipment</v>
      </c>
      <c r="D2498" s="67" t="str">
        <f ca="1">IF(C2498="Local Scrap","Closed",IFERROR(IF(A2498="kgb","Closed",IF(MID(C2498,5,1)="Q","Closed",LOOKUP(TODAY()-W2498, {0,31,91,181,366}, {"0-30天","31-90天","91-180天","181-365天","365天以上"}))), LOOKUP(TODAY()-Z2498, {0,31,91,181,366}, {"0-30天","31-90天","91-180天","181-365天","365天以上"})))</f>
        <v>Closed</v>
      </c>
      <c r="E2498" s="67" t="str" cm="1">
        <f t="array" ref="E2498">IF(A2498&lt;&gt;"kbb", "", IF(IFERROR(VALUE(V2498), 0)=MAX(INDEX(($A$2:$A$4929="kbb")*($L$2:$L$4929=L2498)*IFERROR(VALUE($V$2:$V$4929), 0), 0)), "最新", "歷史重複"))</f>
        <v/>
      </c>
      <c r="F2498" t="s">
        <v>10893</v>
      </c>
      <c r="G2498" t="s">
        <v>29</v>
      </c>
      <c r="H2498" t="s">
        <v>30</v>
      </c>
      <c r="I2498" t="s">
        <v>6154</v>
      </c>
      <c r="J2498" t="s">
        <v>10894</v>
      </c>
      <c r="K2498" t="s">
        <v>10895</v>
      </c>
      <c r="L2498" t="s">
        <v>11062</v>
      </c>
      <c r="M2498" t="s">
        <v>1428</v>
      </c>
      <c r="N2498" t="s">
        <v>1411</v>
      </c>
      <c r="O2498" t="s">
        <v>37</v>
      </c>
      <c r="P2498" t="s">
        <v>11063</v>
      </c>
      <c r="Q2498" t="s">
        <v>38</v>
      </c>
      <c r="R2498" t="s">
        <v>1881</v>
      </c>
      <c r="S2498" t="s">
        <v>10987</v>
      </c>
      <c r="T2498" t="s">
        <v>11064</v>
      </c>
      <c r="U2498" t="s">
        <v>10440</v>
      </c>
      <c r="V2498" t="s">
        <v>10440</v>
      </c>
      <c r="W2498" t="s">
        <v>37</v>
      </c>
      <c r="X2498" t="s">
        <v>37</v>
      </c>
      <c r="Y2498" t="s">
        <v>37</v>
      </c>
      <c r="Z2498" t="s">
        <v>11065</v>
      </c>
      <c r="AA2498" t="s">
        <v>44</v>
      </c>
      <c r="AB2498" t="s">
        <v>44</v>
      </c>
      <c r="AC2498" t="s">
        <v>45</v>
      </c>
      <c r="AD2498" t="s">
        <v>1257</v>
      </c>
      <c r="AE2498" t="s">
        <v>10442</v>
      </c>
      <c r="AF2498" t="s">
        <v>48</v>
      </c>
      <c r="AG2498">
        <v>622579</v>
      </c>
      <c r="AH2498">
        <v>6.9</v>
      </c>
      <c r="AI2498">
        <v>6.9</v>
      </c>
    </row>
    <row r="2499" spans="1:35" ht="16.850000000000001" customHeight="1">
      <c r="A2499" s="65" t="str">
        <f>IF(L2499="","",IF(COUNTIF(Wip!K:K,L2499)=0,IF(W2499="","KGB","KBB"),IF(AND(_xlfn.IFNA(VLOOKUP(L2499,Wip!K:M,3,0),"")="Y",Q2499="MTCAPPLYCONF"),"On Hold",IF(W2499="","KGB","KBB"))))</f>
        <v>KBB</v>
      </c>
      <c r="B2499" s="65">
        <f>IF(A2499="on hold", "on hold",
 IF(A2499="KGB", "Standard Shipment",
  IF(IFERROR(IFERROR(VLOOKUP(L2499, List!D:J, 7, 0), VLOOKUP(L2499&amp;"", List!D:J, 7, 0)), 0)=0,
   IF(IFERROR(IFERROR(VLOOKUP(L2499, 'CND List'!$A:$C, 3, 0), VLOOKUP(L2499&amp;"", 'CND List'!$A:$C, 3, 0)), 0)=0,
    IF(A2499="KBB", "-", ""),
    IFERROR(VLOOKUP(L2499, 'CND List'!$A:$C, 3, 0), VLOOKUP(L2499&amp;"", 'CND List'!$A:$C, 3, 0))
   ),
   IFERROR(VLOOKUP(L2499, List!D:J, 7, 0), VLOOKUP(L2499&amp;"", List!D:J, 7, 0))
  )
 )
)</f>
        <v>46297</v>
      </c>
      <c r="C2499" s="66" t="str">
        <f t="shared" si="40"/>
        <v>2026Q4</v>
      </c>
      <c r="D2499" s="67" t="str">
        <f ca="1">IF(C2499="Local Scrap","Closed",IFERROR(IF(A2499="kgb","Closed",IF(MID(C2499,5,1)="Q","Closed",LOOKUP(TODAY()-W2499, {0,31,91,181,366}, {"0-30天","31-90天","91-180天","181-365天","365天以上"}))), LOOKUP(TODAY()-Z2499, {0,31,91,181,366}, {"0-30天","31-90天","91-180天","181-365天","365天以上"})))</f>
        <v>Closed</v>
      </c>
      <c r="E2499" s="67" t="str" cm="1">
        <f t="array" ref="E2499">IF(A2499&lt;&gt;"kbb", "", IF(IFERROR(VALUE(V2499), 0)=MAX(INDEX(($A$2:$A$4929="kbb")*($L$2:$L$4929=L2499)*IFERROR(VALUE($V$2:$V$4929), 0), 0)), "最新", "歷史重複"))</f>
        <v>最新</v>
      </c>
      <c r="F2499" t="s">
        <v>10893</v>
      </c>
      <c r="G2499" t="s">
        <v>29</v>
      </c>
      <c r="H2499" t="s">
        <v>30</v>
      </c>
      <c r="I2499" t="s">
        <v>6154</v>
      </c>
      <c r="J2499" t="s">
        <v>10894</v>
      </c>
      <c r="K2499" t="s">
        <v>10895</v>
      </c>
      <c r="L2499" t="s">
        <v>11066</v>
      </c>
      <c r="M2499" t="s">
        <v>4265</v>
      </c>
      <c r="N2499" t="s">
        <v>2055</v>
      </c>
      <c r="O2499" t="s">
        <v>37</v>
      </c>
      <c r="P2499" t="s">
        <v>11066</v>
      </c>
      <c r="Q2499" t="s">
        <v>38</v>
      </c>
      <c r="R2499" t="s">
        <v>39</v>
      </c>
      <c r="S2499" t="s">
        <v>11067</v>
      </c>
      <c r="T2499" t="s">
        <v>37</v>
      </c>
      <c r="U2499" t="s">
        <v>37</v>
      </c>
      <c r="V2499" t="s">
        <v>11068</v>
      </c>
      <c r="W2499" t="s">
        <v>517</v>
      </c>
      <c r="X2499" t="s">
        <v>114</v>
      </c>
      <c r="Y2499" t="s">
        <v>518</v>
      </c>
      <c r="Z2499" t="s">
        <v>11069</v>
      </c>
      <c r="AA2499" t="s">
        <v>44</v>
      </c>
      <c r="AB2499" t="s">
        <v>44</v>
      </c>
      <c r="AC2499" t="s">
        <v>117</v>
      </c>
      <c r="AD2499" t="s">
        <v>1288</v>
      </c>
      <c r="AE2499" t="s">
        <v>37</v>
      </c>
      <c r="AF2499" t="s">
        <v>37</v>
      </c>
      <c r="AG2499" t="s">
        <v>37</v>
      </c>
      <c r="AH2499" t="s">
        <v>37</v>
      </c>
      <c r="AI2499" t="s">
        <v>37</v>
      </c>
    </row>
    <row r="2500" spans="1:35" ht="16.850000000000001" customHeight="1">
      <c r="A2500" s="65" t="str">
        <f>IF(L2500="","",IF(COUNTIF(Wip!K:K,L2500)=0,IF(W2500="","KGB","KBB"),IF(AND(_xlfn.IFNA(VLOOKUP(L2500,Wip!K:M,3,0),"")="Y",Q2500="MTCAPPLYCONF"),"On Hold",IF(W2500="","KGB","KBB"))))</f>
        <v>KGB</v>
      </c>
      <c r="B2500" s="65" t="str">
        <f>IF(A2500="on hold", "on hold",
 IF(A2500="KGB", "Standard Shipment",
  IF(IFERROR(IFERROR(VLOOKUP(L2500, List!D:J, 7, 0), VLOOKUP(L2500&amp;"", List!D:J, 7, 0)), 0)=0,
   IF(IFERROR(IFERROR(VLOOKUP(L2500, 'CND List'!$A:$C, 3, 0), VLOOKUP(L2500&amp;"", 'CND List'!$A:$C, 3, 0)), 0)=0,
    IF(A2500="KBB", "-", ""),
    IFERROR(VLOOKUP(L2500, 'CND List'!$A:$C, 3, 0), VLOOKUP(L2500&amp;"", 'CND List'!$A:$C, 3, 0))
   ),
   IFERROR(VLOOKUP(L2500, List!D:J, 7, 0), VLOOKUP(L2500&amp;"", List!D:J, 7, 0))
  )
 )
)</f>
        <v>Standard Shipment</v>
      </c>
      <c r="C2500" s="66" t="str">
        <f t="shared" si="40"/>
        <v>Standard Shipment</v>
      </c>
      <c r="D2500" s="67" t="str">
        <f ca="1">IF(C2500="Local Scrap","Closed",IFERROR(IF(A2500="kgb","Closed",IF(MID(C2500,5,1)="Q","Closed",LOOKUP(TODAY()-W2500, {0,31,91,181,366}, {"0-30天","31-90天","91-180天","181-365天","365天以上"}))), LOOKUP(TODAY()-Z2500, {0,31,91,181,366}, {"0-30天","31-90天","91-180天","181-365天","365天以上"})))</f>
        <v>Closed</v>
      </c>
      <c r="E2500" s="67" t="str" cm="1">
        <f t="array" ref="E2500">IF(A2500&lt;&gt;"kbb", "", IF(IFERROR(VALUE(V2500), 0)=MAX(INDEX(($A$2:$A$4929="kbb")*($L$2:$L$4929=L2500)*IFERROR(VALUE($V$2:$V$4929), 0), 0)), "最新", "歷史重複"))</f>
        <v/>
      </c>
      <c r="F2500" t="s">
        <v>10893</v>
      </c>
      <c r="G2500" t="s">
        <v>29</v>
      </c>
      <c r="H2500" t="s">
        <v>30</v>
      </c>
      <c r="I2500" t="s">
        <v>6154</v>
      </c>
      <c r="J2500" t="s">
        <v>10894</v>
      </c>
      <c r="K2500" t="s">
        <v>10895</v>
      </c>
      <c r="L2500" t="s">
        <v>11070</v>
      </c>
      <c r="M2500" t="s">
        <v>1428</v>
      </c>
      <c r="N2500" t="s">
        <v>1411</v>
      </c>
      <c r="O2500" t="s">
        <v>37</v>
      </c>
      <c r="P2500" t="s">
        <v>11071</v>
      </c>
      <c r="Q2500" t="s">
        <v>38</v>
      </c>
      <c r="R2500" t="s">
        <v>1881</v>
      </c>
      <c r="S2500" t="s">
        <v>11067</v>
      </c>
      <c r="T2500" t="s">
        <v>11072</v>
      </c>
      <c r="U2500" t="s">
        <v>10793</v>
      </c>
      <c r="V2500" t="s">
        <v>10793</v>
      </c>
      <c r="W2500" t="s">
        <v>37</v>
      </c>
      <c r="X2500" t="s">
        <v>37</v>
      </c>
      <c r="Y2500" t="s">
        <v>37</v>
      </c>
      <c r="Z2500" t="s">
        <v>11073</v>
      </c>
      <c r="AA2500" t="s">
        <v>44</v>
      </c>
      <c r="AB2500" t="s">
        <v>44</v>
      </c>
      <c r="AC2500" t="s">
        <v>45</v>
      </c>
      <c r="AD2500" t="s">
        <v>1257</v>
      </c>
      <c r="AE2500" t="s">
        <v>11074</v>
      </c>
      <c r="AF2500" t="s">
        <v>48</v>
      </c>
      <c r="AG2500">
        <v>622599</v>
      </c>
      <c r="AH2500">
        <v>7.1</v>
      </c>
      <c r="AI2500">
        <v>7.1</v>
      </c>
    </row>
    <row r="2501" spans="1:35" ht="16.850000000000001" customHeight="1">
      <c r="A2501" s="65" t="str">
        <f>IF(L2501="","",IF(COUNTIF(Wip!K:K,L2501)=0,IF(W2501="","KGB","KBB"),IF(AND(_xlfn.IFNA(VLOOKUP(L2501,Wip!K:M,3,0),"")="Y",Q2501="MTCAPPLYCONF"),"On Hold",IF(W2501="","KGB","KBB"))))</f>
        <v>KBB</v>
      </c>
      <c r="B2501" s="65" t="str">
        <f>IF(A2501="on hold", "on hold",
 IF(A2501="KGB", "Standard Shipment",
  IF(IFERROR(IFERROR(VLOOKUP(L2501, List!D:J, 7, 0), VLOOKUP(L2501&amp;"", List!D:J, 7, 0)), 0)=0,
   IF(IFERROR(IFERROR(VLOOKUP(L2501, 'CND List'!$A:$C, 3, 0), VLOOKUP(L2501&amp;"", 'CND List'!$A:$C, 3, 0)), 0)=0,
    IF(A2501="KBB", "-", ""),
    IFERROR(VLOOKUP(L2501, 'CND List'!$A:$C, 3, 0), VLOOKUP(L2501&amp;"", 'CND List'!$A:$C, 3, 0))
   ),
   IFERROR(VLOOKUP(L2501, List!D:J, 7, 0), VLOOKUP(L2501&amp;"", List!D:J, 7, 0))
  )
 )
)</f>
        <v>-</v>
      </c>
      <c r="C2501" s="66" t="str">
        <f t="shared" si="40"/>
        <v>wait for return customer</v>
      </c>
      <c r="D2501" s="67" t="str">
        <f ca="1">IF(C2501="Local Scrap","Closed",IFERROR(IF(A2501="kgb","Closed",IF(MID(C2501,5,1)="Q","Closed",LOOKUP(TODAY()-W2501, {0,31,91,181,366}, {"0-30天","31-90天","91-180天","181-365天","365天以上"}))), LOOKUP(TODAY()-Z2501, {0,31,91,181,366}, {"0-30天","31-90天","91-180天","181-365天","365天以上"})))</f>
        <v>31-90天</v>
      </c>
      <c r="E2501" s="67" t="str" cm="1">
        <f t="array" ref="E2501">IF(A2501&lt;&gt;"kbb", "", IF(IFERROR(VALUE(V2501), 0)=MAX(INDEX(($A$2:$A$4929="kbb")*($L$2:$L$4929=L2501)*IFERROR(VALUE($V$2:$V$4929), 0), 0)), "最新", "歷史重複"))</f>
        <v>最新</v>
      </c>
      <c r="F2501" t="s">
        <v>10893</v>
      </c>
      <c r="G2501" t="s">
        <v>29</v>
      </c>
      <c r="H2501" t="s">
        <v>30</v>
      </c>
      <c r="I2501" t="s">
        <v>6154</v>
      </c>
      <c r="J2501" t="s">
        <v>10894</v>
      </c>
      <c r="K2501" t="s">
        <v>10895</v>
      </c>
      <c r="L2501" t="s">
        <v>11075</v>
      </c>
      <c r="M2501" t="s">
        <v>1428</v>
      </c>
      <c r="N2501" t="s">
        <v>1411</v>
      </c>
      <c r="O2501" t="s">
        <v>37</v>
      </c>
      <c r="P2501" t="s">
        <v>11075</v>
      </c>
      <c r="Q2501" t="s">
        <v>38</v>
      </c>
      <c r="R2501" t="s">
        <v>1881</v>
      </c>
      <c r="S2501" t="s">
        <v>11067</v>
      </c>
      <c r="T2501" t="s">
        <v>37</v>
      </c>
      <c r="U2501" t="s">
        <v>37</v>
      </c>
      <c r="V2501" t="s">
        <v>11076</v>
      </c>
      <c r="W2501" t="s">
        <v>1157</v>
      </c>
      <c r="X2501" t="s">
        <v>114</v>
      </c>
      <c r="Y2501" t="s">
        <v>11077</v>
      </c>
      <c r="Z2501" t="s">
        <v>11078</v>
      </c>
      <c r="AA2501" t="s">
        <v>44</v>
      </c>
      <c r="AB2501" t="s">
        <v>44</v>
      </c>
      <c r="AC2501" t="s">
        <v>117</v>
      </c>
      <c r="AD2501" t="s">
        <v>1257</v>
      </c>
      <c r="AE2501" t="s">
        <v>37</v>
      </c>
      <c r="AF2501" t="s">
        <v>37</v>
      </c>
      <c r="AG2501" t="s">
        <v>37</v>
      </c>
      <c r="AH2501" t="s">
        <v>37</v>
      </c>
      <c r="AI2501" t="s">
        <v>37</v>
      </c>
    </row>
    <row r="2502" spans="1:35" ht="16.850000000000001" customHeight="1">
      <c r="A2502" s="65" t="str">
        <f>IF(L2502="","",IF(COUNTIF(Wip!K:K,L2502)=0,IF(W2502="","KGB","KBB"),IF(AND(_xlfn.IFNA(VLOOKUP(L2502,Wip!K:M,3,0),"")="Y",Q2502="MTCAPPLYCONF"),"On Hold",IF(W2502="","KGB","KBB"))))</f>
        <v>KGB</v>
      </c>
      <c r="B2502" s="65" t="str">
        <f>IF(A2502="on hold", "on hold",
 IF(A2502="KGB", "Standard Shipment",
  IF(IFERROR(IFERROR(VLOOKUP(L2502, List!D:J, 7, 0), VLOOKUP(L2502&amp;"", List!D:J, 7, 0)), 0)=0,
   IF(IFERROR(IFERROR(VLOOKUP(L2502, 'CND List'!$A:$C, 3, 0), VLOOKUP(L2502&amp;"", 'CND List'!$A:$C, 3, 0)), 0)=0,
    IF(A2502="KBB", "-", ""),
    IFERROR(VLOOKUP(L2502, 'CND List'!$A:$C, 3, 0), VLOOKUP(L2502&amp;"", 'CND List'!$A:$C, 3, 0))
   ),
   IFERROR(VLOOKUP(L2502, List!D:J, 7, 0), VLOOKUP(L2502&amp;"", List!D:J, 7, 0))
  )
 )
)</f>
        <v>Standard Shipment</v>
      </c>
      <c r="C2502" s="66" t="str">
        <f t="shared" si="40"/>
        <v>Standard Shipment</v>
      </c>
      <c r="D2502" s="67" t="str">
        <f ca="1">IF(C2502="Local Scrap","Closed",IFERROR(IF(A2502="kgb","Closed",IF(MID(C2502,5,1)="Q","Closed",LOOKUP(TODAY()-W2502, {0,31,91,181,366}, {"0-30天","31-90天","91-180天","181-365天","365天以上"}))), LOOKUP(TODAY()-Z2502, {0,31,91,181,366}, {"0-30天","31-90天","91-180天","181-365天","365天以上"})))</f>
        <v>Closed</v>
      </c>
      <c r="E2502" s="67" t="str" cm="1">
        <f t="array" ref="E2502">IF(A2502&lt;&gt;"kbb", "", IF(IFERROR(VALUE(V2502), 0)=MAX(INDEX(($A$2:$A$4929="kbb")*($L$2:$L$4929=L2502)*IFERROR(VALUE($V$2:$V$4929), 0), 0)), "最新", "歷史重複"))</f>
        <v/>
      </c>
      <c r="F2502" t="s">
        <v>10893</v>
      </c>
      <c r="G2502" t="s">
        <v>29</v>
      </c>
      <c r="H2502" t="s">
        <v>30</v>
      </c>
      <c r="I2502" t="s">
        <v>6154</v>
      </c>
      <c r="J2502" t="s">
        <v>10894</v>
      </c>
      <c r="K2502" t="s">
        <v>10895</v>
      </c>
      <c r="L2502" t="s">
        <v>11079</v>
      </c>
      <c r="M2502" t="s">
        <v>9438</v>
      </c>
      <c r="N2502" t="s">
        <v>1391</v>
      </c>
      <c r="O2502" t="s">
        <v>37</v>
      </c>
      <c r="P2502" t="s">
        <v>11080</v>
      </c>
      <c r="Q2502" t="s">
        <v>38</v>
      </c>
      <c r="R2502" t="s">
        <v>1881</v>
      </c>
      <c r="S2502" t="s">
        <v>11067</v>
      </c>
      <c r="T2502" t="s">
        <v>11081</v>
      </c>
      <c r="U2502" t="s">
        <v>10440</v>
      </c>
      <c r="V2502" t="s">
        <v>10440</v>
      </c>
      <c r="W2502" t="s">
        <v>37</v>
      </c>
      <c r="X2502" t="s">
        <v>37</v>
      </c>
      <c r="Y2502" t="s">
        <v>37</v>
      </c>
      <c r="Z2502" t="s">
        <v>11082</v>
      </c>
      <c r="AA2502" t="s">
        <v>44</v>
      </c>
      <c r="AB2502" t="s">
        <v>44</v>
      </c>
      <c r="AC2502" t="s">
        <v>45</v>
      </c>
      <c r="AD2502" t="s">
        <v>1302</v>
      </c>
      <c r="AE2502" t="s">
        <v>10442</v>
      </c>
      <c r="AF2502" t="s">
        <v>2526</v>
      </c>
      <c r="AG2502">
        <v>622579</v>
      </c>
      <c r="AH2502">
        <v>6</v>
      </c>
      <c r="AI2502">
        <v>6</v>
      </c>
    </row>
    <row r="2503" spans="1:35" ht="16.850000000000001" customHeight="1">
      <c r="A2503" s="65" t="str">
        <f>IF(L2503="","",IF(COUNTIF(Wip!K:K,L2503)=0,IF(W2503="","KGB","KBB"),IF(AND(_xlfn.IFNA(VLOOKUP(L2503,Wip!K:M,3,0),"")="Y",Q2503="MTCAPPLYCONF"),"On Hold",IF(W2503="","KGB","KBB"))))</f>
        <v>KGB</v>
      </c>
      <c r="B2503" s="65" t="str">
        <f>IF(A2503="on hold", "on hold",
 IF(A2503="KGB", "Standard Shipment",
  IF(IFERROR(IFERROR(VLOOKUP(L2503, List!D:J, 7, 0), VLOOKUP(L2503&amp;"", List!D:J, 7, 0)), 0)=0,
   IF(IFERROR(IFERROR(VLOOKUP(L2503, 'CND List'!$A:$C, 3, 0), VLOOKUP(L2503&amp;"", 'CND List'!$A:$C, 3, 0)), 0)=0,
    IF(A2503="KBB", "-", ""),
    IFERROR(VLOOKUP(L2503, 'CND List'!$A:$C, 3, 0), VLOOKUP(L2503&amp;"", 'CND List'!$A:$C, 3, 0))
   ),
   IFERROR(VLOOKUP(L2503, List!D:J, 7, 0), VLOOKUP(L2503&amp;"", List!D:J, 7, 0))
  )
 )
)</f>
        <v>Standard Shipment</v>
      </c>
      <c r="C2503" s="66" t="str">
        <f t="shared" si="40"/>
        <v>Standard Shipment</v>
      </c>
      <c r="D2503" s="67" t="str">
        <f ca="1">IF(C2503="Local Scrap","Closed",IFERROR(IF(A2503="kgb","Closed",IF(MID(C2503,5,1)="Q","Closed",LOOKUP(TODAY()-W2503, {0,31,91,181,366}, {"0-30天","31-90天","91-180天","181-365天","365天以上"}))), LOOKUP(TODAY()-Z2503, {0,31,91,181,366}, {"0-30天","31-90天","91-180天","181-365天","365天以上"})))</f>
        <v>Closed</v>
      </c>
      <c r="E2503" s="67" t="str" cm="1">
        <f t="array" ref="E2503">IF(A2503&lt;&gt;"kbb", "", IF(IFERROR(VALUE(V2503), 0)=MAX(INDEX(($A$2:$A$4929="kbb")*($L$2:$L$4929=L2503)*IFERROR(VALUE($V$2:$V$4929), 0), 0)), "最新", "歷史重複"))</f>
        <v/>
      </c>
      <c r="F2503" t="s">
        <v>10893</v>
      </c>
      <c r="G2503" t="s">
        <v>29</v>
      </c>
      <c r="H2503" t="s">
        <v>30</v>
      </c>
      <c r="I2503" t="s">
        <v>6154</v>
      </c>
      <c r="J2503" t="s">
        <v>10894</v>
      </c>
      <c r="K2503" t="s">
        <v>10895</v>
      </c>
      <c r="L2503" t="s">
        <v>11083</v>
      </c>
      <c r="M2503" t="s">
        <v>2359</v>
      </c>
      <c r="N2503" t="s">
        <v>2360</v>
      </c>
      <c r="O2503" t="s">
        <v>37</v>
      </c>
      <c r="P2503" t="s">
        <v>11084</v>
      </c>
      <c r="Q2503" t="s">
        <v>38</v>
      </c>
      <c r="R2503" t="s">
        <v>53</v>
      </c>
      <c r="S2503" t="s">
        <v>11067</v>
      </c>
      <c r="T2503" t="s">
        <v>11085</v>
      </c>
      <c r="U2503" t="s">
        <v>10992</v>
      </c>
      <c r="V2503" t="s">
        <v>10992</v>
      </c>
      <c r="W2503" t="s">
        <v>37</v>
      </c>
      <c r="X2503" t="s">
        <v>37</v>
      </c>
      <c r="Y2503" t="s">
        <v>37</v>
      </c>
      <c r="Z2503" t="s">
        <v>11086</v>
      </c>
      <c r="AA2503" t="s">
        <v>44</v>
      </c>
      <c r="AB2503" t="s">
        <v>44</v>
      </c>
      <c r="AC2503" t="s">
        <v>45</v>
      </c>
      <c r="AD2503" t="s">
        <v>1532</v>
      </c>
      <c r="AE2503" t="s">
        <v>11087</v>
      </c>
      <c r="AF2503" t="s">
        <v>2526</v>
      </c>
      <c r="AG2503">
        <v>622633</v>
      </c>
      <c r="AH2503">
        <v>6.3</v>
      </c>
      <c r="AI2503">
        <v>6.3</v>
      </c>
    </row>
    <row r="2504" spans="1:35" ht="16.850000000000001" customHeight="1">
      <c r="A2504" s="65" t="str">
        <f>IF(L2504="","",IF(COUNTIF(Wip!K:K,L2504)=0,IF(W2504="","KGB","KBB"),IF(AND(_xlfn.IFNA(VLOOKUP(L2504,Wip!K:M,3,0),"")="Y",Q2504="MTCAPPLYCONF"),"On Hold",IF(W2504="","KGB","KBB"))))</f>
        <v>KGB</v>
      </c>
      <c r="B2504" s="65" t="str">
        <f>IF(A2504="on hold", "on hold",
 IF(A2504="KGB", "Standard Shipment",
  IF(IFERROR(IFERROR(VLOOKUP(L2504, List!D:J, 7, 0), VLOOKUP(L2504&amp;"", List!D:J, 7, 0)), 0)=0,
   IF(IFERROR(IFERROR(VLOOKUP(L2504, 'CND List'!$A:$C, 3, 0), VLOOKUP(L2504&amp;"", 'CND List'!$A:$C, 3, 0)), 0)=0,
    IF(A2504="KBB", "-", ""),
    IFERROR(VLOOKUP(L2504, 'CND List'!$A:$C, 3, 0), VLOOKUP(L2504&amp;"", 'CND List'!$A:$C, 3, 0))
   ),
   IFERROR(VLOOKUP(L2504, List!D:J, 7, 0), VLOOKUP(L2504&amp;"", List!D:J, 7, 0))
  )
 )
)</f>
        <v>Standard Shipment</v>
      </c>
      <c r="C2504" s="66" t="str">
        <f t="shared" si="40"/>
        <v>Standard Shipment</v>
      </c>
      <c r="D2504" s="67" t="str">
        <f ca="1">IF(C2504="Local Scrap","Closed",IFERROR(IF(A2504="kgb","Closed",IF(MID(C2504,5,1)="Q","Closed",LOOKUP(TODAY()-W2504, {0,31,91,181,366}, {"0-30天","31-90天","91-180天","181-365天","365天以上"}))), LOOKUP(TODAY()-Z2504, {0,31,91,181,366}, {"0-30天","31-90天","91-180天","181-365天","365天以上"})))</f>
        <v>Closed</v>
      </c>
      <c r="E2504" s="67" t="str" cm="1">
        <f t="array" ref="E2504">IF(A2504&lt;&gt;"kbb", "", IF(IFERROR(VALUE(V2504), 0)=MAX(INDEX(($A$2:$A$4929="kbb")*($L$2:$L$4929=L2504)*IFERROR(VALUE($V$2:$V$4929), 0), 0)), "最新", "歷史重複"))</f>
        <v/>
      </c>
      <c r="F2504" t="s">
        <v>10893</v>
      </c>
      <c r="G2504" t="s">
        <v>29</v>
      </c>
      <c r="H2504" t="s">
        <v>30</v>
      </c>
      <c r="I2504" t="s">
        <v>6154</v>
      </c>
      <c r="J2504" t="s">
        <v>10894</v>
      </c>
      <c r="K2504" t="s">
        <v>10895</v>
      </c>
      <c r="L2504" t="s">
        <v>11088</v>
      </c>
      <c r="M2504" t="s">
        <v>5010</v>
      </c>
      <c r="N2504" t="s">
        <v>1411</v>
      </c>
      <c r="O2504" t="s">
        <v>37</v>
      </c>
      <c r="P2504" t="s">
        <v>11089</v>
      </c>
      <c r="Q2504" t="s">
        <v>38</v>
      </c>
      <c r="R2504" t="s">
        <v>1881</v>
      </c>
      <c r="S2504" t="s">
        <v>11067</v>
      </c>
      <c r="T2504" t="s">
        <v>11090</v>
      </c>
      <c r="U2504" t="s">
        <v>10440</v>
      </c>
      <c r="V2504" t="s">
        <v>10440</v>
      </c>
      <c r="W2504" t="s">
        <v>37</v>
      </c>
      <c r="X2504" t="s">
        <v>37</v>
      </c>
      <c r="Y2504" t="s">
        <v>37</v>
      </c>
      <c r="Z2504" t="s">
        <v>11091</v>
      </c>
      <c r="AA2504" t="s">
        <v>44</v>
      </c>
      <c r="AB2504" t="s">
        <v>44</v>
      </c>
      <c r="AC2504" t="s">
        <v>45</v>
      </c>
      <c r="AD2504" t="s">
        <v>1257</v>
      </c>
      <c r="AE2504" t="s">
        <v>10442</v>
      </c>
      <c r="AF2504" t="s">
        <v>48</v>
      </c>
      <c r="AG2504">
        <v>622579</v>
      </c>
      <c r="AH2504">
        <v>6.9</v>
      </c>
      <c r="AI2504">
        <v>6.9</v>
      </c>
    </row>
    <row r="2505" spans="1:35" ht="16.850000000000001" customHeight="1">
      <c r="A2505" s="65" t="str">
        <f>IF(L2505="","",IF(COUNTIF(Wip!K:K,L2505)=0,IF(W2505="","KGB","KBB"),IF(AND(_xlfn.IFNA(VLOOKUP(L2505,Wip!K:M,3,0),"")="Y",Q2505="MTCAPPLYCONF"),"On Hold",IF(W2505="","KGB","KBB"))))</f>
        <v>KGB</v>
      </c>
      <c r="B2505" s="65" t="str">
        <f>IF(A2505="on hold", "on hold",
 IF(A2505="KGB", "Standard Shipment",
  IF(IFERROR(IFERROR(VLOOKUP(L2505, List!D:J, 7, 0), VLOOKUP(L2505&amp;"", List!D:J, 7, 0)), 0)=0,
   IF(IFERROR(IFERROR(VLOOKUP(L2505, 'CND List'!$A:$C, 3, 0), VLOOKUP(L2505&amp;"", 'CND List'!$A:$C, 3, 0)), 0)=0,
    IF(A2505="KBB", "-", ""),
    IFERROR(VLOOKUP(L2505, 'CND List'!$A:$C, 3, 0), VLOOKUP(L2505&amp;"", 'CND List'!$A:$C, 3, 0))
   ),
   IFERROR(VLOOKUP(L2505, List!D:J, 7, 0), VLOOKUP(L2505&amp;"", List!D:J, 7, 0))
  )
 )
)</f>
        <v>Standard Shipment</v>
      </c>
      <c r="C2505" s="66" t="str">
        <f t="shared" si="40"/>
        <v>Standard Shipment</v>
      </c>
      <c r="D2505" s="67" t="str">
        <f ca="1">IF(C2505="Local Scrap","Closed",IFERROR(IF(A2505="kgb","Closed",IF(MID(C2505,5,1)="Q","Closed",LOOKUP(TODAY()-W2505, {0,31,91,181,366}, {"0-30天","31-90天","91-180天","181-365天","365天以上"}))), LOOKUP(TODAY()-Z2505, {0,31,91,181,366}, {"0-30天","31-90天","91-180天","181-365天","365天以上"})))</f>
        <v>Closed</v>
      </c>
      <c r="E2505" s="67" t="str" cm="1">
        <f t="array" ref="E2505">IF(A2505&lt;&gt;"kbb", "", IF(IFERROR(VALUE(V2505), 0)=MAX(INDEX(($A$2:$A$4929="kbb")*($L$2:$L$4929=L2505)*IFERROR(VALUE($V$2:$V$4929), 0), 0)), "最新", "歷史重複"))</f>
        <v/>
      </c>
      <c r="F2505" t="s">
        <v>10893</v>
      </c>
      <c r="G2505" t="s">
        <v>29</v>
      </c>
      <c r="H2505" t="s">
        <v>30</v>
      </c>
      <c r="I2505" t="s">
        <v>6154</v>
      </c>
      <c r="J2505" t="s">
        <v>10894</v>
      </c>
      <c r="K2505" t="s">
        <v>10895</v>
      </c>
      <c r="L2505" t="s">
        <v>11092</v>
      </c>
      <c r="M2505" t="s">
        <v>4508</v>
      </c>
      <c r="N2505" t="s">
        <v>1296</v>
      </c>
      <c r="O2505" t="s">
        <v>37</v>
      </c>
      <c r="P2505" t="s">
        <v>11093</v>
      </c>
      <c r="Q2505" t="s">
        <v>38</v>
      </c>
      <c r="R2505" t="s">
        <v>1881</v>
      </c>
      <c r="S2505" t="s">
        <v>11067</v>
      </c>
      <c r="T2505" t="s">
        <v>11094</v>
      </c>
      <c r="U2505" t="s">
        <v>10793</v>
      </c>
      <c r="V2505" t="s">
        <v>10793</v>
      </c>
      <c r="W2505" t="s">
        <v>37</v>
      </c>
      <c r="X2505" t="s">
        <v>37</v>
      </c>
      <c r="Y2505" t="s">
        <v>37</v>
      </c>
      <c r="Z2505" t="s">
        <v>11095</v>
      </c>
      <c r="AA2505" t="s">
        <v>44</v>
      </c>
      <c r="AB2505" t="s">
        <v>44</v>
      </c>
      <c r="AC2505" t="s">
        <v>45</v>
      </c>
      <c r="AD2505" t="s">
        <v>1302</v>
      </c>
      <c r="AE2505" t="s">
        <v>10795</v>
      </c>
      <c r="AF2505" t="s">
        <v>1730</v>
      </c>
      <c r="AG2505">
        <v>622599</v>
      </c>
      <c r="AH2505">
        <v>6</v>
      </c>
      <c r="AI2505">
        <v>6</v>
      </c>
    </row>
    <row r="2506" spans="1:35" ht="16.850000000000001" customHeight="1">
      <c r="A2506" s="65" t="str">
        <f>IF(L2506="","",IF(COUNTIF(Wip!K:K,L2506)=0,IF(W2506="","KGB","KBB"),IF(AND(_xlfn.IFNA(VLOOKUP(L2506,Wip!K:M,3,0),"")="Y",Q2506="MTCAPPLYCONF"),"On Hold",IF(W2506="","KGB","KBB"))))</f>
        <v>KGB</v>
      </c>
      <c r="B2506" s="65" t="str">
        <f>IF(A2506="on hold", "on hold",
 IF(A2506="KGB", "Standard Shipment",
  IF(IFERROR(IFERROR(VLOOKUP(L2506, List!D:J, 7, 0), VLOOKUP(L2506&amp;"", List!D:J, 7, 0)), 0)=0,
   IF(IFERROR(IFERROR(VLOOKUP(L2506, 'CND List'!$A:$C, 3, 0), VLOOKUP(L2506&amp;"", 'CND List'!$A:$C, 3, 0)), 0)=0,
    IF(A2506="KBB", "-", ""),
    IFERROR(VLOOKUP(L2506, 'CND List'!$A:$C, 3, 0), VLOOKUP(L2506&amp;"", 'CND List'!$A:$C, 3, 0))
   ),
   IFERROR(VLOOKUP(L2506, List!D:J, 7, 0), VLOOKUP(L2506&amp;"", List!D:J, 7, 0))
  )
 )
)</f>
        <v>Standard Shipment</v>
      </c>
      <c r="C2506" s="66" t="str">
        <f t="shared" si="40"/>
        <v>Standard Shipment</v>
      </c>
      <c r="D2506" s="67" t="str">
        <f ca="1">IF(C2506="Local Scrap","Closed",IFERROR(IF(A2506="kgb","Closed",IF(MID(C2506,5,1)="Q","Closed",LOOKUP(TODAY()-W2506, {0,31,91,181,366}, {"0-30天","31-90天","91-180天","181-365天","365天以上"}))), LOOKUP(TODAY()-Z2506, {0,31,91,181,366}, {"0-30天","31-90天","91-180天","181-365天","365天以上"})))</f>
        <v>Closed</v>
      </c>
      <c r="E2506" s="67" t="str" cm="1">
        <f t="array" ref="E2506">IF(A2506&lt;&gt;"kbb", "", IF(IFERROR(VALUE(V2506), 0)=MAX(INDEX(($A$2:$A$4929="kbb")*($L$2:$L$4929=L2506)*IFERROR(VALUE($V$2:$V$4929), 0), 0)), "最新", "歷史重複"))</f>
        <v/>
      </c>
      <c r="F2506" t="s">
        <v>10893</v>
      </c>
      <c r="G2506" t="s">
        <v>29</v>
      </c>
      <c r="H2506" t="s">
        <v>30</v>
      </c>
      <c r="I2506" t="s">
        <v>6154</v>
      </c>
      <c r="J2506" t="s">
        <v>10894</v>
      </c>
      <c r="K2506" t="s">
        <v>10895</v>
      </c>
      <c r="L2506" t="s">
        <v>11096</v>
      </c>
      <c r="M2506" t="s">
        <v>2703</v>
      </c>
      <c r="N2506" t="s">
        <v>1249</v>
      </c>
      <c r="O2506" t="s">
        <v>37</v>
      </c>
      <c r="P2506" t="s">
        <v>11097</v>
      </c>
      <c r="Q2506" t="s">
        <v>38</v>
      </c>
      <c r="R2506" t="s">
        <v>1881</v>
      </c>
      <c r="S2506" t="s">
        <v>11067</v>
      </c>
      <c r="T2506" t="s">
        <v>11098</v>
      </c>
      <c r="U2506" t="s">
        <v>10932</v>
      </c>
      <c r="V2506" t="s">
        <v>10932</v>
      </c>
      <c r="W2506" t="s">
        <v>37</v>
      </c>
      <c r="X2506" t="s">
        <v>37</v>
      </c>
      <c r="Y2506" t="s">
        <v>37</v>
      </c>
      <c r="Z2506" t="s">
        <v>11099</v>
      </c>
      <c r="AA2506" t="s">
        <v>44</v>
      </c>
      <c r="AB2506" t="s">
        <v>44</v>
      </c>
      <c r="AC2506" t="s">
        <v>45</v>
      </c>
      <c r="AD2506" t="s">
        <v>1257</v>
      </c>
      <c r="AE2506" t="s">
        <v>10884</v>
      </c>
      <c r="AF2506" t="s">
        <v>1730</v>
      </c>
      <c r="AG2506">
        <v>622564</v>
      </c>
      <c r="AH2506">
        <v>6.8</v>
      </c>
      <c r="AI2506">
        <v>6.8</v>
      </c>
    </row>
    <row r="2507" spans="1:35" ht="16.850000000000001" customHeight="1">
      <c r="A2507" s="65" t="str">
        <f>IF(L2507="","",IF(COUNTIF(Wip!K:K,L2507)=0,IF(W2507="","KGB","KBB"),IF(AND(_xlfn.IFNA(VLOOKUP(L2507,Wip!K:M,3,0),"")="Y",Q2507="MTCAPPLYCONF"),"On Hold",IF(W2507="","KGB","KBB"))))</f>
        <v>KGB</v>
      </c>
      <c r="B2507" s="65" t="str">
        <f>IF(A2507="on hold", "on hold",
 IF(A2507="KGB", "Standard Shipment",
  IF(IFERROR(IFERROR(VLOOKUP(L2507, List!D:J, 7, 0), VLOOKUP(L2507&amp;"", List!D:J, 7, 0)), 0)=0,
   IF(IFERROR(IFERROR(VLOOKUP(L2507, 'CND List'!$A:$C, 3, 0), VLOOKUP(L2507&amp;"", 'CND List'!$A:$C, 3, 0)), 0)=0,
    IF(A2507="KBB", "-", ""),
    IFERROR(VLOOKUP(L2507, 'CND List'!$A:$C, 3, 0), VLOOKUP(L2507&amp;"", 'CND List'!$A:$C, 3, 0))
   ),
   IFERROR(VLOOKUP(L2507, List!D:J, 7, 0), VLOOKUP(L2507&amp;"", List!D:J, 7, 0))
  )
 )
)</f>
        <v>Standard Shipment</v>
      </c>
      <c r="C2507" s="66" t="str">
        <f t="shared" si="40"/>
        <v>Standard Shipment</v>
      </c>
      <c r="D2507" s="67" t="str">
        <f ca="1">IF(C2507="Local Scrap","Closed",IFERROR(IF(A2507="kgb","Closed",IF(MID(C2507,5,1)="Q","Closed",LOOKUP(TODAY()-W2507, {0,31,91,181,366}, {"0-30天","31-90天","91-180天","181-365天","365天以上"}))), LOOKUP(TODAY()-Z2507, {0,31,91,181,366}, {"0-30天","31-90天","91-180天","181-365天","365天以上"})))</f>
        <v>Closed</v>
      </c>
      <c r="E2507" s="67" t="str" cm="1">
        <f t="array" ref="E2507">IF(A2507&lt;&gt;"kbb", "", IF(IFERROR(VALUE(V2507), 0)=MAX(INDEX(($A$2:$A$4929="kbb")*($L$2:$L$4929=L2507)*IFERROR(VALUE($V$2:$V$4929), 0), 0)), "最新", "歷史重複"))</f>
        <v/>
      </c>
      <c r="F2507" t="s">
        <v>10893</v>
      </c>
      <c r="G2507" t="s">
        <v>29</v>
      </c>
      <c r="H2507" t="s">
        <v>30</v>
      </c>
      <c r="I2507" t="s">
        <v>6154</v>
      </c>
      <c r="J2507" t="s">
        <v>10894</v>
      </c>
      <c r="K2507" t="s">
        <v>10895</v>
      </c>
      <c r="L2507" t="s">
        <v>11100</v>
      </c>
      <c r="M2507" t="s">
        <v>6114</v>
      </c>
      <c r="N2507" t="s">
        <v>2450</v>
      </c>
      <c r="O2507" t="s">
        <v>37</v>
      </c>
      <c r="P2507" t="s">
        <v>11101</v>
      </c>
      <c r="Q2507" t="s">
        <v>38</v>
      </c>
      <c r="R2507" t="s">
        <v>1881</v>
      </c>
      <c r="S2507" t="s">
        <v>11067</v>
      </c>
      <c r="T2507" t="s">
        <v>11102</v>
      </c>
      <c r="U2507" t="s">
        <v>10793</v>
      </c>
      <c r="V2507" t="s">
        <v>10793</v>
      </c>
      <c r="W2507" t="s">
        <v>37</v>
      </c>
      <c r="X2507" t="s">
        <v>37</v>
      </c>
      <c r="Y2507" t="s">
        <v>37</v>
      </c>
      <c r="Z2507" t="s">
        <v>11103</v>
      </c>
      <c r="AA2507" t="s">
        <v>44</v>
      </c>
      <c r="AB2507" t="s">
        <v>44</v>
      </c>
      <c r="AC2507" t="s">
        <v>45</v>
      </c>
      <c r="AD2507" t="s">
        <v>1302</v>
      </c>
      <c r="AE2507" t="s">
        <v>10795</v>
      </c>
      <c r="AF2507" t="s">
        <v>1730</v>
      </c>
      <c r="AG2507">
        <v>622599</v>
      </c>
      <c r="AH2507">
        <v>6</v>
      </c>
      <c r="AI2507">
        <v>6</v>
      </c>
    </row>
    <row r="2508" spans="1:35" ht="16.850000000000001" customHeight="1">
      <c r="A2508" s="65" t="str">
        <f>IF(L2508="","",IF(COUNTIF(Wip!K:K,L2508)=0,IF(W2508="","KGB","KBB"),IF(AND(_xlfn.IFNA(VLOOKUP(L2508,Wip!K:M,3,0),"")="Y",Q2508="MTCAPPLYCONF"),"On Hold",IF(W2508="","KGB","KBB"))))</f>
        <v>KGB</v>
      </c>
      <c r="B2508" s="65" t="str">
        <f>IF(A2508="on hold", "on hold",
 IF(A2508="KGB", "Standard Shipment",
  IF(IFERROR(IFERROR(VLOOKUP(L2508, List!D:J, 7, 0), VLOOKUP(L2508&amp;"", List!D:J, 7, 0)), 0)=0,
   IF(IFERROR(IFERROR(VLOOKUP(L2508, 'CND List'!$A:$C, 3, 0), VLOOKUP(L2508&amp;"", 'CND List'!$A:$C, 3, 0)), 0)=0,
    IF(A2508="KBB", "-", ""),
    IFERROR(VLOOKUP(L2508, 'CND List'!$A:$C, 3, 0), VLOOKUP(L2508&amp;"", 'CND List'!$A:$C, 3, 0))
   ),
   IFERROR(VLOOKUP(L2508, List!D:J, 7, 0), VLOOKUP(L2508&amp;"", List!D:J, 7, 0))
  )
 )
)</f>
        <v>Standard Shipment</v>
      </c>
      <c r="C2508" s="66" t="str">
        <f t="shared" si="40"/>
        <v>Standard Shipment</v>
      </c>
      <c r="D2508" s="67" t="str">
        <f ca="1">IF(C2508="Local Scrap","Closed",IFERROR(IF(A2508="kgb","Closed",IF(MID(C2508,5,1)="Q","Closed",LOOKUP(TODAY()-W2508, {0,31,91,181,366}, {"0-30天","31-90天","91-180天","181-365天","365天以上"}))), LOOKUP(TODAY()-Z2508, {0,31,91,181,366}, {"0-30天","31-90天","91-180天","181-365天","365天以上"})))</f>
        <v>Closed</v>
      </c>
      <c r="E2508" s="67" t="str" cm="1">
        <f t="array" ref="E2508">IF(A2508&lt;&gt;"kbb", "", IF(IFERROR(VALUE(V2508), 0)=MAX(INDEX(($A$2:$A$4929="kbb")*($L$2:$L$4929=L2508)*IFERROR(VALUE($V$2:$V$4929), 0), 0)), "最新", "歷史重複"))</f>
        <v/>
      </c>
      <c r="F2508" t="s">
        <v>10893</v>
      </c>
      <c r="G2508" t="s">
        <v>29</v>
      </c>
      <c r="H2508" t="s">
        <v>30</v>
      </c>
      <c r="I2508" t="s">
        <v>6154</v>
      </c>
      <c r="J2508" t="s">
        <v>10894</v>
      </c>
      <c r="K2508" t="s">
        <v>10895</v>
      </c>
      <c r="L2508" t="s">
        <v>11104</v>
      </c>
      <c r="M2508" t="s">
        <v>1527</v>
      </c>
      <c r="N2508" t="s">
        <v>1528</v>
      </c>
      <c r="O2508" t="s">
        <v>37</v>
      </c>
      <c r="P2508" t="s">
        <v>11105</v>
      </c>
      <c r="Q2508" t="s">
        <v>38</v>
      </c>
      <c r="R2508" t="s">
        <v>1881</v>
      </c>
      <c r="S2508" t="s">
        <v>11067</v>
      </c>
      <c r="T2508" t="s">
        <v>11106</v>
      </c>
      <c r="U2508" t="s">
        <v>10932</v>
      </c>
      <c r="V2508" t="s">
        <v>10932</v>
      </c>
      <c r="W2508" t="s">
        <v>37</v>
      </c>
      <c r="X2508" t="s">
        <v>37</v>
      </c>
      <c r="Y2508" t="s">
        <v>37</v>
      </c>
      <c r="Z2508" t="s">
        <v>11107</v>
      </c>
      <c r="AA2508" t="s">
        <v>44</v>
      </c>
      <c r="AB2508" t="s">
        <v>44</v>
      </c>
      <c r="AC2508" t="s">
        <v>45</v>
      </c>
      <c r="AD2508" t="s">
        <v>1532</v>
      </c>
      <c r="AE2508" t="s">
        <v>10884</v>
      </c>
      <c r="AF2508" t="s">
        <v>2317</v>
      </c>
      <c r="AG2508">
        <v>622564</v>
      </c>
      <c r="AH2508">
        <v>5.7</v>
      </c>
      <c r="AI2508">
        <v>5.7</v>
      </c>
    </row>
    <row r="2509" spans="1:35" ht="16.850000000000001" customHeight="1">
      <c r="A2509" s="65" t="str">
        <f>IF(L2509="","",IF(COUNTIF(Wip!K:K,L2509)=0,IF(W2509="","KGB","KBB"),IF(AND(_xlfn.IFNA(VLOOKUP(L2509,Wip!K:M,3,0),"")="Y",Q2509="MTCAPPLYCONF"),"On Hold",IF(W2509="","KGB","KBB"))))</f>
        <v>KGB</v>
      </c>
      <c r="B2509" s="65" t="str">
        <f>IF(A2509="on hold", "on hold",
 IF(A2509="KGB", "Standard Shipment",
  IF(IFERROR(IFERROR(VLOOKUP(L2509, List!D:J, 7, 0), VLOOKUP(L2509&amp;"", List!D:J, 7, 0)), 0)=0,
   IF(IFERROR(IFERROR(VLOOKUP(L2509, 'CND List'!$A:$C, 3, 0), VLOOKUP(L2509&amp;"", 'CND List'!$A:$C, 3, 0)), 0)=0,
    IF(A2509="KBB", "-", ""),
    IFERROR(VLOOKUP(L2509, 'CND List'!$A:$C, 3, 0), VLOOKUP(L2509&amp;"", 'CND List'!$A:$C, 3, 0))
   ),
   IFERROR(VLOOKUP(L2509, List!D:J, 7, 0), VLOOKUP(L2509&amp;"", List!D:J, 7, 0))
  )
 )
)</f>
        <v>Standard Shipment</v>
      </c>
      <c r="C2509" s="66" t="str">
        <f t="shared" si="40"/>
        <v>Standard Shipment</v>
      </c>
      <c r="D2509" s="67" t="str">
        <f ca="1">IF(C2509="Local Scrap","Closed",IFERROR(IF(A2509="kgb","Closed",IF(MID(C2509,5,1)="Q","Closed",LOOKUP(TODAY()-W2509, {0,31,91,181,366}, {"0-30天","31-90天","91-180天","181-365天","365天以上"}))), LOOKUP(TODAY()-Z2509, {0,31,91,181,366}, {"0-30天","31-90天","91-180天","181-365天","365天以上"})))</f>
        <v>Closed</v>
      </c>
      <c r="E2509" s="67" t="str" cm="1">
        <f t="array" ref="E2509">IF(A2509&lt;&gt;"kbb", "", IF(IFERROR(VALUE(V2509), 0)=MAX(INDEX(($A$2:$A$4929="kbb")*($L$2:$L$4929=L2509)*IFERROR(VALUE($V$2:$V$4929), 0), 0)), "最新", "歷史重複"))</f>
        <v/>
      </c>
      <c r="F2509" t="s">
        <v>10893</v>
      </c>
      <c r="G2509" t="s">
        <v>29</v>
      </c>
      <c r="H2509" t="s">
        <v>30</v>
      </c>
      <c r="I2509" t="s">
        <v>6154</v>
      </c>
      <c r="J2509" t="s">
        <v>10894</v>
      </c>
      <c r="K2509" t="s">
        <v>10895</v>
      </c>
      <c r="L2509" t="s">
        <v>11108</v>
      </c>
      <c r="M2509" t="s">
        <v>2359</v>
      </c>
      <c r="N2509" t="s">
        <v>2360</v>
      </c>
      <c r="O2509" t="s">
        <v>37</v>
      </c>
      <c r="P2509" t="s">
        <v>11109</v>
      </c>
      <c r="Q2509" t="s">
        <v>38</v>
      </c>
      <c r="R2509" t="s">
        <v>1881</v>
      </c>
      <c r="S2509" t="s">
        <v>11067</v>
      </c>
      <c r="T2509" t="s">
        <v>11110</v>
      </c>
      <c r="U2509" t="s">
        <v>10440</v>
      </c>
      <c r="V2509" t="s">
        <v>10440</v>
      </c>
      <c r="W2509" t="s">
        <v>37</v>
      </c>
      <c r="X2509" t="s">
        <v>37</v>
      </c>
      <c r="Y2509" t="s">
        <v>37</v>
      </c>
      <c r="Z2509" t="s">
        <v>11111</v>
      </c>
      <c r="AA2509" t="s">
        <v>44</v>
      </c>
      <c r="AB2509" t="s">
        <v>44</v>
      </c>
      <c r="AC2509" t="s">
        <v>45</v>
      </c>
      <c r="AD2509" t="s">
        <v>1532</v>
      </c>
      <c r="AE2509" t="s">
        <v>10442</v>
      </c>
      <c r="AF2509" t="s">
        <v>2317</v>
      </c>
      <c r="AG2509">
        <v>622579</v>
      </c>
      <c r="AH2509">
        <v>5.0999999999999996</v>
      </c>
      <c r="AI2509">
        <v>5.0999999999999996</v>
      </c>
    </row>
    <row r="2510" spans="1:35" ht="16.850000000000001" customHeight="1">
      <c r="A2510" s="65" t="str">
        <f>IF(L2510="","",IF(COUNTIF(Wip!K:K,L2510)=0,IF(W2510="","KGB","KBB"),IF(AND(_xlfn.IFNA(VLOOKUP(L2510,Wip!K:M,3,0),"")="Y",Q2510="MTCAPPLYCONF"),"On Hold",IF(W2510="","KGB","KBB"))))</f>
        <v>KGB</v>
      </c>
      <c r="B2510" s="65" t="str">
        <f>IF(A2510="on hold", "on hold",
 IF(A2510="KGB", "Standard Shipment",
  IF(IFERROR(IFERROR(VLOOKUP(L2510, List!D:J, 7, 0), VLOOKUP(L2510&amp;"", List!D:J, 7, 0)), 0)=0,
   IF(IFERROR(IFERROR(VLOOKUP(L2510, 'CND List'!$A:$C, 3, 0), VLOOKUP(L2510&amp;"", 'CND List'!$A:$C, 3, 0)), 0)=0,
    IF(A2510="KBB", "-", ""),
    IFERROR(VLOOKUP(L2510, 'CND List'!$A:$C, 3, 0), VLOOKUP(L2510&amp;"", 'CND List'!$A:$C, 3, 0))
   ),
   IFERROR(VLOOKUP(L2510, List!D:J, 7, 0), VLOOKUP(L2510&amp;"", List!D:J, 7, 0))
  )
 )
)</f>
        <v>Standard Shipment</v>
      </c>
      <c r="C2510" s="66" t="str">
        <f t="shared" si="40"/>
        <v>Standard Shipment</v>
      </c>
      <c r="D2510" s="67" t="str">
        <f ca="1">IF(C2510="Local Scrap","Closed",IFERROR(IF(A2510="kgb","Closed",IF(MID(C2510,5,1)="Q","Closed",LOOKUP(TODAY()-W2510, {0,31,91,181,366}, {"0-30天","31-90天","91-180天","181-365天","365天以上"}))), LOOKUP(TODAY()-Z2510, {0,31,91,181,366}, {"0-30天","31-90天","91-180天","181-365天","365天以上"})))</f>
        <v>Closed</v>
      </c>
      <c r="E2510" s="67" t="str" cm="1">
        <f t="array" ref="E2510">IF(A2510&lt;&gt;"kbb", "", IF(IFERROR(VALUE(V2510), 0)=MAX(INDEX(($A$2:$A$4929="kbb")*($L$2:$L$4929=L2510)*IFERROR(VALUE($V$2:$V$4929), 0), 0)), "最新", "歷史重複"))</f>
        <v/>
      </c>
      <c r="F2510" t="s">
        <v>10893</v>
      </c>
      <c r="G2510" t="s">
        <v>29</v>
      </c>
      <c r="H2510" t="s">
        <v>30</v>
      </c>
      <c r="I2510" t="s">
        <v>6154</v>
      </c>
      <c r="J2510" t="s">
        <v>10894</v>
      </c>
      <c r="K2510" t="s">
        <v>10895</v>
      </c>
      <c r="L2510" t="s">
        <v>11112</v>
      </c>
      <c r="M2510" t="s">
        <v>11113</v>
      </c>
      <c r="N2510" t="s">
        <v>4689</v>
      </c>
      <c r="O2510" t="s">
        <v>37</v>
      </c>
      <c r="P2510" t="s">
        <v>11114</v>
      </c>
      <c r="Q2510" t="s">
        <v>38</v>
      </c>
      <c r="R2510" t="s">
        <v>1881</v>
      </c>
      <c r="S2510" t="s">
        <v>11067</v>
      </c>
      <c r="T2510" t="s">
        <v>11115</v>
      </c>
      <c r="U2510" t="s">
        <v>10932</v>
      </c>
      <c r="V2510" t="s">
        <v>10932</v>
      </c>
      <c r="W2510" t="s">
        <v>37</v>
      </c>
      <c r="X2510" t="s">
        <v>37</v>
      </c>
      <c r="Y2510" t="s">
        <v>37</v>
      </c>
      <c r="Z2510" t="s">
        <v>11116</v>
      </c>
      <c r="AA2510" t="s">
        <v>44</v>
      </c>
      <c r="AB2510" t="s">
        <v>44</v>
      </c>
      <c r="AC2510" t="s">
        <v>45</v>
      </c>
      <c r="AD2510" t="s">
        <v>1847</v>
      </c>
      <c r="AE2510" t="s">
        <v>10884</v>
      </c>
      <c r="AF2510" t="s">
        <v>2317</v>
      </c>
      <c r="AG2510">
        <v>622564</v>
      </c>
      <c r="AH2510">
        <v>5.7</v>
      </c>
      <c r="AI2510">
        <v>5.7</v>
      </c>
    </row>
    <row r="2511" spans="1:35" ht="16.850000000000001" customHeight="1">
      <c r="A2511" s="65" t="str">
        <f>IF(L2511="","",IF(COUNTIF(Wip!K:K,L2511)=0,IF(W2511="","KGB","KBB"),IF(AND(_xlfn.IFNA(VLOOKUP(L2511,Wip!K:M,3,0),"")="Y",Q2511="MTCAPPLYCONF"),"On Hold",IF(W2511="","KGB","KBB"))))</f>
        <v>KBB</v>
      </c>
      <c r="B2511" s="65">
        <f>IF(A2511="on hold", "on hold",
 IF(A2511="KGB", "Standard Shipment",
  IF(IFERROR(IFERROR(VLOOKUP(L2511, List!D:J, 7, 0), VLOOKUP(L2511&amp;"", List!D:J, 7, 0)), 0)=0,
   IF(IFERROR(IFERROR(VLOOKUP(L2511, 'CND List'!$A:$C, 3, 0), VLOOKUP(L2511&amp;"", 'CND List'!$A:$C, 3, 0)), 0)=0,
    IF(A2511="KBB", "-", ""),
    IFERROR(VLOOKUP(L2511, 'CND List'!$A:$C, 3, 0), VLOOKUP(L2511&amp;"", 'CND List'!$A:$C, 3, 0))
   ),
   IFERROR(VLOOKUP(L2511, List!D:J, 7, 0), VLOOKUP(L2511&amp;"", List!D:J, 7, 0))
  )
 )
)</f>
        <v>46297</v>
      </c>
      <c r="C2511" s="66" t="str">
        <f t="shared" si="40"/>
        <v>2026Q4</v>
      </c>
      <c r="D2511" s="67" t="str">
        <f ca="1">IF(C2511="Local Scrap","Closed",IFERROR(IF(A2511="kgb","Closed",IF(MID(C2511,5,1)="Q","Closed",LOOKUP(TODAY()-W2511, {0,31,91,181,366}, {"0-30天","31-90天","91-180天","181-365天","365天以上"}))), LOOKUP(TODAY()-Z2511, {0,31,91,181,366}, {"0-30天","31-90天","91-180天","181-365天","365天以上"})))</f>
        <v>Closed</v>
      </c>
      <c r="E2511" s="67" t="str" cm="1">
        <f t="array" ref="E2511">IF(A2511&lt;&gt;"kbb", "", IF(IFERROR(VALUE(V2511), 0)=MAX(INDEX(($A$2:$A$4929="kbb")*($L$2:$L$4929=L2511)*IFERROR(VALUE($V$2:$V$4929), 0), 0)), "最新", "歷史重複"))</f>
        <v>最新</v>
      </c>
      <c r="F2511" t="s">
        <v>10893</v>
      </c>
      <c r="G2511" t="s">
        <v>29</v>
      </c>
      <c r="H2511" t="s">
        <v>30</v>
      </c>
      <c r="I2511" t="s">
        <v>6154</v>
      </c>
      <c r="J2511" t="s">
        <v>10894</v>
      </c>
      <c r="K2511" t="s">
        <v>10895</v>
      </c>
      <c r="L2511" t="s">
        <v>11117</v>
      </c>
      <c r="M2511" t="s">
        <v>4265</v>
      </c>
      <c r="N2511" t="s">
        <v>2055</v>
      </c>
      <c r="O2511" t="s">
        <v>37</v>
      </c>
      <c r="P2511" t="s">
        <v>11117</v>
      </c>
      <c r="Q2511" t="s">
        <v>38</v>
      </c>
      <c r="R2511" t="s">
        <v>39</v>
      </c>
      <c r="S2511" t="s">
        <v>11067</v>
      </c>
      <c r="T2511" t="s">
        <v>37</v>
      </c>
      <c r="U2511" t="s">
        <v>37</v>
      </c>
      <c r="V2511" t="s">
        <v>11118</v>
      </c>
      <c r="W2511" t="s">
        <v>517</v>
      </c>
      <c r="X2511" t="s">
        <v>114</v>
      </c>
      <c r="Y2511" t="s">
        <v>518</v>
      </c>
      <c r="Z2511" t="s">
        <v>11119</v>
      </c>
      <c r="AA2511" t="s">
        <v>44</v>
      </c>
      <c r="AB2511" t="s">
        <v>44</v>
      </c>
      <c r="AC2511" t="s">
        <v>117</v>
      </c>
      <c r="AD2511" t="s">
        <v>1288</v>
      </c>
      <c r="AE2511" t="s">
        <v>37</v>
      </c>
      <c r="AF2511" t="s">
        <v>37</v>
      </c>
      <c r="AG2511" t="s">
        <v>37</v>
      </c>
      <c r="AH2511" t="s">
        <v>37</v>
      </c>
      <c r="AI2511" t="s">
        <v>37</v>
      </c>
    </row>
    <row r="2512" spans="1:35" ht="16.850000000000001" customHeight="1">
      <c r="A2512" s="65" t="str">
        <f>IF(L2512="","",IF(COUNTIF(Wip!K:K,L2512)=0,IF(W2512="","KGB","KBB"),IF(AND(_xlfn.IFNA(VLOOKUP(L2512,Wip!K:M,3,0),"")="Y",Q2512="MTCAPPLYCONF"),"On Hold",IF(W2512="","KGB","KBB"))))</f>
        <v>KBB</v>
      </c>
      <c r="B2512" s="65">
        <f>IF(A2512="on hold", "on hold",
 IF(A2512="KGB", "Standard Shipment",
  IF(IFERROR(IFERROR(VLOOKUP(L2512, List!D:J, 7, 0), VLOOKUP(L2512&amp;"", List!D:J, 7, 0)), 0)=0,
   IF(IFERROR(IFERROR(VLOOKUP(L2512, 'CND List'!$A:$C, 3, 0), VLOOKUP(L2512&amp;"", 'CND List'!$A:$C, 3, 0)), 0)=0,
    IF(A2512="KBB", "-", ""),
    IFERROR(VLOOKUP(L2512, 'CND List'!$A:$C, 3, 0), VLOOKUP(L2512&amp;"", 'CND List'!$A:$C, 3, 0))
   ),
   IFERROR(VLOOKUP(L2512, List!D:J, 7, 0), VLOOKUP(L2512&amp;"", List!D:J, 7, 0))
  )
 )
)</f>
        <v>46297</v>
      </c>
      <c r="C2512" s="66" t="str">
        <f t="shared" si="40"/>
        <v>2026Q4</v>
      </c>
      <c r="D2512" s="67" t="str">
        <f ca="1">IF(C2512="Local Scrap","Closed",IFERROR(IF(A2512="kgb","Closed",IF(MID(C2512,5,1)="Q","Closed",LOOKUP(TODAY()-W2512, {0,31,91,181,366}, {"0-30天","31-90天","91-180天","181-365天","365天以上"}))), LOOKUP(TODAY()-Z2512, {0,31,91,181,366}, {"0-30天","31-90天","91-180天","181-365天","365天以上"})))</f>
        <v>Closed</v>
      </c>
      <c r="E2512" s="67" t="str" cm="1">
        <f t="array" ref="E2512">IF(A2512&lt;&gt;"kbb", "", IF(IFERROR(VALUE(V2512), 0)=MAX(INDEX(($A$2:$A$4929="kbb")*($L$2:$L$4929=L2512)*IFERROR(VALUE($V$2:$V$4929), 0), 0)), "最新", "歷史重複"))</f>
        <v>最新</v>
      </c>
      <c r="F2512" t="s">
        <v>10893</v>
      </c>
      <c r="G2512" t="s">
        <v>29</v>
      </c>
      <c r="H2512" t="s">
        <v>30</v>
      </c>
      <c r="I2512" t="s">
        <v>6154</v>
      </c>
      <c r="J2512" t="s">
        <v>10894</v>
      </c>
      <c r="K2512" t="s">
        <v>10895</v>
      </c>
      <c r="L2512" t="s">
        <v>11120</v>
      </c>
      <c r="M2512" t="s">
        <v>4265</v>
      </c>
      <c r="N2512" t="s">
        <v>2055</v>
      </c>
      <c r="O2512" t="s">
        <v>37</v>
      </c>
      <c r="P2512" t="s">
        <v>11120</v>
      </c>
      <c r="Q2512" t="s">
        <v>38</v>
      </c>
      <c r="R2512" t="s">
        <v>39</v>
      </c>
      <c r="S2512" t="s">
        <v>11067</v>
      </c>
      <c r="T2512" t="s">
        <v>37</v>
      </c>
      <c r="U2512" t="s">
        <v>37</v>
      </c>
      <c r="V2512" t="s">
        <v>11121</v>
      </c>
      <c r="W2512" t="s">
        <v>517</v>
      </c>
      <c r="X2512" t="s">
        <v>114</v>
      </c>
      <c r="Y2512" t="s">
        <v>518</v>
      </c>
      <c r="Z2512" t="s">
        <v>11122</v>
      </c>
      <c r="AA2512" t="s">
        <v>44</v>
      </c>
      <c r="AB2512" t="s">
        <v>44</v>
      </c>
      <c r="AC2512" t="s">
        <v>117</v>
      </c>
      <c r="AD2512" t="s">
        <v>1288</v>
      </c>
      <c r="AE2512" t="s">
        <v>37</v>
      </c>
      <c r="AF2512" t="s">
        <v>37</v>
      </c>
      <c r="AG2512" t="s">
        <v>37</v>
      </c>
      <c r="AH2512" t="s">
        <v>37</v>
      </c>
      <c r="AI2512" t="s">
        <v>37</v>
      </c>
    </row>
    <row r="2513" spans="1:35" ht="16.850000000000001" customHeight="1">
      <c r="A2513" s="65" t="str">
        <f>IF(L2513="","",IF(COUNTIF(Wip!K:K,L2513)=0,IF(W2513="","KGB","KBB"),IF(AND(_xlfn.IFNA(VLOOKUP(L2513,Wip!K:M,3,0),"")="Y",Q2513="MTCAPPLYCONF"),"On Hold",IF(W2513="","KGB","KBB"))))</f>
        <v>KGB</v>
      </c>
      <c r="B2513" s="65" t="str">
        <f>IF(A2513="on hold", "on hold",
 IF(A2513="KGB", "Standard Shipment",
  IF(IFERROR(IFERROR(VLOOKUP(L2513, List!D:J, 7, 0), VLOOKUP(L2513&amp;"", List!D:J, 7, 0)), 0)=0,
   IF(IFERROR(IFERROR(VLOOKUP(L2513, 'CND List'!$A:$C, 3, 0), VLOOKUP(L2513&amp;"", 'CND List'!$A:$C, 3, 0)), 0)=0,
    IF(A2513="KBB", "-", ""),
    IFERROR(VLOOKUP(L2513, 'CND List'!$A:$C, 3, 0), VLOOKUP(L2513&amp;"", 'CND List'!$A:$C, 3, 0))
   ),
   IFERROR(VLOOKUP(L2513, List!D:J, 7, 0), VLOOKUP(L2513&amp;"", List!D:J, 7, 0))
  )
 )
)</f>
        <v>Standard Shipment</v>
      </c>
      <c r="C2513" s="66" t="str">
        <f t="shared" si="40"/>
        <v>Standard Shipment</v>
      </c>
      <c r="D2513" s="67" t="str">
        <f ca="1">IF(C2513="Local Scrap","Closed",IFERROR(IF(A2513="kgb","Closed",IF(MID(C2513,5,1)="Q","Closed",LOOKUP(TODAY()-W2513, {0,31,91,181,366}, {"0-30天","31-90天","91-180天","181-365天","365天以上"}))), LOOKUP(TODAY()-Z2513, {0,31,91,181,366}, {"0-30天","31-90天","91-180天","181-365天","365天以上"})))</f>
        <v>Closed</v>
      </c>
      <c r="E2513" s="67" t="str" cm="1">
        <f t="array" ref="E2513">IF(A2513&lt;&gt;"kbb", "", IF(IFERROR(VALUE(V2513), 0)=MAX(INDEX(($A$2:$A$4929="kbb")*($L$2:$L$4929=L2513)*IFERROR(VALUE($V$2:$V$4929), 0), 0)), "最新", "歷史重複"))</f>
        <v/>
      </c>
      <c r="F2513" t="s">
        <v>10893</v>
      </c>
      <c r="G2513" t="s">
        <v>29</v>
      </c>
      <c r="H2513" t="s">
        <v>30</v>
      </c>
      <c r="I2513" t="s">
        <v>6154</v>
      </c>
      <c r="J2513" t="s">
        <v>10894</v>
      </c>
      <c r="K2513" t="s">
        <v>10895</v>
      </c>
      <c r="L2513" t="s">
        <v>11123</v>
      </c>
      <c r="M2513" t="s">
        <v>8161</v>
      </c>
      <c r="N2513" t="s">
        <v>2223</v>
      </c>
      <c r="O2513" t="s">
        <v>37</v>
      </c>
      <c r="P2513" t="s">
        <v>11124</v>
      </c>
      <c r="Q2513" t="s">
        <v>38</v>
      </c>
      <c r="R2513" t="s">
        <v>1881</v>
      </c>
      <c r="S2513" t="s">
        <v>11067</v>
      </c>
      <c r="T2513" t="s">
        <v>11125</v>
      </c>
      <c r="U2513" t="s">
        <v>10793</v>
      </c>
      <c r="V2513" t="s">
        <v>10793</v>
      </c>
      <c r="W2513" t="s">
        <v>37</v>
      </c>
      <c r="X2513" t="s">
        <v>37</v>
      </c>
      <c r="Y2513" t="s">
        <v>37</v>
      </c>
      <c r="Z2513" t="s">
        <v>11126</v>
      </c>
      <c r="AA2513" t="s">
        <v>44</v>
      </c>
      <c r="AB2513" t="s">
        <v>44</v>
      </c>
      <c r="AC2513" t="s">
        <v>45</v>
      </c>
      <c r="AD2513" t="s">
        <v>1302</v>
      </c>
      <c r="AE2513" t="s">
        <v>10795</v>
      </c>
      <c r="AF2513" t="s">
        <v>1918</v>
      </c>
      <c r="AG2513">
        <v>622599</v>
      </c>
      <c r="AH2513">
        <v>5.6</v>
      </c>
      <c r="AI2513">
        <v>5.6</v>
      </c>
    </row>
    <row r="2514" spans="1:35" ht="16.850000000000001" customHeight="1">
      <c r="A2514" s="65" t="str">
        <f>IF(L2514="","",IF(COUNTIF(Wip!K:K,L2514)=0,IF(W2514="","KGB","KBB"),IF(AND(_xlfn.IFNA(VLOOKUP(L2514,Wip!K:M,3,0),"")="Y",Q2514="MTCAPPLYCONF"),"On Hold",IF(W2514="","KGB","KBB"))))</f>
        <v>KGB</v>
      </c>
      <c r="B2514" s="65" t="str">
        <f>IF(A2514="on hold", "on hold",
 IF(A2514="KGB", "Standard Shipment",
  IF(IFERROR(IFERROR(VLOOKUP(L2514, List!D:J, 7, 0), VLOOKUP(L2514&amp;"", List!D:J, 7, 0)), 0)=0,
   IF(IFERROR(IFERROR(VLOOKUP(L2514, 'CND List'!$A:$C, 3, 0), VLOOKUP(L2514&amp;"", 'CND List'!$A:$C, 3, 0)), 0)=0,
    IF(A2514="KBB", "-", ""),
    IFERROR(VLOOKUP(L2514, 'CND List'!$A:$C, 3, 0), VLOOKUP(L2514&amp;"", 'CND List'!$A:$C, 3, 0))
   ),
   IFERROR(VLOOKUP(L2514, List!D:J, 7, 0), VLOOKUP(L2514&amp;"", List!D:J, 7, 0))
  )
 )
)</f>
        <v>Standard Shipment</v>
      </c>
      <c r="C2514" s="66" t="str">
        <f t="shared" si="40"/>
        <v>Standard Shipment</v>
      </c>
      <c r="D2514" s="67" t="str">
        <f ca="1">IF(C2514="Local Scrap","Closed",IFERROR(IF(A2514="kgb","Closed",IF(MID(C2514,5,1)="Q","Closed",LOOKUP(TODAY()-W2514, {0,31,91,181,366}, {"0-30天","31-90天","91-180天","181-365天","365天以上"}))), LOOKUP(TODAY()-Z2514, {0,31,91,181,366}, {"0-30天","31-90天","91-180天","181-365天","365天以上"})))</f>
        <v>Closed</v>
      </c>
      <c r="E2514" s="67" t="str" cm="1">
        <f t="array" ref="E2514">IF(A2514&lt;&gt;"kbb", "", IF(IFERROR(VALUE(V2514), 0)=MAX(INDEX(($A$2:$A$4929="kbb")*($L$2:$L$4929=L2514)*IFERROR(VALUE($V$2:$V$4929), 0), 0)), "最新", "歷史重複"))</f>
        <v/>
      </c>
      <c r="F2514" t="s">
        <v>10893</v>
      </c>
      <c r="G2514" t="s">
        <v>29</v>
      </c>
      <c r="H2514" t="s">
        <v>30</v>
      </c>
      <c r="I2514" t="s">
        <v>6154</v>
      </c>
      <c r="J2514" t="s">
        <v>10894</v>
      </c>
      <c r="K2514" t="s">
        <v>10895</v>
      </c>
      <c r="L2514" t="s">
        <v>11127</v>
      </c>
      <c r="M2514" t="s">
        <v>10205</v>
      </c>
      <c r="N2514" t="s">
        <v>9372</v>
      </c>
      <c r="O2514" t="s">
        <v>37</v>
      </c>
      <c r="P2514" t="s">
        <v>11127</v>
      </c>
      <c r="Q2514" t="s">
        <v>38</v>
      </c>
      <c r="R2514" t="s">
        <v>1881</v>
      </c>
      <c r="S2514" t="s">
        <v>11067</v>
      </c>
      <c r="T2514" t="s">
        <v>11128</v>
      </c>
      <c r="U2514" t="s">
        <v>10932</v>
      </c>
      <c r="V2514" t="s">
        <v>10932</v>
      </c>
      <c r="W2514" t="s">
        <v>37</v>
      </c>
      <c r="X2514" t="s">
        <v>37</v>
      </c>
      <c r="Y2514" t="s">
        <v>37</v>
      </c>
      <c r="Z2514" t="s">
        <v>11129</v>
      </c>
      <c r="AA2514" t="s">
        <v>44</v>
      </c>
      <c r="AB2514" t="s">
        <v>44</v>
      </c>
      <c r="AC2514" t="s">
        <v>45</v>
      </c>
      <c r="AD2514" t="s">
        <v>1532</v>
      </c>
      <c r="AE2514" t="s">
        <v>10884</v>
      </c>
      <c r="AF2514" t="s">
        <v>2317</v>
      </c>
      <c r="AG2514">
        <v>622564</v>
      </c>
      <c r="AH2514">
        <v>5.7</v>
      </c>
      <c r="AI2514">
        <v>5.7</v>
      </c>
    </row>
    <row r="2515" spans="1:35" ht="16.850000000000001" customHeight="1">
      <c r="A2515" s="65" t="str">
        <f>IF(L2515="","",IF(COUNTIF(Wip!K:K,L2515)=0,IF(W2515="","KGB","KBB"),IF(AND(_xlfn.IFNA(VLOOKUP(L2515,Wip!K:M,3,0),"")="Y",Q2515="MTCAPPLYCONF"),"On Hold",IF(W2515="","KGB","KBB"))))</f>
        <v>On Hold</v>
      </c>
      <c r="B2515" s="65" t="str">
        <f>IF(A2515="on hold", "on hold",
 IF(A2515="KGB", "Standard Shipment",
  IF(IFERROR(IFERROR(VLOOKUP(L2515, List!D:J, 7, 0), VLOOKUP(L2515&amp;"", List!D:J, 7, 0)), 0)=0,
   IF(IFERROR(IFERROR(VLOOKUP(L2515, 'CND List'!$A:$C, 3, 0), VLOOKUP(L2515&amp;"", 'CND List'!$A:$C, 3, 0)), 0)=0,
    IF(A2515="KBB", "-", ""),
    IFERROR(VLOOKUP(L2515, 'CND List'!$A:$C, 3, 0), VLOOKUP(L2515&amp;"", 'CND List'!$A:$C, 3, 0))
   ),
   IFERROR(VLOOKUP(L2515, List!D:J, 7, 0), VLOOKUP(L2515&amp;"", List!D:J, 7, 0))
  )
 )
)</f>
        <v>on hold</v>
      </c>
      <c r="C2515" s="66" t="str">
        <f t="shared" si="40"/>
        <v>on hold</v>
      </c>
      <c r="D2515" s="67" t="str">
        <f ca="1">IF(C2515="Local Scrap","Closed",IFERROR(IF(A2515="kgb","Closed",IF(MID(C2515,5,1)="Q","Closed",LOOKUP(TODAY()-W2515, {0,31,91,181,366}, {"0-30天","31-90天","91-180天","181-365天","365天以上"}))), LOOKUP(TODAY()-Z2515, {0,31,91,181,366}, {"0-30天","31-90天","91-180天","181-365天","365天以上"})))</f>
        <v>31-90天</v>
      </c>
      <c r="E2515" s="67" t="str" cm="1">
        <f t="array" ref="E2515">IF(A2515&lt;&gt;"kbb", "", IF(IFERROR(VALUE(V2515), 0)=MAX(INDEX(($A$2:$A$4929="kbb")*($L$2:$L$4929=L2515)*IFERROR(VALUE($V$2:$V$4929), 0), 0)), "最新", "歷史重複"))</f>
        <v/>
      </c>
      <c r="F2515" t="s">
        <v>10893</v>
      </c>
      <c r="G2515" t="s">
        <v>29</v>
      </c>
      <c r="H2515" t="s">
        <v>30</v>
      </c>
      <c r="I2515" t="s">
        <v>6154</v>
      </c>
      <c r="J2515" t="s">
        <v>10894</v>
      </c>
      <c r="K2515" t="s">
        <v>10895</v>
      </c>
      <c r="L2515" t="s">
        <v>11130</v>
      </c>
      <c r="M2515" t="s">
        <v>8291</v>
      </c>
      <c r="N2515" t="s">
        <v>1570</v>
      </c>
      <c r="O2515" t="s">
        <v>37</v>
      </c>
      <c r="P2515" t="s">
        <v>11130</v>
      </c>
      <c r="Q2515" t="s">
        <v>2309</v>
      </c>
      <c r="R2515" t="s">
        <v>1881</v>
      </c>
      <c r="S2515" t="s">
        <v>11067</v>
      </c>
      <c r="T2515" t="s">
        <v>37</v>
      </c>
      <c r="U2515" t="s">
        <v>37</v>
      </c>
      <c r="V2515" t="s">
        <v>37</v>
      </c>
      <c r="W2515" t="s">
        <v>37</v>
      </c>
      <c r="X2515" t="s">
        <v>37</v>
      </c>
      <c r="Y2515" t="s">
        <v>37</v>
      </c>
      <c r="Z2515" t="s">
        <v>11131</v>
      </c>
      <c r="AA2515" t="s">
        <v>44</v>
      </c>
      <c r="AB2515" t="s">
        <v>44</v>
      </c>
      <c r="AC2515" t="s">
        <v>45</v>
      </c>
      <c r="AD2515" t="s">
        <v>1532</v>
      </c>
      <c r="AE2515" t="s">
        <v>37</v>
      </c>
      <c r="AF2515" t="s">
        <v>37</v>
      </c>
      <c r="AG2515" t="s">
        <v>37</v>
      </c>
      <c r="AH2515" t="s">
        <v>37</v>
      </c>
      <c r="AI2515" t="s">
        <v>37</v>
      </c>
    </row>
    <row r="2516" spans="1:35" ht="16.850000000000001" customHeight="1">
      <c r="A2516" s="65" t="str">
        <f>IF(L2516="","",IF(COUNTIF(Wip!K:K,L2516)=0,IF(W2516="","KGB","KBB"),IF(AND(_xlfn.IFNA(VLOOKUP(L2516,Wip!K:M,3,0),"")="Y",Q2516="MTCAPPLYCONF"),"On Hold",IF(W2516="","KGB","KBB"))))</f>
        <v>KGB</v>
      </c>
      <c r="B2516" s="65" t="str">
        <f>IF(A2516="on hold", "on hold",
 IF(A2516="KGB", "Standard Shipment",
  IF(IFERROR(IFERROR(VLOOKUP(L2516, List!D:J, 7, 0), VLOOKUP(L2516&amp;"", List!D:J, 7, 0)), 0)=0,
   IF(IFERROR(IFERROR(VLOOKUP(L2516, 'CND List'!$A:$C, 3, 0), VLOOKUP(L2516&amp;"", 'CND List'!$A:$C, 3, 0)), 0)=0,
    IF(A2516="KBB", "-", ""),
    IFERROR(VLOOKUP(L2516, 'CND List'!$A:$C, 3, 0), VLOOKUP(L2516&amp;"", 'CND List'!$A:$C, 3, 0))
   ),
   IFERROR(VLOOKUP(L2516, List!D:J, 7, 0), VLOOKUP(L2516&amp;"", List!D:J, 7, 0))
  )
 )
)</f>
        <v>Standard Shipment</v>
      </c>
      <c r="C2516" s="66" t="str">
        <f t="shared" si="40"/>
        <v>Standard Shipment</v>
      </c>
      <c r="D2516" s="67" t="str">
        <f ca="1">IF(C2516="Local Scrap","Closed",IFERROR(IF(A2516="kgb","Closed",IF(MID(C2516,5,1)="Q","Closed",LOOKUP(TODAY()-W2516, {0,31,91,181,366}, {"0-30天","31-90天","91-180天","181-365天","365天以上"}))), LOOKUP(TODAY()-Z2516, {0,31,91,181,366}, {"0-30天","31-90天","91-180天","181-365天","365天以上"})))</f>
        <v>Closed</v>
      </c>
      <c r="E2516" s="67" t="str" cm="1">
        <f t="array" ref="E2516">IF(A2516&lt;&gt;"kbb", "", IF(IFERROR(VALUE(V2516), 0)=MAX(INDEX(($A$2:$A$4929="kbb")*($L$2:$L$4929=L2516)*IFERROR(VALUE($V$2:$V$4929), 0), 0)), "最新", "歷史重複"))</f>
        <v/>
      </c>
      <c r="F2516" t="s">
        <v>10893</v>
      </c>
      <c r="G2516" t="s">
        <v>29</v>
      </c>
      <c r="H2516" t="s">
        <v>30</v>
      </c>
      <c r="I2516" t="s">
        <v>6154</v>
      </c>
      <c r="J2516" t="s">
        <v>10894</v>
      </c>
      <c r="K2516" t="s">
        <v>10895</v>
      </c>
      <c r="L2516" t="s">
        <v>11132</v>
      </c>
      <c r="M2516" t="s">
        <v>4170</v>
      </c>
      <c r="N2516" t="s">
        <v>4171</v>
      </c>
      <c r="O2516" t="s">
        <v>37</v>
      </c>
      <c r="P2516" t="s">
        <v>11133</v>
      </c>
      <c r="Q2516" t="s">
        <v>38</v>
      </c>
      <c r="R2516" t="s">
        <v>1881</v>
      </c>
      <c r="S2516" t="s">
        <v>11067</v>
      </c>
      <c r="T2516" t="s">
        <v>11134</v>
      </c>
      <c r="U2516" t="s">
        <v>10932</v>
      </c>
      <c r="V2516" t="s">
        <v>10932</v>
      </c>
      <c r="W2516" t="s">
        <v>37</v>
      </c>
      <c r="X2516" t="s">
        <v>37</v>
      </c>
      <c r="Y2516" t="s">
        <v>37</v>
      </c>
      <c r="Z2516" t="s">
        <v>11135</v>
      </c>
      <c r="AA2516" t="s">
        <v>44</v>
      </c>
      <c r="AB2516" t="s">
        <v>44</v>
      </c>
      <c r="AC2516" t="s">
        <v>45</v>
      </c>
      <c r="AD2516" t="s">
        <v>1302</v>
      </c>
      <c r="AE2516" t="s">
        <v>10884</v>
      </c>
      <c r="AF2516" t="s">
        <v>2122</v>
      </c>
      <c r="AG2516">
        <v>622564</v>
      </c>
      <c r="AH2516">
        <v>5.8</v>
      </c>
      <c r="AI2516">
        <v>5.8</v>
      </c>
    </row>
    <row r="2517" spans="1:35" ht="16.850000000000001" customHeight="1">
      <c r="A2517" s="65" t="str">
        <f>IF(L2517="","",IF(COUNTIF(Wip!K:K,L2517)=0,IF(W2517="","KGB","KBB"),IF(AND(_xlfn.IFNA(VLOOKUP(L2517,Wip!K:M,3,0),"")="Y",Q2517="MTCAPPLYCONF"),"On Hold",IF(W2517="","KGB","KBB"))))</f>
        <v>On Hold</v>
      </c>
      <c r="B2517" s="65" t="str">
        <f>IF(A2517="on hold", "on hold",
 IF(A2517="KGB", "Standard Shipment",
  IF(IFERROR(IFERROR(VLOOKUP(L2517, List!D:J, 7, 0), VLOOKUP(L2517&amp;"", List!D:J, 7, 0)), 0)=0,
   IF(IFERROR(IFERROR(VLOOKUP(L2517, 'CND List'!$A:$C, 3, 0), VLOOKUP(L2517&amp;"", 'CND List'!$A:$C, 3, 0)), 0)=0,
    IF(A2517="KBB", "-", ""),
    IFERROR(VLOOKUP(L2517, 'CND List'!$A:$C, 3, 0), VLOOKUP(L2517&amp;"", 'CND List'!$A:$C, 3, 0))
   ),
   IFERROR(VLOOKUP(L2517, List!D:J, 7, 0), VLOOKUP(L2517&amp;"", List!D:J, 7, 0))
  )
 )
)</f>
        <v>on hold</v>
      </c>
      <c r="C2517" s="66" t="str">
        <f t="shared" si="40"/>
        <v>on hold</v>
      </c>
      <c r="D2517" s="67" t="str">
        <f ca="1">IF(C2517="Local Scrap","Closed",IFERROR(IF(A2517="kgb","Closed",IF(MID(C2517,5,1)="Q","Closed",LOOKUP(TODAY()-W2517, {0,31,91,181,366}, {"0-30天","31-90天","91-180天","181-365天","365天以上"}))), LOOKUP(TODAY()-Z2517, {0,31,91,181,366}, {"0-30天","31-90天","91-180天","181-365天","365天以上"})))</f>
        <v>31-90天</v>
      </c>
      <c r="E2517" s="67" t="str" cm="1">
        <f t="array" ref="E2517">IF(A2517&lt;&gt;"kbb", "", IF(IFERROR(VALUE(V2517), 0)=MAX(INDEX(($A$2:$A$4929="kbb")*($L$2:$L$4929=L2517)*IFERROR(VALUE($V$2:$V$4929), 0), 0)), "最新", "歷史重複"))</f>
        <v/>
      </c>
      <c r="F2517" t="s">
        <v>10893</v>
      </c>
      <c r="G2517" t="s">
        <v>29</v>
      </c>
      <c r="H2517" t="s">
        <v>30</v>
      </c>
      <c r="I2517" t="s">
        <v>6154</v>
      </c>
      <c r="J2517" t="s">
        <v>10894</v>
      </c>
      <c r="K2517" t="s">
        <v>10895</v>
      </c>
      <c r="L2517" t="s">
        <v>11136</v>
      </c>
      <c r="M2517" t="s">
        <v>8291</v>
      </c>
      <c r="N2517" t="s">
        <v>1570</v>
      </c>
      <c r="O2517" t="s">
        <v>37</v>
      </c>
      <c r="P2517" t="s">
        <v>11136</v>
      </c>
      <c r="Q2517" t="s">
        <v>2309</v>
      </c>
      <c r="R2517" t="s">
        <v>1881</v>
      </c>
      <c r="S2517" t="s">
        <v>11067</v>
      </c>
      <c r="T2517" t="s">
        <v>37</v>
      </c>
      <c r="U2517" t="s">
        <v>37</v>
      </c>
      <c r="V2517" t="s">
        <v>37</v>
      </c>
      <c r="W2517" t="s">
        <v>37</v>
      </c>
      <c r="X2517" t="s">
        <v>37</v>
      </c>
      <c r="Y2517" t="s">
        <v>37</v>
      </c>
      <c r="Z2517" t="s">
        <v>11137</v>
      </c>
      <c r="AA2517" t="s">
        <v>44</v>
      </c>
      <c r="AB2517" t="s">
        <v>44</v>
      </c>
      <c r="AC2517" t="s">
        <v>45</v>
      </c>
      <c r="AD2517" t="s">
        <v>1532</v>
      </c>
      <c r="AE2517" t="s">
        <v>37</v>
      </c>
      <c r="AF2517" t="s">
        <v>37</v>
      </c>
      <c r="AG2517" t="s">
        <v>37</v>
      </c>
      <c r="AH2517" t="s">
        <v>37</v>
      </c>
      <c r="AI2517" t="s">
        <v>37</v>
      </c>
    </row>
    <row r="2518" spans="1:35" ht="16.850000000000001" customHeight="1">
      <c r="A2518" s="65" t="str">
        <f>IF(L2518="","",IF(COUNTIF(Wip!K:K,L2518)=0,IF(W2518="","KGB","KBB"),IF(AND(_xlfn.IFNA(VLOOKUP(L2518,Wip!K:M,3,0),"")="Y",Q2518="MTCAPPLYCONF"),"On Hold",IF(W2518="","KGB","KBB"))))</f>
        <v>KBB</v>
      </c>
      <c r="B2518" s="65" t="str">
        <f>IF(A2518="on hold", "on hold",
 IF(A2518="KGB", "Standard Shipment",
  IF(IFERROR(IFERROR(VLOOKUP(L2518, List!D:J, 7, 0), VLOOKUP(L2518&amp;"", List!D:J, 7, 0)), 0)=0,
   IF(IFERROR(IFERROR(VLOOKUP(L2518, 'CND List'!$A:$C, 3, 0), VLOOKUP(L2518&amp;"", 'CND List'!$A:$C, 3, 0)), 0)=0,
    IF(A2518="KBB", "-", ""),
    IFERROR(VLOOKUP(L2518, 'CND List'!$A:$C, 3, 0), VLOOKUP(L2518&amp;"", 'CND List'!$A:$C, 3, 0))
   ),
   IFERROR(VLOOKUP(L2518, List!D:J, 7, 0), VLOOKUP(L2518&amp;"", List!D:J, 7, 0))
  )
 )
)</f>
        <v>-</v>
      </c>
      <c r="C2518" s="66" t="str">
        <f t="shared" si="40"/>
        <v>wait for return customer</v>
      </c>
      <c r="D2518" s="67" t="str">
        <f ca="1">IF(C2518="Local Scrap","Closed",IFERROR(IF(A2518="kgb","Closed",IF(MID(C2518,5,1)="Q","Closed",LOOKUP(TODAY()-W2518, {0,31,91,181,366}, {"0-30天","31-90天","91-180天","181-365天","365天以上"}))), LOOKUP(TODAY()-Z2518, {0,31,91,181,366}, {"0-30天","31-90天","91-180天","181-365天","365天以上"})))</f>
        <v>31-90天</v>
      </c>
      <c r="E2518" s="67" t="str" cm="1">
        <f t="array" ref="E2518">IF(A2518&lt;&gt;"kbb", "", IF(IFERROR(VALUE(V2518), 0)=MAX(INDEX(($A$2:$A$4929="kbb")*($L$2:$L$4929=L2518)*IFERROR(VALUE($V$2:$V$4929), 0), 0)), "最新", "歷史重複"))</f>
        <v>最新</v>
      </c>
      <c r="F2518" t="s">
        <v>10893</v>
      </c>
      <c r="G2518" t="s">
        <v>29</v>
      </c>
      <c r="H2518" t="s">
        <v>30</v>
      </c>
      <c r="I2518" t="s">
        <v>6154</v>
      </c>
      <c r="J2518" t="s">
        <v>10894</v>
      </c>
      <c r="K2518" t="s">
        <v>10895</v>
      </c>
      <c r="L2518" t="s">
        <v>11138</v>
      </c>
      <c r="M2518" t="s">
        <v>8291</v>
      </c>
      <c r="N2518" t="s">
        <v>1570</v>
      </c>
      <c r="O2518" t="s">
        <v>37</v>
      </c>
      <c r="P2518" t="s">
        <v>11138</v>
      </c>
      <c r="Q2518" t="s">
        <v>38</v>
      </c>
      <c r="R2518" t="s">
        <v>1881</v>
      </c>
      <c r="S2518" t="s">
        <v>11067</v>
      </c>
      <c r="T2518" t="s">
        <v>37</v>
      </c>
      <c r="U2518" t="s">
        <v>37</v>
      </c>
      <c r="V2518" t="s">
        <v>11139</v>
      </c>
      <c r="W2518" t="s">
        <v>2806</v>
      </c>
      <c r="X2518" t="s">
        <v>114</v>
      </c>
      <c r="Y2518" t="s">
        <v>11041</v>
      </c>
      <c r="Z2518" t="s">
        <v>11140</v>
      </c>
      <c r="AA2518" t="s">
        <v>44</v>
      </c>
      <c r="AB2518" t="s">
        <v>44</v>
      </c>
      <c r="AC2518" t="s">
        <v>117</v>
      </c>
      <c r="AD2518" t="s">
        <v>1532</v>
      </c>
      <c r="AE2518" t="s">
        <v>37</v>
      </c>
      <c r="AF2518" t="s">
        <v>37</v>
      </c>
      <c r="AG2518" t="s">
        <v>37</v>
      </c>
      <c r="AH2518" t="s">
        <v>37</v>
      </c>
      <c r="AI2518" t="s">
        <v>37</v>
      </c>
    </row>
    <row r="2519" spans="1:35" ht="16.850000000000001" customHeight="1">
      <c r="A2519" s="65" t="str">
        <f>IF(L2519="","",IF(COUNTIF(Wip!K:K,L2519)=0,IF(W2519="","KGB","KBB"),IF(AND(_xlfn.IFNA(VLOOKUP(L2519,Wip!K:M,3,0),"")="Y",Q2519="MTCAPPLYCONF"),"On Hold",IF(W2519="","KGB","KBB"))))</f>
        <v>KBB</v>
      </c>
      <c r="B2519" s="65" t="str">
        <f>IF(A2519="on hold", "on hold",
 IF(A2519="KGB", "Standard Shipment",
  IF(IFERROR(IFERROR(VLOOKUP(L2519, List!D:J, 7, 0), VLOOKUP(L2519&amp;"", List!D:J, 7, 0)), 0)=0,
   IF(IFERROR(IFERROR(VLOOKUP(L2519, 'CND List'!$A:$C, 3, 0), VLOOKUP(L2519&amp;"", 'CND List'!$A:$C, 3, 0)), 0)=0,
    IF(A2519="KBB", "-", ""),
    IFERROR(VLOOKUP(L2519, 'CND List'!$A:$C, 3, 0), VLOOKUP(L2519&amp;"", 'CND List'!$A:$C, 3, 0))
   ),
   IFERROR(VLOOKUP(L2519, List!D:J, 7, 0), VLOOKUP(L2519&amp;"", List!D:J, 7, 0))
  )
 )
)</f>
        <v>-</v>
      </c>
      <c r="C2519" s="66" t="str">
        <f t="shared" si="40"/>
        <v>wait for return customer</v>
      </c>
      <c r="D2519" s="67" t="str">
        <f ca="1">IF(C2519="Local Scrap","Closed",IFERROR(IF(A2519="kgb","Closed",IF(MID(C2519,5,1)="Q","Closed",LOOKUP(TODAY()-W2519, {0,31,91,181,366}, {"0-30天","31-90天","91-180天","181-365天","365天以上"}))), LOOKUP(TODAY()-Z2519, {0,31,91,181,366}, {"0-30天","31-90天","91-180天","181-365天","365天以上"})))</f>
        <v>31-90天</v>
      </c>
      <c r="E2519" s="67" t="str" cm="1">
        <f t="array" ref="E2519">IF(A2519&lt;&gt;"kbb", "", IF(IFERROR(VALUE(V2519), 0)=MAX(INDEX(($A$2:$A$4929="kbb")*($L$2:$L$4929=L2519)*IFERROR(VALUE($V$2:$V$4929), 0), 0)), "最新", "歷史重複"))</f>
        <v>最新</v>
      </c>
      <c r="F2519" t="s">
        <v>10893</v>
      </c>
      <c r="G2519" t="s">
        <v>29</v>
      </c>
      <c r="H2519" t="s">
        <v>30</v>
      </c>
      <c r="I2519" t="s">
        <v>6154</v>
      </c>
      <c r="J2519" t="s">
        <v>10894</v>
      </c>
      <c r="K2519" t="s">
        <v>10895</v>
      </c>
      <c r="L2519" t="s">
        <v>11141</v>
      </c>
      <c r="M2519" t="s">
        <v>8291</v>
      </c>
      <c r="N2519" t="s">
        <v>1570</v>
      </c>
      <c r="O2519" t="s">
        <v>37</v>
      </c>
      <c r="P2519" t="s">
        <v>11141</v>
      </c>
      <c r="Q2519" t="s">
        <v>38</v>
      </c>
      <c r="R2519" t="s">
        <v>1881</v>
      </c>
      <c r="S2519" t="s">
        <v>10930</v>
      </c>
      <c r="T2519" t="s">
        <v>37</v>
      </c>
      <c r="U2519" t="s">
        <v>37</v>
      </c>
      <c r="V2519" t="s">
        <v>11142</v>
      </c>
      <c r="W2519" t="s">
        <v>2806</v>
      </c>
      <c r="X2519" t="s">
        <v>114</v>
      </c>
      <c r="Y2519" t="s">
        <v>11041</v>
      </c>
      <c r="Z2519" t="s">
        <v>11143</v>
      </c>
      <c r="AA2519" t="s">
        <v>44</v>
      </c>
      <c r="AB2519" t="s">
        <v>44</v>
      </c>
      <c r="AC2519" t="s">
        <v>117</v>
      </c>
      <c r="AD2519" t="s">
        <v>1532</v>
      </c>
      <c r="AE2519" t="s">
        <v>37</v>
      </c>
      <c r="AF2519" t="s">
        <v>37</v>
      </c>
      <c r="AG2519" t="s">
        <v>37</v>
      </c>
      <c r="AH2519" t="s">
        <v>37</v>
      </c>
      <c r="AI2519" t="s">
        <v>37</v>
      </c>
    </row>
    <row r="2520" spans="1:35" ht="16.850000000000001" customHeight="1">
      <c r="A2520" s="65" t="str">
        <f>IF(L2520="","",IF(COUNTIF(Wip!K:K,L2520)=0,IF(W2520="","KGB","KBB"),IF(AND(_xlfn.IFNA(VLOOKUP(L2520,Wip!K:M,3,0),"")="Y",Q2520="MTCAPPLYCONF"),"On Hold",IF(W2520="","KGB","KBB"))))</f>
        <v>KGB</v>
      </c>
      <c r="B2520" s="65" t="str">
        <f>IF(A2520="on hold", "on hold",
 IF(A2520="KGB", "Standard Shipment",
  IF(IFERROR(IFERROR(VLOOKUP(L2520, List!D:J, 7, 0), VLOOKUP(L2520&amp;"", List!D:J, 7, 0)), 0)=0,
   IF(IFERROR(IFERROR(VLOOKUP(L2520, 'CND List'!$A:$C, 3, 0), VLOOKUP(L2520&amp;"", 'CND List'!$A:$C, 3, 0)), 0)=0,
    IF(A2520="KBB", "-", ""),
    IFERROR(VLOOKUP(L2520, 'CND List'!$A:$C, 3, 0), VLOOKUP(L2520&amp;"", 'CND List'!$A:$C, 3, 0))
   ),
   IFERROR(VLOOKUP(L2520, List!D:J, 7, 0), VLOOKUP(L2520&amp;"", List!D:J, 7, 0))
  )
 )
)</f>
        <v>Standard Shipment</v>
      </c>
      <c r="C2520" s="66" t="str">
        <f t="shared" si="40"/>
        <v>Standard Shipment</v>
      </c>
      <c r="D2520" s="67" t="str">
        <f ca="1">IF(C2520="Local Scrap","Closed",IFERROR(IF(A2520="kgb","Closed",IF(MID(C2520,5,1)="Q","Closed",LOOKUP(TODAY()-W2520, {0,31,91,181,366}, {"0-30天","31-90天","91-180天","181-365天","365天以上"}))), LOOKUP(TODAY()-Z2520, {0,31,91,181,366}, {"0-30天","31-90天","91-180天","181-365天","365天以上"})))</f>
        <v>Closed</v>
      </c>
      <c r="E2520" s="67" t="str" cm="1">
        <f t="array" ref="E2520">IF(A2520&lt;&gt;"kbb", "", IF(IFERROR(VALUE(V2520), 0)=MAX(INDEX(($A$2:$A$4929="kbb")*($L$2:$L$4929=L2520)*IFERROR(VALUE($V$2:$V$4929), 0), 0)), "最新", "歷史重複"))</f>
        <v/>
      </c>
      <c r="F2520" t="s">
        <v>10893</v>
      </c>
      <c r="G2520" t="s">
        <v>29</v>
      </c>
      <c r="H2520" t="s">
        <v>30</v>
      </c>
      <c r="I2520" t="s">
        <v>6154</v>
      </c>
      <c r="J2520" t="s">
        <v>10894</v>
      </c>
      <c r="K2520" t="s">
        <v>10895</v>
      </c>
      <c r="L2520" t="s">
        <v>11144</v>
      </c>
      <c r="M2520" t="s">
        <v>8810</v>
      </c>
      <c r="N2520" t="s">
        <v>8811</v>
      </c>
      <c r="O2520" t="s">
        <v>37</v>
      </c>
      <c r="P2520" t="s">
        <v>11145</v>
      </c>
      <c r="Q2520" t="s">
        <v>38</v>
      </c>
      <c r="R2520" t="s">
        <v>1881</v>
      </c>
      <c r="S2520" t="s">
        <v>10930</v>
      </c>
      <c r="T2520" t="s">
        <v>11146</v>
      </c>
      <c r="U2520" t="s">
        <v>10932</v>
      </c>
      <c r="V2520" t="s">
        <v>10932</v>
      </c>
      <c r="W2520" t="s">
        <v>37</v>
      </c>
      <c r="X2520" t="s">
        <v>37</v>
      </c>
      <c r="Y2520" t="s">
        <v>37</v>
      </c>
      <c r="Z2520" t="s">
        <v>11147</v>
      </c>
      <c r="AA2520" t="s">
        <v>44</v>
      </c>
      <c r="AB2520" t="s">
        <v>44</v>
      </c>
      <c r="AC2520" t="s">
        <v>45</v>
      </c>
      <c r="AD2520" t="s">
        <v>1847</v>
      </c>
      <c r="AE2520" t="s">
        <v>10952</v>
      </c>
      <c r="AF2520" t="s">
        <v>4994</v>
      </c>
      <c r="AG2520">
        <v>622564</v>
      </c>
      <c r="AH2520">
        <v>5.0999999999999996</v>
      </c>
      <c r="AI2520">
        <v>5.0999999999999996</v>
      </c>
    </row>
    <row r="2521" spans="1:35" ht="16.850000000000001" customHeight="1">
      <c r="A2521" s="65" t="str">
        <f>IF(L2521="","",IF(COUNTIF(Wip!K:K,L2521)=0,IF(W2521="","KGB","KBB"),IF(AND(_xlfn.IFNA(VLOOKUP(L2521,Wip!K:M,3,0),"")="Y",Q2521="MTCAPPLYCONF"),"On Hold",IF(W2521="","KGB","KBB"))))</f>
        <v>KGB</v>
      </c>
      <c r="B2521" s="65" t="str">
        <f>IF(A2521="on hold", "on hold",
 IF(A2521="KGB", "Standard Shipment",
  IF(IFERROR(IFERROR(VLOOKUP(L2521, List!D:J, 7, 0), VLOOKUP(L2521&amp;"", List!D:J, 7, 0)), 0)=0,
   IF(IFERROR(IFERROR(VLOOKUP(L2521, 'CND List'!$A:$C, 3, 0), VLOOKUP(L2521&amp;"", 'CND List'!$A:$C, 3, 0)), 0)=0,
    IF(A2521="KBB", "-", ""),
    IFERROR(VLOOKUP(L2521, 'CND List'!$A:$C, 3, 0), VLOOKUP(L2521&amp;"", 'CND List'!$A:$C, 3, 0))
   ),
   IFERROR(VLOOKUP(L2521, List!D:J, 7, 0), VLOOKUP(L2521&amp;"", List!D:J, 7, 0))
  )
 )
)</f>
        <v>Standard Shipment</v>
      </c>
      <c r="C2521" s="66" t="str">
        <f t="shared" si="40"/>
        <v>Standard Shipment</v>
      </c>
      <c r="D2521" s="67" t="str">
        <f ca="1">IF(C2521="Local Scrap","Closed",IFERROR(IF(A2521="kgb","Closed",IF(MID(C2521,5,1)="Q","Closed",LOOKUP(TODAY()-W2521, {0,31,91,181,366}, {"0-30天","31-90天","91-180天","181-365天","365天以上"}))), LOOKUP(TODAY()-Z2521, {0,31,91,181,366}, {"0-30天","31-90天","91-180天","181-365天","365天以上"})))</f>
        <v>Closed</v>
      </c>
      <c r="E2521" s="67" t="str" cm="1">
        <f t="array" ref="E2521">IF(A2521&lt;&gt;"kbb", "", IF(IFERROR(VALUE(V2521), 0)=MAX(INDEX(($A$2:$A$4929="kbb")*($L$2:$L$4929=L2521)*IFERROR(VALUE($V$2:$V$4929), 0), 0)), "最新", "歷史重複"))</f>
        <v/>
      </c>
      <c r="F2521" t="s">
        <v>10893</v>
      </c>
      <c r="G2521" t="s">
        <v>29</v>
      </c>
      <c r="H2521" t="s">
        <v>30</v>
      </c>
      <c r="I2521" t="s">
        <v>6154</v>
      </c>
      <c r="J2521" t="s">
        <v>10894</v>
      </c>
      <c r="K2521" t="s">
        <v>10895</v>
      </c>
      <c r="L2521" t="s">
        <v>11148</v>
      </c>
      <c r="M2521" t="s">
        <v>10091</v>
      </c>
      <c r="N2521" t="s">
        <v>1671</v>
      </c>
      <c r="O2521" t="s">
        <v>37</v>
      </c>
      <c r="P2521" t="s">
        <v>11148</v>
      </c>
      <c r="Q2521" t="s">
        <v>38</v>
      </c>
      <c r="R2521" t="s">
        <v>1881</v>
      </c>
      <c r="S2521" t="s">
        <v>10930</v>
      </c>
      <c r="T2521" t="s">
        <v>11149</v>
      </c>
      <c r="U2521" t="s">
        <v>10932</v>
      </c>
      <c r="V2521" t="s">
        <v>10932</v>
      </c>
      <c r="W2521" t="s">
        <v>37</v>
      </c>
      <c r="X2521" t="s">
        <v>37</v>
      </c>
      <c r="Y2521" t="s">
        <v>37</v>
      </c>
      <c r="Z2521" t="s">
        <v>11150</v>
      </c>
      <c r="AA2521" t="s">
        <v>44</v>
      </c>
      <c r="AB2521" t="s">
        <v>44</v>
      </c>
      <c r="AC2521" t="s">
        <v>45</v>
      </c>
      <c r="AD2521" t="s">
        <v>1539</v>
      </c>
      <c r="AE2521" t="s">
        <v>10884</v>
      </c>
      <c r="AF2521" t="s">
        <v>2526</v>
      </c>
      <c r="AG2521">
        <v>622564</v>
      </c>
      <c r="AH2521">
        <v>2.5</v>
      </c>
      <c r="AI2521">
        <v>2.5</v>
      </c>
    </row>
    <row r="2522" spans="1:35" ht="16.850000000000001" customHeight="1">
      <c r="A2522" s="65" t="str">
        <f>IF(L2522="","",IF(COUNTIF(Wip!K:K,L2522)=0,IF(W2522="","KGB","KBB"),IF(AND(_xlfn.IFNA(VLOOKUP(L2522,Wip!K:M,3,0),"")="Y",Q2522="MTCAPPLYCONF"),"On Hold",IF(W2522="","KGB","KBB"))))</f>
        <v>On Hold</v>
      </c>
      <c r="B2522" s="65" t="str">
        <f>IF(A2522="on hold", "on hold",
 IF(A2522="KGB", "Standard Shipment",
  IF(IFERROR(IFERROR(VLOOKUP(L2522, List!D:J, 7, 0), VLOOKUP(L2522&amp;"", List!D:J, 7, 0)), 0)=0,
   IF(IFERROR(IFERROR(VLOOKUP(L2522, 'CND List'!$A:$C, 3, 0), VLOOKUP(L2522&amp;"", 'CND List'!$A:$C, 3, 0)), 0)=0,
    IF(A2522="KBB", "-", ""),
    IFERROR(VLOOKUP(L2522, 'CND List'!$A:$C, 3, 0), VLOOKUP(L2522&amp;"", 'CND List'!$A:$C, 3, 0))
   ),
   IFERROR(VLOOKUP(L2522, List!D:J, 7, 0), VLOOKUP(L2522&amp;"", List!D:J, 7, 0))
  )
 )
)</f>
        <v>on hold</v>
      </c>
      <c r="C2522" s="66" t="str">
        <f t="shared" si="40"/>
        <v>on hold</v>
      </c>
      <c r="D2522" s="67" t="str">
        <f ca="1">IF(C2522="Local Scrap","Closed",IFERROR(IF(A2522="kgb","Closed",IF(MID(C2522,5,1)="Q","Closed",LOOKUP(TODAY()-W2522, {0,31,91,181,366}, {"0-30天","31-90天","91-180天","181-365天","365天以上"}))), LOOKUP(TODAY()-Z2522, {0,31,91,181,366}, {"0-30天","31-90天","91-180天","181-365天","365天以上"})))</f>
        <v>31-90天</v>
      </c>
      <c r="E2522" s="67" t="str" cm="1">
        <f t="array" ref="E2522">IF(A2522&lt;&gt;"kbb", "", IF(IFERROR(VALUE(V2522), 0)=MAX(INDEX(($A$2:$A$4929="kbb")*($L$2:$L$4929=L2522)*IFERROR(VALUE($V$2:$V$4929), 0), 0)), "最新", "歷史重複"))</f>
        <v/>
      </c>
      <c r="F2522" t="s">
        <v>10893</v>
      </c>
      <c r="G2522" t="s">
        <v>29</v>
      </c>
      <c r="H2522" t="s">
        <v>30</v>
      </c>
      <c r="I2522" t="s">
        <v>6154</v>
      </c>
      <c r="J2522" t="s">
        <v>10894</v>
      </c>
      <c r="K2522" t="s">
        <v>10895</v>
      </c>
      <c r="L2522" t="s">
        <v>11151</v>
      </c>
      <c r="M2522" t="s">
        <v>8810</v>
      </c>
      <c r="N2522" t="s">
        <v>8811</v>
      </c>
      <c r="O2522" t="s">
        <v>37</v>
      </c>
      <c r="P2522" t="s">
        <v>11151</v>
      </c>
      <c r="Q2522" t="s">
        <v>2309</v>
      </c>
      <c r="R2522" t="s">
        <v>1881</v>
      </c>
      <c r="S2522" t="s">
        <v>10987</v>
      </c>
      <c r="T2522" t="s">
        <v>37</v>
      </c>
      <c r="U2522" t="s">
        <v>37</v>
      </c>
      <c r="V2522" t="s">
        <v>37</v>
      </c>
      <c r="W2522" t="s">
        <v>37</v>
      </c>
      <c r="X2522" t="s">
        <v>37</v>
      </c>
      <c r="Y2522" t="s">
        <v>37</v>
      </c>
      <c r="Z2522" t="s">
        <v>11152</v>
      </c>
      <c r="AA2522" t="s">
        <v>44</v>
      </c>
      <c r="AB2522" t="s">
        <v>44</v>
      </c>
      <c r="AC2522" t="s">
        <v>45</v>
      </c>
      <c r="AD2522" t="s">
        <v>1847</v>
      </c>
      <c r="AE2522" t="s">
        <v>37</v>
      </c>
      <c r="AF2522" t="s">
        <v>37</v>
      </c>
      <c r="AG2522" t="s">
        <v>37</v>
      </c>
      <c r="AH2522" t="s">
        <v>37</v>
      </c>
      <c r="AI2522" t="s">
        <v>37</v>
      </c>
    </row>
    <row r="2523" spans="1:35" ht="16.850000000000001" customHeight="1">
      <c r="A2523" s="65" t="str">
        <f>IF(L2523="","",IF(COUNTIF(Wip!K:K,L2523)=0,IF(W2523="","KGB","KBB"),IF(AND(_xlfn.IFNA(VLOOKUP(L2523,Wip!K:M,3,0),"")="Y",Q2523="MTCAPPLYCONF"),"On Hold",IF(W2523="","KGB","KBB"))))</f>
        <v>KBB</v>
      </c>
      <c r="B2523" s="65" t="str">
        <f>IF(A2523="on hold", "on hold",
 IF(A2523="KGB", "Standard Shipment",
  IF(IFERROR(IFERROR(VLOOKUP(L2523, List!D:J, 7, 0), VLOOKUP(L2523&amp;"", List!D:J, 7, 0)), 0)=0,
   IF(IFERROR(IFERROR(VLOOKUP(L2523, 'CND List'!$A:$C, 3, 0), VLOOKUP(L2523&amp;"", 'CND List'!$A:$C, 3, 0)), 0)=0,
    IF(A2523="KBB", "-", ""),
    IFERROR(VLOOKUP(L2523, 'CND List'!$A:$C, 3, 0), VLOOKUP(L2523&amp;"", 'CND List'!$A:$C, 3, 0))
   ),
   IFERROR(VLOOKUP(L2523, List!D:J, 7, 0), VLOOKUP(L2523&amp;"", List!D:J, 7, 0))
  )
 )
)</f>
        <v>-</v>
      </c>
      <c r="C2523" s="66" t="str">
        <f t="shared" si="40"/>
        <v>wait for return customer</v>
      </c>
      <c r="D2523" s="67" t="str">
        <f ca="1">IF(C2523="Local Scrap","Closed",IFERROR(IF(A2523="kgb","Closed",IF(MID(C2523,5,1)="Q","Closed",LOOKUP(TODAY()-W2523, {0,31,91,181,366}, {"0-30天","31-90天","91-180天","181-365天","365天以上"}))), LOOKUP(TODAY()-Z2523, {0,31,91,181,366}, {"0-30天","31-90天","91-180天","181-365天","365天以上"})))</f>
        <v>31-90天</v>
      </c>
      <c r="E2523" s="67" t="str" cm="1">
        <f t="array" ref="E2523">IF(A2523&lt;&gt;"kbb", "", IF(IFERROR(VALUE(V2523), 0)=MAX(INDEX(($A$2:$A$4929="kbb")*($L$2:$L$4929=L2523)*IFERROR(VALUE($V$2:$V$4929), 0), 0)), "最新", "歷史重複"))</f>
        <v>最新</v>
      </c>
      <c r="F2523" t="s">
        <v>10893</v>
      </c>
      <c r="G2523" t="s">
        <v>29</v>
      </c>
      <c r="H2523" t="s">
        <v>30</v>
      </c>
      <c r="I2523" t="s">
        <v>6154</v>
      </c>
      <c r="J2523" t="s">
        <v>10894</v>
      </c>
      <c r="K2523" t="s">
        <v>10895</v>
      </c>
      <c r="L2523" t="s">
        <v>11153</v>
      </c>
      <c r="M2523" t="s">
        <v>8291</v>
      </c>
      <c r="N2523" t="s">
        <v>1570</v>
      </c>
      <c r="O2523" t="s">
        <v>37</v>
      </c>
      <c r="P2523" t="s">
        <v>11153</v>
      </c>
      <c r="Q2523" t="s">
        <v>38</v>
      </c>
      <c r="R2523" t="s">
        <v>1881</v>
      </c>
      <c r="S2523" t="s">
        <v>10987</v>
      </c>
      <c r="T2523" t="s">
        <v>37</v>
      </c>
      <c r="U2523" t="s">
        <v>37</v>
      </c>
      <c r="V2523" t="s">
        <v>11154</v>
      </c>
      <c r="W2523" t="s">
        <v>2806</v>
      </c>
      <c r="X2523" t="s">
        <v>114</v>
      </c>
      <c r="Y2523" t="s">
        <v>11041</v>
      </c>
      <c r="Z2523" t="s">
        <v>11155</v>
      </c>
      <c r="AA2523" t="s">
        <v>44</v>
      </c>
      <c r="AB2523" t="s">
        <v>44</v>
      </c>
      <c r="AC2523" t="s">
        <v>117</v>
      </c>
      <c r="AD2523" t="s">
        <v>1532</v>
      </c>
      <c r="AE2523" t="s">
        <v>37</v>
      </c>
      <c r="AF2523" t="s">
        <v>37</v>
      </c>
      <c r="AG2523" t="s">
        <v>37</v>
      </c>
      <c r="AH2523" t="s">
        <v>37</v>
      </c>
      <c r="AI2523" t="s">
        <v>37</v>
      </c>
    </row>
    <row r="2524" spans="1:35" ht="16.850000000000001" customHeight="1">
      <c r="A2524" s="65" t="str">
        <f>IF(L2524="","",IF(COUNTIF(Wip!K:K,L2524)=0,IF(W2524="","KGB","KBB"),IF(AND(_xlfn.IFNA(VLOOKUP(L2524,Wip!K:M,3,0),"")="Y",Q2524="MTCAPPLYCONF"),"On Hold",IF(W2524="","KGB","KBB"))))</f>
        <v>KGB</v>
      </c>
      <c r="B2524" s="65" t="str">
        <f>IF(A2524="on hold", "on hold",
 IF(A2524="KGB", "Standard Shipment",
  IF(IFERROR(IFERROR(VLOOKUP(L2524, List!D:J, 7, 0), VLOOKUP(L2524&amp;"", List!D:J, 7, 0)), 0)=0,
   IF(IFERROR(IFERROR(VLOOKUP(L2524, 'CND List'!$A:$C, 3, 0), VLOOKUP(L2524&amp;"", 'CND List'!$A:$C, 3, 0)), 0)=0,
    IF(A2524="KBB", "-", ""),
    IFERROR(VLOOKUP(L2524, 'CND List'!$A:$C, 3, 0), VLOOKUP(L2524&amp;"", 'CND List'!$A:$C, 3, 0))
   ),
   IFERROR(VLOOKUP(L2524, List!D:J, 7, 0), VLOOKUP(L2524&amp;"", List!D:J, 7, 0))
  )
 )
)</f>
        <v>Standard Shipment</v>
      </c>
      <c r="C2524" s="66" t="str">
        <f t="shared" si="40"/>
        <v>Standard Shipment</v>
      </c>
      <c r="D2524" s="67" t="str">
        <f ca="1">IF(C2524="Local Scrap","Closed",IFERROR(IF(A2524="kgb","Closed",IF(MID(C2524,5,1)="Q","Closed",LOOKUP(TODAY()-W2524, {0,31,91,181,366}, {"0-30天","31-90天","91-180天","181-365天","365天以上"}))), LOOKUP(TODAY()-Z2524, {0,31,91,181,366}, {"0-30天","31-90天","91-180天","181-365天","365天以上"})))</f>
        <v>Closed</v>
      </c>
      <c r="E2524" s="67" t="str" cm="1">
        <f t="array" ref="E2524">IF(A2524&lt;&gt;"kbb", "", IF(IFERROR(VALUE(V2524), 0)=MAX(INDEX(($A$2:$A$4929="kbb")*($L$2:$L$4929=L2524)*IFERROR(VALUE($V$2:$V$4929), 0), 0)), "最新", "歷史重複"))</f>
        <v/>
      </c>
      <c r="F2524" t="s">
        <v>10893</v>
      </c>
      <c r="G2524" t="s">
        <v>29</v>
      </c>
      <c r="H2524" t="s">
        <v>30</v>
      </c>
      <c r="I2524" t="s">
        <v>6154</v>
      </c>
      <c r="J2524" t="s">
        <v>10894</v>
      </c>
      <c r="K2524" t="s">
        <v>10895</v>
      </c>
      <c r="L2524" t="s">
        <v>11156</v>
      </c>
      <c r="M2524" t="s">
        <v>8291</v>
      </c>
      <c r="N2524" t="s">
        <v>1570</v>
      </c>
      <c r="O2524" t="s">
        <v>37</v>
      </c>
      <c r="P2524" t="s">
        <v>11157</v>
      </c>
      <c r="Q2524" t="s">
        <v>38</v>
      </c>
      <c r="R2524" t="s">
        <v>1881</v>
      </c>
      <c r="S2524" t="s">
        <v>10987</v>
      </c>
      <c r="T2524" t="s">
        <v>11158</v>
      </c>
      <c r="U2524" t="s">
        <v>10932</v>
      </c>
      <c r="V2524" t="s">
        <v>10932</v>
      </c>
      <c r="W2524" t="s">
        <v>37</v>
      </c>
      <c r="X2524" t="s">
        <v>37</v>
      </c>
      <c r="Y2524" t="s">
        <v>37</v>
      </c>
      <c r="Z2524" t="s">
        <v>11159</v>
      </c>
      <c r="AA2524" t="s">
        <v>44</v>
      </c>
      <c r="AB2524" t="s">
        <v>44</v>
      </c>
      <c r="AC2524" t="s">
        <v>45</v>
      </c>
      <c r="AD2524" t="s">
        <v>1532</v>
      </c>
      <c r="AE2524" t="s">
        <v>10884</v>
      </c>
      <c r="AF2524" t="s">
        <v>2220</v>
      </c>
      <c r="AG2524">
        <v>622564</v>
      </c>
      <c r="AH2524">
        <v>6.3</v>
      </c>
      <c r="AI2524">
        <v>6.3</v>
      </c>
    </row>
    <row r="2525" spans="1:35" ht="16.850000000000001" customHeight="1">
      <c r="A2525" s="65" t="str">
        <f>IF(L2525="","",IF(COUNTIF(Wip!K:K,L2525)=0,IF(W2525="","KGB","KBB"),IF(AND(_xlfn.IFNA(VLOOKUP(L2525,Wip!K:M,3,0),"")="Y",Q2525="MTCAPPLYCONF"),"On Hold",IF(W2525="","KGB","KBB"))))</f>
        <v>On Hold</v>
      </c>
      <c r="B2525" s="65" t="str">
        <f>IF(A2525="on hold", "on hold",
 IF(A2525="KGB", "Standard Shipment",
  IF(IFERROR(IFERROR(VLOOKUP(L2525, List!D:J, 7, 0), VLOOKUP(L2525&amp;"", List!D:J, 7, 0)), 0)=0,
   IF(IFERROR(IFERROR(VLOOKUP(L2525, 'CND List'!$A:$C, 3, 0), VLOOKUP(L2525&amp;"", 'CND List'!$A:$C, 3, 0)), 0)=0,
    IF(A2525="KBB", "-", ""),
    IFERROR(VLOOKUP(L2525, 'CND List'!$A:$C, 3, 0), VLOOKUP(L2525&amp;"", 'CND List'!$A:$C, 3, 0))
   ),
   IFERROR(VLOOKUP(L2525, List!D:J, 7, 0), VLOOKUP(L2525&amp;"", List!D:J, 7, 0))
  )
 )
)</f>
        <v>on hold</v>
      </c>
      <c r="C2525" s="66" t="str">
        <f t="shared" si="40"/>
        <v>on hold</v>
      </c>
      <c r="D2525" s="67" t="str">
        <f ca="1">IF(C2525="Local Scrap","Closed",IFERROR(IF(A2525="kgb","Closed",IF(MID(C2525,5,1)="Q","Closed",LOOKUP(TODAY()-W2525, {0,31,91,181,366}, {"0-30天","31-90天","91-180天","181-365天","365天以上"}))), LOOKUP(TODAY()-Z2525, {0,31,91,181,366}, {"0-30天","31-90天","91-180天","181-365天","365天以上"})))</f>
        <v>31-90天</v>
      </c>
      <c r="E2525" s="67" t="str" cm="1">
        <f t="array" ref="E2525">IF(A2525&lt;&gt;"kbb", "", IF(IFERROR(VALUE(V2525), 0)=MAX(INDEX(($A$2:$A$4929="kbb")*($L$2:$L$4929=L2525)*IFERROR(VALUE($V$2:$V$4929), 0), 0)), "最新", "歷史重複"))</f>
        <v/>
      </c>
      <c r="F2525" t="s">
        <v>10893</v>
      </c>
      <c r="G2525" t="s">
        <v>29</v>
      </c>
      <c r="H2525" t="s">
        <v>30</v>
      </c>
      <c r="I2525" t="s">
        <v>6154</v>
      </c>
      <c r="J2525" t="s">
        <v>10894</v>
      </c>
      <c r="K2525" t="s">
        <v>10895</v>
      </c>
      <c r="L2525" t="s">
        <v>11160</v>
      </c>
      <c r="M2525" t="s">
        <v>8291</v>
      </c>
      <c r="N2525" t="s">
        <v>1570</v>
      </c>
      <c r="O2525" t="s">
        <v>37</v>
      </c>
      <c r="P2525" t="s">
        <v>11160</v>
      </c>
      <c r="Q2525" t="s">
        <v>2309</v>
      </c>
      <c r="R2525" t="s">
        <v>1881</v>
      </c>
      <c r="S2525" t="s">
        <v>10987</v>
      </c>
      <c r="T2525" t="s">
        <v>37</v>
      </c>
      <c r="U2525" t="s">
        <v>37</v>
      </c>
      <c r="V2525" t="s">
        <v>37</v>
      </c>
      <c r="W2525" t="s">
        <v>37</v>
      </c>
      <c r="X2525" t="s">
        <v>37</v>
      </c>
      <c r="Y2525" t="s">
        <v>37</v>
      </c>
      <c r="Z2525" t="s">
        <v>11161</v>
      </c>
      <c r="AA2525" t="s">
        <v>44</v>
      </c>
      <c r="AB2525" t="s">
        <v>44</v>
      </c>
      <c r="AC2525" t="s">
        <v>45</v>
      </c>
      <c r="AD2525" t="s">
        <v>1532</v>
      </c>
      <c r="AE2525" t="s">
        <v>37</v>
      </c>
      <c r="AF2525" t="s">
        <v>37</v>
      </c>
      <c r="AG2525" t="s">
        <v>37</v>
      </c>
      <c r="AH2525" t="s">
        <v>37</v>
      </c>
      <c r="AI2525" t="s">
        <v>37</v>
      </c>
    </row>
    <row r="2526" spans="1:35" ht="16.850000000000001" customHeight="1">
      <c r="A2526" s="65" t="str">
        <f>IF(L2526="","",IF(COUNTIF(Wip!K:K,L2526)=0,IF(W2526="","KGB","KBB"),IF(AND(_xlfn.IFNA(VLOOKUP(L2526,Wip!K:M,3,0),"")="Y",Q2526="MTCAPPLYCONF"),"On Hold",IF(W2526="","KGB","KBB"))))</f>
        <v>On Hold</v>
      </c>
      <c r="B2526" s="65" t="str">
        <f>IF(A2526="on hold", "on hold",
 IF(A2526="KGB", "Standard Shipment",
  IF(IFERROR(IFERROR(VLOOKUP(L2526, List!D:J, 7, 0), VLOOKUP(L2526&amp;"", List!D:J, 7, 0)), 0)=0,
   IF(IFERROR(IFERROR(VLOOKUP(L2526, 'CND List'!$A:$C, 3, 0), VLOOKUP(L2526&amp;"", 'CND List'!$A:$C, 3, 0)), 0)=0,
    IF(A2526="KBB", "-", ""),
    IFERROR(VLOOKUP(L2526, 'CND List'!$A:$C, 3, 0), VLOOKUP(L2526&amp;"", 'CND List'!$A:$C, 3, 0))
   ),
   IFERROR(VLOOKUP(L2526, List!D:J, 7, 0), VLOOKUP(L2526&amp;"", List!D:J, 7, 0))
  )
 )
)</f>
        <v>on hold</v>
      </c>
      <c r="C2526" s="66" t="str">
        <f t="shared" si="40"/>
        <v>on hold</v>
      </c>
      <c r="D2526" s="67" t="str">
        <f ca="1">IF(C2526="Local Scrap","Closed",IFERROR(IF(A2526="kgb","Closed",IF(MID(C2526,5,1)="Q","Closed",LOOKUP(TODAY()-W2526, {0,31,91,181,366}, {"0-30天","31-90天","91-180天","181-365天","365天以上"}))), LOOKUP(TODAY()-Z2526, {0,31,91,181,366}, {"0-30天","31-90天","91-180天","181-365天","365天以上"})))</f>
        <v>31-90天</v>
      </c>
      <c r="E2526" s="67" t="str" cm="1">
        <f t="array" ref="E2526">IF(A2526&lt;&gt;"kbb", "", IF(IFERROR(VALUE(V2526), 0)=MAX(INDEX(($A$2:$A$4929="kbb")*($L$2:$L$4929=L2526)*IFERROR(VALUE($V$2:$V$4929), 0), 0)), "最新", "歷史重複"))</f>
        <v/>
      </c>
      <c r="F2526" t="s">
        <v>10893</v>
      </c>
      <c r="G2526" t="s">
        <v>29</v>
      </c>
      <c r="H2526" t="s">
        <v>30</v>
      </c>
      <c r="I2526" t="s">
        <v>6154</v>
      </c>
      <c r="J2526" t="s">
        <v>10894</v>
      </c>
      <c r="K2526" t="s">
        <v>10895</v>
      </c>
      <c r="L2526" t="s">
        <v>11162</v>
      </c>
      <c r="M2526" t="s">
        <v>8291</v>
      </c>
      <c r="N2526" t="s">
        <v>1570</v>
      </c>
      <c r="O2526" t="s">
        <v>37</v>
      </c>
      <c r="P2526" t="s">
        <v>11162</v>
      </c>
      <c r="Q2526" t="s">
        <v>2309</v>
      </c>
      <c r="R2526" t="s">
        <v>1881</v>
      </c>
      <c r="S2526" t="s">
        <v>10987</v>
      </c>
      <c r="T2526" t="s">
        <v>37</v>
      </c>
      <c r="U2526" t="s">
        <v>37</v>
      </c>
      <c r="V2526" t="s">
        <v>37</v>
      </c>
      <c r="W2526" t="s">
        <v>37</v>
      </c>
      <c r="X2526" t="s">
        <v>37</v>
      </c>
      <c r="Y2526" t="s">
        <v>37</v>
      </c>
      <c r="Z2526" t="s">
        <v>11163</v>
      </c>
      <c r="AA2526" t="s">
        <v>44</v>
      </c>
      <c r="AB2526" t="s">
        <v>44</v>
      </c>
      <c r="AC2526" t="s">
        <v>45</v>
      </c>
      <c r="AD2526" t="s">
        <v>1532</v>
      </c>
      <c r="AE2526" t="s">
        <v>37</v>
      </c>
      <c r="AF2526" t="s">
        <v>37</v>
      </c>
      <c r="AG2526" t="s">
        <v>37</v>
      </c>
      <c r="AH2526" t="s">
        <v>37</v>
      </c>
      <c r="AI2526" t="s">
        <v>37</v>
      </c>
    </row>
    <row r="2527" spans="1:35" ht="16.850000000000001" customHeight="1">
      <c r="A2527" s="65" t="str">
        <f>IF(L2527="","",IF(COUNTIF(Wip!K:K,L2527)=0,IF(W2527="","KGB","KBB"),IF(AND(_xlfn.IFNA(VLOOKUP(L2527,Wip!K:M,3,0),"")="Y",Q2527="MTCAPPLYCONF"),"On Hold",IF(W2527="","KGB","KBB"))))</f>
        <v>On Hold</v>
      </c>
      <c r="B2527" s="65" t="str">
        <f>IF(A2527="on hold", "on hold",
 IF(A2527="KGB", "Standard Shipment",
  IF(IFERROR(IFERROR(VLOOKUP(L2527, List!D:J, 7, 0), VLOOKUP(L2527&amp;"", List!D:J, 7, 0)), 0)=0,
   IF(IFERROR(IFERROR(VLOOKUP(L2527, 'CND List'!$A:$C, 3, 0), VLOOKUP(L2527&amp;"", 'CND List'!$A:$C, 3, 0)), 0)=0,
    IF(A2527="KBB", "-", ""),
    IFERROR(VLOOKUP(L2527, 'CND List'!$A:$C, 3, 0), VLOOKUP(L2527&amp;"", 'CND List'!$A:$C, 3, 0))
   ),
   IFERROR(VLOOKUP(L2527, List!D:J, 7, 0), VLOOKUP(L2527&amp;"", List!D:J, 7, 0))
  )
 )
)</f>
        <v>on hold</v>
      </c>
      <c r="C2527" s="66" t="str">
        <f t="shared" si="40"/>
        <v>on hold</v>
      </c>
      <c r="D2527" s="67" t="str">
        <f ca="1">IF(C2527="Local Scrap","Closed",IFERROR(IF(A2527="kgb","Closed",IF(MID(C2527,5,1)="Q","Closed",LOOKUP(TODAY()-W2527, {0,31,91,181,366}, {"0-30天","31-90天","91-180天","181-365天","365天以上"}))), LOOKUP(TODAY()-Z2527, {0,31,91,181,366}, {"0-30天","31-90天","91-180天","181-365天","365天以上"})))</f>
        <v>31-90天</v>
      </c>
      <c r="E2527" s="67" t="str" cm="1">
        <f t="array" ref="E2527">IF(A2527&lt;&gt;"kbb", "", IF(IFERROR(VALUE(V2527), 0)=MAX(INDEX(($A$2:$A$4929="kbb")*($L$2:$L$4929=L2527)*IFERROR(VALUE($V$2:$V$4929), 0), 0)), "最新", "歷史重複"))</f>
        <v/>
      </c>
      <c r="F2527" t="s">
        <v>10893</v>
      </c>
      <c r="G2527" t="s">
        <v>29</v>
      </c>
      <c r="H2527" t="s">
        <v>30</v>
      </c>
      <c r="I2527" t="s">
        <v>6154</v>
      </c>
      <c r="J2527" t="s">
        <v>10894</v>
      </c>
      <c r="K2527" t="s">
        <v>10895</v>
      </c>
      <c r="L2527" t="s">
        <v>11164</v>
      </c>
      <c r="M2527" t="s">
        <v>8291</v>
      </c>
      <c r="N2527" t="s">
        <v>1570</v>
      </c>
      <c r="O2527" t="s">
        <v>37</v>
      </c>
      <c r="P2527" t="s">
        <v>11164</v>
      </c>
      <c r="Q2527" t="s">
        <v>2309</v>
      </c>
      <c r="R2527" t="s">
        <v>1881</v>
      </c>
      <c r="S2527" t="s">
        <v>10987</v>
      </c>
      <c r="T2527" t="s">
        <v>37</v>
      </c>
      <c r="U2527" t="s">
        <v>37</v>
      </c>
      <c r="V2527" t="s">
        <v>37</v>
      </c>
      <c r="W2527" t="s">
        <v>37</v>
      </c>
      <c r="X2527" t="s">
        <v>37</v>
      </c>
      <c r="Y2527" t="s">
        <v>37</v>
      </c>
      <c r="Z2527" t="s">
        <v>11165</v>
      </c>
      <c r="AA2527" t="s">
        <v>44</v>
      </c>
      <c r="AB2527" t="s">
        <v>44</v>
      </c>
      <c r="AC2527" t="s">
        <v>45</v>
      </c>
      <c r="AD2527" t="s">
        <v>1532</v>
      </c>
      <c r="AE2527" t="s">
        <v>37</v>
      </c>
      <c r="AF2527" t="s">
        <v>37</v>
      </c>
      <c r="AG2527" t="s">
        <v>37</v>
      </c>
      <c r="AH2527" t="s">
        <v>37</v>
      </c>
      <c r="AI2527" t="s">
        <v>37</v>
      </c>
    </row>
    <row r="2528" spans="1:35" ht="16.850000000000001" customHeight="1">
      <c r="A2528" s="65" t="str">
        <f>IF(L2528="","",IF(COUNTIF(Wip!K:K,L2528)=0,IF(W2528="","KGB","KBB"),IF(AND(_xlfn.IFNA(VLOOKUP(L2528,Wip!K:M,3,0),"")="Y",Q2528="MTCAPPLYCONF"),"On Hold",IF(W2528="","KGB","KBB"))))</f>
        <v>KGB</v>
      </c>
      <c r="B2528" s="65" t="str">
        <f>IF(A2528="on hold", "on hold",
 IF(A2528="KGB", "Standard Shipment",
  IF(IFERROR(IFERROR(VLOOKUP(L2528, List!D:J, 7, 0), VLOOKUP(L2528&amp;"", List!D:J, 7, 0)), 0)=0,
   IF(IFERROR(IFERROR(VLOOKUP(L2528, 'CND List'!$A:$C, 3, 0), VLOOKUP(L2528&amp;"", 'CND List'!$A:$C, 3, 0)), 0)=0,
    IF(A2528="KBB", "-", ""),
    IFERROR(VLOOKUP(L2528, 'CND List'!$A:$C, 3, 0), VLOOKUP(L2528&amp;"", 'CND List'!$A:$C, 3, 0))
   ),
   IFERROR(VLOOKUP(L2528, List!D:J, 7, 0), VLOOKUP(L2528&amp;"", List!D:J, 7, 0))
  )
 )
)</f>
        <v>Standard Shipment</v>
      </c>
      <c r="C2528" s="66" t="str">
        <f t="shared" si="40"/>
        <v>Standard Shipment</v>
      </c>
      <c r="D2528" s="67" t="str">
        <f ca="1">IF(C2528="Local Scrap","Closed",IFERROR(IF(A2528="kgb","Closed",IF(MID(C2528,5,1)="Q","Closed",LOOKUP(TODAY()-W2528, {0,31,91,181,366}, {"0-30天","31-90天","91-180天","181-365天","365天以上"}))), LOOKUP(TODAY()-Z2528, {0,31,91,181,366}, {"0-30天","31-90天","91-180天","181-365天","365天以上"})))</f>
        <v>Closed</v>
      </c>
      <c r="E2528" s="67" t="str" cm="1">
        <f t="array" ref="E2528">IF(A2528&lt;&gt;"kbb", "", IF(IFERROR(VALUE(V2528), 0)=MAX(INDEX(($A$2:$A$4929="kbb")*($L$2:$L$4929=L2528)*IFERROR(VALUE($V$2:$V$4929), 0), 0)), "最新", "歷史重複"))</f>
        <v/>
      </c>
      <c r="F2528" t="s">
        <v>10893</v>
      </c>
      <c r="G2528" t="s">
        <v>29</v>
      </c>
      <c r="H2528" t="s">
        <v>30</v>
      </c>
      <c r="I2528" t="s">
        <v>6154</v>
      </c>
      <c r="J2528" t="s">
        <v>10894</v>
      </c>
      <c r="K2528" t="s">
        <v>10895</v>
      </c>
      <c r="L2528" t="s">
        <v>11166</v>
      </c>
      <c r="M2528" t="s">
        <v>10205</v>
      </c>
      <c r="N2528" t="s">
        <v>9372</v>
      </c>
      <c r="O2528" t="s">
        <v>37</v>
      </c>
      <c r="P2528" t="s">
        <v>11166</v>
      </c>
      <c r="Q2528" t="s">
        <v>38</v>
      </c>
      <c r="R2528" t="s">
        <v>1881</v>
      </c>
      <c r="S2528" t="s">
        <v>10930</v>
      </c>
      <c r="T2528" t="s">
        <v>11167</v>
      </c>
      <c r="U2528" t="s">
        <v>10932</v>
      </c>
      <c r="V2528" t="s">
        <v>10932</v>
      </c>
      <c r="W2528" t="s">
        <v>37</v>
      </c>
      <c r="X2528" t="s">
        <v>37</v>
      </c>
      <c r="Y2528" t="s">
        <v>37</v>
      </c>
      <c r="Z2528" t="s">
        <v>11168</v>
      </c>
      <c r="AA2528" t="s">
        <v>44</v>
      </c>
      <c r="AB2528" t="s">
        <v>44</v>
      </c>
      <c r="AC2528" t="s">
        <v>45</v>
      </c>
      <c r="AD2528" t="s">
        <v>1532</v>
      </c>
      <c r="AE2528" t="s">
        <v>10884</v>
      </c>
      <c r="AF2528" t="s">
        <v>2317</v>
      </c>
      <c r="AG2528">
        <v>622564</v>
      </c>
      <c r="AH2528">
        <v>5.7</v>
      </c>
      <c r="AI2528">
        <v>5.7</v>
      </c>
    </row>
    <row r="2529" spans="1:35" ht="16.850000000000001" customHeight="1">
      <c r="A2529" s="65" t="str">
        <f>IF(L2529="","",IF(COUNTIF(Wip!K:K,L2529)=0,IF(W2529="","KGB","KBB"),IF(AND(_xlfn.IFNA(VLOOKUP(L2529,Wip!K:M,3,0),"")="Y",Q2529="MTCAPPLYCONF"),"On Hold",IF(W2529="","KGB","KBB"))))</f>
        <v>KGB</v>
      </c>
      <c r="B2529" s="65" t="str">
        <f>IF(A2529="on hold", "on hold",
 IF(A2529="KGB", "Standard Shipment",
  IF(IFERROR(IFERROR(VLOOKUP(L2529, List!D:J, 7, 0), VLOOKUP(L2529&amp;"", List!D:J, 7, 0)), 0)=0,
   IF(IFERROR(IFERROR(VLOOKUP(L2529, 'CND List'!$A:$C, 3, 0), VLOOKUP(L2529&amp;"", 'CND List'!$A:$C, 3, 0)), 0)=0,
    IF(A2529="KBB", "-", ""),
    IFERROR(VLOOKUP(L2529, 'CND List'!$A:$C, 3, 0), VLOOKUP(L2529&amp;"", 'CND List'!$A:$C, 3, 0))
   ),
   IFERROR(VLOOKUP(L2529, List!D:J, 7, 0), VLOOKUP(L2529&amp;"", List!D:J, 7, 0))
  )
 )
)</f>
        <v>Standard Shipment</v>
      </c>
      <c r="C2529" s="66" t="str">
        <f t="shared" si="40"/>
        <v>Standard Shipment</v>
      </c>
      <c r="D2529" s="67" t="str">
        <f ca="1">IF(C2529="Local Scrap","Closed",IFERROR(IF(A2529="kgb","Closed",IF(MID(C2529,5,1)="Q","Closed",LOOKUP(TODAY()-W2529, {0,31,91,181,366}, {"0-30天","31-90天","91-180天","181-365天","365天以上"}))), LOOKUP(TODAY()-Z2529, {0,31,91,181,366}, {"0-30天","31-90天","91-180天","181-365天","365天以上"})))</f>
        <v>Closed</v>
      </c>
      <c r="E2529" s="67" t="str" cm="1">
        <f t="array" ref="E2529">IF(A2529&lt;&gt;"kbb", "", IF(IFERROR(VALUE(V2529), 0)=MAX(INDEX(($A$2:$A$4929="kbb")*($L$2:$L$4929=L2529)*IFERROR(VALUE($V$2:$V$4929), 0), 0)), "最新", "歷史重複"))</f>
        <v/>
      </c>
      <c r="F2529" t="s">
        <v>10893</v>
      </c>
      <c r="G2529" t="s">
        <v>29</v>
      </c>
      <c r="H2529" t="s">
        <v>30</v>
      </c>
      <c r="I2529" t="s">
        <v>6154</v>
      </c>
      <c r="J2529" t="s">
        <v>10894</v>
      </c>
      <c r="K2529" t="s">
        <v>10895</v>
      </c>
      <c r="L2529" t="s">
        <v>11169</v>
      </c>
      <c r="M2529" t="s">
        <v>4170</v>
      </c>
      <c r="N2529" t="s">
        <v>4171</v>
      </c>
      <c r="O2529" t="s">
        <v>37</v>
      </c>
      <c r="P2529" t="s">
        <v>11170</v>
      </c>
      <c r="Q2529" t="s">
        <v>38</v>
      </c>
      <c r="R2529" t="s">
        <v>1881</v>
      </c>
      <c r="S2529" t="s">
        <v>10930</v>
      </c>
      <c r="T2529" t="s">
        <v>11171</v>
      </c>
      <c r="U2529" t="s">
        <v>10932</v>
      </c>
      <c r="V2529" t="s">
        <v>10932</v>
      </c>
      <c r="W2529" t="s">
        <v>37</v>
      </c>
      <c r="X2529" t="s">
        <v>37</v>
      </c>
      <c r="Y2529" t="s">
        <v>37</v>
      </c>
      <c r="Z2529" t="s">
        <v>11172</v>
      </c>
      <c r="AA2529" t="s">
        <v>44</v>
      </c>
      <c r="AB2529" t="s">
        <v>44</v>
      </c>
      <c r="AC2529" t="s">
        <v>45</v>
      </c>
      <c r="AD2529" t="s">
        <v>1302</v>
      </c>
      <c r="AE2529" t="s">
        <v>10884</v>
      </c>
      <c r="AF2529" t="s">
        <v>2122</v>
      </c>
      <c r="AG2529">
        <v>622564</v>
      </c>
      <c r="AH2529">
        <v>5.8</v>
      </c>
      <c r="AI2529">
        <v>5.8</v>
      </c>
    </row>
    <row r="2530" spans="1:35" ht="16.850000000000001" customHeight="1">
      <c r="A2530" s="65" t="str">
        <f>IF(L2530="","",IF(COUNTIF(Wip!K:K,L2530)=0,IF(W2530="","KGB","KBB"),IF(AND(_xlfn.IFNA(VLOOKUP(L2530,Wip!K:M,3,0),"")="Y",Q2530="MTCAPPLYCONF"),"On Hold",IF(W2530="","KGB","KBB"))))</f>
        <v>KGB</v>
      </c>
      <c r="B2530" s="65" t="str">
        <f>IF(A2530="on hold", "on hold",
 IF(A2530="KGB", "Standard Shipment",
  IF(IFERROR(IFERROR(VLOOKUP(L2530, List!D:J, 7, 0), VLOOKUP(L2530&amp;"", List!D:J, 7, 0)), 0)=0,
   IF(IFERROR(IFERROR(VLOOKUP(L2530, 'CND List'!$A:$C, 3, 0), VLOOKUP(L2530&amp;"", 'CND List'!$A:$C, 3, 0)), 0)=0,
    IF(A2530="KBB", "-", ""),
    IFERROR(VLOOKUP(L2530, 'CND List'!$A:$C, 3, 0), VLOOKUP(L2530&amp;"", 'CND List'!$A:$C, 3, 0))
   ),
   IFERROR(VLOOKUP(L2530, List!D:J, 7, 0), VLOOKUP(L2530&amp;"", List!D:J, 7, 0))
  )
 )
)</f>
        <v>Standard Shipment</v>
      </c>
      <c r="C2530" s="66" t="str">
        <f t="shared" si="40"/>
        <v>Standard Shipment</v>
      </c>
      <c r="D2530" s="67" t="str">
        <f ca="1">IF(C2530="Local Scrap","Closed",IFERROR(IF(A2530="kgb","Closed",IF(MID(C2530,5,1)="Q","Closed",LOOKUP(TODAY()-W2530, {0,31,91,181,366}, {"0-30天","31-90天","91-180天","181-365天","365天以上"}))), LOOKUP(TODAY()-Z2530, {0,31,91,181,366}, {"0-30天","31-90天","91-180天","181-365天","365天以上"})))</f>
        <v>Closed</v>
      </c>
      <c r="E2530" s="67" t="str" cm="1">
        <f t="array" ref="E2530">IF(A2530&lt;&gt;"kbb", "", IF(IFERROR(VALUE(V2530), 0)=MAX(INDEX(($A$2:$A$4929="kbb")*($L$2:$L$4929=L2530)*IFERROR(VALUE($V$2:$V$4929), 0), 0)), "最新", "歷史重複"))</f>
        <v/>
      </c>
      <c r="F2530" t="s">
        <v>10893</v>
      </c>
      <c r="G2530" t="s">
        <v>29</v>
      </c>
      <c r="H2530" t="s">
        <v>30</v>
      </c>
      <c r="I2530" t="s">
        <v>6154</v>
      </c>
      <c r="J2530" t="s">
        <v>10894</v>
      </c>
      <c r="K2530" t="s">
        <v>10895</v>
      </c>
      <c r="L2530" t="s">
        <v>11173</v>
      </c>
      <c r="M2530" t="s">
        <v>10091</v>
      </c>
      <c r="N2530" t="s">
        <v>1671</v>
      </c>
      <c r="O2530" t="s">
        <v>37</v>
      </c>
      <c r="P2530" t="s">
        <v>11173</v>
      </c>
      <c r="Q2530" t="s">
        <v>38</v>
      </c>
      <c r="R2530" t="s">
        <v>1881</v>
      </c>
      <c r="S2530" t="s">
        <v>10930</v>
      </c>
      <c r="T2530" t="s">
        <v>11174</v>
      </c>
      <c r="U2530" t="s">
        <v>10932</v>
      </c>
      <c r="V2530" t="s">
        <v>10932</v>
      </c>
      <c r="W2530" t="s">
        <v>37</v>
      </c>
      <c r="X2530" t="s">
        <v>37</v>
      </c>
      <c r="Y2530" t="s">
        <v>37</v>
      </c>
      <c r="Z2530" t="s">
        <v>11175</v>
      </c>
      <c r="AA2530" t="s">
        <v>44</v>
      </c>
      <c r="AB2530" t="s">
        <v>44</v>
      </c>
      <c r="AC2530" t="s">
        <v>45</v>
      </c>
      <c r="AD2530" t="s">
        <v>1539</v>
      </c>
      <c r="AE2530" t="s">
        <v>10884</v>
      </c>
      <c r="AF2530" t="s">
        <v>2526</v>
      </c>
      <c r="AG2530">
        <v>622564</v>
      </c>
      <c r="AH2530">
        <v>2.5</v>
      </c>
      <c r="AI2530">
        <v>2.5</v>
      </c>
    </row>
    <row r="2531" spans="1:35" ht="16.850000000000001" customHeight="1">
      <c r="A2531" s="65" t="str">
        <f>IF(L2531="","",IF(COUNTIF(Wip!K:K,L2531)=0,IF(W2531="","KGB","KBB"),IF(AND(_xlfn.IFNA(VLOOKUP(L2531,Wip!K:M,3,0),"")="Y",Q2531="MTCAPPLYCONF"),"On Hold",IF(W2531="","KGB","KBB"))))</f>
        <v>KGB</v>
      </c>
      <c r="B2531" s="65" t="str">
        <f>IF(A2531="on hold", "on hold",
 IF(A2531="KGB", "Standard Shipment",
  IF(IFERROR(IFERROR(VLOOKUP(L2531, List!D:J, 7, 0), VLOOKUP(L2531&amp;"", List!D:J, 7, 0)), 0)=0,
   IF(IFERROR(IFERROR(VLOOKUP(L2531, 'CND List'!$A:$C, 3, 0), VLOOKUP(L2531&amp;"", 'CND List'!$A:$C, 3, 0)), 0)=0,
    IF(A2531="KBB", "-", ""),
    IFERROR(VLOOKUP(L2531, 'CND List'!$A:$C, 3, 0), VLOOKUP(L2531&amp;"", 'CND List'!$A:$C, 3, 0))
   ),
   IFERROR(VLOOKUP(L2531, List!D:J, 7, 0), VLOOKUP(L2531&amp;"", List!D:J, 7, 0))
  )
 )
)</f>
        <v>Standard Shipment</v>
      </c>
      <c r="C2531" s="66" t="str">
        <f t="shared" si="40"/>
        <v>Standard Shipment</v>
      </c>
      <c r="D2531" s="67" t="str">
        <f ca="1">IF(C2531="Local Scrap","Closed",IFERROR(IF(A2531="kgb","Closed",IF(MID(C2531,5,1)="Q","Closed",LOOKUP(TODAY()-W2531, {0,31,91,181,366}, {"0-30天","31-90天","91-180天","181-365天","365天以上"}))), LOOKUP(TODAY()-Z2531, {0,31,91,181,366}, {"0-30天","31-90天","91-180天","181-365天","365天以上"})))</f>
        <v>Closed</v>
      </c>
      <c r="E2531" s="67" t="str" cm="1">
        <f t="array" ref="E2531">IF(A2531&lt;&gt;"kbb", "", IF(IFERROR(VALUE(V2531), 0)=MAX(INDEX(($A$2:$A$4929="kbb")*($L$2:$L$4929=L2531)*IFERROR(VALUE($V$2:$V$4929), 0), 0)), "最新", "歷史重複"))</f>
        <v/>
      </c>
      <c r="F2531" t="s">
        <v>10893</v>
      </c>
      <c r="G2531" t="s">
        <v>29</v>
      </c>
      <c r="H2531" t="s">
        <v>30</v>
      </c>
      <c r="I2531" t="s">
        <v>6154</v>
      </c>
      <c r="J2531" t="s">
        <v>10894</v>
      </c>
      <c r="K2531" t="s">
        <v>10895</v>
      </c>
      <c r="L2531" t="s">
        <v>11176</v>
      </c>
      <c r="M2531" t="s">
        <v>5010</v>
      </c>
      <c r="N2531" t="s">
        <v>1411</v>
      </c>
      <c r="O2531" t="s">
        <v>37</v>
      </c>
      <c r="P2531" t="s">
        <v>11177</v>
      </c>
      <c r="Q2531" t="s">
        <v>38</v>
      </c>
      <c r="R2531" t="s">
        <v>1881</v>
      </c>
      <c r="S2531" t="s">
        <v>11178</v>
      </c>
      <c r="T2531" t="s">
        <v>11179</v>
      </c>
      <c r="U2531" t="s">
        <v>10793</v>
      </c>
      <c r="V2531" t="s">
        <v>10793</v>
      </c>
      <c r="W2531" t="s">
        <v>37</v>
      </c>
      <c r="X2531" t="s">
        <v>37</v>
      </c>
      <c r="Y2531" t="s">
        <v>37</v>
      </c>
      <c r="Z2531" t="s">
        <v>11180</v>
      </c>
      <c r="AA2531" t="s">
        <v>44</v>
      </c>
      <c r="AB2531" t="s">
        <v>44</v>
      </c>
      <c r="AC2531" t="s">
        <v>45</v>
      </c>
      <c r="AD2531" t="s">
        <v>1257</v>
      </c>
      <c r="AE2531" t="s">
        <v>11074</v>
      </c>
      <c r="AF2531" t="s">
        <v>48</v>
      </c>
      <c r="AG2531">
        <v>622599</v>
      </c>
      <c r="AH2531">
        <v>7.1</v>
      </c>
      <c r="AI2531">
        <v>7.1</v>
      </c>
    </row>
    <row r="2532" spans="1:35" ht="16.850000000000001" customHeight="1">
      <c r="A2532" s="65" t="str">
        <f>IF(L2532="","",IF(COUNTIF(Wip!K:K,L2532)=0,IF(W2532="","KGB","KBB"),IF(AND(_xlfn.IFNA(VLOOKUP(L2532,Wip!K:M,3,0),"")="Y",Q2532="MTCAPPLYCONF"),"On Hold",IF(W2532="","KGB","KBB"))))</f>
        <v>KGB</v>
      </c>
      <c r="B2532" s="65" t="str">
        <f>IF(A2532="on hold", "on hold",
 IF(A2532="KGB", "Standard Shipment",
  IF(IFERROR(IFERROR(VLOOKUP(L2532, List!D:J, 7, 0), VLOOKUP(L2532&amp;"", List!D:J, 7, 0)), 0)=0,
   IF(IFERROR(IFERROR(VLOOKUP(L2532, 'CND List'!$A:$C, 3, 0), VLOOKUP(L2532&amp;"", 'CND List'!$A:$C, 3, 0)), 0)=0,
    IF(A2532="KBB", "-", ""),
    IFERROR(VLOOKUP(L2532, 'CND List'!$A:$C, 3, 0), VLOOKUP(L2532&amp;"", 'CND List'!$A:$C, 3, 0))
   ),
   IFERROR(VLOOKUP(L2532, List!D:J, 7, 0), VLOOKUP(L2532&amp;"", List!D:J, 7, 0))
  )
 )
)</f>
        <v>Standard Shipment</v>
      </c>
      <c r="C2532" s="66" t="str">
        <f t="shared" si="40"/>
        <v>Standard Shipment</v>
      </c>
      <c r="D2532" s="67" t="str">
        <f ca="1">IF(C2532="Local Scrap","Closed",IFERROR(IF(A2532="kgb","Closed",IF(MID(C2532,5,1)="Q","Closed",LOOKUP(TODAY()-W2532, {0,31,91,181,366}, {"0-30天","31-90天","91-180天","181-365天","365天以上"}))), LOOKUP(TODAY()-Z2532, {0,31,91,181,366}, {"0-30天","31-90天","91-180天","181-365天","365天以上"})))</f>
        <v>Closed</v>
      </c>
      <c r="E2532" s="67" t="str" cm="1">
        <f t="array" ref="E2532">IF(A2532&lt;&gt;"kbb", "", IF(IFERROR(VALUE(V2532), 0)=MAX(INDEX(($A$2:$A$4929="kbb")*($L$2:$L$4929=L2532)*IFERROR(VALUE($V$2:$V$4929), 0), 0)), "最新", "歷史重複"))</f>
        <v/>
      </c>
      <c r="F2532" t="s">
        <v>10893</v>
      </c>
      <c r="G2532" t="s">
        <v>29</v>
      </c>
      <c r="H2532" t="s">
        <v>30</v>
      </c>
      <c r="I2532" t="s">
        <v>6154</v>
      </c>
      <c r="J2532" t="s">
        <v>10894</v>
      </c>
      <c r="K2532" t="s">
        <v>10895</v>
      </c>
      <c r="L2532" t="s">
        <v>11181</v>
      </c>
      <c r="M2532" t="s">
        <v>1428</v>
      </c>
      <c r="N2532" t="s">
        <v>1411</v>
      </c>
      <c r="O2532" t="s">
        <v>37</v>
      </c>
      <c r="P2532" t="s">
        <v>11182</v>
      </c>
      <c r="Q2532" t="s">
        <v>38</v>
      </c>
      <c r="R2532" t="s">
        <v>1881</v>
      </c>
      <c r="S2532" t="s">
        <v>11178</v>
      </c>
      <c r="T2532" t="s">
        <v>11183</v>
      </c>
      <c r="U2532" t="s">
        <v>10440</v>
      </c>
      <c r="V2532" t="s">
        <v>10440</v>
      </c>
      <c r="W2532" t="s">
        <v>37</v>
      </c>
      <c r="X2532" t="s">
        <v>37</v>
      </c>
      <c r="Y2532" t="s">
        <v>37</v>
      </c>
      <c r="Z2532" t="s">
        <v>11184</v>
      </c>
      <c r="AA2532" t="s">
        <v>44</v>
      </c>
      <c r="AB2532" t="s">
        <v>44</v>
      </c>
      <c r="AC2532" t="s">
        <v>45</v>
      </c>
      <c r="AD2532" t="s">
        <v>1257</v>
      </c>
      <c r="AE2532" t="s">
        <v>10442</v>
      </c>
      <c r="AF2532" t="s">
        <v>48</v>
      </c>
      <c r="AG2532">
        <v>622579</v>
      </c>
      <c r="AH2532">
        <v>6.9</v>
      </c>
      <c r="AI2532">
        <v>6.9</v>
      </c>
    </row>
    <row r="2533" spans="1:35" ht="16.850000000000001" customHeight="1">
      <c r="A2533" s="65" t="str">
        <f>IF(L2533="","",IF(COUNTIF(Wip!K:K,L2533)=0,IF(W2533="","KGB","KBB"),IF(AND(_xlfn.IFNA(VLOOKUP(L2533,Wip!K:M,3,0),"")="Y",Q2533="MTCAPPLYCONF"),"On Hold",IF(W2533="","KGB","KBB"))))</f>
        <v>On Hold</v>
      </c>
      <c r="B2533" s="65" t="str">
        <f>IF(A2533="on hold", "on hold",
 IF(A2533="KGB", "Standard Shipment",
  IF(IFERROR(IFERROR(VLOOKUP(L2533, List!D:J, 7, 0), VLOOKUP(L2533&amp;"", List!D:J, 7, 0)), 0)=0,
   IF(IFERROR(IFERROR(VLOOKUP(L2533, 'CND List'!$A:$C, 3, 0), VLOOKUP(L2533&amp;"", 'CND List'!$A:$C, 3, 0)), 0)=0,
    IF(A2533="KBB", "-", ""),
    IFERROR(VLOOKUP(L2533, 'CND List'!$A:$C, 3, 0), VLOOKUP(L2533&amp;"", 'CND List'!$A:$C, 3, 0))
   ),
   IFERROR(VLOOKUP(L2533, List!D:J, 7, 0), VLOOKUP(L2533&amp;"", List!D:J, 7, 0))
  )
 )
)</f>
        <v>on hold</v>
      </c>
      <c r="C2533" s="66" t="str">
        <f t="shared" si="40"/>
        <v>on hold</v>
      </c>
      <c r="D2533" s="67" t="str">
        <f ca="1">IF(C2533="Local Scrap","Closed",IFERROR(IF(A2533="kgb","Closed",IF(MID(C2533,5,1)="Q","Closed",LOOKUP(TODAY()-W2533, {0,31,91,181,366}, {"0-30天","31-90天","91-180天","181-365天","365天以上"}))), LOOKUP(TODAY()-Z2533, {0,31,91,181,366}, {"0-30天","31-90天","91-180天","181-365天","365天以上"})))</f>
        <v>31-90天</v>
      </c>
      <c r="E2533" s="67" t="str" cm="1">
        <f t="array" ref="E2533">IF(A2533&lt;&gt;"kbb", "", IF(IFERROR(VALUE(V2533), 0)=MAX(INDEX(($A$2:$A$4929="kbb")*($L$2:$L$4929=L2533)*IFERROR(VALUE($V$2:$V$4929), 0), 0)), "最新", "歷史重複"))</f>
        <v/>
      </c>
      <c r="F2533" t="s">
        <v>10893</v>
      </c>
      <c r="G2533" t="s">
        <v>29</v>
      </c>
      <c r="H2533" t="s">
        <v>30</v>
      </c>
      <c r="I2533" t="s">
        <v>6154</v>
      </c>
      <c r="J2533" t="s">
        <v>10894</v>
      </c>
      <c r="K2533" t="s">
        <v>10895</v>
      </c>
      <c r="L2533" t="s">
        <v>11185</v>
      </c>
      <c r="M2533" t="s">
        <v>8291</v>
      </c>
      <c r="N2533" t="s">
        <v>1570</v>
      </c>
      <c r="O2533" t="s">
        <v>37</v>
      </c>
      <c r="P2533" t="s">
        <v>11185</v>
      </c>
      <c r="Q2533" t="s">
        <v>2309</v>
      </c>
      <c r="R2533" t="s">
        <v>1881</v>
      </c>
      <c r="S2533" t="s">
        <v>10987</v>
      </c>
      <c r="T2533" t="s">
        <v>37</v>
      </c>
      <c r="U2533" t="s">
        <v>37</v>
      </c>
      <c r="V2533" t="s">
        <v>37</v>
      </c>
      <c r="W2533" t="s">
        <v>37</v>
      </c>
      <c r="X2533" t="s">
        <v>37</v>
      </c>
      <c r="Y2533" t="s">
        <v>37</v>
      </c>
      <c r="Z2533" t="s">
        <v>11186</v>
      </c>
      <c r="AA2533" t="s">
        <v>44</v>
      </c>
      <c r="AB2533" t="s">
        <v>44</v>
      </c>
      <c r="AC2533" t="s">
        <v>45</v>
      </c>
      <c r="AD2533" t="s">
        <v>1532</v>
      </c>
      <c r="AE2533" t="s">
        <v>37</v>
      </c>
      <c r="AF2533" t="s">
        <v>37</v>
      </c>
      <c r="AG2533" t="s">
        <v>37</v>
      </c>
      <c r="AH2533" t="s">
        <v>37</v>
      </c>
      <c r="AI2533" t="s">
        <v>37</v>
      </c>
    </row>
    <row r="2534" spans="1:35" ht="16.850000000000001" customHeight="1">
      <c r="A2534" s="65" t="str">
        <f>IF(L2534="","",IF(COUNTIF(Wip!K:K,L2534)=0,IF(W2534="","KGB","KBB"),IF(AND(_xlfn.IFNA(VLOOKUP(L2534,Wip!K:M,3,0),"")="Y",Q2534="MTCAPPLYCONF"),"On Hold",IF(W2534="","KGB","KBB"))))</f>
        <v>KBB</v>
      </c>
      <c r="B2534" s="65" t="str">
        <f>IF(A2534="on hold", "on hold",
 IF(A2534="KGB", "Standard Shipment",
  IF(IFERROR(IFERROR(VLOOKUP(L2534, List!D:J, 7, 0), VLOOKUP(L2534&amp;"", List!D:J, 7, 0)), 0)=0,
   IF(IFERROR(IFERROR(VLOOKUP(L2534, 'CND List'!$A:$C, 3, 0), VLOOKUP(L2534&amp;"", 'CND List'!$A:$C, 3, 0)), 0)=0,
    IF(A2534="KBB", "-", ""),
    IFERROR(VLOOKUP(L2534, 'CND List'!$A:$C, 3, 0), VLOOKUP(L2534&amp;"", 'CND List'!$A:$C, 3, 0))
   ),
   IFERROR(VLOOKUP(L2534, List!D:J, 7, 0), VLOOKUP(L2534&amp;"", List!D:J, 7, 0))
  )
 )
)</f>
        <v>-</v>
      </c>
      <c r="C2534" s="66" t="str">
        <f t="shared" si="40"/>
        <v>wait for return customer</v>
      </c>
      <c r="D2534" s="67" t="str">
        <f ca="1">IF(C2534="Local Scrap","Closed",IFERROR(IF(A2534="kgb","Closed",IF(MID(C2534,5,1)="Q","Closed",LOOKUP(TODAY()-W2534, {0,31,91,181,366}, {"0-30天","31-90天","91-180天","181-365天","365天以上"}))), LOOKUP(TODAY()-Z2534, {0,31,91,181,366}, {"0-30天","31-90天","91-180天","181-365天","365天以上"})))</f>
        <v>31-90天</v>
      </c>
      <c r="E2534" s="67" t="str" cm="1">
        <f t="array" ref="E2534">IF(A2534&lt;&gt;"kbb", "", IF(IFERROR(VALUE(V2534), 0)=MAX(INDEX(($A$2:$A$4929="kbb")*($L$2:$L$4929=L2534)*IFERROR(VALUE($V$2:$V$4929), 0), 0)), "最新", "歷史重複"))</f>
        <v>最新</v>
      </c>
      <c r="F2534" t="s">
        <v>10893</v>
      </c>
      <c r="G2534" t="s">
        <v>29</v>
      </c>
      <c r="H2534" t="s">
        <v>30</v>
      </c>
      <c r="I2534" t="s">
        <v>6154</v>
      </c>
      <c r="J2534" t="s">
        <v>10894</v>
      </c>
      <c r="K2534" t="s">
        <v>10895</v>
      </c>
      <c r="L2534" t="s">
        <v>11187</v>
      </c>
      <c r="M2534" t="s">
        <v>1569</v>
      </c>
      <c r="N2534" t="s">
        <v>1570</v>
      </c>
      <c r="O2534" t="s">
        <v>37</v>
      </c>
      <c r="P2534" t="s">
        <v>11187</v>
      </c>
      <c r="Q2534" t="s">
        <v>38</v>
      </c>
      <c r="R2534" t="s">
        <v>1881</v>
      </c>
      <c r="S2534" t="s">
        <v>10987</v>
      </c>
      <c r="T2534" t="s">
        <v>37</v>
      </c>
      <c r="U2534" t="s">
        <v>37</v>
      </c>
      <c r="V2534" t="s">
        <v>11188</v>
      </c>
      <c r="W2534" t="s">
        <v>2806</v>
      </c>
      <c r="X2534" t="s">
        <v>114</v>
      </c>
      <c r="Y2534" t="s">
        <v>11041</v>
      </c>
      <c r="Z2534" t="s">
        <v>11189</v>
      </c>
      <c r="AA2534" t="s">
        <v>44</v>
      </c>
      <c r="AB2534" t="s">
        <v>44</v>
      </c>
      <c r="AC2534" t="s">
        <v>117</v>
      </c>
      <c r="AD2534" t="s">
        <v>1532</v>
      </c>
      <c r="AE2534" t="s">
        <v>37</v>
      </c>
      <c r="AF2534" t="s">
        <v>37</v>
      </c>
      <c r="AG2534" t="s">
        <v>37</v>
      </c>
      <c r="AH2534" t="s">
        <v>37</v>
      </c>
      <c r="AI2534" t="s">
        <v>37</v>
      </c>
    </row>
    <row r="2535" spans="1:35" ht="16.850000000000001" customHeight="1">
      <c r="A2535" s="65" t="str">
        <f>IF(L2535="","",IF(COUNTIF(Wip!K:K,L2535)=0,IF(W2535="","KGB","KBB"),IF(AND(_xlfn.IFNA(VLOOKUP(L2535,Wip!K:M,3,0),"")="Y",Q2535="MTCAPPLYCONF"),"On Hold",IF(W2535="","KGB","KBB"))))</f>
        <v>KGB</v>
      </c>
      <c r="B2535" s="65" t="str">
        <f>IF(A2535="on hold", "on hold",
 IF(A2535="KGB", "Standard Shipment",
  IF(IFERROR(IFERROR(VLOOKUP(L2535, List!D:J, 7, 0), VLOOKUP(L2535&amp;"", List!D:J, 7, 0)), 0)=0,
   IF(IFERROR(IFERROR(VLOOKUP(L2535, 'CND List'!$A:$C, 3, 0), VLOOKUP(L2535&amp;"", 'CND List'!$A:$C, 3, 0)), 0)=0,
    IF(A2535="KBB", "-", ""),
    IFERROR(VLOOKUP(L2535, 'CND List'!$A:$C, 3, 0), VLOOKUP(L2535&amp;"", 'CND List'!$A:$C, 3, 0))
   ),
   IFERROR(VLOOKUP(L2535, List!D:J, 7, 0), VLOOKUP(L2535&amp;"", List!D:J, 7, 0))
  )
 )
)</f>
        <v>Standard Shipment</v>
      </c>
      <c r="C2535" s="66" t="str">
        <f t="shared" si="40"/>
        <v>Standard Shipment</v>
      </c>
      <c r="D2535" s="67" t="str">
        <f ca="1">IF(C2535="Local Scrap","Closed",IFERROR(IF(A2535="kgb","Closed",IF(MID(C2535,5,1)="Q","Closed",LOOKUP(TODAY()-W2535, {0,31,91,181,366}, {"0-30天","31-90天","91-180天","181-365天","365天以上"}))), LOOKUP(TODAY()-Z2535, {0,31,91,181,366}, {"0-30天","31-90天","91-180天","181-365天","365天以上"})))</f>
        <v>Closed</v>
      </c>
      <c r="E2535" s="67" t="str" cm="1">
        <f t="array" ref="E2535">IF(A2535&lt;&gt;"kbb", "", IF(IFERROR(VALUE(V2535), 0)=MAX(INDEX(($A$2:$A$4929="kbb")*($L$2:$L$4929=L2535)*IFERROR(VALUE($V$2:$V$4929), 0), 0)), "最新", "歷史重複"))</f>
        <v/>
      </c>
      <c r="F2535" t="s">
        <v>10893</v>
      </c>
      <c r="G2535" t="s">
        <v>29</v>
      </c>
      <c r="H2535" t="s">
        <v>30</v>
      </c>
      <c r="I2535" t="s">
        <v>6154</v>
      </c>
      <c r="J2535" t="s">
        <v>10894</v>
      </c>
      <c r="K2535" t="s">
        <v>10895</v>
      </c>
      <c r="L2535" t="s">
        <v>11190</v>
      </c>
      <c r="M2535" t="s">
        <v>2359</v>
      </c>
      <c r="N2535" t="s">
        <v>2360</v>
      </c>
      <c r="O2535" t="s">
        <v>37</v>
      </c>
      <c r="P2535" t="s">
        <v>11191</v>
      </c>
      <c r="Q2535" t="s">
        <v>38</v>
      </c>
      <c r="R2535" t="s">
        <v>1881</v>
      </c>
      <c r="S2535" t="s">
        <v>10987</v>
      </c>
      <c r="T2535" t="s">
        <v>11192</v>
      </c>
      <c r="U2535" t="s">
        <v>10440</v>
      </c>
      <c r="V2535" t="s">
        <v>10440</v>
      </c>
      <c r="W2535" t="s">
        <v>37</v>
      </c>
      <c r="X2535" t="s">
        <v>37</v>
      </c>
      <c r="Y2535" t="s">
        <v>37</v>
      </c>
      <c r="Z2535" t="s">
        <v>11193</v>
      </c>
      <c r="AA2535" t="s">
        <v>44</v>
      </c>
      <c r="AB2535" t="s">
        <v>44</v>
      </c>
      <c r="AC2535" t="s">
        <v>45</v>
      </c>
      <c r="AD2535" t="s">
        <v>1532</v>
      </c>
      <c r="AE2535" t="s">
        <v>10442</v>
      </c>
      <c r="AF2535" t="s">
        <v>2317</v>
      </c>
      <c r="AG2535">
        <v>622579</v>
      </c>
      <c r="AH2535">
        <v>5.0999999999999996</v>
      </c>
      <c r="AI2535">
        <v>5.0999999999999996</v>
      </c>
    </row>
    <row r="2536" spans="1:35" ht="16.850000000000001" customHeight="1">
      <c r="A2536" s="65" t="str">
        <f>IF(L2536="","",IF(COUNTIF(Wip!K:K,L2536)=0,IF(W2536="","KGB","KBB"),IF(AND(_xlfn.IFNA(VLOOKUP(L2536,Wip!K:M,3,0),"")="Y",Q2536="MTCAPPLYCONF"),"On Hold",IF(W2536="","KGB","KBB"))))</f>
        <v>KGB</v>
      </c>
      <c r="B2536" s="65" t="str">
        <f>IF(A2536="on hold", "on hold",
 IF(A2536="KGB", "Standard Shipment",
  IF(IFERROR(IFERROR(VLOOKUP(L2536, List!D:J, 7, 0), VLOOKUP(L2536&amp;"", List!D:J, 7, 0)), 0)=0,
   IF(IFERROR(IFERROR(VLOOKUP(L2536, 'CND List'!$A:$C, 3, 0), VLOOKUP(L2536&amp;"", 'CND List'!$A:$C, 3, 0)), 0)=0,
    IF(A2536="KBB", "-", ""),
    IFERROR(VLOOKUP(L2536, 'CND List'!$A:$C, 3, 0), VLOOKUP(L2536&amp;"", 'CND List'!$A:$C, 3, 0))
   ),
   IFERROR(VLOOKUP(L2536, List!D:J, 7, 0), VLOOKUP(L2536&amp;"", List!D:J, 7, 0))
  )
 )
)</f>
        <v>Standard Shipment</v>
      </c>
      <c r="C2536" s="66" t="str">
        <f t="shared" si="40"/>
        <v>Standard Shipment</v>
      </c>
      <c r="D2536" s="67" t="str">
        <f ca="1">IF(C2536="Local Scrap","Closed",IFERROR(IF(A2536="kgb","Closed",IF(MID(C2536,5,1)="Q","Closed",LOOKUP(TODAY()-W2536, {0,31,91,181,366}, {"0-30天","31-90天","91-180天","181-365天","365天以上"}))), LOOKUP(TODAY()-Z2536, {0,31,91,181,366}, {"0-30天","31-90天","91-180天","181-365天","365天以上"})))</f>
        <v>Closed</v>
      </c>
      <c r="E2536" s="67" t="str" cm="1">
        <f t="array" ref="E2536">IF(A2536&lt;&gt;"kbb", "", IF(IFERROR(VALUE(V2536), 0)=MAX(INDEX(($A$2:$A$4929="kbb")*($L$2:$L$4929=L2536)*IFERROR(VALUE($V$2:$V$4929), 0), 0)), "最新", "歷史重複"))</f>
        <v/>
      </c>
      <c r="F2536" t="s">
        <v>10893</v>
      </c>
      <c r="G2536" t="s">
        <v>29</v>
      </c>
      <c r="H2536" t="s">
        <v>30</v>
      </c>
      <c r="I2536" t="s">
        <v>6154</v>
      </c>
      <c r="J2536" t="s">
        <v>10894</v>
      </c>
      <c r="K2536" t="s">
        <v>10895</v>
      </c>
      <c r="L2536" t="s">
        <v>11194</v>
      </c>
      <c r="M2536" t="s">
        <v>1259</v>
      </c>
      <c r="N2536" t="s">
        <v>1260</v>
      </c>
      <c r="O2536" t="s">
        <v>37</v>
      </c>
      <c r="P2536" t="s">
        <v>11195</v>
      </c>
      <c r="Q2536" t="s">
        <v>38</v>
      </c>
      <c r="R2536" t="s">
        <v>1881</v>
      </c>
      <c r="S2536" t="s">
        <v>10898</v>
      </c>
      <c r="T2536" t="s">
        <v>11196</v>
      </c>
      <c r="U2536" t="s">
        <v>10793</v>
      </c>
      <c r="V2536" t="s">
        <v>10793</v>
      </c>
      <c r="W2536" t="s">
        <v>37</v>
      </c>
      <c r="X2536" t="s">
        <v>37</v>
      </c>
      <c r="Y2536" t="s">
        <v>37</v>
      </c>
      <c r="Z2536" t="s">
        <v>11197</v>
      </c>
      <c r="AA2536" t="s">
        <v>44</v>
      </c>
      <c r="AB2536" t="s">
        <v>44</v>
      </c>
      <c r="AC2536" t="s">
        <v>45</v>
      </c>
      <c r="AD2536" t="s">
        <v>1257</v>
      </c>
      <c r="AE2536" t="s">
        <v>11074</v>
      </c>
      <c r="AF2536" t="s">
        <v>48</v>
      </c>
      <c r="AG2536">
        <v>622599</v>
      </c>
      <c r="AH2536">
        <v>7.1</v>
      </c>
      <c r="AI2536">
        <v>7.1</v>
      </c>
    </row>
    <row r="2537" spans="1:35" ht="16.850000000000001" customHeight="1">
      <c r="A2537" s="65" t="str">
        <f>IF(L2537="","",IF(COUNTIF(Wip!K:K,L2537)=0,IF(W2537="","KGB","KBB"),IF(AND(_xlfn.IFNA(VLOOKUP(L2537,Wip!K:M,3,0),"")="Y",Q2537="MTCAPPLYCONF"),"On Hold",IF(W2537="","KGB","KBB"))))</f>
        <v>KGB</v>
      </c>
      <c r="B2537" s="65" t="str">
        <f>IF(A2537="on hold", "on hold",
 IF(A2537="KGB", "Standard Shipment",
  IF(IFERROR(IFERROR(VLOOKUP(L2537, List!D:J, 7, 0), VLOOKUP(L2537&amp;"", List!D:J, 7, 0)), 0)=0,
   IF(IFERROR(IFERROR(VLOOKUP(L2537, 'CND List'!$A:$C, 3, 0), VLOOKUP(L2537&amp;"", 'CND List'!$A:$C, 3, 0)), 0)=0,
    IF(A2537="KBB", "-", ""),
    IFERROR(VLOOKUP(L2537, 'CND List'!$A:$C, 3, 0), VLOOKUP(L2537&amp;"", 'CND List'!$A:$C, 3, 0))
   ),
   IFERROR(VLOOKUP(L2537, List!D:J, 7, 0), VLOOKUP(L2537&amp;"", List!D:J, 7, 0))
  )
 )
)</f>
        <v>Standard Shipment</v>
      </c>
      <c r="C2537" s="66" t="str">
        <f t="shared" si="40"/>
        <v>Standard Shipment</v>
      </c>
      <c r="D2537" s="67" t="str">
        <f ca="1">IF(C2537="Local Scrap","Closed",IFERROR(IF(A2537="kgb","Closed",IF(MID(C2537,5,1)="Q","Closed",LOOKUP(TODAY()-W2537, {0,31,91,181,366}, {"0-30天","31-90天","91-180天","181-365天","365天以上"}))), LOOKUP(TODAY()-Z2537, {0,31,91,181,366}, {"0-30天","31-90天","91-180天","181-365天","365天以上"})))</f>
        <v>Closed</v>
      </c>
      <c r="E2537" s="67" t="str" cm="1">
        <f t="array" ref="E2537">IF(A2537&lt;&gt;"kbb", "", IF(IFERROR(VALUE(V2537), 0)=MAX(INDEX(($A$2:$A$4929="kbb")*($L$2:$L$4929=L2537)*IFERROR(VALUE($V$2:$V$4929), 0), 0)), "最新", "歷史重複"))</f>
        <v/>
      </c>
      <c r="F2537" t="s">
        <v>10893</v>
      </c>
      <c r="G2537" t="s">
        <v>29</v>
      </c>
      <c r="H2537" t="s">
        <v>30</v>
      </c>
      <c r="I2537" t="s">
        <v>6154</v>
      </c>
      <c r="J2537" t="s">
        <v>10894</v>
      </c>
      <c r="K2537" t="s">
        <v>10895</v>
      </c>
      <c r="L2537" t="s">
        <v>11198</v>
      </c>
      <c r="M2537" t="s">
        <v>9438</v>
      </c>
      <c r="N2537" t="s">
        <v>1391</v>
      </c>
      <c r="O2537" t="s">
        <v>37</v>
      </c>
      <c r="P2537" t="s">
        <v>11199</v>
      </c>
      <c r="Q2537" t="s">
        <v>38</v>
      </c>
      <c r="R2537" t="s">
        <v>1881</v>
      </c>
      <c r="S2537" t="s">
        <v>11200</v>
      </c>
      <c r="T2537" t="s">
        <v>11201</v>
      </c>
      <c r="U2537" t="s">
        <v>11202</v>
      </c>
      <c r="V2537" t="s">
        <v>11202</v>
      </c>
      <c r="W2537" t="s">
        <v>37</v>
      </c>
      <c r="X2537" t="s">
        <v>37</v>
      </c>
      <c r="Y2537" t="s">
        <v>37</v>
      </c>
      <c r="Z2537" t="s">
        <v>11203</v>
      </c>
      <c r="AA2537" t="s">
        <v>44</v>
      </c>
      <c r="AB2537" t="s">
        <v>44</v>
      </c>
      <c r="AC2537" t="s">
        <v>45</v>
      </c>
      <c r="AD2537" t="s">
        <v>1302</v>
      </c>
      <c r="AE2537" t="s">
        <v>11204</v>
      </c>
      <c r="AF2537" t="s">
        <v>48</v>
      </c>
      <c r="AG2537">
        <v>622621</v>
      </c>
      <c r="AH2537">
        <v>5.5</v>
      </c>
      <c r="AI2537">
        <v>5.5</v>
      </c>
    </row>
    <row r="2538" spans="1:35" ht="16.850000000000001" customHeight="1">
      <c r="A2538" s="65" t="str">
        <f>IF(L2538="","",IF(COUNTIF(Wip!K:K,L2538)=0,IF(W2538="","KGB","KBB"),IF(AND(_xlfn.IFNA(VLOOKUP(L2538,Wip!K:M,3,0),"")="Y",Q2538="MTCAPPLYCONF"),"On Hold",IF(W2538="","KGB","KBB"))))</f>
        <v>KBB</v>
      </c>
      <c r="B2538" s="65" t="str">
        <f>IF(A2538="on hold", "on hold",
 IF(A2538="KGB", "Standard Shipment",
  IF(IFERROR(IFERROR(VLOOKUP(L2538, List!D:J, 7, 0), VLOOKUP(L2538&amp;"", List!D:J, 7, 0)), 0)=0,
   IF(IFERROR(IFERROR(VLOOKUP(L2538, 'CND List'!$A:$C, 3, 0), VLOOKUP(L2538&amp;"", 'CND List'!$A:$C, 3, 0)), 0)=0,
    IF(A2538="KBB", "-", ""),
    IFERROR(VLOOKUP(L2538, 'CND List'!$A:$C, 3, 0), VLOOKUP(L2538&amp;"", 'CND List'!$A:$C, 3, 0))
   ),
   IFERROR(VLOOKUP(L2538, List!D:J, 7, 0), VLOOKUP(L2538&amp;"", List!D:J, 7, 0))
  )
 )
)</f>
        <v>Local Scrap</v>
      </c>
      <c r="C2538" s="66" t="str">
        <f t="shared" si="40"/>
        <v>Local Scrap</v>
      </c>
      <c r="D2538" s="67" t="str">
        <f ca="1">IF(C2538="Local Scrap","Closed",IFERROR(IF(A2538="kgb","Closed",IF(MID(C2538,5,1)="Q","Closed",LOOKUP(TODAY()-W2538, {0,31,91,181,366}, {"0-30天","31-90天","91-180天","181-365天","365天以上"}))), LOOKUP(TODAY()-Z2538, {0,31,91,181,366}, {"0-30天","31-90天","91-180天","181-365天","365天以上"})))</f>
        <v>Closed</v>
      </c>
      <c r="E2538" s="67" t="str" cm="1">
        <f t="array" ref="E2538">IF(A2538&lt;&gt;"kbb", "", IF(IFERROR(VALUE(V2538), 0)=MAX(INDEX(($A$2:$A$4929="kbb")*($L$2:$L$4929=L2538)*IFERROR(VALUE($V$2:$V$4929), 0), 0)), "最新", "歷史重複"))</f>
        <v>最新</v>
      </c>
      <c r="F2538" t="s">
        <v>11205</v>
      </c>
      <c r="G2538" t="s">
        <v>3199</v>
      </c>
      <c r="H2538" t="s">
        <v>30</v>
      </c>
      <c r="I2538" t="s">
        <v>6154</v>
      </c>
      <c r="J2538" t="s">
        <v>11206</v>
      </c>
      <c r="K2538" t="s">
        <v>11207</v>
      </c>
      <c r="L2538" t="s">
        <v>8938</v>
      </c>
      <c r="M2538" t="s">
        <v>7231</v>
      </c>
      <c r="N2538" t="s">
        <v>1747</v>
      </c>
      <c r="O2538" t="s">
        <v>37</v>
      </c>
      <c r="P2538" t="s">
        <v>8938</v>
      </c>
      <c r="Q2538" t="s">
        <v>38</v>
      </c>
      <c r="R2538" t="s">
        <v>39</v>
      </c>
      <c r="S2538" t="s">
        <v>11208</v>
      </c>
      <c r="T2538" t="s">
        <v>37</v>
      </c>
      <c r="U2538" t="s">
        <v>37</v>
      </c>
      <c r="V2538" t="s">
        <v>11209</v>
      </c>
      <c r="W2538" t="s">
        <v>517</v>
      </c>
      <c r="X2538" t="s">
        <v>114</v>
      </c>
      <c r="Y2538" t="s">
        <v>3204</v>
      </c>
      <c r="Z2538" t="s">
        <v>11210</v>
      </c>
      <c r="AA2538" t="s">
        <v>44</v>
      </c>
      <c r="AB2538" t="s">
        <v>44</v>
      </c>
      <c r="AC2538" t="s">
        <v>117</v>
      </c>
      <c r="AD2538" t="s">
        <v>1532</v>
      </c>
      <c r="AE2538" t="s">
        <v>37</v>
      </c>
      <c r="AF2538" t="s">
        <v>37</v>
      </c>
      <c r="AG2538" t="s">
        <v>37</v>
      </c>
      <c r="AH2538" t="s">
        <v>37</v>
      </c>
      <c r="AI2538" t="s">
        <v>37</v>
      </c>
    </row>
    <row r="2539" spans="1:35" ht="16.850000000000001" customHeight="1">
      <c r="A2539" s="65" t="str">
        <f>IF(L2539="","",IF(COUNTIF(Wip!K:K,L2539)=0,IF(W2539="","KGB","KBB"),IF(AND(_xlfn.IFNA(VLOOKUP(L2539,Wip!K:M,3,0),"")="Y",Q2539="MTCAPPLYCONF"),"On Hold",IF(W2539="","KGB","KBB"))))</f>
        <v>KBB</v>
      </c>
      <c r="B2539" s="65" t="str">
        <f>IF(A2539="on hold", "on hold",
 IF(A2539="KGB", "Standard Shipment",
  IF(IFERROR(IFERROR(VLOOKUP(L2539, List!D:J, 7, 0), VLOOKUP(L2539&amp;"", List!D:J, 7, 0)), 0)=0,
   IF(IFERROR(IFERROR(VLOOKUP(L2539, 'CND List'!$A:$C, 3, 0), VLOOKUP(L2539&amp;"", 'CND List'!$A:$C, 3, 0)), 0)=0,
    IF(A2539="KBB", "-", ""),
    IFERROR(VLOOKUP(L2539, 'CND List'!$A:$C, 3, 0), VLOOKUP(L2539&amp;"", 'CND List'!$A:$C, 3, 0))
   ),
   IFERROR(VLOOKUP(L2539, List!D:J, 7, 0), VLOOKUP(L2539&amp;"", List!D:J, 7, 0))
  )
 )
)</f>
        <v>Local Scrap</v>
      </c>
      <c r="C2539" s="66" t="str">
        <f t="shared" si="40"/>
        <v>Local Scrap</v>
      </c>
      <c r="D2539" s="67" t="str">
        <f ca="1">IF(C2539="Local Scrap","Closed",IFERROR(IF(A2539="kgb","Closed",IF(MID(C2539,5,1)="Q","Closed",LOOKUP(TODAY()-W2539, {0,31,91,181,366}, {"0-30天","31-90天","91-180天","181-365天","365天以上"}))), LOOKUP(TODAY()-Z2539, {0,31,91,181,366}, {"0-30天","31-90天","91-180天","181-365天","365天以上"})))</f>
        <v>Closed</v>
      </c>
      <c r="E2539" s="67" t="str" cm="1">
        <f t="array" ref="E2539">IF(A2539&lt;&gt;"kbb", "", IF(IFERROR(VALUE(V2539), 0)=MAX(INDEX(($A$2:$A$4929="kbb")*($L$2:$L$4929=L2539)*IFERROR(VALUE($V$2:$V$4929), 0), 0)), "最新", "歷史重複"))</f>
        <v>最新</v>
      </c>
      <c r="F2539" t="s">
        <v>11205</v>
      </c>
      <c r="G2539" t="s">
        <v>3199</v>
      </c>
      <c r="H2539" t="s">
        <v>30</v>
      </c>
      <c r="I2539" t="s">
        <v>6154</v>
      </c>
      <c r="J2539" t="s">
        <v>11206</v>
      </c>
      <c r="K2539" t="s">
        <v>11207</v>
      </c>
      <c r="L2539" t="s">
        <v>8592</v>
      </c>
      <c r="M2539" t="s">
        <v>2359</v>
      </c>
      <c r="N2539" t="s">
        <v>2360</v>
      </c>
      <c r="O2539" t="s">
        <v>37</v>
      </c>
      <c r="P2539" t="s">
        <v>8592</v>
      </c>
      <c r="Q2539" t="s">
        <v>38</v>
      </c>
      <c r="R2539" t="s">
        <v>39</v>
      </c>
      <c r="S2539" t="s">
        <v>11208</v>
      </c>
      <c r="T2539" t="s">
        <v>37</v>
      </c>
      <c r="U2539" t="s">
        <v>37</v>
      </c>
      <c r="V2539" t="s">
        <v>11211</v>
      </c>
      <c r="W2539" t="s">
        <v>517</v>
      </c>
      <c r="X2539" t="s">
        <v>114</v>
      </c>
      <c r="Y2539" t="s">
        <v>3204</v>
      </c>
      <c r="Z2539" t="s">
        <v>11212</v>
      </c>
      <c r="AA2539" t="s">
        <v>44</v>
      </c>
      <c r="AB2539" t="s">
        <v>44</v>
      </c>
      <c r="AC2539" t="s">
        <v>117</v>
      </c>
      <c r="AD2539" t="s">
        <v>1532</v>
      </c>
      <c r="AE2539" t="s">
        <v>37</v>
      </c>
      <c r="AF2539" t="s">
        <v>37</v>
      </c>
      <c r="AG2539" t="s">
        <v>37</v>
      </c>
      <c r="AH2539" t="s">
        <v>37</v>
      </c>
      <c r="AI2539" t="s">
        <v>37</v>
      </c>
    </row>
    <row r="2540" spans="1:35" ht="16.850000000000001" customHeight="1">
      <c r="A2540" s="65" t="str">
        <f>IF(L2540="","",IF(COUNTIF(Wip!K:K,L2540)=0,IF(W2540="","KGB","KBB"),IF(AND(_xlfn.IFNA(VLOOKUP(L2540,Wip!K:M,3,0),"")="Y",Q2540="MTCAPPLYCONF"),"On Hold",IF(W2540="","KGB","KBB"))))</f>
        <v>KBB</v>
      </c>
      <c r="B2540" s="65" t="str">
        <f>IF(A2540="on hold", "on hold",
 IF(A2540="KGB", "Standard Shipment",
  IF(IFERROR(IFERROR(VLOOKUP(L2540, List!D:J, 7, 0), VLOOKUP(L2540&amp;"", List!D:J, 7, 0)), 0)=0,
   IF(IFERROR(IFERROR(VLOOKUP(L2540, 'CND List'!$A:$C, 3, 0), VLOOKUP(L2540&amp;"", 'CND List'!$A:$C, 3, 0)), 0)=0,
    IF(A2540="KBB", "-", ""),
    IFERROR(VLOOKUP(L2540, 'CND List'!$A:$C, 3, 0), VLOOKUP(L2540&amp;"", 'CND List'!$A:$C, 3, 0))
   ),
   IFERROR(VLOOKUP(L2540, List!D:J, 7, 0), VLOOKUP(L2540&amp;"", List!D:J, 7, 0))
  )
 )
)</f>
        <v>Local Scrap</v>
      </c>
      <c r="C2540" s="66" t="str">
        <f t="shared" si="40"/>
        <v>Local Scrap</v>
      </c>
      <c r="D2540" s="67" t="str">
        <f ca="1">IF(C2540="Local Scrap","Closed",IFERROR(IF(A2540="kgb","Closed",IF(MID(C2540,5,1)="Q","Closed",LOOKUP(TODAY()-W2540, {0,31,91,181,366}, {"0-30天","31-90天","91-180天","181-365天","365天以上"}))), LOOKUP(TODAY()-Z2540, {0,31,91,181,366}, {"0-30天","31-90天","91-180天","181-365天","365天以上"})))</f>
        <v>Closed</v>
      </c>
      <c r="E2540" s="67" t="str" cm="1">
        <f t="array" ref="E2540">IF(A2540&lt;&gt;"kbb", "", IF(IFERROR(VALUE(V2540), 0)=MAX(INDEX(($A$2:$A$4929="kbb")*($L$2:$L$4929=L2540)*IFERROR(VALUE($V$2:$V$4929), 0), 0)), "最新", "歷史重複"))</f>
        <v>最新</v>
      </c>
      <c r="F2540" t="s">
        <v>11205</v>
      </c>
      <c r="G2540" t="s">
        <v>3199</v>
      </c>
      <c r="H2540" t="s">
        <v>30</v>
      </c>
      <c r="I2540" t="s">
        <v>6154</v>
      </c>
      <c r="J2540" t="s">
        <v>11206</v>
      </c>
      <c r="K2540" t="s">
        <v>11207</v>
      </c>
      <c r="L2540" t="s">
        <v>9793</v>
      </c>
      <c r="M2540" t="s">
        <v>2359</v>
      </c>
      <c r="N2540" t="s">
        <v>2360</v>
      </c>
      <c r="O2540" t="s">
        <v>37</v>
      </c>
      <c r="P2540" t="s">
        <v>9793</v>
      </c>
      <c r="Q2540" t="s">
        <v>38</v>
      </c>
      <c r="R2540" t="s">
        <v>39</v>
      </c>
      <c r="S2540" t="s">
        <v>11208</v>
      </c>
      <c r="T2540" t="s">
        <v>37</v>
      </c>
      <c r="U2540" t="s">
        <v>37</v>
      </c>
      <c r="V2540" t="s">
        <v>11213</v>
      </c>
      <c r="W2540" t="s">
        <v>517</v>
      </c>
      <c r="X2540" t="s">
        <v>114</v>
      </c>
      <c r="Y2540" t="s">
        <v>3204</v>
      </c>
      <c r="Z2540" t="s">
        <v>11214</v>
      </c>
      <c r="AA2540" t="s">
        <v>44</v>
      </c>
      <c r="AB2540" t="s">
        <v>44</v>
      </c>
      <c r="AC2540" t="s">
        <v>117</v>
      </c>
      <c r="AD2540" t="s">
        <v>1532</v>
      </c>
      <c r="AE2540" t="s">
        <v>37</v>
      </c>
      <c r="AF2540" t="s">
        <v>37</v>
      </c>
      <c r="AG2540" t="s">
        <v>37</v>
      </c>
      <c r="AH2540" t="s">
        <v>37</v>
      </c>
      <c r="AI2540" t="s">
        <v>37</v>
      </c>
    </row>
    <row r="2541" spans="1:35" ht="16.850000000000001" customHeight="1">
      <c r="A2541" s="65" t="str">
        <f>IF(L2541="","",IF(COUNTIF(Wip!K:K,L2541)=0,IF(W2541="","KGB","KBB"),IF(AND(_xlfn.IFNA(VLOOKUP(L2541,Wip!K:M,3,0),"")="Y",Q2541="MTCAPPLYCONF"),"On Hold",IF(W2541="","KGB","KBB"))))</f>
        <v>KBB</v>
      </c>
      <c r="B2541" s="65" t="str">
        <f>IF(A2541="on hold", "on hold",
 IF(A2541="KGB", "Standard Shipment",
  IF(IFERROR(IFERROR(VLOOKUP(L2541, List!D:J, 7, 0), VLOOKUP(L2541&amp;"", List!D:J, 7, 0)), 0)=0,
   IF(IFERROR(IFERROR(VLOOKUP(L2541, 'CND List'!$A:$C, 3, 0), VLOOKUP(L2541&amp;"", 'CND List'!$A:$C, 3, 0)), 0)=0,
    IF(A2541="KBB", "-", ""),
    IFERROR(VLOOKUP(L2541, 'CND List'!$A:$C, 3, 0), VLOOKUP(L2541&amp;"", 'CND List'!$A:$C, 3, 0))
   ),
   IFERROR(VLOOKUP(L2541, List!D:J, 7, 0), VLOOKUP(L2541&amp;"", List!D:J, 7, 0))
  )
 )
)</f>
        <v>Local Scrap</v>
      </c>
      <c r="C2541" s="66" t="str">
        <f t="shared" si="40"/>
        <v>Local Scrap</v>
      </c>
      <c r="D2541" s="67" t="str">
        <f ca="1">IF(C2541="Local Scrap","Closed",IFERROR(IF(A2541="kgb","Closed",IF(MID(C2541,5,1)="Q","Closed",LOOKUP(TODAY()-W2541, {0,31,91,181,366}, {"0-30天","31-90天","91-180天","181-365天","365天以上"}))), LOOKUP(TODAY()-Z2541, {0,31,91,181,366}, {"0-30天","31-90天","91-180天","181-365天","365天以上"})))</f>
        <v>Closed</v>
      </c>
      <c r="E2541" s="67" t="str" cm="1">
        <f t="array" ref="E2541">IF(A2541&lt;&gt;"kbb", "", IF(IFERROR(VALUE(V2541), 0)=MAX(INDEX(($A$2:$A$4929="kbb")*($L$2:$L$4929=L2541)*IFERROR(VALUE($V$2:$V$4929), 0), 0)), "最新", "歷史重複"))</f>
        <v>最新</v>
      </c>
      <c r="F2541" t="s">
        <v>11205</v>
      </c>
      <c r="G2541" t="s">
        <v>3199</v>
      </c>
      <c r="H2541" t="s">
        <v>30</v>
      </c>
      <c r="I2541" t="s">
        <v>6154</v>
      </c>
      <c r="J2541" t="s">
        <v>11206</v>
      </c>
      <c r="K2541" t="s">
        <v>11207</v>
      </c>
      <c r="L2541" t="s">
        <v>8510</v>
      </c>
      <c r="M2541" t="s">
        <v>4164</v>
      </c>
      <c r="N2541" t="s">
        <v>4165</v>
      </c>
      <c r="O2541" t="s">
        <v>37</v>
      </c>
      <c r="P2541" t="s">
        <v>8510</v>
      </c>
      <c r="Q2541" t="s">
        <v>38</v>
      </c>
      <c r="R2541" t="s">
        <v>39</v>
      </c>
      <c r="S2541" t="s">
        <v>11208</v>
      </c>
      <c r="T2541" t="s">
        <v>37</v>
      </c>
      <c r="U2541" t="s">
        <v>37</v>
      </c>
      <c r="V2541" t="s">
        <v>11215</v>
      </c>
      <c r="W2541" t="s">
        <v>517</v>
      </c>
      <c r="X2541" t="s">
        <v>114</v>
      </c>
      <c r="Y2541" t="s">
        <v>3204</v>
      </c>
      <c r="Z2541" t="s">
        <v>11216</v>
      </c>
      <c r="AA2541" t="s">
        <v>44</v>
      </c>
      <c r="AB2541" t="s">
        <v>44</v>
      </c>
      <c r="AC2541" t="s">
        <v>117</v>
      </c>
      <c r="AD2541" t="s">
        <v>1532</v>
      </c>
      <c r="AE2541" t="s">
        <v>37</v>
      </c>
      <c r="AF2541" t="s">
        <v>37</v>
      </c>
      <c r="AG2541" t="s">
        <v>37</v>
      </c>
      <c r="AH2541" t="s">
        <v>37</v>
      </c>
      <c r="AI2541" t="s">
        <v>37</v>
      </c>
    </row>
    <row r="2542" spans="1:35" ht="16.850000000000001" customHeight="1">
      <c r="A2542" s="65" t="str">
        <f>IF(L2542="","",IF(COUNTIF(Wip!K:K,L2542)=0,IF(W2542="","KGB","KBB"),IF(AND(_xlfn.IFNA(VLOOKUP(L2542,Wip!K:M,3,0),"")="Y",Q2542="MTCAPPLYCONF"),"On Hold",IF(W2542="","KGB","KBB"))))</f>
        <v>KBB</v>
      </c>
      <c r="B2542" s="65" t="str">
        <f>IF(A2542="on hold", "on hold",
 IF(A2542="KGB", "Standard Shipment",
  IF(IFERROR(IFERROR(VLOOKUP(L2542, List!D:J, 7, 0), VLOOKUP(L2542&amp;"", List!D:J, 7, 0)), 0)=0,
   IF(IFERROR(IFERROR(VLOOKUP(L2542, 'CND List'!$A:$C, 3, 0), VLOOKUP(L2542&amp;"", 'CND List'!$A:$C, 3, 0)), 0)=0,
    IF(A2542="KBB", "-", ""),
    IFERROR(VLOOKUP(L2542, 'CND List'!$A:$C, 3, 0), VLOOKUP(L2542&amp;"", 'CND List'!$A:$C, 3, 0))
   ),
   IFERROR(VLOOKUP(L2542, List!D:J, 7, 0), VLOOKUP(L2542&amp;"", List!D:J, 7, 0))
  )
 )
)</f>
        <v>Local Scrap</v>
      </c>
      <c r="C2542" s="66" t="str">
        <f t="shared" si="40"/>
        <v>Local Scrap</v>
      </c>
      <c r="D2542" s="67" t="str">
        <f ca="1">IF(C2542="Local Scrap","Closed",IFERROR(IF(A2542="kgb","Closed",IF(MID(C2542,5,1)="Q","Closed",LOOKUP(TODAY()-W2542, {0,31,91,181,366}, {"0-30天","31-90天","91-180天","181-365天","365天以上"}))), LOOKUP(TODAY()-Z2542, {0,31,91,181,366}, {"0-30天","31-90天","91-180天","181-365天","365天以上"})))</f>
        <v>Closed</v>
      </c>
      <c r="E2542" s="67" t="str" cm="1">
        <f t="array" ref="E2542">IF(A2542&lt;&gt;"kbb", "", IF(IFERROR(VALUE(V2542), 0)=MAX(INDEX(($A$2:$A$4929="kbb")*($L$2:$L$4929=L2542)*IFERROR(VALUE($V$2:$V$4929), 0), 0)), "最新", "歷史重複"))</f>
        <v>最新</v>
      </c>
      <c r="F2542" t="s">
        <v>11205</v>
      </c>
      <c r="G2542" t="s">
        <v>3199</v>
      </c>
      <c r="H2542" t="s">
        <v>30</v>
      </c>
      <c r="I2542" t="s">
        <v>6154</v>
      </c>
      <c r="J2542" t="s">
        <v>11206</v>
      </c>
      <c r="K2542" t="s">
        <v>11207</v>
      </c>
      <c r="L2542" t="s">
        <v>8571</v>
      </c>
      <c r="M2542" t="s">
        <v>2359</v>
      </c>
      <c r="N2542" t="s">
        <v>2360</v>
      </c>
      <c r="O2542" t="s">
        <v>37</v>
      </c>
      <c r="P2542" t="s">
        <v>8571</v>
      </c>
      <c r="Q2542" t="s">
        <v>38</v>
      </c>
      <c r="R2542" t="s">
        <v>39</v>
      </c>
      <c r="S2542" t="s">
        <v>11208</v>
      </c>
      <c r="T2542" t="s">
        <v>37</v>
      </c>
      <c r="U2542" t="s">
        <v>37</v>
      </c>
      <c r="V2542" t="s">
        <v>11217</v>
      </c>
      <c r="W2542" t="s">
        <v>517</v>
      </c>
      <c r="X2542" t="s">
        <v>114</v>
      </c>
      <c r="Y2542" t="s">
        <v>3204</v>
      </c>
      <c r="Z2542" t="s">
        <v>11218</v>
      </c>
      <c r="AA2542" t="s">
        <v>44</v>
      </c>
      <c r="AB2542" t="s">
        <v>44</v>
      </c>
      <c r="AC2542" t="s">
        <v>117</v>
      </c>
      <c r="AD2542" t="s">
        <v>1532</v>
      </c>
      <c r="AE2542" t="s">
        <v>37</v>
      </c>
      <c r="AF2542" t="s">
        <v>37</v>
      </c>
      <c r="AG2542" t="s">
        <v>37</v>
      </c>
      <c r="AH2542" t="s">
        <v>37</v>
      </c>
      <c r="AI2542" t="s">
        <v>37</v>
      </c>
    </row>
    <row r="2543" spans="1:35" ht="16.850000000000001" customHeight="1">
      <c r="A2543" s="65" t="str">
        <f>IF(L2543="","",IF(COUNTIF(Wip!K:K,L2543)=0,IF(W2543="","KGB","KBB"),IF(AND(_xlfn.IFNA(VLOOKUP(L2543,Wip!K:M,3,0),"")="Y",Q2543="MTCAPPLYCONF"),"On Hold",IF(W2543="","KGB","KBB"))))</f>
        <v>KBB</v>
      </c>
      <c r="B2543" s="65" t="str">
        <f>IF(A2543="on hold", "on hold",
 IF(A2543="KGB", "Standard Shipment",
  IF(IFERROR(IFERROR(VLOOKUP(L2543, List!D:J, 7, 0), VLOOKUP(L2543&amp;"", List!D:J, 7, 0)), 0)=0,
   IF(IFERROR(IFERROR(VLOOKUP(L2543, 'CND List'!$A:$C, 3, 0), VLOOKUP(L2543&amp;"", 'CND List'!$A:$C, 3, 0)), 0)=0,
    IF(A2543="KBB", "-", ""),
    IFERROR(VLOOKUP(L2543, 'CND List'!$A:$C, 3, 0), VLOOKUP(L2543&amp;"", 'CND List'!$A:$C, 3, 0))
   ),
   IFERROR(VLOOKUP(L2543, List!D:J, 7, 0), VLOOKUP(L2543&amp;"", List!D:J, 7, 0))
  )
 )
)</f>
        <v>Local Scrap</v>
      </c>
      <c r="C2543" s="66" t="str">
        <f t="shared" si="40"/>
        <v>Local Scrap</v>
      </c>
      <c r="D2543" s="67" t="str">
        <f ca="1">IF(C2543="Local Scrap","Closed",IFERROR(IF(A2543="kgb","Closed",IF(MID(C2543,5,1)="Q","Closed",LOOKUP(TODAY()-W2543, {0,31,91,181,366}, {"0-30天","31-90天","91-180天","181-365天","365天以上"}))), LOOKUP(TODAY()-Z2543, {0,31,91,181,366}, {"0-30天","31-90天","91-180天","181-365天","365天以上"})))</f>
        <v>Closed</v>
      </c>
      <c r="E2543" s="67" t="str" cm="1">
        <f t="array" ref="E2543">IF(A2543&lt;&gt;"kbb", "", IF(IFERROR(VALUE(V2543), 0)=MAX(INDEX(($A$2:$A$4929="kbb")*($L$2:$L$4929=L2543)*IFERROR(VALUE($V$2:$V$4929), 0), 0)), "最新", "歷史重複"))</f>
        <v>最新</v>
      </c>
      <c r="F2543" t="s">
        <v>11205</v>
      </c>
      <c r="G2543" t="s">
        <v>3199</v>
      </c>
      <c r="H2543" t="s">
        <v>30</v>
      </c>
      <c r="I2543" t="s">
        <v>6154</v>
      </c>
      <c r="J2543" t="s">
        <v>11206</v>
      </c>
      <c r="K2543" t="s">
        <v>11207</v>
      </c>
      <c r="L2543" t="s">
        <v>8799</v>
      </c>
      <c r="M2543" t="s">
        <v>1527</v>
      </c>
      <c r="N2543" t="s">
        <v>1528</v>
      </c>
      <c r="O2543" t="s">
        <v>37</v>
      </c>
      <c r="P2543" t="s">
        <v>8799</v>
      </c>
      <c r="Q2543" t="s">
        <v>38</v>
      </c>
      <c r="R2543" t="s">
        <v>39</v>
      </c>
      <c r="S2543" t="s">
        <v>11208</v>
      </c>
      <c r="T2543" t="s">
        <v>37</v>
      </c>
      <c r="U2543" t="s">
        <v>37</v>
      </c>
      <c r="V2543" t="s">
        <v>11219</v>
      </c>
      <c r="W2543" t="s">
        <v>517</v>
      </c>
      <c r="X2543" t="s">
        <v>114</v>
      </c>
      <c r="Y2543" t="s">
        <v>3204</v>
      </c>
      <c r="Z2543" t="s">
        <v>11220</v>
      </c>
      <c r="AA2543" t="s">
        <v>44</v>
      </c>
      <c r="AB2543" t="s">
        <v>44</v>
      </c>
      <c r="AC2543" t="s">
        <v>117</v>
      </c>
      <c r="AD2543" t="s">
        <v>1532</v>
      </c>
      <c r="AE2543" t="s">
        <v>37</v>
      </c>
      <c r="AF2543" t="s">
        <v>37</v>
      </c>
      <c r="AG2543" t="s">
        <v>37</v>
      </c>
      <c r="AH2543" t="s">
        <v>37</v>
      </c>
      <c r="AI2543" t="s">
        <v>37</v>
      </c>
    </row>
    <row r="2544" spans="1:35" ht="16.850000000000001" customHeight="1">
      <c r="A2544" s="65" t="str">
        <f>IF(L2544="","",IF(COUNTIF(Wip!K:K,L2544)=0,IF(W2544="","KGB","KBB"),IF(AND(_xlfn.IFNA(VLOOKUP(L2544,Wip!K:M,3,0),"")="Y",Q2544="MTCAPPLYCONF"),"On Hold",IF(W2544="","KGB","KBB"))))</f>
        <v>KBB</v>
      </c>
      <c r="B2544" s="65" t="str">
        <f>IF(A2544="on hold", "on hold",
 IF(A2544="KGB", "Standard Shipment",
  IF(IFERROR(IFERROR(VLOOKUP(L2544, List!D:J, 7, 0), VLOOKUP(L2544&amp;"", List!D:J, 7, 0)), 0)=0,
   IF(IFERROR(IFERROR(VLOOKUP(L2544, 'CND List'!$A:$C, 3, 0), VLOOKUP(L2544&amp;"", 'CND List'!$A:$C, 3, 0)), 0)=0,
    IF(A2544="KBB", "-", ""),
    IFERROR(VLOOKUP(L2544, 'CND List'!$A:$C, 3, 0), VLOOKUP(L2544&amp;"", 'CND List'!$A:$C, 3, 0))
   ),
   IFERROR(VLOOKUP(L2544, List!D:J, 7, 0), VLOOKUP(L2544&amp;"", List!D:J, 7, 0))
  )
 )
)</f>
        <v>Local Scrap</v>
      </c>
      <c r="C2544" s="66" t="str">
        <f t="shared" si="40"/>
        <v>Local Scrap</v>
      </c>
      <c r="D2544" s="67" t="str">
        <f ca="1">IF(C2544="Local Scrap","Closed",IFERROR(IF(A2544="kgb","Closed",IF(MID(C2544,5,1)="Q","Closed",LOOKUP(TODAY()-W2544, {0,31,91,181,366}, {"0-30天","31-90天","91-180天","181-365天","365天以上"}))), LOOKUP(TODAY()-Z2544, {0,31,91,181,366}, {"0-30天","31-90天","91-180天","181-365天","365天以上"})))</f>
        <v>Closed</v>
      </c>
      <c r="E2544" s="67" t="str" cm="1">
        <f t="array" ref="E2544">IF(A2544&lt;&gt;"kbb", "", IF(IFERROR(VALUE(V2544), 0)=MAX(INDEX(($A$2:$A$4929="kbb")*($L$2:$L$4929=L2544)*IFERROR(VALUE($V$2:$V$4929), 0), 0)), "最新", "歷史重複"))</f>
        <v>最新</v>
      </c>
      <c r="F2544" t="s">
        <v>11205</v>
      </c>
      <c r="G2544" t="s">
        <v>3199</v>
      </c>
      <c r="H2544" t="s">
        <v>30</v>
      </c>
      <c r="I2544" t="s">
        <v>6154</v>
      </c>
      <c r="J2544" t="s">
        <v>11206</v>
      </c>
      <c r="K2544" t="s">
        <v>11207</v>
      </c>
      <c r="L2544" t="s">
        <v>9560</v>
      </c>
      <c r="M2544" t="s">
        <v>8161</v>
      </c>
      <c r="N2544" t="s">
        <v>2223</v>
      </c>
      <c r="O2544" t="s">
        <v>37</v>
      </c>
      <c r="P2544" t="s">
        <v>9560</v>
      </c>
      <c r="Q2544" t="s">
        <v>38</v>
      </c>
      <c r="R2544" t="s">
        <v>39</v>
      </c>
      <c r="S2544" t="s">
        <v>11208</v>
      </c>
      <c r="T2544" t="s">
        <v>37</v>
      </c>
      <c r="U2544" t="s">
        <v>37</v>
      </c>
      <c r="V2544" t="s">
        <v>11221</v>
      </c>
      <c r="W2544" t="s">
        <v>517</v>
      </c>
      <c r="X2544" t="s">
        <v>114</v>
      </c>
      <c r="Y2544" t="s">
        <v>3204</v>
      </c>
      <c r="Z2544" t="s">
        <v>11222</v>
      </c>
      <c r="AA2544" t="s">
        <v>44</v>
      </c>
      <c r="AB2544" t="s">
        <v>44</v>
      </c>
      <c r="AC2544" t="s">
        <v>117</v>
      </c>
      <c r="AD2544" t="s">
        <v>1302</v>
      </c>
      <c r="AE2544" t="s">
        <v>37</v>
      </c>
      <c r="AF2544" t="s">
        <v>37</v>
      </c>
      <c r="AG2544" t="s">
        <v>37</v>
      </c>
      <c r="AH2544" t="s">
        <v>37</v>
      </c>
      <c r="AI2544" t="s">
        <v>37</v>
      </c>
    </row>
    <row r="2545" spans="1:35" ht="16.850000000000001" customHeight="1">
      <c r="A2545" s="65" t="str">
        <f>IF(L2545="","",IF(COUNTIF(Wip!K:K,L2545)=0,IF(W2545="","KGB","KBB"),IF(AND(_xlfn.IFNA(VLOOKUP(L2545,Wip!K:M,3,0),"")="Y",Q2545="MTCAPPLYCONF"),"On Hold",IF(W2545="","KGB","KBB"))))</f>
        <v>KBB</v>
      </c>
      <c r="B2545" s="65" t="str">
        <f>IF(A2545="on hold", "on hold",
 IF(A2545="KGB", "Standard Shipment",
  IF(IFERROR(IFERROR(VLOOKUP(L2545, List!D:J, 7, 0), VLOOKUP(L2545&amp;"", List!D:J, 7, 0)), 0)=0,
   IF(IFERROR(IFERROR(VLOOKUP(L2545, 'CND List'!$A:$C, 3, 0), VLOOKUP(L2545&amp;"", 'CND List'!$A:$C, 3, 0)), 0)=0,
    IF(A2545="KBB", "-", ""),
    IFERROR(VLOOKUP(L2545, 'CND List'!$A:$C, 3, 0), VLOOKUP(L2545&amp;"", 'CND List'!$A:$C, 3, 0))
   ),
   IFERROR(VLOOKUP(L2545, List!D:J, 7, 0), VLOOKUP(L2545&amp;"", List!D:J, 7, 0))
  )
 )
)</f>
        <v>Local Scrap</v>
      </c>
      <c r="C2545" s="66" t="str">
        <f t="shared" si="40"/>
        <v>Local Scrap</v>
      </c>
      <c r="D2545" s="67" t="str">
        <f ca="1">IF(C2545="Local Scrap","Closed",IFERROR(IF(A2545="kgb","Closed",IF(MID(C2545,5,1)="Q","Closed",LOOKUP(TODAY()-W2545, {0,31,91,181,366}, {"0-30天","31-90天","91-180天","181-365天","365天以上"}))), LOOKUP(TODAY()-Z2545, {0,31,91,181,366}, {"0-30天","31-90天","91-180天","181-365天","365天以上"})))</f>
        <v>Closed</v>
      </c>
      <c r="E2545" s="67" t="str" cm="1">
        <f t="array" ref="E2545">IF(A2545&lt;&gt;"kbb", "", IF(IFERROR(VALUE(V2545), 0)=MAX(INDEX(($A$2:$A$4929="kbb")*($L$2:$L$4929=L2545)*IFERROR(VALUE($V$2:$V$4929), 0), 0)), "最新", "歷史重複"))</f>
        <v>最新</v>
      </c>
      <c r="F2545" t="s">
        <v>11205</v>
      </c>
      <c r="G2545" t="s">
        <v>3199</v>
      </c>
      <c r="H2545" t="s">
        <v>30</v>
      </c>
      <c r="I2545" t="s">
        <v>6154</v>
      </c>
      <c r="J2545" t="s">
        <v>11206</v>
      </c>
      <c r="K2545" t="s">
        <v>11207</v>
      </c>
      <c r="L2545" t="s">
        <v>9734</v>
      </c>
      <c r="M2545" t="s">
        <v>2359</v>
      </c>
      <c r="N2545" t="s">
        <v>2360</v>
      </c>
      <c r="O2545" t="s">
        <v>37</v>
      </c>
      <c r="P2545" t="s">
        <v>9734</v>
      </c>
      <c r="Q2545" t="s">
        <v>38</v>
      </c>
      <c r="R2545" t="s">
        <v>39</v>
      </c>
      <c r="S2545" t="s">
        <v>11208</v>
      </c>
      <c r="T2545" t="s">
        <v>37</v>
      </c>
      <c r="U2545" t="s">
        <v>37</v>
      </c>
      <c r="V2545" t="s">
        <v>11223</v>
      </c>
      <c r="W2545" t="s">
        <v>517</v>
      </c>
      <c r="X2545" t="s">
        <v>114</v>
      </c>
      <c r="Y2545" t="s">
        <v>3204</v>
      </c>
      <c r="Z2545" t="s">
        <v>11224</v>
      </c>
      <c r="AA2545" t="s">
        <v>44</v>
      </c>
      <c r="AB2545" t="s">
        <v>44</v>
      </c>
      <c r="AC2545" t="s">
        <v>117</v>
      </c>
      <c r="AD2545" t="s">
        <v>1532</v>
      </c>
      <c r="AE2545" t="s">
        <v>37</v>
      </c>
      <c r="AF2545" t="s">
        <v>37</v>
      </c>
      <c r="AG2545" t="s">
        <v>37</v>
      </c>
      <c r="AH2545" t="s">
        <v>37</v>
      </c>
      <c r="AI2545" t="s">
        <v>37</v>
      </c>
    </row>
    <row r="2546" spans="1:35" ht="16.850000000000001" customHeight="1">
      <c r="A2546" s="65" t="str">
        <f>IF(L2546="","",IF(COUNTIF(Wip!K:K,L2546)=0,IF(W2546="","KGB","KBB"),IF(AND(_xlfn.IFNA(VLOOKUP(L2546,Wip!K:M,3,0),"")="Y",Q2546="MTCAPPLYCONF"),"On Hold",IF(W2546="","KGB","KBB"))))</f>
        <v>KGB</v>
      </c>
      <c r="B2546" s="65" t="str">
        <f>IF(A2546="on hold", "on hold",
 IF(A2546="KGB", "Standard Shipment",
  IF(IFERROR(IFERROR(VLOOKUP(L2546, List!D:J, 7, 0), VLOOKUP(L2546&amp;"", List!D:J, 7, 0)), 0)=0,
   IF(IFERROR(IFERROR(VLOOKUP(L2546, 'CND List'!$A:$C, 3, 0), VLOOKUP(L2546&amp;"", 'CND List'!$A:$C, 3, 0)), 0)=0,
    IF(A2546="KBB", "-", ""),
    IFERROR(VLOOKUP(L2546, 'CND List'!$A:$C, 3, 0), VLOOKUP(L2546&amp;"", 'CND List'!$A:$C, 3, 0))
   ),
   IFERROR(VLOOKUP(L2546, List!D:J, 7, 0), VLOOKUP(L2546&amp;"", List!D:J, 7, 0))
  )
 )
)</f>
        <v>Standard Shipment</v>
      </c>
      <c r="C2546" s="66" t="str">
        <f t="shared" si="40"/>
        <v>Standard Shipment</v>
      </c>
      <c r="D2546" s="67" t="str">
        <f ca="1">IF(C2546="Local Scrap","Closed",IFERROR(IF(A2546="kgb","Closed",IF(MID(C2546,5,1)="Q","Closed",LOOKUP(TODAY()-W2546, {0,31,91,181,366}, {"0-30天","31-90天","91-180天","181-365天","365天以上"}))), LOOKUP(TODAY()-Z2546, {0,31,91,181,366}, {"0-30天","31-90天","91-180天","181-365天","365天以上"})))</f>
        <v>Closed</v>
      </c>
      <c r="E2546" s="67" t="str" cm="1">
        <f t="array" ref="E2546">IF(A2546&lt;&gt;"kbb", "", IF(IFERROR(VALUE(V2546), 0)=MAX(INDEX(($A$2:$A$4929="kbb")*($L$2:$L$4929=L2546)*IFERROR(VALUE($V$2:$V$4929), 0), 0)), "最新", "歷史重複"))</f>
        <v/>
      </c>
      <c r="F2546" t="s">
        <v>11205</v>
      </c>
      <c r="G2546" t="s">
        <v>3199</v>
      </c>
      <c r="H2546" t="s">
        <v>30</v>
      </c>
      <c r="I2546" t="s">
        <v>6154</v>
      </c>
      <c r="J2546" t="s">
        <v>11206</v>
      </c>
      <c r="K2546" t="s">
        <v>11207</v>
      </c>
      <c r="L2546" t="s">
        <v>11225</v>
      </c>
      <c r="M2546" t="s">
        <v>2359</v>
      </c>
      <c r="N2546" t="s">
        <v>2360</v>
      </c>
      <c r="O2546" t="s">
        <v>37</v>
      </c>
      <c r="P2546" t="s">
        <v>9309</v>
      </c>
      <c r="Q2546" t="s">
        <v>38</v>
      </c>
      <c r="R2546" t="s">
        <v>1881</v>
      </c>
      <c r="S2546" t="s">
        <v>11208</v>
      </c>
      <c r="T2546" t="s">
        <v>11226</v>
      </c>
      <c r="U2546" t="s">
        <v>10882</v>
      </c>
      <c r="V2546" t="s">
        <v>10882</v>
      </c>
      <c r="W2546" t="s">
        <v>37</v>
      </c>
      <c r="X2546" t="s">
        <v>37</v>
      </c>
      <c r="Y2546" t="s">
        <v>37</v>
      </c>
      <c r="Z2546" t="s">
        <v>11227</v>
      </c>
      <c r="AA2546" t="s">
        <v>44</v>
      </c>
      <c r="AB2546" t="s">
        <v>44</v>
      </c>
      <c r="AC2546" t="s">
        <v>45</v>
      </c>
      <c r="AD2546" t="s">
        <v>1532</v>
      </c>
      <c r="AE2546" t="s">
        <v>10884</v>
      </c>
      <c r="AF2546" t="s">
        <v>2220</v>
      </c>
      <c r="AG2546">
        <v>622564</v>
      </c>
      <c r="AH2546">
        <v>6.3</v>
      </c>
      <c r="AI2546">
        <v>6.3</v>
      </c>
    </row>
    <row r="2547" spans="1:35" ht="16.850000000000001" customHeight="1">
      <c r="A2547" s="65" t="str">
        <f>IF(L2547="","",IF(COUNTIF(Wip!K:K,L2547)=0,IF(W2547="","KGB","KBB"),IF(AND(_xlfn.IFNA(VLOOKUP(L2547,Wip!K:M,3,0),"")="Y",Q2547="MTCAPPLYCONF"),"On Hold",IF(W2547="","KGB","KBB"))))</f>
        <v>KBB</v>
      </c>
      <c r="B2547" s="65" t="str">
        <f>IF(A2547="on hold", "on hold",
 IF(A2547="KGB", "Standard Shipment",
  IF(IFERROR(IFERROR(VLOOKUP(L2547, List!D:J, 7, 0), VLOOKUP(L2547&amp;"", List!D:J, 7, 0)), 0)=0,
   IF(IFERROR(IFERROR(VLOOKUP(L2547, 'CND List'!$A:$C, 3, 0), VLOOKUP(L2547&amp;"", 'CND List'!$A:$C, 3, 0)), 0)=0,
    IF(A2547="KBB", "-", ""),
    IFERROR(VLOOKUP(L2547, 'CND List'!$A:$C, 3, 0), VLOOKUP(L2547&amp;"", 'CND List'!$A:$C, 3, 0))
   ),
   IFERROR(VLOOKUP(L2547, List!D:J, 7, 0), VLOOKUP(L2547&amp;"", List!D:J, 7, 0))
  )
 )
)</f>
        <v>Local Scrap</v>
      </c>
      <c r="C2547" s="66" t="str">
        <f t="shared" si="40"/>
        <v>Local Scrap</v>
      </c>
      <c r="D2547" s="67" t="str">
        <f ca="1">IF(C2547="Local Scrap","Closed",IFERROR(IF(A2547="kgb","Closed",IF(MID(C2547,5,1)="Q","Closed",LOOKUP(TODAY()-W2547, {0,31,91,181,366}, {"0-30天","31-90天","91-180天","181-365天","365天以上"}))), LOOKUP(TODAY()-Z2547, {0,31,91,181,366}, {"0-30天","31-90天","91-180天","181-365天","365天以上"})))</f>
        <v>Closed</v>
      </c>
      <c r="E2547" s="67" t="str" cm="1">
        <f t="array" ref="E2547">IF(A2547&lt;&gt;"kbb", "", IF(IFERROR(VALUE(V2547), 0)=MAX(INDEX(($A$2:$A$4929="kbb")*($L$2:$L$4929=L2547)*IFERROR(VALUE($V$2:$V$4929), 0), 0)), "最新", "歷史重複"))</f>
        <v>最新</v>
      </c>
      <c r="F2547" t="s">
        <v>11205</v>
      </c>
      <c r="G2547" t="s">
        <v>3199</v>
      </c>
      <c r="H2547" t="s">
        <v>30</v>
      </c>
      <c r="I2547" t="s">
        <v>6154</v>
      </c>
      <c r="J2547" t="s">
        <v>11206</v>
      </c>
      <c r="K2547" t="s">
        <v>11207</v>
      </c>
      <c r="L2547" t="s">
        <v>9414</v>
      </c>
      <c r="M2547" t="s">
        <v>1390</v>
      </c>
      <c r="N2547" t="s">
        <v>1391</v>
      </c>
      <c r="O2547" t="s">
        <v>37</v>
      </c>
      <c r="P2547" t="s">
        <v>9414</v>
      </c>
      <c r="Q2547" t="s">
        <v>38</v>
      </c>
      <c r="R2547" t="s">
        <v>39</v>
      </c>
      <c r="S2547" t="s">
        <v>11208</v>
      </c>
      <c r="T2547" t="s">
        <v>37</v>
      </c>
      <c r="U2547" t="s">
        <v>37</v>
      </c>
      <c r="V2547" t="s">
        <v>11228</v>
      </c>
      <c r="W2547" t="s">
        <v>517</v>
      </c>
      <c r="X2547" t="s">
        <v>114</v>
      </c>
      <c r="Y2547" t="s">
        <v>3204</v>
      </c>
      <c r="Z2547" t="s">
        <v>11229</v>
      </c>
      <c r="AA2547" t="s">
        <v>44</v>
      </c>
      <c r="AB2547" t="s">
        <v>44</v>
      </c>
      <c r="AC2547" t="s">
        <v>117</v>
      </c>
      <c r="AD2547" t="s">
        <v>1302</v>
      </c>
      <c r="AE2547" t="s">
        <v>37</v>
      </c>
      <c r="AF2547" t="s">
        <v>37</v>
      </c>
      <c r="AG2547" t="s">
        <v>37</v>
      </c>
      <c r="AH2547" t="s">
        <v>37</v>
      </c>
      <c r="AI2547" t="s">
        <v>37</v>
      </c>
    </row>
    <row r="2548" spans="1:35" ht="16.850000000000001" customHeight="1">
      <c r="A2548" s="65" t="str">
        <f>IF(L2548="","",IF(COUNTIF(Wip!K:K,L2548)=0,IF(W2548="","KGB","KBB"),IF(AND(_xlfn.IFNA(VLOOKUP(L2548,Wip!K:M,3,0),"")="Y",Q2548="MTCAPPLYCONF"),"On Hold",IF(W2548="","KGB","KBB"))))</f>
        <v>KGB</v>
      </c>
      <c r="B2548" s="65" t="str">
        <f>IF(A2548="on hold", "on hold",
 IF(A2548="KGB", "Standard Shipment",
  IF(IFERROR(IFERROR(VLOOKUP(L2548, List!D:J, 7, 0), VLOOKUP(L2548&amp;"", List!D:J, 7, 0)), 0)=0,
   IF(IFERROR(IFERROR(VLOOKUP(L2548, 'CND List'!$A:$C, 3, 0), VLOOKUP(L2548&amp;"", 'CND List'!$A:$C, 3, 0)), 0)=0,
    IF(A2548="KBB", "-", ""),
    IFERROR(VLOOKUP(L2548, 'CND List'!$A:$C, 3, 0), VLOOKUP(L2548&amp;"", 'CND List'!$A:$C, 3, 0))
   ),
   IFERROR(VLOOKUP(L2548, List!D:J, 7, 0), VLOOKUP(L2548&amp;"", List!D:J, 7, 0))
  )
 )
)</f>
        <v>Standard Shipment</v>
      </c>
      <c r="C2548" s="66" t="str">
        <f t="shared" si="40"/>
        <v>Standard Shipment</v>
      </c>
      <c r="D2548" s="67" t="str">
        <f ca="1">IF(C2548="Local Scrap","Closed",IFERROR(IF(A2548="kgb","Closed",IF(MID(C2548,5,1)="Q","Closed",LOOKUP(TODAY()-W2548, {0,31,91,181,366}, {"0-30天","31-90天","91-180天","181-365天","365天以上"}))), LOOKUP(TODAY()-Z2548, {0,31,91,181,366}, {"0-30天","31-90天","91-180天","181-365天","365天以上"})))</f>
        <v>Closed</v>
      </c>
      <c r="E2548" s="67" t="str" cm="1">
        <f t="array" ref="E2548">IF(A2548&lt;&gt;"kbb", "", IF(IFERROR(VALUE(V2548), 0)=MAX(INDEX(($A$2:$A$4929="kbb")*($L$2:$L$4929=L2548)*IFERROR(VALUE($V$2:$V$4929), 0), 0)), "最新", "歷史重複"))</f>
        <v/>
      </c>
      <c r="F2548" t="s">
        <v>11205</v>
      </c>
      <c r="G2548" t="s">
        <v>3199</v>
      </c>
      <c r="H2548" t="s">
        <v>30</v>
      </c>
      <c r="I2548" t="s">
        <v>6154</v>
      </c>
      <c r="J2548" t="s">
        <v>11206</v>
      </c>
      <c r="K2548" t="s">
        <v>11207</v>
      </c>
      <c r="L2548" t="s">
        <v>11230</v>
      </c>
      <c r="M2548" t="s">
        <v>4205</v>
      </c>
      <c r="N2548" t="s">
        <v>1858</v>
      </c>
      <c r="O2548" t="s">
        <v>37</v>
      </c>
      <c r="P2548" t="s">
        <v>9625</v>
      </c>
      <c r="Q2548" t="s">
        <v>38</v>
      </c>
      <c r="R2548" t="s">
        <v>53</v>
      </c>
      <c r="S2548" t="s">
        <v>11208</v>
      </c>
      <c r="T2548" t="s">
        <v>11231</v>
      </c>
      <c r="U2548" t="s">
        <v>10882</v>
      </c>
      <c r="V2548" t="s">
        <v>10882</v>
      </c>
      <c r="W2548" t="s">
        <v>37</v>
      </c>
      <c r="X2548" t="s">
        <v>37</v>
      </c>
      <c r="Y2548" t="s">
        <v>37</v>
      </c>
      <c r="Z2548" t="s">
        <v>11232</v>
      </c>
      <c r="AA2548" t="s">
        <v>44</v>
      </c>
      <c r="AB2548" t="s">
        <v>44</v>
      </c>
      <c r="AC2548" t="s">
        <v>45</v>
      </c>
      <c r="AD2548" t="s">
        <v>1302</v>
      </c>
      <c r="AE2548" t="s">
        <v>10884</v>
      </c>
      <c r="AF2548" t="s">
        <v>2122</v>
      </c>
      <c r="AG2548">
        <v>622564</v>
      </c>
      <c r="AH2548">
        <v>5.8</v>
      </c>
      <c r="AI2548">
        <v>5.8</v>
      </c>
    </row>
    <row r="2549" spans="1:35" ht="16.850000000000001" customHeight="1">
      <c r="A2549" s="65" t="str">
        <f>IF(L2549="","",IF(COUNTIF(Wip!K:K,L2549)=0,IF(W2549="","KGB","KBB"),IF(AND(_xlfn.IFNA(VLOOKUP(L2549,Wip!K:M,3,0),"")="Y",Q2549="MTCAPPLYCONF"),"On Hold",IF(W2549="","KGB","KBB"))))</f>
        <v>KBB</v>
      </c>
      <c r="B2549" s="65" t="str">
        <f>IF(A2549="on hold", "on hold",
 IF(A2549="KGB", "Standard Shipment",
  IF(IFERROR(IFERROR(VLOOKUP(L2549, List!D:J, 7, 0), VLOOKUP(L2549&amp;"", List!D:J, 7, 0)), 0)=0,
   IF(IFERROR(IFERROR(VLOOKUP(L2549, 'CND List'!$A:$C, 3, 0), VLOOKUP(L2549&amp;"", 'CND List'!$A:$C, 3, 0)), 0)=0,
    IF(A2549="KBB", "-", ""),
    IFERROR(VLOOKUP(L2549, 'CND List'!$A:$C, 3, 0), VLOOKUP(L2549&amp;"", 'CND List'!$A:$C, 3, 0))
   ),
   IFERROR(VLOOKUP(L2549, List!D:J, 7, 0), VLOOKUP(L2549&amp;"", List!D:J, 7, 0))
  )
 )
)</f>
        <v>Local Scrap</v>
      </c>
      <c r="C2549" s="66" t="str">
        <f t="shared" si="40"/>
        <v>Local Scrap</v>
      </c>
      <c r="D2549" s="67" t="str">
        <f ca="1">IF(C2549="Local Scrap","Closed",IFERROR(IF(A2549="kgb","Closed",IF(MID(C2549,5,1)="Q","Closed",LOOKUP(TODAY()-W2549, {0,31,91,181,366}, {"0-30天","31-90天","91-180天","181-365天","365天以上"}))), LOOKUP(TODAY()-Z2549, {0,31,91,181,366}, {"0-30天","31-90天","91-180天","181-365天","365天以上"})))</f>
        <v>Closed</v>
      </c>
      <c r="E2549" s="67" t="str" cm="1">
        <f t="array" ref="E2549">IF(A2549&lt;&gt;"kbb", "", IF(IFERROR(VALUE(V2549), 0)=MAX(INDEX(($A$2:$A$4929="kbb")*($L$2:$L$4929=L2549)*IFERROR(VALUE($V$2:$V$4929), 0), 0)), "最新", "歷史重複"))</f>
        <v>最新</v>
      </c>
      <c r="F2549" t="s">
        <v>11205</v>
      </c>
      <c r="G2549" t="s">
        <v>3199</v>
      </c>
      <c r="H2549" t="s">
        <v>30</v>
      </c>
      <c r="I2549" t="s">
        <v>6154</v>
      </c>
      <c r="J2549" t="s">
        <v>11206</v>
      </c>
      <c r="K2549" t="s">
        <v>11207</v>
      </c>
      <c r="L2549" t="s">
        <v>9262</v>
      </c>
      <c r="M2549" t="s">
        <v>1390</v>
      </c>
      <c r="N2549" t="s">
        <v>1391</v>
      </c>
      <c r="O2549" t="s">
        <v>37</v>
      </c>
      <c r="P2549" t="s">
        <v>9262</v>
      </c>
      <c r="Q2549" t="s">
        <v>38</v>
      </c>
      <c r="R2549" t="s">
        <v>39</v>
      </c>
      <c r="S2549" t="s">
        <v>11233</v>
      </c>
      <c r="T2549" t="s">
        <v>37</v>
      </c>
      <c r="U2549" t="s">
        <v>37</v>
      </c>
      <c r="V2549" t="s">
        <v>11234</v>
      </c>
      <c r="W2549" t="s">
        <v>517</v>
      </c>
      <c r="X2549" t="s">
        <v>114</v>
      </c>
      <c r="Y2549" t="s">
        <v>3204</v>
      </c>
      <c r="Z2549" t="s">
        <v>11235</v>
      </c>
      <c r="AA2549" t="s">
        <v>44</v>
      </c>
      <c r="AB2549" t="s">
        <v>44</v>
      </c>
      <c r="AC2549" t="s">
        <v>117</v>
      </c>
      <c r="AD2549" t="s">
        <v>1302</v>
      </c>
      <c r="AE2549" t="s">
        <v>37</v>
      </c>
      <c r="AF2549" t="s">
        <v>37</v>
      </c>
      <c r="AG2549" t="s">
        <v>37</v>
      </c>
      <c r="AH2549" t="s">
        <v>37</v>
      </c>
      <c r="AI2549" t="s">
        <v>37</v>
      </c>
    </row>
    <row r="2550" spans="1:35" ht="16.850000000000001" customHeight="1">
      <c r="A2550" s="65" t="str">
        <f>IF(L2550="","",IF(COUNTIF(Wip!K:K,L2550)=0,IF(W2550="","KGB","KBB"),IF(AND(_xlfn.IFNA(VLOOKUP(L2550,Wip!K:M,3,0),"")="Y",Q2550="MTCAPPLYCONF"),"On Hold",IF(W2550="","KGB","KBB"))))</f>
        <v>KBB</v>
      </c>
      <c r="B2550" s="65" t="str">
        <f>IF(A2550="on hold", "on hold",
 IF(A2550="KGB", "Standard Shipment",
  IF(IFERROR(IFERROR(VLOOKUP(L2550, List!D:J, 7, 0), VLOOKUP(L2550&amp;"", List!D:J, 7, 0)), 0)=0,
   IF(IFERROR(IFERROR(VLOOKUP(L2550, 'CND List'!$A:$C, 3, 0), VLOOKUP(L2550&amp;"", 'CND List'!$A:$C, 3, 0)), 0)=0,
    IF(A2550="KBB", "-", ""),
    IFERROR(VLOOKUP(L2550, 'CND List'!$A:$C, 3, 0), VLOOKUP(L2550&amp;"", 'CND List'!$A:$C, 3, 0))
   ),
   IFERROR(VLOOKUP(L2550, List!D:J, 7, 0), VLOOKUP(L2550&amp;"", List!D:J, 7, 0))
  )
 )
)</f>
        <v>Local Scrap</v>
      </c>
      <c r="C2550" s="66" t="str">
        <f t="shared" si="40"/>
        <v>Local Scrap</v>
      </c>
      <c r="D2550" s="67" t="str">
        <f ca="1">IF(C2550="Local Scrap","Closed",IFERROR(IF(A2550="kgb","Closed",IF(MID(C2550,5,1)="Q","Closed",LOOKUP(TODAY()-W2550, {0,31,91,181,366}, {"0-30天","31-90天","91-180天","181-365天","365天以上"}))), LOOKUP(TODAY()-Z2550, {0,31,91,181,366}, {"0-30天","31-90天","91-180天","181-365天","365天以上"})))</f>
        <v>Closed</v>
      </c>
      <c r="E2550" s="67" t="str" cm="1">
        <f t="array" ref="E2550">IF(A2550&lt;&gt;"kbb", "", IF(IFERROR(VALUE(V2550), 0)=MAX(INDEX(($A$2:$A$4929="kbb")*($L$2:$L$4929=L2550)*IFERROR(VALUE($V$2:$V$4929), 0), 0)), "最新", "歷史重複"))</f>
        <v>最新</v>
      </c>
      <c r="F2550" t="s">
        <v>11205</v>
      </c>
      <c r="G2550" t="s">
        <v>3199</v>
      </c>
      <c r="H2550" t="s">
        <v>30</v>
      </c>
      <c r="I2550" t="s">
        <v>6154</v>
      </c>
      <c r="J2550" t="s">
        <v>11206</v>
      </c>
      <c r="K2550" t="s">
        <v>11207</v>
      </c>
      <c r="L2550" t="s">
        <v>9087</v>
      </c>
      <c r="M2550" t="s">
        <v>2789</v>
      </c>
      <c r="N2550" t="s">
        <v>2223</v>
      </c>
      <c r="O2550" t="s">
        <v>37</v>
      </c>
      <c r="P2550" t="s">
        <v>9087</v>
      </c>
      <c r="Q2550" t="s">
        <v>38</v>
      </c>
      <c r="R2550" t="s">
        <v>39</v>
      </c>
      <c r="S2550" t="s">
        <v>11233</v>
      </c>
      <c r="T2550" t="s">
        <v>37</v>
      </c>
      <c r="U2550" t="s">
        <v>37</v>
      </c>
      <c r="V2550" t="s">
        <v>11236</v>
      </c>
      <c r="W2550" t="s">
        <v>517</v>
      </c>
      <c r="X2550" t="s">
        <v>114</v>
      </c>
      <c r="Y2550" t="s">
        <v>3204</v>
      </c>
      <c r="Z2550" t="s">
        <v>11237</v>
      </c>
      <c r="AA2550" t="s">
        <v>44</v>
      </c>
      <c r="AB2550" t="s">
        <v>44</v>
      </c>
      <c r="AC2550" t="s">
        <v>117</v>
      </c>
      <c r="AD2550" t="s">
        <v>1302</v>
      </c>
      <c r="AE2550" t="s">
        <v>37</v>
      </c>
      <c r="AF2550" t="s">
        <v>37</v>
      </c>
      <c r="AG2550" t="s">
        <v>37</v>
      </c>
      <c r="AH2550" t="s">
        <v>37</v>
      </c>
      <c r="AI2550" t="s">
        <v>37</v>
      </c>
    </row>
    <row r="2551" spans="1:35" ht="16.850000000000001" customHeight="1">
      <c r="A2551" s="65" t="str">
        <f>IF(L2551="","",IF(COUNTIF(Wip!K:K,L2551)=0,IF(W2551="","KGB","KBB"),IF(AND(_xlfn.IFNA(VLOOKUP(L2551,Wip!K:M,3,0),"")="Y",Q2551="MTCAPPLYCONF"),"On Hold",IF(W2551="","KGB","KBB"))))</f>
        <v>KGB</v>
      </c>
      <c r="B2551" s="65" t="str">
        <f>IF(A2551="on hold", "on hold",
 IF(A2551="KGB", "Standard Shipment",
  IF(IFERROR(IFERROR(VLOOKUP(L2551, List!D:J, 7, 0), VLOOKUP(L2551&amp;"", List!D:J, 7, 0)), 0)=0,
   IF(IFERROR(IFERROR(VLOOKUP(L2551, 'CND List'!$A:$C, 3, 0), VLOOKUP(L2551&amp;"", 'CND List'!$A:$C, 3, 0)), 0)=0,
    IF(A2551="KBB", "-", ""),
    IFERROR(VLOOKUP(L2551, 'CND List'!$A:$C, 3, 0), VLOOKUP(L2551&amp;"", 'CND List'!$A:$C, 3, 0))
   ),
   IFERROR(VLOOKUP(L2551, List!D:J, 7, 0), VLOOKUP(L2551&amp;"", List!D:J, 7, 0))
  )
 )
)</f>
        <v>Standard Shipment</v>
      </c>
      <c r="C2551" s="66" t="str">
        <f t="shared" si="40"/>
        <v>Standard Shipment</v>
      </c>
      <c r="D2551" s="67" t="str">
        <f ca="1">IF(C2551="Local Scrap","Closed",IFERROR(IF(A2551="kgb","Closed",IF(MID(C2551,5,1)="Q","Closed",LOOKUP(TODAY()-W2551, {0,31,91,181,366}, {"0-30天","31-90天","91-180天","181-365天","365天以上"}))), LOOKUP(TODAY()-Z2551, {0,31,91,181,366}, {"0-30天","31-90天","91-180天","181-365天","365天以上"})))</f>
        <v>Closed</v>
      </c>
      <c r="E2551" s="67" t="str" cm="1">
        <f t="array" ref="E2551">IF(A2551&lt;&gt;"kbb", "", IF(IFERROR(VALUE(V2551), 0)=MAX(INDEX(($A$2:$A$4929="kbb")*($L$2:$L$4929=L2551)*IFERROR(VALUE($V$2:$V$4929), 0), 0)), "最新", "歷史重複"))</f>
        <v/>
      </c>
      <c r="F2551" t="s">
        <v>11205</v>
      </c>
      <c r="G2551" t="s">
        <v>3199</v>
      </c>
      <c r="H2551" t="s">
        <v>30</v>
      </c>
      <c r="I2551" t="s">
        <v>6154</v>
      </c>
      <c r="J2551" t="s">
        <v>11206</v>
      </c>
      <c r="K2551" t="s">
        <v>11207</v>
      </c>
      <c r="L2551" t="s">
        <v>11238</v>
      </c>
      <c r="M2551" t="s">
        <v>8161</v>
      </c>
      <c r="N2551" t="s">
        <v>2223</v>
      </c>
      <c r="O2551" t="s">
        <v>37</v>
      </c>
      <c r="P2551" t="s">
        <v>8532</v>
      </c>
      <c r="Q2551" t="s">
        <v>38</v>
      </c>
      <c r="R2551" t="s">
        <v>53</v>
      </c>
      <c r="S2551" t="s">
        <v>11233</v>
      </c>
      <c r="T2551" t="s">
        <v>11239</v>
      </c>
      <c r="U2551" t="s">
        <v>10882</v>
      </c>
      <c r="V2551" t="s">
        <v>10882</v>
      </c>
      <c r="W2551" t="s">
        <v>37</v>
      </c>
      <c r="X2551" t="s">
        <v>37</v>
      </c>
      <c r="Y2551" t="s">
        <v>37</v>
      </c>
      <c r="Z2551" t="s">
        <v>11240</v>
      </c>
      <c r="AA2551" t="s">
        <v>44</v>
      </c>
      <c r="AB2551" t="s">
        <v>44</v>
      </c>
      <c r="AC2551" t="s">
        <v>45</v>
      </c>
      <c r="AD2551" t="s">
        <v>1302</v>
      </c>
      <c r="AE2551" t="s">
        <v>10884</v>
      </c>
      <c r="AF2551" t="s">
        <v>1918</v>
      </c>
      <c r="AG2551">
        <v>622564</v>
      </c>
      <c r="AH2551">
        <v>7.7</v>
      </c>
      <c r="AI2551">
        <v>7.7</v>
      </c>
    </row>
    <row r="2552" spans="1:35" ht="16.850000000000001" customHeight="1">
      <c r="A2552" s="65" t="str">
        <f>IF(L2552="","",IF(COUNTIF(Wip!K:K,L2552)=0,IF(W2552="","KGB","KBB"),IF(AND(_xlfn.IFNA(VLOOKUP(L2552,Wip!K:M,3,0),"")="Y",Q2552="MTCAPPLYCONF"),"On Hold",IF(W2552="","KGB","KBB"))))</f>
        <v>KBB</v>
      </c>
      <c r="B2552" s="65" t="str">
        <f>IF(A2552="on hold", "on hold",
 IF(A2552="KGB", "Standard Shipment",
  IF(IFERROR(IFERROR(VLOOKUP(L2552, List!D:J, 7, 0), VLOOKUP(L2552&amp;"", List!D:J, 7, 0)), 0)=0,
   IF(IFERROR(IFERROR(VLOOKUP(L2552, 'CND List'!$A:$C, 3, 0), VLOOKUP(L2552&amp;"", 'CND List'!$A:$C, 3, 0)), 0)=0,
    IF(A2552="KBB", "-", ""),
    IFERROR(VLOOKUP(L2552, 'CND List'!$A:$C, 3, 0), VLOOKUP(L2552&amp;"", 'CND List'!$A:$C, 3, 0))
   ),
   IFERROR(VLOOKUP(L2552, List!D:J, 7, 0), VLOOKUP(L2552&amp;"", List!D:J, 7, 0))
  )
 )
)</f>
        <v>Local Scrap</v>
      </c>
      <c r="C2552" s="66" t="str">
        <f t="shared" si="40"/>
        <v>Local Scrap</v>
      </c>
      <c r="D2552" s="67" t="str">
        <f ca="1">IF(C2552="Local Scrap","Closed",IFERROR(IF(A2552="kgb","Closed",IF(MID(C2552,5,1)="Q","Closed",LOOKUP(TODAY()-W2552, {0,31,91,181,366}, {"0-30天","31-90天","91-180天","181-365天","365天以上"}))), LOOKUP(TODAY()-Z2552, {0,31,91,181,366}, {"0-30天","31-90天","91-180天","181-365天","365天以上"})))</f>
        <v>Closed</v>
      </c>
      <c r="E2552" s="67" t="str" cm="1">
        <f t="array" ref="E2552">IF(A2552&lt;&gt;"kbb", "", IF(IFERROR(VALUE(V2552), 0)=MAX(INDEX(($A$2:$A$4929="kbb")*($L$2:$L$4929=L2552)*IFERROR(VALUE($V$2:$V$4929), 0), 0)), "最新", "歷史重複"))</f>
        <v>最新</v>
      </c>
      <c r="F2552" t="s">
        <v>11205</v>
      </c>
      <c r="G2552" t="s">
        <v>3199</v>
      </c>
      <c r="H2552" t="s">
        <v>30</v>
      </c>
      <c r="I2552" t="s">
        <v>6154</v>
      </c>
      <c r="J2552" t="s">
        <v>11206</v>
      </c>
      <c r="K2552" t="s">
        <v>11207</v>
      </c>
      <c r="L2552" t="s">
        <v>8928</v>
      </c>
      <c r="M2552" t="s">
        <v>1390</v>
      </c>
      <c r="N2552" t="s">
        <v>1391</v>
      </c>
      <c r="O2552" t="s">
        <v>37</v>
      </c>
      <c r="P2552" t="s">
        <v>8928</v>
      </c>
      <c r="Q2552" t="s">
        <v>38</v>
      </c>
      <c r="R2552" t="s">
        <v>39</v>
      </c>
      <c r="S2552" t="s">
        <v>11233</v>
      </c>
      <c r="T2552" t="s">
        <v>37</v>
      </c>
      <c r="U2552" t="s">
        <v>37</v>
      </c>
      <c r="V2552" t="s">
        <v>11241</v>
      </c>
      <c r="W2552" t="s">
        <v>517</v>
      </c>
      <c r="X2552" t="s">
        <v>114</v>
      </c>
      <c r="Y2552" t="s">
        <v>3204</v>
      </c>
      <c r="Z2552" t="s">
        <v>11242</v>
      </c>
      <c r="AA2552" t="s">
        <v>44</v>
      </c>
      <c r="AB2552" t="s">
        <v>44</v>
      </c>
      <c r="AC2552" t="s">
        <v>117</v>
      </c>
      <c r="AD2552" t="s">
        <v>1302</v>
      </c>
      <c r="AE2552" t="s">
        <v>37</v>
      </c>
      <c r="AF2552" t="s">
        <v>37</v>
      </c>
      <c r="AG2552" t="s">
        <v>37</v>
      </c>
      <c r="AH2552" t="s">
        <v>37</v>
      </c>
      <c r="AI2552" t="s">
        <v>37</v>
      </c>
    </row>
    <row r="2553" spans="1:35" ht="16.850000000000001" customHeight="1">
      <c r="A2553" s="65" t="str">
        <f>IF(L2553="","",IF(COUNTIF(Wip!K:K,L2553)=0,IF(W2553="","KGB","KBB"),IF(AND(_xlfn.IFNA(VLOOKUP(L2553,Wip!K:M,3,0),"")="Y",Q2553="MTCAPPLYCONF"),"On Hold",IF(W2553="","KGB","KBB"))))</f>
        <v>KBB</v>
      </c>
      <c r="B2553" s="65" t="str">
        <f>IF(A2553="on hold", "on hold",
 IF(A2553="KGB", "Standard Shipment",
  IF(IFERROR(IFERROR(VLOOKUP(L2553, List!D:J, 7, 0), VLOOKUP(L2553&amp;"", List!D:J, 7, 0)), 0)=0,
   IF(IFERROR(IFERROR(VLOOKUP(L2553, 'CND List'!$A:$C, 3, 0), VLOOKUP(L2553&amp;"", 'CND List'!$A:$C, 3, 0)), 0)=0,
    IF(A2553="KBB", "-", ""),
    IFERROR(VLOOKUP(L2553, 'CND List'!$A:$C, 3, 0), VLOOKUP(L2553&amp;"", 'CND List'!$A:$C, 3, 0))
   ),
   IFERROR(VLOOKUP(L2553, List!D:J, 7, 0), VLOOKUP(L2553&amp;"", List!D:J, 7, 0))
  )
 )
)</f>
        <v>Local Scrap</v>
      </c>
      <c r="C2553" s="66" t="str">
        <f t="shared" si="40"/>
        <v>Local Scrap</v>
      </c>
      <c r="D2553" s="67" t="str">
        <f ca="1">IF(C2553="Local Scrap","Closed",IFERROR(IF(A2553="kgb","Closed",IF(MID(C2553,5,1)="Q","Closed",LOOKUP(TODAY()-W2553, {0,31,91,181,366}, {"0-30天","31-90天","91-180天","181-365天","365天以上"}))), LOOKUP(TODAY()-Z2553, {0,31,91,181,366}, {"0-30天","31-90天","91-180天","181-365天","365天以上"})))</f>
        <v>Closed</v>
      </c>
      <c r="E2553" s="67" t="str" cm="1">
        <f t="array" ref="E2553">IF(A2553&lt;&gt;"kbb", "", IF(IFERROR(VALUE(V2553), 0)=MAX(INDEX(($A$2:$A$4929="kbb")*($L$2:$L$4929=L2553)*IFERROR(VALUE($V$2:$V$4929), 0), 0)), "最新", "歷史重複"))</f>
        <v>最新</v>
      </c>
      <c r="F2553" t="s">
        <v>11205</v>
      </c>
      <c r="G2553" t="s">
        <v>3199</v>
      </c>
      <c r="H2553" t="s">
        <v>30</v>
      </c>
      <c r="I2553" t="s">
        <v>6154</v>
      </c>
      <c r="J2553" t="s">
        <v>11206</v>
      </c>
      <c r="K2553" t="s">
        <v>11207</v>
      </c>
      <c r="L2553" t="s">
        <v>9052</v>
      </c>
      <c r="M2553" t="s">
        <v>2789</v>
      </c>
      <c r="N2553" t="s">
        <v>2223</v>
      </c>
      <c r="O2553" t="s">
        <v>37</v>
      </c>
      <c r="P2553" t="s">
        <v>9052</v>
      </c>
      <c r="Q2553" t="s">
        <v>38</v>
      </c>
      <c r="R2553" t="s">
        <v>39</v>
      </c>
      <c r="S2553" t="s">
        <v>11233</v>
      </c>
      <c r="T2553" t="s">
        <v>37</v>
      </c>
      <c r="U2553" t="s">
        <v>37</v>
      </c>
      <c r="V2553" t="s">
        <v>11243</v>
      </c>
      <c r="W2553" t="s">
        <v>517</v>
      </c>
      <c r="X2553" t="s">
        <v>114</v>
      </c>
      <c r="Y2553" t="s">
        <v>3204</v>
      </c>
      <c r="Z2553" t="s">
        <v>11244</v>
      </c>
      <c r="AA2553" t="s">
        <v>44</v>
      </c>
      <c r="AB2553" t="s">
        <v>44</v>
      </c>
      <c r="AC2553" t="s">
        <v>117</v>
      </c>
      <c r="AD2553" t="s">
        <v>1302</v>
      </c>
      <c r="AE2553" t="s">
        <v>37</v>
      </c>
      <c r="AF2553" t="s">
        <v>37</v>
      </c>
      <c r="AG2553" t="s">
        <v>37</v>
      </c>
      <c r="AH2553" t="s">
        <v>37</v>
      </c>
      <c r="AI2553" t="s">
        <v>37</v>
      </c>
    </row>
    <row r="2554" spans="1:35" ht="16.850000000000001" customHeight="1">
      <c r="A2554" s="65" t="str">
        <f>IF(L2554="","",IF(COUNTIF(Wip!K:K,L2554)=0,IF(W2554="","KGB","KBB"),IF(AND(_xlfn.IFNA(VLOOKUP(L2554,Wip!K:M,3,0),"")="Y",Q2554="MTCAPPLYCONF"),"On Hold",IF(W2554="","KGB","KBB"))))</f>
        <v>KBB</v>
      </c>
      <c r="B2554" s="65" t="str">
        <f>IF(A2554="on hold", "on hold",
 IF(A2554="KGB", "Standard Shipment",
  IF(IFERROR(IFERROR(VLOOKUP(L2554, List!D:J, 7, 0), VLOOKUP(L2554&amp;"", List!D:J, 7, 0)), 0)=0,
   IF(IFERROR(IFERROR(VLOOKUP(L2554, 'CND List'!$A:$C, 3, 0), VLOOKUP(L2554&amp;"", 'CND List'!$A:$C, 3, 0)), 0)=0,
    IF(A2554="KBB", "-", ""),
    IFERROR(VLOOKUP(L2554, 'CND List'!$A:$C, 3, 0), VLOOKUP(L2554&amp;"", 'CND List'!$A:$C, 3, 0))
   ),
   IFERROR(VLOOKUP(L2554, List!D:J, 7, 0), VLOOKUP(L2554&amp;"", List!D:J, 7, 0))
  )
 )
)</f>
        <v>Local Scrap</v>
      </c>
      <c r="C2554" s="66" t="str">
        <f t="shared" si="40"/>
        <v>Local Scrap</v>
      </c>
      <c r="D2554" s="67" t="str">
        <f ca="1">IF(C2554="Local Scrap","Closed",IFERROR(IF(A2554="kgb","Closed",IF(MID(C2554,5,1)="Q","Closed",LOOKUP(TODAY()-W2554, {0,31,91,181,366}, {"0-30天","31-90天","91-180天","181-365天","365天以上"}))), LOOKUP(TODAY()-Z2554, {0,31,91,181,366}, {"0-30天","31-90天","91-180天","181-365天","365天以上"})))</f>
        <v>Closed</v>
      </c>
      <c r="E2554" s="67" t="str" cm="1">
        <f t="array" ref="E2554">IF(A2554&lt;&gt;"kbb", "", IF(IFERROR(VALUE(V2554), 0)=MAX(INDEX(($A$2:$A$4929="kbb")*($L$2:$L$4929=L2554)*IFERROR(VALUE($V$2:$V$4929), 0), 0)), "最新", "歷史重複"))</f>
        <v>最新</v>
      </c>
      <c r="F2554" t="s">
        <v>11205</v>
      </c>
      <c r="G2554" t="s">
        <v>3199</v>
      </c>
      <c r="H2554" t="s">
        <v>30</v>
      </c>
      <c r="I2554" t="s">
        <v>6154</v>
      </c>
      <c r="J2554" t="s">
        <v>11206</v>
      </c>
      <c r="K2554" t="s">
        <v>11207</v>
      </c>
      <c r="L2554" t="s">
        <v>9289</v>
      </c>
      <c r="M2554" t="s">
        <v>1575</v>
      </c>
      <c r="N2554" t="s">
        <v>1576</v>
      </c>
      <c r="O2554" t="s">
        <v>37</v>
      </c>
      <c r="P2554" t="s">
        <v>9289</v>
      </c>
      <c r="Q2554" t="s">
        <v>38</v>
      </c>
      <c r="R2554" t="s">
        <v>39</v>
      </c>
      <c r="S2554" t="s">
        <v>11233</v>
      </c>
      <c r="T2554" t="s">
        <v>37</v>
      </c>
      <c r="U2554" t="s">
        <v>37</v>
      </c>
      <c r="V2554" t="s">
        <v>11245</v>
      </c>
      <c r="W2554" t="s">
        <v>517</v>
      </c>
      <c r="X2554" t="s">
        <v>114</v>
      </c>
      <c r="Y2554" t="s">
        <v>3204</v>
      </c>
      <c r="Z2554" t="s">
        <v>11246</v>
      </c>
      <c r="AA2554" t="s">
        <v>44</v>
      </c>
      <c r="AB2554" t="s">
        <v>44</v>
      </c>
      <c r="AC2554" t="s">
        <v>117</v>
      </c>
      <c r="AD2554" t="s">
        <v>1532</v>
      </c>
      <c r="AE2554" t="s">
        <v>37</v>
      </c>
      <c r="AF2554" t="s">
        <v>37</v>
      </c>
      <c r="AG2554" t="s">
        <v>37</v>
      </c>
      <c r="AH2554" t="s">
        <v>37</v>
      </c>
      <c r="AI2554" t="s">
        <v>37</v>
      </c>
    </row>
    <row r="2555" spans="1:35" ht="16.850000000000001" customHeight="1">
      <c r="A2555" s="65" t="str">
        <f>IF(L2555="","",IF(COUNTIF(Wip!K:K,L2555)=0,IF(W2555="","KGB","KBB"),IF(AND(_xlfn.IFNA(VLOOKUP(L2555,Wip!K:M,3,0),"")="Y",Q2555="MTCAPPLYCONF"),"On Hold",IF(W2555="","KGB","KBB"))))</f>
        <v>KBB</v>
      </c>
      <c r="B2555" s="65">
        <f>IF(A2555="on hold", "on hold",
 IF(A2555="KGB", "Standard Shipment",
  IF(IFERROR(IFERROR(VLOOKUP(L2555, List!D:J, 7, 0), VLOOKUP(L2555&amp;"", List!D:J, 7, 0)), 0)=0,
   IF(IFERROR(IFERROR(VLOOKUP(L2555, 'CND List'!$A:$C, 3, 0), VLOOKUP(L2555&amp;"", 'CND List'!$A:$C, 3, 0)), 0)=0,
    IF(A2555="KBB", "-", ""),
    IFERROR(VLOOKUP(L2555, 'CND List'!$A:$C, 3, 0), VLOOKUP(L2555&amp;"", 'CND List'!$A:$C, 3, 0))
   ),
   IFERROR(VLOOKUP(L2555, List!D:J, 7, 0), VLOOKUP(L2555&amp;"", List!D:J, 7, 0))
  )
 )
)</f>
        <v>46297</v>
      </c>
      <c r="C2555" s="66" t="str">
        <f t="shared" ref="C2555:C2618" si="41">IF(A2555="on hold", "on hold", IF(B2555="on hold", "wait for return customer", IF(B2555="CND Sceond Pass", "Standard Shipment", IF(AND(A2555="kgb", OR(B2555="-", B2555="", B2555="#N/A")), "Standard Shipment", IF(AND(A2555="kbb", OR(B2555="-", B2555="", B2555="#N/A")), "wait for return customer", IF(OR(B2555="Local Scrap", B2555="SBF to be notified", B2555="VRAM is pending RTV", B2555="BU未結案"), B2555, IF(OR(B2555="scrap結案", B2555="良品結案", LEFT(B2555,2)="sc", LEFT(B2555,2)="良品"), "CND結案", IF(ISNUMBER(B2555), YEAR(B2555) &amp; "Q" &amp; INT((MONTH(B2555)+2)/3), IF(ISERROR(DATEVALUE(TEXT(B2555,"yyyy/mm/dd"))), IF(ISNA(B2555), "#N/A", B2555), YEAR(DATEVALUE(TEXT(B2555,"yyyy/mm/dd"))) &amp; "Q" &amp; INT((MONTH(DATEVALUE(TEXT(B2555,"yyyy/mm/dd")))+2)/3))))))))))</f>
        <v>2026Q4</v>
      </c>
      <c r="D2555" s="67" t="str">
        <f ca="1">IF(C2555="Local Scrap","Closed",IFERROR(IF(A2555="kgb","Closed",IF(MID(C2555,5,1)="Q","Closed",LOOKUP(TODAY()-W2555, {0,31,91,181,366}, {"0-30天","31-90天","91-180天","181-365天","365天以上"}))), LOOKUP(TODAY()-Z2555, {0,31,91,181,366}, {"0-30天","31-90天","91-180天","181-365天","365天以上"})))</f>
        <v>Closed</v>
      </c>
      <c r="E2555" s="67" t="str" cm="1">
        <f t="array" ref="E2555">IF(A2555&lt;&gt;"kbb", "", IF(IFERROR(VALUE(V2555), 0)=MAX(INDEX(($A$2:$A$4929="kbb")*($L$2:$L$4929=L2555)*IFERROR(VALUE($V$2:$V$4929), 0), 0)), "最新", "歷史重複"))</f>
        <v>最新</v>
      </c>
      <c r="F2555" t="s">
        <v>11205</v>
      </c>
      <c r="G2555" t="s">
        <v>3199</v>
      </c>
      <c r="H2555" t="s">
        <v>30</v>
      </c>
      <c r="I2555" t="s">
        <v>6154</v>
      </c>
      <c r="J2555" t="s">
        <v>11206</v>
      </c>
      <c r="K2555" t="s">
        <v>11207</v>
      </c>
      <c r="L2555" t="s">
        <v>8255</v>
      </c>
      <c r="M2555" t="s">
        <v>4265</v>
      </c>
      <c r="N2555" t="s">
        <v>2055</v>
      </c>
      <c r="O2555" t="s">
        <v>37</v>
      </c>
      <c r="P2555" t="s">
        <v>8255</v>
      </c>
      <c r="Q2555" t="s">
        <v>38</v>
      </c>
      <c r="R2555" t="s">
        <v>39</v>
      </c>
      <c r="S2555" t="s">
        <v>11233</v>
      </c>
      <c r="T2555" t="s">
        <v>37</v>
      </c>
      <c r="U2555" t="s">
        <v>37</v>
      </c>
      <c r="V2555" t="s">
        <v>11247</v>
      </c>
      <c r="W2555" t="s">
        <v>517</v>
      </c>
      <c r="X2555" t="s">
        <v>114</v>
      </c>
      <c r="Y2555" t="s">
        <v>3204</v>
      </c>
      <c r="Z2555" t="s">
        <v>11248</v>
      </c>
      <c r="AA2555" t="s">
        <v>44</v>
      </c>
      <c r="AB2555" t="s">
        <v>44</v>
      </c>
      <c r="AC2555" t="s">
        <v>117</v>
      </c>
      <c r="AD2555" t="s">
        <v>1288</v>
      </c>
      <c r="AE2555" t="s">
        <v>37</v>
      </c>
      <c r="AF2555" t="s">
        <v>37</v>
      </c>
      <c r="AG2555" t="s">
        <v>37</v>
      </c>
      <c r="AH2555" t="s">
        <v>37</v>
      </c>
      <c r="AI2555" t="s">
        <v>37</v>
      </c>
    </row>
    <row r="2556" spans="1:35" ht="16.850000000000001" customHeight="1">
      <c r="A2556" s="65" t="str">
        <f>IF(L2556="","",IF(COUNTIF(Wip!K:K,L2556)=0,IF(W2556="","KGB","KBB"),IF(AND(_xlfn.IFNA(VLOOKUP(L2556,Wip!K:M,3,0),"")="Y",Q2556="MTCAPPLYCONF"),"On Hold",IF(W2556="","KGB","KBB"))))</f>
        <v>KBB</v>
      </c>
      <c r="B2556" s="65">
        <f>IF(A2556="on hold", "on hold",
 IF(A2556="KGB", "Standard Shipment",
  IF(IFERROR(IFERROR(VLOOKUP(L2556, List!D:J, 7, 0), VLOOKUP(L2556&amp;"", List!D:J, 7, 0)), 0)=0,
   IF(IFERROR(IFERROR(VLOOKUP(L2556, 'CND List'!$A:$C, 3, 0), VLOOKUP(L2556&amp;"", 'CND List'!$A:$C, 3, 0)), 0)=0,
    IF(A2556="KBB", "-", ""),
    IFERROR(VLOOKUP(L2556, 'CND List'!$A:$C, 3, 0), VLOOKUP(L2556&amp;"", 'CND List'!$A:$C, 3, 0))
   ),
   IFERROR(VLOOKUP(L2556, List!D:J, 7, 0), VLOOKUP(L2556&amp;"", List!D:J, 7, 0))
  )
 )
)</f>
        <v>46297</v>
      </c>
      <c r="C2556" s="66" t="str">
        <f t="shared" si="41"/>
        <v>2026Q4</v>
      </c>
      <c r="D2556" s="67" t="str">
        <f ca="1">IF(C2556="Local Scrap","Closed",IFERROR(IF(A2556="kgb","Closed",IF(MID(C2556,5,1)="Q","Closed",LOOKUP(TODAY()-W2556, {0,31,91,181,366}, {"0-30天","31-90天","91-180天","181-365天","365天以上"}))), LOOKUP(TODAY()-Z2556, {0,31,91,181,366}, {"0-30天","31-90天","91-180天","181-365天","365天以上"})))</f>
        <v>Closed</v>
      </c>
      <c r="E2556" s="67" t="str" cm="1">
        <f t="array" ref="E2556">IF(A2556&lt;&gt;"kbb", "", IF(IFERROR(VALUE(V2556), 0)=MAX(INDEX(($A$2:$A$4929="kbb")*($L$2:$L$4929=L2556)*IFERROR(VALUE($V$2:$V$4929), 0), 0)), "最新", "歷史重複"))</f>
        <v>最新</v>
      </c>
      <c r="F2556" t="s">
        <v>11205</v>
      </c>
      <c r="G2556" t="s">
        <v>3199</v>
      </c>
      <c r="H2556" t="s">
        <v>30</v>
      </c>
      <c r="I2556" t="s">
        <v>6154</v>
      </c>
      <c r="J2556" t="s">
        <v>11206</v>
      </c>
      <c r="K2556" t="s">
        <v>11207</v>
      </c>
      <c r="L2556" t="s">
        <v>8331</v>
      </c>
      <c r="M2556" t="s">
        <v>1491</v>
      </c>
      <c r="N2556" t="s">
        <v>1283</v>
      </c>
      <c r="O2556" t="s">
        <v>37</v>
      </c>
      <c r="P2556" t="s">
        <v>8331</v>
      </c>
      <c r="Q2556" t="s">
        <v>38</v>
      </c>
      <c r="R2556" t="s">
        <v>39</v>
      </c>
      <c r="S2556" t="s">
        <v>11233</v>
      </c>
      <c r="T2556" t="s">
        <v>37</v>
      </c>
      <c r="U2556" t="s">
        <v>37</v>
      </c>
      <c r="V2556" t="s">
        <v>11249</v>
      </c>
      <c r="W2556" t="s">
        <v>517</v>
      </c>
      <c r="X2556" t="s">
        <v>114</v>
      </c>
      <c r="Y2556" t="s">
        <v>3204</v>
      </c>
      <c r="Z2556" t="s">
        <v>11250</v>
      </c>
      <c r="AA2556" t="s">
        <v>44</v>
      </c>
      <c r="AB2556" t="s">
        <v>44</v>
      </c>
      <c r="AC2556" t="s">
        <v>117</v>
      </c>
      <c r="AD2556" t="s">
        <v>1288</v>
      </c>
      <c r="AE2556" t="s">
        <v>37</v>
      </c>
      <c r="AF2556" t="s">
        <v>37</v>
      </c>
      <c r="AG2556" t="s">
        <v>37</v>
      </c>
      <c r="AH2556" t="s">
        <v>37</v>
      </c>
      <c r="AI2556" t="s">
        <v>37</v>
      </c>
    </row>
    <row r="2557" spans="1:35" ht="16.850000000000001" customHeight="1">
      <c r="A2557" s="65" t="str">
        <f>IF(L2557="","",IF(COUNTIF(Wip!K:K,L2557)=0,IF(W2557="","KGB","KBB"),IF(AND(_xlfn.IFNA(VLOOKUP(L2557,Wip!K:M,3,0),"")="Y",Q2557="MTCAPPLYCONF"),"On Hold",IF(W2557="","KGB","KBB"))))</f>
        <v>KBB</v>
      </c>
      <c r="B2557" s="65">
        <f>IF(A2557="on hold", "on hold",
 IF(A2557="KGB", "Standard Shipment",
  IF(IFERROR(IFERROR(VLOOKUP(L2557, List!D:J, 7, 0), VLOOKUP(L2557&amp;"", List!D:J, 7, 0)), 0)=0,
   IF(IFERROR(IFERROR(VLOOKUP(L2557, 'CND List'!$A:$C, 3, 0), VLOOKUP(L2557&amp;"", 'CND List'!$A:$C, 3, 0)), 0)=0,
    IF(A2557="KBB", "-", ""),
    IFERROR(VLOOKUP(L2557, 'CND List'!$A:$C, 3, 0), VLOOKUP(L2557&amp;"", 'CND List'!$A:$C, 3, 0))
   ),
   IFERROR(VLOOKUP(L2557, List!D:J, 7, 0), VLOOKUP(L2557&amp;"", List!D:J, 7, 0))
  )
 )
)</f>
        <v>46297</v>
      </c>
      <c r="C2557" s="66" t="str">
        <f t="shared" si="41"/>
        <v>2026Q4</v>
      </c>
      <c r="D2557" s="67" t="str">
        <f ca="1">IF(C2557="Local Scrap","Closed",IFERROR(IF(A2557="kgb","Closed",IF(MID(C2557,5,1)="Q","Closed",LOOKUP(TODAY()-W2557, {0,31,91,181,366}, {"0-30天","31-90天","91-180天","181-365天","365天以上"}))), LOOKUP(TODAY()-Z2557, {0,31,91,181,366}, {"0-30天","31-90天","91-180天","181-365天","365天以上"})))</f>
        <v>Closed</v>
      </c>
      <c r="E2557" s="67" t="str" cm="1">
        <f t="array" ref="E2557">IF(A2557&lt;&gt;"kbb", "", IF(IFERROR(VALUE(V2557), 0)=MAX(INDEX(($A$2:$A$4929="kbb")*($L$2:$L$4929=L2557)*IFERROR(VALUE($V$2:$V$4929), 0), 0)), "最新", "歷史重複"))</f>
        <v>最新</v>
      </c>
      <c r="F2557" t="s">
        <v>11205</v>
      </c>
      <c r="G2557" t="s">
        <v>3199</v>
      </c>
      <c r="H2557" t="s">
        <v>30</v>
      </c>
      <c r="I2557" t="s">
        <v>6154</v>
      </c>
      <c r="J2557" t="s">
        <v>11206</v>
      </c>
      <c r="K2557" t="s">
        <v>11207</v>
      </c>
      <c r="L2557" t="s">
        <v>8312</v>
      </c>
      <c r="M2557" t="s">
        <v>5573</v>
      </c>
      <c r="N2557" t="s">
        <v>1321</v>
      </c>
      <c r="O2557" t="s">
        <v>37</v>
      </c>
      <c r="P2557" t="s">
        <v>8312</v>
      </c>
      <c r="Q2557" t="s">
        <v>38</v>
      </c>
      <c r="R2557" t="s">
        <v>39</v>
      </c>
      <c r="S2557" t="s">
        <v>11233</v>
      </c>
      <c r="T2557" t="s">
        <v>37</v>
      </c>
      <c r="U2557" t="s">
        <v>37</v>
      </c>
      <c r="V2557" t="s">
        <v>11251</v>
      </c>
      <c r="W2557" t="s">
        <v>517</v>
      </c>
      <c r="X2557" t="s">
        <v>114</v>
      </c>
      <c r="Y2557" t="s">
        <v>3204</v>
      </c>
      <c r="Z2557" t="s">
        <v>11252</v>
      </c>
      <c r="AA2557" t="s">
        <v>44</v>
      </c>
      <c r="AB2557" t="s">
        <v>44</v>
      </c>
      <c r="AC2557" t="s">
        <v>117</v>
      </c>
      <c r="AD2557" t="s">
        <v>1288</v>
      </c>
      <c r="AE2557" t="s">
        <v>37</v>
      </c>
      <c r="AF2557" t="s">
        <v>37</v>
      </c>
      <c r="AG2557" t="s">
        <v>37</v>
      </c>
      <c r="AH2557" t="s">
        <v>37</v>
      </c>
      <c r="AI2557" t="s">
        <v>37</v>
      </c>
    </row>
    <row r="2558" spans="1:35" ht="16.850000000000001" customHeight="1">
      <c r="A2558" s="65" t="str">
        <f>IF(L2558="","",IF(COUNTIF(Wip!K:K,L2558)=0,IF(W2558="","KGB","KBB"),IF(AND(_xlfn.IFNA(VLOOKUP(L2558,Wip!K:M,3,0),"")="Y",Q2558="MTCAPPLYCONF"),"On Hold",IF(W2558="","KGB","KBB"))))</f>
        <v>KBB</v>
      </c>
      <c r="B2558" s="65">
        <f>IF(A2558="on hold", "on hold",
 IF(A2558="KGB", "Standard Shipment",
  IF(IFERROR(IFERROR(VLOOKUP(L2558, List!D:J, 7, 0), VLOOKUP(L2558&amp;"", List!D:J, 7, 0)), 0)=0,
   IF(IFERROR(IFERROR(VLOOKUP(L2558, 'CND List'!$A:$C, 3, 0), VLOOKUP(L2558&amp;"", 'CND List'!$A:$C, 3, 0)), 0)=0,
    IF(A2558="KBB", "-", ""),
    IFERROR(VLOOKUP(L2558, 'CND List'!$A:$C, 3, 0), VLOOKUP(L2558&amp;"", 'CND List'!$A:$C, 3, 0))
   ),
   IFERROR(VLOOKUP(L2558, List!D:J, 7, 0), VLOOKUP(L2558&amp;"", List!D:J, 7, 0))
  )
 )
)</f>
        <v>46297</v>
      </c>
      <c r="C2558" s="66" t="str">
        <f t="shared" si="41"/>
        <v>2026Q4</v>
      </c>
      <c r="D2558" s="67" t="str">
        <f ca="1">IF(C2558="Local Scrap","Closed",IFERROR(IF(A2558="kgb","Closed",IF(MID(C2558,5,1)="Q","Closed",LOOKUP(TODAY()-W2558, {0,31,91,181,366}, {"0-30天","31-90天","91-180天","181-365天","365天以上"}))), LOOKUP(TODAY()-Z2558, {0,31,91,181,366}, {"0-30天","31-90天","91-180天","181-365天","365天以上"})))</f>
        <v>Closed</v>
      </c>
      <c r="E2558" s="67" t="str" cm="1">
        <f t="array" ref="E2558">IF(A2558&lt;&gt;"kbb", "", IF(IFERROR(VALUE(V2558), 0)=MAX(INDEX(($A$2:$A$4929="kbb")*($L$2:$L$4929=L2558)*IFERROR(VALUE($V$2:$V$4929), 0), 0)), "最新", "歷史重複"))</f>
        <v>最新</v>
      </c>
      <c r="F2558" t="s">
        <v>11205</v>
      </c>
      <c r="G2558" t="s">
        <v>3199</v>
      </c>
      <c r="H2558" t="s">
        <v>30</v>
      </c>
      <c r="I2558" t="s">
        <v>6154</v>
      </c>
      <c r="J2558" t="s">
        <v>11206</v>
      </c>
      <c r="K2558" t="s">
        <v>11207</v>
      </c>
      <c r="L2558" t="s">
        <v>8449</v>
      </c>
      <c r="M2558" t="s">
        <v>8222</v>
      </c>
      <c r="N2558" t="s">
        <v>2055</v>
      </c>
      <c r="O2558" t="s">
        <v>37</v>
      </c>
      <c r="P2558" t="s">
        <v>8449</v>
      </c>
      <c r="Q2558" t="s">
        <v>38</v>
      </c>
      <c r="R2558" t="s">
        <v>39</v>
      </c>
      <c r="S2558" t="s">
        <v>11233</v>
      </c>
      <c r="T2558" t="s">
        <v>37</v>
      </c>
      <c r="U2558" t="s">
        <v>37</v>
      </c>
      <c r="V2558" t="s">
        <v>11253</v>
      </c>
      <c r="W2558" t="s">
        <v>517</v>
      </c>
      <c r="X2558" t="s">
        <v>114</v>
      </c>
      <c r="Y2558" t="s">
        <v>3204</v>
      </c>
      <c r="Z2558" t="s">
        <v>11254</v>
      </c>
      <c r="AA2558" t="s">
        <v>44</v>
      </c>
      <c r="AB2558" t="s">
        <v>44</v>
      </c>
      <c r="AC2558" t="s">
        <v>117</v>
      </c>
      <c r="AD2558" t="s">
        <v>1288</v>
      </c>
      <c r="AE2558" t="s">
        <v>37</v>
      </c>
      <c r="AF2558" t="s">
        <v>37</v>
      </c>
      <c r="AG2558" t="s">
        <v>37</v>
      </c>
      <c r="AH2558" t="s">
        <v>37</v>
      </c>
      <c r="AI2558" t="s">
        <v>37</v>
      </c>
    </row>
    <row r="2559" spans="1:35" ht="16.850000000000001" customHeight="1">
      <c r="A2559" s="65" t="str">
        <f>IF(L2559="","",IF(COUNTIF(Wip!K:K,L2559)=0,IF(W2559="","KGB","KBB"),IF(AND(_xlfn.IFNA(VLOOKUP(L2559,Wip!K:M,3,0),"")="Y",Q2559="MTCAPPLYCONF"),"On Hold",IF(W2559="","KGB","KBB"))))</f>
        <v>KGB</v>
      </c>
      <c r="B2559" s="65" t="str">
        <f>IF(A2559="on hold", "on hold",
 IF(A2559="KGB", "Standard Shipment",
  IF(IFERROR(IFERROR(VLOOKUP(L2559, List!D:J, 7, 0), VLOOKUP(L2559&amp;"", List!D:J, 7, 0)), 0)=0,
   IF(IFERROR(IFERROR(VLOOKUP(L2559, 'CND List'!$A:$C, 3, 0), VLOOKUP(L2559&amp;"", 'CND List'!$A:$C, 3, 0)), 0)=0,
    IF(A2559="KBB", "-", ""),
    IFERROR(VLOOKUP(L2559, 'CND List'!$A:$C, 3, 0), VLOOKUP(L2559&amp;"", 'CND List'!$A:$C, 3, 0))
   ),
   IFERROR(VLOOKUP(L2559, List!D:J, 7, 0), VLOOKUP(L2559&amp;"", List!D:J, 7, 0))
  )
 )
)</f>
        <v>Standard Shipment</v>
      </c>
      <c r="C2559" s="66" t="str">
        <f t="shared" si="41"/>
        <v>Standard Shipment</v>
      </c>
      <c r="D2559" s="67" t="str">
        <f ca="1">IF(C2559="Local Scrap","Closed",IFERROR(IF(A2559="kgb","Closed",IF(MID(C2559,5,1)="Q","Closed",LOOKUP(TODAY()-W2559, {0,31,91,181,366}, {"0-30天","31-90天","91-180天","181-365天","365天以上"}))), LOOKUP(TODAY()-Z2559, {0,31,91,181,366}, {"0-30天","31-90天","91-180天","181-365天","365天以上"})))</f>
        <v>Closed</v>
      </c>
      <c r="E2559" s="67" t="str" cm="1">
        <f t="array" ref="E2559">IF(A2559&lt;&gt;"kbb", "", IF(IFERROR(VALUE(V2559), 0)=MAX(INDEX(($A$2:$A$4929="kbb")*($L$2:$L$4929=L2559)*IFERROR(VALUE($V$2:$V$4929), 0), 0)), "最新", "歷史重複"))</f>
        <v/>
      </c>
      <c r="F2559" t="s">
        <v>11255</v>
      </c>
      <c r="G2559" t="s">
        <v>3199</v>
      </c>
      <c r="H2559" t="s">
        <v>30</v>
      </c>
      <c r="I2559" t="s">
        <v>6154</v>
      </c>
      <c r="J2559" t="s">
        <v>11256</v>
      </c>
      <c r="K2559" t="s">
        <v>11257</v>
      </c>
      <c r="L2559" t="s">
        <v>8631</v>
      </c>
      <c r="M2559" t="s">
        <v>1044</v>
      </c>
      <c r="N2559" t="s">
        <v>439</v>
      </c>
      <c r="O2559" t="s">
        <v>37</v>
      </c>
      <c r="P2559" t="s">
        <v>8631</v>
      </c>
      <c r="Q2559" t="s">
        <v>3158</v>
      </c>
      <c r="R2559" t="s">
        <v>37</v>
      </c>
      <c r="S2559" t="s">
        <v>11258</v>
      </c>
      <c r="T2559" t="s">
        <v>37</v>
      </c>
      <c r="U2559" t="s">
        <v>37</v>
      </c>
      <c r="V2559" t="s">
        <v>37</v>
      </c>
      <c r="W2559" t="s">
        <v>37</v>
      </c>
      <c r="X2559" t="s">
        <v>37</v>
      </c>
      <c r="Y2559" t="s">
        <v>37</v>
      </c>
      <c r="Z2559" t="s">
        <v>11259</v>
      </c>
      <c r="AA2559" t="s">
        <v>44</v>
      </c>
      <c r="AB2559" t="s">
        <v>44</v>
      </c>
      <c r="AC2559" t="s">
        <v>37</v>
      </c>
      <c r="AD2559" t="s">
        <v>443</v>
      </c>
      <c r="AE2559" t="s">
        <v>37</v>
      </c>
      <c r="AF2559" t="s">
        <v>37</v>
      </c>
      <c r="AG2559" t="s">
        <v>37</v>
      </c>
      <c r="AH2559" t="s">
        <v>37</v>
      </c>
      <c r="AI2559" t="s">
        <v>37</v>
      </c>
    </row>
    <row r="2560" spans="1:35" ht="16.850000000000001" customHeight="1">
      <c r="A2560" s="65" t="str">
        <f>IF(L2560="","",IF(COUNTIF(Wip!K:K,L2560)=0,IF(W2560="","KGB","KBB"),IF(AND(_xlfn.IFNA(VLOOKUP(L2560,Wip!K:M,3,0),"")="Y",Q2560="MTCAPPLYCONF"),"On Hold",IF(W2560="","KGB","KBB"))))</f>
        <v>KGB</v>
      </c>
      <c r="B2560" s="65" t="str">
        <f>IF(A2560="on hold", "on hold",
 IF(A2560="KGB", "Standard Shipment",
  IF(IFERROR(IFERROR(VLOOKUP(L2560, List!D:J, 7, 0), VLOOKUP(L2560&amp;"", List!D:J, 7, 0)), 0)=0,
   IF(IFERROR(IFERROR(VLOOKUP(L2560, 'CND List'!$A:$C, 3, 0), VLOOKUP(L2560&amp;"", 'CND List'!$A:$C, 3, 0)), 0)=0,
    IF(A2560="KBB", "-", ""),
    IFERROR(VLOOKUP(L2560, 'CND List'!$A:$C, 3, 0), VLOOKUP(L2560&amp;"", 'CND List'!$A:$C, 3, 0))
   ),
   IFERROR(VLOOKUP(L2560, List!D:J, 7, 0), VLOOKUP(L2560&amp;"", List!D:J, 7, 0))
  )
 )
)</f>
        <v>Standard Shipment</v>
      </c>
      <c r="C2560" s="66" t="str">
        <f t="shared" si="41"/>
        <v>Standard Shipment</v>
      </c>
      <c r="D2560" s="67" t="str">
        <f ca="1">IF(C2560="Local Scrap","Closed",IFERROR(IF(A2560="kgb","Closed",IF(MID(C2560,5,1)="Q","Closed",LOOKUP(TODAY()-W2560, {0,31,91,181,366}, {"0-30天","31-90天","91-180天","181-365天","365天以上"}))), LOOKUP(TODAY()-Z2560, {0,31,91,181,366}, {"0-30天","31-90天","91-180天","181-365天","365天以上"})))</f>
        <v>Closed</v>
      </c>
      <c r="E2560" s="67" t="str" cm="1">
        <f t="array" ref="E2560">IF(A2560&lt;&gt;"kbb", "", IF(IFERROR(VALUE(V2560), 0)=MAX(INDEX(($A$2:$A$4929="kbb")*($L$2:$L$4929=L2560)*IFERROR(VALUE($V$2:$V$4929), 0), 0)), "最新", "歷史重複"))</f>
        <v/>
      </c>
      <c r="F2560" t="s">
        <v>11260</v>
      </c>
      <c r="G2560" t="s">
        <v>29</v>
      </c>
      <c r="H2560" t="s">
        <v>30</v>
      </c>
      <c r="I2560" t="s">
        <v>6154</v>
      </c>
      <c r="J2560" t="s">
        <v>11261</v>
      </c>
      <c r="K2560" t="s">
        <v>11262</v>
      </c>
      <c r="L2560" t="s">
        <v>11263</v>
      </c>
      <c r="M2560" t="s">
        <v>949</v>
      </c>
      <c r="N2560" t="s">
        <v>456</v>
      </c>
      <c r="O2560" t="s">
        <v>37</v>
      </c>
      <c r="P2560" t="s">
        <v>11264</v>
      </c>
      <c r="Q2560" t="s">
        <v>3411</v>
      </c>
      <c r="R2560" t="s">
        <v>1881</v>
      </c>
      <c r="S2560" t="s">
        <v>11265</v>
      </c>
      <c r="T2560" t="s">
        <v>11266</v>
      </c>
      <c r="U2560" t="s">
        <v>37</v>
      </c>
      <c r="V2560" t="s">
        <v>37</v>
      </c>
      <c r="W2560" t="s">
        <v>37</v>
      </c>
      <c r="X2560" t="s">
        <v>37</v>
      </c>
      <c r="Y2560" t="s">
        <v>37</v>
      </c>
      <c r="Z2560" t="s">
        <v>11267</v>
      </c>
      <c r="AA2560" t="s">
        <v>44</v>
      </c>
      <c r="AB2560" t="s">
        <v>44</v>
      </c>
      <c r="AC2560" t="s">
        <v>45</v>
      </c>
      <c r="AD2560" t="s">
        <v>460</v>
      </c>
      <c r="AE2560" t="s">
        <v>37</v>
      </c>
      <c r="AF2560" t="s">
        <v>48</v>
      </c>
      <c r="AG2560">
        <v>622580</v>
      </c>
      <c r="AH2560">
        <v>5.0999999999999996</v>
      </c>
      <c r="AI2560">
        <v>5.0999999999999996</v>
      </c>
    </row>
    <row r="2561" spans="1:35" ht="16.850000000000001" customHeight="1">
      <c r="A2561" s="65" t="str">
        <f>IF(L2561="","",IF(COUNTIF(Wip!K:K,L2561)=0,IF(W2561="","KGB","KBB"),IF(AND(_xlfn.IFNA(VLOOKUP(L2561,Wip!K:M,3,0),"")="Y",Q2561="MTCAPPLYCONF"),"On Hold",IF(W2561="","KGB","KBB"))))</f>
        <v>On Hold</v>
      </c>
      <c r="B2561" s="65" t="str">
        <f>IF(A2561="on hold", "on hold",
 IF(A2561="KGB", "Standard Shipment",
  IF(IFERROR(IFERROR(VLOOKUP(L2561, List!D:J, 7, 0), VLOOKUP(L2561&amp;"", List!D:J, 7, 0)), 0)=0,
   IF(IFERROR(IFERROR(VLOOKUP(L2561, 'CND List'!$A:$C, 3, 0), VLOOKUP(L2561&amp;"", 'CND List'!$A:$C, 3, 0)), 0)=0,
    IF(A2561="KBB", "-", ""),
    IFERROR(VLOOKUP(L2561, 'CND List'!$A:$C, 3, 0), VLOOKUP(L2561&amp;"", 'CND List'!$A:$C, 3, 0))
   ),
   IFERROR(VLOOKUP(L2561, List!D:J, 7, 0), VLOOKUP(L2561&amp;"", List!D:J, 7, 0))
  )
 )
)</f>
        <v>on hold</v>
      </c>
      <c r="C2561" s="66" t="str">
        <f t="shared" si="41"/>
        <v>on hold</v>
      </c>
      <c r="D2561" s="67" t="str">
        <f ca="1">IF(C2561="Local Scrap","Closed",IFERROR(IF(A2561="kgb","Closed",IF(MID(C2561,5,1)="Q","Closed",LOOKUP(TODAY()-W2561, {0,31,91,181,366}, {"0-30天","31-90天","91-180天","181-365天","365天以上"}))), LOOKUP(TODAY()-Z2561, {0,31,91,181,366}, {"0-30天","31-90天","91-180天","181-365天","365天以上"})))</f>
        <v>31-90天</v>
      </c>
      <c r="E2561" s="67" t="str" cm="1">
        <f t="array" ref="E2561">IF(A2561&lt;&gt;"kbb", "", IF(IFERROR(VALUE(V2561), 0)=MAX(INDEX(($A$2:$A$4929="kbb")*($L$2:$L$4929=L2561)*IFERROR(VALUE($V$2:$V$4929), 0), 0)), "最新", "歷史重複"))</f>
        <v/>
      </c>
      <c r="F2561" t="s">
        <v>11260</v>
      </c>
      <c r="G2561" t="s">
        <v>29</v>
      </c>
      <c r="H2561" t="s">
        <v>30</v>
      </c>
      <c r="I2561" t="s">
        <v>6154</v>
      </c>
      <c r="J2561" t="s">
        <v>11261</v>
      </c>
      <c r="K2561" t="s">
        <v>11262</v>
      </c>
      <c r="L2561" t="s">
        <v>11268</v>
      </c>
      <c r="M2561" t="s">
        <v>1044</v>
      </c>
      <c r="N2561" t="s">
        <v>439</v>
      </c>
      <c r="O2561" t="s">
        <v>37</v>
      </c>
      <c r="P2561" t="s">
        <v>11268</v>
      </c>
      <c r="Q2561" t="s">
        <v>2309</v>
      </c>
      <c r="R2561" t="s">
        <v>1881</v>
      </c>
      <c r="S2561" t="s">
        <v>11265</v>
      </c>
      <c r="T2561" t="s">
        <v>37</v>
      </c>
      <c r="U2561" t="s">
        <v>37</v>
      </c>
      <c r="V2561" t="s">
        <v>37</v>
      </c>
      <c r="W2561" t="s">
        <v>37</v>
      </c>
      <c r="X2561" t="s">
        <v>37</v>
      </c>
      <c r="Y2561" t="s">
        <v>37</v>
      </c>
      <c r="Z2561" t="s">
        <v>11269</v>
      </c>
      <c r="AA2561" t="s">
        <v>44</v>
      </c>
      <c r="AB2561" t="s">
        <v>44</v>
      </c>
      <c r="AC2561" t="s">
        <v>45</v>
      </c>
      <c r="AD2561" t="s">
        <v>443</v>
      </c>
      <c r="AE2561" t="s">
        <v>37</v>
      </c>
      <c r="AF2561" t="s">
        <v>37</v>
      </c>
      <c r="AG2561" t="s">
        <v>37</v>
      </c>
      <c r="AH2561" t="s">
        <v>37</v>
      </c>
      <c r="AI2561" t="s">
        <v>37</v>
      </c>
    </row>
    <row r="2562" spans="1:35" ht="16.850000000000001" customHeight="1">
      <c r="A2562" s="65" t="str">
        <f>IF(L2562="","",IF(COUNTIF(Wip!K:K,L2562)=0,IF(W2562="","KGB","KBB"),IF(AND(_xlfn.IFNA(VLOOKUP(L2562,Wip!K:M,3,0),"")="Y",Q2562="MTCAPPLYCONF"),"On Hold",IF(W2562="","KGB","KBB"))))</f>
        <v>KGB</v>
      </c>
      <c r="B2562" s="65" t="str">
        <f>IF(A2562="on hold", "on hold",
 IF(A2562="KGB", "Standard Shipment",
  IF(IFERROR(IFERROR(VLOOKUP(L2562, List!D:J, 7, 0), VLOOKUP(L2562&amp;"", List!D:J, 7, 0)), 0)=0,
   IF(IFERROR(IFERROR(VLOOKUP(L2562, 'CND List'!$A:$C, 3, 0), VLOOKUP(L2562&amp;"", 'CND List'!$A:$C, 3, 0)), 0)=0,
    IF(A2562="KBB", "-", ""),
    IFERROR(VLOOKUP(L2562, 'CND List'!$A:$C, 3, 0), VLOOKUP(L2562&amp;"", 'CND List'!$A:$C, 3, 0))
   ),
   IFERROR(VLOOKUP(L2562, List!D:J, 7, 0), VLOOKUP(L2562&amp;"", List!D:J, 7, 0))
  )
 )
)</f>
        <v>Standard Shipment</v>
      </c>
      <c r="C2562" s="66" t="str">
        <f t="shared" si="41"/>
        <v>Standard Shipment</v>
      </c>
      <c r="D2562" s="67" t="str">
        <f ca="1">IF(C2562="Local Scrap","Closed",IFERROR(IF(A2562="kgb","Closed",IF(MID(C2562,5,1)="Q","Closed",LOOKUP(TODAY()-W2562, {0,31,91,181,366}, {"0-30天","31-90天","91-180天","181-365天","365天以上"}))), LOOKUP(TODAY()-Z2562, {0,31,91,181,366}, {"0-30天","31-90天","91-180天","181-365天","365天以上"})))</f>
        <v>Closed</v>
      </c>
      <c r="E2562" s="67" t="str" cm="1">
        <f t="array" ref="E2562">IF(A2562&lt;&gt;"kbb", "", IF(IFERROR(VALUE(V2562), 0)=MAX(INDEX(($A$2:$A$4929="kbb")*($L$2:$L$4929=L2562)*IFERROR(VALUE($V$2:$V$4929), 0), 0)), "最新", "歷史重複"))</f>
        <v/>
      </c>
      <c r="F2562" t="s">
        <v>11260</v>
      </c>
      <c r="G2562" t="s">
        <v>29</v>
      </c>
      <c r="H2562" t="s">
        <v>30</v>
      </c>
      <c r="I2562" t="s">
        <v>6154</v>
      </c>
      <c r="J2562" t="s">
        <v>11261</v>
      </c>
      <c r="K2562" t="s">
        <v>11262</v>
      </c>
      <c r="L2562" t="s">
        <v>11270</v>
      </c>
      <c r="M2562" t="s">
        <v>455</v>
      </c>
      <c r="N2562" t="s">
        <v>456</v>
      </c>
      <c r="O2562" t="s">
        <v>37</v>
      </c>
      <c r="P2562" t="s">
        <v>11271</v>
      </c>
      <c r="Q2562" t="s">
        <v>3411</v>
      </c>
      <c r="R2562" t="s">
        <v>1881</v>
      </c>
      <c r="S2562" t="s">
        <v>11265</v>
      </c>
      <c r="T2562" t="s">
        <v>11272</v>
      </c>
      <c r="U2562" t="s">
        <v>37</v>
      </c>
      <c r="V2562" t="s">
        <v>37</v>
      </c>
      <c r="W2562" t="s">
        <v>37</v>
      </c>
      <c r="X2562" t="s">
        <v>37</v>
      </c>
      <c r="Y2562" t="s">
        <v>37</v>
      </c>
      <c r="Z2562" t="s">
        <v>11273</v>
      </c>
      <c r="AA2562" t="s">
        <v>44</v>
      </c>
      <c r="AB2562" t="s">
        <v>44</v>
      </c>
      <c r="AC2562" t="s">
        <v>45</v>
      </c>
      <c r="AD2562" t="s">
        <v>460</v>
      </c>
      <c r="AE2562" t="s">
        <v>37</v>
      </c>
      <c r="AF2562" t="s">
        <v>48</v>
      </c>
      <c r="AG2562">
        <v>622580</v>
      </c>
      <c r="AH2562">
        <v>5.0999999999999996</v>
      </c>
      <c r="AI2562">
        <v>5.0999999999999996</v>
      </c>
    </row>
    <row r="2563" spans="1:35" ht="16.850000000000001" customHeight="1">
      <c r="A2563" s="65" t="str">
        <f>IF(L2563="","",IF(COUNTIF(Wip!K:K,L2563)=0,IF(W2563="","KGB","KBB"),IF(AND(_xlfn.IFNA(VLOOKUP(L2563,Wip!K:M,3,0),"")="Y",Q2563="MTCAPPLYCONF"),"On Hold",IF(W2563="","KGB","KBB"))))</f>
        <v>KGB</v>
      </c>
      <c r="B2563" s="65" t="str">
        <f>IF(A2563="on hold", "on hold",
 IF(A2563="KGB", "Standard Shipment",
  IF(IFERROR(IFERROR(VLOOKUP(L2563, List!D:J, 7, 0), VLOOKUP(L2563&amp;"", List!D:J, 7, 0)), 0)=0,
   IF(IFERROR(IFERROR(VLOOKUP(L2563, 'CND List'!$A:$C, 3, 0), VLOOKUP(L2563&amp;"", 'CND List'!$A:$C, 3, 0)), 0)=0,
    IF(A2563="KBB", "-", ""),
    IFERROR(VLOOKUP(L2563, 'CND List'!$A:$C, 3, 0), VLOOKUP(L2563&amp;"", 'CND List'!$A:$C, 3, 0))
   ),
   IFERROR(VLOOKUP(L2563, List!D:J, 7, 0), VLOOKUP(L2563&amp;"", List!D:J, 7, 0))
  )
 )
)</f>
        <v>Standard Shipment</v>
      </c>
      <c r="C2563" s="66" t="str">
        <f t="shared" si="41"/>
        <v>Standard Shipment</v>
      </c>
      <c r="D2563" s="67" t="str">
        <f ca="1">IF(C2563="Local Scrap","Closed",IFERROR(IF(A2563="kgb","Closed",IF(MID(C2563,5,1)="Q","Closed",LOOKUP(TODAY()-W2563, {0,31,91,181,366}, {"0-30天","31-90天","91-180天","181-365天","365天以上"}))), LOOKUP(TODAY()-Z2563, {0,31,91,181,366}, {"0-30天","31-90天","91-180天","181-365天","365天以上"})))</f>
        <v>Closed</v>
      </c>
      <c r="E2563" s="67" t="str" cm="1">
        <f t="array" ref="E2563">IF(A2563&lt;&gt;"kbb", "", IF(IFERROR(VALUE(V2563), 0)=MAX(INDEX(($A$2:$A$4929="kbb")*($L$2:$L$4929=L2563)*IFERROR(VALUE($V$2:$V$4929), 0), 0)), "最新", "歷史重複"))</f>
        <v/>
      </c>
      <c r="F2563" t="s">
        <v>11260</v>
      </c>
      <c r="G2563" t="s">
        <v>29</v>
      </c>
      <c r="H2563" t="s">
        <v>30</v>
      </c>
      <c r="I2563" t="s">
        <v>6154</v>
      </c>
      <c r="J2563" t="s">
        <v>11261</v>
      </c>
      <c r="K2563" t="s">
        <v>11262</v>
      </c>
      <c r="L2563" t="s">
        <v>11274</v>
      </c>
      <c r="M2563" t="s">
        <v>930</v>
      </c>
      <c r="N2563" t="s">
        <v>219</v>
      </c>
      <c r="O2563" t="s">
        <v>37</v>
      </c>
      <c r="P2563" t="s">
        <v>11275</v>
      </c>
      <c r="Q2563" t="s">
        <v>3411</v>
      </c>
      <c r="R2563" t="s">
        <v>1881</v>
      </c>
      <c r="S2563" t="s">
        <v>11265</v>
      </c>
      <c r="T2563" t="s">
        <v>11276</v>
      </c>
      <c r="U2563" t="s">
        <v>37</v>
      </c>
      <c r="V2563" t="s">
        <v>37</v>
      </c>
      <c r="W2563" t="s">
        <v>37</v>
      </c>
      <c r="X2563" t="s">
        <v>37</v>
      </c>
      <c r="Y2563" t="s">
        <v>37</v>
      </c>
      <c r="Z2563" t="s">
        <v>11277</v>
      </c>
      <c r="AA2563" t="s">
        <v>44</v>
      </c>
      <c r="AB2563" t="s">
        <v>44</v>
      </c>
      <c r="AC2563" t="s">
        <v>45</v>
      </c>
      <c r="AD2563" t="s">
        <v>179</v>
      </c>
      <c r="AE2563" t="s">
        <v>37</v>
      </c>
      <c r="AF2563" t="s">
        <v>48</v>
      </c>
      <c r="AG2563">
        <v>622580</v>
      </c>
      <c r="AH2563">
        <v>5.0999999999999996</v>
      </c>
      <c r="AI2563">
        <v>5.0999999999999996</v>
      </c>
    </row>
    <row r="2564" spans="1:35" ht="16.850000000000001" customHeight="1">
      <c r="A2564" s="65" t="str">
        <f>IF(L2564="","",IF(COUNTIF(Wip!K:K,L2564)=0,IF(W2564="","KGB","KBB"),IF(AND(_xlfn.IFNA(VLOOKUP(L2564,Wip!K:M,3,0),"")="Y",Q2564="MTCAPPLYCONF"),"On Hold",IF(W2564="","KGB","KBB"))))</f>
        <v>KBB</v>
      </c>
      <c r="B2564" s="65" t="str">
        <f>IF(A2564="on hold", "on hold",
 IF(A2564="KGB", "Standard Shipment",
  IF(IFERROR(IFERROR(VLOOKUP(L2564, List!D:J, 7, 0), VLOOKUP(L2564&amp;"", List!D:J, 7, 0)), 0)=0,
   IF(IFERROR(IFERROR(VLOOKUP(L2564, 'CND List'!$A:$C, 3, 0), VLOOKUP(L2564&amp;"", 'CND List'!$A:$C, 3, 0)), 0)=0,
    IF(A2564="KBB", "-", ""),
    IFERROR(VLOOKUP(L2564, 'CND List'!$A:$C, 3, 0), VLOOKUP(L2564&amp;"", 'CND List'!$A:$C, 3, 0))
   ),
   IFERROR(VLOOKUP(L2564, List!D:J, 7, 0), VLOOKUP(L2564&amp;"", List!D:J, 7, 0))
  )
 )
)</f>
        <v>-</v>
      </c>
      <c r="C2564" s="66" t="str">
        <f t="shared" si="41"/>
        <v>wait for return customer</v>
      </c>
      <c r="D2564" s="67" t="str">
        <f ca="1">IF(C2564="Local Scrap","Closed",IFERROR(IF(A2564="kgb","Closed",IF(MID(C2564,5,1)="Q","Closed",LOOKUP(TODAY()-W2564, {0,31,91,181,366}, {"0-30天","31-90天","91-180天","181-365天","365天以上"}))), LOOKUP(TODAY()-Z2564, {0,31,91,181,366}, {"0-30天","31-90天","91-180天","181-365天","365天以上"})))</f>
        <v>31-90天</v>
      </c>
      <c r="E2564" s="67" t="str" cm="1">
        <f t="array" ref="E2564">IF(A2564&lt;&gt;"kbb", "", IF(IFERROR(VALUE(V2564), 0)=MAX(INDEX(($A$2:$A$4929="kbb")*($L$2:$L$4929=L2564)*IFERROR(VALUE($V$2:$V$4929), 0), 0)), "最新", "歷史重複"))</f>
        <v>最新</v>
      </c>
      <c r="F2564" t="s">
        <v>11260</v>
      </c>
      <c r="G2564" t="s">
        <v>29</v>
      </c>
      <c r="H2564" t="s">
        <v>30</v>
      </c>
      <c r="I2564" t="s">
        <v>6154</v>
      </c>
      <c r="J2564" t="s">
        <v>11261</v>
      </c>
      <c r="K2564" t="s">
        <v>11262</v>
      </c>
      <c r="L2564" t="s">
        <v>11278</v>
      </c>
      <c r="M2564" t="s">
        <v>4359</v>
      </c>
      <c r="N2564" t="s">
        <v>337</v>
      </c>
      <c r="O2564" t="s">
        <v>37</v>
      </c>
      <c r="P2564" t="s">
        <v>11278</v>
      </c>
      <c r="Q2564" t="s">
        <v>38</v>
      </c>
      <c r="R2564" t="s">
        <v>1881</v>
      </c>
      <c r="S2564" t="s">
        <v>11265</v>
      </c>
      <c r="T2564" t="s">
        <v>37</v>
      </c>
      <c r="U2564" t="s">
        <v>37</v>
      </c>
      <c r="V2564" t="s">
        <v>11279</v>
      </c>
      <c r="W2564" t="s">
        <v>113</v>
      </c>
      <c r="X2564" t="s">
        <v>114</v>
      </c>
      <c r="Y2564" t="s">
        <v>11280</v>
      </c>
      <c r="Z2564" t="s">
        <v>11281</v>
      </c>
      <c r="AA2564" t="s">
        <v>44</v>
      </c>
      <c r="AB2564" t="s">
        <v>44</v>
      </c>
      <c r="AC2564" t="s">
        <v>117</v>
      </c>
      <c r="AD2564" t="s">
        <v>87</v>
      </c>
      <c r="AE2564" t="s">
        <v>37</v>
      </c>
      <c r="AF2564" t="s">
        <v>37</v>
      </c>
      <c r="AG2564" t="s">
        <v>37</v>
      </c>
      <c r="AH2564" t="s">
        <v>37</v>
      </c>
      <c r="AI2564" t="s">
        <v>37</v>
      </c>
    </row>
    <row r="2565" spans="1:35" ht="16.850000000000001" customHeight="1">
      <c r="A2565" s="65" t="str">
        <f>IF(L2565="","",IF(COUNTIF(Wip!K:K,L2565)=0,IF(W2565="","KGB","KBB"),IF(AND(_xlfn.IFNA(VLOOKUP(L2565,Wip!K:M,3,0),"")="Y",Q2565="MTCAPPLYCONF"),"On Hold",IF(W2565="","KGB","KBB"))))</f>
        <v>KGB</v>
      </c>
      <c r="B2565" s="65" t="str">
        <f>IF(A2565="on hold", "on hold",
 IF(A2565="KGB", "Standard Shipment",
  IF(IFERROR(IFERROR(VLOOKUP(L2565, List!D:J, 7, 0), VLOOKUP(L2565&amp;"", List!D:J, 7, 0)), 0)=0,
   IF(IFERROR(IFERROR(VLOOKUP(L2565, 'CND List'!$A:$C, 3, 0), VLOOKUP(L2565&amp;"", 'CND List'!$A:$C, 3, 0)), 0)=0,
    IF(A2565="KBB", "-", ""),
    IFERROR(VLOOKUP(L2565, 'CND List'!$A:$C, 3, 0), VLOOKUP(L2565&amp;"", 'CND List'!$A:$C, 3, 0))
   ),
   IFERROR(VLOOKUP(L2565, List!D:J, 7, 0), VLOOKUP(L2565&amp;"", List!D:J, 7, 0))
  )
 )
)</f>
        <v>Standard Shipment</v>
      </c>
      <c r="C2565" s="66" t="str">
        <f t="shared" si="41"/>
        <v>Standard Shipment</v>
      </c>
      <c r="D2565" s="67" t="str">
        <f ca="1">IF(C2565="Local Scrap","Closed",IFERROR(IF(A2565="kgb","Closed",IF(MID(C2565,5,1)="Q","Closed",LOOKUP(TODAY()-W2565, {0,31,91,181,366}, {"0-30天","31-90天","91-180天","181-365天","365天以上"}))), LOOKUP(TODAY()-Z2565, {0,31,91,181,366}, {"0-30天","31-90天","91-180天","181-365天","365天以上"})))</f>
        <v>Closed</v>
      </c>
      <c r="E2565" s="67" t="str" cm="1">
        <f t="array" ref="E2565">IF(A2565&lt;&gt;"kbb", "", IF(IFERROR(VALUE(V2565), 0)=MAX(INDEX(($A$2:$A$4929="kbb")*($L$2:$L$4929=L2565)*IFERROR(VALUE($V$2:$V$4929), 0), 0)), "最新", "歷史重複"))</f>
        <v/>
      </c>
      <c r="F2565" t="s">
        <v>11282</v>
      </c>
      <c r="G2565" t="s">
        <v>29</v>
      </c>
      <c r="H2565" t="s">
        <v>30</v>
      </c>
      <c r="I2565" t="s">
        <v>6154</v>
      </c>
      <c r="J2565" t="s">
        <v>11283</v>
      </c>
      <c r="K2565" t="s">
        <v>11284</v>
      </c>
      <c r="L2565" t="s">
        <v>11285</v>
      </c>
      <c r="M2565" t="s">
        <v>1259</v>
      </c>
      <c r="N2565" t="s">
        <v>1260</v>
      </c>
      <c r="O2565" t="s">
        <v>37</v>
      </c>
      <c r="P2565" t="s">
        <v>11286</v>
      </c>
      <c r="Q2565" t="s">
        <v>38</v>
      </c>
      <c r="R2565" t="s">
        <v>1881</v>
      </c>
      <c r="S2565" t="s">
        <v>11287</v>
      </c>
      <c r="T2565" t="s">
        <v>11288</v>
      </c>
      <c r="U2565" t="s">
        <v>10992</v>
      </c>
      <c r="V2565" t="s">
        <v>10992</v>
      </c>
      <c r="W2565" t="s">
        <v>37</v>
      </c>
      <c r="X2565" t="s">
        <v>37</v>
      </c>
      <c r="Y2565" t="s">
        <v>37</v>
      </c>
      <c r="Z2565" t="s">
        <v>11289</v>
      </c>
      <c r="AA2565" t="s">
        <v>44</v>
      </c>
      <c r="AB2565" t="s">
        <v>44</v>
      </c>
      <c r="AC2565" t="s">
        <v>45</v>
      </c>
      <c r="AD2565" t="s">
        <v>1257</v>
      </c>
      <c r="AE2565" t="s">
        <v>11087</v>
      </c>
      <c r="AF2565" t="s">
        <v>2220</v>
      </c>
      <c r="AG2565">
        <v>622633</v>
      </c>
      <c r="AH2565">
        <v>7.1</v>
      </c>
      <c r="AI2565">
        <v>7.1</v>
      </c>
    </row>
    <row r="2566" spans="1:35" ht="16.850000000000001" customHeight="1">
      <c r="A2566" s="65" t="str">
        <f>IF(L2566="","",IF(COUNTIF(Wip!K:K,L2566)=0,IF(W2566="","KGB","KBB"),IF(AND(_xlfn.IFNA(VLOOKUP(L2566,Wip!K:M,3,0),"")="Y",Q2566="MTCAPPLYCONF"),"On Hold",IF(W2566="","KGB","KBB"))))</f>
        <v>On Hold</v>
      </c>
      <c r="B2566" s="65" t="str">
        <f>IF(A2566="on hold", "on hold",
 IF(A2566="KGB", "Standard Shipment",
  IF(IFERROR(IFERROR(VLOOKUP(L2566, List!D:J, 7, 0), VLOOKUP(L2566&amp;"", List!D:J, 7, 0)), 0)=0,
   IF(IFERROR(IFERROR(VLOOKUP(L2566, 'CND List'!$A:$C, 3, 0), VLOOKUP(L2566&amp;"", 'CND List'!$A:$C, 3, 0)), 0)=0,
    IF(A2566="KBB", "-", ""),
    IFERROR(VLOOKUP(L2566, 'CND List'!$A:$C, 3, 0), VLOOKUP(L2566&amp;"", 'CND List'!$A:$C, 3, 0))
   ),
   IFERROR(VLOOKUP(L2566, List!D:J, 7, 0), VLOOKUP(L2566&amp;"", List!D:J, 7, 0))
  )
 )
)</f>
        <v>on hold</v>
      </c>
      <c r="C2566" s="66" t="str">
        <f t="shared" si="41"/>
        <v>on hold</v>
      </c>
      <c r="D2566" s="67" t="str">
        <f ca="1">IF(C2566="Local Scrap","Closed",IFERROR(IF(A2566="kgb","Closed",IF(MID(C2566,5,1)="Q","Closed",LOOKUP(TODAY()-W2566, {0,31,91,181,366}, {"0-30天","31-90天","91-180天","181-365天","365天以上"}))), LOOKUP(TODAY()-Z2566, {0,31,91,181,366}, {"0-30天","31-90天","91-180天","181-365天","365天以上"})))</f>
        <v>0-30天</v>
      </c>
      <c r="E2566" s="67" t="str" cm="1">
        <f t="array" ref="E2566">IF(A2566&lt;&gt;"kbb", "", IF(IFERROR(VALUE(V2566), 0)=MAX(INDEX(($A$2:$A$4929="kbb")*($L$2:$L$4929=L2566)*IFERROR(VALUE($V$2:$V$4929), 0), 0)), "最新", "歷史重複"))</f>
        <v/>
      </c>
      <c r="F2566" t="s">
        <v>11282</v>
      </c>
      <c r="G2566" t="s">
        <v>29</v>
      </c>
      <c r="H2566" t="s">
        <v>30</v>
      </c>
      <c r="I2566" t="s">
        <v>6154</v>
      </c>
      <c r="J2566" t="s">
        <v>11283</v>
      </c>
      <c r="K2566" t="s">
        <v>11284</v>
      </c>
      <c r="L2566" t="s">
        <v>11290</v>
      </c>
      <c r="M2566" t="s">
        <v>2703</v>
      </c>
      <c r="N2566" t="s">
        <v>1249</v>
      </c>
      <c r="O2566" t="s">
        <v>37</v>
      </c>
      <c r="P2566" t="s">
        <v>11290</v>
      </c>
      <c r="Q2566" t="s">
        <v>2309</v>
      </c>
      <c r="R2566" t="s">
        <v>1881</v>
      </c>
      <c r="S2566" t="s">
        <v>11287</v>
      </c>
      <c r="T2566" t="s">
        <v>37</v>
      </c>
      <c r="U2566" t="s">
        <v>37</v>
      </c>
      <c r="V2566" t="s">
        <v>37</v>
      </c>
      <c r="W2566" t="s">
        <v>37</v>
      </c>
      <c r="X2566" t="s">
        <v>37</v>
      </c>
      <c r="Y2566" t="s">
        <v>37</v>
      </c>
      <c r="Z2566" t="s">
        <v>11291</v>
      </c>
      <c r="AA2566" t="s">
        <v>44</v>
      </c>
      <c r="AB2566" t="s">
        <v>44</v>
      </c>
      <c r="AC2566" t="s">
        <v>45</v>
      </c>
      <c r="AD2566" t="s">
        <v>1257</v>
      </c>
      <c r="AE2566" t="s">
        <v>37</v>
      </c>
      <c r="AF2566" t="s">
        <v>37</v>
      </c>
      <c r="AG2566" t="s">
        <v>37</v>
      </c>
      <c r="AH2566" t="s">
        <v>37</v>
      </c>
      <c r="AI2566" t="s">
        <v>37</v>
      </c>
    </row>
    <row r="2567" spans="1:35" ht="16.850000000000001" customHeight="1">
      <c r="A2567" s="65" t="str">
        <f>IF(L2567="","",IF(COUNTIF(Wip!K:K,L2567)=0,IF(W2567="","KGB","KBB"),IF(AND(_xlfn.IFNA(VLOOKUP(L2567,Wip!K:M,3,0),"")="Y",Q2567="MTCAPPLYCONF"),"On Hold",IF(W2567="","KGB","KBB"))))</f>
        <v>KGB</v>
      </c>
      <c r="B2567" s="65" t="str">
        <f>IF(A2567="on hold", "on hold",
 IF(A2567="KGB", "Standard Shipment",
  IF(IFERROR(IFERROR(VLOOKUP(L2567, List!D:J, 7, 0), VLOOKUP(L2567&amp;"", List!D:J, 7, 0)), 0)=0,
   IF(IFERROR(IFERROR(VLOOKUP(L2567, 'CND List'!$A:$C, 3, 0), VLOOKUP(L2567&amp;"", 'CND List'!$A:$C, 3, 0)), 0)=0,
    IF(A2567="KBB", "-", ""),
    IFERROR(VLOOKUP(L2567, 'CND List'!$A:$C, 3, 0), VLOOKUP(L2567&amp;"", 'CND List'!$A:$C, 3, 0))
   ),
   IFERROR(VLOOKUP(L2567, List!D:J, 7, 0), VLOOKUP(L2567&amp;"", List!D:J, 7, 0))
  )
 )
)</f>
        <v>Standard Shipment</v>
      </c>
      <c r="C2567" s="66" t="str">
        <f t="shared" si="41"/>
        <v>Standard Shipment</v>
      </c>
      <c r="D2567" s="67" t="str">
        <f ca="1">IF(C2567="Local Scrap","Closed",IFERROR(IF(A2567="kgb","Closed",IF(MID(C2567,5,1)="Q","Closed",LOOKUP(TODAY()-W2567, {0,31,91,181,366}, {"0-30天","31-90天","91-180天","181-365天","365天以上"}))), LOOKUP(TODAY()-Z2567, {0,31,91,181,366}, {"0-30天","31-90天","91-180天","181-365天","365天以上"})))</f>
        <v>Closed</v>
      </c>
      <c r="E2567" s="67" t="str" cm="1">
        <f t="array" ref="E2567">IF(A2567&lt;&gt;"kbb", "", IF(IFERROR(VALUE(V2567), 0)=MAX(INDEX(($A$2:$A$4929="kbb")*($L$2:$L$4929=L2567)*IFERROR(VALUE($V$2:$V$4929), 0), 0)), "最新", "歷史重複"))</f>
        <v/>
      </c>
      <c r="F2567" t="s">
        <v>11282</v>
      </c>
      <c r="G2567" t="s">
        <v>29</v>
      </c>
      <c r="H2567" t="s">
        <v>30</v>
      </c>
      <c r="I2567" t="s">
        <v>6154</v>
      </c>
      <c r="J2567" t="s">
        <v>11283</v>
      </c>
      <c r="K2567" t="s">
        <v>11284</v>
      </c>
      <c r="L2567" t="s">
        <v>11292</v>
      </c>
      <c r="M2567" t="s">
        <v>3335</v>
      </c>
      <c r="N2567" t="s">
        <v>1260</v>
      </c>
      <c r="O2567" t="s">
        <v>37</v>
      </c>
      <c r="P2567" t="s">
        <v>11292</v>
      </c>
      <c r="Q2567" t="s">
        <v>3404</v>
      </c>
      <c r="R2567" t="s">
        <v>1881</v>
      </c>
      <c r="S2567" t="s">
        <v>11287</v>
      </c>
      <c r="T2567" t="s">
        <v>37</v>
      </c>
      <c r="U2567" t="s">
        <v>37</v>
      </c>
      <c r="V2567" t="s">
        <v>37</v>
      </c>
      <c r="W2567" t="s">
        <v>37</v>
      </c>
      <c r="X2567" t="s">
        <v>37</v>
      </c>
      <c r="Y2567" t="s">
        <v>37</v>
      </c>
      <c r="Z2567" t="s">
        <v>11293</v>
      </c>
      <c r="AA2567" t="s">
        <v>44</v>
      </c>
      <c r="AB2567" t="s">
        <v>44</v>
      </c>
      <c r="AC2567" t="s">
        <v>45</v>
      </c>
      <c r="AD2567" t="s">
        <v>1257</v>
      </c>
      <c r="AE2567" t="s">
        <v>37</v>
      </c>
      <c r="AF2567" t="s">
        <v>37</v>
      </c>
      <c r="AG2567" t="s">
        <v>37</v>
      </c>
      <c r="AH2567" t="s">
        <v>37</v>
      </c>
      <c r="AI2567" t="s">
        <v>37</v>
      </c>
    </row>
    <row r="2568" spans="1:35" ht="16.850000000000001" customHeight="1">
      <c r="A2568" s="65" t="str">
        <f>IF(L2568="","",IF(COUNTIF(Wip!K:K,L2568)=0,IF(W2568="","KGB","KBB"),IF(AND(_xlfn.IFNA(VLOOKUP(L2568,Wip!K:M,3,0),"")="Y",Q2568="MTCAPPLYCONF"),"On Hold",IF(W2568="","KGB","KBB"))))</f>
        <v>KGB</v>
      </c>
      <c r="B2568" s="65" t="str">
        <f>IF(A2568="on hold", "on hold",
 IF(A2568="KGB", "Standard Shipment",
  IF(IFERROR(IFERROR(VLOOKUP(L2568, List!D:J, 7, 0), VLOOKUP(L2568&amp;"", List!D:J, 7, 0)), 0)=0,
   IF(IFERROR(IFERROR(VLOOKUP(L2568, 'CND List'!$A:$C, 3, 0), VLOOKUP(L2568&amp;"", 'CND List'!$A:$C, 3, 0)), 0)=0,
    IF(A2568="KBB", "-", ""),
    IFERROR(VLOOKUP(L2568, 'CND List'!$A:$C, 3, 0), VLOOKUP(L2568&amp;"", 'CND List'!$A:$C, 3, 0))
   ),
   IFERROR(VLOOKUP(L2568, List!D:J, 7, 0), VLOOKUP(L2568&amp;"", List!D:J, 7, 0))
  )
 )
)</f>
        <v>Standard Shipment</v>
      </c>
      <c r="C2568" s="66" t="str">
        <f t="shared" si="41"/>
        <v>Standard Shipment</v>
      </c>
      <c r="D2568" s="67" t="str">
        <f ca="1">IF(C2568="Local Scrap","Closed",IFERROR(IF(A2568="kgb","Closed",IF(MID(C2568,5,1)="Q","Closed",LOOKUP(TODAY()-W2568, {0,31,91,181,366}, {"0-30天","31-90天","91-180天","181-365天","365天以上"}))), LOOKUP(TODAY()-Z2568, {0,31,91,181,366}, {"0-30天","31-90天","91-180天","181-365天","365天以上"})))</f>
        <v>Closed</v>
      </c>
      <c r="E2568" s="67" t="str" cm="1">
        <f t="array" ref="E2568">IF(A2568&lt;&gt;"kbb", "", IF(IFERROR(VALUE(V2568), 0)=MAX(INDEX(($A$2:$A$4929="kbb")*($L$2:$L$4929=L2568)*IFERROR(VALUE($V$2:$V$4929), 0), 0)), "最新", "歷史重複"))</f>
        <v/>
      </c>
      <c r="F2568" t="s">
        <v>11282</v>
      </c>
      <c r="G2568" t="s">
        <v>29</v>
      </c>
      <c r="H2568" t="s">
        <v>30</v>
      </c>
      <c r="I2568" t="s">
        <v>6154</v>
      </c>
      <c r="J2568" t="s">
        <v>11283</v>
      </c>
      <c r="K2568" t="s">
        <v>11284</v>
      </c>
      <c r="L2568" t="s">
        <v>11294</v>
      </c>
      <c r="M2568" t="s">
        <v>3335</v>
      </c>
      <c r="N2568" t="s">
        <v>1260</v>
      </c>
      <c r="O2568" t="s">
        <v>37</v>
      </c>
      <c r="P2568" t="s">
        <v>11295</v>
      </c>
      <c r="Q2568" t="s">
        <v>38</v>
      </c>
      <c r="R2568" t="s">
        <v>1881</v>
      </c>
      <c r="S2568" t="s">
        <v>11287</v>
      </c>
      <c r="T2568" t="s">
        <v>11296</v>
      </c>
      <c r="U2568" t="s">
        <v>10992</v>
      </c>
      <c r="V2568" t="s">
        <v>10992</v>
      </c>
      <c r="W2568" t="s">
        <v>37</v>
      </c>
      <c r="X2568" t="s">
        <v>37</v>
      </c>
      <c r="Y2568" t="s">
        <v>37</v>
      </c>
      <c r="Z2568" t="s">
        <v>11297</v>
      </c>
      <c r="AA2568" t="s">
        <v>44</v>
      </c>
      <c r="AB2568" t="s">
        <v>44</v>
      </c>
      <c r="AC2568" t="s">
        <v>45</v>
      </c>
      <c r="AD2568" t="s">
        <v>1257</v>
      </c>
      <c r="AE2568" t="s">
        <v>11087</v>
      </c>
      <c r="AF2568" t="s">
        <v>2220</v>
      </c>
      <c r="AG2568">
        <v>622633</v>
      </c>
      <c r="AH2568">
        <v>7.1</v>
      </c>
      <c r="AI2568">
        <v>7.1</v>
      </c>
    </row>
    <row r="2569" spans="1:35" ht="16.850000000000001" customHeight="1">
      <c r="A2569" s="65" t="str">
        <f>IF(L2569="","",IF(COUNTIF(Wip!K:K,L2569)=0,IF(W2569="","KGB","KBB"),IF(AND(_xlfn.IFNA(VLOOKUP(L2569,Wip!K:M,3,0),"")="Y",Q2569="MTCAPPLYCONF"),"On Hold",IF(W2569="","KGB","KBB"))))</f>
        <v>KGB</v>
      </c>
      <c r="B2569" s="65" t="str">
        <f>IF(A2569="on hold", "on hold",
 IF(A2569="KGB", "Standard Shipment",
  IF(IFERROR(IFERROR(VLOOKUP(L2569, List!D:J, 7, 0), VLOOKUP(L2569&amp;"", List!D:J, 7, 0)), 0)=0,
   IF(IFERROR(IFERROR(VLOOKUP(L2569, 'CND List'!$A:$C, 3, 0), VLOOKUP(L2569&amp;"", 'CND List'!$A:$C, 3, 0)), 0)=0,
    IF(A2569="KBB", "-", ""),
    IFERROR(VLOOKUP(L2569, 'CND List'!$A:$C, 3, 0), VLOOKUP(L2569&amp;"", 'CND List'!$A:$C, 3, 0))
   ),
   IFERROR(VLOOKUP(L2569, List!D:J, 7, 0), VLOOKUP(L2569&amp;"", List!D:J, 7, 0))
  )
 )
)</f>
        <v>Standard Shipment</v>
      </c>
      <c r="C2569" s="66" t="str">
        <f t="shared" si="41"/>
        <v>Standard Shipment</v>
      </c>
      <c r="D2569" s="67" t="str">
        <f ca="1">IF(C2569="Local Scrap","Closed",IFERROR(IF(A2569="kgb","Closed",IF(MID(C2569,5,1)="Q","Closed",LOOKUP(TODAY()-W2569, {0,31,91,181,366}, {"0-30天","31-90天","91-180天","181-365天","365天以上"}))), LOOKUP(TODAY()-Z2569, {0,31,91,181,366}, {"0-30天","31-90天","91-180天","181-365天","365天以上"})))</f>
        <v>Closed</v>
      </c>
      <c r="E2569" s="67" t="str" cm="1">
        <f t="array" ref="E2569">IF(A2569&lt;&gt;"kbb", "", IF(IFERROR(VALUE(V2569), 0)=MAX(INDEX(($A$2:$A$4929="kbb")*($L$2:$L$4929=L2569)*IFERROR(VALUE($V$2:$V$4929), 0), 0)), "最新", "歷史重複"))</f>
        <v/>
      </c>
      <c r="F2569" t="s">
        <v>11282</v>
      </c>
      <c r="G2569" t="s">
        <v>29</v>
      </c>
      <c r="H2569" t="s">
        <v>30</v>
      </c>
      <c r="I2569" t="s">
        <v>6154</v>
      </c>
      <c r="J2569" t="s">
        <v>11283</v>
      </c>
      <c r="K2569" t="s">
        <v>11284</v>
      </c>
      <c r="L2569" t="s">
        <v>11298</v>
      </c>
      <c r="M2569" t="s">
        <v>6114</v>
      </c>
      <c r="N2569" t="s">
        <v>2450</v>
      </c>
      <c r="O2569" t="s">
        <v>37</v>
      </c>
      <c r="P2569" t="s">
        <v>11299</v>
      </c>
      <c r="Q2569" t="s">
        <v>38</v>
      </c>
      <c r="R2569" t="s">
        <v>1881</v>
      </c>
      <c r="S2569" t="s">
        <v>11287</v>
      </c>
      <c r="T2569" t="s">
        <v>11300</v>
      </c>
      <c r="U2569" t="s">
        <v>11202</v>
      </c>
      <c r="V2569" t="s">
        <v>11202</v>
      </c>
      <c r="W2569" t="s">
        <v>37</v>
      </c>
      <c r="X2569" t="s">
        <v>37</v>
      </c>
      <c r="Y2569" t="s">
        <v>37</v>
      </c>
      <c r="Z2569" t="s">
        <v>11301</v>
      </c>
      <c r="AA2569" t="s">
        <v>44</v>
      </c>
      <c r="AB2569" t="s">
        <v>44</v>
      </c>
      <c r="AC2569" t="s">
        <v>45</v>
      </c>
      <c r="AD2569" t="s">
        <v>1302</v>
      </c>
      <c r="AE2569" t="s">
        <v>11204</v>
      </c>
      <c r="AF2569" t="s">
        <v>1730</v>
      </c>
      <c r="AG2569">
        <v>622621</v>
      </c>
      <c r="AH2569">
        <v>5.5</v>
      </c>
      <c r="AI2569">
        <v>5.5</v>
      </c>
    </row>
    <row r="2570" spans="1:35" ht="16.850000000000001" customHeight="1">
      <c r="A2570" s="65" t="str">
        <f>IF(L2570="","",IF(COUNTIF(Wip!K:K,L2570)=0,IF(W2570="","KGB","KBB"),IF(AND(_xlfn.IFNA(VLOOKUP(L2570,Wip!K:M,3,0),"")="Y",Q2570="MTCAPPLYCONF"),"On Hold",IF(W2570="","KGB","KBB"))))</f>
        <v>KGB</v>
      </c>
      <c r="B2570" s="65" t="str">
        <f>IF(A2570="on hold", "on hold",
 IF(A2570="KGB", "Standard Shipment",
  IF(IFERROR(IFERROR(VLOOKUP(L2570, List!D:J, 7, 0), VLOOKUP(L2570&amp;"", List!D:J, 7, 0)), 0)=0,
   IF(IFERROR(IFERROR(VLOOKUP(L2570, 'CND List'!$A:$C, 3, 0), VLOOKUP(L2570&amp;"", 'CND List'!$A:$C, 3, 0)), 0)=0,
    IF(A2570="KBB", "-", ""),
    IFERROR(VLOOKUP(L2570, 'CND List'!$A:$C, 3, 0), VLOOKUP(L2570&amp;"", 'CND List'!$A:$C, 3, 0))
   ),
   IFERROR(VLOOKUP(L2570, List!D:J, 7, 0), VLOOKUP(L2570&amp;"", List!D:J, 7, 0))
  )
 )
)</f>
        <v>Standard Shipment</v>
      </c>
      <c r="C2570" s="66" t="str">
        <f t="shared" si="41"/>
        <v>Standard Shipment</v>
      </c>
      <c r="D2570" s="67" t="str">
        <f ca="1">IF(C2570="Local Scrap","Closed",IFERROR(IF(A2570="kgb","Closed",IF(MID(C2570,5,1)="Q","Closed",LOOKUP(TODAY()-W2570, {0,31,91,181,366}, {"0-30天","31-90天","91-180天","181-365天","365天以上"}))), LOOKUP(TODAY()-Z2570, {0,31,91,181,366}, {"0-30天","31-90天","91-180天","181-365天","365天以上"})))</f>
        <v>Closed</v>
      </c>
      <c r="E2570" s="67" t="str" cm="1">
        <f t="array" ref="E2570">IF(A2570&lt;&gt;"kbb", "", IF(IFERROR(VALUE(V2570), 0)=MAX(INDEX(($A$2:$A$4929="kbb")*($L$2:$L$4929=L2570)*IFERROR(VALUE($V$2:$V$4929), 0), 0)), "最新", "歷史重複"))</f>
        <v/>
      </c>
      <c r="F2570" t="s">
        <v>11282</v>
      </c>
      <c r="G2570" t="s">
        <v>29</v>
      </c>
      <c r="H2570" t="s">
        <v>30</v>
      </c>
      <c r="I2570" t="s">
        <v>6154</v>
      </c>
      <c r="J2570" t="s">
        <v>11283</v>
      </c>
      <c r="K2570" t="s">
        <v>11284</v>
      </c>
      <c r="L2570" t="s">
        <v>11302</v>
      </c>
      <c r="M2570" t="s">
        <v>6114</v>
      </c>
      <c r="N2570" t="s">
        <v>2450</v>
      </c>
      <c r="O2570" t="s">
        <v>37</v>
      </c>
      <c r="P2570" t="s">
        <v>11303</v>
      </c>
      <c r="Q2570" t="s">
        <v>38</v>
      </c>
      <c r="R2570" t="s">
        <v>1881</v>
      </c>
      <c r="S2570" t="s">
        <v>11287</v>
      </c>
      <c r="T2570" t="s">
        <v>11304</v>
      </c>
      <c r="U2570" t="s">
        <v>11202</v>
      </c>
      <c r="V2570" t="s">
        <v>11202</v>
      </c>
      <c r="W2570" t="s">
        <v>37</v>
      </c>
      <c r="X2570" t="s">
        <v>37</v>
      </c>
      <c r="Y2570" t="s">
        <v>37</v>
      </c>
      <c r="Z2570" t="s">
        <v>11305</v>
      </c>
      <c r="AA2570" t="s">
        <v>44</v>
      </c>
      <c r="AB2570" t="s">
        <v>44</v>
      </c>
      <c r="AC2570" t="s">
        <v>45</v>
      </c>
      <c r="AD2570" t="s">
        <v>1302</v>
      </c>
      <c r="AE2570" t="s">
        <v>11204</v>
      </c>
      <c r="AF2570" t="s">
        <v>48</v>
      </c>
      <c r="AG2570">
        <v>622621</v>
      </c>
      <c r="AH2570">
        <v>5.5</v>
      </c>
      <c r="AI2570">
        <v>5.5</v>
      </c>
    </row>
    <row r="2571" spans="1:35" ht="16.850000000000001" customHeight="1">
      <c r="A2571" s="65" t="str">
        <f>IF(L2571="","",IF(COUNTIF(Wip!K:K,L2571)=0,IF(W2571="","KGB","KBB"),IF(AND(_xlfn.IFNA(VLOOKUP(L2571,Wip!K:M,3,0),"")="Y",Q2571="MTCAPPLYCONF"),"On Hold",IF(W2571="","KGB","KBB"))))</f>
        <v>KGB</v>
      </c>
      <c r="B2571" s="65" t="str">
        <f>IF(A2571="on hold", "on hold",
 IF(A2571="KGB", "Standard Shipment",
  IF(IFERROR(IFERROR(VLOOKUP(L2571, List!D:J, 7, 0), VLOOKUP(L2571&amp;"", List!D:J, 7, 0)), 0)=0,
   IF(IFERROR(IFERROR(VLOOKUP(L2571, 'CND List'!$A:$C, 3, 0), VLOOKUP(L2571&amp;"", 'CND List'!$A:$C, 3, 0)), 0)=0,
    IF(A2571="KBB", "-", ""),
    IFERROR(VLOOKUP(L2571, 'CND List'!$A:$C, 3, 0), VLOOKUP(L2571&amp;"", 'CND List'!$A:$C, 3, 0))
   ),
   IFERROR(VLOOKUP(L2571, List!D:J, 7, 0), VLOOKUP(L2571&amp;"", List!D:J, 7, 0))
  )
 )
)</f>
        <v>Standard Shipment</v>
      </c>
      <c r="C2571" s="66" t="str">
        <f t="shared" si="41"/>
        <v>Standard Shipment</v>
      </c>
      <c r="D2571" s="67" t="str">
        <f ca="1">IF(C2571="Local Scrap","Closed",IFERROR(IF(A2571="kgb","Closed",IF(MID(C2571,5,1)="Q","Closed",LOOKUP(TODAY()-W2571, {0,31,91,181,366}, {"0-30天","31-90天","91-180天","181-365天","365天以上"}))), LOOKUP(TODAY()-Z2571, {0,31,91,181,366}, {"0-30天","31-90天","91-180天","181-365天","365天以上"})))</f>
        <v>Closed</v>
      </c>
      <c r="E2571" s="67" t="str" cm="1">
        <f t="array" ref="E2571">IF(A2571&lt;&gt;"kbb", "", IF(IFERROR(VALUE(V2571), 0)=MAX(INDEX(($A$2:$A$4929="kbb")*($L$2:$L$4929=L2571)*IFERROR(VALUE($V$2:$V$4929), 0), 0)), "最新", "歷史重複"))</f>
        <v/>
      </c>
      <c r="F2571" t="s">
        <v>11282</v>
      </c>
      <c r="G2571" t="s">
        <v>29</v>
      </c>
      <c r="H2571" t="s">
        <v>30</v>
      </c>
      <c r="I2571" t="s">
        <v>6154</v>
      </c>
      <c r="J2571" t="s">
        <v>11283</v>
      </c>
      <c r="K2571" t="s">
        <v>11284</v>
      </c>
      <c r="L2571" t="s">
        <v>11306</v>
      </c>
      <c r="M2571" t="s">
        <v>7994</v>
      </c>
      <c r="N2571" t="s">
        <v>2360</v>
      </c>
      <c r="O2571" t="s">
        <v>37</v>
      </c>
      <c r="P2571" t="s">
        <v>11307</v>
      </c>
      <c r="Q2571" t="s">
        <v>38</v>
      </c>
      <c r="R2571" t="s">
        <v>1881</v>
      </c>
      <c r="S2571" t="s">
        <v>11287</v>
      </c>
      <c r="T2571" t="s">
        <v>11308</v>
      </c>
      <c r="U2571" t="s">
        <v>11202</v>
      </c>
      <c r="V2571" t="s">
        <v>11202</v>
      </c>
      <c r="W2571" t="s">
        <v>37</v>
      </c>
      <c r="X2571" t="s">
        <v>37</v>
      </c>
      <c r="Y2571" t="s">
        <v>37</v>
      </c>
      <c r="Z2571" t="s">
        <v>11309</v>
      </c>
      <c r="AA2571" t="s">
        <v>44</v>
      </c>
      <c r="AB2571" t="s">
        <v>44</v>
      </c>
      <c r="AC2571" t="s">
        <v>45</v>
      </c>
      <c r="AD2571" t="s">
        <v>1532</v>
      </c>
      <c r="AE2571" t="s">
        <v>11204</v>
      </c>
      <c r="AF2571" t="s">
        <v>1918</v>
      </c>
      <c r="AG2571">
        <v>622621</v>
      </c>
      <c r="AH2571">
        <v>5.8</v>
      </c>
      <c r="AI2571">
        <v>5.8</v>
      </c>
    </row>
    <row r="2572" spans="1:35" ht="16.850000000000001" customHeight="1">
      <c r="A2572" s="65" t="str">
        <f>IF(L2572="","",IF(COUNTIF(Wip!K:K,L2572)=0,IF(W2572="","KGB","KBB"),IF(AND(_xlfn.IFNA(VLOOKUP(L2572,Wip!K:M,3,0),"")="Y",Q2572="MTCAPPLYCONF"),"On Hold",IF(W2572="","KGB","KBB"))))</f>
        <v>On Hold</v>
      </c>
      <c r="B2572" s="65" t="str">
        <f>IF(A2572="on hold", "on hold",
 IF(A2572="KGB", "Standard Shipment",
  IF(IFERROR(IFERROR(VLOOKUP(L2572, List!D:J, 7, 0), VLOOKUP(L2572&amp;"", List!D:J, 7, 0)), 0)=0,
   IF(IFERROR(IFERROR(VLOOKUP(L2572, 'CND List'!$A:$C, 3, 0), VLOOKUP(L2572&amp;"", 'CND List'!$A:$C, 3, 0)), 0)=0,
    IF(A2572="KBB", "-", ""),
    IFERROR(VLOOKUP(L2572, 'CND List'!$A:$C, 3, 0), VLOOKUP(L2572&amp;"", 'CND List'!$A:$C, 3, 0))
   ),
   IFERROR(VLOOKUP(L2572, List!D:J, 7, 0), VLOOKUP(L2572&amp;"", List!D:J, 7, 0))
  )
 )
)</f>
        <v>on hold</v>
      </c>
      <c r="C2572" s="66" t="str">
        <f t="shared" si="41"/>
        <v>on hold</v>
      </c>
      <c r="D2572" s="67" t="str">
        <f ca="1">IF(C2572="Local Scrap","Closed",IFERROR(IF(A2572="kgb","Closed",IF(MID(C2572,5,1)="Q","Closed",LOOKUP(TODAY()-W2572, {0,31,91,181,366}, {"0-30天","31-90天","91-180天","181-365天","365天以上"}))), LOOKUP(TODAY()-Z2572, {0,31,91,181,366}, {"0-30天","31-90天","91-180天","181-365天","365天以上"})))</f>
        <v>0-30天</v>
      </c>
      <c r="E2572" s="67" t="str" cm="1">
        <f t="array" ref="E2572">IF(A2572&lt;&gt;"kbb", "", IF(IFERROR(VALUE(V2572), 0)=MAX(INDEX(($A$2:$A$4929="kbb")*($L$2:$L$4929=L2572)*IFERROR(VALUE($V$2:$V$4929), 0), 0)), "最新", "歷史重複"))</f>
        <v/>
      </c>
      <c r="F2572" t="s">
        <v>11282</v>
      </c>
      <c r="G2572" t="s">
        <v>29</v>
      </c>
      <c r="H2572" t="s">
        <v>30</v>
      </c>
      <c r="I2572" t="s">
        <v>6154</v>
      </c>
      <c r="J2572" t="s">
        <v>11283</v>
      </c>
      <c r="K2572" t="s">
        <v>11284</v>
      </c>
      <c r="L2572" t="s">
        <v>11310</v>
      </c>
      <c r="M2572" t="s">
        <v>2359</v>
      </c>
      <c r="N2572" t="s">
        <v>2360</v>
      </c>
      <c r="O2572" t="s">
        <v>37</v>
      </c>
      <c r="P2572" t="s">
        <v>11310</v>
      </c>
      <c r="Q2572" t="s">
        <v>2309</v>
      </c>
      <c r="R2572" t="s">
        <v>1881</v>
      </c>
      <c r="S2572" t="s">
        <v>11287</v>
      </c>
      <c r="T2572" t="s">
        <v>37</v>
      </c>
      <c r="U2572" t="s">
        <v>37</v>
      </c>
      <c r="V2572" t="s">
        <v>37</v>
      </c>
      <c r="W2572" t="s">
        <v>37</v>
      </c>
      <c r="X2572" t="s">
        <v>37</v>
      </c>
      <c r="Y2572" t="s">
        <v>37</v>
      </c>
      <c r="Z2572" t="s">
        <v>11311</v>
      </c>
      <c r="AA2572" t="s">
        <v>44</v>
      </c>
      <c r="AB2572" t="s">
        <v>44</v>
      </c>
      <c r="AC2572" t="s">
        <v>45</v>
      </c>
      <c r="AD2572" t="s">
        <v>1532</v>
      </c>
      <c r="AE2572" t="s">
        <v>37</v>
      </c>
      <c r="AF2572" t="s">
        <v>37</v>
      </c>
      <c r="AG2572" t="s">
        <v>37</v>
      </c>
      <c r="AH2572" t="s">
        <v>37</v>
      </c>
      <c r="AI2572" t="s">
        <v>37</v>
      </c>
    </row>
    <row r="2573" spans="1:35" ht="16.850000000000001" customHeight="1">
      <c r="A2573" s="65" t="str">
        <f>IF(L2573="","",IF(COUNTIF(Wip!K:K,L2573)=0,IF(W2573="","KGB","KBB"),IF(AND(_xlfn.IFNA(VLOOKUP(L2573,Wip!K:M,3,0),"")="Y",Q2573="MTCAPPLYCONF"),"On Hold",IF(W2573="","KGB","KBB"))))</f>
        <v>KGB</v>
      </c>
      <c r="B2573" s="65" t="str">
        <f>IF(A2573="on hold", "on hold",
 IF(A2573="KGB", "Standard Shipment",
  IF(IFERROR(IFERROR(VLOOKUP(L2573, List!D:J, 7, 0), VLOOKUP(L2573&amp;"", List!D:J, 7, 0)), 0)=0,
   IF(IFERROR(IFERROR(VLOOKUP(L2573, 'CND List'!$A:$C, 3, 0), VLOOKUP(L2573&amp;"", 'CND List'!$A:$C, 3, 0)), 0)=0,
    IF(A2573="KBB", "-", ""),
    IFERROR(VLOOKUP(L2573, 'CND List'!$A:$C, 3, 0), VLOOKUP(L2573&amp;"", 'CND List'!$A:$C, 3, 0))
   ),
   IFERROR(VLOOKUP(L2573, List!D:J, 7, 0), VLOOKUP(L2573&amp;"", List!D:J, 7, 0))
  )
 )
)</f>
        <v>Standard Shipment</v>
      </c>
      <c r="C2573" s="66" t="str">
        <f t="shared" si="41"/>
        <v>Standard Shipment</v>
      </c>
      <c r="D2573" s="67" t="str">
        <f ca="1">IF(C2573="Local Scrap","Closed",IFERROR(IF(A2573="kgb","Closed",IF(MID(C2573,5,1)="Q","Closed",LOOKUP(TODAY()-W2573, {0,31,91,181,366}, {"0-30天","31-90天","91-180天","181-365天","365天以上"}))), LOOKUP(TODAY()-Z2573, {0,31,91,181,366}, {"0-30天","31-90天","91-180天","181-365天","365天以上"})))</f>
        <v>Closed</v>
      </c>
      <c r="E2573" s="67" t="str" cm="1">
        <f t="array" ref="E2573">IF(A2573&lt;&gt;"kbb", "", IF(IFERROR(VALUE(V2573), 0)=MAX(INDEX(($A$2:$A$4929="kbb")*($L$2:$L$4929=L2573)*IFERROR(VALUE($V$2:$V$4929), 0), 0)), "最新", "歷史重複"))</f>
        <v/>
      </c>
      <c r="F2573" t="s">
        <v>11282</v>
      </c>
      <c r="G2573" t="s">
        <v>29</v>
      </c>
      <c r="H2573" t="s">
        <v>30</v>
      </c>
      <c r="I2573" t="s">
        <v>6154</v>
      </c>
      <c r="J2573" t="s">
        <v>11283</v>
      </c>
      <c r="K2573" t="s">
        <v>11284</v>
      </c>
      <c r="L2573" t="s">
        <v>11312</v>
      </c>
      <c r="M2573" t="s">
        <v>2359</v>
      </c>
      <c r="N2573" t="s">
        <v>2360</v>
      </c>
      <c r="O2573" t="s">
        <v>37</v>
      </c>
      <c r="P2573" t="s">
        <v>10066</v>
      </c>
      <c r="Q2573" t="s">
        <v>38</v>
      </c>
      <c r="R2573" t="s">
        <v>1881</v>
      </c>
      <c r="S2573" t="s">
        <v>11287</v>
      </c>
      <c r="T2573" t="s">
        <v>11313</v>
      </c>
      <c r="U2573" t="s">
        <v>11202</v>
      </c>
      <c r="V2573" t="s">
        <v>11202</v>
      </c>
      <c r="W2573" t="s">
        <v>37</v>
      </c>
      <c r="X2573" t="s">
        <v>37</v>
      </c>
      <c r="Y2573" t="s">
        <v>37</v>
      </c>
      <c r="Z2573" t="s">
        <v>11314</v>
      </c>
      <c r="AA2573" t="s">
        <v>44</v>
      </c>
      <c r="AB2573" t="s">
        <v>44</v>
      </c>
      <c r="AC2573" t="s">
        <v>45</v>
      </c>
      <c r="AD2573" t="s">
        <v>1532</v>
      </c>
      <c r="AE2573" t="s">
        <v>11204</v>
      </c>
      <c r="AF2573" t="s">
        <v>1918</v>
      </c>
      <c r="AG2573">
        <v>622621</v>
      </c>
      <c r="AH2573">
        <v>5.8</v>
      </c>
      <c r="AI2573">
        <v>5.8</v>
      </c>
    </row>
    <row r="2574" spans="1:35" ht="16.850000000000001" customHeight="1">
      <c r="A2574" s="65" t="str">
        <f>IF(L2574="","",IF(COUNTIF(Wip!K:K,L2574)=0,IF(W2574="","KGB","KBB"),IF(AND(_xlfn.IFNA(VLOOKUP(L2574,Wip!K:M,3,0),"")="Y",Q2574="MTCAPPLYCONF"),"On Hold",IF(W2574="","KGB","KBB"))))</f>
        <v>KGB</v>
      </c>
      <c r="B2574" s="65" t="str">
        <f>IF(A2574="on hold", "on hold",
 IF(A2574="KGB", "Standard Shipment",
  IF(IFERROR(IFERROR(VLOOKUP(L2574, List!D:J, 7, 0), VLOOKUP(L2574&amp;"", List!D:J, 7, 0)), 0)=0,
   IF(IFERROR(IFERROR(VLOOKUP(L2574, 'CND List'!$A:$C, 3, 0), VLOOKUP(L2574&amp;"", 'CND List'!$A:$C, 3, 0)), 0)=0,
    IF(A2574="KBB", "-", ""),
    IFERROR(VLOOKUP(L2574, 'CND List'!$A:$C, 3, 0), VLOOKUP(L2574&amp;"", 'CND List'!$A:$C, 3, 0))
   ),
   IFERROR(VLOOKUP(L2574, List!D:J, 7, 0), VLOOKUP(L2574&amp;"", List!D:J, 7, 0))
  )
 )
)</f>
        <v>Standard Shipment</v>
      </c>
      <c r="C2574" s="66" t="str">
        <f t="shared" si="41"/>
        <v>Standard Shipment</v>
      </c>
      <c r="D2574" s="67" t="str">
        <f ca="1">IF(C2574="Local Scrap","Closed",IFERROR(IF(A2574="kgb","Closed",IF(MID(C2574,5,1)="Q","Closed",LOOKUP(TODAY()-W2574, {0,31,91,181,366}, {"0-30天","31-90天","91-180天","181-365天","365天以上"}))), LOOKUP(TODAY()-Z2574, {0,31,91,181,366}, {"0-30天","31-90天","91-180天","181-365天","365天以上"})))</f>
        <v>Closed</v>
      </c>
      <c r="E2574" s="67" t="str" cm="1">
        <f t="array" ref="E2574">IF(A2574&lt;&gt;"kbb", "", IF(IFERROR(VALUE(V2574), 0)=MAX(INDEX(($A$2:$A$4929="kbb")*($L$2:$L$4929=L2574)*IFERROR(VALUE($V$2:$V$4929), 0), 0)), "最新", "歷史重複"))</f>
        <v/>
      </c>
      <c r="F2574" t="s">
        <v>11282</v>
      </c>
      <c r="G2574" t="s">
        <v>29</v>
      </c>
      <c r="H2574" t="s">
        <v>30</v>
      </c>
      <c r="I2574" t="s">
        <v>6154</v>
      </c>
      <c r="J2574" t="s">
        <v>11283</v>
      </c>
      <c r="K2574" t="s">
        <v>11284</v>
      </c>
      <c r="L2574" t="s">
        <v>11315</v>
      </c>
      <c r="M2574" t="s">
        <v>10507</v>
      </c>
      <c r="N2574" t="s">
        <v>2481</v>
      </c>
      <c r="O2574" t="s">
        <v>37</v>
      </c>
      <c r="P2574" t="s">
        <v>11316</v>
      </c>
      <c r="Q2574" t="s">
        <v>38</v>
      </c>
      <c r="R2574" t="s">
        <v>1881</v>
      </c>
      <c r="S2574" t="s">
        <v>11287</v>
      </c>
      <c r="T2574" t="s">
        <v>11317</v>
      </c>
      <c r="U2574" t="s">
        <v>11202</v>
      </c>
      <c r="V2574" t="s">
        <v>11202</v>
      </c>
      <c r="W2574" t="s">
        <v>37</v>
      </c>
      <c r="X2574" t="s">
        <v>37</v>
      </c>
      <c r="Y2574" t="s">
        <v>37</v>
      </c>
      <c r="Z2574" t="s">
        <v>11318</v>
      </c>
      <c r="AA2574" t="s">
        <v>44</v>
      </c>
      <c r="AB2574" t="s">
        <v>44</v>
      </c>
      <c r="AC2574" t="s">
        <v>45</v>
      </c>
      <c r="AD2574" t="s">
        <v>1532</v>
      </c>
      <c r="AE2574" t="s">
        <v>11204</v>
      </c>
      <c r="AF2574" t="s">
        <v>1918</v>
      </c>
      <c r="AG2574">
        <v>622621</v>
      </c>
      <c r="AH2574">
        <v>5.8</v>
      </c>
      <c r="AI2574">
        <v>5.8</v>
      </c>
    </row>
    <row r="2575" spans="1:35" ht="16.850000000000001" customHeight="1">
      <c r="A2575" s="65" t="str">
        <f>IF(L2575="","",IF(COUNTIF(Wip!K:K,L2575)=0,IF(W2575="","KGB","KBB"),IF(AND(_xlfn.IFNA(VLOOKUP(L2575,Wip!K:M,3,0),"")="Y",Q2575="MTCAPPLYCONF"),"On Hold",IF(W2575="","KGB","KBB"))))</f>
        <v>On Hold</v>
      </c>
      <c r="B2575" s="65" t="str">
        <f>IF(A2575="on hold", "on hold",
 IF(A2575="KGB", "Standard Shipment",
  IF(IFERROR(IFERROR(VLOOKUP(L2575, List!D:J, 7, 0), VLOOKUP(L2575&amp;"", List!D:J, 7, 0)), 0)=0,
   IF(IFERROR(IFERROR(VLOOKUP(L2575, 'CND List'!$A:$C, 3, 0), VLOOKUP(L2575&amp;"", 'CND List'!$A:$C, 3, 0)), 0)=0,
    IF(A2575="KBB", "-", ""),
    IFERROR(VLOOKUP(L2575, 'CND List'!$A:$C, 3, 0), VLOOKUP(L2575&amp;"", 'CND List'!$A:$C, 3, 0))
   ),
   IFERROR(VLOOKUP(L2575, List!D:J, 7, 0), VLOOKUP(L2575&amp;"", List!D:J, 7, 0))
  )
 )
)</f>
        <v>on hold</v>
      </c>
      <c r="C2575" s="66" t="str">
        <f t="shared" si="41"/>
        <v>on hold</v>
      </c>
      <c r="D2575" s="67" t="str">
        <f ca="1">IF(C2575="Local Scrap","Closed",IFERROR(IF(A2575="kgb","Closed",IF(MID(C2575,5,1)="Q","Closed",LOOKUP(TODAY()-W2575, {0,31,91,181,366}, {"0-30天","31-90天","91-180天","181-365天","365天以上"}))), LOOKUP(TODAY()-Z2575, {0,31,91,181,366}, {"0-30天","31-90天","91-180天","181-365天","365天以上"})))</f>
        <v>0-30天</v>
      </c>
      <c r="E2575" s="67" t="str" cm="1">
        <f t="array" ref="E2575">IF(A2575&lt;&gt;"kbb", "", IF(IFERROR(VALUE(V2575), 0)=MAX(INDEX(($A$2:$A$4929="kbb")*($L$2:$L$4929=L2575)*IFERROR(VALUE($V$2:$V$4929), 0), 0)), "最新", "歷史重複"))</f>
        <v/>
      </c>
      <c r="F2575" t="s">
        <v>11282</v>
      </c>
      <c r="G2575" t="s">
        <v>29</v>
      </c>
      <c r="H2575" t="s">
        <v>30</v>
      </c>
      <c r="I2575" t="s">
        <v>6154</v>
      </c>
      <c r="J2575" t="s">
        <v>11283</v>
      </c>
      <c r="K2575" t="s">
        <v>11284</v>
      </c>
      <c r="L2575" t="s">
        <v>11319</v>
      </c>
      <c r="M2575" t="s">
        <v>7994</v>
      </c>
      <c r="N2575" t="s">
        <v>2360</v>
      </c>
      <c r="O2575" t="s">
        <v>37</v>
      </c>
      <c r="P2575" t="s">
        <v>11319</v>
      </c>
      <c r="Q2575" t="s">
        <v>2309</v>
      </c>
      <c r="R2575" t="s">
        <v>1881</v>
      </c>
      <c r="S2575" t="s">
        <v>11287</v>
      </c>
      <c r="T2575" t="s">
        <v>37</v>
      </c>
      <c r="U2575" t="s">
        <v>37</v>
      </c>
      <c r="V2575" t="s">
        <v>37</v>
      </c>
      <c r="W2575" t="s">
        <v>37</v>
      </c>
      <c r="X2575" t="s">
        <v>37</v>
      </c>
      <c r="Y2575" t="s">
        <v>37</v>
      </c>
      <c r="Z2575" t="s">
        <v>11320</v>
      </c>
      <c r="AA2575" t="s">
        <v>44</v>
      </c>
      <c r="AB2575" t="s">
        <v>44</v>
      </c>
      <c r="AC2575" t="s">
        <v>45</v>
      </c>
      <c r="AD2575" t="s">
        <v>1532</v>
      </c>
      <c r="AE2575" t="s">
        <v>37</v>
      </c>
      <c r="AF2575" t="s">
        <v>37</v>
      </c>
      <c r="AG2575" t="s">
        <v>37</v>
      </c>
      <c r="AH2575" t="s">
        <v>37</v>
      </c>
      <c r="AI2575" t="s">
        <v>37</v>
      </c>
    </row>
    <row r="2576" spans="1:35" ht="16.850000000000001" customHeight="1">
      <c r="A2576" s="65" t="str">
        <f>IF(L2576="","",IF(COUNTIF(Wip!K:K,L2576)=0,IF(W2576="","KGB","KBB"),IF(AND(_xlfn.IFNA(VLOOKUP(L2576,Wip!K:M,3,0),"")="Y",Q2576="MTCAPPLYCONF"),"On Hold",IF(W2576="","KGB","KBB"))))</f>
        <v>KGB</v>
      </c>
      <c r="B2576" s="65" t="str">
        <f>IF(A2576="on hold", "on hold",
 IF(A2576="KGB", "Standard Shipment",
  IF(IFERROR(IFERROR(VLOOKUP(L2576, List!D:J, 7, 0), VLOOKUP(L2576&amp;"", List!D:J, 7, 0)), 0)=0,
   IF(IFERROR(IFERROR(VLOOKUP(L2576, 'CND List'!$A:$C, 3, 0), VLOOKUP(L2576&amp;"", 'CND List'!$A:$C, 3, 0)), 0)=0,
    IF(A2576="KBB", "-", ""),
    IFERROR(VLOOKUP(L2576, 'CND List'!$A:$C, 3, 0), VLOOKUP(L2576&amp;"", 'CND List'!$A:$C, 3, 0))
   ),
   IFERROR(VLOOKUP(L2576, List!D:J, 7, 0), VLOOKUP(L2576&amp;"", List!D:J, 7, 0))
  )
 )
)</f>
        <v>Standard Shipment</v>
      </c>
      <c r="C2576" s="66" t="str">
        <f t="shared" si="41"/>
        <v>Standard Shipment</v>
      </c>
      <c r="D2576" s="67" t="str">
        <f ca="1">IF(C2576="Local Scrap","Closed",IFERROR(IF(A2576="kgb","Closed",IF(MID(C2576,5,1)="Q","Closed",LOOKUP(TODAY()-W2576, {0,31,91,181,366}, {"0-30天","31-90天","91-180天","181-365天","365天以上"}))), LOOKUP(TODAY()-Z2576, {0,31,91,181,366}, {"0-30天","31-90天","91-180天","181-365天","365天以上"})))</f>
        <v>Closed</v>
      </c>
      <c r="E2576" s="67" t="str" cm="1">
        <f t="array" ref="E2576">IF(A2576&lt;&gt;"kbb", "", IF(IFERROR(VALUE(V2576), 0)=MAX(INDEX(($A$2:$A$4929="kbb")*($L$2:$L$4929=L2576)*IFERROR(VALUE($V$2:$V$4929), 0), 0)), "最新", "歷史重複"))</f>
        <v/>
      </c>
      <c r="F2576" t="s">
        <v>11282</v>
      </c>
      <c r="G2576" t="s">
        <v>29</v>
      </c>
      <c r="H2576" t="s">
        <v>30</v>
      </c>
      <c r="I2576" t="s">
        <v>6154</v>
      </c>
      <c r="J2576" t="s">
        <v>11283</v>
      </c>
      <c r="K2576" t="s">
        <v>11284</v>
      </c>
      <c r="L2576" t="s">
        <v>11321</v>
      </c>
      <c r="M2576" t="s">
        <v>2703</v>
      </c>
      <c r="N2576" t="s">
        <v>1249</v>
      </c>
      <c r="O2576" t="s">
        <v>37</v>
      </c>
      <c r="P2576" t="s">
        <v>11322</v>
      </c>
      <c r="Q2576" t="s">
        <v>38</v>
      </c>
      <c r="R2576" t="s">
        <v>1881</v>
      </c>
      <c r="S2576" t="s">
        <v>11287</v>
      </c>
      <c r="T2576" t="s">
        <v>11323</v>
      </c>
      <c r="U2576" t="s">
        <v>10992</v>
      </c>
      <c r="V2576" t="s">
        <v>10992</v>
      </c>
      <c r="W2576" t="s">
        <v>37</v>
      </c>
      <c r="X2576" t="s">
        <v>37</v>
      </c>
      <c r="Y2576" t="s">
        <v>37</v>
      </c>
      <c r="Z2576" t="s">
        <v>11324</v>
      </c>
      <c r="AA2576" t="s">
        <v>44</v>
      </c>
      <c r="AB2576" t="s">
        <v>44</v>
      </c>
      <c r="AC2576" t="s">
        <v>45</v>
      </c>
      <c r="AD2576" t="s">
        <v>1257</v>
      </c>
      <c r="AE2576" t="s">
        <v>11087</v>
      </c>
      <c r="AF2576" t="s">
        <v>48</v>
      </c>
      <c r="AG2576">
        <v>622633</v>
      </c>
      <c r="AH2576">
        <v>6.9</v>
      </c>
      <c r="AI2576">
        <v>6.9</v>
      </c>
    </row>
    <row r="2577" spans="1:35" ht="16.850000000000001" customHeight="1">
      <c r="A2577" s="65" t="str">
        <f>IF(L2577="","",IF(COUNTIF(Wip!K:K,L2577)=0,IF(W2577="","KGB","KBB"),IF(AND(_xlfn.IFNA(VLOOKUP(L2577,Wip!K:M,3,0),"")="Y",Q2577="MTCAPPLYCONF"),"On Hold",IF(W2577="","KGB","KBB"))))</f>
        <v>KGB</v>
      </c>
      <c r="B2577" s="65" t="str">
        <f>IF(A2577="on hold", "on hold",
 IF(A2577="KGB", "Standard Shipment",
  IF(IFERROR(IFERROR(VLOOKUP(L2577, List!D:J, 7, 0), VLOOKUP(L2577&amp;"", List!D:J, 7, 0)), 0)=0,
   IF(IFERROR(IFERROR(VLOOKUP(L2577, 'CND List'!$A:$C, 3, 0), VLOOKUP(L2577&amp;"", 'CND List'!$A:$C, 3, 0)), 0)=0,
    IF(A2577="KBB", "-", ""),
    IFERROR(VLOOKUP(L2577, 'CND List'!$A:$C, 3, 0), VLOOKUP(L2577&amp;"", 'CND List'!$A:$C, 3, 0))
   ),
   IFERROR(VLOOKUP(L2577, List!D:J, 7, 0), VLOOKUP(L2577&amp;"", List!D:J, 7, 0))
  )
 )
)</f>
        <v>Standard Shipment</v>
      </c>
      <c r="C2577" s="66" t="str">
        <f t="shared" si="41"/>
        <v>Standard Shipment</v>
      </c>
      <c r="D2577" s="67" t="str">
        <f ca="1">IF(C2577="Local Scrap","Closed",IFERROR(IF(A2577="kgb","Closed",IF(MID(C2577,5,1)="Q","Closed",LOOKUP(TODAY()-W2577, {0,31,91,181,366}, {"0-30天","31-90天","91-180天","181-365天","365天以上"}))), LOOKUP(TODAY()-Z2577, {0,31,91,181,366}, {"0-30天","31-90天","91-180天","181-365天","365天以上"})))</f>
        <v>Closed</v>
      </c>
      <c r="E2577" s="67" t="str" cm="1">
        <f t="array" ref="E2577">IF(A2577&lt;&gt;"kbb", "", IF(IFERROR(VALUE(V2577), 0)=MAX(INDEX(($A$2:$A$4929="kbb")*($L$2:$L$4929=L2577)*IFERROR(VALUE($V$2:$V$4929), 0), 0)), "最新", "歷史重複"))</f>
        <v/>
      </c>
      <c r="F2577" t="s">
        <v>11282</v>
      </c>
      <c r="G2577" t="s">
        <v>29</v>
      </c>
      <c r="H2577" t="s">
        <v>30</v>
      </c>
      <c r="I2577" t="s">
        <v>6154</v>
      </c>
      <c r="J2577" t="s">
        <v>11283</v>
      </c>
      <c r="K2577" t="s">
        <v>11284</v>
      </c>
      <c r="L2577" t="s">
        <v>11325</v>
      </c>
      <c r="M2577" t="s">
        <v>2703</v>
      </c>
      <c r="N2577" t="s">
        <v>1249</v>
      </c>
      <c r="O2577" t="s">
        <v>37</v>
      </c>
      <c r="P2577" t="s">
        <v>11326</v>
      </c>
      <c r="Q2577" t="s">
        <v>38</v>
      </c>
      <c r="R2577" t="s">
        <v>1881</v>
      </c>
      <c r="S2577" t="s">
        <v>11287</v>
      </c>
      <c r="T2577" t="s">
        <v>11327</v>
      </c>
      <c r="U2577" t="s">
        <v>10992</v>
      </c>
      <c r="V2577" t="s">
        <v>10992</v>
      </c>
      <c r="W2577" t="s">
        <v>37</v>
      </c>
      <c r="X2577" t="s">
        <v>37</v>
      </c>
      <c r="Y2577" t="s">
        <v>37</v>
      </c>
      <c r="Z2577" t="s">
        <v>11328</v>
      </c>
      <c r="AA2577" t="s">
        <v>44</v>
      </c>
      <c r="AB2577" t="s">
        <v>44</v>
      </c>
      <c r="AC2577" t="s">
        <v>45</v>
      </c>
      <c r="AD2577" t="s">
        <v>1257</v>
      </c>
      <c r="AE2577" t="s">
        <v>11087</v>
      </c>
      <c r="AF2577" t="s">
        <v>2317</v>
      </c>
      <c r="AG2577">
        <v>622633</v>
      </c>
      <c r="AH2577">
        <v>6.5</v>
      </c>
      <c r="AI2577">
        <v>6.5</v>
      </c>
    </row>
    <row r="2578" spans="1:35" ht="16.850000000000001" customHeight="1">
      <c r="A2578" s="65" t="str">
        <f>IF(L2578="","",IF(COUNTIF(Wip!K:K,L2578)=0,IF(W2578="","KGB","KBB"),IF(AND(_xlfn.IFNA(VLOOKUP(L2578,Wip!K:M,3,0),"")="Y",Q2578="MTCAPPLYCONF"),"On Hold",IF(W2578="","KGB","KBB"))))</f>
        <v>KGB</v>
      </c>
      <c r="B2578" s="65" t="str">
        <f>IF(A2578="on hold", "on hold",
 IF(A2578="KGB", "Standard Shipment",
  IF(IFERROR(IFERROR(VLOOKUP(L2578, List!D:J, 7, 0), VLOOKUP(L2578&amp;"", List!D:J, 7, 0)), 0)=0,
   IF(IFERROR(IFERROR(VLOOKUP(L2578, 'CND List'!$A:$C, 3, 0), VLOOKUP(L2578&amp;"", 'CND List'!$A:$C, 3, 0)), 0)=0,
    IF(A2578="KBB", "-", ""),
    IFERROR(VLOOKUP(L2578, 'CND List'!$A:$C, 3, 0), VLOOKUP(L2578&amp;"", 'CND List'!$A:$C, 3, 0))
   ),
   IFERROR(VLOOKUP(L2578, List!D:J, 7, 0), VLOOKUP(L2578&amp;"", List!D:J, 7, 0))
  )
 )
)</f>
        <v>Standard Shipment</v>
      </c>
      <c r="C2578" s="66" t="str">
        <f t="shared" si="41"/>
        <v>Standard Shipment</v>
      </c>
      <c r="D2578" s="67" t="str">
        <f ca="1">IF(C2578="Local Scrap","Closed",IFERROR(IF(A2578="kgb","Closed",IF(MID(C2578,5,1)="Q","Closed",LOOKUP(TODAY()-W2578, {0,31,91,181,366}, {"0-30天","31-90天","91-180天","181-365天","365天以上"}))), LOOKUP(TODAY()-Z2578, {0,31,91,181,366}, {"0-30天","31-90天","91-180天","181-365天","365天以上"})))</f>
        <v>Closed</v>
      </c>
      <c r="E2578" s="67" t="str" cm="1">
        <f t="array" ref="E2578">IF(A2578&lt;&gt;"kbb", "", IF(IFERROR(VALUE(V2578), 0)=MAX(INDEX(($A$2:$A$4929="kbb")*($L$2:$L$4929=L2578)*IFERROR(VALUE($V$2:$V$4929), 0), 0)), "最新", "歷史重複"))</f>
        <v/>
      </c>
      <c r="F2578" t="s">
        <v>11282</v>
      </c>
      <c r="G2578" t="s">
        <v>29</v>
      </c>
      <c r="H2578" t="s">
        <v>30</v>
      </c>
      <c r="I2578" t="s">
        <v>6154</v>
      </c>
      <c r="J2578" t="s">
        <v>11283</v>
      </c>
      <c r="K2578" t="s">
        <v>11284</v>
      </c>
      <c r="L2578" t="s">
        <v>11329</v>
      </c>
      <c r="M2578" t="s">
        <v>2703</v>
      </c>
      <c r="N2578" t="s">
        <v>1249</v>
      </c>
      <c r="O2578" t="s">
        <v>37</v>
      </c>
      <c r="P2578" t="s">
        <v>11330</v>
      </c>
      <c r="Q2578" t="s">
        <v>38</v>
      </c>
      <c r="R2578" t="s">
        <v>1881</v>
      </c>
      <c r="S2578" t="s">
        <v>11287</v>
      </c>
      <c r="T2578" t="s">
        <v>11331</v>
      </c>
      <c r="U2578" t="s">
        <v>11332</v>
      </c>
      <c r="V2578" t="s">
        <v>11332</v>
      </c>
      <c r="W2578" t="s">
        <v>37</v>
      </c>
      <c r="X2578" t="s">
        <v>37</v>
      </c>
      <c r="Y2578" t="s">
        <v>37</v>
      </c>
      <c r="Z2578" t="s">
        <v>11333</v>
      </c>
      <c r="AA2578" t="s">
        <v>44</v>
      </c>
      <c r="AB2578" t="s">
        <v>44</v>
      </c>
      <c r="AC2578" t="s">
        <v>45</v>
      </c>
      <c r="AD2578" t="s">
        <v>1257</v>
      </c>
      <c r="AE2578" t="s">
        <v>11087</v>
      </c>
      <c r="AF2578" t="s">
        <v>48</v>
      </c>
      <c r="AG2578">
        <v>622633</v>
      </c>
      <c r="AH2578">
        <v>6.9</v>
      </c>
      <c r="AI2578">
        <v>6.9</v>
      </c>
    </row>
    <row r="2579" spans="1:35" ht="16.850000000000001" customHeight="1">
      <c r="A2579" s="65" t="str">
        <f>IF(L2579="","",IF(COUNTIF(Wip!K:K,L2579)=0,IF(W2579="","KGB","KBB"),IF(AND(_xlfn.IFNA(VLOOKUP(L2579,Wip!K:M,3,0),"")="Y",Q2579="MTCAPPLYCONF"),"On Hold",IF(W2579="","KGB","KBB"))))</f>
        <v>KGB</v>
      </c>
      <c r="B2579" s="65" t="str">
        <f>IF(A2579="on hold", "on hold",
 IF(A2579="KGB", "Standard Shipment",
  IF(IFERROR(IFERROR(VLOOKUP(L2579, List!D:J, 7, 0), VLOOKUP(L2579&amp;"", List!D:J, 7, 0)), 0)=0,
   IF(IFERROR(IFERROR(VLOOKUP(L2579, 'CND List'!$A:$C, 3, 0), VLOOKUP(L2579&amp;"", 'CND List'!$A:$C, 3, 0)), 0)=0,
    IF(A2579="KBB", "-", ""),
    IFERROR(VLOOKUP(L2579, 'CND List'!$A:$C, 3, 0), VLOOKUP(L2579&amp;"", 'CND List'!$A:$C, 3, 0))
   ),
   IFERROR(VLOOKUP(L2579, List!D:J, 7, 0), VLOOKUP(L2579&amp;"", List!D:J, 7, 0))
  )
 )
)</f>
        <v>Standard Shipment</v>
      </c>
      <c r="C2579" s="66" t="str">
        <f t="shared" si="41"/>
        <v>Standard Shipment</v>
      </c>
      <c r="D2579" s="67" t="str">
        <f ca="1">IF(C2579="Local Scrap","Closed",IFERROR(IF(A2579="kgb","Closed",IF(MID(C2579,5,1)="Q","Closed",LOOKUP(TODAY()-W2579, {0,31,91,181,366}, {"0-30天","31-90天","91-180天","181-365天","365天以上"}))), LOOKUP(TODAY()-Z2579, {0,31,91,181,366}, {"0-30天","31-90天","91-180天","181-365天","365天以上"})))</f>
        <v>Closed</v>
      </c>
      <c r="E2579" s="67" t="str" cm="1">
        <f t="array" ref="E2579">IF(A2579&lt;&gt;"kbb", "", IF(IFERROR(VALUE(V2579), 0)=MAX(INDEX(($A$2:$A$4929="kbb")*($L$2:$L$4929=L2579)*IFERROR(VALUE($V$2:$V$4929), 0), 0)), "最新", "歷史重複"))</f>
        <v/>
      </c>
      <c r="F2579" t="s">
        <v>11282</v>
      </c>
      <c r="G2579" t="s">
        <v>29</v>
      </c>
      <c r="H2579" t="s">
        <v>30</v>
      </c>
      <c r="I2579" t="s">
        <v>6154</v>
      </c>
      <c r="J2579" t="s">
        <v>11283</v>
      </c>
      <c r="K2579" t="s">
        <v>11284</v>
      </c>
      <c r="L2579" t="s">
        <v>11334</v>
      </c>
      <c r="M2579" t="s">
        <v>2703</v>
      </c>
      <c r="N2579" t="s">
        <v>1249</v>
      </c>
      <c r="O2579" t="s">
        <v>37</v>
      </c>
      <c r="P2579" t="s">
        <v>11335</v>
      </c>
      <c r="Q2579" t="s">
        <v>38</v>
      </c>
      <c r="R2579" t="s">
        <v>1881</v>
      </c>
      <c r="S2579" t="s">
        <v>11287</v>
      </c>
      <c r="T2579" t="s">
        <v>11336</v>
      </c>
      <c r="U2579" t="s">
        <v>11332</v>
      </c>
      <c r="V2579" t="s">
        <v>11332</v>
      </c>
      <c r="W2579" t="s">
        <v>37</v>
      </c>
      <c r="X2579" t="s">
        <v>37</v>
      </c>
      <c r="Y2579" t="s">
        <v>37</v>
      </c>
      <c r="Z2579" t="s">
        <v>11337</v>
      </c>
      <c r="AA2579" t="s">
        <v>44</v>
      </c>
      <c r="AB2579" t="s">
        <v>44</v>
      </c>
      <c r="AC2579" t="s">
        <v>45</v>
      </c>
      <c r="AD2579" t="s">
        <v>1257</v>
      </c>
      <c r="AE2579" t="s">
        <v>11087</v>
      </c>
      <c r="AF2579" t="s">
        <v>1918</v>
      </c>
      <c r="AG2579">
        <v>622633</v>
      </c>
      <c r="AH2579">
        <v>6.9</v>
      </c>
      <c r="AI2579">
        <v>6.9</v>
      </c>
    </row>
    <row r="2580" spans="1:35" ht="16.850000000000001" customHeight="1">
      <c r="A2580" s="65" t="str">
        <f>IF(L2580="","",IF(COUNTIF(Wip!K:K,L2580)=0,IF(W2580="","KGB","KBB"),IF(AND(_xlfn.IFNA(VLOOKUP(L2580,Wip!K:M,3,0),"")="Y",Q2580="MTCAPPLYCONF"),"On Hold",IF(W2580="","KGB","KBB"))))</f>
        <v>KGB</v>
      </c>
      <c r="B2580" s="65" t="str">
        <f>IF(A2580="on hold", "on hold",
 IF(A2580="KGB", "Standard Shipment",
  IF(IFERROR(IFERROR(VLOOKUP(L2580, List!D:J, 7, 0), VLOOKUP(L2580&amp;"", List!D:J, 7, 0)), 0)=0,
   IF(IFERROR(IFERROR(VLOOKUP(L2580, 'CND List'!$A:$C, 3, 0), VLOOKUP(L2580&amp;"", 'CND List'!$A:$C, 3, 0)), 0)=0,
    IF(A2580="KBB", "-", ""),
    IFERROR(VLOOKUP(L2580, 'CND List'!$A:$C, 3, 0), VLOOKUP(L2580&amp;"", 'CND List'!$A:$C, 3, 0))
   ),
   IFERROR(VLOOKUP(L2580, List!D:J, 7, 0), VLOOKUP(L2580&amp;"", List!D:J, 7, 0))
  )
 )
)</f>
        <v>Standard Shipment</v>
      </c>
      <c r="C2580" s="66" t="str">
        <f t="shared" si="41"/>
        <v>Standard Shipment</v>
      </c>
      <c r="D2580" s="67" t="str">
        <f ca="1">IF(C2580="Local Scrap","Closed",IFERROR(IF(A2580="kgb","Closed",IF(MID(C2580,5,1)="Q","Closed",LOOKUP(TODAY()-W2580, {0,31,91,181,366}, {"0-30天","31-90天","91-180天","181-365天","365天以上"}))), LOOKUP(TODAY()-Z2580, {0,31,91,181,366}, {"0-30天","31-90天","91-180天","181-365天","365天以上"})))</f>
        <v>Closed</v>
      </c>
      <c r="E2580" s="67" t="str" cm="1">
        <f t="array" ref="E2580">IF(A2580&lt;&gt;"kbb", "", IF(IFERROR(VALUE(V2580), 0)=MAX(INDEX(($A$2:$A$4929="kbb")*($L$2:$L$4929=L2580)*IFERROR(VALUE($V$2:$V$4929), 0), 0)), "最新", "歷史重複"))</f>
        <v/>
      </c>
      <c r="F2580" t="s">
        <v>11282</v>
      </c>
      <c r="G2580" t="s">
        <v>29</v>
      </c>
      <c r="H2580" t="s">
        <v>30</v>
      </c>
      <c r="I2580" t="s">
        <v>6154</v>
      </c>
      <c r="J2580" t="s">
        <v>11283</v>
      </c>
      <c r="K2580" t="s">
        <v>11284</v>
      </c>
      <c r="L2580" t="s">
        <v>11338</v>
      </c>
      <c r="M2580" t="s">
        <v>9610</v>
      </c>
      <c r="N2580" t="s">
        <v>3310</v>
      </c>
      <c r="O2580" t="s">
        <v>37</v>
      </c>
      <c r="P2580" t="s">
        <v>11339</v>
      </c>
      <c r="Q2580" t="s">
        <v>38</v>
      </c>
      <c r="R2580" t="s">
        <v>1881</v>
      </c>
      <c r="S2580" t="s">
        <v>11340</v>
      </c>
      <c r="T2580" t="s">
        <v>11341</v>
      </c>
      <c r="U2580" t="s">
        <v>11342</v>
      </c>
      <c r="V2580" t="s">
        <v>11342</v>
      </c>
      <c r="W2580" t="s">
        <v>37</v>
      </c>
      <c r="X2580" t="s">
        <v>37</v>
      </c>
      <c r="Y2580" t="s">
        <v>37</v>
      </c>
      <c r="Z2580" t="s">
        <v>11343</v>
      </c>
      <c r="AA2580" t="s">
        <v>44</v>
      </c>
      <c r="AB2580" t="s">
        <v>44</v>
      </c>
      <c r="AC2580" t="s">
        <v>45</v>
      </c>
      <c r="AD2580" t="s">
        <v>1539</v>
      </c>
      <c r="AE2580" t="s">
        <v>11344</v>
      </c>
      <c r="AF2580" t="s">
        <v>2220</v>
      </c>
      <c r="AG2580">
        <v>622621</v>
      </c>
      <c r="AH2580">
        <v>5.2</v>
      </c>
      <c r="AI2580">
        <v>5.2</v>
      </c>
    </row>
    <row r="2581" spans="1:35" ht="16.850000000000001" customHeight="1">
      <c r="A2581" s="65" t="str">
        <f>IF(L2581="","",IF(COUNTIF(Wip!K:K,L2581)=0,IF(W2581="","KGB","KBB"),IF(AND(_xlfn.IFNA(VLOOKUP(L2581,Wip!K:M,3,0),"")="Y",Q2581="MTCAPPLYCONF"),"On Hold",IF(W2581="","KGB","KBB"))))</f>
        <v>KGB</v>
      </c>
      <c r="B2581" s="65" t="str">
        <f>IF(A2581="on hold", "on hold",
 IF(A2581="KGB", "Standard Shipment",
  IF(IFERROR(IFERROR(VLOOKUP(L2581, List!D:J, 7, 0), VLOOKUP(L2581&amp;"", List!D:J, 7, 0)), 0)=0,
   IF(IFERROR(IFERROR(VLOOKUP(L2581, 'CND List'!$A:$C, 3, 0), VLOOKUP(L2581&amp;"", 'CND List'!$A:$C, 3, 0)), 0)=0,
    IF(A2581="KBB", "-", ""),
    IFERROR(VLOOKUP(L2581, 'CND List'!$A:$C, 3, 0), VLOOKUP(L2581&amp;"", 'CND List'!$A:$C, 3, 0))
   ),
   IFERROR(VLOOKUP(L2581, List!D:J, 7, 0), VLOOKUP(L2581&amp;"", List!D:J, 7, 0))
  )
 )
)</f>
        <v>Standard Shipment</v>
      </c>
      <c r="C2581" s="66" t="str">
        <f t="shared" si="41"/>
        <v>Standard Shipment</v>
      </c>
      <c r="D2581" s="67" t="str">
        <f ca="1">IF(C2581="Local Scrap","Closed",IFERROR(IF(A2581="kgb","Closed",IF(MID(C2581,5,1)="Q","Closed",LOOKUP(TODAY()-W2581, {0,31,91,181,366}, {"0-30天","31-90天","91-180天","181-365天","365天以上"}))), LOOKUP(TODAY()-Z2581, {0,31,91,181,366}, {"0-30天","31-90天","91-180天","181-365天","365天以上"})))</f>
        <v>Closed</v>
      </c>
      <c r="E2581" s="67" t="str" cm="1">
        <f t="array" ref="E2581">IF(A2581&lt;&gt;"kbb", "", IF(IFERROR(VALUE(V2581), 0)=MAX(INDEX(($A$2:$A$4929="kbb")*($L$2:$L$4929=L2581)*IFERROR(VALUE($V$2:$V$4929), 0), 0)), "最新", "歷史重複"))</f>
        <v/>
      </c>
      <c r="F2581" t="s">
        <v>11282</v>
      </c>
      <c r="G2581" t="s">
        <v>29</v>
      </c>
      <c r="H2581" t="s">
        <v>30</v>
      </c>
      <c r="I2581" t="s">
        <v>6154</v>
      </c>
      <c r="J2581" t="s">
        <v>11283</v>
      </c>
      <c r="K2581" t="s">
        <v>11284</v>
      </c>
      <c r="L2581" t="s">
        <v>11345</v>
      </c>
      <c r="M2581" t="s">
        <v>8810</v>
      </c>
      <c r="N2581" t="s">
        <v>8811</v>
      </c>
      <c r="O2581" t="s">
        <v>37</v>
      </c>
      <c r="P2581" t="s">
        <v>11346</v>
      </c>
      <c r="Q2581" t="s">
        <v>38</v>
      </c>
      <c r="R2581" t="s">
        <v>1881</v>
      </c>
      <c r="S2581" t="s">
        <v>11340</v>
      </c>
      <c r="T2581" t="s">
        <v>11347</v>
      </c>
      <c r="U2581" t="s">
        <v>11332</v>
      </c>
      <c r="V2581" t="s">
        <v>11332</v>
      </c>
      <c r="W2581" t="s">
        <v>37</v>
      </c>
      <c r="X2581" t="s">
        <v>37</v>
      </c>
      <c r="Y2581" t="s">
        <v>37</v>
      </c>
      <c r="Z2581" t="s">
        <v>11348</v>
      </c>
      <c r="AA2581" t="s">
        <v>44</v>
      </c>
      <c r="AB2581" t="s">
        <v>44</v>
      </c>
      <c r="AC2581" t="s">
        <v>45</v>
      </c>
      <c r="AD2581" t="s">
        <v>1847</v>
      </c>
      <c r="AE2581" t="s">
        <v>10994</v>
      </c>
      <c r="AF2581" t="s">
        <v>4994</v>
      </c>
      <c r="AG2581">
        <v>622633</v>
      </c>
      <c r="AH2581">
        <v>4.3</v>
      </c>
      <c r="AI2581">
        <v>4.3</v>
      </c>
    </row>
    <row r="2582" spans="1:35" ht="16.850000000000001" customHeight="1">
      <c r="A2582" s="65" t="str">
        <f>IF(L2582="","",IF(COUNTIF(Wip!K:K,L2582)=0,IF(W2582="","KGB","KBB"),IF(AND(_xlfn.IFNA(VLOOKUP(L2582,Wip!K:M,3,0),"")="Y",Q2582="MTCAPPLYCONF"),"On Hold",IF(W2582="","KGB","KBB"))))</f>
        <v>KGB</v>
      </c>
      <c r="B2582" s="65" t="str">
        <f>IF(A2582="on hold", "on hold",
 IF(A2582="KGB", "Standard Shipment",
  IF(IFERROR(IFERROR(VLOOKUP(L2582, List!D:J, 7, 0), VLOOKUP(L2582&amp;"", List!D:J, 7, 0)), 0)=0,
   IF(IFERROR(IFERROR(VLOOKUP(L2582, 'CND List'!$A:$C, 3, 0), VLOOKUP(L2582&amp;"", 'CND List'!$A:$C, 3, 0)), 0)=0,
    IF(A2582="KBB", "-", ""),
    IFERROR(VLOOKUP(L2582, 'CND List'!$A:$C, 3, 0), VLOOKUP(L2582&amp;"", 'CND List'!$A:$C, 3, 0))
   ),
   IFERROR(VLOOKUP(L2582, List!D:J, 7, 0), VLOOKUP(L2582&amp;"", List!D:J, 7, 0))
  )
 )
)</f>
        <v>Standard Shipment</v>
      </c>
      <c r="C2582" s="66" t="str">
        <f t="shared" si="41"/>
        <v>Standard Shipment</v>
      </c>
      <c r="D2582" s="67" t="str">
        <f ca="1">IF(C2582="Local Scrap","Closed",IFERROR(IF(A2582="kgb","Closed",IF(MID(C2582,5,1)="Q","Closed",LOOKUP(TODAY()-W2582, {0,31,91,181,366}, {"0-30天","31-90天","91-180天","181-365天","365天以上"}))), LOOKUP(TODAY()-Z2582, {0,31,91,181,366}, {"0-30天","31-90天","91-180天","181-365天","365天以上"})))</f>
        <v>Closed</v>
      </c>
      <c r="E2582" s="67" t="str" cm="1">
        <f t="array" ref="E2582">IF(A2582&lt;&gt;"kbb", "", IF(IFERROR(VALUE(V2582), 0)=MAX(INDEX(($A$2:$A$4929="kbb")*($L$2:$L$4929=L2582)*IFERROR(VALUE($V$2:$V$4929), 0), 0)), "最新", "歷史重複"))</f>
        <v/>
      </c>
      <c r="F2582" t="s">
        <v>11282</v>
      </c>
      <c r="G2582" t="s">
        <v>29</v>
      </c>
      <c r="H2582" t="s">
        <v>30</v>
      </c>
      <c r="I2582" t="s">
        <v>6154</v>
      </c>
      <c r="J2582" t="s">
        <v>11283</v>
      </c>
      <c r="K2582" t="s">
        <v>11284</v>
      </c>
      <c r="L2582" t="s">
        <v>11349</v>
      </c>
      <c r="M2582" t="s">
        <v>8557</v>
      </c>
      <c r="N2582" t="s">
        <v>2937</v>
      </c>
      <c r="O2582" t="s">
        <v>37</v>
      </c>
      <c r="P2582" t="s">
        <v>11350</v>
      </c>
      <c r="Q2582" t="s">
        <v>38</v>
      </c>
      <c r="R2582" t="s">
        <v>1881</v>
      </c>
      <c r="S2582" t="s">
        <v>11340</v>
      </c>
      <c r="T2582" t="s">
        <v>11351</v>
      </c>
      <c r="U2582" t="s">
        <v>11332</v>
      </c>
      <c r="V2582" t="s">
        <v>11332</v>
      </c>
      <c r="W2582" t="s">
        <v>37</v>
      </c>
      <c r="X2582" t="s">
        <v>37</v>
      </c>
      <c r="Y2582" t="s">
        <v>37</v>
      </c>
      <c r="Z2582" t="s">
        <v>11352</v>
      </c>
      <c r="AA2582" t="s">
        <v>44</v>
      </c>
      <c r="AB2582" t="s">
        <v>44</v>
      </c>
      <c r="AC2582" t="s">
        <v>45</v>
      </c>
      <c r="AD2582" t="s">
        <v>1847</v>
      </c>
      <c r="AE2582" t="s">
        <v>10994</v>
      </c>
      <c r="AF2582" t="s">
        <v>4994</v>
      </c>
      <c r="AG2582">
        <v>622633</v>
      </c>
      <c r="AH2582">
        <v>4.3</v>
      </c>
      <c r="AI2582">
        <v>4.3</v>
      </c>
    </row>
    <row r="2583" spans="1:35" ht="16.850000000000001" customHeight="1">
      <c r="A2583" s="65" t="str">
        <f>IF(L2583="","",IF(COUNTIF(Wip!K:K,L2583)=0,IF(W2583="","KGB","KBB"),IF(AND(_xlfn.IFNA(VLOOKUP(L2583,Wip!K:M,3,0),"")="Y",Q2583="MTCAPPLYCONF"),"On Hold",IF(W2583="","KGB","KBB"))))</f>
        <v>KGB</v>
      </c>
      <c r="B2583" s="65" t="str">
        <f>IF(A2583="on hold", "on hold",
 IF(A2583="KGB", "Standard Shipment",
  IF(IFERROR(IFERROR(VLOOKUP(L2583, List!D:J, 7, 0), VLOOKUP(L2583&amp;"", List!D:J, 7, 0)), 0)=0,
   IF(IFERROR(IFERROR(VLOOKUP(L2583, 'CND List'!$A:$C, 3, 0), VLOOKUP(L2583&amp;"", 'CND List'!$A:$C, 3, 0)), 0)=0,
    IF(A2583="KBB", "-", ""),
    IFERROR(VLOOKUP(L2583, 'CND List'!$A:$C, 3, 0), VLOOKUP(L2583&amp;"", 'CND List'!$A:$C, 3, 0))
   ),
   IFERROR(VLOOKUP(L2583, List!D:J, 7, 0), VLOOKUP(L2583&amp;"", List!D:J, 7, 0))
  )
 )
)</f>
        <v>Standard Shipment</v>
      </c>
      <c r="C2583" s="66" t="str">
        <f t="shared" si="41"/>
        <v>Standard Shipment</v>
      </c>
      <c r="D2583" s="67" t="str">
        <f ca="1">IF(C2583="Local Scrap","Closed",IFERROR(IF(A2583="kgb","Closed",IF(MID(C2583,5,1)="Q","Closed",LOOKUP(TODAY()-W2583, {0,31,91,181,366}, {"0-30天","31-90天","91-180天","181-365天","365天以上"}))), LOOKUP(TODAY()-Z2583, {0,31,91,181,366}, {"0-30天","31-90天","91-180天","181-365天","365天以上"})))</f>
        <v>Closed</v>
      </c>
      <c r="E2583" s="67" t="str" cm="1">
        <f t="array" ref="E2583">IF(A2583&lt;&gt;"kbb", "", IF(IFERROR(VALUE(V2583), 0)=MAX(INDEX(($A$2:$A$4929="kbb")*($L$2:$L$4929=L2583)*IFERROR(VALUE($V$2:$V$4929), 0), 0)), "最新", "歷史重複"))</f>
        <v/>
      </c>
      <c r="F2583" t="s">
        <v>11282</v>
      </c>
      <c r="G2583" t="s">
        <v>29</v>
      </c>
      <c r="H2583" t="s">
        <v>30</v>
      </c>
      <c r="I2583" t="s">
        <v>6154</v>
      </c>
      <c r="J2583" t="s">
        <v>11283</v>
      </c>
      <c r="K2583" t="s">
        <v>11284</v>
      </c>
      <c r="L2583" t="s">
        <v>11353</v>
      </c>
      <c r="M2583" t="s">
        <v>1428</v>
      </c>
      <c r="N2583" t="s">
        <v>1411</v>
      </c>
      <c r="O2583" t="s">
        <v>37</v>
      </c>
      <c r="P2583" t="s">
        <v>11354</v>
      </c>
      <c r="Q2583" t="s">
        <v>38</v>
      </c>
      <c r="R2583" t="s">
        <v>1881</v>
      </c>
      <c r="S2583" t="s">
        <v>11340</v>
      </c>
      <c r="T2583" t="s">
        <v>11355</v>
      </c>
      <c r="U2583" t="s">
        <v>11332</v>
      </c>
      <c r="V2583" t="s">
        <v>11332</v>
      </c>
      <c r="W2583" t="s">
        <v>37</v>
      </c>
      <c r="X2583" t="s">
        <v>37</v>
      </c>
      <c r="Y2583" t="s">
        <v>37</v>
      </c>
      <c r="Z2583" t="s">
        <v>11356</v>
      </c>
      <c r="AA2583" t="s">
        <v>44</v>
      </c>
      <c r="AB2583" t="s">
        <v>44</v>
      </c>
      <c r="AC2583" t="s">
        <v>45</v>
      </c>
      <c r="AD2583" t="s">
        <v>1257</v>
      </c>
      <c r="AE2583" t="s">
        <v>11087</v>
      </c>
      <c r="AF2583" t="s">
        <v>1730</v>
      </c>
      <c r="AG2583">
        <v>622633</v>
      </c>
      <c r="AH2583">
        <v>6.9</v>
      </c>
      <c r="AI2583">
        <v>6.9</v>
      </c>
    </row>
    <row r="2584" spans="1:35" ht="16.850000000000001" customHeight="1">
      <c r="A2584" s="65" t="str">
        <f>IF(L2584="","",IF(COUNTIF(Wip!K:K,L2584)=0,IF(W2584="","KGB","KBB"),IF(AND(_xlfn.IFNA(VLOOKUP(L2584,Wip!K:M,3,0),"")="Y",Q2584="MTCAPPLYCONF"),"On Hold",IF(W2584="","KGB","KBB"))))</f>
        <v>On Hold</v>
      </c>
      <c r="B2584" s="65" t="str">
        <f>IF(A2584="on hold", "on hold",
 IF(A2584="KGB", "Standard Shipment",
  IF(IFERROR(IFERROR(VLOOKUP(L2584, List!D:J, 7, 0), VLOOKUP(L2584&amp;"", List!D:J, 7, 0)), 0)=0,
   IF(IFERROR(IFERROR(VLOOKUP(L2584, 'CND List'!$A:$C, 3, 0), VLOOKUP(L2584&amp;"", 'CND List'!$A:$C, 3, 0)), 0)=0,
    IF(A2584="KBB", "-", ""),
    IFERROR(VLOOKUP(L2584, 'CND List'!$A:$C, 3, 0), VLOOKUP(L2584&amp;"", 'CND List'!$A:$C, 3, 0))
   ),
   IFERROR(VLOOKUP(L2584, List!D:J, 7, 0), VLOOKUP(L2584&amp;"", List!D:J, 7, 0))
  )
 )
)</f>
        <v>on hold</v>
      </c>
      <c r="C2584" s="66" t="str">
        <f t="shared" si="41"/>
        <v>on hold</v>
      </c>
      <c r="D2584" s="67" t="str">
        <f ca="1">IF(C2584="Local Scrap","Closed",IFERROR(IF(A2584="kgb","Closed",IF(MID(C2584,5,1)="Q","Closed",LOOKUP(TODAY()-W2584, {0,31,91,181,366}, {"0-30天","31-90天","91-180天","181-365天","365天以上"}))), LOOKUP(TODAY()-Z2584, {0,31,91,181,366}, {"0-30天","31-90天","91-180天","181-365天","365天以上"})))</f>
        <v>0-30天</v>
      </c>
      <c r="E2584" s="67" t="str" cm="1">
        <f t="array" ref="E2584">IF(A2584&lt;&gt;"kbb", "", IF(IFERROR(VALUE(V2584), 0)=MAX(INDEX(($A$2:$A$4929="kbb")*($L$2:$L$4929=L2584)*IFERROR(VALUE($V$2:$V$4929), 0), 0)), "最新", "歷史重複"))</f>
        <v/>
      </c>
      <c r="F2584" t="s">
        <v>11282</v>
      </c>
      <c r="G2584" t="s">
        <v>29</v>
      </c>
      <c r="H2584" t="s">
        <v>30</v>
      </c>
      <c r="I2584" t="s">
        <v>6154</v>
      </c>
      <c r="J2584" t="s">
        <v>11283</v>
      </c>
      <c r="K2584" t="s">
        <v>11284</v>
      </c>
      <c r="L2584" t="s">
        <v>11357</v>
      </c>
      <c r="M2584" t="s">
        <v>4265</v>
      </c>
      <c r="N2584" t="s">
        <v>2055</v>
      </c>
      <c r="O2584" t="s">
        <v>37</v>
      </c>
      <c r="P2584" t="s">
        <v>11357</v>
      </c>
      <c r="Q2584" t="s">
        <v>2309</v>
      </c>
      <c r="R2584" t="s">
        <v>1881</v>
      </c>
      <c r="S2584" t="s">
        <v>11340</v>
      </c>
      <c r="T2584" t="s">
        <v>37</v>
      </c>
      <c r="U2584" t="s">
        <v>37</v>
      </c>
      <c r="V2584" t="s">
        <v>37</v>
      </c>
      <c r="W2584" t="s">
        <v>37</v>
      </c>
      <c r="X2584" t="s">
        <v>37</v>
      </c>
      <c r="Y2584" t="s">
        <v>37</v>
      </c>
      <c r="Z2584" t="s">
        <v>11358</v>
      </c>
      <c r="AA2584" t="s">
        <v>44</v>
      </c>
      <c r="AB2584" t="s">
        <v>44</v>
      </c>
      <c r="AC2584" t="s">
        <v>45</v>
      </c>
      <c r="AD2584" t="s">
        <v>1288</v>
      </c>
      <c r="AE2584" t="s">
        <v>37</v>
      </c>
      <c r="AF2584" t="s">
        <v>37</v>
      </c>
      <c r="AG2584" t="s">
        <v>37</v>
      </c>
      <c r="AH2584" t="s">
        <v>37</v>
      </c>
      <c r="AI2584" t="s">
        <v>37</v>
      </c>
    </row>
    <row r="2585" spans="1:35" ht="16.850000000000001" customHeight="1">
      <c r="A2585" s="65" t="str">
        <f>IF(L2585="","",IF(COUNTIF(Wip!K:K,L2585)=0,IF(W2585="","KGB","KBB"),IF(AND(_xlfn.IFNA(VLOOKUP(L2585,Wip!K:M,3,0),"")="Y",Q2585="MTCAPPLYCONF"),"On Hold",IF(W2585="","KGB","KBB"))))</f>
        <v>KGB</v>
      </c>
      <c r="B2585" s="65" t="str">
        <f>IF(A2585="on hold", "on hold",
 IF(A2585="KGB", "Standard Shipment",
  IF(IFERROR(IFERROR(VLOOKUP(L2585, List!D:J, 7, 0), VLOOKUP(L2585&amp;"", List!D:J, 7, 0)), 0)=0,
   IF(IFERROR(IFERROR(VLOOKUP(L2585, 'CND List'!$A:$C, 3, 0), VLOOKUP(L2585&amp;"", 'CND List'!$A:$C, 3, 0)), 0)=0,
    IF(A2585="KBB", "-", ""),
    IFERROR(VLOOKUP(L2585, 'CND List'!$A:$C, 3, 0), VLOOKUP(L2585&amp;"", 'CND List'!$A:$C, 3, 0))
   ),
   IFERROR(VLOOKUP(L2585, List!D:J, 7, 0), VLOOKUP(L2585&amp;"", List!D:J, 7, 0))
  )
 )
)</f>
        <v>Standard Shipment</v>
      </c>
      <c r="C2585" s="66" t="str">
        <f t="shared" si="41"/>
        <v>Standard Shipment</v>
      </c>
      <c r="D2585" s="67" t="str">
        <f ca="1">IF(C2585="Local Scrap","Closed",IFERROR(IF(A2585="kgb","Closed",IF(MID(C2585,5,1)="Q","Closed",LOOKUP(TODAY()-W2585, {0,31,91,181,366}, {"0-30天","31-90天","91-180天","181-365天","365天以上"}))), LOOKUP(TODAY()-Z2585, {0,31,91,181,366}, {"0-30天","31-90天","91-180天","181-365天","365天以上"})))</f>
        <v>Closed</v>
      </c>
      <c r="E2585" s="67" t="str" cm="1">
        <f t="array" ref="E2585">IF(A2585&lt;&gt;"kbb", "", IF(IFERROR(VALUE(V2585), 0)=MAX(INDEX(($A$2:$A$4929="kbb")*($L$2:$L$4929=L2585)*IFERROR(VALUE($V$2:$V$4929), 0), 0)), "最新", "歷史重複"))</f>
        <v/>
      </c>
      <c r="F2585" t="s">
        <v>11282</v>
      </c>
      <c r="G2585" t="s">
        <v>29</v>
      </c>
      <c r="H2585" t="s">
        <v>30</v>
      </c>
      <c r="I2585" t="s">
        <v>6154</v>
      </c>
      <c r="J2585" t="s">
        <v>11283</v>
      </c>
      <c r="K2585" t="s">
        <v>11284</v>
      </c>
      <c r="L2585" t="s">
        <v>11359</v>
      </c>
      <c r="M2585" t="s">
        <v>1428</v>
      </c>
      <c r="N2585" t="s">
        <v>1411</v>
      </c>
      <c r="O2585" t="s">
        <v>37</v>
      </c>
      <c r="P2585" t="s">
        <v>10281</v>
      </c>
      <c r="Q2585" t="s">
        <v>38</v>
      </c>
      <c r="R2585" t="s">
        <v>1881</v>
      </c>
      <c r="S2585" t="s">
        <v>11340</v>
      </c>
      <c r="T2585" t="s">
        <v>11360</v>
      </c>
      <c r="U2585" t="s">
        <v>11332</v>
      </c>
      <c r="V2585" t="s">
        <v>11332</v>
      </c>
      <c r="W2585" t="s">
        <v>37</v>
      </c>
      <c r="X2585" t="s">
        <v>37</v>
      </c>
      <c r="Y2585" t="s">
        <v>37</v>
      </c>
      <c r="Z2585" t="s">
        <v>11361</v>
      </c>
      <c r="AA2585" t="s">
        <v>44</v>
      </c>
      <c r="AB2585" t="s">
        <v>44</v>
      </c>
      <c r="AC2585" t="s">
        <v>45</v>
      </c>
      <c r="AD2585" t="s">
        <v>1257</v>
      </c>
      <c r="AE2585" t="s">
        <v>11087</v>
      </c>
      <c r="AF2585" t="s">
        <v>1730</v>
      </c>
      <c r="AG2585">
        <v>622633</v>
      </c>
      <c r="AH2585">
        <v>6.9</v>
      </c>
      <c r="AI2585">
        <v>6.9</v>
      </c>
    </row>
    <row r="2586" spans="1:35" ht="16.850000000000001" customHeight="1">
      <c r="A2586" s="65" t="str">
        <f>IF(L2586="","",IF(COUNTIF(Wip!K:K,L2586)=0,IF(W2586="","KGB","KBB"),IF(AND(_xlfn.IFNA(VLOOKUP(L2586,Wip!K:M,3,0),"")="Y",Q2586="MTCAPPLYCONF"),"On Hold",IF(W2586="","KGB","KBB"))))</f>
        <v>KGB</v>
      </c>
      <c r="B2586" s="65" t="str">
        <f>IF(A2586="on hold", "on hold",
 IF(A2586="KGB", "Standard Shipment",
  IF(IFERROR(IFERROR(VLOOKUP(L2586, List!D:J, 7, 0), VLOOKUP(L2586&amp;"", List!D:J, 7, 0)), 0)=0,
   IF(IFERROR(IFERROR(VLOOKUP(L2586, 'CND List'!$A:$C, 3, 0), VLOOKUP(L2586&amp;"", 'CND List'!$A:$C, 3, 0)), 0)=0,
    IF(A2586="KBB", "-", ""),
    IFERROR(VLOOKUP(L2586, 'CND List'!$A:$C, 3, 0), VLOOKUP(L2586&amp;"", 'CND List'!$A:$C, 3, 0))
   ),
   IFERROR(VLOOKUP(L2586, List!D:J, 7, 0), VLOOKUP(L2586&amp;"", List!D:J, 7, 0))
  )
 )
)</f>
        <v>Standard Shipment</v>
      </c>
      <c r="C2586" s="66" t="str">
        <f t="shared" si="41"/>
        <v>Standard Shipment</v>
      </c>
      <c r="D2586" s="67" t="str">
        <f ca="1">IF(C2586="Local Scrap","Closed",IFERROR(IF(A2586="kgb","Closed",IF(MID(C2586,5,1)="Q","Closed",LOOKUP(TODAY()-W2586, {0,31,91,181,366}, {"0-30天","31-90天","91-180天","181-365天","365天以上"}))), LOOKUP(TODAY()-Z2586, {0,31,91,181,366}, {"0-30天","31-90天","91-180天","181-365天","365天以上"})))</f>
        <v>Closed</v>
      </c>
      <c r="E2586" s="67" t="str" cm="1">
        <f t="array" ref="E2586">IF(A2586&lt;&gt;"kbb", "", IF(IFERROR(VALUE(V2586), 0)=MAX(INDEX(($A$2:$A$4929="kbb")*($L$2:$L$4929=L2586)*IFERROR(VALUE($V$2:$V$4929), 0), 0)), "最新", "歷史重複"))</f>
        <v/>
      </c>
      <c r="F2586" t="s">
        <v>11282</v>
      </c>
      <c r="G2586" t="s">
        <v>29</v>
      </c>
      <c r="H2586" t="s">
        <v>30</v>
      </c>
      <c r="I2586" t="s">
        <v>6154</v>
      </c>
      <c r="J2586" t="s">
        <v>11283</v>
      </c>
      <c r="K2586" t="s">
        <v>11284</v>
      </c>
      <c r="L2586" t="s">
        <v>11362</v>
      </c>
      <c r="M2586" t="s">
        <v>4265</v>
      </c>
      <c r="N2586" t="s">
        <v>2055</v>
      </c>
      <c r="O2586" t="s">
        <v>37</v>
      </c>
      <c r="P2586" t="s">
        <v>11363</v>
      </c>
      <c r="Q2586" t="s">
        <v>38</v>
      </c>
      <c r="R2586" t="s">
        <v>1881</v>
      </c>
      <c r="S2586" t="s">
        <v>11340</v>
      </c>
      <c r="T2586" t="s">
        <v>11364</v>
      </c>
      <c r="U2586" t="s">
        <v>11332</v>
      </c>
      <c r="V2586" t="s">
        <v>11332</v>
      </c>
      <c r="W2586" t="s">
        <v>37</v>
      </c>
      <c r="X2586" t="s">
        <v>37</v>
      </c>
      <c r="Y2586" t="s">
        <v>37</v>
      </c>
      <c r="Z2586" t="s">
        <v>11365</v>
      </c>
      <c r="AA2586" t="s">
        <v>44</v>
      </c>
      <c r="AB2586" t="s">
        <v>44</v>
      </c>
      <c r="AC2586" t="s">
        <v>45</v>
      </c>
      <c r="AD2586" t="s">
        <v>1288</v>
      </c>
      <c r="AE2586" t="s">
        <v>11087</v>
      </c>
      <c r="AF2586" t="s">
        <v>2122</v>
      </c>
      <c r="AG2586">
        <v>622633</v>
      </c>
      <c r="AH2586">
        <v>8.1999999999999993</v>
      </c>
      <c r="AI2586">
        <v>8.1999999999999993</v>
      </c>
    </row>
    <row r="2587" spans="1:35" ht="16.850000000000001" customHeight="1">
      <c r="A2587" s="65" t="str">
        <f>IF(L2587="","",IF(COUNTIF(Wip!K:K,L2587)=0,IF(W2587="","KGB","KBB"),IF(AND(_xlfn.IFNA(VLOOKUP(L2587,Wip!K:M,3,0),"")="Y",Q2587="MTCAPPLYCONF"),"On Hold",IF(W2587="","KGB","KBB"))))</f>
        <v>KGB</v>
      </c>
      <c r="B2587" s="65" t="str">
        <f>IF(A2587="on hold", "on hold",
 IF(A2587="KGB", "Standard Shipment",
  IF(IFERROR(IFERROR(VLOOKUP(L2587, List!D:J, 7, 0), VLOOKUP(L2587&amp;"", List!D:J, 7, 0)), 0)=0,
   IF(IFERROR(IFERROR(VLOOKUP(L2587, 'CND List'!$A:$C, 3, 0), VLOOKUP(L2587&amp;"", 'CND List'!$A:$C, 3, 0)), 0)=0,
    IF(A2587="KBB", "-", ""),
    IFERROR(VLOOKUP(L2587, 'CND List'!$A:$C, 3, 0), VLOOKUP(L2587&amp;"", 'CND List'!$A:$C, 3, 0))
   ),
   IFERROR(VLOOKUP(L2587, List!D:J, 7, 0), VLOOKUP(L2587&amp;"", List!D:J, 7, 0))
  )
 )
)</f>
        <v>Standard Shipment</v>
      </c>
      <c r="C2587" s="66" t="str">
        <f t="shared" si="41"/>
        <v>Standard Shipment</v>
      </c>
      <c r="D2587" s="67" t="str">
        <f ca="1">IF(C2587="Local Scrap","Closed",IFERROR(IF(A2587="kgb","Closed",IF(MID(C2587,5,1)="Q","Closed",LOOKUP(TODAY()-W2587, {0,31,91,181,366}, {"0-30天","31-90天","91-180天","181-365天","365天以上"}))), LOOKUP(TODAY()-Z2587, {0,31,91,181,366}, {"0-30天","31-90天","91-180天","181-365天","365天以上"})))</f>
        <v>Closed</v>
      </c>
      <c r="E2587" s="67" t="str" cm="1">
        <f t="array" ref="E2587">IF(A2587&lt;&gt;"kbb", "", IF(IFERROR(VALUE(V2587), 0)=MAX(INDEX(($A$2:$A$4929="kbb")*($L$2:$L$4929=L2587)*IFERROR(VALUE($V$2:$V$4929), 0), 0)), "最新", "歷史重複"))</f>
        <v/>
      </c>
      <c r="F2587" t="s">
        <v>11282</v>
      </c>
      <c r="G2587" t="s">
        <v>29</v>
      </c>
      <c r="H2587" t="s">
        <v>30</v>
      </c>
      <c r="I2587" t="s">
        <v>6154</v>
      </c>
      <c r="J2587" t="s">
        <v>11283</v>
      </c>
      <c r="K2587" t="s">
        <v>11284</v>
      </c>
      <c r="L2587" t="s">
        <v>11366</v>
      </c>
      <c r="M2587" t="s">
        <v>10101</v>
      </c>
      <c r="N2587" t="s">
        <v>5877</v>
      </c>
      <c r="O2587" t="s">
        <v>37</v>
      </c>
      <c r="P2587" t="s">
        <v>11366</v>
      </c>
      <c r="Q2587" t="s">
        <v>38</v>
      </c>
      <c r="R2587" t="s">
        <v>1881</v>
      </c>
      <c r="S2587" t="s">
        <v>11367</v>
      </c>
      <c r="T2587" t="s">
        <v>11368</v>
      </c>
      <c r="U2587" t="s">
        <v>11342</v>
      </c>
      <c r="V2587" t="s">
        <v>11342</v>
      </c>
      <c r="W2587" t="s">
        <v>37</v>
      </c>
      <c r="X2587" t="s">
        <v>37</v>
      </c>
      <c r="Y2587" t="s">
        <v>37</v>
      </c>
      <c r="Z2587" t="s">
        <v>11369</v>
      </c>
      <c r="AA2587" t="s">
        <v>44</v>
      </c>
      <c r="AB2587" t="s">
        <v>44</v>
      </c>
      <c r="AC2587" t="s">
        <v>45</v>
      </c>
      <c r="AD2587" t="s">
        <v>1539</v>
      </c>
      <c r="AE2587" t="s">
        <v>11204</v>
      </c>
      <c r="AF2587" t="s">
        <v>2122</v>
      </c>
      <c r="AG2587">
        <v>622621</v>
      </c>
      <c r="AH2587">
        <v>5.0999999999999996</v>
      </c>
      <c r="AI2587">
        <v>5.0999999999999996</v>
      </c>
    </row>
    <row r="2588" spans="1:35" ht="16.850000000000001" customHeight="1">
      <c r="A2588" s="65" t="str">
        <f>IF(L2588="","",IF(COUNTIF(Wip!K:K,L2588)=0,IF(W2588="","KGB","KBB"),IF(AND(_xlfn.IFNA(VLOOKUP(L2588,Wip!K:M,3,0),"")="Y",Q2588="MTCAPPLYCONF"),"On Hold",IF(W2588="","KGB","KBB"))))</f>
        <v>KGB</v>
      </c>
      <c r="B2588" s="65" t="str">
        <f>IF(A2588="on hold", "on hold",
 IF(A2588="KGB", "Standard Shipment",
  IF(IFERROR(IFERROR(VLOOKUP(L2588, List!D:J, 7, 0), VLOOKUP(L2588&amp;"", List!D:J, 7, 0)), 0)=0,
   IF(IFERROR(IFERROR(VLOOKUP(L2588, 'CND List'!$A:$C, 3, 0), VLOOKUP(L2588&amp;"", 'CND List'!$A:$C, 3, 0)), 0)=0,
    IF(A2588="KBB", "-", ""),
    IFERROR(VLOOKUP(L2588, 'CND List'!$A:$C, 3, 0), VLOOKUP(L2588&amp;"", 'CND List'!$A:$C, 3, 0))
   ),
   IFERROR(VLOOKUP(L2588, List!D:J, 7, 0), VLOOKUP(L2588&amp;"", List!D:J, 7, 0))
  )
 )
)</f>
        <v>Standard Shipment</v>
      </c>
      <c r="C2588" s="66" t="str">
        <f t="shared" si="41"/>
        <v>Standard Shipment</v>
      </c>
      <c r="D2588" s="67" t="str">
        <f ca="1">IF(C2588="Local Scrap","Closed",IFERROR(IF(A2588="kgb","Closed",IF(MID(C2588,5,1)="Q","Closed",LOOKUP(TODAY()-W2588, {0,31,91,181,366}, {"0-30天","31-90天","91-180天","181-365天","365天以上"}))), LOOKUP(TODAY()-Z2588, {0,31,91,181,366}, {"0-30天","31-90天","91-180天","181-365天","365天以上"})))</f>
        <v>Closed</v>
      </c>
      <c r="E2588" s="67" t="str" cm="1">
        <f t="array" ref="E2588">IF(A2588&lt;&gt;"kbb", "", IF(IFERROR(VALUE(V2588), 0)=MAX(INDEX(($A$2:$A$4929="kbb")*($L$2:$L$4929=L2588)*IFERROR(VALUE($V$2:$V$4929), 0), 0)), "最新", "歷史重複"))</f>
        <v/>
      </c>
      <c r="F2588" t="s">
        <v>11282</v>
      </c>
      <c r="G2588" t="s">
        <v>29</v>
      </c>
      <c r="H2588" t="s">
        <v>30</v>
      </c>
      <c r="I2588" t="s">
        <v>6154</v>
      </c>
      <c r="J2588" t="s">
        <v>11283</v>
      </c>
      <c r="K2588" t="s">
        <v>11284</v>
      </c>
      <c r="L2588" t="s">
        <v>11370</v>
      </c>
      <c r="M2588" t="s">
        <v>10101</v>
      </c>
      <c r="N2588" t="s">
        <v>5877</v>
      </c>
      <c r="O2588" t="s">
        <v>37</v>
      </c>
      <c r="P2588" t="s">
        <v>11370</v>
      </c>
      <c r="Q2588" t="s">
        <v>38</v>
      </c>
      <c r="R2588" t="s">
        <v>1881</v>
      </c>
      <c r="S2588" t="s">
        <v>11367</v>
      </c>
      <c r="T2588" t="s">
        <v>11371</v>
      </c>
      <c r="U2588" t="s">
        <v>11342</v>
      </c>
      <c r="V2588" t="s">
        <v>11342</v>
      </c>
      <c r="W2588" t="s">
        <v>37</v>
      </c>
      <c r="X2588" t="s">
        <v>37</v>
      </c>
      <c r="Y2588" t="s">
        <v>37</v>
      </c>
      <c r="Z2588" t="s">
        <v>11372</v>
      </c>
      <c r="AA2588" t="s">
        <v>44</v>
      </c>
      <c r="AB2588" t="s">
        <v>44</v>
      </c>
      <c r="AC2588" t="s">
        <v>45</v>
      </c>
      <c r="AD2588" t="s">
        <v>1539</v>
      </c>
      <c r="AE2588" t="s">
        <v>11204</v>
      </c>
      <c r="AF2588" t="s">
        <v>2122</v>
      </c>
      <c r="AG2588">
        <v>622621</v>
      </c>
      <c r="AH2588">
        <v>5.0999999999999996</v>
      </c>
      <c r="AI2588">
        <v>5.0999999999999996</v>
      </c>
    </row>
    <row r="2589" spans="1:35" ht="16.850000000000001" customHeight="1">
      <c r="A2589" s="65" t="str">
        <f>IF(L2589="","",IF(COUNTIF(Wip!K:K,L2589)=0,IF(W2589="","KGB","KBB"),IF(AND(_xlfn.IFNA(VLOOKUP(L2589,Wip!K:M,3,0),"")="Y",Q2589="MTCAPPLYCONF"),"On Hold",IF(W2589="","KGB","KBB"))))</f>
        <v>KGB</v>
      </c>
      <c r="B2589" s="65" t="str">
        <f>IF(A2589="on hold", "on hold",
 IF(A2589="KGB", "Standard Shipment",
  IF(IFERROR(IFERROR(VLOOKUP(L2589, List!D:J, 7, 0), VLOOKUP(L2589&amp;"", List!D:J, 7, 0)), 0)=0,
   IF(IFERROR(IFERROR(VLOOKUP(L2589, 'CND List'!$A:$C, 3, 0), VLOOKUP(L2589&amp;"", 'CND List'!$A:$C, 3, 0)), 0)=0,
    IF(A2589="KBB", "-", ""),
    IFERROR(VLOOKUP(L2589, 'CND List'!$A:$C, 3, 0), VLOOKUP(L2589&amp;"", 'CND List'!$A:$C, 3, 0))
   ),
   IFERROR(VLOOKUP(L2589, List!D:J, 7, 0), VLOOKUP(L2589&amp;"", List!D:J, 7, 0))
  )
 )
)</f>
        <v>Standard Shipment</v>
      </c>
      <c r="C2589" s="66" t="str">
        <f t="shared" si="41"/>
        <v>Standard Shipment</v>
      </c>
      <c r="D2589" s="67" t="str">
        <f ca="1">IF(C2589="Local Scrap","Closed",IFERROR(IF(A2589="kgb","Closed",IF(MID(C2589,5,1)="Q","Closed",LOOKUP(TODAY()-W2589, {0,31,91,181,366}, {"0-30天","31-90天","91-180天","181-365天","365天以上"}))), LOOKUP(TODAY()-Z2589, {0,31,91,181,366}, {"0-30天","31-90天","91-180天","181-365天","365天以上"})))</f>
        <v>Closed</v>
      </c>
      <c r="E2589" s="67" t="str" cm="1">
        <f t="array" ref="E2589">IF(A2589&lt;&gt;"kbb", "", IF(IFERROR(VALUE(V2589), 0)=MAX(INDEX(($A$2:$A$4929="kbb")*($L$2:$L$4929=L2589)*IFERROR(VALUE($V$2:$V$4929), 0), 0)), "最新", "歷史重複"))</f>
        <v/>
      </c>
      <c r="F2589" t="s">
        <v>11282</v>
      </c>
      <c r="G2589" t="s">
        <v>29</v>
      </c>
      <c r="H2589" t="s">
        <v>30</v>
      </c>
      <c r="I2589" t="s">
        <v>6154</v>
      </c>
      <c r="J2589" t="s">
        <v>11283</v>
      </c>
      <c r="K2589" t="s">
        <v>11284</v>
      </c>
      <c r="L2589" t="s">
        <v>11373</v>
      </c>
      <c r="M2589" t="s">
        <v>2359</v>
      </c>
      <c r="N2589" t="s">
        <v>2360</v>
      </c>
      <c r="O2589" t="s">
        <v>37</v>
      </c>
      <c r="P2589" t="s">
        <v>11373</v>
      </c>
      <c r="Q2589" t="s">
        <v>2309</v>
      </c>
      <c r="R2589" t="s">
        <v>53</v>
      </c>
      <c r="S2589" t="s">
        <v>11287</v>
      </c>
      <c r="T2589" t="s">
        <v>37</v>
      </c>
      <c r="U2589" t="s">
        <v>37</v>
      </c>
      <c r="V2589" t="s">
        <v>37</v>
      </c>
      <c r="W2589" t="s">
        <v>37</v>
      </c>
      <c r="X2589" t="s">
        <v>37</v>
      </c>
      <c r="Y2589" t="s">
        <v>37</v>
      </c>
      <c r="Z2589" t="s">
        <v>11374</v>
      </c>
      <c r="AA2589" t="s">
        <v>44</v>
      </c>
      <c r="AB2589" t="s">
        <v>44</v>
      </c>
      <c r="AC2589" t="s">
        <v>45</v>
      </c>
      <c r="AD2589" t="s">
        <v>1532</v>
      </c>
      <c r="AE2589" t="s">
        <v>37</v>
      </c>
      <c r="AF2589" t="s">
        <v>37</v>
      </c>
      <c r="AG2589" t="s">
        <v>37</v>
      </c>
      <c r="AH2589" t="s">
        <v>37</v>
      </c>
      <c r="AI2589" t="s">
        <v>37</v>
      </c>
    </row>
    <row r="2590" spans="1:35" ht="16.850000000000001" customHeight="1">
      <c r="A2590" s="65" t="str">
        <f>IF(L2590="","",IF(COUNTIF(Wip!K:K,L2590)=0,IF(W2590="","KGB","KBB"),IF(AND(_xlfn.IFNA(VLOOKUP(L2590,Wip!K:M,3,0),"")="Y",Q2590="MTCAPPLYCONF"),"On Hold",IF(W2590="","KGB","KBB"))))</f>
        <v>KGB</v>
      </c>
      <c r="B2590" s="65" t="str">
        <f>IF(A2590="on hold", "on hold",
 IF(A2590="KGB", "Standard Shipment",
  IF(IFERROR(IFERROR(VLOOKUP(L2590, List!D:J, 7, 0), VLOOKUP(L2590&amp;"", List!D:J, 7, 0)), 0)=0,
   IF(IFERROR(IFERROR(VLOOKUP(L2590, 'CND List'!$A:$C, 3, 0), VLOOKUP(L2590&amp;"", 'CND List'!$A:$C, 3, 0)), 0)=0,
    IF(A2590="KBB", "-", ""),
    IFERROR(VLOOKUP(L2590, 'CND List'!$A:$C, 3, 0), VLOOKUP(L2590&amp;"", 'CND List'!$A:$C, 3, 0))
   ),
   IFERROR(VLOOKUP(L2590, List!D:J, 7, 0), VLOOKUP(L2590&amp;"", List!D:J, 7, 0))
  )
 )
)</f>
        <v>Standard Shipment</v>
      </c>
      <c r="C2590" s="66" t="str">
        <f t="shared" si="41"/>
        <v>Standard Shipment</v>
      </c>
      <c r="D2590" s="67" t="str">
        <f ca="1">IF(C2590="Local Scrap","Closed",IFERROR(IF(A2590="kgb","Closed",IF(MID(C2590,5,1)="Q","Closed",LOOKUP(TODAY()-W2590, {0,31,91,181,366}, {"0-30天","31-90天","91-180天","181-365天","365天以上"}))), LOOKUP(TODAY()-Z2590, {0,31,91,181,366}, {"0-30天","31-90天","91-180天","181-365天","365天以上"})))</f>
        <v>Closed</v>
      </c>
      <c r="E2590" s="67" t="str" cm="1">
        <f t="array" ref="E2590">IF(A2590&lt;&gt;"kbb", "", IF(IFERROR(VALUE(V2590), 0)=MAX(INDEX(($A$2:$A$4929="kbb")*($L$2:$L$4929=L2590)*IFERROR(VALUE($V$2:$V$4929), 0), 0)), "最新", "歷史重複"))</f>
        <v/>
      </c>
      <c r="F2590" t="s">
        <v>11282</v>
      </c>
      <c r="G2590" t="s">
        <v>29</v>
      </c>
      <c r="H2590" t="s">
        <v>30</v>
      </c>
      <c r="I2590" t="s">
        <v>6154</v>
      </c>
      <c r="J2590" t="s">
        <v>11283</v>
      </c>
      <c r="K2590" t="s">
        <v>11284</v>
      </c>
      <c r="L2590" t="s">
        <v>11375</v>
      </c>
      <c r="M2590" t="s">
        <v>2544</v>
      </c>
      <c r="N2590" t="s">
        <v>2481</v>
      </c>
      <c r="O2590" t="s">
        <v>37</v>
      </c>
      <c r="P2590" t="s">
        <v>11376</v>
      </c>
      <c r="Q2590" t="s">
        <v>38</v>
      </c>
      <c r="R2590" t="s">
        <v>1881</v>
      </c>
      <c r="S2590" t="s">
        <v>11340</v>
      </c>
      <c r="T2590" t="s">
        <v>11377</v>
      </c>
      <c r="U2590" t="s">
        <v>11342</v>
      </c>
      <c r="V2590" t="s">
        <v>11342</v>
      </c>
      <c r="W2590" t="s">
        <v>37</v>
      </c>
      <c r="X2590" t="s">
        <v>37</v>
      </c>
      <c r="Y2590" t="s">
        <v>37</v>
      </c>
      <c r="Z2590" t="s">
        <v>11378</v>
      </c>
      <c r="AA2590" t="s">
        <v>44</v>
      </c>
      <c r="AB2590" t="s">
        <v>44</v>
      </c>
      <c r="AC2590" t="s">
        <v>45</v>
      </c>
      <c r="AD2590" t="s">
        <v>1532</v>
      </c>
      <c r="AE2590" t="s">
        <v>11204</v>
      </c>
      <c r="AF2590" t="s">
        <v>1918</v>
      </c>
      <c r="AG2590">
        <v>622621</v>
      </c>
      <c r="AH2590">
        <v>5.8</v>
      </c>
      <c r="AI2590">
        <v>5.8</v>
      </c>
    </row>
    <row r="2591" spans="1:35" ht="16.850000000000001" customHeight="1">
      <c r="A2591" s="65" t="str">
        <f>IF(L2591="","",IF(COUNTIF(Wip!K:K,L2591)=0,IF(W2591="","KGB","KBB"),IF(AND(_xlfn.IFNA(VLOOKUP(L2591,Wip!K:M,3,0),"")="Y",Q2591="MTCAPPLYCONF"),"On Hold",IF(W2591="","KGB","KBB"))))</f>
        <v>KGB</v>
      </c>
      <c r="B2591" s="65" t="str">
        <f>IF(A2591="on hold", "on hold",
 IF(A2591="KGB", "Standard Shipment",
  IF(IFERROR(IFERROR(VLOOKUP(L2591, List!D:J, 7, 0), VLOOKUP(L2591&amp;"", List!D:J, 7, 0)), 0)=0,
   IF(IFERROR(IFERROR(VLOOKUP(L2591, 'CND List'!$A:$C, 3, 0), VLOOKUP(L2591&amp;"", 'CND List'!$A:$C, 3, 0)), 0)=0,
    IF(A2591="KBB", "-", ""),
    IFERROR(VLOOKUP(L2591, 'CND List'!$A:$C, 3, 0), VLOOKUP(L2591&amp;"", 'CND List'!$A:$C, 3, 0))
   ),
   IFERROR(VLOOKUP(L2591, List!D:J, 7, 0), VLOOKUP(L2591&amp;"", List!D:J, 7, 0))
  )
 )
)</f>
        <v>Standard Shipment</v>
      </c>
      <c r="C2591" s="66" t="str">
        <f t="shared" si="41"/>
        <v>Standard Shipment</v>
      </c>
      <c r="D2591" s="67" t="str">
        <f ca="1">IF(C2591="Local Scrap","Closed",IFERROR(IF(A2591="kgb","Closed",IF(MID(C2591,5,1)="Q","Closed",LOOKUP(TODAY()-W2591, {0,31,91,181,366}, {"0-30天","31-90天","91-180天","181-365天","365天以上"}))), LOOKUP(TODAY()-Z2591, {0,31,91,181,366}, {"0-30天","31-90天","91-180天","181-365天","365天以上"})))</f>
        <v>Closed</v>
      </c>
      <c r="E2591" s="67" t="str" cm="1">
        <f t="array" ref="E2591">IF(A2591&lt;&gt;"kbb", "", IF(IFERROR(VALUE(V2591), 0)=MAX(INDEX(($A$2:$A$4929="kbb")*($L$2:$L$4929=L2591)*IFERROR(VALUE($V$2:$V$4929), 0), 0)), "最新", "歷史重複"))</f>
        <v/>
      </c>
      <c r="F2591" t="s">
        <v>11282</v>
      </c>
      <c r="G2591" t="s">
        <v>29</v>
      </c>
      <c r="H2591" t="s">
        <v>30</v>
      </c>
      <c r="I2591" t="s">
        <v>6154</v>
      </c>
      <c r="J2591" t="s">
        <v>11283</v>
      </c>
      <c r="K2591" t="s">
        <v>11284</v>
      </c>
      <c r="L2591" t="s">
        <v>11379</v>
      </c>
      <c r="M2591" t="s">
        <v>2544</v>
      </c>
      <c r="N2591" t="s">
        <v>2481</v>
      </c>
      <c r="O2591" t="s">
        <v>37</v>
      </c>
      <c r="P2591" t="s">
        <v>11380</v>
      </c>
      <c r="Q2591" t="s">
        <v>38</v>
      </c>
      <c r="R2591" t="s">
        <v>1881</v>
      </c>
      <c r="S2591" t="s">
        <v>11340</v>
      </c>
      <c r="T2591" t="s">
        <v>11381</v>
      </c>
      <c r="U2591" t="s">
        <v>11332</v>
      </c>
      <c r="V2591" t="s">
        <v>11332</v>
      </c>
      <c r="W2591" t="s">
        <v>37</v>
      </c>
      <c r="X2591" t="s">
        <v>37</v>
      </c>
      <c r="Y2591" t="s">
        <v>37</v>
      </c>
      <c r="Z2591" t="s">
        <v>11382</v>
      </c>
      <c r="AA2591" t="s">
        <v>44</v>
      </c>
      <c r="AB2591" t="s">
        <v>44</v>
      </c>
      <c r="AC2591" t="s">
        <v>45</v>
      </c>
      <c r="AD2591" t="s">
        <v>1532</v>
      </c>
      <c r="AE2591" t="s">
        <v>10994</v>
      </c>
      <c r="AF2591" t="s">
        <v>2526</v>
      </c>
      <c r="AG2591">
        <v>622633</v>
      </c>
      <c r="AH2591">
        <v>6.3</v>
      </c>
      <c r="AI2591">
        <v>6.3</v>
      </c>
    </row>
    <row r="2592" spans="1:35" ht="16.850000000000001" customHeight="1">
      <c r="A2592" s="65" t="str">
        <f>IF(L2592="","",IF(COUNTIF(Wip!K:K,L2592)=0,IF(W2592="","KGB","KBB"),IF(AND(_xlfn.IFNA(VLOOKUP(L2592,Wip!K:M,3,0),"")="Y",Q2592="MTCAPPLYCONF"),"On Hold",IF(W2592="","KGB","KBB"))))</f>
        <v>KGB</v>
      </c>
      <c r="B2592" s="65" t="str">
        <f>IF(A2592="on hold", "on hold",
 IF(A2592="KGB", "Standard Shipment",
  IF(IFERROR(IFERROR(VLOOKUP(L2592, List!D:J, 7, 0), VLOOKUP(L2592&amp;"", List!D:J, 7, 0)), 0)=0,
   IF(IFERROR(IFERROR(VLOOKUP(L2592, 'CND List'!$A:$C, 3, 0), VLOOKUP(L2592&amp;"", 'CND List'!$A:$C, 3, 0)), 0)=0,
    IF(A2592="KBB", "-", ""),
    IFERROR(VLOOKUP(L2592, 'CND List'!$A:$C, 3, 0), VLOOKUP(L2592&amp;"", 'CND List'!$A:$C, 3, 0))
   ),
   IFERROR(VLOOKUP(L2592, List!D:J, 7, 0), VLOOKUP(L2592&amp;"", List!D:J, 7, 0))
  )
 )
)</f>
        <v>Standard Shipment</v>
      </c>
      <c r="C2592" s="66" t="str">
        <f t="shared" si="41"/>
        <v>Standard Shipment</v>
      </c>
      <c r="D2592" s="67" t="str">
        <f ca="1">IF(C2592="Local Scrap","Closed",IFERROR(IF(A2592="kgb","Closed",IF(MID(C2592,5,1)="Q","Closed",LOOKUP(TODAY()-W2592, {0,31,91,181,366}, {"0-30天","31-90天","91-180天","181-365天","365天以上"}))), LOOKUP(TODAY()-Z2592, {0,31,91,181,366}, {"0-30天","31-90天","91-180天","181-365天","365天以上"})))</f>
        <v>Closed</v>
      </c>
      <c r="E2592" s="67" t="str" cm="1">
        <f t="array" ref="E2592">IF(A2592&lt;&gt;"kbb", "", IF(IFERROR(VALUE(V2592), 0)=MAX(INDEX(($A$2:$A$4929="kbb")*($L$2:$L$4929=L2592)*IFERROR(VALUE($V$2:$V$4929), 0), 0)), "最新", "歷史重複"))</f>
        <v/>
      </c>
      <c r="F2592" t="s">
        <v>11282</v>
      </c>
      <c r="G2592" t="s">
        <v>29</v>
      </c>
      <c r="H2592" t="s">
        <v>30</v>
      </c>
      <c r="I2592" t="s">
        <v>6154</v>
      </c>
      <c r="J2592" t="s">
        <v>11283</v>
      </c>
      <c r="K2592" t="s">
        <v>11284</v>
      </c>
      <c r="L2592" t="s">
        <v>11383</v>
      </c>
      <c r="M2592" t="s">
        <v>2703</v>
      </c>
      <c r="N2592" t="s">
        <v>1249</v>
      </c>
      <c r="O2592" t="s">
        <v>37</v>
      </c>
      <c r="P2592" t="s">
        <v>11384</v>
      </c>
      <c r="Q2592" t="s">
        <v>38</v>
      </c>
      <c r="R2592" t="s">
        <v>1881</v>
      </c>
      <c r="S2592" t="s">
        <v>11367</v>
      </c>
      <c r="T2592" t="s">
        <v>11385</v>
      </c>
      <c r="U2592" t="s">
        <v>11332</v>
      </c>
      <c r="V2592" t="s">
        <v>11332</v>
      </c>
      <c r="W2592" t="s">
        <v>37</v>
      </c>
      <c r="X2592" t="s">
        <v>37</v>
      </c>
      <c r="Y2592" t="s">
        <v>37</v>
      </c>
      <c r="Z2592" t="s">
        <v>11386</v>
      </c>
      <c r="AA2592" t="s">
        <v>44</v>
      </c>
      <c r="AB2592" t="s">
        <v>44</v>
      </c>
      <c r="AC2592" t="s">
        <v>45</v>
      </c>
      <c r="AD2592" t="s">
        <v>1257</v>
      </c>
      <c r="AE2592" t="s">
        <v>11087</v>
      </c>
      <c r="AF2592" t="s">
        <v>1918</v>
      </c>
      <c r="AG2592">
        <v>622633</v>
      </c>
      <c r="AH2592">
        <v>6.9</v>
      </c>
      <c r="AI2592">
        <v>6.9</v>
      </c>
    </row>
    <row r="2593" spans="1:35" ht="16.850000000000001" customHeight="1">
      <c r="A2593" s="65" t="str">
        <f>IF(L2593="","",IF(COUNTIF(Wip!K:K,L2593)=0,IF(W2593="","KGB","KBB"),IF(AND(_xlfn.IFNA(VLOOKUP(L2593,Wip!K:M,3,0),"")="Y",Q2593="MTCAPPLYCONF"),"On Hold",IF(W2593="","KGB","KBB"))))</f>
        <v>KGB</v>
      </c>
      <c r="B2593" s="65" t="str">
        <f>IF(A2593="on hold", "on hold",
 IF(A2593="KGB", "Standard Shipment",
  IF(IFERROR(IFERROR(VLOOKUP(L2593, List!D:J, 7, 0), VLOOKUP(L2593&amp;"", List!D:J, 7, 0)), 0)=0,
   IF(IFERROR(IFERROR(VLOOKUP(L2593, 'CND List'!$A:$C, 3, 0), VLOOKUP(L2593&amp;"", 'CND List'!$A:$C, 3, 0)), 0)=0,
    IF(A2593="KBB", "-", ""),
    IFERROR(VLOOKUP(L2593, 'CND List'!$A:$C, 3, 0), VLOOKUP(L2593&amp;"", 'CND List'!$A:$C, 3, 0))
   ),
   IFERROR(VLOOKUP(L2593, List!D:J, 7, 0), VLOOKUP(L2593&amp;"", List!D:J, 7, 0))
  )
 )
)</f>
        <v>Standard Shipment</v>
      </c>
      <c r="C2593" s="66" t="str">
        <f t="shared" si="41"/>
        <v>Standard Shipment</v>
      </c>
      <c r="D2593" s="67" t="str">
        <f ca="1">IF(C2593="Local Scrap","Closed",IFERROR(IF(A2593="kgb","Closed",IF(MID(C2593,5,1)="Q","Closed",LOOKUP(TODAY()-W2593, {0,31,91,181,366}, {"0-30天","31-90天","91-180天","181-365天","365天以上"}))), LOOKUP(TODAY()-Z2593, {0,31,91,181,366}, {"0-30天","31-90天","91-180天","181-365天","365天以上"})))</f>
        <v>Closed</v>
      </c>
      <c r="E2593" s="67" t="str" cm="1">
        <f t="array" ref="E2593">IF(A2593&lt;&gt;"kbb", "", IF(IFERROR(VALUE(V2593), 0)=MAX(INDEX(($A$2:$A$4929="kbb")*($L$2:$L$4929=L2593)*IFERROR(VALUE($V$2:$V$4929), 0), 0)), "最新", "歷史重複"))</f>
        <v/>
      </c>
      <c r="F2593" t="s">
        <v>11282</v>
      </c>
      <c r="G2593" t="s">
        <v>29</v>
      </c>
      <c r="H2593" t="s">
        <v>30</v>
      </c>
      <c r="I2593" t="s">
        <v>6154</v>
      </c>
      <c r="J2593" t="s">
        <v>11283</v>
      </c>
      <c r="K2593" t="s">
        <v>11284</v>
      </c>
      <c r="L2593" t="s">
        <v>11387</v>
      </c>
      <c r="M2593" t="s">
        <v>10101</v>
      </c>
      <c r="N2593" t="s">
        <v>5877</v>
      </c>
      <c r="O2593" t="s">
        <v>37</v>
      </c>
      <c r="P2593" t="s">
        <v>11387</v>
      </c>
      <c r="Q2593" t="s">
        <v>38</v>
      </c>
      <c r="R2593" t="s">
        <v>1881</v>
      </c>
      <c r="S2593" t="s">
        <v>11367</v>
      </c>
      <c r="T2593" t="s">
        <v>11388</v>
      </c>
      <c r="U2593" t="s">
        <v>11342</v>
      </c>
      <c r="V2593" t="s">
        <v>11342</v>
      </c>
      <c r="W2593" t="s">
        <v>37</v>
      </c>
      <c r="X2593" t="s">
        <v>37</v>
      </c>
      <c r="Y2593" t="s">
        <v>37</v>
      </c>
      <c r="Z2593" t="s">
        <v>11389</v>
      </c>
      <c r="AA2593" t="s">
        <v>44</v>
      </c>
      <c r="AB2593" t="s">
        <v>44</v>
      </c>
      <c r="AC2593" t="s">
        <v>45</v>
      </c>
      <c r="AD2593" t="s">
        <v>1539</v>
      </c>
      <c r="AE2593" t="s">
        <v>11204</v>
      </c>
      <c r="AF2593" t="s">
        <v>2122</v>
      </c>
      <c r="AG2593">
        <v>622621</v>
      </c>
      <c r="AH2593">
        <v>5.0999999999999996</v>
      </c>
      <c r="AI2593">
        <v>5.0999999999999996</v>
      </c>
    </row>
    <row r="2594" spans="1:35" ht="16.850000000000001" customHeight="1">
      <c r="A2594" s="65" t="str">
        <f>IF(L2594="","",IF(COUNTIF(Wip!K:K,L2594)=0,IF(W2594="","KGB","KBB"),IF(AND(_xlfn.IFNA(VLOOKUP(L2594,Wip!K:M,3,0),"")="Y",Q2594="MTCAPPLYCONF"),"On Hold",IF(W2594="","KGB","KBB"))))</f>
        <v>KGB</v>
      </c>
      <c r="B2594" s="65" t="str">
        <f>IF(A2594="on hold", "on hold",
 IF(A2594="KGB", "Standard Shipment",
  IF(IFERROR(IFERROR(VLOOKUP(L2594, List!D:J, 7, 0), VLOOKUP(L2594&amp;"", List!D:J, 7, 0)), 0)=0,
   IF(IFERROR(IFERROR(VLOOKUP(L2594, 'CND List'!$A:$C, 3, 0), VLOOKUP(L2594&amp;"", 'CND List'!$A:$C, 3, 0)), 0)=0,
    IF(A2594="KBB", "-", ""),
    IFERROR(VLOOKUP(L2594, 'CND List'!$A:$C, 3, 0), VLOOKUP(L2594&amp;"", 'CND List'!$A:$C, 3, 0))
   ),
   IFERROR(VLOOKUP(L2594, List!D:J, 7, 0), VLOOKUP(L2594&amp;"", List!D:J, 7, 0))
  )
 )
)</f>
        <v>Standard Shipment</v>
      </c>
      <c r="C2594" s="66" t="str">
        <f t="shared" si="41"/>
        <v>Standard Shipment</v>
      </c>
      <c r="D2594" s="67" t="str">
        <f ca="1">IF(C2594="Local Scrap","Closed",IFERROR(IF(A2594="kgb","Closed",IF(MID(C2594,5,1)="Q","Closed",LOOKUP(TODAY()-W2594, {0,31,91,181,366}, {"0-30天","31-90天","91-180天","181-365天","365天以上"}))), LOOKUP(TODAY()-Z2594, {0,31,91,181,366}, {"0-30天","31-90天","91-180天","181-365天","365天以上"})))</f>
        <v>Closed</v>
      </c>
      <c r="E2594" s="67" t="str" cm="1">
        <f t="array" ref="E2594">IF(A2594&lt;&gt;"kbb", "", IF(IFERROR(VALUE(V2594), 0)=MAX(INDEX(($A$2:$A$4929="kbb")*($L$2:$L$4929=L2594)*IFERROR(VALUE($V$2:$V$4929), 0), 0)), "最新", "歷史重複"))</f>
        <v/>
      </c>
      <c r="F2594" t="s">
        <v>11282</v>
      </c>
      <c r="G2594" t="s">
        <v>29</v>
      </c>
      <c r="H2594" t="s">
        <v>30</v>
      </c>
      <c r="I2594" t="s">
        <v>6154</v>
      </c>
      <c r="J2594" t="s">
        <v>11283</v>
      </c>
      <c r="K2594" t="s">
        <v>11284</v>
      </c>
      <c r="L2594" t="s">
        <v>11390</v>
      </c>
      <c r="M2594" t="s">
        <v>11391</v>
      </c>
      <c r="N2594" t="s">
        <v>1671</v>
      </c>
      <c r="O2594" t="s">
        <v>37</v>
      </c>
      <c r="P2594" t="s">
        <v>11392</v>
      </c>
      <c r="Q2594" t="s">
        <v>38</v>
      </c>
      <c r="R2594" t="s">
        <v>1881</v>
      </c>
      <c r="S2594" t="s">
        <v>11367</v>
      </c>
      <c r="T2594" t="s">
        <v>11393</v>
      </c>
      <c r="U2594" t="s">
        <v>11342</v>
      </c>
      <c r="V2594" t="s">
        <v>11342</v>
      </c>
      <c r="W2594" t="s">
        <v>37</v>
      </c>
      <c r="X2594" t="s">
        <v>37</v>
      </c>
      <c r="Y2594" t="s">
        <v>37</v>
      </c>
      <c r="Z2594" t="s">
        <v>11394</v>
      </c>
      <c r="AA2594" t="s">
        <v>44</v>
      </c>
      <c r="AB2594" t="s">
        <v>44</v>
      </c>
      <c r="AC2594" t="s">
        <v>45</v>
      </c>
      <c r="AD2594" t="s">
        <v>1539</v>
      </c>
      <c r="AE2594" t="s">
        <v>11344</v>
      </c>
      <c r="AF2594" t="s">
        <v>2220</v>
      </c>
      <c r="AG2594">
        <v>622621</v>
      </c>
      <c r="AH2594">
        <v>5.2</v>
      </c>
      <c r="AI2594">
        <v>5.2</v>
      </c>
    </row>
    <row r="2595" spans="1:35" ht="16.850000000000001" customHeight="1">
      <c r="A2595" s="65" t="str">
        <f>IF(L2595="","",IF(COUNTIF(Wip!K:K,L2595)=0,IF(W2595="","KGB","KBB"),IF(AND(_xlfn.IFNA(VLOOKUP(L2595,Wip!K:M,3,0),"")="Y",Q2595="MTCAPPLYCONF"),"On Hold",IF(W2595="","KGB","KBB"))))</f>
        <v>KGB</v>
      </c>
      <c r="B2595" s="65" t="str">
        <f>IF(A2595="on hold", "on hold",
 IF(A2595="KGB", "Standard Shipment",
  IF(IFERROR(IFERROR(VLOOKUP(L2595, List!D:J, 7, 0), VLOOKUP(L2595&amp;"", List!D:J, 7, 0)), 0)=0,
   IF(IFERROR(IFERROR(VLOOKUP(L2595, 'CND List'!$A:$C, 3, 0), VLOOKUP(L2595&amp;"", 'CND List'!$A:$C, 3, 0)), 0)=0,
    IF(A2595="KBB", "-", ""),
    IFERROR(VLOOKUP(L2595, 'CND List'!$A:$C, 3, 0), VLOOKUP(L2595&amp;"", 'CND List'!$A:$C, 3, 0))
   ),
   IFERROR(VLOOKUP(L2595, List!D:J, 7, 0), VLOOKUP(L2595&amp;"", List!D:J, 7, 0))
  )
 )
)</f>
        <v>Standard Shipment</v>
      </c>
      <c r="C2595" s="66" t="str">
        <f t="shared" si="41"/>
        <v>Standard Shipment</v>
      </c>
      <c r="D2595" s="67" t="str">
        <f ca="1">IF(C2595="Local Scrap","Closed",IFERROR(IF(A2595="kgb","Closed",IF(MID(C2595,5,1)="Q","Closed",LOOKUP(TODAY()-W2595, {0,31,91,181,366}, {"0-30天","31-90天","91-180天","181-365天","365天以上"}))), LOOKUP(TODAY()-Z2595, {0,31,91,181,366}, {"0-30天","31-90天","91-180天","181-365天","365天以上"})))</f>
        <v>Closed</v>
      </c>
      <c r="E2595" s="67" t="str" cm="1">
        <f t="array" ref="E2595">IF(A2595&lt;&gt;"kbb", "", IF(IFERROR(VALUE(V2595), 0)=MAX(INDEX(($A$2:$A$4929="kbb")*($L$2:$L$4929=L2595)*IFERROR(VALUE($V$2:$V$4929), 0), 0)), "最新", "歷史重複"))</f>
        <v/>
      </c>
      <c r="F2595" t="s">
        <v>11282</v>
      </c>
      <c r="G2595" t="s">
        <v>29</v>
      </c>
      <c r="H2595" t="s">
        <v>30</v>
      </c>
      <c r="I2595" t="s">
        <v>6154</v>
      </c>
      <c r="J2595" t="s">
        <v>11283</v>
      </c>
      <c r="K2595" t="s">
        <v>11284</v>
      </c>
      <c r="L2595" t="s">
        <v>11395</v>
      </c>
      <c r="M2595" t="s">
        <v>11396</v>
      </c>
      <c r="N2595" t="s">
        <v>3310</v>
      </c>
      <c r="O2595" t="s">
        <v>37</v>
      </c>
      <c r="P2595" t="s">
        <v>11397</v>
      </c>
      <c r="Q2595" t="s">
        <v>38</v>
      </c>
      <c r="R2595" t="s">
        <v>1881</v>
      </c>
      <c r="S2595" t="s">
        <v>11367</v>
      </c>
      <c r="T2595" t="s">
        <v>11398</v>
      </c>
      <c r="U2595" t="s">
        <v>11342</v>
      </c>
      <c r="V2595" t="s">
        <v>11342</v>
      </c>
      <c r="W2595" t="s">
        <v>37</v>
      </c>
      <c r="X2595" t="s">
        <v>37</v>
      </c>
      <c r="Y2595" t="s">
        <v>37</v>
      </c>
      <c r="Z2595" t="s">
        <v>11399</v>
      </c>
      <c r="AA2595" t="s">
        <v>44</v>
      </c>
      <c r="AB2595" t="s">
        <v>44</v>
      </c>
      <c r="AC2595" t="s">
        <v>45</v>
      </c>
      <c r="AD2595" t="s">
        <v>1539</v>
      </c>
      <c r="AE2595" t="s">
        <v>11204</v>
      </c>
      <c r="AF2595" t="s">
        <v>2220</v>
      </c>
      <c r="AG2595">
        <v>622621</v>
      </c>
      <c r="AH2595">
        <v>5.2</v>
      </c>
      <c r="AI2595">
        <v>5.2</v>
      </c>
    </row>
    <row r="2596" spans="1:35" ht="16.850000000000001" customHeight="1">
      <c r="A2596" s="65" t="str">
        <f>IF(L2596="","",IF(COUNTIF(Wip!K:K,L2596)=0,IF(W2596="","KGB","KBB"),IF(AND(_xlfn.IFNA(VLOOKUP(L2596,Wip!K:M,3,0),"")="Y",Q2596="MTCAPPLYCONF"),"On Hold",IF(W2596="","KGB","KBB"))))</f>
        <v>KGB</v>
      </c>
      <c r="B2596" s="65" t="str">
        <f>IF(A2596="on hold", "on hold",
 IF(A2596="KGB", "Standard Shipment",
  IF(IFERROR(IFERROR(VLOOKUP(L2596, List!D:J, 7, 0), VLOOKUP(L2596&amp;"", List!D:J, 7, 0)), 0)=0,
   IF(IFERROR(IFERROR(VLOOKUP(L2596, 'CND List'!$A:$C, 3, 0), VLOOKUP(L2596&amp;"", 'CND List'!$A:$C, 3, 0)), 0)=0,
    IF(A2596="KBB", "-", ""),
    IFERROR(VLOOKUP(L2596, 'CND List'!$A:$C, 3, 0), VLOOKUP(L2596&amp;"", 'CND List'!$A:$C, 3, 0))
   ),
   IFERROR(VLOOKUP(L2596, List!D:J, 7, 0), VLOOKUP(L2596&amp;"", List!D:J, 7, 0))
  )
 )
)</f>
        <v>Standard Shipment</v>
      </c>
      <c r="C2596" s="66" t="str">
        <f t="shared" si="41"/>
        <v>Standard Shipment</v>
      </c>
      <c r="D2596" s="67" t="str">
        <f ca="1">IF(C2596="Local Scrap","Closed",IFERROR(IF(A2596="kgb","Closed",IF(MID(C2596,5,1)="Q","Closed",LOOKUP(TODAY()-W2596, {0,31,91,181,366}, {"0-30天","31-90天","91-180天","181-365天","365天以上"}))), LOOKUP(TODAY()-Z2596, {0,31,91,181,366}, {"0-30天","31-90天","91-180天","181-365天","365天以上"})))</f>
        <v>Closed</v>
      </c>
      <c r="E2596" s="67" t="str" cm="1">
        <f t="array" ref="E2596">IF(A2596&lt;&gt;"kbb", "", IF(IFERROR(VALUE(V2596), 0)=MAX(INDEX(($A$2:$A$4929="kbb")*($L$2:$L$4929=L2596)*IFERROR(VALUE($V$2:$V$4929), 0), 0)), "最新", "歷史重複"))</f>
        <v/>
      </c>
      <c r="F2596" t="s">
        <v>11282</v>
      </c>
      <c r="G2596" t="s">
        <v>29</v>
      </c>
      <c r="H2596" t="s">
        <v>30</v>
      </c>
      <c r="I2596" t="s">
        <v>6154</v>
      </c>
      <c r="J2596" t="s">
        <v>11283</v>
      </c>
      <c r="K2596" t="s">
        <v>11284</v>
      </c>
      <c r="L2596" t="s">
        <v>11400</v>
      </c>
      <c r="M2596" t="s">
        <v>10101</v>
      </c>
      <c r="N2596" t="s">
        <v>5877</v>
      </c>
      <c r="O2596" t="s">
        <v>37</v>
      </c>
      <c r="P2596" t="s">
        <v>11400</v>
      </c>
      <c r="Q2596" t="s">
        <v>38</v>
      </c>
      <c r="R2596" t="s">
        <v>1881</v>
      </c>
      <c r="S2596" t="s">
        <v>11367</v>
      </c>
      <c r="T2596" t="s">
        <v>11401</v>
      </c>
      <c r="U2596" t="s">
        <v>11342</v>
      </c>
      <c r="V2596" t="s">
        <v>11342</v>
      </c>
      <c r="W2596" t="s">
        <v>37</v>
      </c>
      <c r="X2596" t="s">
        <v>37</v>
      </c>
      <c r="Y2596" t="s">
        <v>37</v>
      </c>
      <c r="Z2596" t="s">
        <v>11402</v>
      </c>
      <c r="AA2596" t="s">
        <v>44</v>
      </c>
      <c r="AB2596" t="s">
        <v>44</v>
      </c>
      <c r="AC2596" t="s">
        <v>45</v>
      </c>
      <c r="AD2596" t="s">
        <v>1539</v>
      </c>
      <c r="AE2596" t="s">
        <v>11204</v>
      </c>
      <c r="AF2596" t="s">
        <v>2122</v>
      </c>
      <c r="AG2596">
        <v>622621</v>
      </c>
      <c r="AH2596">
        <v>5.0999999999999996</v>
      </c>
      <c r="AI2596">
        <v>5.0999999999999996</v>
      </c>
    </row>
    <row r="2597" spans="1:35" ht="16.850000000000001" customHeight="1">
      <c r="A2597" s="65" t="str">
        <f>IF(L2597="","",IF(COUNTIF(Wip!K:K,L2597)=0,IF(W2597="","KGB","KBB"),IF(AND(_xlfn.IFNA(VLOOKUP(L2597,Wip!K:M,3,0),"")="Y",Q2597="MTCAPPLYCONF"),"On Hold",IF(W2597="","KGB","KBB"))))</f>
        <v>KGB</v>
      </c>
      <c r="B2597" s="65" t="str">
        <f>IF(A2597="on hold", "on hold",
 IF(A2597="KGB", "Standard Shipment",
  IF(IFERROR(IFERROR(VLOOKUP(L2597, List!D:J, 7, 0), VLOOKUP(L2597&amp;"", List!D:J, 7, 0)), 0)=0,
   IF(IFERROR(IFERROR(VLOOKUP(L2597, 'CND List'!$A:$C, 3, 0), VLOOKUP(L2597&amp;"", 'CND List'!$A:$C, 3, 0)), 0)=0,
    IF(A2597="KBB", "-", ""),
    IFERROR(VLOOKUP(L2597, 'CND List'!$A:$C, 3, 0), VLOOKUP(L2597&amp;"", 'CND List'!$A:$C, 3, 0))
   ),
   IFERROR(VLOOKUP(L2597, List!D:J, 7, 0), VLOOKUP(L2597&amp;"", List!D:J, 7, 0))
  )
 )
)</f>
        <v>Standard Shipment</v>
      </c>
      <c r="C2597" s="66" t="str">
        <f t="shared" si="41"/>
        <v>Standard Shipment</v>
      </c>
      <c r="D2597" s="67" t="str">
        <f ca="1">IF(C2597="Local Scrap","Closed",IFERROR(IF(A2597="kgb","Closed",IF(MID(C2597,5,1)="Q","Closed",LOOKUP(TODAY()-W2597, {0,31,91,181,366}, {"0-30天","31-90天","91-180天","181-365天","365天以上"}))), LOOKUP(TODAY()-Z2597, {0,31,91,181,366}, {"0-30天","31-90天","91-180天","181-365天","365天以上"})))</f>
        <v>Closed</v>
      </c>
      <c r="E2597" s="67" t="str" cm="1">
        <f t="array" ref="E2597">IF(A2597&lt;&gt;"kbb", "", IF(IFERROR(VALUE(V2597), 0)=MAX(INDEX(($A$2:$A$4929="kbb")*($L$2:$L$4929=L2597)*IFERROR(VALUE($V$2:$V$4929), 0), 0)), "最新", "歷史重複"))</f>
        <v/>
      </c>
      <c r="F2597" t="s">
        <v>11282</v>
      </c>
      <c r="G2597" t="s">
        <v>29</v>
      </c>
      <c r="H2597" t="s">
        <v>30</v>
      </c>
      <c r="I2597" t="s">
        <v>6154</v>
      </c>
      <c r="J2597" t="s">
        <v>11283</v>
      </c>
      <c r="K2597" t="s">
        <v>11284</v>
      </c>
      <c r="L2597" t="s">
        <v>11403</v>
      </c>
      <c r="M2597" t="s">
        <v>10101</v>
      </c>
      <c r="N2597" t="s">
        <v>5877</v>
      </c>
      <c r="O2597" t="s">
        <v>37</v>
      </c>
      <c r="P2597" t="s">
        <v>11403</v>
      </c>
      <c r="Q2597" t="s">
        <v>38</v>
      </c>
      <c r="R2597" t="s">
        <v>1881</v>
      </c>
      <c r="S2597" t="s">
        <v>11404</v>
      </c>
      <c r="T2597" t="s">
        <v>11405</v>
      </c>
      <c r="U2597" t="s">
        <v>11342</v>
      </c>
      <c r="V2597" t="s">
        <v>11342</v>
      </c>
      <c r="W2597" t="s">
        <v>37</v>
      </c>
      <c r="X2597" t="s">
        <v>37</v>
      </c>
      <c r="Y2597" t="s">
        <v>37</v>
      </c>
      <c r="Z2597" t="s">
        <v>11406</v>
      </c>
      <c r="AA2597" t="s">
        <v>44</v>
      </c>
      <c r="AB2597" t="s">
        <v>44</v>
      </c>
      <c r="AC2597" t="s">
        <v>45</v>
      </c>
      <c r="AD2597" t="s">
        <v>1539</v>
      </c>
      <c r="AE2597" t="s">
        <v>11204</v>
      </c>
      <c r="AF2597" t="s">
        <v>2122</v>
      </c>
      <c r="AG2597">
        <v>622621</v>
      </c>
      <c r="AH2597">
        <v>5.0999999999999996</v>
      </c>
      <c r="AI2597">
        <v>5.0999999999999996</v>
      </c>
    </row>
    <row r="2598" spans="1:35" ht="16.850000000000001" customHeight="1">
      <c r="A2598" s="65" t="str">
        <f>IF(L2598="","",IF(COUNTIF(Wip!K:K,L2598)=0,IF(W2598="","KGB","KBB"),IF(AND(_xlfn.IFNA(VLOOKUP(L2598,Wip!K:M,3,0),"")="Y",Q2598="MTCAPPLYCONF"),"On Hold",IF(W2598="","KGB","KBB"))))</f>
        <v>KGB</v>
      </c>
      <c r="B2598" s="65" t="str">
        <f>IF(A2598="on hold", "on hold",
 IF(A2598="KGB", "Standard Shipment",
  IF(IFERROR(IFERROR(VLOOKUP(L2598, List!D:J, 7, 0), VLOOKUP(L2598&amp;"", List!D:J, 7, 0)), 0)=0,
   IF(IFERROR(IFERROR(VLOOKUP(L2598, 'CND List'!$A:$C, 3, 0), VLOOKUP(L2598&amp;"", 'CND List'!$A:$C, 3, 0)), 0)=0,
    IF(A2598="KBB", "-", ""),
    IFERROR(VLOOKUP(L2598, 'CND List'!$A:$C, 3, 0), VLOOKUP(L2598&amp;"", 'CND List'!$A:$C, 3, 0))
   ),
   IFERROR(VLOOKUP(L2598, List!D:J, 7, 0), VLOOKUP(L2598&amp;"", List!D:J, 7, 0))
  )
 )
)</f>
        <v>Standard Shipment</v>
      </c>
      <c r="C2598" s="66" t="str">
        <f t="shared" si="41"/>
        <v>Standard Shipment</v>
      </c>
      <c r="D2598" s="67" t="str">
        <f ca="1">IF(C2598="Local Scrap","Closed",IFERROR(IF(A2598="kgb","Closed",IF(MID(C2598,5,1)="Q","Closed",LOOKUP(TODAY()-W2598, {0,31,91,181,366}, {"0-30天","31-90天","91-180天","181-365天","365天以上"}))), LOOKUP(TODAY()-Z2598, {0,31,91,181,366}, {"0-30天","31-90天","91-180天","181-365天","365天以上"})))</f>
        <v>Closed</v>
      </c>
      <c r="E2598" s="67" t="str" cm="1">
        <f t="array" ref="E2598">IF(A2598&lt;&gt;"kbb", "", IF(IFERROR(VALUE(V2598), 0)=MAX(INDEX(($A$2:$A$4929="kbb")*($L$2:$L$4929=L2598)*IFERROR(VALUE($V$2:$V$4929), 0), 0)), "最新", "歷史重複"))</f>
        <v/>
      </c>
      <c r="F2598" t="s">
        <v>11282</v>
      </c>
      <c r="G2598" t="s">
        <v>29</v>
      </c>
      <c r="H2598" t="s">
        <v>30</v>
      </c>
      <c r="I2598" t="s">
        <v>6154</v>
      </c>
      <c r="J2598" t="s">
        <v>11283</v>
      </c>
      <c r="K2598" t="s">
        <v>11284</v>
      </c>
      <c r="L2598" t="s">
        <v>11407</v>
      </c>
      <c r="M2598" t="s">
        <v>1670</v>
      </c>
      <c r="N2598" t="s">
        <v>1671</v>
      </c>
      <c r="O2598" t="s">
        <v>37</v>
      </c>
      <c r="P2598" t="s">
        <v>8117</v>
      </c>
      <c r="Q2598" t="s">
        <v>38</v>
      </c>
      <c r="R2598" t="s">
        <v>1881</v>
      </c>
      <c r="S2598" t="s">
        <v>11404</v>
      </c>
      <c r="T2598" t="s">
        <v>11408</v>
      </c>
      <c r="U2598" t="s">
        <v>11332</v>
      </c>
      <c r="V2598" t="s">
        <v>11332</v>
      </c>
      <c r="W2598" t="s">
        <v>37</v>
      </c>
      <c r="X2598" t="s">
        <v>37</v>
      </c>
      <c r="Y2598" t="s">
        <v>37</v>
      </c>
      <c r="Z2598" t="s">
        <v>11409</v>
      </c>
      <c r="AA2598" t="s">
        <v>44</v>
      </c>
      <c r="AB2598" t="s">
        <v>44</v>
      </c>
      <c r="AC2598" t="s">
        <v>45</v>
      </c>
      <c r="AD2598" t="s">
        <v>1539</v>
      </c>
      <c r="AE2598" t="s">
        <v>10994</v>
      </c>
      <c r="AF2598" t="s">
        <v>4994</v>
      </c>
      <c r="AG2598">
        <v>622633</v>
      </c>
      <c r="AH2598">
        <v>4.3</v>
      </c>
      <c r="AI2598">
        <v>4.3</v>
      </c>
    </row>
    <row r="2599" spans="1:35" ht="16.850000000000001" customHeight="1">
      <c r="A2599" s="65" t="str">
        <f>IF(L2599="","",IF(COUNTIF(Wip!K:K,L2599)=0,IF(W2599="","KGB","KBB"),IF(AND(_xlfn.IFNA(VLOOKUP(L2599,Wip!K:M,3,0),"")="Y",Q2599="MTCAPPLYCONF"),"On Hold",IF(W2599="","KGB","KBB"))))</f>
        <v>KGB</v>
      </c>
      <c r="B2599" s="65" t="str">
        <f>IF(A2599="on hold", "on hold",
 IF(A2599="KGB", "Standard Shipment",
  IF(IFERROR(IFERROR(VLOOKUP(L2599, List!D:J, 7, 0), VLOOKUP(L2599&amp;"", List!D:J, 7, 0)), 0)=0,
   IF(IFERROR(IFERROR(VLOOKUP(L2599, 'CND List'!$A:$C, 3, 0), VLOOKUP(L2599&amp;"", 'CND List'!$A:$C, 3, 0)), 0)=0,
    IF(A2599="KBB", "-", ""),
    IFERROR(VLOOKUP(L2599, 'CND List'!$A:$C, 3, 0), VLOOKUP(L2599&amp;"", 'CND List'!$A:$C, 3, 0))
   ),
   IFERROR(VLOOKUP(L2599, List!D:J, 7, 0), VLOOKUP(L2599&amp;"", List!D:J, 7, 0))
  )
 )
)</f>
        <v>Standard Shipment</v>
      </c>
      <c r="C2599" s="66" t="str">
        <f t="shared" si="41"/>
        <v>Standard Shipment</v>
      </c>
      <c r="D2599" s="67" t="str">
        <f ca="1">IF(C2599="Local Scrap","Closed",IFERROR(IF(A2599="kgb","Closed",IF(MID(C2599,5,1)="Q","Closed",LOOKUP(TODAY()-W2599, {0,31,91,181,366}, {"0-30天","31-90天","91-180天","181-365天","365天以上"}))), LOOKUP(TODAY()-Z2599, {0,31,91,181,366}, {"0-30天","31-90天","91-180天","181-365天","365天以上"})))</f>
        <v>Closed</v>
      </c>
      <c r="E2599" s="67" t="str" cm="1">
        <f t="array" ref="E2599">IF(A2599&lt;&gt;"kbb", "", IF(IFERROR(VALUE(V2599), 0)=MAX(INDEX(($A$2:$A$4929="kbb")*($L$2:$L$4929=L2599)*IFERROR(VALUE($V$2:$V$4929), 0), 0)), "最新", "歷史重複"))</f>
        <v/>
      </c>
      <c r="F2599" t="s">
        <v>11282</v>
      </c>
      <c r="G2599" t="s">
        <v>29</v>
      </c>
      <c r="H2599" t="s">
        <v>30</v>
      </c>
      <c r="I2599" t="s">
        <v>6154</v>
      </c>
      <c r="J2599" t="s">
        <v>11283</v>
      </c>
      <c r="K2599" t="s">
        <v>11284</v>
      </c>
      <c r="L2599" t="s">
        <v>11410</v>
      </c>
      <c r="M2599" t="s">
        <v>10101</v>
      </c>
      <c r="N2599" t="s">
        <v>5877</v>
      </c>
      <c r="O2599" t="s">
        <v>11411</v>
      </c>
      <c r="P2599" t="s">
        <v>11410</v>
      </c>
      <c r="Q2599" t="s">
        <v>38</v>
      </c>
      <c r="R2599" t="s">
        <v>1881</v>
      </c>
      <c r="S2599" t="s">
        <v>11412</v>
      </c>
      <c r="T2599" t="s">
        <v>11413</v>
      </c>
      <c r="U2599" t="s">
        <v>11332</v>
      </c>
      <c r="V2599" t="s">
        <v>11332</v>
      </c>
      <c r="W2599" t="s">
        <v>37</v>
      </c>
      <c r="X2599" t="s">
        <v>37</v>
      </c>
      <c r="Y2599" t="s">
        <v>37</v>
      </c>
      <c r="Z2599" t="s">
        <v>11414</v>
      </c>
      <c r="AA2599" t="s">
        <v>44</v>
      </c>
      <c r="AB2599" t="s">
        <v>44</v>
      </c>
      <c r="AC2599" t="s">
        <v>45</v>
      </c>
      <c r="AD2599" t="s">
        <v>1539</v>
      </c>
      <c r="AE2599" t="s">
        <v>10994</v>
      </c>
      <c r="AF2599" t="s">
        <v>4852</v>
      </c>
      <c r="AG2599">
        <v>622633</v>
      </c>
      <c r="AH2599">
        <v>4.4000000000000004</v>
      </c>
      <c r="AI2599">
        <v>4.4000000000000004</v>
      </c>
    </row>
    <row r="2600" spans="1:35" ht="16.850000000000001" customHeight="1">
      <c r="A2600" s="65" t="str">
        <f>IF(L2600="","",IF(COUNTIF(Wip!K:K,L2600)=0,IF(W2600="","KGB","KBB"),IF(AND(_xlfn.IFNA(VLOOKUP(L2600,Wip!K:M,3,0),"")="Y",Q2600="MTCAPPLYCONF"),"On Hold",IF(W2600="","KGB","KBB"))))</f>
        <v>KGB</v>
      </c>
      <c r="B2600" s="65" t="str">
        <f>IF(A2600="on hold", "on hold",
 IF(A2600="KGB", "Standard Shipment",
  IF(IFERROR(IFERROR(VLOOKUP(L2600, List!D:J, 7, 0), VLOOKUP(L2600&amp;"", List!D:J, 7, 0)), 0)=0,
   IF(IFERROR(IFERROR(VLOOKUP(L2600, 'CND List'!$A:$C, 3, 0), VLOOKUP(L2600&amp;"", 'CND List'!$A:$C, 3, 0)), 0)=0,
    IF(A2600="KBB", "-", ""),
    IFERROR(VLOOKUP(L2600, 'CND List'!$A:$C, 3, 0), VLOOKUP(L2600&amp;"", 'CND List'!$A:$C, 3, 0))
   ),
   IFERROR(VLOOKUP(L2600, List!D:J, 7, 0), VLOOKUP(L2600&amp;"", List!D:J, 7, 0))
  )
 )
)</f>
        <v>Standard Shipment</v>
      </c>
      <c r="C2600" s="66" t="str">
        <f t="shared" si="41"/>
        <v>Standard Shipment</v>
      </c>
      <c r="D2600" s="67" t="str">
        <f ca="1">IF(C2600="Local Scrap","Closed",IFERROR(IF(A2600="kgb","Closed",IF(MID(C2600,5,1)="Q","Closed",LOOKUP(TODAY()-W2600, {0,31,91,181,366}, {"0-30天","31-90天","91-180天","181-365天","365天以上"}))), LOOKUP(TODAY()-Z2600, {0,31,91,181,366}, {"0-30天","31-90天","91-180天","181-365天","365天以上"})))</f>
        <v>Closed</v>
      </c>
      <c r="E2600" s="67" t="str" cm="1">
        <f t="array" ref="E2600">IF(A2600&lt;&gt;"kbb", "", IF(IFERROR(VALUE(V2600), 0)=MAX(INDEX(($A$2:$A$4929="kbb")*($L$2:$L$4929=L2600)*IFERROR(VALUE($V$2:$V$4929), 0), 0)), "最新", "歷史重複"))</f>
        <v/>
      </c>
      <c r="F2600" t="s">
        <v>11282</v>
      </c>
      <c r="G2600" t="s">
        <v>29</v>
      </c>
      <c r="H2600" t="s">
        <v>30</v>
      </c>
      <c r="I2600" t="s">
        <v>6154</v>
      </c>
      <c r="J2600" t="s">
        <v>11283</v>
      </c>
      <c r="K2600" t="s">
        <v>11284</v>
      </c>
      <c r="L2600" t="s">
        <v>11415</v>
      </c>
      <c r="M2600" t="s">
        <v>4534</v>
      </c>
      <c r="N2600" t="s">
        <v>1283</v>
      </c>
      <c r="O2600" t="s">
        <v>37</v>
      </c>
      <c r="P2600" t="s">
        <v>11416</v>
      </c>
      <c r="Q2600" t="s">
        <v>38</v>
      </c>
      <c r="R2600" t="s">
        <v>1881</v>
      </c>
      <c r="S2600" t="s">
        <v>11287</v>
      </c>
      <c r="T2600" t="s">
        <v>11417</v>
      </c>
      <c r="U2600" t="s">
        <v>10992</v>
      </c>
      <c r="V2600" t="s">
        <v>10992</v>
      </c>
      <c r="W2600" t="s">
        <v>37</v>
      </c>
      <c r="X2600" t="s">
        <v>37</v>
      </c>
      <c r="Y2600" t="s">
        <v>37</v>
      </c>
      <c r="Z2600" t="s">
        <v>11418</v>
      </c>
      <c r="AA2600" t="s">
        <v>44</v>
      </c>
      <c r="AB2600" t="s">
        <v>44</v>
      </c>
      <c r="AC2600" t="s">
        <v>45</v>
      </c>
      <c r="AD2600" t="s">
        <v>1288</v>
      </c>
      <c r="AE2600" t="s">
        <v>11087</v>
      </c>
      <c r="AF2600" t="s">
        <v>2122</v>
      </c>
      <c r="AG2600">
        <v>622633</v>
      </c>
      <c r="AH2600">
        <v>8.1999999999999993</v>
      </c>
      <c r="AI2600">
        <v>8.1999999999999993</v>
      </c>
    </row>
    <row r="2601" spans="1:35" ht="16.850000000000001" customHeight="1">
      <c r="A2601" s="65" t="str">
        <f>IF(L2601="","",IF(COUNTIF(Wip!K:K,L2601)=0,IF(W2601="","KGB","KBB"),IF(AND(_xlfn.IFNA(VLOOKUP(L2601,Wip!K:M,3,0),"")="Y",Q2601="MTCAPPLYCONF"),"On Hold",IF(W2601="","KGB","KBB"))))</f>
        <v>KGB</v>
      </c>
      <c r="B2601" s="65" t="str">
        <f>IF(A2601="on hold", "on hold",
 IF(A2601="KGB", "Standard Shipment",
  IF(IFERROR(IFERROR(VLOOKUP(L2601, List!D:J, 7, 0), VLOOKUP(L2601&amp;"", List!D:J, 7, 0)), 0)=0,
   IF(IFERROR(IFERROR(VLOOKUP(L2601, 'CND List'!$A:$C, 3, 0), VLOOKUP(L2601&amp;"", 'CND List'!$A:$C, 3, 0)), 0)=0,
    IF(A2601="KBB", "-", ""),
    IFERROR(VLOOKUP(L2601, 'CND List'!$A:$C, 3, 0), VLOOKUP(L2601&amp;"", 'CND List'!$A:$C, 3, 0))
   ),
   IFERROR(VLOOKUP(L2601, List!D:J, 7, 0), VLOOKUP(L2601&amp;"", List!D:J, 7, 0))
  )
 )
)</f>
        <v>Standard Shipment</v>
      </c>
      <c r="C2601" s="66" t="str">
        <f t="shared" si="41"/>
        <v>Standard Shipment</v>
      </c>
      <c r="D2601" s="67" t="str">
        <f ca="1">IF(C2601="Local Scrap","Closed",IFERROR(IF(A2601="kgb","Closed",IF(MID(C2601,5,1)="Q","Closed",LOOKUP(TODAY()-W2601, {0,31,91,181,366}, {"0-30天","31-90天","91-180天","181-365天","365天以上"}))), LOOKUP(TODAY()-Z2601, {0,31,91,181,366}, {"0-30天","31-90天","91-180天","181-365天","365天以上"})))</f>
        <v>Closed</v>
      </c>
      <c r="E2601" s="67" t="str" cm="1">
        <f t="array" ref="E2601">IF(A2601&lt;&gt;"kbb", "", IF(IFERROR(VALUE(V2601), 0)=MAX(INDEX(($A$2:$A$4929="kbb")*($L$2:$L$4929=L2601)*IFERROR(VALUE($V$2:$V$4929), 0), 0)), "最新", "歷史重複"))</f>
        <v/>
      </c>
      <c r="F2601" t="s">
        <v>11282</v>
      </c>
      <c r="G2601" t="s">
        <v>29</v>
      </c>
      <c r="H2601" t="s">
        <v>30</v>
      </c>
      <c r="I2601" t="s">
        <v>6154</v>
      </c>
      <c r="J2601" t="s">
        <v>11283</v>
      </c>
      <c r="K2601" t="s">
        <v>11284</v>
      </c>
      <c r="L2601" t="s">
        <v>11419</v>
      </c>
      <c r="M2601" t="s">
        <v>1725</v>
      </c>
      <c r="N2601" t="s">
        <v>1391</v>
      </c>
      <c r="O2601" t="s">
        <v>37</v>
      </c>
      <c r="P2601" t="s">
        <v>11420</v>
      </c>
      <c r="Q2601" t="s">
        <v>38</v>
      </c>
      <c r="R2601" t="s">
        <v>1881</v>
      </c>
      <c r="S2601" t="s">
        <v>11287</v>
      </c>
      <c r="T2601" t="s">
        <v>11421</v>
      </c>
      <c r="U2601" t="s">
        <v>10992</v>
      </c>
      <c r="V2601" t="s">
        <v>10992</v>
      </c>
      <c r="W2601" t="s">
        <v>37</v>
      </c>
      <c r="X2601" t="s">
        <v>37</v>
      </c>
      <c r="Y2601" t="s">
        <v>37</v>
      </c>
      <c r="Z2601" t="s">
        <v>11422</v>
      </c>
      <c r="AA2601" t="s">
        <v>44</v>
      </c>
      <c r="AB2601" t="s">
        <v>44</v>
      </c>
      <c r="AC2601" t="s">
        <v>45</v>
      </c>
      <c r="AD2601" t="s">
        <v>1302</v>
      </c>
      <c r="AE2601" t="s">
        <v>11087</v>
      </c>
      <c r="AF2601" t="s">
        <v>2220</v>
      </c>
      <c r="AG2601">
        <v>622633</v>
      </c>
      <c r="AH2601">
        <v>7.1</v>
      </c>
      <c r="AI2601">
        <v>7.1</v>
      </c>
    </row>
    <row r="2602" spans="1:35" ht="16.850000000000001" customHeight="1">
      <c r="A2602" s="65" t="str">
        <f>IF(L2602="","",IF(COUNTIF(Wip!K:K,L2602)=0,IF(W2602="","KGB","KBB"),IF(AND(_xlfn.IFNA(VLOOKUP(L2602,Wip!K:M,3,0),"")="Y",Q2602="MTCAPPLYCONF"),"On Hold",IF(W2602="","KGB","KBB"))))</f>
        <v>On Hold</v>
      </c>
      <c r="B2602" s="65" t="str">
        <f>IF(A2602="on hold", "on hold",
 IF(A2602="KGB", "Standard Shipment",
  IF(IFERROR(IFERROR(VLOOKUP(L2602, List!D:J, 7, 0), VLOOKUP(L2602&amp;"", List!D:J, 7, 0)), 0)=0,
   IF(IFERROR(IFERROR(VLOOKUP(L2602, 'CND List'!$A:$C, 3, 0), VLOOKUP(L2602&amp;"", 'CND List'!$A:$C, 3, 0)), 0)=0,
    IF(A2602="KBB", "-", ""),
    IFERROR(VLOOKUP(L2602, 'CND List'!$A:$C, 3, 0), VLOOKUP(L2602&amp;"", 'CND List'!$A:$C, 3, 0))
   ),
   IFERROR(VLOOKUP(L2602, List!D:J, 7, 0), VLOOKUP(L2602&amp;"", List!D:J, 7, 0))
  )
 )
)</f>
        <v>on hold</v>
      </c>
      <c r="C2602" s="66" t="str">
        <f t="shared" si="41"/>
        <v>on hold</v>
      </c>
      <c r="D2602" s="67" t="str">
        <f ca="1">IF(C2602="Local Scrap","Closed",IFERROR(IF(A2602="kgb","Closed",IF(MID(C2602,5,1)="Q","Closed",LOOKUP(TODAY()-W2602, {0,31,91,181,366}, {"0-30天","31-90天","91-180天","181-365天","365天以上"}))), LOOKUP(TODAY()-Z2602, {0,31,91,181,366}, {"0-30天","31-90天","91-180天","181-365天","365天以上"})))</f>
        <v>0-30天</v>
      </c>
      <c r="E2602" s="67" t="str" cm="1">
        <f t="array" ref="E2602">IF(A2602&lt;&gt;"kbb", "", IF(IFERROR(VALUE(V2602), 0)=MAX(INDEX(($A$2:$A$4929="kbb")*($L$2:$L$4929=L2602)*IFERROR(VALUE($V$2:$V$4929), 0), 0)), "最新", "歷史重複"))</f>
        <v/>
      </c>
      <c r="F2602" t="s">
        <v>11282</v>
      </c>
      <c r="G2602" t="s">
        <v>29</v>
      </c>
      <c r="H2602" t="s">
        <v>30</v>
      </c>
      <c r="I2602" t="s">
        <v>6154</v>
      </c>
      <c r="J2602" t="s">
        <v>11283</v>
      </c>
      <c r="K2602" t="s">
        <v>11284</v>
      </c>
      <c r="L2602" t="s">
        <v>11423</v>
      </c>
      <c r="M2602" t="s">
        <v>2944</v>
      </c>
      <c r="N2602" t="s">
        <v>2945</v>
      </c>
      <c r="O2602" t="s">
        <v>37</v>
      </c>
      <c r="P2602" t="s">
        <v>11423</v>
      </c>
      <c r="Q2602" t="s">
        <v>2309</v>
      </c>
      <c r="R2602" t="s">
        <v>1881</v>
      </c>
      <c r="S2602" t="s">
        <v>11367</v>
      </c>
      <c r="T2602" t="s">
        <v>37</v>
      </c>
      <c r="U2602" t="s">
        <v>37</v>
      </c>
      <c r="V2602" t="s">
        <v>37</v>
      </c>
      <c r="W2602" t="s">
        <v>37</v>
      </c>
      <c r="X2602" t="s">
        <v>37</v>
      </c>
      <c r="Y2602" t="s">
        <v>37</v>
      </c>
      <c r="Z2602" t="s">
        <v>11424</v>
      </c>
      <c r="AA2602" t="s">
        <v>44</v>
      </c>
      <c r="AB2602" t="s">
        <v>44</v>
      </c>
      <c r="AC2602" t="s">
        <v>45</v>
      </c>
      <c r="AD2602" t="s">
        <v>1539</v>
      </c>
      <c r="AE2602" t="s">
        <v>37</v>
      </c>
      <c r="AF2602" t="s">
        <v>37</v>
      </c>
      <c r="AG2602" t="s">
        <v>37</v>
      </c>
      <c r="AH2602" t="s">
        <v>37</v>
      </c>
      <c r="AI2602" t="s">
        <v>37</v>
      </c>
    </row>
    <row r="2603" spans="1:35" ht="16.850000000000001" customHeight="1">
      <c r="A2603" s="65" t="str">
        <f>IF(L2603="","",IF(COUNTIF(Wip!K:K,L2603)=0,IF(W2603="","KGB","KBB"),IF(AND(_xlfn.IFNA(VLOOKUP(L2603,Wip!K:M,3,0),"")="Y",Q2603="MTCAPPLYCONF"),"On Hold",IF(W2603="","KGB","KBB"))))</f>
        <v>KGB</v>
      </c>
      <c r="B2603" s="65" t="str">
        <f>IF(A2603="on hold", "on hold",
 IF(A2603="KGB", "Standard Shipment",
  IF(IFERROR(IFERROR(VLOOKUP(L2603, List!D:J, 7, 0), VLOOKUP(L2603&amp;"", List!D:J, 7, 0)), 0)=0,
   IF(IFERROR(IFERROR(VLOOKUP(L2603, 'CND List'!$A:$C, 3, 0), VLOOKUP(L2603&amp;"", 'CND List'!$A:$C, 3, 0)), 0)=0,
    IF(A2603="KBB", "-", ""),
    IFERROR(VLOOKUP(L2603, 'CND List'!$A:$C, 3, 0), VLOOKUP(L2603&amp;"", 'CND List'!$A:$C, 3, 0))
   ),
   IFERROR(VLOOKUP(L2603, List!D:J, 7, 0), VLOOKUP(L2603&amp;"", List!D:J, 7, 0))
  )
 )
)</f>
        <v>Standard Shipment</v>
      </c>
      <c r="C2603" s="66" t="str">
        <f t="shared" si="41"/>
        <v>Standard Shipment</v>
      </c>
      <c r="D2603" s="67" t="str">
        <f ca="1">IF(C2603="Local Scrap","Closed",IFERROR(IF(A2603="kgb","Closed",IF(MID(C2603,5,1)="Q","Closed",LOOKUP(TODAY()-W2603, {0,31,91,181,366}, {"0-30天","31-90天","91-180天","181-365天","365天以上"}))), LOOKUP(TODAY()-Z2603, {0,31,91,181,366}, {"0-30天","31-90天","91-180天","181-365天","365天以上"})))</f>
        <v>Closed</v>
      </c>
      <c r="E2603" s="67" t="str" cm="1">
        <f t="array" ref="E2603">IF(A2603&lt;&gt;"kbb", "", IF(IFERROR(VALUE(V2603), 0)=MAX(INDEX(($A$2:$A$4929="kbb")*($L$2:$L$4929=L2603)*IFERROR(VALUE($V$2:$V$4929), 0), 0)), "最新", "歷史重複"))</f>
        <v/>
      </c>
      <c r="F2603" t="s">
        <v>11282</v>
      </c>
      <c r="G2603" t="s">
        <v>29</v>
      </c>
      <c r="H2603" t="s">
        <v>30</v>
      </c>
      <c r="I2603" t="s">
        <v>6154</v>
      </c>
      <c r="J2603" t="s">
        <v>11283</v>
      </c>
      <c r="K2603" t="s">
        <v>11284</v>
      </c>
      <c r="L2603" t="s">
        <v>11425</v>
      </c>
      <c r="M2603" t="s">
        <v>5010</v>
      </c>
      <c r="N2603" t="s">
        <v>1411</v>
      </c>
      <c r="O2603" t="s">
        <v>37</v>
      </c>
      <c r="P2603" t="s">
        <v>11426</v>
      </c>
      <c r="Q2603" t="s">
        <v>38</v>
      </c>
      <c r="R2603" t="s">
        <v>1881</v>
      </c>
      <c r="S2603" t="s">
        <v>11287</v>
      </c>
      <c r="T2603" t="s">
        <v>11427</v>
      </c>
      <c r="U2603" t="s">
        <v>11332</v>
      </c>
      <c r="V2603" t="s">
        <v>11332</v>
      </c>
      <c r="W2603" t="s">
        <v>37</v>
      </c>
      <c r="X2603" t="s">
        <v>37</v>
      </c>
      <c r="Y2603" t="s">
        <v>37</v>
      </c>
      <c r="Z2603" t="s">
        <v>11428</v>
      </c>
      <c r="AA2603" t="s">
        <v>44</v>
      </c>
      <c r="AB2603" t="s">
        <v>44</v>
      </c>
      <c r="AC2603" t="s">
        <v>45</v>
      </c>
      <c r="AD2603" t="s">
        <v>1257</v>
      </c>
      <c r="AE2603" t="s">
        <v>11087</v>
      </c>
      <c r="AF2603" t="s">
        <v>2317</v>
      </c>
      <c r="AG2603">
        <v>622633</v>
      </c>
      <c r="AH2603">
        <v>6.5</v>
      </c>
      <c r="AI2603">
        <v>6.5</v>
      </c>
    </row>
    <row r="2604" spans="1:35" ht="16.850000000000001" customHeight="1">
      <c r="A2604" s="65" t="str">
        <f>IF(L2604="","",IF(COUNTIF(Wip!K:K,L2604)=0,IF(W2604="","KGB","KBB"),IF(AND(_xlfn.IFNA(VLOOKUP(L2604,Wip!K:M,3,0),"")="Y",Q2604="MTCAPPLYCONF"),"On Hold",IF(W2604="","KGB","KBB"))))</f>
        <v>KGB</v>
      </c>
      <c r="B2604" s="65" t="str">
        <f>IF(A2604="on hold", "on hold",
 IF(A2604="KGB", "Standard Shipment",
  IF(IFERROR(IFERROR(VLOOKUP(L2604, List!D:J, 7, 0), VLOOKUP(L2604&amp;"", List!D:J, 7, 0)), 0)=0,
   IF(IFERROR(IFERROR(VLOOKUP(L2604, 'CND List'!$A:$C, 3, 0), VLOOKUP(L2604&amp;"", 'CND List'!$A:$C, 3, 0)), 0)=0,
    IF(A2604="KBB", "-", ""),
    IFERROR(VLOOKUP(L2604, 'CND List'!$A:$C, 3, 0), VLOOKUP(L2604&amp;"", 'CND List'!$A:$C, 3, 0))
   ),
   IFERROR(VLOOKUP(L2604, List!D:J, 7, 0), VLOOKUP(L2604&amp;"", List!D:J, 7, 0))
  )
 )
)</f>
        <v>Standard Shipment</v>
      </c>
      <c r="C2604" s="66" t="str">
        <f t="shared" si="41"/>
        <v>Standard Shipment</v>
      </c>
      <c r="D2604" s="67" t="str">
        <f ca="1">IF(C2604="Local Scrap","Closed",IFERROR(IF(A2604="kgb","Closed",IF(MID(C2604,5,1)="Q","Closed",LOOKUP(TODAY()-W2604, {0,31,91,181,366}, {"0-30天","31-90天","91-180天","181-365天","365天以上"}))), LOOKUP(TODAY()-Z2604, {0,31,91,181,366}, {"0-30天","31-90天","91-180天","181-365天","365天以上"})))</f>
        <v>Closed</v>
      </c>
      <c r="E2604" s="67" t="str" cm="1">
        <f t="array" ref="E2604">IF(A2604&lt;&gt;"kbb", "", IF(IFERROR(VALUE(V2604), 0)=MAX(INDEX(($A$2:$A$4929="kbb")*($L$2:$L$4929=L2604)*IFERROR(VALUE($V$2:$V$4929), 0), 0)), "最新", "歷史重複"))</f>
        <v/>
      </c>
      <c r="F2604" t="s">
        <v>11282</v>
      </c>
      <c r="G2604" t="s">
        <v>29</v>
      </c>
      <c r="H2604" t="s">
        <v>30</v>
      </c>
      <c r="I2604" t="s">
        <v>6154</v>
      </c>
      <c r="J2604" t="s">
        <v>11283</v>
      </c>
      <c r="K2604" t="s">
        <v>11284</v>
      </c>
      <c r="L2604" t="s">
        <v>11429</v>
      </c>
      <c r="M2604" t="s">
        <v>5010</v>
      </c>
      <c r="N2604" t="s">
        <v>1411</v>
      </c>
      <c r="O2604" t="s">
        <v>37</v>
      </c>
      <c r="P2604" t="s">
        <v>11430</v>
      </c>
      <c r="Q2604" t="s">
        <v>38</v>
      </c>
      <c r="R2604" t="s">
        <v>1881</v>
      </c>
      <c r="S2604" t="s">
        <v>11340</v>
      </c>
      <c r="T2604" t="s">
        <v>11431</v>
      </c>
      <c r="U2604" t="s">
        <v>11332</v>
      </c>
      <c r="V2604" t="s">
        <v>11332</v>
      </c>
      <c r="W2604" t="s">
        <v>37</v>
      </c>
      <c r="X2604" t="s">
        <v>37</v>
      </c>
      <c r="Y2604" t="s">
        <v>37</v>
      </c>
      <c r="Z2604" t="s">
        <v>11432</v>
      </c>
      <c r="AA2604" t="s">
        <v>44</v>
      </c>
      <c r="AB2604" t="s">
        <v>44</v>
      </c>
      <c r="AC2604" t="s">
        <v>45</v>
      </c>
      <c r="AD2604" t="s">
        <v>1257</v>
      </c>
      <c r="AE2604" t="s">
        <v>11087</v>
      </c>
      <c r="AF2604" t="s">
        <v>1730</v>
      </c>
      <c r="AG2604">
        <v>622633</v>
      </c>
      <c r="AH2604">
        <v>6.9</v>
      </c>
      <c r="AI2604">
        <v>6.9</v>
      </c>
    </row>
    <row r="2605" spans="1:35" ht="16.850000000000001" customHeight="1">
      <c r="A2605" s="65" t="str">
        <f>IF(L2605="","",IF(COUNTIF(Wip!K:K,L2605)=0,IF(W2605="","KGB","KBB"),IF(AND(_xlfn.IFNA(VLOOKUP(L2605,Wip!K:M,3,0),"")="Y",Q2605="MTCAPPLYCONF"),"On Hold",IF(W2605="","KGB","KBB"))))</f>
        <v>On Hold</v>
      </c>
      <c r="B2605" s="65" t="str">
        <f>IF(A2605="on hold", "on hold",
 IF(A2605="KGB", "Standard Shipment",
  IF(IFERROR(IFERROR(VLOOKUP(L2605, List!D:J, 7, 0), VLOOKUP(L2605&amp;"", List!D:J, 7, 0)), 0)=0,
   IF(IFERROR(IFERROR(VLOOKUP(L2605, 'CND List'!$A:$C, 3, 0), VLOOKUP(L2605&amp;"", 'CND List'!$A:$C, 3, 0)), 0)=0,
    IF(A2605="KBB", "-", ""),
    IFERROR(VLOOKUP(L2605, 'CND List'!$A:$C, 3, 0), VLOOKUP(L2605&amp;"", 'CND List'!$A:$C, 3, 0))
   ),
   IFERROR(VLOOKUP(L2605, List!D:J, 7, 0), VLOOKUP(L2605&amp;"", List!D:J, 7, 0))
  )
 )
)</f>
        <v>on hold</v>
      </c>
      <c r="C2605" s="66" t="str">
        <f t="shared" si="41"/>
        <v>on hold</v>
      </c>
      <c r="D2605" s="67" t="str">
        <f ca="1">IF(C2605="Local Scrap","Closed",IFERROR(IF(A2605="kgb","Closed",IF(MID(C2605,5,1)="Q","Closed",LOOKUP(TODAY()-W2605, {0,31,91,181,366}, {"0-30天","31-90天","91-180天","181-365天","365天以上"}))), LOOKUP(TODAY()-Z2605, {0,31,91,181,366}, {"0-30天","31-90天","91-180天","181-365天","365天以上"})))</f>
        <v>0-30天</v>
      </c>
      <c r="E2605" s="67" t="str" cm="1">
        <f t="array" ref="E2605">IF(A2605&lt;&gt;"kbb", "", IF(IFERROR(VALUE(V2605), 0)=MAX(INDEX(($A$2:$A$4929="kbb")*($L$2:$L$4929=L2605)*IFERROR(VALUE($V$2:$V$4929), 0), 0)), "最新", "歷史重複"))</f>
        <v/>
      </c>
      <c r="F2605" t="s">
        <v>11282</v>
      </c>
      <c r="G2605" t="s">
        <v>29</v>
      </c>
      <c r="H2605" t="s">
        <v>30</v>
      </c>
      <c r="I2605" t="s">
        <v>6154</v>
      </c>
      <c r="J2605" t="s">
        <v>11283</v>
      </c>
      <c r="K2605" t="s">
        <v>11284</v>
      </c>
      <c r="L2605" t="s">
        <v>11433</v>
      </c>
      <c r="M2605" t="s">
        <v>4534</v>
      </c>
      <c r="N2605" t="s">
        <v>1283</v>
      </c>
      <c r="O2605" t="s">
        <v>37</v>
      </c>
      <c r="P2605" t="s">
        <v>11433</v>
      </c>
      <c r="Q2605" t="s">
        <v>2309</v>
      </c>
      <c r="R2605" t="s">
        <v>1881</v>
      </c>
      <c r="S2605" t="s">
        <v>11340</v>
      </c>
      <c r="T2605" t="s">
        <v>37</v>
      </c>
      <c r="U2605" t="s">
        <v>37</v>
      </c>
      <c r="V2605" t="s">
        <v>37</v>
      </c>
      <c r="W2605" t="s">
        <v>37</v>
      </c>
      <c r="X2605" t="s">
        <v>37</v>
      </c>
      <c r="Y2605" t="s">
        <v>37</v>
      </c>
      <c r="Z2605" t="s">
        <v>11434</v>
      </c>
      <c r="AA2605" t="s">
        <v>44</v>
      </c>
      <c r="AB2605" t="s">
        <v>44</v>
      </c>
      <c r="AC2605" t="s">
        <v>45</v>
      </c>
      <c r="AD2605" t="s">
        <v>1288</v>
      </c>
      <c r="AE2605" t="s">
        <v>37</v>
      </c>
      <c r="AF2605" t="s">
        <v>37</v>
      </c>
      <c r="AG2605" t="s">
        <v>37</v>
      </c>
      <c r="AH2605" t="s">
        <v>37</v>
      </c>
      <c r="AI2605" t="s">
        <v>37</v>
      </c>
    </row>
    <row r="2606" spans="1:35" ht="16.850000000000001" customHeight="1">
      <c r="A2606" s="65" t="str">
        <f>IF(L2606="","",IF(COUNTIF(Wip!K:K,L2606)=0,IF(W2606="","KGB","KBB"),IF(AND(_xlfn.IFNA(VLOOKUP(L2606,Wip!K:M,3,0),"")="Y",Q2606="MTCAPPLYCONF"),"On Hold",IF(W2606="","KGB","KBB"))))</f>
        <v>KGB</v>
      </c>
      <c r="B2606" s="65" t="str">
        <f>IF(A2606="on hold", "on hold",
 IF(A2606="KGB", "Standard Shipment",
  IF(IFERROR(IFERROR(VLOOKUP(L2606, List!D:J, 7, 0), VLOOKUP(L2606&amp;"", List!D:J, 7, 0)), 0)=0,
   IF(IFERROR(IFERROR(VLOOKUP(L2606, 'CND List'!$A:$C, 3, 0), VLOOKUP(L2606&amp;"", 'CND List'!$A:$C, 3, 0)), 0)=0,
    IF(A2606="KBB", "-", ""),
    IFERROR(VLOOKUP(L2606, 'CND List'!$A:$C, 3, 0), VLOOKUP(L2606&amp;"", 'CND List'!$A:$C, 3, 0))
   ),
   IFERROR(VLOOKUP(L2606, List!D:J, 7, 0), VLOOKUP(L2606&amp;"", List!D:J, 7, 0))
  )
 )
)</f>
        <v>Standard Shipment</v>
      </c>
      <c r="C2606" s="66" t="str">
        <f t="shared" si="41"/>
        <v>Standard Shipment</v>
      </c>
      <c r="D2606" s="67" t="str">
        <f ca="1">IF(C2606="Local Scrap","Closed",IFERROR(IF(A2606="kgb","Closed",IF(MID(C2606,5,1)="Q","Closed",LOOKUP(TODAY()-W2606, {0,31,91,181,366}, {"0-30天","31-90天","91-180天","181-365天","365天以上"}))), LOOKUP(TODAY()-Z2606, {0,31,91,181,366}, {"0-30天","31-90天","91-180天","181-365天","365天以上"})))</f>
        <v>Closed</v>
      </c>
      <c r="E2606" s="67" t="str" cm="1">
        <f t="array" ref="E2606">IF(A2606&lt;&gt;"kbb", "", IF(IFERROR(VALUE(V2606), 0)=MAX(INDEX(($A$2:$A$4929="kbb")*($L$2:$L$4929=L2606)*IFERROR(VALUE($V$2:$V$4929), 0), 0)), "最新", "歷史重複"))</f>
        <v/>
      </c>
      <c r="F2606" t="s">
        <v>11282</v>
      </c>
      <c r="G2606" t="s">
        <v>29</v>
      </c>
      <c r="H2606" t="s">
        <v>30</v>
      </c>
      <c r="I2606" t="s">
        <v>6154</v>
      </c>
      <c r="J2606" t="s">
        <v>11283</v>
      </c>
      <c r="K2606" t="s">
        <v>11284</v>
      </c>
      <c r="L2606" t="s">
        <v>11435</v>
      </c>
      <c r="M2606" t="s">
        <v>1248</v>
      </c>
      <c r="N2606" t="s">
        <v>1249</v>
      </c>
      <c r="O2606" t="s">
        <v>37</v>
      </c>
      <c r="P2606" t="s">
        <v>11436</v>
      </c>
      <c r="Q2606" t="s">
        <v>38</v>
      </c>
      <c r="R2606" t="s">
        <v>1881</v>
      </c>
      <c r="S2606" t="s">
        <v>11340</v>
      </c>
      <c r="T2606" t="s">
        <v>11437</v>
      </c>
      <c r="U2606" t="s">
        <v>11332</v>
      </c>
      <c r="V2606" t="s">
        <v>11332</v>
      </c>
      <c r="W2606" t="s">
        <v>37</v>
      </c>
      <c r="X2606" t="s">
        <v>37</v>
      </c>
      <c r="Y2606" t="s">
        <v>37</v>
      </c>
      <c r="Z2606" t="s">
        <v>11438</v>
      </c>
      <c r="AA2606" t="s">
        <v>44</v>
      </c>
      <c r="AB2606" t="s">
        <v>44</v>
      </c>
      <c r="AC2606" t="s">
        <v>45</v>
      </c>
      <c r="AD2606" t="s">
        <v>1257</v>
      </c>
      <c r="AE2606" t="s">
        <v>11087</v>
      </c>
      <c r="AF2606" t="s">
        <v>1918</v>
      </c>
      <c r="AG2606">
        <v>622633</v>
      </c>
      <c r="AH2606">
        <v>6.9</v>
      </c>
      <c r="AI2606">
        <v>6.9</v>
      </c>
    </row>
    <row r="2607" spans="1:35" ht="16.850000000000001" customHeight="1">
      <c r="A2607" s="65" t="str">
        <f>IF(L2607="","",IF(COUNTIF(Wip!K:K,L2607)=0,IF(W2607="","KGB","KBB"),IF(AND(_xlfn.IFNA(VLOOKUP(L2607,Wip!K:M,3,0),"")="Y",Q2607="MTCAPPLYCONF"),"On Hold",IF(W2607="","KGB","KBB"))))</f>
        <v>On Hold</v>
      </c>
      <c r="B2607" s="65" t="str">
        <f>IF(A2607="on hold", "on hold",
 IF(A2607="KGB", "Standard Shipment",
  IF(IFERROR(IFERROR(VLOOKUP(L2607, List!D:J, 7, 0), VLOOKUP(L2607&amp;"", List!D:J, 7, 0)), 0)=0,
   IF(IFERROR(IFERROR(VLOOKUP(L2607, 'CND List'!$A:$C, 3, 0), VLOOKUP(L2607&amp;"", 'CND List'!$A:$C, 3, 0)), 0)=0,
    IF(A2607="KBB", "-", ""),
    IFERROR(VLOOKUP(L2607, 'CND List'!$A:$C, 3, 0), VLOOKUP(L2607&amp;"", 'CND List'!$A:$C, 3, 0))
   ),
   IFERROR(VLOOKUP(L2607, List!D:J, 7, 0), VLOOKUP(L2607&amp;"", List!D:J, 7, 0))
  )
 )
)</f>
        <v>on hold</v>
      </c>
      <c r="C2607" s="66" t="str">
        <f t="shared" si="41"/>
        <v>on hold</v>
      </c>
      <c r="D2607" s="67" t="str">
        <f ca="1">IF(C2607="Local Scrap","Closed",IFERROR(IF(A2607="kgb","Closed",IF(MID(C2607,5,1)="Q","Closed",LOOKUP(TODAY()-W2607, {0,31,91,181,366}, {"0-30天","31-90天","91-180天","181-365天","365天以上"}))), LOOKUP(TODAY()-Z2607, {0,31,91,181,366}, {"0-30天","31-90天","91-180天","181-365天","365天以上"})))</f>
        <v>0-30天</v>
      </c>
      <c r="E2607" s="67" t="str" cm="1">
        <f t="array" ref="E2607">IF(A2607&lt;&gt;"kbb", "", IF(IFERROR(VALUE(V2607), 0)=MAX(INDEX(($A$2:$A$4929="kbb")*($L$2:$L$4929=L2607)*IFERROR(VALUE($V$2:$V$4929), 0), 0)), "最新", "歷史重複"))</f>
        <v/>
      </c>
      <c r="F2607" t="s">
        <v>11282</v>
      </c>
      <c r="G2607" t="s">
        <v>29</v>
      </c>
      <c r="H2607" t="s">
        <v>30</v>
      </c>
      <c r="I2607" t="s">
        <v>6154</v>
      </c>
      <c r="J2607" t="s">
        <v>11283</v>
      </c>
      <c r="K2607" t="s">
        <v>11284</v>
      </c>
      <c r="L2607" t="s">
        <v>11439</v>
      </c>
      <c r="M2607" t="s">
        <v>1259</v>
      </c>
      <c r="N2607" t="s">
        <v>1260</v>
      </c>
      <c r="O2607" t="s">
        <v>37</v>
      </c>
      <c r="P2607" t="s">
        <v>11439</v>
      </c>
      <c r="Q2607" t="s">
        <v>2309</v>
      </c>
      <c r="R2607" t="s">
        <v>1881</v>
      </c>
      <c r="S2607" t="s">
        <v>11340</v>
      </c>
      <c r="T2607" t="s">
        <v>37</v>
      </c>
      <c r="U2607" t="s">
        <v>37</v>
      </c>
      <c r="V2607" t="s">
        <v>37</v>
      </c>
      <c r="W2607" t="s">
        <v>37</v>
      </c>
      <c r="X2607" t="s">
        <v>37</v>
      </c>
      <c r="Y2607" t="s">
        <v>37</v>
      </c>
      <c r="Z2607" t="s">
        <v>11440</v>
      </c>
      <c r="AA2607" t="s">
        <v>44</v>
      </c>
      <c r="AB2607" t="s">
        <v>44</v>
      </c>
      <c r="AC2607" t="s">
        <v>45</v>
      </c>
      <c r="AD2607" t="s">
        <v>1257</v>
      </c>
      <c r="AE2607" t="s">
        <v>37</v>
      </c>
      <c r="AF2607" t="s">
        <v>37</v>
      </c>
      <c r="AG2607" t="s">
        <v>37</v>
      </c>
      <c r="AH2607" t="s">
        <v>37</v>
      </c>
      <c r="AI2607" t="s">
        <v>37</v>
      </c>
    </row>
    <row r="2608" spans="1:35" ht="16.850000000000001" customHeight="1">
      <c r="A2608" s="65" t="str">
        <f>IF(L2608="","",IF(COUNTIF(Wip!K:K,L2608)=0,IF(W2608="","KGB","KBB"),IF(AND(_xlfn.IFNA(VLOOKUP(L2608,Wip!K:M,3,0),"")="Y",Q2608="MTCAPPLYCONF"),"On Hold",IF(W2608="","KGB","KBB"))))</f>
        <v>KGB</v>
      </c>
      <c r="B2608" s="65" t="str">
        <f>IF(A2608="on hold", "on hold",
 IF(A2608="KGB", "Standard Shipment",
  IF(IFERROR(IFERROR(VLOOKUP(L2608, List!D:J, 7, 0), VLOOKUP(L2608&amp;"", List!D:J, 7, 0)), 0)=0,
   IF(IFERROR(IFERROR(VLOOKUP(L2608, 'CND List'!$A:$C, 3, 0), VLOOKUP(L2608&amp;"", 'CND List'!$A:$C, 3, 0)), 0)=0,
    IF(A2608="KBB", "-", ""),
    IFERROR(VLOOKUP(L2608, 'CND List'!$A:$C, 3, 0), VLOOKUP(L2608&amp;"", 'CND List'!$A:$C, 3, 0))
   ),
   IFERROR(VLOOKUP(L2608, List!D:J, 7, 0), VLOOKUP(L2608&amp;"", List!D:J, 7, 0))
  )
 )
)</f>
        <v>Standard Shipment</v>
      </c>
      <c r="C2608" s="66" t="str">
        <f t="shared" si="41"/>
        <v>Standard Shipment</v>
      </c>
      <c r="D2608" s="67" t="str">
        <f ca="1">IF(C2608="Local Scrap","Closed",IFERROR(IF(A2608="kgb","Closed",IF(MID(C2608,5,1)="Q","Closed",LOOKUP(TODAY()-W2608, {0,31,91,181,366}, {"0-30天","31-90天","91-180天","181-365天","365天以上"}))), LOOKUP(TODAY()-Z2608, {0,31,91,181,366}, {"0-30天","31-90天","91-180天","181-365天","365天以上"})))</f>
        <v>Closed</v>
      </c>
      <c r="E2608" s="67" t="str" cm="1">
        <f t="array" ref="E2608">IF(A2608&lt;&gt;"kbb", "", IF(IFERROR(VALUE(V2608), 0)=MAX(INDEX(($A$2:$A$4929="kbb")*($L$2:$L$4929=L2608)*IFERROR(VALUE($V$2:$V$4929), 0), 0)), "最新", "歷史重複"))</f>
        <v/>
      </c>
      <c r="F2608" t="s">
        <v>11282</v>
      </c>
      <c r="G2608" t="s">
        <v>29</v>
      </c>
      <c r="H2608" t="s">
        <v>30</v>
      </c>
      <c r="I2608" t="s">
        <v>6154</v>
      </c>
      <c r="J2608" t="s">
        <v>11283</v>
      </c>
      <c r="K2608" t="s">
        <v>11284</v>
      </c>
      <c r="L2608" t="s">
        <v>11441</v>
      </c>
      <c r="M2608" t="s">
        <v>1376</v>
      </c>
      <c r="N2608" t="s">
        <v>1283</v>
      </c>
      <c r="O2608" t="s">
        <v>37</v>
      </c>
      <c r="P2608" t="s">
        <v>11442</v>
      </c>
      <c r="Q2608" t="s">
        <v>38</v>
      </c>
      <c r="R2608" t="s">
        <v>1881</v>
      </c>
      <c r="S2608" t="s">
        <v>11340</v>
      </c>
      <c r="T2608" t="s">
        <v>11443</v>
      </c>
      <c r="U2608" t="s">
        <v>11332</v>
      </c>
      <c r="V2608" t="s">
        <v>11332</v>
      </c>
      <c r="W2608" t="s">
        <v>37</v>
      </c>
      <c r="X2608" t="s">
        <v>37</v>
      </c>
      <c r="Y2608" t="s">
        <v>37</v>
      </c>
      <c r="Z2608" t="s">
        <v>11444</v>
      </c>
      <c r="AA2608" t="s">
        <v>44</v>
      </c>
      <c r="AB2608" t="s">
        <v>44</v>
      </c>
      <c r="AC2608" t="s">
        <v>45</v>
      </c>
      <c r="AD2608" t="s">
        <v>1288</v>
      </c>
      <c r="AE2608" t="s">
        <v>11087</v>
      </c>
      <c r="AF2608" t="s">
        <v>2122</v>
      </c>
      <c r="AG2608">
        <v>622633</v>
      </c>
      <c r="AH2608">
        <v>8.1999999999999993</v>
      </c>
      <c r="AI2608">
        <v>8.1999999999999993</v>
      </c>
    </row>
    <row r="2609" spans="1:35" ht="16.850000000000001" customHeight="1">
      <c r="A2609" s="65" t="str">
        <f>IF(L2609="","",IF(COUNTIF(Wip!K:K,L2609)=0,IF(W2609="","KGB","KBB"),IF(AND(_xlfn.IFNA(VLOOKUP(L2609,Wip!K:M,3,0),"")="Y",Q2609="MTCAPPLYCONF"),"On Hold",IF(W2609="","KGB","KBB"))))</f>
        <v>KBB</v>
      </c>
      <c r="B2609" s="65" t="str">
        <f>IF(A2609="on hold", "on hold",
 IF(A2609="KGB", "Standard Shipment",
  IF(IFERROR(IFERROR(VLOOKUP(L2609, List!D:J, 7, 0), VLOOKUP(L2609&amp;"", List!D:J, 7, 0)), 0)=0,
   IF(IFERROR(IFERROR(VLOOKUP(L2609, 'CND List'!$A:$C, 3, 0), VLOOKUP(L2609&amp;"", 'CND List'!$A:$C, 3, 0)), 0)=0,
    IF(A2609="KBB", "-", ""),
    IFERROR(VLOOKUP(L2609, 'CND List'!$A:$C, 3, 0), VLOOKUP(L2609&amp;"", 'CND List'!$A:$C, 3, 0))
   ),
   IFERROR(VLOOKUP(L2609, List!D:J, 7, 0), VLOOKUP(L2609&amp;"", List!D:J, 7, 0))
  )
 )
)</f>
        <v>-</v>
      </c>
      <c r="C2609" s="66" t="str">
        <f t="shared" si="41"/>
        <v>wait for return customer</v>
      </c>
      <c r="D2609" s="67" t="str">
        <f ca="1">IF(C2609="Local Scrap","Closed",IFERROR(IF(A2609="kgb","Closed",IF(MID(C2609,5,1)="Q","Closed",LOOKUP(TODAY()-W2609, {0,31,91,181,366}, {"0-30天","31-90天","91-180天","181-365天","365天以上"}))), LOOKUP(TODAY()-Z2609, {0,31,91,181,366}, {"0-30天","31-90天","91-180天","181-365天","365天以上"})))</f>
        <v>0-30天</v>
      </c>
      <c r="E2609" s="67" t="str" cm="1">
        <f t="array" ref="E2609">IF(A2609&lt;&gt;"kbb", "", IF(IFERROR(VALUE(V2609), 0)=MAX(INDEX(($A$2:$A$4929="kbb")*($L$2:$L$4929=L2609)*IFERROR(VALUE($V$2:$V$4929), 0), 0)), "最新", "歷史重複"))</f>
        <v>最新</v>
      </c>
      <c r="F2609" t="s">
        <v>11282</v>
      </c>
      <c r="G2609" t="s">
        <v>29</v>
      </c>
      <c r="H2609" t="s">
        <v>30</v>
      </c>
      <c r="I2609" t="s">
        <v>6154</v>
      </c>
      <c r="J2609" t="s">
        <v>11283</v>
      </c>
      <c r="K2609" t="s">
        <v>11284</v>
      </c>
      <c r="L2609" t="s">
        <v>11445</v>
      </c>
      <c r="M2609" t="s">
        <v>8291</v>
      </c>
      <c r="N2609" t="s">
        <v>1570</v>
      </c>
      <c r="O2609" t="s">
        <v>37</v>
      </c>
      <c r="P2609" t="s">
        <v>11445</v>
      </c>
      <c r="Q2609" t="s">
        <v>38</v>
      </c>
      <c r="R2609" t="s">
        <v>1881</v>
      </c>
      <c r="S2609" t="s">
        <v>11340</v>
      </c>
      <c r="T2609" t="s">
        <v>37</v>
      </c>
      <c r="U2609" t="s">
        <v>37</v>
      </c>
      <c r="V2609" t="s">
        <v>11446</v>
      </c>
      <c r="W2609" t="s">
        <v>2806</v>
      </c>
      <c r="X2609" t="s">
        <v>114</v>
      </c>
      <c r="Y2609" t="s">
        <v>11447</v>
      </c>
      <c r="Z2609" t="s">
        <v>11448</v>
      </c>
      <c r="AA2609" t="s">
        <v>44</v>
      </c>
      <c r="AB2609" t="s">
        <v>44</v>
      </c>
      <c r="AC2609" t="s">
        <v>117</v>
      </c>
      <c r="AD2609" t="s">
        <v>1532</v>
      </c>
      <c r="AE2609" t="s">
        <v>37</v>
      </c>
      <c r="AF2609" t="s">
        <v>37</v>
      </c>
      <c r="AG2609" t="s">
        <v>37</v>
      </c>
      <c r="AH2609" t="s">
        <v>37</v>
      </c>
      <c r="AI2609" t="s">
        <v>37</v>
      </c>
    </row>
    <row r="2610" spans="1:35" ht="16.850000000000001" customHeight="1">
      <c r="A2610" s="65" t="str">
        <f>IF(L2610="","",IF(COUNTIF(Wip!K:K,L2610)=0,IF(W2610="","KGB","KBB"),IF(AND(_xlfn.IFNA(VLOOKUP(L2610,Wip!K:M,3,0),"")="Y",Q2610="MTCAPPLYCONF"),"On Hold",IF(W2610="","KGB","KBB"))))</f>
        <v>On Hold</v>
      </c>
      <c r="B2610" s="65" t="str">
        <f>IF(A2610="on hold", "on hold",
 IF(A2610="KGB", "Standard Shipment",
  IF(IFERROR(IFERROR(VLOOKUP(L2610, List!D:J, 7, 0), VLOOKUP(L2610&amp;"", List!D:J, 7, 0)), 0)=0,
   IF(IFERROR(IFERROR(VLOOKUP(L2610, 'CND List'!$A:$C, 3, 0), VLOOKUP(L2610&amp;"", 'CND List'!$A:$C, 3, 0)), 0)=0,
    IF(A2610="KBB", "-", ""),
    IFERROR(VLOOKUP(L2610, 'CND List'!$A:$C, 3, 0), VLOOKUP(L2610&amp;"", 'CND List'!$A:$C, 3, 0))
   ),
   IFERROR(VLOOKUP(L2610, List!D:J, 7, 0), VLOOKUP(L2610&amp;"", List!D:J, 7, 0))
  )
 )
)</f>
        <v>on hold</v>
      </c>
      <c r="C2610" s="66" t="str">
        <f t="shared" si="41"/>
        <v>on hold</v>
      </c>
      <c r="D2610" s="67" t="str">
        <f ca="1">IF(C2610="Local Scrap","Closed",IFERROR(IF(A2610="kgb","Closed",IF(MID(C2610,5,1)="Q","Closed",LOOKUP(TODAY()-W2610, {0,31,91,181,366}, {"0-30天","31-90天","91-180天","181-365天","365天以上"}))), LOOKUP(TODAY()-Z2610, {0,31,91,181,366}, {"0-30天","31-90天","91-180天","181-365天","365天以上"})))</f>
        <v>0-30天</v>
      </c>
      <c r="E2610" s="67" t="str" cm="1">
        <f t="array" ref="E2610">IF(A2610&lt;&gt;"kbb", "", IF(IFERROR(VALUE(V2610), 0)=MAX(INDEX(($A$2:$A$4929="kbb")*($L$2:$L$4929=L2610)*IFERROR(VALUE($V$2:$V$4929), 0), 0)), "最新", "歷史重複"))</f>
        <v/>
      </c>
      <c r="F2610" t="s">
        <v>11282</v>
      </c>
      <c r="G2610" t="s">
        <v>29</v>
      </c>
      <c r="H2610" t="s">
        <v>30</v>
      </c>
      <c r="I2610" t="s">
        <v>6154</v>
      </c>
      <c r="J2610" t="s">
        <v>11283</v>
      </c>
      <c r="K2610" t="s">
        <v>11284</v>
      </c>
      <c r="L2610" t="s">
        <v>11449</v>
      </c>
      <c r="M2610" t="s">
        <v>8291</v>
      </c>
      <c r="N2610" t="s">
        <v>1570</v>
      </c>
      <c r="O2610" t="s">
        <v>37</v>
      </c>
      <c r="P2610" t="s">
        <v>11449</v>
      </c>
      <c r="Q2610" t="s">
        <v>2309</v>
      </c>
      <c r="R2610" t="s">
        <v>1881</v>
      </c>
      <c r="S2610" t="s">
        <v>11340</v>
      </c>
      <c r="T2610" t="s">
        <v>37</v>
      </c>
      <c r="U2610" t="s">
        <v>37</v>
      </c>
      <c r="V2610" t="s">
        <v>37</v>
      </c>
      <c r="W2610" t="s">
        <v>37</v>
      </c>
      <c r="X2610" t="s">
        <v>37</v>
      </c>
      <c r="Y2610" t="s">
        <v>37</v>
      </c>
      <c r="Z2610" t="s">
        <v>11450</v>
      </c>
      <c r="AA2610" t="s">
        <v>44</v>
      </c>
      <c r="AB2610" t="s">
        <v>44</v>
      </c>
      <c r="AC2610" t="s">
        <v>45</v>
      </c>
      <c r="AD2610" t="s">
        <v>1532</v>
      </c>
      <c r="AE2610" t="s">
        <v>37</v>
      </c>
      <c r="AF2610" t="s">
        <v>37</v>
      </c>
      <c r="AG2610" t="s">
        <v>37</v>
      </c>
      <c r="AH2610" t="s">
        <v>37</v>
      </c>
      <c r="AI2610" t="s">
        <v>37</v>
      </c>
    </row>
    <row r="2611" spans="1:35" ht="16.850000000000001" customHeight="1">
      <c r="A2611" s="65" t="str">
        <f>IF(L2611="","",IF(COUNTIF(Wip!K:K,L2611)=0,IF(W2611="","KGB","KBB"),IF(AND(_xlfn.IFNA(VLOOKUP(L2611,Wip!K:M,3,0),"")="Y",Q2611="MTCAPPLYCONF"),"On Hold",IF(W2611="","KGB","KBB"))))</f>
        <v>On Hold</v>
      </c>
      <c r="B2611" s="65" t="str">
        <f>IF(A2611="on hold", "on hold",
 IF(A2611="KGB", "Standard Shipment",
  IF(IFERROR(IFERROR(VLOOKUP(L2611, List!D:J, 7, 0), VLOOKUP(L2611&amp;"", List!D:J, 7, 0)), 0)=0,
   IF(IFERROR(IFERROR(VLOOKUP(L2611, 'CND List'!$A:$C, 3, 0), VLOOKUP(L2611&amp;"", 'CND List'!$A:$C, 3, 0)), 0)=0,
    IF(A2611="KBB", "-", ""),
    IFERROR(VLOOKUP(L2611, 'CND List'!$A:$C, 3, 0), VLOOKUP(L2611&amp;"", 'CND List'!$A:$C, 3, 0))
   ),
   IFERROR(VLOOKUP(L2611, List!D:J, 7, 0), VLOOKUP(L2611&amp;"", List!D:J, 7, 0))
  )
 )
)</f>
        <v>on hold</v>
      </c>
      <c r="C2611" s="66" t="str">
        <f t="shared" si="41"/>
        <v>on hold</v>
      </c>
      <c r="D2611" s="67" t="str">
        <f ca="1">IF(C2611="Local Scrap","Closed",IFERROR(IF(A2611="kgb","Closed",IF(MID(C2611,5,1)="Q","Closed",LOOKUP(TODAY()-W2611, {0,31,91,181,366}, {"0-30天","31-90天","91-180天","181-365天","365天以上"}))), LOOKUP(TODAY()-Z2611, {0,31,91,181,366}, {"0-30天","31-90天","91-180天","181-365天","365天以上"})))</f>
        <v>0-30天</v>
      </c>
      <c r="E2611" s="67" t="str" cm="1">
        <f t="array" ref="E2611">IF(A2611&lt;&gt;"kbb", "", IF(IFERROR(VALUE(V2611), 0)=MAX(INDEX(($A$2:$A$4929="kbb")*($L$2:$L$4929=L2611)*IFERROR(VALUE($V$2:$V$4929), 0), 0)), "最新", "歷史重複"))</f>
        <v/>
      </c>
      <c r="F2611" t="s">
        <v>11282</v>
      </c>
      <c r="G2611" t="s">
        <v>29</v>
      </c>
      <c r="H2611" t="s">
        <v>30</v>
      </c>
      <c r="I2611" t="s">
        <v>6154</v>
      </c>
      <c r="J2611" t="s">
        <v>11283</v>
      </c>
      <c r="K2611" t="s">
        <v>11284</v>
      </c>
      <c r="L2611" t="s">
        <v>11451</v>
      </c>
      <c r="M2611" t="s">
        <v>1569</v>
      </c>
      <c r="N2611" t="s">
        <v>1570</v>
      </c>
      <c r="O2611" t="s">
        <v>37</v>
      </c>
      <c r="P2611" t="s">
        <v>11451</v>
      </c>
      <c r="Q2611" t="s">
        <v>2309</v>
      </c>
      <c r="R2611" t="s">
        <v>1881</v>
      </c>
      <c r="S2611" t="s">
        <v>11340</v>
      </c>
      <c r="T2611" t="s">
        <v>37</v>
      </c>
      <c r="U2611" t="s">
        <v>37</v>
      </c>
      <c r="V2611" t="s">
        <v>37</v>
      </c>
      <c r="W2611" t="s">
        <v>37</v>
      </c>
      <c r="X2611" t="s">
        <v>37</v>
      </c>
      <c r="Y2611" t="s">
        <v>37</v>
      </c>
      <c r="Z2611" t="s">
        <v>11452</v>
      </c>
      <c r="AA2611" t="s">
        <v>44</v>
      </c>
      <c r="AB2611" t="s">
        <v>44</v>
      </c>
      <c r="AC2611" t="s">
        <v>45</v>
      </c>
      <c r="AD2611" t="s">
        <v>1532</v>
      </c>
      <c r="AE2611" t="s">
        <v>37</v>
      </c>
      <c r="AF2611" t="s">
        <v>37</v>
      </c>
      <c r="AG2611" t="s">
        <v>37</v>
      </c>
      <c r="AH2611" t="s">
        <v>37</v>
      </c>
      <c r="AI2611" t="s">
        <v>37</v>
      </c>
    </row>
    <row r="2612" spans="1:35" ht="16.850000000000001" customHeight="1">
      <c r="A2612" s="65" t="str">
        <f>IF(L2612="","",IF(COUNTIF(Wip!K:K,L2612)=0,IF(W2612="","KGB","KBB"),IF(AND(_xlfn.IFNA(VLOOKUP(L2612,Wip!K:M,3,0),"")="Y",Q2612="MTCAPPLYCONF"),"On Hold",IF(W2612="","KGB","KBB"))))</f>
        <v>KGB</v>
      </c>
      <c r="B2612" s="65" t="str">
        <f>IF(A2612="on hold", "on hold",
 IF(A2612="KGB", "Standard Shipment",
  IF(IFERROR(IFERROR(VLOOKUP(L2612, List!D:J, 7, 0), VLOOKUP(L2612&amp;"", List!D:J, 7, 0)), 0)=0,
   IF(IFERROR(IFERROR(VLOOKUP(L2612, 'CND List'!$A:$C, 3, 0), VLOOKUP(L2612&amp;"", 'CND List'!$A:$C, 3, 0)), 0)=0,
    IF(A2612="KBB", "-", ""),
    IFERROR(VLOOKUP(L2612, 'CND List'!$A:$C, 3, 0), VLOOKUP(L2612&amp;"", 'CND List'!$A:$C, 3, 0))
   ),
   IFERROR(VLOOKUP(L2612, List!D:J, 7, 0), VLOOKUP(L2612&amp;"", List!D:J, 7, 0))
  )
 )
)</f>
        <v>Standard Shipment</v>
      </c>
      <c r="C2612" s="66" t="str">
        <f t="shared" si="41"/>
        <v>Standard Shipment</v>
      </c>
      <c r="D2612" s="67" t="str">
        <f ca="1">IF(C2612="Local Scrap","Closed",IFERROR(IF(A2612="kgb","Closed",IF(MID(C2612,5,1)="Q","Closed",LOOKUP(TODAY()-W2612, {0,31,91,181,366}, {"0-30天","31-90天","91-180天","181-365天","365天以上"}))), LOOKUP(TODAY()-Z2612, {0,31,91,181,366}, {"0-30天","31-90天","91-180天","181-365天","365天以上"})))</f>
        <v>Closed</v>
      </c>
      <c r="E2612" s="67" t="str" cm="1">
        <f t="array" ref="E2612">IF(A2612&lt;&gt;"kbb", "", IF(IFERROR(VALUE(V2612), 0)=MAX(INDEX(($A$2:$A$4929="kbb")*($L$2:$L$4929=L2612)*IFERROR(VALUE($V$2:$V$4929), 0), 0)), "最新", "歷史重複"))</f>
        <v/>
      </c>
      <c r="F2612" t="s">
        <v>11282</v>
      </c>
      <c r="G2612" t="s">
        <v>29</v>
      </c>
      <c r="H2612" t="s">
        <v>30</v>
      </c>
      <c r="I2612" t="s">
        <v>6154</v>
      </c>
      <c r="J2612" t="s">
        <v>11283</v>
      </c>
      <c r="K2612" t="s">
        <v>11284</v>
      </c>
      <c r="L2612" t="s">
        <v>11453</v>
      </c>
      <c r="M2612" t="s">
        <v>10524</v>
      </c>
      <c r="N2612" t="s">
        <v>2087</v>
      </c>
      <c r="O2612" t="s">
        <v>37</v>
      </c>
      <c r="P2612" t="s">
        <v>11454</v>
      </c>
      <c r="Q2612" t="s">
        <v>38</v>
      </c>
      <c r="R2612" t="s">
        <v>1881</v>
      </c>
      <c r="S2612" t="s">
        <v>11340</v>
      </c>
      <c r="T2612" t="s">
        <v>11455</v>
      </c>
      <c r="U2612" t="s">
        <v>11332</v>
      </c>
      <c r="V2612" t="s">
        <v>11332</v>
      </c>
      <c r="W2612" t="s">
        <v>37</v>
      </c>
      <c r="X2612" t="s">
        <v>37</v>
      </c>
      <c r="Y2612" t="s">
        <v>37</v>
      </c>
      <c r="Z2612" t="s">
        <v>11456</v>
      </c>
      <c r="AA2612" t="s">
        <v>44</v>
      </c>
      <c r="AB2612" t="s">
        <v>44</v>
      </c>
      <c r="AC2612" t="s">
        <v>45</v>
      </c>
      <c r="AD2612" t="s">
        <v>1847</v>
      </c>
      <c r="AE2612" t="s">
        <v>10994</v>
      </c>
      <c r="AF2612" t="s">
        <v>4994</v>
      </c>
      <c r="AG2612">
        <v>622633</v>
      </c>
      <c r="AH2612">
        <v>4.3</v>
      </c>
      <c r="AI2612">
        <v>4.3</v>
      </c>
    </row>
    <row r="2613" spans="1:35" ht="16.850000000000001" customHeight="1">
      <c r="A2613" s="65" t="str">
        <f>IF(L2613="","",IF(COUNTIF(Wip!K:K,L2613)=0,IF(W2613="","KGB","KBB"),IF(AND(_xlfn.IFNA(VLOOKUP(L2613,Wip!K:M,3,0),"")="Y",Q2613="MTCAPPLYCONF"),"On Hold",IF(W2613="","KGB","KBB"))))</f>
        <v>On Hold</v>
      </c>
      <c r="B2613" s="65" t="str">
        <f>IF(A2613="on hold", "on hold",
 IF(A2613="KGB", "Standard Shipment",
  IF(IFERROR(IFERROR(VLOOKUP(L2613, List!D:J, 7, 0), VLOOKUP(L2613&amp;"", List!D:J, 7, 0)), 0)=0,
   IF(IFERROR(IFERROR(VLOOKUP(L2613, 'CND List'!$A:$C, 3, 0), VLOOKUP(L2613&amp;"", 'CND List'!$A:$C, 3, 0)), 0)=0,
    IF(A2613="KBB", "-", ""),
    IFERROR(VLOOKUP(L2613, 'CND List'!$A:$C, 3, 0), VLOOKUP(L2613&amp;"", 'CND List'!$A:$C, 3, 0))
   ),
   IFERROR(VLOOKUP(L2613, List!D:J, 7, 0), VLOOKUP(L2613&amp;"", List!D:J, 7, 0))
  )
 )
)</f>
        <v>on hold</v>
      </c>
      <c r="C2613" s="66" t="str">
        <f t="shared" si="41"/>
        <v>on hold</v>
      </c>
      <c r="D2613" s="67" t="str">
        <f ca="1">IF(C2613="Local Scrap","Closed",IFERROR(IF(A2613="kgb","Closed",IF(MID(C2613,5,1)="Q","Closed",LOOKUP(TODAY()-W2613, {0,31,91,181,366}, {"0-30天","31-90天","91-180天","181-365天","365天以上"}))), LOOKUP(TODAY()-Z2613, {0,31,91,181,366}, {"0-30天","31-90天","91-180天","181-365天","365天以上"})))</f>
        <v>0-30天</v>
      </c>
      <c r="E2613" s="67" t="str" cm="1">
        <f t="array" ref="E2613">IF(A2613&lt;&gt;"kbb", "", IF(IFERROR(VALUE(V2613), 0)=MAX(INDEX(($A$2:$A$4929="kbb")*($L$2:$L$4929=L2613)*IFERROR(VALUE($V$2:$V$4929), 0), 0)), "最新", "歷史重複"))</f>
        <v/>
      </c>
      <c r="F2613" t="s">
        <v>11282</v>
      </c>
      <c r="G2613" t="s">
        <v>29</v>
      </c>
      <c r="H2613" t="s">
        <v>30</v>
      </c>
      <c r="I2613" t="s">
        <v>6154</v>
      </c>
      <c r="J2613" t="s">
        <v>11283</v>
      </c>
      <c r="K2613" t="s">
        <v>11284</v>
      </c>
      <c r="L2613" t="s">
        <v>11457</v>
      </c>
      <c r="M2613" t="s">
        <v>2340</v>
      </c>
      <c r="N2613" t="s">
        <v>1843</v>
      </c>
      <c r="O2613" t="s">
        <v>37</v>
      </c>
      <c r="P2613" t="s">
        <v>11457</v>
      </c>
      <c r="Q2613" t="s">
        <v>2309</v>
      </c>
      <c r="R2613" t="s">
        <v>1881</v>
      </c>
      <c r="S2613" t="s">
        <v>11340</v>
      </c>
      <c r="T2613" t="s">
        <v>37</v>
      </c>
      <c r="U2613" t="s">
        <v>37</v>
      </c>
      <c r="V2613" t="s">
        <v>37</v>
      </c>
      <c r="W2613" t="s">
        <v>37</v>
      </c>
      <c r="X2613" t="s">
        <v>37</v>
      </c>
      <c r="Y2613" t="s">
        <v>37</v>
      </c>
      <c r="Z2613" t="s">
        <v>11458</v>
      </c>
      <c r="AA2613" t="s">
        <v>44</v>
      </c>
      <c r="AB2613" t="s">
        <v>44</v>
      </c>
      <c r="AC2613" t="s">
        <v>45</v>
      </c>
      <c r="AD2613" t="s">
        <v>1847</v>
      </c>
      <c r="AE2613" t="s">
        <v>37</v>
      </c>
      <c r="AF2613" t="s">
        <v>37</v>
      </c>
      <c r="AG2613" t="s">
        <v>37</v>
      </c>
      <c r="AH2613" t="s">
        <v>37</v>
      </c>
      <c r="AI2613" t="s">
        <v>37</v>
      </c>
    </row>
    <row r="2614" spans="1:35" ht="16.850000000000001" customHeight="1">
      <c r="A2614" s="65" t="str">
        <f>IF(L2614="","",IF(COUNTIF(Wip!K:K,L2614)=0,IF(W2614="","KGB","KBB"),IF(AND(_xlfn.IFNA(VLOOKUP(L2614,Wip!K:M,3,0),"")="Y",Q2614="MTCAPPLYCONF"),"On Hold",IF(W2614="","KGB","KBB"))))</f>
        <v>KGB</v>
      </c>
      <c r="B2614" s="65" t="str">
        <f>IF(A2614="on hold", "on hold",
 IF(A2614="KGB", "Standard Shipment",
  IF(IFERROR(IFERROR(VLOOKUP(L2614, List!D:J, 7, 0), VLOOKUP(L2614&amp;"", List!D:J, 7, 0)), 0)=0,
   IF(IFERROR(IFERROR(VLOOKUP(L2614, 'CND List'!$A:$C, 3, 0), VLOOKUP(L2614&amp;"", 'CND List'!$A:$C, 3, 0)), 0)=0,
    IF(A2614="KBB", "-", ""),
    IFERROR(VLOOKUP(L2614, 'CND List'!$A:$C, 3, 0), VLOOKUP(L2614&amp;"", 'CND List'!$A:$C, 3, 0))
   ),
   IFERROR(VLOOKUP(L2614, List!D:J, 7, 0), VLOOKUP(L2614&amp;"", List!D:J, 7, 0))
  )
 )
)</f>
        <v>Standard Shipment</v>
      </c>
      <c r="C2614" s="66" t="str">
        <f t="shared" si="41"/>
        <v>Standard Shipment</v>
      </c>
      <c r="D2614" s="67" t="str">
        <f ca="1">IF(C2614="Local Scrap","Closed",IFERROR(IF(A2614="kgb","Closed",IF(MID(C2614,5,1)="Q","Closed",LOOKUP(TODAY()-W2614, {0,31,91,181,366}, {"0-30天","31-90天","91-180天","181-365天","365天以上"}))), LOOKUP(TODAY()-Z2614, {0,31,91,181,366}, {"0-30天","31-90天","91-180天","181-365天","365天以上"})))</f>
        <v>Closed</v>
      </c>
      <c r="E2614" s="67" t="str" cm="1">
        <f t="array" ref="E2614">IF(A2614&lt;&gt;"kbb", "", IF(IFERROR(VALUE(V2614), 0)=MAX(INDEX(($A$2:$A$4929="kbb")*($L$2:$L$4929=L2614)*IFERROR(VALUE($V$2:$V$4929), 0), 0)), "最新", "歷史重複"))</f>
        <v/>
      </c>
      <c r="F2614" t="s">
        <v>11282</v>
      </c>
      <c r="G2614" t="s">
        <v>29</v>
      </c>
      <c r="H2614" t="s">
        <v>30</v>
      </c>
      <c r="I2614" t="s">
        <v>6154</v>
      </c>
      <c r="J2614" t="s">
        <v>11283</v>
      </c>
      <c r="K2614" t="s">
        <v>11284</v>
      </c>
      <c r="L2614" t="s">
        <v>11459</v>
      </c>
      <c r="M2614" t="s">
        <v>11460</v>
      </c>
      <c r="N2614" t="s">
        <v>2945</v>
      </c>
      <c r="O2614" t="s">
        <v>37</v>
      </c>
      <c r="P2614" t="s">
        <v>11461</v>
      </c>
      <c r="Q2614" t="s">
        <v>38</v>
      </c>
      <c r="R2614" t="s">
        <v>1881</v>
      </c>
      <c r="S2614" t="s">
        <v>11340</v>
      </c>
      <c r="T2614" t="s">
        <v>11462</v>
      </c>
      <c r="U2614" t="s">
        <v>11202</v>
      </c>
      <c r="V2614" t="s">
        <v>11202</v>
      </c>
      <c r="W2614" t="s">
        <v>37</v>
      </c>
      <c r="X2614" t="s">
        <v>37</v>
      </c>
      <c r="Y2614" t="s">
        <v>37</v>
      </c>
      <c r="Z2614" t="s">
        <v>11463</v>
      </c>
      <c r="AA2614" t="s">
        <v>44</v>
      </c>
      <c r="AB2614" t="s">
        <v>44</v>
      </c>
      <c r="AC2614" t="s">
        <v>45</v>
      </c>
      <c r="AD2614" t="s">
        <v>1539</v>
      </c>
      <c r="AE2614" t="s">
        <v>11204</v>
      </c>
      <c r="AF2614" t="s">
        <v>2220</v>
      </c>
      <c r="AG2614">
        <v>622621</v>
      </c>
      <c r="AH2614">
        <v>5.2</v>
      </c>
      <c r="AI2614">
        <v>5.2</v>
      </c>
    </row>
    <row r="2615" spans="1:35" ht="16.850000000000001" customHeight="1">
      <c r="A2615" s="65" t="str">
        <f>IF(L2615="","",IF(COUNTIF(Wip!K:K,L2615)=0,IF(W2615="","KGB","KBB"),IF(AND(_xlfn.IFNA(VLOOKUP(L2615,Wip!K:M,3,0),"")="Y",Q2615="MTCAPPLYCONF"),"On Hold",IF(W2615="","KGB","KBB"))))</f>
        <v>KGB</v>
      </c>
      <c r="B2615" s="65" t="str">
        <f>IF(A2615="on hold", "on hold",
 IF(A2615="KGB", "Standard Shipment",
  IF(IFERROR(IFERROR(VLOOKUP(L2615, List!D:J, 7, 0), VLOOKUP(L2615&amp;"", List!D:J, 7, 0)), 0)=0,
   IF(IFERROR(IFERROR(VLOOKUP(L2615, 'CND List'!$A:$C, 3, 0), VLOOKUP(L2615&amp;"", 'CND List'!$A:$C, 3, 0)), 0)=0,
    IF(A2615="KBB", "-", ""),
    IFERROR(VLOOKUP(L2615, 'CND List'!$A:$C, 3, 0), VLOOKUP(L2615&amp;"", 'CND List'!$A:$C, 3, 0))
   ),
   IFERROR(VLOOKUP(L2615, List!D:J, 7, 0), VLOOKUP(L2615&amp;"", List!D:J, 7, 0))
  )
 )
)</f>
        <v>Standard Shipment</v>
      </c>
      <c r="C2615" s="66" t="str">
        <f t="shared" si="41"/>
        <v>Standard Shipment</v>
      </c>
      <c r="D2615" s="67" t="str">
        <f ca="1">IF(C2615="Local Scrap","Closed",IFERROR(IF(A2615="kgb","Closed",IF(MID(C2615,5,1)="Q","Closed",LOOKUP(TODAY()-W2615, {0,31,91,181,366}, {"0-30天","31-90天","91-180天","181-365天","365天以上"}))), LOOKUP(TODAY()-Z2615, {0,31,91,181,366}, {"0-30天","31-90天","91-180天","181-365天","365天以上"})))</f>
        <v>Closed</v>
      </c>
      <c r="E2615" s="67" t="str" cm="1">
        <f t="array" ref="E2615">IF(A2615&lt;&gt;"kbb", "", IF(IFERROR(VALUE(V2615), 0)=MAX(INDEX(($A$2:$A$4929="kbb")*($L$2:$L$4929=L2615)*IFERROR(VALUE($V$2:$V$4929), 0), 0)), "最新", "歷史重複"))</f>
        <v/>
      </c>
      <c r="F2615" t="s">
        <v>11282</v>
      </c>
      <c r="G2615" t="s">
        <v>29</v>
      </c>
      <c r="H2615" t="s">
        <v>30</v>
      </c>
      <c r="I2615" t="s">
        <v>6154</v>
      </c>
      <c r="J2615" t="s">
        <v>11283</v>
      </c>
      <c r="K2615" t="s">
        <v>11284</v>
      </c>
      <c r="L2615" t="s">
        <v>11464</v>
      </c>
      <c r="M2615" t="s">
        <v>2703</v>
      </c>
      <c r="N2615" t="s">
        <v>1249</v>
      </c>
      <c r="O2615" t="s">
        <v>37</v>
      </c>
      <c r="P2615" t="s">
        <v>11465</v>
      </c>
      <c r="Q2615" t="s">
        <v>38</v>
      </c>
      <c r="R2615" t="s">
        <v>1881</v>
      </c>
      <c r="S2615" t="s">
        <v>11367</v>
      </c>
      <c r="T2615" t="s">
        <v>11466</v>
      </c>
      <c r="U2615" t="s">
        <v>11332</v>
      </c>
      <c r="V2615" t="s">
        <v>11332</v>
      </c>
      <c r="W2615" t="s">
        <v>37</v>
      </c>
      <c r="X2615" t="s">
        <v>37</v>
      </c>
      <c r="Y2615" t="s">
        <v>37</v>
      </c>
      <c r="Z2615" t="s">
        <v>11467</v>
      </c>
      <c r="AA2615" t="s">
        <v>44</v>
      </c>
      <c r="AB2615" t="s">
        <v>44</v>
      </c>
      <c r="AC2615" t="s">
        <v>45</v>
      </c>
      <c r="AD2615" t="s">
        <v>1257</v>
      </c>
      <c r="AE2615" t="s">
        <v>11087</v>
      </c>
      <c r="AF2615" t="s">
        <v>48</v>
      </c>
      <c r="AG2615">
        <v>622633</v>
      </c>
      <c r="AH2615">
        <v>6.9</v>
      </c>
      <c r="AI2615">
        <v>6.9</v>
      </c>
    </row>
    <row r="2616" spans="1:35" ht="16.850000000000001" customHeight="1">
      <c r="A2616" s="65" t="str">
        <f>IF(L2616="","",IF(COUNTIF(Wip!K:K,L2616)=0,IF(W2616="","KGB","KBB"),IF(AND(_xlfn.IFNA(VLOOKUP(L2616,Wip!K:M,3,0),"")="Y",Q2616="MTCAPPLYCONF"),"On Hold",IF(W2616="","KGB","KBB"))))</f>
        <v>KBB</v>
      </c>
      <c r="B2616" s="65" t="str">
        <f>IF(A2616="on hold", "on hold",
 IF(A2616="KGB", "Standard Shipment",
  IF(IFERROR(IFERROR(VLOOKUP(L2616, List!D:J, 7, 0), VLOOKUP(L2616&amp;"", List!D:J, 7, 0)), 0)=0,
   IF(IFERROR(IFERROR(VLOOKUP(L2616, 'CND List'!$A:$C, 3, 0), VLOOKUP(L2616&amp;"", 'CND List'!$A:$C, 3, 0)), 0)=0,
    IF(A2616="KBB", "-", ""),
    IFERROR(VLOOKUP(L2616, 'CND List'!$A:$C, 3, 0), VLOOKUP(L2616&amp;"", 'CND List'!$A:$C, 3, 0))
   ),
   IFERROR(VLOOKUP(L2616, List!D:J, 7, 0), VLOOKUP(L2616&amp;"", List!D:J, 7, 0))
  )
 )
)</f>
        <v>-</v>
      </c>
      <c r="C2616" s="66" t="str">
        <f t="shared" si="41"/>
        <v>wait for return customer</v>
      </c>
      <c r="D2616" s="67" t="str">
        <f ca="1">IF(C2616="Local Scrap","Closed",IFERROR(IF(A2616="kgb","Closed",IF(MID(C2616,5,1)="Q","Closed",LOOKUP(TODAY()-W2616, {0,31,91,181,366}, {"0-30天","31-90天","91-180天","181-365天","365天以上"}))), LOOKUP(TODAY()-Z2616, {0,31,91,181,366}, {"0-30天","31-90天","91-180天","181-365天","365天以上"})))</f>
        <v>0-30天</v>
      </c>
      <c r="E2616" s="67" t="str" cm="1">
        <f t="array" ref="E2616">IF(A2616&lt;&gt;"kbb", "", IF(IFERROR(VALUE(V2616), 0)=MAX(INDEX(($A$2:$A$4929="kbb")*($L$2:$L$4929=L2616)*IFERROR(VALUE($V$2:$V$4929), 0), 0)), "最新", "歷史重複"))</f>
        <v>最新</v>
      </c>
      <c r="F2616" t="s">
        <v>11282</v>
      </c>
      <c r="G2616" t="s">
        <v>29</v>
      </c>
      <c r="H2616" t="s">
        <v>30</v>
      </c>
      <c r="I2616" t="s">
        <v>6154</v>
      </c>
      <c r="J2616" t="s">
        <v>11283</v>
      </c>
      <c r="K2616" t="s">
        <v>11284</v>
      </c>
      <c r="L2616" t="s">
        <v>11468</v>
      </c>
      <c r="M2616" t="s">
        <v>1527</v>
      </c>
      <c r="N2616" t="s">
        <v>1528</v>
      </c>
      <c r="O2616" t="s">
        <v>37</v>
      </c>
      <c r="P2616" t="s">
        <v>11468</v>
      </c>
      <c r="Q2616" t="s">
        <v>38</v>
      </c>
      <c r="R2616" t="s">
        <v>1881</v>
      </c>
      <c r="S2616" t="s">
        <v>11367</v>
      </c>
      <c r="T2616" t="s">
        <v>37</v>
      </c>
      <c r="U2616" t="s">
        <v>37</v>
      </c>
      <c r="V2616" t="s">
        <v>11469</v>
      </c>
      <c r="W2616" t="s">
        <v>113</v>
      </c>
      <c r="X2616" t="s">
        <v>114</v>
      </c>
      <c r="Y2616" t="s">
        <v>11470</v>
      </c>
      <c r="Z2616" t="s">
        <v>11471</v>
      </c>
      <c r="AA2616" t="s">
        <v>44</v>
      </c>
      <c r="AB2616" t="s">
        <v>44</v>
      </c>
      <c r="AC2616" t="s">
        <v>117</v>
      </c>
      <c r="AD2616" t="s">
        <v>1532</v>
      </c>
      <c r="AE2616" t="s">
        <v>37</v>
      </c>
      <c r="AF2616" t="s">
        <v>37</v>
      </c>
      <c r="AG2616" t="s">
        <v>37</v>
      </c>
      <c r="AH2616" t="s">
        <v>37</v>
      </c>
      <c r="AI2616" t="s">
        <v>37</v>
      </c>
    </row>
    <row r="2617" spans="1:35" ht="16.850000000000001" customHeight="1">
      <c r="A2617" s="65" t="str">
        <f>IF(L2617="","",IF(COUNTIF(Wip!K:K,L2617)=0,IF(W2617="","KGB","KBB"),IF(AND(_xlfn.IFNA(VLOOKUP(L2617,Wip!K:M,3,0),"")="Y",Q2617="MTCAPPLYCONF"),"On Hold",IF(W2617="","KGB","KBB"))))</f>
        <v>KGB</v>
      </c>
      <c r="B2617" s="65" t="str">
        <f>IF(A2617="on hold", "on hold",
 IF(A2617="KGB", "Standard Shipment",
  IF(IFERROR(IFERROR(VLOOKUP(L2617, List!D:J, 7, 0), VLOOKUP(L2617&amp;"", List!D:J, 7, 0)), 0)=0,
   IF(IFERROR(IFERROR(VLOOKUP(L2617, 'CND List'!$A:$C, 3, 0), VLOOKUP(L2617&amp;"", 'CND List'!$A:$C, 3, 0)), 0)=0,
    IF(A2617="KBB", "-", ""),
    IFERROR(VLOOKUP(L2617, 'CND List'!$A:$C, 3, 0), VLOOKUP(L2617&amp;"", 'CND List'!$A:$C, 3, 0))
   ),
   IFERROR(VLOOKUP(L2617, List!D:J, 7, 0), VLOOKUP(L2617&amp;"", List!D:J, 7, 0))
  )
 )
)</f>
        <v>Standard Shipment</v>
      </c>
      <c r="C2617" s="66" t="str">
        <f t="shared" si="41"/>
        <v>Standard Shipment</v>
      </c>
      <c r="D2617" s="67" t="str">
        <f ca="1">IF(C2617="Local Scrap","Closed",IFERROR(IF(A2617="kgb","Closed",IF(MID(C2617,5,1)="Q","Closed",LOOKUP(TODAY()-W2617, {0,31,91,181,366}, {"0-30天","31-90天","91-180天","181-365天","365天以上"}))), LOOKUP(TODAY()-Z2617, {0,31,91,181,366}, {"0-30天","31-90天","91-180天","181-365天","365天以上"})))</f>
        <v>Closed</v>
      </c>
      <c r="E2617" s="67" t="str" cm="1">
        <f t="array" ref="E2617">IF(A2617&lt;&gt;"kbb", "", IF(IFERROR(VALUE(V2617), 0)=MAX(INDEX(($A$2:$A$4929="kbb")*($L$2:$L$4929=L2617)*IFERROR(VALUE($V$2:$V$4929), 0), 0)), "最新", "歷史重複"))</f>
        <v/>
      </c>
      <c r="F2617" t="s">
        <v>11282</v>
      </c>
      <c r="G2617" t="s">
        <v>29</v>
      </c>
      <c r="H2617" t="s">
        <v>30</v>
      </c>
      <c r="I2617" t="s">
        <v>6154</v>
      </c>
      <c r="J2617" t="s">
        <v>11283</v>
      </c>
      <c r="K2617" t="s">
        <v>11284</v>
      </c>
      <c r="L2617" t="s">
        <v>11472</v>
      </c>
      <c r="M2617" t="s">
        <v>3254</v>
      </c>
      <c r="N2617" t="s">
        <v>3255</v>
      </c>
      <c r="O2617" t="s">
        <v>37</v>
      </c>
      <c r="P2617" t="s">
        <v>11473</v>
      </c>
      <c r="Q2617" t="s">
        <v>38</v>
      </c>
      <c r="R2617" t="s">
        <v>1881</v>
      </c>
      <c r="S2617" t="s">
        <v>11367</v>
      </c>
      <c r="T2617" t="s">
        <v>11474</v>
      </c>
      <c r="U2617" t="s">
        <v>11332</v>
      </c>
      <c r="V2617" t="s">
        <v>11332</v>
      </c>
      <c r="W2617" t="s">
        <v>37</v>
      </c>
      <c r="X2617" t="s">
        <v>37</v>
      </c>
      <c r="Y2617" t="s">
        <v>37</v>
      </c>
      <c r="Z2617" t="s">
        <v>11475</v>
      </c>
      <c r="AA2617" t="s">
        <v>44</v>
      </c>
      <c r="AB2617" t="s">
        <v>44</v>
      </c>
      <c r="AC2617" t="s">
        <v>45</v>
      </c>
      <c r="AD2617" t="s">
        <v>1532</v>
      </c>
      <c r="AE2617" t="s">
        <v>10994</v>
      </c>
      <c r="AF2617" t="s">
        <v>2526</v>
      </c>
      <c r="AG2617">
        <v>622633</v>
      </c>
      <c r="AH2617">
        <v>6.3</v>
      </c>
      <c r="AI2617">
        <v>6.3</v>
      </c>
    </row>
    <row r="2618" spans="1:35" ht="16.850000000000001" customHeight="1">
      <c r="A2618" s="65" t="str">
        <f>IF(L2618="","",IF(COUNTIF(Wip!K:K,L2618)=0,IF(W2618="","KGB","KBB"),IF(AND(_xlfn.IFNA(VLOOKUP(L2618,Wip!K:M,3,0),"")="Y",Q2618="MTCAPPLYCONF"),"On Hold",IF(W2618="","KGB","KBB"))))</f>
        <v>KGB</v>
      </c>
      <c r="B2618" s="65" t="str">
        <f>IF(A2618="on hold", "on hold",
 IF(A2618="KGB", "Standard Shipment",
  IF(IFERROR(IFERROR(VLOOKUP(L2618, List!D:J, 7, 0), VLOOKUP(L2618&amp;"", List!D:J, 7, 0)), 0)=0,
   IF(IFERROR(IFERROR(VLOOKUP(L2618, 'CND List'!$A:$C, 3, 0), VLOOKUP(L2618&amp;"", 'CND List'!$A:$C, 3, 0)), 0)=0,
    IF(A2618="KBB", "-", ""),
    IFERROR(VLOOKUP(L2618, 'CND List'!$A:$C, 3, 0), VLOOKUP(L2618&amp;"", 'CND List'!$A:$C, 3, 0))
   ),
   IFERROR(VLOOKUP(L2618, List!D:J, 7, 0), VLOOKUP(L2618&amp;"", List!D:J, 7, 0))
  )
 )
)</f>
        <v>Standard Shipment</v>
      </c>
      <c r="C2618" s="66" t="str">
        <f t="shared" si="41"/>
        <v>Standard Shipment</v>
      </c>
      <c r="D2618" s="67" t="str">
        <f ca="1">IF(C2618="Local Scrap","Closed",IFERROR(IF(A2618="kgb","Closed",IF(MID(C2618,5,1)="Q","Closed",LOOKUP(TODAY()-W2618, {0,31,91,181,366}, {"0-30天","31-90天","91-180天","181-365天","365天以上"}))), LOOKUP(TODAY()-Z2618, {0,31,91,181,366}, {"0-30天","31-90天","91-180天","181-365天","365天以上"})))</f>
        <v>Closed</v>
      </c>
      <c r="E2618" s="67" t="str" cm="1">
        <f t="array" ref="E2618">IF(A2618&lt;&gt;"kbb", "", IF(IFERROR(VALUE(V2618), 0)=MAX(INDEX(($A$2:$A$4929="kbb")*($L$2:$L$4929=L2618)*IFERROR(VALUE($V$2:$V$4929), 0), 0)), "最新", "歷史重複"))</f>
        <v/>
      </c>
      <c r="F2618" t="s">
        <v>11282</v>
      </c>
      <c r="G2618" t="s">
        <v>29</v>
      </c>
      <c r="H2618" t="s">
        <v>30</v>
      </c>
      <c r="I2618" t="s">
        <v>6154</v>
      </c>
      <c r="J2618" t="s">
        <v>11283</v>
      </c>
      <c r="K2618" t="s">
        <v>11284</v>
      </c>
      <c r="L2618" t="s">
        <v>11476</v>
      </c>
      <c r="M2618" t="s">
        <v>2944</v>
      </c>
      <c r="N2618" t="s">
        <v>2945</v>
      </c>
      <c r="O2618" t="s">
        <v>37</v>
      </c>
      <c r="P2618" t="s">
        <v>11477</v>
      </c>
      <c r="Q2618" t="s">
        <v>38</v>
      </c>
      <c r="R2618" t="s">
        <v>1881</v>
      </c>
      <c r="S2618" t="s">
        <v>11367</v>
      </c>
      <c r="T2618" t="s">
        <v>11478</v>
      </c>
      <c r="U2618" t="s">
        <v>11342</v>
      </c>
      <c r="V2618" t="s">
        <v>11342</v>
      </c>
      <c r="W2618" t="s">
        <v>37</v>
      </c>
      <c r="X2618" t="s">
        <v>37</v>
      </c>
      <c r="Y2618" t="s">
        <v>37</v>
      </c>
      <c r="Z2618" t="s">
        <v>11479</v>
      </c>
      <c r="AA2618" t="s">
        <v>44</v>
      </c>
      <c r="AB2618" t="s">
        <v>44</v>
      </c>
      <c r="AC2618" t="s">
        <v>45</v>
      </c>
      <c r="AD2618" t="s">
        <v>1539</v>
      </c>
      <c r="AE2618" t="s">
        <v>11204</v>
      </c>
      <c r="AF2618" t="s">
        <v>2220</v>
      </c>
      <c r="AG2618">
        <v>622621</v>
      </c>
      <c r="AH2618">
        <v>5.2</v>
      </c>
      <c r="AI2618">
        <v>5.2</v>
      </c>
    </row>
    <row r="2619" spans="1:35" ht="16.850000000000001" customHeight="1">
      <c r="A2619" s="65" t="str">
        <f>IF(L2619="","",IF(COUNTIF(Wip!K:K,L2619)=0,IF(W2619="","KGB","KBB"),IF(AND(_xlfn.IFNA(VLOOKUP(L2619,Wip!K:M,3,0),"")="Y",Q2619="MTCAPPLYCONF"),"On Hold",IF(W2619="","KGB","KBB"))))</f>
        <v>KGB</v>
      </c>
      <c r="B2619" s="65" t="str">
        <f>IF(A2619="on hold", "on hold",
 IF(A2619="KGB", "Standard Shipment",
  IF(IFERROR(IFERROR(VLOOKUP(L2619, List!D:J, 7, 0), VLOOKUP(L2619&amp;"", List!D:J, 7, 0)), 0)=0,
   IF(IFERROR(IFERROR(VLOOKUP(L2619, 'CND List'!$A:$C, 3, 0), VLOOKUP(L2619&amp;"", 'CND List'!$A:$C, 3, 0)), 0)=0,
    IF(A2619="KBB", "-", ""),
    IFERROR(VLOOKUP(L2619, 'CND List'!$A:$C, 3, 0), VLOOKUP(L2619&amp;"", 'CND List'!$A:$C, 3, 0))
   ),
   IFERROR(VLOOKUP(L2619, List!D:J, 7, 0), VLOOKUP(L2619&amp;"", List!D:J, 7, 0))
  )
 )
)</f>
        <v>Standard Shipment</v>
      </c>
      <c r="C2619" s="66" t="str">
        <f t="shared" ref="C2619:C2682" si="42">IF(A2619="on hold", "on hold", IF(B2619="on hold", "wait for return customer", IF(B2619="CND Sceond Pass", "Standard Shipment", IF(AND(A2619="kgb", OR(B2619="-", B2619="", B2619="#N/A")), "Standard Shipment", IF(AND(A2619="kbb", OR(B2619="-", B2619="", B2619="#N/A")), "wait for return customer", IF(OR(B2619="Local Scrap", B2619="SBF to be notified", B2619="VRAM is pending RTV", B2619="BU未結案"), B2619, IF(OR(B2619="scrap結案", B2619="良品結案", LEFT(B2619,2)="sc", LEFT(B2619,2)="良品"), "CND結案", IF(ISNUMBER(B2619), YEAR(B2619) &amp; "Q" &amp; INT((MONTH(B2619)+2)/3), IF(ISERROR(DATEVALUE(TEXT(B2619,"yyyy/mm/dd"))), IF(ISNA(B2619), "#N/A", B2619), YEAR(DATEVALUE(TEXT(B2619,"yyyy/mm/dd"))) &amp; "Q" &amp; INT((MONTH(DATEVALUE(TEXT(B2619,"yyyy/mm/dd")))+2)/3))))))))))</f>
        <v>Standard Shipment</v>
      </c>
      <c r="D2619" s="67" t="str">
        <f ca="1">IF(C2619="Local Scrap","Closed",IFERROR(IF(A2619="kgb","Closed",IF(MID(C2619,5,1)="Q","Closed",LOOKUP(TODAY()-W2619, {0,31,91,181,366}, {"0-30天","31-90天","91-180天","181-365天","365天以上"}))), LOOKUP(TODAY()-Z2619, {0,31,91,181,366}, {"0-30天","31-90天","91-180天","181-365天","365天以上"})))</f>
        <v>Closed</v>
      </c>
      <c r="E2619" s="67" t="str" cm="1">
        <f t="array" ref="E2619">IF(A2619&lt;&gt;"kbb", "", IF(IFERROR(VALUE(V2619), 0)=MAX(INDEX(($A$2:$A$4929="kbb")*($L$2:$L$4929=L2619)*IFERROR(VALUE($V$2:$V$4929), 0), 0)), "最新", "歷史重複"))</f>
        <v/>
      </c>
      <c r="F2619" t="s">
        <v>11282</v>
      </c>
      <c r="G2619" t="s">
        <v>29</v>
      </c>
      <c r="H2619" t="s">
        <v>30</v>
      </c>
      <c r="I2619" t="s">
        <v>6154</v>
      </c>
      <c r="J2619" t="s">
        <v>11283</v>
      </c>
      <c r="K2619" t="s">
        <v>11284</v>
      </c>
      <c r="L2619" t="s">
        <v>11480</v>
      </c>
      <c r="M2619" t="s">
        <v>2944</v>
      </c>
      <c r="N2619" t="s">
        <v>2945</v>
      </c>
      <c r="O2619" t="s">
        <v>37</v>
      </c>
      <c r="P2619" t="s">
        <v>11481</v>
      </c>
      <c r="Q2619" t="s">
        <v>38</v>
      </c>
      <c r="R2619" t="s">
        <v>1881</v>
      </c>
      <c r="S2619" t="s">
        <v>11367</v>
      </c>
      <c r="T2619" t="s">
        <v>11482</v>
      </c>
      <c r="U2619" t="s">
        <v>11342</v>
      </c>
      <c r="V2619" t="s">
        <v>11342</v>
      </c>
      <c r="W2619" t="s">
        <v>37</v>
      </c>
      <c r="X2619" t="s">
        <v>37</v>
      </c>
      <c r="Y2619" t="s">
        <v>37</v>
      </c>
      <c r="Z2619" t="s">
        <v>11483</v>
      </c>
      <c r="AA2619" t="s">
        <v>44</v>
      </c>
      <c r="AB2619" t="s">
        <v>44</v>
      </c>
      <c r="AC2619" t="s">
        <v>45</v>
      </c>
      <c r="AD2619" t="s">
        <v>1539</v>
      </c>
      <c r="AE2619" t="s">
        <v>11204</v>
      </c>
      <c r="AF2619" t="s">
        <v>2220</v>
      </c>
      <c r="AG2619">
        <v>622621</v>
      </c>
      <c r="AH2619">
        <v>5.2</v>
      </c>
      <c r="AI2619">
        <v>5.2</v>
      </c>
    </row>
    <row r="2620" spans="1:35" ht="16.850000000000001" customHeight="1">
      <c r="A2620" s="65" t="str">
        <f>IF(L2620="","",IF(COUNTIF(Wip!K:K,L2620)=0,IF(W2620="","KGB","KBB"),IF(AND(_xlfn.IFNA(VLOOKUP(L2620,Wip!K:M,3,0),"")="Y",Q2620="MTCAPPLYCONF"),"On Hold",IF(W2620="","KGB","KBB"))))</f>
        <v>On Hold</v>
      </c>
      <c r="B2620" s="65" t="str">
        <f>IF(A2620="on hold", "on hold",
 IF(A2620="KGB", "Standard Shipment",
  IF(IFERROR(IFERROR(VLOOKUP(L2620, List!D:J, 7, 0), VLOOKUP(L2620&amp;"", List!D:J, 7, 0)), 0)=0,
   IF(IFERROR(IFERROR(VLOOKUP(L2620, 'CND List'!$A:$C, 3, 0), VLOOKUP(L2620&amp;"", 'CND List'!$A:$C, 3, 0)), 0)=0,
    IF(A2620="KBB", "-", ""),
    IFERROR(VLOOKUP(L2620, 'CND List'!$A:$C, 3, 0), VLOOKUP(L2620&amp;"", 'CND List'!$A:$C, 3, 0))
   ),
   IFERROR(VLOOKUP(L2620, List!D:J, 7, 0), VLOOKUP(L2620&amp;"", List!D:J, 7, 0))
  )
 )
)</f>
        <v>on hold</v>
      </c>
      <c r="C2620" s="66" t="str">
        <f t="shared" si="42"/>
        <v>on hold</v>
      </c>
      <c r="D2620" s="67" t="str">
        <f ca="1">IF(C2620="Local Scrap","Closed",IFERROR(IF(A2620="kgb","Closed",IF(MID(C2620,5,1)="Q","Closed",LOOKUP(TODAY()-W2620, {0,31,91,181,366}, {"0-30天","31-90天","91-180天","181-365天","365天以上"}))), LOOKUP(TODAY()-Z2620, {0,31,91,181,366}, {"0-30天","31-90天","91-180天","181-365天","365天以上"})))</f>
        <v>0-30天</v>
      </c>
      <c r="E2620" s="67" t="str" cm="1">
        <f t="array" ref="E2620">IF(A2620&lt;&gt;"kbb", "", IF(IFERROR(VALUE(V2620), 0)=MAX(INDEX(($A$2:$A$4929="kbb")*($L$2:$L$4929=L2620)*IFERROR(VALUE($V$2:$V$4929), 0), 0)), "最新", "歷史重複"))</f>
        <v/>
      </c>
      <c r="F2620" t="s">
        <v>11282</v>
      </c>
      <c r="G2620" t="s">
        <v>29</v>
      </c>
      <c r="H2620" t="s">
        <v>30</v>
      </c>
      <c r="I2620" t="s">
        <v>6154</v>
      </c>
      <c r="J2620" t="s">
        <v>11283</v>
      </c>
      <c r="K2620" t="s">
        <v>11284</v>
      </c>
      <c r="L2620" t="s">
        <v>11484</v>
      </c>
      <c r="M2620" t="s">
        <v>1390</v>
      </c>
      <c r="N2620" t="s">
        <v>1391</v>
      </c>
      <c r="O2620" t="s">
        <v>37</v>
      </c>
      <c r="P2620" t="s">
        <v>11484</v>
      </c>
      <c r="Q2620" t="s">
        <v>2309</v>
      </c>
      <c r="R2620" t="s">
        <v>1881</v>
      </c>
      <c r="S2620" t="s">
        <v>11367</v>
      </c>
      <c r="T2620" t="s">
        <v>37</v>
      </c>
      <c r="U2620" t="s">
        <v>37</v>
      </c>
      <c r="V2620" t="s">
        <v>37</v>
      </c>
      <c r="W2620" t="s">
        <v>37</v>
      </c>
      <c r="X2620" t="s">
        <v>37</v>
      </c>
      <c r="Y2620" t="s">
        <v>37</v>
      </c>
      <c r="Z2620" t="s">
        <v>11485</v>
      </c>
      <c r="AA2620" t="s">
        <v>44</v>
      </c>
      <c r="AB2620" t="s">
        <v>44</v>
      </c>
      <c r="AC2620" t="s">
        <v>45</v>
      </c>
      <c r="AD2620" t="s">
        <v>1302</v>
      </c>
      <c r="AE2620" t="s">
        <v>37</v>
      </c>
      <c r="AF2620" t="s">
        <v>37</v>
      </c>
      <c r="AG2620" t="s">
        <v>37</v>
      </c>
      <c r="AH2620" t="s">
        <v>37</v>
      </c>
      <c r="AI2620" t="s">
        <v>37</v>
      </c>
    </row>
    <row r="2621" spans="1:35" ht="16.850000000000001" customHeight="1">
      <c r="A2621" s="65" t="str">
        <f>IF(L2621="","",IF(COUNTIF(Wip!K:K,L2621)=0,IF(W2621="","KGB","KBB"),IF(AND(_xlfn.IFNA(VLOOKUP(L2621,Wip!K:M,3,0),"")="Y",Q2621="MTCAPPLYCONF"),"On Hold",IF(W2621="","KGB","KBB"))))</f>
        <v>KGB</v>
      </c>
      <c r="B2621" s="65" t="str">
        <f>IF(A2621="on hold", "on hold",
 IF(A2621="KGB", "Standard Shipment",
  IF(IFERROR(IFERROR(VLOOKUP(L2621, List!D:J, 7, 0), VLOOKUP(L2621&amp;"", List!D:J, 7, 0)), 0)=0,
   IF(IFERROR(IFERROR(VLOOKUP(L2621, 'CND List'!$A:$C, 3, 0), VLOOKUP(L2621&amp;"", 'CND List'!$A:$C, 3, 0)), 0)=0,
    IF(A2621="KBB", "-", ""),
    IFERROR(VLOOKUP(L2621, 'CND List'!$A:$C, 3, 0), VLOOKUP(L2621&amp;"", 'CND List'!$A:$C, 3, 0))
   ),
   IFERROR(VLOOKUP(L2621, List!D:J, 7, 0), VLOOKUP(L2621&amp;"", List!D:J, 7, 0))
  )
 )
)</f>
        <v>Standard Shipment</v>
      </c>
      <c r="C2621" s="66" t="str">
        <f t="shared" si="42"/>
        <v>Standard Shipment</v>
      </c>
      <c r="D2621" s="67" t="str">
        <f ca="1">IF(C2621="Local Scrap","Closed",IFERROR(IF(A2621="kgb","Closed",IF(MID(C2621,5,1)="Q","Closed",LOOKUP(TODAY()-W2621, {0,31,91,181,366}, {"0-30天","31-90天","91-180天","181-365天","365天以上"}))), LOOKUP(TODAY()-Z2621, {0,31,91,181,366}, {"0-30天","31-90天","91-180天","181-365天","365天以上"})))</f>
        <v>Closed</v>
      </c>
      <c r="E2621" s="67" t="str" cm="1">
        <f t="array" ref="E2621">IF(A2621&lt;&gt;"kbb", "", IF(IFERROR(VALUE(V2621), 0)=MAX(INDEX(($A$2:$A$4929="kbb")*($L$2:$L$4929=L2621)*IFERROR(VALUE($V$2:$V$4929), 0), 0)), "最新", "歷史重複"))</f>
        <v/>
      </c>
      <c r="F2621" t="s">
        <v>11282</v>
      </c>
      <c r="G2621" t="s">
        <v>29</v>
      </c>
      <c r="H2621" t="s">
        <v>30</v>
      </c>
      <c r="I2621" t="s">
        <v>6154</v>
      </c>
      <c r="J2621" t="s">
        <v>11283</v>
      </c>
      <c r="K2621" t="s">
        <v>11284</v>
      </c>
      <c r="L2621" t="s">
        <v>11486</v>
      </c>
      <c r="M2621" t="s">
        <v>3247</v>
      </c>
      <c r="N2621" t="s">
        <v>3248</v>
      </c>
      <c r="O2621" t="s">
        <v>37</v>
      </c>
      <c r="P2621" t="s">
        <v>11487</v>
      </c>
      <c r="Q2621" t="s">
        <v>38</v>
      </c>
      <c r="R2621" t="s">
        <v>1881</v>
      </c>
      <c r="S2621" t="s">
        <v>11367</v>
      </c>
      <c r="T2621" t="s">
        <v>11488</v>
      </c>
      <c r="U2621" t="s">
        <v>11332</v>
      </c>
      <c r="V2621" t="s">
        <v>11332</v>
      </c>
      <c r="W2621" t="s">
        <v>37</v>
      </c>
      <c r="X2621" t="s">
        <v>37</v>
      </c>
      <c r="Y2621" t="s">
        <v>37</v>
      </c>
      <c r="Z2621" t="s">
        <v>11489</v>
      </c>
      <c r="AA2621" t="s">
        <v>44</v>
      </c>
      <c r="AB2621" t="s">
        <v>44</v>
      </c>
      <c r="AC2621" t="s">
        <v>45</v>
      </c>
      <c r="AD2621" t="s">
        <v>1302</v>
      </c>
      <c r="AE2621" t="s">
        <v>10994</v>
      </c>
      <c r="AF2621" t="s">
        <v>4852</v>
      </c>
      <c r="AG2621">
        <v>622633</v>
      </c>
      <c r="AH2621">
        <v>4.4000000000000004</v>
      </c>
      <c r="AI2621">
        <v>4.4000000000000004</v>
      </c>
    </row>
    <row r="2622" spans="1:35" ht="16.850000000000001" customHeight="1">
      <c r="A2622" s="65" t="str">
        <f>IF(L2622="","",IF(COUNTIF(Wip!K:K,L2622)=0,IF(W2622="","KGB","KBB"),IF(AND(_xlfn.IFNA(VLOOKUP(L2622,Wip!K:M,3,0),"")="Y",Q2622="MTCAPPLYCONF"),"On Hold",IF(W2622="","KGB","KBB"))))</f>
        <v>KGB</v>
      </c>
      <c r="B2622" s="65" t="str">
        <f>IF(A2622="on hold", "on hold",
 IF(A2622="KGB", "Standard Shipment",
  IF(IFERROR(IFERROR(VLOOKUP(L2622, List!D:J, 7, 0), VLOOKUP(L2622&amp;"", List!D:J, 7, 0)), 0)=0,
   IF(IFERROR(IFERROR(VLOOKUP(L2622, 'CND List'!$A:$C, 3, 0), VLOOKUP(L2622&amp;"", 'CND List'!$A:$C, 3, 0)), 0)=0,
    IF(A2622="KBB", "-", ""),
    IFERROR(VLOOKUP(L2622, 'CND List'!$A:$C, 3, 0), VLOOKUP(L2622&amp;"", 'CND List'!$A:$C, 3, 0))
   ),
   IFERROR(VLOOKUP(L2622, List!D:J, 7, 0), VLOOKUP(L2622&amp;"", List!D:J, 7, 0))
  )
 )
)</f>
        <v>Standard Shipment</v>
      </c>
      <c r="C2622" s="66" t="str">
        <f t="shared" si="42"/>
        <v>Standard Shipment</v>
      </c>
      <c r="D2622" s="67" t="str">
        <f ca="1">IF(C2622="Local Scrap","Closed",IFERROR(IF(A2622="kgb","Closed",IF(MID(C2622,5,1)="Q","Closed",LOOKUP(TODAY()-W2622, {0,31,91,181,366}, {"0-30天","31-90天","91-180天","181-365天","365天以上"}))), LOOKUP(TODAY()-Z2622, {0,31,91,181,366}, {"0-30天","31-90天","91-180天","181-365天","365天以上"})))</f>
        <v>Closed</v>
      </c>
      <c r="E2622" s="67" t="str" cm="1">
        <f t="array" ref="E2622">IF(A2622&lt;&gt;"kbb", "", IF(IFERROR(VALUE(V2622), 0)=MAX(INDEX(($A$2:$A$4929="kbb")*($L$2:$L$4929=L2622)*IFERROR(VALUE($V$2:$V$4929), 0), 0)), "最新", "歷史重複"))</f>
        <v/>
      </c>
      <c r="F2622" t="s">
        <v>11282</v>
      </c>
      <c r="G2622" t="s">
        <v>29</v>
      </c>
      <c r="H2622" t="s">
        <v>30</v>
      </c>
      <c r="I2622" t="s">
        <v>6154</v>
      </c>
      <c r="J2622" t="s">
        <v>11283</v>
      </c>
      <c r="K2622" t="s">
        <v>11284</v>
      </c>
      <c r="L2622" t="s">
        <v>11490</v>
      </c>
      <c r="M2622" t="s">
        <v>9438</v>
      </c>
      <c r="N2622" t="s">
        <v>1391</v>
      </c>
      <c r="O2622" t="s">
        <v>37</v>
      </c>
      <c r="P2622" t="s">
        <v>11491</v>
      </c>
      <c r="Q2622" t="s">
        <v>38</v>
      </c>
      <c r="R2622" t="s">
        <v>1881</v>
      </c>
      <c r="S2622" t="s">
        <v>11367</v>
      </c>
      <c r="T2622" t="s">
        <v>11492</v>
      </c>
      <c r="U2622" t="s">
        <v>11342</v>
      </c>
      <c r="V2622" t="s">
        <v>11342</v>
      </c>
      <c r="W2622" t="s">
        <v>37</v>
      </c>
      <c r="X2622" t="s">
        <v>37</v>
      </c>
      <c r="Y2622" t="s">
        <v>37</v>
      </c>
      <c r="Z2622" t="s">
        <v>11493</v>
      </c>
      <c r="AA2622" t="s">
        <v>44</v>
      </c>
      <c r="AB2622" t="s">
        <v>44</v>
      </c>
      <c r="AC2622" t="s">
        <v>45</v>
      </c>
      <c r="AD2622" t="s">
        <v>1302</v>
      </c>
      <c r="AE2622" t="s">
        <v>11204</v>
      </c>
      <c r="AF2622" t="s">
        <v>1730</v>
      </c>
      <c r="AG2622">
        <v>622621</v>
      </c>
      <c r="AH2622">
        <v>5.5</v>
      </c>
      <c r="AI2622">
        <v>5.5</v>
      </c>
    </row>
    <row r="2623" spans="1:35" ht="16.850000000000001" customHeight="1">
      <c r="A2623" s="65" t="str">
        <f>IF(L2623="","",IF(COUNTIF(Wip!K:K,L2623)=0,IF(W2623="","KGB","KBB"),IF(AND(_xlfn.IFNA(VLOOKUP(L2623,Wip!K:M,3,0),"")="Y",Q2623="MTCAPPLYCONF"),"On Hold",IF(W2623="","KGB","KBB"))))</f>
        <v>KGB</v>
      </c>
      <c r="B2623" s="65" t="str">
        <f>IF(A2623="on hold", "on hold",
 IF(A2623="KGB", "Standard Shipment",
  IF(IFERROR(IFERROR(VLOOKUP(L2623, List!D:J, 7, 0), VLOOKUP(L2623&amp;"", List!D:J, 7, 0)), 0)=0,
   IF(IFERROR(IFERROR(VLOOKUP(L2623, 'CND List'!$A:$C, 3, 0), VLOOKUP(L2623&amp;"", 'CND List'!$A:$C, 3, 0)), 0)=0,
    IF(A2623="KBB", "-", ""),
    IFERROR(VLOOKUP(L2623, 'CND List'!$A:$C, 3, 0), VLOOKUP(L2623&amp;"", 'CND List'!$A:$C, 3, 0))
   ),
   IFERROR(VLOOKUP(L2623, List!D:J, 7, 0), VLOOKUP(L2623&amp;"", List!D:J, 7, 0))
  )
 )
)</f>
        <v>Standard Shipment</v>
      </c>
      <c r="C2623" s="66" t="str">
        <f t="shared" si="42"/>
        <v>Standard Shipment</v>
      </c>
      <c r="D2623" s="67" t="str">
        <f ca="1">IF(C2623="Local Scrap","Closed",IFERROR(IF(A2623="kgb","Closed",IF(MID(C2623,5,1)="Q","Closed",LOOKUP(TODAY()-W2623, {0,31,91,181,366}, {"0-30天","31-90天","91-180天","181-365天","365天以上"}))), LOOKUP(TODAY()-Z2623, {0,31,91,181,366}, {"0-30天","31-90天","91-180天","181-365天","365天以上"})))</f>
        <v>Closed</v>
      </c>
      <c r="E2623" s="67" t="str" cm="1">
        <f t="array" ref="E2623">IF(A2623&lt;&gt;"kbb", "", IF(IFERROR(VALUE(V2623), 0)=MAX(INDEX(($A$2:$A$4929="kbb")*($L$2:$L$4929=L2623)*IFERROR(VALUE($V$2:$V$4929), 0), 0)), "最新", "歷史重複"))</f>
        <v/>
      </c>
      <c r="F2623" t="s">
        <v>11282</v>
      </c>
      <c r="G2623" t="s">
        <v>29</v>
      </c>
      <c r="H2623" t="s">
        <v>30</v>
      </c>
      <c r="I2623" t="s">
        <v>6154</v>
      </c>
      <c r="J2623" t="s">
        <v>11283</v>
      </c>
      <c r="K2623" t="s">
        <v>11284</v>
      </c>
      <c r="L2623" t="s">
        <v>11494</v>
      </c>
      <c r="M2623" t="s">
        <v>6114</v>
      </c>
      <c r="N2623" t="s">
        <v>2450</v>
      </c>
      <c r="O2623" t="s">
        <v>37</v>
      </c>
      <c r="P2623" t="s">
        <v>11495</v>
      </c>
      <c r="Q2623" t="s">
        <v>38</v>
      </c>
      <c r="R2623" t="s">
        <v>1881</v>
      </c>
      <c r="S2623" t="s">
        <v>11367</v>
      </c>
      <c r="T2623" t="s">
        <v>11496</v>
      </c>
      <c r="U2623" t="s">
        <v>11332</v>
      </c>
      <c r="V2623" t="s">
        <v>11332</v>
      </c>
      <c r="W2623" t="s">
        <v>37</v>
      </c>
      <c r="X2623" t="s">
        <v>37</v>
      </c>
      <c r="Y2623" t="s">
        <v>37</v>
      </c>
      <c r="Z2623" t="s">
        <v>11497</v>
      </c>
      <c r="AA2623" t="s">
        <v>44</v>
      </c>
      <c r="AB2623" t="s">
        <v>44</v>
      </c>
      <c r="AC2623" t="s">
        <v>45</v>
      </c>
      <c r="AD2623" t="s">
        <v>1302</v>
      </c>
      <c r="AE2623" t="s">
        <v>11087</v>
      </c>
      <c r="AF2623" t="s">
        <v>2317</v>
      </c>
      <c r="AG2623">
        <v>622633</v>
      </c>
      <c r="AH2623">
        <v>6.5</v>
      </c>
      <c r="AI2623">
        <v>6.5</v>
      </c>
    </row>
    <row r="2624" spans="1:35" ht="16.850000000000001" customHeight="1">
      <c r="A2624" s="65" t="str">
        <f>IF(L2624="","",IF(COUNTIF(Wip!K:K,L2624)=0,IF(W2624="","KGB","KBB"),IF(AND(_xlfn.IFNA(VLOOKUP(L2624,Wip!K:M,3,0),"")="Y",Q2624="MTCAPPLYCONF"),"On Hold",IF(W2624="","KGB","KBB"))))</f>
        <v>KGB</v>
      </c>
      <c r="B2624" s="65" t="str">
        <f>IF(A2624="on hold", "on hold",
 IF(A2624="KGB", "Standard Shipment",
  IF(IFERROR(IFERROR(VLOOKUP(L2624, List!D:J, 7, 0), VLOOKUP(L2624&amp;"", List!D:J, 7, 0)), 0)=0,
   IF(IFERROR(IFERROR(VLOOKUP(L2624, 'CND List'!$A:$C, 3, 0), VLOOKUP(L2624&amp;"", 'CND List'!$A:$C, 3, 0)), 0)=0,
    IF(A2624="KBB", "-", ""),
    IFERROR(VLOOKUP(L2624, 'CND List'!$A:$C, 3, 0), VLOOKUP(L2624&amp;"", 'CND List'!$A:$C, 3, 0))
   ),
   IFERROR(VLOOKUP(L2624, List!D:J, 7, 0), VLOOKUP(L2624&amp;"", List!D:J, 7, 0))
  )
 )
)</f>
        <v>Standard Shipment</v>
      </c>
      <c r="C2624" s="66" t="str">
        <f t="shared" si="42"/>
        <v>Standard Shipment</v>
      </c>
      <c r="D2624" s="67" t="str">
        <f ca="1">IF(C2624="Local Scrap","Closed",IFERROR(IF(A2624="kgb","Closed",IF(MID(C2624,5,1)="Q","Closed",LOOKUP(TODAY()-W2624, {0,31,91,181,366}, {"0-30天","31-90天","91-180天","181-365天","365天以上"}))), LOOKUP(TODAY()-Z2624, {0,31,91,181,366}, {"0-30天","31-90天","91-180天","181-365天","365天以上"})))</f>
        <v>Closed</v>
      </c>
      <c r="E2624" s="67" t="str" cm="1">
        <f t="array" ref="E2624">IF(A2624&lt;&gt;"kbb", "", IF(IFERROR(VALUE(V2624), 0)=MAX(INDEX(($A$2:$A$4929="kbb")*($L$2:$L$4929=L2624)*IFERROR(VALUE($V$2:$V$4929), 0), 0)), "最新", "歷史重複"))</f>
        <v/>
      </c>
      <c r="F2624" t="s">
        <v>11282</v>
      </c>
      <c r="G2624" t="s">
        <v>29</v>
      </c>
      <c r="H2624" t="s">
        <v>30</v>
      </c>
      <c r="I2624" t="s">
        <v>6154</v>
      </c>
      <c r="J2624" t="s">
        <v>11283</v>
      </c>
      <c r="K2624" t="s">
        <v>11284</v>
      </c>
      <c r="L2624" t="s">
        <v>11498</v>
      </c>
      <c r="M2624" t="s">
        <v>1390</v>
      </c>
      <c r="N2624" t="s">
        <v>1391</v>
      </c>
      <c r="O2624" t="s">
        <v>37</v>
      </c>
      <c r="P2624" t="s">
        <v>11499</v>
      </c>
      <c r="Q2624" t="s">
        <v>38</v>
      </c>
      <c r="R2624" t="s">
        <v>1881</v>
      </c>
      <c r="S2624" t="s">
        <v>11367</v>
      </c>
      <c r="T2624" t="s">
        <v>11500</v>
      </c>
      <c r="U2624" t="s">
        <v>11342</v>
      </c>
      <c r="V2624" t="s">
        <v>11342</v>
      </c>
      <c r="W2624" t="s">
        <v>37</v>
      </c>
      <c r="X2624" t="s">
        <v>37</v>
      </c>
      <c r="Y2624" t="s">
        <v>37</v>
      </c>
      <c r="Z2624" t="s">
        <v>11501</v>
      </c>
      <c r="AA2624" t="s">
        <v>44</v>
      </c>
      <c r="AB2624" t="s">
        <v>44</v>
      </c>
      <c r="AC2624" t="s">
        <v>45</v>
      </c>
      <c r="AD2624" t="s">
        <v>1302</v>
      </c>
      <c r="AE2624" t="s">
        <v>11204</v>
      </c>
      <c r="AF2624" t="s">
        <v>48</v>
      </c>
      <c r="AG2624">
        <v>622621</v>
      </c>
      <c r="AH2624">
        <v>5.5</v>
      </c>
      <c r="AI2624">
        <v>5.5</v>
      </c>
    </row>
    <row r="2625" spans="1:35" ht="16.850000000000001" customHeight="1">
      <c r="A2625" s="65" t="str">
        <f>IF(L2625="","",IF(COUNTIF(Wip!K:K,L2625)=0,IF(W2625="","KGB","KBB"),IF(AND(_xlfn.IFNA(VLOOKUP(L2625,Wip!K:M,3,0),"")="Y",Q2625="MTCAPPLYCONF"),"On Hold",IF(W2625="","KGB","KBB"))))</f>
        <v>KGB</v>
      </c>
      <c r="B2625" s="65" t="str">
        <f>IF(A2625="on hold", "on hold",
 IF(A2625="KGB", "Standard Shipment",
  IF(IFERROR(IFERROR(VLOOKUP(L2625, List!D:J, 7, 0), VLOOKUP(L2625&amp;"", List!D:J, 7, 0)), 0)=0,
   IF(IFERROR(IFERROR(VLOOKUP(L2625, 'CND List'!$A:$C, 3, 0), VLOOKUP(L2625&amp;"", 'CND List'!$A:$C, 3, 0)), 0)=0,
    IF(A2625="KBB", "-", ""),
    IFERROR(VLOOKUP(L2625, 'CND List'!$A:$C, 3, 0), VLOOKUP(L2625&amp;"", 'CND List'!$A:$C, 3, 0))
   ),
   IFERROR(VLOOKUP(L2625, List!D:J, 7, 0), VLOOKUP(L2625&amp;"", List!D:J, 7, 0))
  )
 )
)</f>
        <v>Standard Shipment</v>
      </c>
      <c r="C2625" s="66" t="str">
        <f t="shared" si="42"/>
        <v>Standard Shipment</v>
      </c>
      <c r="D2625" s="67" t="str">
        <f ca="1">IF(C2625="Local Scrap","Closed",IFERROR(IF(A2625="kgb","Closed",IF(MID(C2625,5,1)="Q","Closed",LOOKUP(TODAY()-W2625, {0,31,91,181,366}, {"0-30天","31-90天","91-180天","181-365天","365天以上"}))), LOOKUP(TODAY()-Z2625, {0,31,91,181,366}, {"0-30天","31-90天","91-180天","181-365天","365天以上"})))</f>
        <v>Closed</v>
      </c>
      <c r="E2625" s="67" t="str" cm="1">
        <f t="array" ref="E2625">IF(A2625&lt;&gt;"kbb", "", IF(IFERROR(VALUE(V2625), 0)=MAX(INDEX(($A$2:$A$4929="kbb")*($L$2:$L$4929=L2625)*IFERROR(VALUE($V$2:$V$4929), 0), 0)), "最新", "歷史重複"))</f>
        <v/>
      </c>
      <c r="F2625" t="s">
        <v>11282</v>
      </c>
      <c r="G2625" t="s">
        <v>29</v>
      </c>
      <c r="H2625" t="s">
        <v>30</v>
      </c>
      <c r="I2625" t="s">
        <v>6154</v>
      </c>
      <c r="J2625" t="s">
        <v>11283</v>
      </c>
      <c r="K2625" t="s">
        <v>11284</v>
      </c>
      <c r="L2625" t="s">
        <v>11502</v>
      </c>
      <c r="M2625" t="s">
        <v>4205</v>
      </c>
      <c r="N2625" t="s">
        <v>1858</v>
      </c>
      <c r="O2625" t="s">
        <v>37</v>
      </c>
      <c r="P2625" t="s">
        <v>11503</v>
      </c>
      <c r="Q2625" t="s">
        <v>38</v>
      </c>
      <c r="R2625" t="s">
        <v>1881</v>
      </c>
      <c r="S2625" t="s">
        <v>11367</v>
      </c>
      <c r="T2625" t="s">
        <v>11504</v>
      </c>
      <c r="U2625" t="s">
        <v>11342</v>
      </c>
      <c r="V2625" t="s">
        <v>11342</v>
      </c>
      <c r="W2625" t="s">
        <v>37</v>
      </c>
      <c r="X2625" t="s">
        <v>37</v>
      </c>
      <c r="Y2625" t="s">
        <v>37</v>
      </c>
      <c r="Z2625" t="s">
        <v>11505</v>
      </c>
      <c r="AA2625" t="s">
        <v>44</v>
      </c>
      <c r="AB2625" t="s">
        <v>44</v>
      </c>
      <c r="AC2625" t="s">
        <v>45</v>
      </c>
      <c r="AD2625" t="s">
        <v>1302</v>
      </c>
      <c r="AE2625" t="s">
        <v>11204</v>
      </c>
      <c r="AF2625" t="s">
        <v>1730</v>
      </c>
      <c r="AG2625">
        <v>622621</v>
      </c>
      <c r="AH2625">
        <v>5.5</v>
      </c>
      <c r="AI2625">
        <v>5.5</v>
      </c>
    </row>
    <row r="2626" spans="1:35" ht="16.850000000000001" customHeight="1">
      <c r="A2626" s="65" t="str">
        <f>IF(L2626="","",IF(COUNTIF(Wip!K:K,L2626)=0,IF(W2626="","KGB","KBB"),IF(AND(_xlfn.IFNA(VLOOKUP(L2626,Wip!K:M,3,0),"")="Y",Q2626="MTCAPPLYCONF"),"On Hold",IF(W2626="","KGB","KBB"))))</f>
        <v>KGB</v>
      </c>
      <c r="B2626" s="65" t="str">
        <f>IF(A2626="on hold", "on hold",
 IF(A2626="KGB", "Standard Shipment",
  IF(IFERROR(IFERROR(VLOOKUP(L2626, List!D:J, 7, 0), VLOOKUP(L2626&amp;"", List!D:J, 7, 0)), 0)=0,
   IF(IFERROR(IFERROR(VLOOKUP(L2626, 'CND List'!$A:$C, 3, 0), VLOOKUP(L2626&amp;"", 'CND List'!$A:$C, 3, 0)), 0)=0,
    IF(A2626="KBB", "-", ""),
    IFERROR(VLOOKUP(L2626, 'CND List'!$A:$C, 3, 0), VLOOKUP(L2626&amp;"", 'CND List'!$A:$C, 3, 0))
   ),
   IFERROR(VLOOKUP(L2626, List!D:J, 7, 0), VLOOKUP(L2626&amp;"", List!D:J, 7, 0))
  )
 )
)</f>
        <v>Standard Shipment</v>
      </c>
      <c r="C2626" s="66" t="str">
        <f t="shared" si="42"/>
        <v>Standard Shipment</v>
      </c>
      <c r="D2626" s="67" t="str">
        <f ca="1">IF(C2626="Local Scrap","Closed",IFERROR(IF(A2626="kgb","Closed",IF(MID(C2626,5,1)="Q","Closed",LOOKUP(TODAY()-W2626, {0,31,91,181,366}, {"0-30天","31-90天","91-180天","181-365天","365天以上"}))), LOOKUP(TODAY()-Z2626, {0,31,91,181,366}, {"0-30天","31-90天","91-180天","181-365天","365天以上"})))</f>
        <v>Closed</v>
      </c>
      <c r="E2626" s="67" t="str" cm="1">
        <f t="array" ref="E2626">IF(A2626&lt;&gt;"kbb", "", IF(IFERROR(VALUE(V2626), 0)=MAX(INDEX(($A$2:$A$4929="kbb")*($L$2:$L$4929=L2626)*IFERROR(VALUE($V$2:$V$4929), 0), 0)), "最新", "歷史重複"))</f>
        <v/>
      </c>
      <c r="F2626" t="s">
        <v>11282</v>
      </c>
      <c r="G2626" t="s">
        <v>29</v>
      </c>
      <c r="H2626" t="s">
        <v>30</v>
      </c>
      <c r="I2626" t="s">
        <v>6154</v>
      </c>
      <c r="J2626" t="s">
        <v>11283</v>
      </c>
      <c r="K2626" t="s">
        <v>11284</v>
      </c>
      <c r="L2626" t="s">
        <v>11506</v>
      </c>
      <c r="M2626" t="s">
        <v>10101</v>
      </c>
      <c r="N2626" t="s">
        <v>5877</v>
      </c>
      <c r="O2626" t="s">
        <v>37</v>
      </c>
      <c r="P2626" t="s">
        <v>11506</v>
      </c>
      <c r="Q2626" t="s">
        <v>38</v>
      </c>
      <c r="R2626" t="s">
        <v>1881</v>
      </c>
      <c r="S2626" t="s">
        <v>11404</v>
      </c>
      <c r="T2626" t="s">
        <v>11507</v>
      </c>
      <c r="U2626" t="s">
        <v>11342</v>
      </c>
      <c r="V2626" t="s">
        <v>11342</v>
      </c>
      <c r="W2626" t="s">
        <v>37</v>
      </c>
      <c r="X2626" t="s">
        <v>37</v>
      </c>
      <c r="Y2626" t="s">
        <v>37</v>
      </c>
      <c r="Z2626" t="s">
        <v>11508</v>
      </c>
      <c r="AA2626" t="s">
        <v>44</v>
      </c>
      <c r="AB2626" t="s">
        <v>44</v>
      </c>
      <c r="AC2626" t="s">
        <v>45</v>
      </c>
      <c r="AD2626" t="s">
        <v>1539</v>
      </c>
      <c r="AE2626" t="s">
        <v>11204</v>
      </c>
      <c r="AF2626" t="s">
        <v>2122</v>
      </c>
      <c r="AG2626">
        <v>622621</v>
      </c>
      <c r="AH2626">
        <v>5.0999999999999996</v>
      </c>
      <c r="AI2626">
        <v>5.0999999999999996</v>
      </c>
    </row>
    <row r="2627" spans="1:35" ht="16.850000000000001" customHeight="1">
      <c r="A2627" s="65" t="str">
        <f>IF(L2627="","",IF(COUNTIF(Wip!K:K,L2627)=0,IF(W2627="","KGB","KBB"),IF(AND(_xlfn.IFNA(VLOOKUP(L2627,Wip!K:M,3,0),"")="Y",Q2627="MTCAPPLYCONF"),"On Hold",IF(W2627="","KGB","KBB"))))</f>
        <v>On Hold</v>
      </c>
      <c r="B2627" s="65" t="str">
        <f>IF(A2627="on hold", "on hold",
 IF(A2627="KGB", "Standard Shipment",
  IF(IFERROR(IFERROR(VLOOKUP(L2627, List!D:J, 7, 0), VLOOKUP(L2627&amp;"", List!D:J, 7, 0)), 0)=0,
   IF(IFERROR(IFERROR(VLOOKUP(L2627, 'CND List'!$A:$C, 3, 0), VLOOKUP(L2627&amp;"", 'CND List'!$A:$C, 3, 0)), 0)=0,
    IF(A2627="KBB", "-", ""),
    IFERROR(VLOOKUP(L2627, 'CND List'!$A:$C, 3, 0), VLOOKUP(L2627&amp;"", 'CND List'!$A:$C, 3, 0))
   ),
   IFERROR(VLOOKUP(L2627, List!D:J, 7, 0), VLOOKUP(L2627&amp;"", List!D:J, 7, 0))
  )
 )
)</f>
        <v>on hold</v>
      </c>
      <c r="C2627" s="66" t="str">
        <f t="shared" si="42"/>
        <v>on hold</v>
      </c>
      <c r="D2627" s="67" t="str">
        <f ca="1">IF(C2627="Local Scrap","Closed",IFERROR(IF(A2627="kgb","Closed",IF(MID(C2627,5,1)="Q","Closed",LOOKUP(TODAY()-W2627, {0,31,91,181,366}, {"0-30天","31-90天","91-180天","181-365天","365天以上"}))), LOOKUP(TODAY()-Z2627, {0,31,91,181,366}, {"0-30天","31-90天","91-180天","181-365天","365天以上"})))</f>
        <v>0-30天</v>
      </c>
      <c r="E2627" s="67" t="str" cm="1">
        <f t="array" ref="E2627">IF(A2627&lt;&gt;"kbb", "", IF(IFERROR(VALUE(V2627), 0)=MAX(INDEX(($A$2:$A$4929="kbb")*($L$2:$L$4929=L2627)*IFERROR(VALUE($V$2:$V$4929), 0), 0)), "最新", "歷史重複"))</f>
        <v/>
      </c>
      <c r="F2627" t="s">
        <v>11509</v>
      </c>
      <c r="G2627" t="s">
        <v>29</v>
      </c>
      <c r="H2627" t="s">
        <v>30</v>
      </c>
      <c r="I2627" t="s">
        <v>6154</v>
      </c>
      <c r="J2627" t="s">
        <v>11510</v>
      </c>
      <c r="K2627" t="s">
        <v>11511</v>
      </c>
      <c r="L2627" t="s">
        <v>11512</v>
      </c>
      <c r="M2627" t="s">
        <v>1491</v>
      </c>
      <c r="N2627" t="s">
        <v>1283</v>
      </c>
      <c r="O2627" t="s">
        <v>37</v>
      </c>
      <c r="P2627" t="s">
        <v>11512</v>
      </c>
      <c r="Q2627" t="s">
        <v>2309</v>
      </c>
      <c r="R2627" t="s">
        <v>1881</v>
      </c>
      <c r="S2627" t="s">
        <v>11513</v>
      </c>
      <c r="T2627" t="s">
        <v>37</v>
      </c>
      <c r="U2627" t="s">
        <v>37</v>
      </c>
      <c r="V2627" t="s">
        <v>37</v>
      </c>
      <c r="W2627" t="s">
        <v>37</v>
      </c>
      <c r="X2627" t="s">
        <v>37</v>
      </c>
      <c r="Y2627" t="s">
        <v>37</v>
      </c>
      <c r="Z2627" t="s">
        <v>11514</v>
      </c>
      <c r="AA2627" t="s">
        <v>44</v>
      </c>
      <c r="AB2627" t="s">
        <v>44</v>
      </c>
      <c r="AC2627" t="s">
        <v>45</v>
      </c>
      <c r="AD2627" t="s">
        <v>1288</v>
      </c>
      <c r="AE2627" t="s">
        <v>37</v>
      </c>
      <c r="AF2627" t="s">
        <v>37</v>
      </c>
      <c r="AG2627" t="s">
        <v>37</v>
      </c>
      <c r="AH2627" t="s">
        <v>37</v>
      </c>
      <c r="AI2627" t="s">
        <v>37</v>
      </c>
    </row>
    <row r="2628" spans="1:35" ht="16.850000000000001" customHeight="1">
      <c r="A2628" s="65" t="str">
        <f>IF(L2628="","",IF(COUNTIF(Wip!K:K,L2628)=0,IF(W2628="","KGB","KBB"),IF(AND(_xlfn.IFNA(VLOOKUP(L2628,Wip!K:M,3,0),"")="Y",Q2628="MTCAPPLYCONF"),"On Hold",IF(W2628="","KGB","KBB"))))</f>
        <v>KBB</v>
      </c>
      <c r="B2628" s="65" t="str">
        <f>IF(A2628="on hold", "on hold",
 IF(A2628="KGB", "Standard Shipment",
  IF(IFERROR(IFERROR(VLOOKUP(L2628, List!D:J, 7, 0), VLOOKUP(L2628&amp;"", List!D:J, 7, 0)), 0)=0,
   IF(IFERROR(IFERROR(VLOOKUP(L2628, 'CND List'!$A:$C, 3, 0), VLOOKUP(L2628&amp;"", 'CND List'!$A:$C, 3, 0)), 0)=0,
    IF(A2628="KBB", "-", ""),
    IFERROR(VLOOKUP(L2628, 'CND List'!$A:$C, 3, 0), VLOOKUP(L2628&amp;"", 'CND List'!$A:$C, 3, 0))
   ),
   IFERROR(VLOOKUP(L2628, List!D:J, 7, 0), VLOOKUP(L2628&amp;"", List!D:J, 7, 0))
  )
 )
)</f>
        <v>-</v>
      </c>
      <c r="C2628" s="66" t="str">
        <f t="shared" si="42"/>
        <v>wait for return customer</v>
      </c>
      <c r="D2628" s="67" t="str">
        <f ca="1">IF(C2628="Local Scrap","Closed",IFERROR(IF(A2628="kgb","Closed",IF(MID(C2628,5,1)="Q","Closed",LOOKUP(TODAY()-W2628, {0,31,91,181,366}, {"0-30天","31-90天","91-180天","181-365天","365天以上"}))), LOOKUP(TODAY()-Z2628, {0,31,91,181,366}, {"0-30天","31-90天","91-180天","181-365天","365天以上"})))</f>
        <v>0-30天</v>
      </c>
      <c r="E2628" s="67" t="str" cm="1">
        <f t="array" ref="E2628">IF(A2628&lt;&gt;"kbb", "", IF(IFERROR(VALUE(V2628), 0)=MAX(INDEX(($A$2:$A$4929="kbb")*($L$2:$L$4929=L2628)*IFERROR(VALUE($V$2:$V$4929), 0), 0)), "最新", "歷史重複"))</f>
        <v>最新</v>
      </c>
      <c r="F2628" t="s">
        <v>11509</v>
      </c>
      <c r="G2628" t="s">
        <v>29</v>
      </c>
      <c r="H2628" t="s">
        <v>30</v>
      </c>
      <c r="I2628" t="s">
        <v>6154</v>
      </c>
      <c r="J2628" t="s">
        <v>11510</v>
      </c>
      <c r="K2628" t="s">
        <v>11511</v>
      </c>
      <c r="L2628" t="s">
        <v>11515</v>
      </c>
      <c r="M2628" t="s">
        <v>5573</v>
      </c>
      <c r="N2628" t="s">
        <v>1321</v>
      </c>
      <c r="O2628" t="s">
        <v>37</v>
      </c>
      <c r="P2628" t="s">
        <v>11515</v>
      </c>
      <c r="Q2628" t="s">
        <v>38</v>
      </c>
      <c r="R2628" t="s">
        <v>1881</v>
      </c>
      <c r="S2628" t="s">
        <v>11513</v>
      </c>
      <c r="T2628" t="s">
        <v>37</v>
      </c>
      <c r="U2628" t="s">
        <v>37</v>
      </c>
      <c r="V2628" t="s">
        <v>11516</v>
      </c>
      <c r="W2628" t="s">
        <v>2806</v>
      </c>
      <c r="X2628" t="s">
        <v>114</v>
      </c>
      <c r="Y2628" t="s">
        <v>11517</v>
      </c>
      <c r="Z2628" t="s">
        <v>11518</v>
      </c>
      <c r="AA2628" t="s">
        <v>44</v>
      </c>
      <c r="AB2628" t="s">
        <v>44</v>
      </c>
      <c r="AC2628" t="s">
        <v>117</v>
      </c>
      <c r="AD2628" t="s">
        <v>1288</v>
      </c>
      <c r="AE2628" t="s">
        <v>37</v>
      </c>
      <c r="AF2628" t="s">
        <v>37</v>
      </c>
      <c r="AG2628" t="s">
        <v>37</v>
      </c>
      <c r="AH2628" t="s">
        <v>37</v>
      </c>
      <c r="AI2628" t="s">
        <v>37</v>
      </c>
    </row>
    <row r="2629" spans="1:35" ht="16.850000000000001" customHeight="1">
      <c r="A2629" s="65" t="str">
        <f>IF(L2629="","",IF(COUNTIF(Wip!K:K,L2629)=0,IF(W2629="","KGB","KBB"),IF(AND(_xlfn.IFNA(VLOOKUP(L2629,Wip!K:M,3,0),"")="Y",Q2629="MTCAPPLYCONF"),"On Hold",IF(W2629="","KGB","KBB"))))</f>
        <v>KBB</v>
      </c>
      <c r="B2629" s="65" t="str">
        <f>IF(A2629="on hold", "on hold",
 IF(A2629="KGB", "Standard Shipment",
  IF(IFERROR(IFERROR(VLOOKUP(L2629, List!D:J, 7, 0), VLOOKUP(L2629&amp;"", List!D:J, 7, 0)), 0)=0,
   IF(IFERROR(IFERROR(VLOOKUP(L2629, 'CND List'!$A:$C, 3, 0), VLOOKUP(L2629&amp;"", 'CND List'!$A:$C, 3, 0)), 0)=0,
    IF(A2629="KBB", "-", ""),
    IFERROR(VLOOKUP(L2629, 'CND List'!$A:$C, 3, 0), VLOOKUP(L2629&amp;"", 'CND List'!$A:$C, 3, 0))
   ),
   IFERROR(VLOOKUP(L2629, List!D:J, 7, 0), VLOOKUP(L2629&amp;"", List!D:J, 7, 0))
  )
 )
)</f>
        <v>-</v>
      </c>
      <c r="C2629" s="66" t="str">
        <f t="shared" si="42"/>
        <v>wait for return customer</v>
      </c>
      <c r="D2629" s="67" t="str">
        <f ca="1">IF(C2629="Local Scrap","Closed",IFERROR(IF(A2629="kgb","Closed",IF(MID(C2629,5,1)="Q","Closed",LOOKUP(TODAY()-W2629, {0,31,91,181,366}, {"0-30天","31-90天","91-180天","181-365天","365天以上"}))), LOOKUP(TODAY()-Z2629, {0,31,91,181,366}, {"0-30天","31-90天","91-180天","181-365天","365天以上"})))</f>
        <v>0-30天</v>
      </c>
      <c r="E2629" s="67" t="str" cm="1">
        <f t="array" ref="E2629">IF(A2629&lt;&gt;"kbb", "", IF(IFERROR(VALUE(V2629), 0)=MAX(INDEX(($A$2:$A$4929="kbb")*($L$2:$L$4929=L2629)*IFERROR(VALUE($V$2:$V$4929), 0), 0)), "最新", "歷史重複"))</f>
        <v>最新</v>
      </c>
      <c r="F2629" t="s">
        <v>11509</v>
      </c>
      <c r="G2629" t="s">
        <v>29</v>
      </c>
      <c r="H2629" t="s">
        <v>30</v>
      </c>
      <c r="I2629" t="s">
        <v>6154</v>
      </c>
      <c r="J2629" t="s">
        <v>11510</v>
      </c>
      <c r="K2629" t="s">
        <v>11511</v>
      </c>
      <c r="L2629" t="s">
        <v>11519</v>
      </c>
      <c r="M2629" t="s">
        <v>1491</v>
      </c>
      <c r="N2629" t="s">
        <v>1283</v>
      </c>
      <c r="O2629" t="s">
        <v>37</v>
      </c>
      <c r="P2629" t="s">
        <v>11519</v>
      </c>
      <c r="Q2629" t="s">
        <v>38</v>
      </c>
      <c r="R2629" t="s">
        <v>1881</v>
      </c>
      <c r="S2629" t="s">
        <v>11513</v>
      </c>
      <c r="T2629" t="s">
        <v>37</v>
      </c>
      <c r="U2629" t="s">
        <v>37</v>
      </c>
      <c r="V2629" t="s">
        <v>11520</v>
      </c>
      <c r="W2629" t="s">
        <v>1157</v>
      </c>
      <c r="X2629" t="s">
        <v>114</v>
      </c>
      <c r="Y2629" t="s">
        <v>11521</v>
      </c>
      <c r="Z2629" t="s">
        <v>11522</v>
      </c>
      <c r="AA2629" t="s">
        <v>44</v>
      </c>
      <c r="AB2629" t="s">
        <v>44</v>
      </c>
      <c r="AC2629" t="s">
        <v>117</v>
      </c>
      <c r="AD2629" t="s">
        <v>1288</v>
      </c>
      <c r="AE2629" t="s">
        <v>37</v>
      </c>
      <c r="AF2629" t="s">
        <v>37</v>
      </c>
      <c r="AG2629" t="s">
        <v>37</v>
      </c>
      <c r="AH2629" t="s">
        <v>37</v>
      </c>
      <c r="AI2629" t="s">
        <v>37</v>
      </c>
    </row>
    <row r="2630" spans="1:35" ht="16.850000000000001" customHeight="1">
      <c r="A2630" s="65" t="str">
        <f>IF(L2630="","",IF(COUNTIF(Wip!K:K,L2630)=0,IF(W2630="","KGB","KBB"),IF(AND(_xlfn.IFNA(VLOOKUP(L2630,Wip!K:M,3,0),"")="Y",Q2630="MTCAPPLYCONF"),"On Hold",IF(W2630="","KGB","KBB"))))</f>
        <v>On Hold</v>
      </c>
      <c r="B2630" s="65" t="str">
        <f>IF(A2630="on hold", "on hold",
 IF(A2630="KGB", "Standard Shipment",
  IF(IFERROR(IFERROR(VLOOKUP(L2630, List!D:J, 7, 0), VLOOKUP(L2630&amp;"", List!D:J, 7, 0)), 0)=0,
   IF(IFERROR(IFERROR(VLOOKUP(L2630, 'CND List'!$A:$C, 3, 0), VLOOKUP(L2630&amp;"", 'CND List'!$A:$C, 3, 0)), 0)=0,
    IF(A2630="KBB", "-", ""),
    IFERROR(VLOOKUP(L2630, 'CND List'!$A:$C, 3, 0), VLOOKUP(L2630&amp;"", 'CND List'!$A:$C, 3, 0))
   ),
   IFERROR(VLOOKUP(L2630, List!D:J, 7, 0), VLOOKUP(L2630&amp;"", List!D:J, 7, 0))
  )
 )
)</f>
        <v>on hold</v>
      </c>
      <c r="C2630" s="66" t="str">
        <f t="shared" si="42"/>
        <v>on hold</v>
      </c>
      <c r="D2630" s="67" t="str">
        <f ca="1">IF(C2630="Local Scrap","Closed",IFERROR(IF(A2630="kgb","Closed",IF(MID(C2630,5,1)="Q","Closed",LOOKUP(TODAY()-W2630, {0,31,91,181,366}, {"0-30天","31-90天","91-180天","181-365天","365天以上"}))), LOOKUP(TODAY()-Z2630, {0,31,91,181,366}, {"0-30天","31-90天","91-180天","181-365天","365天以上"})))</f>
        <v>0-30天</v>
      </c>
      <c r="E2630" s="67" t="str" cm="1">
        <f t="array" ref="E2630">IF(A2630&lt;&gt;"kbb", "", IF(IFERROR(VALUE(V2630), 0)=MAX(INDEX(($A$2:$A$4929="kbb")*($L$2:$L$4929=L2630)*IFERROR(VALUE($V$2:$V$4929), 0), 0)), "最新", "歷史重複"))</f>
        <v/>
      </c>
      <c r="F2630" t="s">
        <v>11509</v>
      </c>
      <c r="G2630" t="s">
        <v>29</v>
      </c>
      <c r="H2630" t="s">
        <v>30</v>
      </c>
      <c r="I2630" t="s">
        <v>6154</v>
      </c>
      <c r="J2630" t="s">
        <v>11510</v>
      </c>
      <c r="K2630" t="s">
        <v>11511</v>
      </c>
      <c r="L2630" t="s">
        <v>11523</v>
      </c>
      <c r="M2630" t="s">
        <v>1491</v>
      </c>
      <c r="N2630" t="s">
        <v>1283</v>
      </c>
      <c r="O2630" t="s">
        <v>37</v>
      </c>
      <c r="P2630" t="s">
        <v>11523</v>
      </c>
      <c r="Q2630" t="s">
        <v>2309</v>
      </c>
      <c r="R2630" t="s">
        <v>1881</v>
      </c>
      <c r="S2630" t="s">
        <v>11513</v>
      </c>
      <c r="T2630" t="s">
        <v>37</v>
      </c>
      <c r="U2630" t="s">
        <v>37</v>
      </c>
      <c r="V2630" t="s">
        <v>37</v>
      </c>
      <c r="W2630" t="s">
        <v>37</v>
      </c>
      <c r="X2630" t="s">
        <v>37</v>
      </c>
      <c r="Y2630" t="s">
        <v>37</v>
      </c>
      <c r="Z2630" t="s">
        <v>11524</v>
      </c>
      <c r="AA2630" t="s">
        <v>44</v>
      </c>
      <c r="AB2630" t="s">
        <v>44</v>
      </c>
      <c r="AC2630" t="s">
        <v>45</v>
      </c>
      <c r="AD2630" t="s">
        <v>1288</v>
      </c>
      <c r="AE2630" t="s">
        <v>37</v>
      </c>
      <c r="AF2630" t="s">
        <v>37</v>
      </c>
      <c r="AG2630" t="s">
        <v>37</v>
      </c>
      <c r="AH2630" t="s">
        <v>37</v>
      </c>
      <c r="AI2630" t="s">
        <v>37</v>
      </c>
    </row>
    <row r="2631" spans="1:35" ht="16.850000000000001" customHeight="1">
      <c r="A2631" s="65" t="str">
        <f>IF(L2631="","",IF(COUNTIF(Wip!K:K,L2631)=0,IF(W2631="","KGB","KBB"),IF(AND(_xlfn.IFNA(VLOOKUP(L2631,Wip!K:M,3,0),"")="Y",Q2631="MTCAPPLYCONF"),"On Hold",IF(W2631="","KGB","KBB"))))</f>
        <v>KGB</v>
      </c>
      <c r="B2631" s="65" t="str">
        <f>IF(A2631="on hold", "on hold",
 IF(A2631="KGB", "Standard Shipment",
  IF(IFERROR(IFERROR(VLOOKUP(L2631, List!D:J, 7, 0), VLOOKUP(L2631&amp;"", List!D:J, 7, 0)), 0)=0,
   IF(IFERROR(IFERROR(VLOOKUP(L2631, 'CND List'!$A:$C, 3, 0), VLOOKUP(L2631&amp;"", 'CND List'!$A:$C, 3, 0)), 0)=0,
    IF(A2631="KBB", "-", ""),
    IFERROR(VLOOKUP(L2631, 'CND List'!$A:$C, 3, 0), VLOOKUP(L2631&amp;"", 'CND List'!$A:$C, 3, 0))
   ),
   IFERROR(VLOOKUP(L2631, List!D:J, 7, 0), VLOOKUP(L2631&amp;"", List!D:J, 7, 0))
  )
 )
)</f>
        <v>Standard Shipment</v>
      </c>
      <c r="C2631" s="66" t="str">
        <f t="shared" si="42"/>
        <v>Standard Shipment</v>
      </c>
      <c r="D2631" s="67" t="str">
        <f ca="1">IF(C2631="Local Scrap","Closed",IFERROR(IF(A2631="kgb","Closed",IF(MID(C2631,5,1)="Q","Closed",LOOKUP(TODAY()-W2631, {0,31,91,181,366}, {"0-30天","31-90天","91-180天","181-365天","365天以上"}))), LOOKUP(TODAY()-Z2631, {0,31,91,181,366}, {"0-30天","31-90天","91-180天","181-365天","365天以上"})))</f>
        <v>Closed</v>
      </c>
      <c r="E2631" s="67" t="str" cm="1">
        <f t="array" ref="E2631">IF(A2631&lt;&gt;"kbb", "", IF(IFERROR(VALUE(V2631), 0)=MAX(INDEX(($A$2:$A$4929="kbb")*($L$2:$L$4929=L2631)*IFERROR(VALUE($V$2:$V$4929), 0), 0)), "最新", "歷史重複"))</f>
        <v/>
      </c>
      <c r="F2631" t="s">
        <v>11509</v>
      </c>
      <c r="G2631" t="s">
        <v>29</v>
      </c>
      <c r="H2631" t="s">
        <v>30</v>
      </c>
      <c r="I2631" t="s">
        <v>6154</v>
      </c>
      <c r="J2631" t="s">
        <v>11510</v>
      </c>
      <c r="K2631" t="s">
        <v>11511</v>
      </c>
      <c r="L2631" t="s">
        <v>11525</v>
      </c>
      <c r="M2631" t="s">
        <v>8222</v>
      </c>
      <c r="N2631" t="s">
        <v>2055</v>
      </c>
      <c r="O2631" t="s">
        <v>37</v>
      </c>
      <c r="P2631" t="s">
        <v>11526</v>
      </c>
      <c r="Q2631" t="s">
        <v>38</v>
      </c>
      <c r="R2631" t="s">
        <v>1881</v>
      </c>
      <c r="S2631" t="s">
        <v>11513</v>
      </c>
      <c r="T2631" t="s">
        <v>11527</v>
      </c>
      <c r="U2631" t="s">
        <v>11528</v>
      </c>
      <c r="V2631" t="s">
        <v>11528</v>
      </c>
      <c r="W2631" t="s">
        <v>37</v>
      </c>
      <c r="X2631" t="s">
        <v>37</v>
      </c>
      <c r="Y2631" t="s">
        <v>37</v>
      </c>
      <c r="Z2631" t="s">
        <v>11529</v>
      </c>
      <c r="AA2631" t="s">
        <v>44</v>
      </c>
      <c r="AB2631" t="s">
        <v>44</v>
      </c>
      <c r="AC2631" t="s">
        <v>45</v>
      </c>
      <c r="AD2631" t="s">
        <v>1288</v>
      </c>
      <c r="AE2631" t="s">
        <v>11530</v>
      </c>
      <c r="AF2631" t="s">
        <v>1730</v>
      </c>
      <c r="AG2631">
        <v>622647</v>
      </c>
      <c r="AH2631">
        <v>6.4</v>
      </c>
      <c r="AI2631">
        <v>6.4</v>
      </c>
    </row>
    <row r="2632" spans="1:35" ht="16.850000000000001" customHeight="1">
      <c r="A2632" s="65" t="str">
        <f>IF(L2632="","",IF(COUNTIF(Wip!K:K,L2632)=0,IF(W2632="","KGB","KBB"),IF(AND(_xlfn.IFNA(VLOOKUP(L2632,Wip!K:M,3,0),"")="Y",Q2632="MTCAPPLYCONF"),"On Hold",IF(W2632="","KGB","KBB"))))</f>
        <v>KGB</v>
      </c>
      <c r="B2632" s="65" t="str">
        <f>IF(A2632="on hold", "on hold",
 IF(A2632="KGB", "Standard Shipment",
  IF(IFERROR(IFERROR(VLOOKUP(L2632, List!D:J, 7, 0), VLOOKUP(L2632&amp;"", List!D:J, 7, 0)), 0)=0,
   IF(IFERROR(IFERROR(VLOOKUP(L2632, 'CND List'!$A:$C, 3, 0), VLOOKUP(L2632&amp;"", 'CND List'!$A:$C, 3, 0)), 0)=0,
    IF(A2632="KBB", "-", ""),
    IFERROR(VLOOKUP(L2632, 'CND List'!$A:$C, 3, 0), VLOOKUP(L2632&amp;"", 'CND List'!$A:$C, 3, 0))
   ),
   IFERROR(VLOOKUP(L2632, List!D:J, 7, 0), VLOOKUP(L2632&amp;"", List!D:J, 7, 0))
  )
 )
)</f>
        <v>Standard Shipment</v>
      </c>
      <c r="C2632" s="66" t="str">
        <f t="shared" si="42"/>
        <v>Standard Shipment</v>
      </c>
      <c r="D2632" s="67" t="str">
        <f ca="1">IF(C2632="Local Scrap","Closed",IFERROR(IF(A2632="kgb","Closed",IF(MID(C2632,5,1)="Q","Closed",LOOKUP(TODAY()-W2632, {0,31,91,181,366}, {"0-30天","31-90天","91-180天","181-365天","365天以上"}))), LOOKUP(TODAY()-Z2632, {0,31,91,181,366}, {"0-30天","31-90天","91-180天","181-365天","365天以上"})))</f>
        <v>Closed</v>
      </c>
      <c r="E2632" s="67" t="str" cm="1">
        <f t="array" ref="E2632">IF(A2632&lt;&gt;"kbb", "", IF(IFERROR(VALUE(V2632), 0)=MAX(INDEX(($A$2:$A$4929="kbb")*($L$2:$L$4929=L2632)*IFERROR(VALUE($V$2:$V$4929), 0), 0)), "最新", "歷史重複"))</f>
        <v/>
      </c>
      <c r="F2632" t="s">
        <v>11531</v>
      </c>
      <c r="G2632" t="s">
        <v>29</v>
      </c>
      <c r="H2632" t="s">
        <v>30</v>
      </c>
      <c r="I2632" t="s">
        <v>6154</v>
      </c>
      <c r="J2632" t="s">
        <v>11532</v>
      </c>
      <c r="K2632" t="s">
        <v>11533</v>
      </c>
      <c r="L2632" t="s">
        <v>11534</v>
      </c>
      <c r="M2632" t="s">
        <v>9610</v>
      </c>
      <c r="N2632" t="s">
        <v>3310</v>
      </c>
      <c r="O2632" t="s">
        <v>10844</v>
      </c>
      <c r="P2632" t="s">
        <v>11534</v>
      </c>
      <c r="Q2632" t="s">
        <v>3411</v>
      </c>
      <c r="R2632" t="s">
        <v>1881</v>
      </c>
      <c r="S2632" t="s">
        <v>11535</v>
      </c>
      <c r="T2632" t="s">
        <v>11536</v>
      </c>
      <c r="U2632" t="s">
        <v>37</v>
      </c>
      <c r="V2632" t="s">
        <v>37</v>
      </c>
      <c r="W2632" t="s">
        <v>37</v>
      </c>
      <c r="X2632" t="s">
        <v>37</v>
      </c>
      <c r="Y2632" t="s">
        <v>37</v>
      </c>
      <c r="Z2632" t="s">
        <v>11537</v>
      </c>
      <c r="AA2632" t="s">
        <v>44</v>
      </c>
      <c r="AB2632" t="s">
        <v>44</v>
      </c>
      <c r="AC2632" t="s">
        <v>45</v>
      </c>
      <c r="AD2632" t="s">
        <v>1539</v>
      </c>
      <c r="AE2632" t="s">
        <v>37</v>
      </c>
      <c r="AF2632" t="s">
        <v>37</v>
      </c>
      <c r="AG2632" t="s">
        <v>37</v>
      </c>
      <c r="AH2632" t="s">
        <v>37</v>
      </c>
      <c r="AI2632" t="s">
        <v>37</v>
      </c>
    </row>
    <row r="2633" spans="1:35" ht="16.850000000000001" customHeight="1">
      <c r="A2633" s="65" t="str">
        <f>IF(L2633="","",IF(COUNTIF(Wip!K:K,L2633)=0,IF(W2633="","KGB","KBB"),IF(AND(_xlfn.IFNA(VLOOKUP(L2633,Wip!K:M,3,0),"")="Y",Q2633="MTCAPPLYCONF"),"On Hold",IF(W2633="","KGB","KBB"))))</f>
        <v>KGB</v>
      </c>
      <c r="B2633" s="65" t="str">
        <f>IF(A2633="on hold", "on hold",
 IF(A2633="KGB", "Standard Shipment",
  IF(IFERROR(IFERROR(VLOOKUP(L2633, List!D:J, 7, 0), VLOOKUP(L2633&amp;"", List!D:J, 7, 0)), 0)=0,
   IF(IFERROR(IFERROR(VLOOKUP(L2633, 'CND List'!$A:$C, 3, 0), VLOOKUP(L2633&amp;"", 'CND List'!$A:$C, 3, 0)), 0)=0,
    IF(A2633="KBB", "-", ""),
    IFERROR(VLOOKUP(L2633, 'CND List'!$A:$C, 3, 0), VLOOKUP(L2633&amp;"", 'CND List'!$A:$C, 3, 0))
   ),
   IFERROR(VLOOKUP(L2633, List!D:J, 7, 0), VLOOKUP(L2633&amp;"", List!D:J, 7, 0))
  )
 )
)</f>
        <v>Standard Shipment</v>
      </c>
      <c r="C2633" s="66" t="str">
        <f t="shared" si="42"/>
        <v>Standard Shipment</v>
      </c>
      <c r="D2633" s="67" t="str">
        <f ca="1">IF(C2633="Local Scrap","Closed",IFERROR(IF(A2633="kgb","Closed",IF(MID(C2633,5,1)="Q","Closed",LOOKUP(TODAY()-W2633, {0,31,91,181,366}, {"0-30天","31-90天","91-180天","181-365天","365天以上"}))), LOOKUP(TODAY()-Z2633, {0,31,91,181,366}, {"0-30天","31-90天","91-180天","181-365天","365天以上"})))</f>
        <v>Closed</v>
      </c>
      <c r="E2633" s="67" t="str" cm="1">
        <f t="array" ref="E2633">IF(A2633&lt;&gt;"kbb", "", IF(IFERROR(VALUE(V2633), 0)=MAX(INDEX(($A$2:$A$4929="kbb")*($L$2:$L$4929=L2633)*IFERROR(VALUE($V$2:$V$4929), 0), 0)), "最新", "歷史重複"))</f>
        <v/>
      </c>
      <c r="F2633" t="s">
        <v>11531</v>
      </c>
      <c r="G2633" t="s">
        <v>29</v>
      </c>
      <c r="H2633" t="s">
        <v>30</v>
      </c>
      <c r="I2633" t="s">
        <v>6154</v>
      </c>
      <c r="J2633" t="s">
        <v>11532</v>
      </c>
      <c r="K2633" t="s">
        <v>11533</v>
      </c>
      <c r="L2633" t="s">
        <v>11538</v>
      </c>
      <c r="M2633" t="s">
        <v>10101</v>
      </c>
      <c r="N2633" t="s">
        <v>5877</v>
      </c>
      <c r="O2633" t="s">
        <v>11411</v>
      </c>
      <c r="P2633" t="s">
        <v>11538</v>
      </c>
      <c r="Q2633" t="s">
        <v>38</v>
      </c>
      <c r="R2633" t="s">
        <v>1881</v>
      </c>
      <c r="S2633" t="s">
        <v>11535</v>
      </c>
      <c r="T2633" t="s">
        <v>11539</v>
      </c>
      <c r="U2633" t="s">
        <v>11540</v>
      </c>
      <c r="V2633" t="s">
        <v>11540</v>
      </c>
      <c r="W2633" t="s">
        <v>37</v>
      </c>
      <c r="X2633" t="s">
        <v>37</v>
      </c>
      <c r="Y2633" t="s">
        <v>37</v>
      </c>
      <c r="Z2633" t="s">
        <v>11541</v>
      </c>
      <c r="AA2633" t="s">
        <v>44</v>
      </c>
      <c r="AB2633" t="s">
        <v>44</v>
      </c>
      <c r="AC2633" t="s">
        <v>45</v>
      </c>
      <c r="AD2633" t="s">
        <v>1539</v>
      </c>
      <c r="AE2633" t="s">
        <v>11530</v>
      </c>
      <c r="AF2633" t="s">
        <v>1918</v>
      </c>
      <c r="AG2633">
        <v>622647</v>
      </c>
      <c r="AH2633">
        <v>3.5</v>
      </c>
      <c r="AI2633">
        <v>3.5</v>
      </c>
    </row>
    <row r="2634" spans="1:35" ht="16.850000000000001" customHeight="1">
      <c r="A2634" s="65" t="str">
        <f>IF(L2634="","",IF(COUNTIF(Wip!K:K,L2634)=0,IF(W2634="","KGB","KBB"),IF(AND(_xlfn.IFNA(VLOOKUP(L2634,Wip!K:M,3,0),"")="Y",Q2634="MTCAPPLYCONF"),"On Hold",IF(W2634="","KGB","KBB"))))</f>
        <v>KGB</v>
      </c>
      <c r="B2634" s="65" t="str">
        <f>IF(A2634="on hold", "on hold",
 IF(A2634="KGB", "Standard Shipment",
  IF(IFERROR(IFERROR(VLOOKUP(L2634, List!D:J, 7, 0), VLOOKUP(L2634&amp;"", List!D:J, 7, 0)), 0)=0,
   IF(IFERROR(IFERROR(VLOOKUP(L2634, 'CND List'!$A:$C, 3, 0), VLOOKUP(L2634&amp;"", 'CND List'!$A:$C, 3, 0)), 0)=0,
    IF(A2634="KBB", "-", ""),
    IFERROR(VLOOKUP(L2634, 'CND List'!$A:$C, 3, 0), VLOOKUP(L2634&amp;"", 'CND List'!$A:$C, 3, 0))
   ),
   IFERROR(VLOOKUP(L2634, List!D:J, 7, 0), VLOOKUP(L2634&amp;"", List!D:J, 7, 0))
  )
 )
)</f>
        <v>Standard Shipment</v>
      </c>
      <c r="C2634" s="66" t="str">
        <f t="shared" si="42"/>
        <v>Standard Shipment</v>
      </c>
      <c r="D2634" s="67" t="str">
        <f ca="1">IF(C2634="Local Scrap","Closed",IFERROR(IF(A2634="kgb","Closed",IF(MID(C2634,5,1)="Q","Closed",LOOKUP(TODAY()-W2634, {0,31,91,181,366}, {"0-30天","31-90天","91-180天","181-365天","365天以上"}))), LOOKUP(TODAY()-Z2634, {0,31,91,181,366}, {"0-30天","31-90天","91-180天","181-365天","365天以上"})))</f>
        <v>Closed</v>
      </c>
      <c r="E2634" s="67" t="str" cm="1">
        <f t="array" ref="E2634">IF(A2634&lt;&gt;"kbb", "", IF(IFERROR(VALUE(V2634), 0)=MAX(INDEX(($A$2:$A$4929="kbb")*($L$2:$L$4929=L2634)*IFERROR(VALUE($V$2:$V$4929), 0), 0)), "最新", "歷史重複"))</f>
        <v/>
      </c>
      <c r="F2634" t="s">
        <v>11531</v>
      </c>
      <c r="G2634" t="s">
        <v>29</v>
      </c>
      <c r="H2634" t="s">
        <v>30</v>
      </c>
      <c r="I2634" t="s">
        <v>6154</v>
      </c>
      <c r="J2634" t="s">
        <v>11532</v>
      </c>
      <c r="K2634" t="s">
        <v>11533</v>
      </c>
      <c r="L2634" t="s">
        <v>11542</v>
      </c>
      <c r="M2634" t="s">
        <v>2944</v>
      </c>
      <c r="N2634" t="s">
        <v>2945</v>
      </c>
      <c r="O2634" t="s">
        <v>3450</v>
      </c>
      <c r="P2634" t="s">
        <v>11543</v>
      </c>
      <c r="Q2634" t="s">
        <v>38</v>
      </c>
      <c r="R2634" t="s">
        <v>1881</v>
      </c>
      <c r="S2634" t="s">
        <v>11544</v>
      </c>
      <c r="T2634" t="s">
        <v>11545</v>
      </c>
      <c r="U2634" t="s">
        <v>11528</v>
      </c>
      <c r="V2634" t="s">
        <v>11528</v>
      </c>
      <c r="W2634" t="s">
        <v>37</v>
      </c>
      <c r="X2634" t="s">
        <v>37</v>
      </c>
      <c r="Y2634" t="s">
        <v>37</v>
      </c>
      <c r="Z2634" t="s">
        <v>11546</v>
      </c>
      <c r="AA2634" t="s">
        <v>44</v>
      </c>
      <c r="AB2634" t="s">
        <v>44</v>
      </c>
      <c r="AC2634" t="s">
        <v>45</v>
      </c>
      <c r="AD2634" t="s">
        <v>1539</v>
      </c>
      <c r="AE2634" t="s">
        <v>11530</v>
      </c>
      <c r="AF2634" t="s">
        <v>2122</v>
      </c>
      <c r="AG2634">
        <v>622647</v>
      </c>
      <c r="AH2634">
        <v>6</v>
      </c>
      <c r="AI2634">
        <v>0.7</v>
      </c>
    </row>
    <row r="2635" spans="1:35" ht="16.850000000000001" customHeight="1">
      <c r="A2635" s="65" t="str">
        <f>IF(L2635="","",IF(COUNTIF(Wip!K:K,L2635)=0,IF(W2635="","KGB","KBB"),IF(AND(_xlfn.IFNA(VLOOKUP(L2635,Wip!K:M,3,0),"")="Y",Q2635="MTCAPPLYCONF"),"On Hold",IF(W2635="","KGB","KBB"))))</f>
        <v>KGB</v>
      </c>
      <c r="B2635" s="65" t="str">
        <f>IF(A2635="on hold", "on hold",
 IF(A2635="KGB", "Standard Shipment",
  IF(IFERROR(IFERROR(VLOOKUP(L2635, List!D:J, 7, 0), VLOOKUP(L2635&amp;"", List!D:J, 7, 0)), 0)=0,
   IF(IFERROR(IFERROR(VLOOKUP(L2635, 'CND List'!$A:$C, 3, 0), VLOOKUP(L2635&amp;"", 'CND List'!$A:$C, 3, 0)), 0)=0,
    IF(A2635="KBB", "-", ""),
    IFERROR(VLOOKUP(L2635, 'CND List'!$A:$C, 3, 0), VLOOKUP(L2635&amp;"", 'CND List'!$A:$C, 3, 0))
   ),
   IFERROR(VLOOKUP(L2635, List!D:J, 7, 0), VLOOKUP(L2635&amp;"", List!D:J, 7, 0))
  )
 )
)</f>
        <v>Standard Shipment</v>
      </c>
      <c r="C2635" s="66" t="str">
        <f t="shared" si="42"/>
        <v>Standard Shipment</v>
      </c>
      <c r="D2635" s="67" t="str">
        <f ca="1">IF(C2635="Local Scrap","Closed",IFERROR(IF(A2635="kgb","Closed",IF(MID(C2635,5,1)="Q","Closed",LOOKUP(TODAY()-W2635, {0,31,91,181,366}, {"0-30天","31-90天","91-180天","181-365天","365天以上"}))), LOOKUP(TODAY()-Z2635, {0,31,91,181,366}, {"0-30天","31-90天","91-180天","181-365天","365天以上"})))</f>
        <v>Closed</v>
      </c>
      <c r="E2635" s="67" t="str" cm="1">
        <f t="array" ref="E2635">IF(A2635&lt;&gt;"kbb", "", IF(IFERROR(VALUE(V2635), 0)=MAX(INDEX(($A$2:$A$4929="kbb")*($L$2:$L$4929=L2635)*IFERROR(VALUE($V$2:$V$4929), 0), 0)), "最新", "歷史重複"))</f>
        <v/>
      </c>
      <c r="F2635" t="s">
        <v>11531</v>
      </c>
      <c r="G2635" t="s">
        <v>29</v>
      </c>
      <c r="H2635" t="s">
        <v>30</v>
      </c>
      <c r="I2635" t="s">
        <v>6154</v>
      </c>
      <c r="J2635" t="s">
        <v>11532</v>
      </c>
      <c r="K2635" t="s">
        <v>11533</v>
      </c>
      <c r="L2635" t="s">
        <v>11547</v>
      </c>
      <c r="M2635" t="s">
        <v>9945</v>
      </c>
      <c r="N2635" t="s">
        <v>2450</v>
      </c>
      <c r="O2635" t="s">
        <v>11548</v>
      </c>
      <c r="P2635" t="s">
        <v>11547</v>
      </c>
      <c r="Q2635" t="s">
        <v>11549</v>
      </c>
      <c r="R2635" t="s">
        <v>1881</v>
      </c>
      <c r="S2635" t="s">
        <v>11544</v>
      </c>
      <c r="T2635" t="s">
        <v>37</v>
      </c>
      <c r="U2635" t="s">
        <v>37</v>
      </c>
      <c r="V2635" t="s">
        <v>37</v>
      </c>
      <c r="W2635" t="s">
        <v>37</v>
      </c>
      <c r="X2635" t="s">
        <v>37</v>
      </c>
      <c r="Y2635" t="s">
        <v>37</v>
      </c>
      <c r="Z2635" t="s">
        <v>11550</v>
      </c>
      <c r="AA2635" t="s">
        <v>44</v>
      </c>
      <c r="AB2635" t="s">
        <v>44</v>
      </c>
      <c r="AC2635" t="s">
        <v>769</v>
      </c>
      <c r="AD2635" t="s">
        <v>1302</v>
      </c>
      <c r="AE2635" t="s">
        <v>37</v>
      </c>
      <c r="AF2635" t="s">
        <v>37</v>
      </c>
      <c r="AG2635" t="s">
        <v>37</v>
      </c>
      <c r="AH2635" t="s">
        <v>37</v>
      </c>
      <c r="AI2635" t="s">
        <v>37</v>
      </c>
    </row>
    <row r="2636" spans="1:35" ht="16.850000000000001" customHeight="1">
      <c r="A2636" s="65" t="str">
        <f>IF(L2636="","",IF(COUNTIF(Wip!K:K,L2636)=0,IF(W2636="","KGB","KBB"),IF(AND(_xlfn.IFNA(VLOOKUP(L2636,Wip!K:M,3,0),"")="Y",Q2636="MTCAPPLYCONF"),"On Hold",IF(W2636="","KGB","KBB"))))</f>
        <v>KGB</v>
      </c>
      <c r="B2636" s="65" t="str">
        <f>IF(A2636="on hold", "on hold",
 IF(A2636="KGB", "Standard Shipment",
  IF(IFERROR(IFERROR(VLOOKUP(L2636, List!D:J, 7, 0), VLOOKUP(L2636&amp;"", List!D:J, 7, 0)), 0)=0,
   IF(IFERROR(IFERROR(VLOOKUP(L2636, 'CND List'!$A:$C, 3, 0), VLOOKUP(L2636&amp;"", 'CND List'!$A:$C, 3, 0)), 0)=0,
    IF(A2636="KBB", "-", ""),
    IFERROR(VLOOKUP(L2636, 'CND List'!$A:$C, 3, 0), VLOOKUP(L2636&amp;"", 'CND List'!$A:$C, 3, 0))
   ),
   IFERROR(VLOOKUP(L2636, List!D:J, 7, 0), VLOOKUP(L2636&amp;"", List!D:J, 7, 0))
  )
 )
)</f>
        <v>Standard Shipment</v>
      </c>
      <c r="C2636" s="66" t="str">
        <f t="shared" si="42"/>
        <v>Standard Shipment</v>
      </c>
      <c r="D2636" s="67" t="str">
        <f ca="1">IF(C2636="Local Scrap","Closed",IFERROR(IF(A2636="kgb","Closed",IF(MID(C2636,5,1)="Q","Closed",LOOKUP(TODAY()-W2636, {0,31,91,181,366}, {"0-30天","31-90天","91-180天","181-365天","365天以上"}))), LOOKUP(TODAY()-Z2636, {0,31,91,181,366}, {"0-30天","31-90天","91-180天","181-365天","365天以上"})))</f>
        <v>Closed</v>
      </c>
      <c r="E2636" s="67" t="str" cm="1">
        <f t="array" ref="E2636">IF(A2636&lt;&gt;"kbb", "", IF(IFERROR(VALUE(V2636), 0)=MAX(INDEX(($A$2:$A$4929="kbb")*($L$2:$L$4929=L2636)*IFERROR(VALUE($V$2:$V$4929), 0), 0)), "最新", "歷史重複"))</f>
        <v/>
      </c>
      <c r="F2636" t="s">
        <v>11531</v>
      </c>
      <c r="G2636" t="s">
        <v>29</v>
      </c>
      <c r="H2636" t="s">
        <v>30</v>
      </c>
      <c r="I2636" t="s">
        <v>6154</v>
      </c>
      <c r="J2636" t="s">
        <v>11532</v>
      </c>
      <c r="K2636" t="s">
        <v>11533</v>
      </c>
      <c r="L2636" t="s">
        <v>11551</v>
      </c>
      <c r="M2636" t="s">
        <v>4508</v>
      </c>
      <c r="N2636" t="s">
        <v>1296</v>
      </c>
      <c r="O2636" t="s">
        <v>3419</v>
      </c>
      <c r="P2636" t="s">
        <v>11551</v>
      </c>
      <c r="Q2636" t="s">
        <v>3411</v>
      </c>
      <c r="R2636" t="s">
        <v>1881</v>
      </c>
      <c r="S2636" t="s">
        <v>11544</v>
      </c>
      <c r="T2636" t="s">
        <v>11552</v>
      </c>
      <c r="U2636" t="s">
        <v>37</v>
      </c>
      <c r="V2636" t="s">
        <v>37</v>
      </c>
      <c r="W2636" t="s">
        <v>37</v>
      </c>
      <c r="X2636" t="s">
        <v>37</v>
      </c>
      <c r="Y2636" t="s">
        <v>37</v>
      </c>
      <c r="Z2636" t="s">
        <v>11553</v>
      </c>
      <c r="AA2636" t="s">
        <v>44</v>
      </c>
      <c r="AB2636" t="s">
        <v>44</v>
      </c>
      <c r="AC2636" t="s">
        <v>45</v>
      </c>
      <c r="AD2636" t="s">
        <v>1302</v>
      </c>
      <c r="AE2636" t="s">
        <v>37</v>
      </c>
      <c r="AF2636" t="s">
        <v>37</v>
      </c>
      <c r="AG2636" t="s">
        <v>37</v>
      </c>
      <c r="AH2636" t="s">
        <v>37</v>
      </c>
      <c r="AI2636" t="s">
        <v>37</v>
      </c>
    </row>
    <row r="2637" spans="1:35" ht="16.850000000000001" customHeight="1">
      <c r="A2637" s="65" t="str">
        <f>IF(L2637="","",IF(COUNTIF(Wip!K:K,L2637)=0,IF(W2637="","KGB","KBB"),IF(AND(_xlfn.IFNA(VLOOKUP(L2637,Wip!K:M,3,0),"")="Y",Q2637="MTCAPPLYCONF"),"On Hold",IF(W2637="","KGB","KBB"))))</f>
        <v>KGB</v>
      </c>
      <c r="B2637" s="65" t="str">
        <f>IF(A2637="on hold", "on hold",
 IF(A2637="KGB", "Standard Shipment",
  IF(IFERROR(IFERROR(VLOOKUP(L2637, List!D:J, 7, 0), VLOOKUP(L2637&amp;"", List!D:J, 7, 0)), 0)=0,
   IF(IFERROR(IFERROR(VLOOKUP(L2637, 'CND List'!$A:$C, 3, 0), VLOOKUP(L2637&amp;"", 'CND List'!$A:$C, 3, 0)), 0)=0,
    IF(A2637="KBB", "-", ""),
    IFERROR(VLOOKUP(L2637, 'CND List'!$A:$C, 3, 0), VLOOKUP(L2637&amp;"", 'CND List'!$A:$C, 3, 0))
   ),
   IFERROR(VLOOKUP(L2637, List!D:J, 7, 0), VLOOKUP(L2637&amp;"", List!D:J, 7, 0))
  )
 )
)</f>
        <v>Standard Shipment</v>
      </c>
      <c r="C2637" s="66" t="str">
        <f t="shared" si="42"/>
        <v>Standard Shipment</v>
      </c>
      <c r="D2637" s="67" t="str">
        <f ca="1">IF(C2637="Local Scrap","Closed",IFERROR(IF(A2637="kgb","Closed",IF(MID(C2637,5,1)="Q","Closed",LOOKUP(TODAY()-W2637, {0,31,91,181,366}, {"0-30天","31-90天","91-180天","181-365天","365天以上"}))), LOOKUP(TODAY()-Z2637, {0,31,91,181,366}, {"0-30天","31-90天","91-180天","181-365天","365天以上"})))</f>
        <v>Closed</v>
      </c>
      <c r="E2637" s="67" t="str" cm="1">
        <f t="array" ref="E2637">IF(A2637&lt;&gt;"kbb", "", IF(IFERROR(VALUE(V2637), 0)=MAX(INDEX(($A$2:$A$4929="kbb")*($L$2:$L$4929=L2637)*IFERROR(VALUE($V$2:$V$4929), 0), 0)), "最新", "歷史重複"))</f>
        <v/>
      </c>
      <c r="F2637" t="s">
        <v>11531</v>
      </c>
      <c r="G2637" t="s">
        <v>29</v>
      </c>
      <c r="H2637" t="s">
        <v>30</v>
      </c>
      <c r="I2637" t="s">
        <v>6154</v>
      </c>
      <c r="J2637" t="s">
        <v>11532</v>
      </c>
      <c r="K2637" t="s">
        <v>11533</v>
      </c>
      <c r="L2637" t="s">
        <v>11554</v>
      </c>
      <c r="M2637" t="s">
        <v>7281</v>
      </c>
      <c r="N2637" t="s">
        <v>7282</v>
      </c>
      <c r="O2637" t="s">
        <v>3419</v>
      </c>
      <c r="P2637" t="s">
        <v>11554</v>
      </c>
      <c r="Q2637" t="s">
        <v>3411</v>
      </c>
      <c r="R2637" t="s">
        <v>1881</v>
      </c>
      <c r="S2637" t="s">
        <v>11544</v>
      </c>
      <c r="T2637" t="s">
        <v>11555</v>
      </c>
      <c r="U2637" t="s">
        <v>37</v>
      </c>
      <c r="V2637" t="s">
        <v>37</v>
      </c>
      <c r="W2637" t="s">
        <v>37</v>
      </c>
      <c r="X2637" t="s">
        <v>37</v>
      </c>
      <c r="Y2637" t="s">
        <v>37</v>
      </c>
      <c r="Z2637" t="s">
        <v>11556</v>
      </c>
      <c r="AA2637" t="s">
        <v>44</v>
      </c>
      <c r="AB2637" t="s">
        <v>44</v>
      </c>
      <c r="AC2637" t="s">
        <v>45</v>
      </c>
      <c r="AD2637" t="s">
        <v>1302</v>
      </c>
      <c r="AE2637" t="s">
        <v>37</v>
      </c>
      <c r="AF2637" t="s">
        <v>37</v>
      </c>
      <c r="AG2637" t="s">
        <v>37</v>
      </c>
      <c r="AH2637" t="s">
        <v>37</v>
      </c>
      <c r="AI2637" t="s">
        <v>37</v>
      </c>
    </row>
    <row r="2638" spans="1:35" ht="16.850000000000001" customHeight="1">
      <c r="A2638" s="65" t="str">
        <f>IF(L2638="","",IF(COUNTIF(Wip!K:K,L2638)=0,IF(W2638="","KGB","KBB"),IF(AND(_xlfn.IFNA(VLOOKUP(L2638,Wip!K:M,3,0),"")="Y",Q2638="MTCAPPLYCONF"),"On Hold",IF(W2638="","KGB","KBB"))))</f>
        <v>On Hold</v>
      </c>
      <c r="B2638" s="65" t="str">
        <f>IF(A2638="on hold", "on hold",
 IF(A2638="KGB", "Standard Shipment",
  IF(IFERROR(IFERROR(VLOOKUP(L2638, List!D:J, 7, 0), VLOOKUP(L2638&amp;"", List!D:J, 7, 0)), 0)=0,
   IF(IFERROR(IFERROR(VLOOKUP(L2638, 'CND List'!$A:$C, 3, 0), VLOOKUP(L2638&amp;"", 'CND List'!$A:$C, 3, 0)), 0)=0,
    IF(A2638="KBB", "-", ""),
    IFERROR(VLOOKUP(L2638, 'CND List'!$A:$C, 3, 0), VLOOKUP(L2638&amp;"", 'CND List'!$A:$C, 3, 0))
   ),
   IFERROR(VLOOKUP(L2638, List!D:J, 7, 0), VLOOKUP(L2638&amp;"", List!D:J, 7, 0))
  )
 )
)</f>
        <v>on hold</v>
      </c>
      <c r="C2638" s="66" t="str">
        <f t="shared" si="42"/>
        <v>on hold</v>
      </c>
      <c r="D2638" s="67" t="str">
        <f ca="1">IF(C2638="Local Scrap","Closed",IFERROR(IF(A2638="kgb","Closed",IF(MID(C2638,5,1)="Q","Closed",LOOKUP(TODAY()-W2638, {0,31,91,181,366}, {"0-30天","31-90天","91-180天","181-365天","365天以上"}))), LOOKUP(TODAY()-Z2638, {0,31,91,181,366}, {"0-30天","31-90天","91-180天","181-365天","365天以上"})))</f>
        <v>0-30天</v>
      </c>
      <c r="E2638" s="67" t="str" cm="1">
        <f t="array" ref="E2638">IF(A2638&lt;&gt;"kbb", "", IF(IFERROR(VALUE(V2638), 0)=MAX(INDEX(($A$2:$A$4929="kbb")*($L$2:$L$4929=L2638)*IFERROR(VALUE($V$2:$V$4929), 0), 0)), "最新", "歷史重複"))</f>
        <v/>
      </c>
      <c r="F2638" t="s">
        <v>11531</v>
      </c>
      <c r="G2638" t="s">
        <v>29</v>
      </c>
      <c r="H2638" t="s">
        <v>30</v>
      </c>
      <c r="I2638" t="s">
        <v>6154</v>
      </c>
      <c r="J2638" t="s">
        <v>11532</v>
      </c>
      <c r="K2638" t="s">
        <v>11533</v>
      </c>
      <c r="L2638" t="s">
        <v>11557</v>
      </c>
      <c r="M2638" t="s">
        <v>1259</v>
      </c>
      <c r="N2638" t="s">
        <v>1260</v>
      </c>
      <c r="O2638" t="s">
        <v>1486</v>
      </c>
      <c r="P2638" t="s">
        <v>11557</v>
      </c>
      <c r="Q2638" t="s">
        <v>2309</v>
      </c>
      <c r="R2638" t="s">
        <v>1881</v>
      </c>
      <c r="S2638" t="s">
        <v>11544</v>
      </c>
      <c r="T2638" t="s">
        <v>37</v>
      </c>
      <c r="U2638" t="s">
        <v>37</v>
      </c>
      <c r="V2638" t="s">
        <v>37</v>
      </c>
      <c r="W2638" t="s">
        <v>37</v>
      </c>
      <c r="X2638" t="s">
        <v>37</v>
      </c>
      <c r="Y2638" t="s">
        <v>37</v>
      </c>
      <c r="Z2638" t="s">
        <v>11558</v>
      </c>
      <c r="AA2638" t="s">
        <v>44</v>
      </c>
      <c r="AB2638" t="s">
        <v>44</v>
      </c>
      <c r="AC2638" t="s">
        <v>45</v>
      </c>
      <c r="AD2638" t="s">
        <v>1257</v>
      </c>
      <c r="AE2638" t="s">
        <v>37</v>
      </c>
      <c r="AF2638" t="s">
        <v>37</v>
      </c>
      <c r="AG2638" t="s">
        <v>37</v>
      </c>
      <c r="AH2638" t="s">
        <v>37</v>
      </c>
      <c r="AI2638" t="s">
        <v>37</v>
      </c>
    </row>
    <row r="2639" spans="1:35" ht="16.850000000000001" customHeight="1">
      <c r="A2639" s="65" t="str">
        <f>IF(L2639="","",IF(COUNTIF(Wip!K:K,L2639)=0,IF(W2639="","KGB","KBB"),IF(AND(_xlfn.IFNA(VLOOKUP(L2639,Wip!K:M,3,0),"")="Y",Q2639="MTCAPPLYCONF"),"On Hold",IF(W2639="","KGB","KBB"))))</f>
        <v>KGB</v>
      </c>
      <c r="B2639" s="65" t="str">
        <f>IF(A2639="on hold", "on hold",
 IF(A2639="KGB", "Standard Shipment",
  IF(IFERROR(IFERROR(VLOOKUP(L2639, List!D:J, 7, 0), VLOOKUP(L2639&amp;"", List!D:J, 7, 0)), 0)=0,
   IF(IFERROR(IFERROR(VLOOKUP(L2639, 'CND List'!$A:$C, 3, 0), VLOOKUP(L2639&amp;"", 'CND List'!$A:$C, 3, 0)), 0)=0,
    IF(A2639="KBB", "-", ""),
    IFERROR(VLOOKUP(L2639, 'CND List'!$A:$C, 3, 0), VLOOKUP(L2639&amp;"", 'CND List'!$A:$C, 3, 0))
   ),
   IFERROR(VLOOKUP(L2639, List!D:J, 7, 0), VLOOKUP(L2639&amp;"", List!D:J, 7, 0))
  )
 )
)</f>
        <v>Standard Shipment</v>
      </c>
      <c r="C2639" s="66" t="str">
        <f t="shared" si="42"/>
        <v>Standard Shipment</v>
      </c>
      <c r="D2639" s="67" t="str">
        <f ca="1">IF(C2639="Local Scrap","Closed",IFERROR(IF(A2639="kgb","Closed",IF(MID(C2639,5,1)="Q","Closed",LOOKUP(TODAY()-W2639, {0,31,91,181,366}, {"0-30天","31-90天","91-180天","181-365天","365天以上"}))), LOOKUP(TODAY()-Z2639, {0,31,91,181,366}, {"0-30天","31-90天","91-180天","181-365天","365天以上"})))</f>
        <v>Closed</v>
      </c>
      <c r="E2639" s="67" t="str" cm="1">
        <f t="array" ref="E2639">IF(A2639&lt;&gt;"kbb", "", IF(IFERROR(VALUE(V2639), 0)=MAX(INDEX(($A$2:$A$4929="kbb")*($L$2:$L$4929=L2639)*IFERROR(VALUE($V$2:$V$4929), 0), 0)), "最新", "歷史重複"))</f>
        <v/>
      </c>
      <c r="F2639" t="s">
        <v>11531</v>
      </c>
      <c r="G2639" t="s">
        <v>29</v>
      </c>
      <c r="H2639" t="s">
        <v>30</v>
      </c>
      <c r="I2639" t="s">
        <v>6154</v>
      </c>
      <c r="J2639" t="s">
        <v>11532</v>
      </c>
      <c r="K2639" t="s">
        <v>11533</v>
      </c>
      <c r="L2639" t="s">
        <v>11559</v>
      </c>
      <c r="M2639" t="s">
        <v>11113</v>
      </c>
      <c r="N2639" t="s">
        <v>4689</v>
      </c>
      <c r="O2639" t="s">
        <v>11560</v>
      </c>
      <c r="P2639" t="s">
        <v>11559</v>
      </c>
      <c r="Q2639" t="s">
        <v>3411</v>
      </c>
      <c r="R2639" t="s">
        <v>1881</v>
      </c>
      <c r="S2639" t="s">
        <v>11544</v>
      </c>
      <c r="T2639" t="s">
        <v>11561</v>
      </c>
      <c r="U2639" t="s">
        <v>37</v>
      </c>
      <c r="V2639" t="s">
        <v>37</v>
      </c>
      <c r="W2639" t="s">
        <v>37</v>
      </c>
      <c r="X2639" t="s">
        <v>37</v>
      </c>
      <c r="Y2639" t="s">
        <v>37</v>
      </c>
      <c r="Z2639" t="s">
        <v>11562</v>
      </c>
      <c r="AA2639" t="s">
        <v>44</v>
      </c>
      <c r="AB2639" t="s">
        <v>44</v>
      </c>
      <c r="AC2639" t="s">
        <v>45</v>
      </c>
      <c r="AD2639" t="s">
        <v>1847</v>
      </c>
      <c r="AE2639" t="s">
        <v>37</v>
      </c>
      <c r="AF2639" t="s">
        <v>37</v>
      </c>
      <c r="AG2639" t="s">
        <v>37</v>
      </c>
      <c r="AH2639" t="s">
        <v>37</v>
      </c>
      <c r="AI2639" t="s">
        <v>37</v>
      </c>
    </row>
    <row r="2640" spans="1:35" ht="16.850000000000001" customHeight="1">
      <c r="A2640" s="65" t="str">
        <f>IF(L2640="","",IF(COUNTIF(Wip!K:K,L2640)=0,IF(W2640="","KGB","KBB"),IF(AND(_xlfn.IFNA(VLOOKUP(L2640,Wip!K:M,3,0),"")="Y",Q2640="MTCAPPLYCONF"),"On Hold",IF(W2640="","KGB","KBB"))))</f>
        <v>On Hold</v>
      </c>
      <c r="B2640" s="65" t="str">
        <f>IF(A2640="on hold", "on hold",
 IF(A2640="KGB", "Standard Shipment",
  IF(IFERROR(IFERROR(VLOOKUP(L2640, List!D:J, 7, 0), VLOOKUP(L2640&amp;"", List!D:J, 7, 0)), 0)=0,
   IF(IFERROR(IFERROR(VLOOKUP(L2640, 'CND List'!$A:$C, 3, 0), VLOOKUP(L2640&amp;"", 'CND List'!$A:$C, 3, 0)), 0)=0,
    IF(A2640="KBB", "-", ""),
    IFERROR(VLOOKUP(L2640, 'CND List'!$A:$C, 3, 0), VLOOKUP(L2640&amp;"", 'CND List'!$A:$C, 3, 0))
   ),
   IFERROR(VLOOKUP(L2640, List!D:J, 7, 0), VLOOKUP(L2640&amp;"", List!D:J, 7, 0))
  )
 )
)</f>
        <v>on hold</v>
      </c>
      <c r="C2640" s="66" t="str">
        <f t="shared" si="42"/>
        <v>on hold</v>
      </c>
      <c r="D2640" s="67" t="str">
        <f ca="1">IF(C2640="Local Scrap","Closed",IFERROR(IF(A2640="kgb","Closed",IF(MID(C2640,5,1)="Q","Closed",LOOKUP(TODAY()-W2640, {0,31,91,181,366}, {"0-30天","31-90天","91-180天","181-365天","365天以上"}))), LOOKUP(TODAY()-Z2640, {0,31,91,181,366}, {"0-30天","31-90天","91-180天","181-365天","365天以上"})))</f>
        <v>0-30天</v>
      </c>
      <c r="E2640" s="67" t="str" cm="1">
        <f t="array" ref="E2640">IF(A2640&lt;&gt;"kbb", "", IF(IFERROR(VALUE(V2640), 0)=MAX(INDEX(($A$2:$A$4929="kbb")*($L$2:$L$4929=L2640)*IFERROR(VALUE($V$2:$V$4929), 0), 0)), "最新", "歷史重複"))</f>
        <v/>
      </c>
      <c r="F2640" t="s">
        <v>11531</v>
      </c>
      <c r="G2640" t="s">
        <v>29</v>
      </c>
      <c r="H2640" t="s">
        <v>30</v>
      </c>
      <c r="I2640" t="s">
        <v>6154</v>
      </c>
      <c r="J2640" t="s">
        <v>11532</v>
      </c>
      <c r="K2640" t="s">
        <v>11533</v>
      </c>
      <c r="L2640" t="s">
        <v>11563</v>
      </c>
      <c r="M2640" t="s">
        <v>2359</v>
      </c>
      <c r="N2640" t="s">
        <v>2360</v>
      </c>
      <c r="O2640" t="s">
        <v>7893</v>
      </c>
      <c r="P2640" t="s">
        <v>11563</v>
      </c>
      <c r="Q2640" t="s">
        <v>2309</v>
      </c>
      <c r="R2640" t="s">
        <v>1881</v>
      </c>
      <c r="S2640" t="s">
        <v>11564</v>
      </c>
      <c r="T2640" t="s">
        <v>37</v>
      </c>
      <c r="U2640" t="s">
        <v>37</v>
      </c>
      <c r="V2640" t="s">
        <v>37</v>
      </c>
      <c r="W2640" t="s">
        <v>37</v>
      </c>
      <c r="X2640" t="s">
        <v>37</v>
      </c>
      <c r="Y2640" t="s">
        <v>37</v>
      </c>
      <c r="Z2640" t="s">
        <v>11565</v>
      </c>
      <c r="AA2640" t="s">
        <v>44</v>
      </c>
      <c r="AB2640" t="s">
        <v>44</v>
      </c>
      <c r="AC2640" t="s">
        <v>45</v>
      </c>
      <c r="AD2640" t="s">
        <v>1532</v>
      </c>
      <c r="AE2640" t="s">
        <v>37</v>
      </c>
      <c r="AF2640" t="s">
        <v>37</v>
      </c>
      <c r="AG2640" t="s">
        <v>37</v>
      </c>
      <c r="AH2640" t="s">
        <v>37</v>
      </c>
      <c r="AI2640" t="s">
        <v>37</v>
      </c>
    </row>
    <row r="2641" spans="1:35" ht="16.850000000000001" customHeight="1">
      <c r="A2641" s="65" t="str">
        <f>IF(L2641="","",IF(COUNTIF(Wip!K:K,L2641)=0,IF(W2641="","KGB","KBB"),IF(AND(_xlfn.IFNA(VLOOKUP(L2641,Wip!K:M,3,0),"")="Y",Q2641="MTCAPPLYCONF"),"On Hold",IF(W2641="","KGB","KBB"))))</f>
        <v>KBB</v>
      </c>
      <c r="B2641" s="65" t="str">
        <f>IF(A2641="on hold", "on hold",
 IF(A2641="KGB", "Standard Shipment",
  IF(IFERROR(IFERROR(VLOOKUP(L2641, List!D:J, 7, 0), VLOOKUP(L2641&amp;"", List!D:J, 7, 0)), 0)=0,
   IF(IFERROR(IFERROR(VLOOKUP(L2641, 'CND List'!$A:$C, 3, 0), VLOOKUP(L2641&amp;"", 'CND List'!$A:$C, 3, 0)), 0)=0,
    IF(A2641="KBB", "-", ""),
    IFERROR(VLOOKUP(L2641, 'CND List'!$A:$C, 3, 0), VLOOKUP(L2641&amp;"", 'CND List'!$A:$C, 3, 0))
   ),
   IFERROR(VLOOKUP(L2641, List!D:J, 7, 0), VLOOKUP(L2641&amp;"", List!D:J, 7, 0))
  )
 )
)</f>
        <v>-</v>
      </c>
      <c r="C2641" s="66" t="str">
        <f t="shared" si="42"/>
        <v>wait for return customer</v>
      </c>
      <c r="D2641" s="67" t="str">
        <f ca="1">IF(C2641="Local Scrap","Closed",IFERROR(IF(A2641="kgb","Closed",IF(MID(C2641,5,1)="Q","Closed",LOOKUP(TODAY()-W2641, {0,31,91,181,366}, {"0-30天","31-90天","91-180天","181-365天","365天以上"}))), LOOKUP(TODAY()-Z2641, {0,31,91,181,366}, {"0-30天","31-90天","91-180天","181-365天","365天以上"})))</f>
        <v>0-30天</v>
      </c>
      <c r="E2641" s="67" t="str" cm="1">
        <f t="array" ref="E2641">IF(A2641&lt;&gt;"kbb", "", IF(IFERROR(VALUE(V2641), 0)=MAX(INDEX(($A$2:$A$4929="kbb")*($L$2:$L$4929=L2641)*IFERROR(VALUE($V$2:$V$4929), 0), 0)), "最新", "歷史重複"))</f>
        <v>最新</v>
      </c>
      <c r="F2641" t="s">
        <v>11531</v>
      </c>
      <c r="G2641" t="s">
        <v>29</v>
      </c>
      <c r="H2641" t="s">
        <v>30</v>
      </c>
      <c r="I2641" t="s">
        <v>6154</v>
      </c>
      <c r="J2641" t="s">
        <v>11532</v>
      </c>
      <c r="K2641" t="s">
        <v>11533</v>
      </c>
      <c r="L2641" t="s">
        <v>11566</v>
      </c>
      <c r="M2641" t="s">
        <v>1527</v>
      </c>
      <c r="N2641" t="s">
        <v>1528</v>
      </c>
      <c r="O2641" t="s">
        <v>7861</v>
      </c>
      <c r="P2641" t="s">
        <v>11566</v>
      </c>
      <c r="Q2641" t="s">
        <v>38</v>
      </c>
      <c r="R2641" t="s">
        <v>1881</v>
      </c>
      <c r="S2641" t="s">
        <v>11564</v>
      </c>
      <c r="T2641" t="s">
        <v>37</v>
      </c>
      <c r="U2641" t="s">
        <v>37</v>
      </c>
      <c r="V2641" t="s">
        <v>11567</v>
      </c>
      <c r="W2641" t="s">
        <v>113</v>
      </c>
      <c r="X2641" t="s">
        <v>114</v>
      </c>
      <c r="Y2641" t="s">
        <v>11568</v>
      </c>
      <c r="Z2641" t="s">
        <v>11569</v>
      </c>
      <c r="AA2641" t="s">
        <v>44</v>
      </c>
      <c r="AB2641" t="s">
        <v>44</v>
      </c>
      <c r="AC2641" t="s">
        <v>117</v>
      </c>
      <c r="AD2641" t="s">
        <v>1532</v>
      </c>
      <c r="AE2641" t="s">
        <v>37</v>
      </c>
      <c r="AF2641" t="s">
        <v>37</v>
      </c>
      <c r="AG2641" t="s">
        <v>37</v>
      </c>
      <c r="AH2641" t="s">
        <v>37</v>
      </c>
      <c r="AI2641" t="s">
        <v>37</v>
      </c>
    </row>
    <row r="2642" spans="1:35" ht="16.850000000000001" customHeight="1">
      <c r="A2642" s="65" t="str">
        <f>IF(L2642="","",IF(COUNTIF(Wip!K:K,L2642)=0,IF(W2642="","KGB","KBB"),IF(AND(_xlfn.IFNA(VLOOKUP(L2642,Wip!K:M,3,0),"")="Y",Q2642="MTCAPPLYCONF"),"On Hold",IF(W2642="","KGB","KBB"))))</f>
        <v>On Hold</v>
      </c>
      <c r="B2642" s="65" t="str">
        <f>IF(A2642="on hold", "on hold",
 IF(A2642="KGB", "Standard Shipment",
  IF(IFERROR(IFERROR(VLOOKUP(L2642, List!D:J, 7, 0), VLOOKUP(L2642&amp;"", List!D:J, 7, 0)), 0)=0,
   IF(IFERROR(IFERROR(VLOOKUP(L2642, 'CND List'!$A:$C, 3, 0), VLOOKUP(L2642&amp;"", 'CND List'!$A:$C, 3, 0)), 0)=0,
    IF(A2642="KBB", "-", ""),
    IFERROR(VLOOKUP(L2642, 'CND List'!$A:$C, 3, 0), VLOOKUP(L2642&amp;"", 'CND List'!$A:$C, 3, 0))
   ),
   IFERROR(VLOOKUP(L2642, List!D:J, 7, 0), VLOOKUP(L2642&amp;"", List!D:J, 7, 0))
  )
 )
)</f>
        <v>on hold</v>
      </c>
      <c r="C2642" s="66" t="str">
        <f t="shared" si="42"/>
        <v>on hold</v>
      </c>
      <c r="D2642" s="67" t="str">
        <f ca="1">IF(C2642="Local Scrap","Closed",IFERROR(IF(A2642="kgb","Closed",IF(MID(C2642,5,1)="Q","Closed",LOOKUP(TODAY()-W2642, {0,31,91,181,366}, {"0-30天","31-90天","91-180天","181-365天","365天以上"}))), LOOKUP(TODAY()-Z2642, {0,31,91,181,366}, {"0-30天","31-90天","91-180天","181-365天","365天以上"})))</f>
        <v>0-30天</v>
      </c>
      <c r="E2642" s="67" t="str" cm="1">
        <f t="array" ref="E2642">IF(A2642&lt;&gt;"kbb", "", IF(IFERROR(VALUE(V2642), 0)=MAX(INDEX(($A$2:$A$4929="kbb")*($L$2:$L$4929=L2642)*IFERROR(VALUE($V$2:$V$4929), 0), 0)), "最新", "歷史重複"))</f>
        <v/>
      </c>
      <c r="F2642" t="s">
        <v>11531</v>
      </c>
      <c r="G2642" t="s">
        <v>29</v>
      </c>
      <c r="H2642" t="s">
        <v>30</v>
      </c>
      <c r="I2642" t="s">
        <v>6154</v>
      </c>
      <c r="J2642" t="s">
        <v>11532</v>
      </c>
      <c r="K2642" t="s">
        <v>11533</v>
      </c>
      <c r="L2642" t="s">
        <v>11570</v>
      </c>
      <c r="M2642" t="s">
        <v>2703</v>
      </c>
      <c r="N2642" t="s">
        <v>1249</v>
      </c>
      <c r="O2642" t="s">
        <v>1444</v>
      </c>
      <c r="P2642" t="s">
        <v>11570</v>
      </c>
      <c r="Q2642" t="s">
        <v>2309</v>
      </c>
      <c r="R2642" t="s">
        <v>1881</v>
      </c>
      <c r="S2642" t="s">
        <v>11564</v>
      </c>
      <c r="T2642" t="s">
        <v>37</v>
      </c>
      <c r="U2642" t="s">
        <v>37</v>
      </c>
      <c r="V2642" t="s">
        <v>37</v>
      </c>
      <c r="W2642" t="s">
        <v>37</v>
      </c>
      <c r="X2642" t="s">
        <v>37</v>
      </c>
      <c r="Y2642" t="s">
        <v>37</v>
      </c>
      <c r="Z2642" t="s">
        <v>11571</v>
      </c>
      <c r="AA2642" t="s">
        <v>44</v>
      </c>
      <c r="AB2642" t="s">
        <v>44</v>
      </c>
      <c r="AC2642" t="s">
        <v>45</v>
      </c>
      <c r="AD2642" t="s">
        <v>1257</v>
      </c>
      <c r="AE2642" t="s">
        <v>37</v>
      </c>
      <c r="AF2642" t="s">
        <v>37</v>
      </c>
      <c r="AG2642" t="s">
        <v>37</v>
      </c>
      <c r="AH2642" t="s">
        <v>37</v>
      </c>
      <c r="AI2642" t="s">
        <v>37</v>
      </c>
    </row>
    <row r="2643" spans="1:35" ht="16.850000000000001" customHeight="1">
      <c r="A2643" s="65" t="str">
        <f>IF(L2643="","",IF(COUNTIF(Wip!K:K,L2643)=0,IF(W2643="","KGB","KBB"),IF(AND(_xlfn.IFNA(VLOOKUP(L2643,Wip!K:M,3,0),"")="Y",Q2643="MTCAPPLYCONF"),"On Hold",IF(W2643="","KGB","KBB"))))</f>
        <v>KGB</v>
      </c>
      <c r="B2643" s="65" t="str">
        <f>IF(A2643="on hold", "on hold",
 IF(A2643="KGB", "Standard Shipment",
  IF(IFERROR(IFERROR(VLOOKUP(L2643, List!D:J, 7, 0), VLOOKUP(L2643&amp;"", List!D:J, 7, 0)), 0)=0,
   IF(IFERROR(IFERROR(VLOOKUP(L2643, 'CND List'!$A:$C, 3, 0), VLOOKUP(L2643&amp;"", 'CND List'!$A:$C, 3, 0)), 0)=0,
    IF(A2643="KBB", "-", ""),
    IFERROR(VLOOKUP(L2643, 'CND List'!$A:$C, 3, 0), VLOOKUP(L2643&amp;"", 'CND List'!$A:$C, 3, 0))
   ),
   IFERROR(VLOOKUP(L2643, List!D:J, 7, 0), VLOOKUP(L2643&amp;"", List!D:J, 7, 0))
  )
 )
)</f>
        <v>Standard Shipment</v>
      </c>
      <c r="C2643" s="66" t="str">
        <f t="shared" si="42"/>
        <v>Standard Shipment</v>
      </c>
      <c r="D2643" s="67" t="str">
        <f ca="1">IF(C2643="Local Scrap","Closed",IFERROR(IF(A2643="kgb","Closed",IF(MID(C2643,5,1)="Q","Closed",LOOKUP(TODAY()-W2643, {0,31,91,181,366}, {"0-30天","31-90天","91-180天","181-365天","365天以上"}))), LOOKUP(TODAY()-Z2643, {0,31,91,181,366}, {"0-30天","31-90天","91-180天","181-365天","365天以上"})))</f>
        <v>Closed</v>
      </c>
      <c r="E2643" s="67" t="str" cm="1">
        <f t="array" ref="E2643">IF(A2643&lt;&gt;"kbb", "", IF(IFERROR(VALUE(V2643), 0)=MAX(INDEX(($A$2:$A$4929="kbb")*($L$2:$L$4929=L2643)*IFERROR(VALUE($V$2:$V$4929), 0), 0)), "最新", "歷史重複"))</f>
        <v/>
      </c>
      <c r="F2643" t="s">
        <v>11531</v>
      </c>
      <c r="G2643" t="s">
        <v>29</v>
      </c>
      <c r="H2643" t="s">
        <v>30</v>
      </c>
      <c r="I2643" t="s">
        <v>6154</v>
      </c>
      <c r="J2643" t="s">
        <v>11532</v>
      </c>
      <c r="K2643" t="s">
        <v>11533</v>
      </c>
      <c r="L2643" t="s">
        <v>11572</v>
      </c>
      <c r="M2643" t="s">
        <v>2703</v>
      </c>
      <c r="N2643" t="s">
        <v>1249</v>
      </c>
      <c r="O2643" t="s">
        <v>1444</v>
      </c>
      <c r="P2643" t="s">
        <v>11573</v>
      </c>
      <c r="Q2643" t="s">
        <v>38</v>
      </c>
      <c r="R2643" t="s">
        <v>1881</v>
      </c>
      <c r="S2643" t="s">
        <v>11564</v>
      </c>
      <c r="T2643" t="s">
        <v>11574</v>
      </c>
      <c r="U2643" t="s">
        <v>11528</v>
      </c>
      <c r="V2643" t="s">
        <v>11528</v>
      </c>
      <c r="W2643" t="s">
        <v>37</v>
      </c>
      <c r="X2643" t="s">
        <v>37</v>
      </c>
      <c r="Y2643" t="s">
        <v>37</v>
      </c>
      <c r="Z2643" t="s">
        <v>11575</v>
      </c>
      <c r="AA2643" t="s">
        <v>44</v>
      </c>
      <c r="AB2643" t="s">
        <v>44</v>
      </c>
      <c r="AC2643" t="s">
        <v>45</v>
      </c>
      <c r="AD2643" t="s">
        <v>1257</v>
      </c>
      <c r="AE2643" t="s">
        <v>11530</v>
      </c>
      <c r="AF2643" t="s">
        <v>48</v>
      </c>
      <c r="AG2643">
        <v>622647</v>
      </c>
      <c r="AH2643">
        <v>7</v>
      </c>
      <c r="AI2643">
        <v>7</v>
      </c>
    </row>
    <row r="2644" spans="1:35" ht="16.850000000000001" customHeight="1">
      <c r="A2644" s="65" t="str">
        <f>IF(L2644="","",IF(COUNTIF(Wip!K:K,L2644)=0,IF(W2644="","KGB","KBB"),IF(AND(_xlfn.IFNA(VLOOKUP(L2644,Wip!K:M,3,0),"")="Y",Q2644="MTCAPPLYCONF"),"On Hold",IF(W2644="","KGB","KBB"))))</f>
        <v>KGB</v>
      </c>
      <c r="B2644" s="65" t="str">
        <f>IF(A2644="on hold", "on hold",
 IF(A2644="KGB", "Standard Shipment",
  IF(IFERROR(IFERROR(VLOOKUP(L2644, List!D:J, 7, 0), VLOOKUP(L2644&amp;"", List!D:J, 7, 0)), 0)=0,
   IF(IFERROR(IFERROR(VLOOKUP(L2644, 'CND List'!$A:$C, 3, 0), VLOOKUP(L2644&amp;"", 'CND List'!$A:$C, 3, 0)), 0)=0,
    IF(A2644="KBB", "-", ""),
    IFERROR(VLOOKUP(L2644, 'CND List'!$A:$C, 3, 0), VLOOKUP(L2644&amp;"", 'CND List'!$A:$C, 3, 0))
   ),
   IFERROR(VLOOKUP(L2644, List!D:J, 7, 0), VLOOKUP(L2644&amp;"", List!D:J, 7, 0))
  )
 )
)</f>
        <v>Standard Shipment</v>
      </c>
      <c r="C2644" s="66" t="str">
        <f t="shared" si="42"/>
        <v>Standard Shipment</v>
      </c>
      <c r="D2644" s="67" t="str">
        <f ca="1">IF(C2644="Local Scrap","Closed",IFERROR(IF(A2644="kgb","Closed",IF(MID(C2644,5,1)="Q","Closed",LOOKUP(TODAY()-W2644, {0,31,91,181,366}, {"0-30天","31-90天","91-180天","181-365天","365天以上"}))), LOOKUP(TODAY()-Z2644, {0,31,91,181,366}, {"0-30天","31-90天","91-180天","181-365天","365天以上"})))</f>
        <v>Closed</v>
      </c>
      <c r="E2644" s="67" t="str" cm="1">
        <f t="array" ref="E2644">IF(A2644&lt;&gt;"kbb", "", IF(IFERROR(VALUE(V2644), 0)=MAX(INDEX(($A$2:$A$4929="kbb")*($L$2:$L$4929=L2644)*IFERROR(VALUE($V$2:$V$4929), 0), 0)), "最新", "歷史重複"))</f>
        <v/>
      </c>
      <c r="F2644" t="s">
        <v>11531</v>
      </c>
      <c r="G2644" t="s">
        <v>29</v>
      </c>
      <c r="H2644" t="s">
        <v>30</v>
      </c>
      <c r="I2644" t="s">
        <v>6154</v>
      </c>
      <c r="J2644" t="s">
        <v>11532</v>
      </c>
      <c r="K2644" t="s">
        <v>11533</v>
      </c>
      <c r="L2644" t="s">
        <v>11576</v>
      </c>
      <c r="M2644" t="s">
        <v>2703</v>
      </c>
      <c r="N2644" t="s">
        <v>1249</v>
      </c>
      <c r="O2644" t="s">
        <v>1444</v>
      </c>
      <c r="P2644" t="s">
        <v>11576</v>
      </c>
      <c r="Q2644" t="s">
        <v>3411</v>
      </c>
      <c r="R2644" t="s">
        <v>1881</v>
      </c>
      <c r="S2644" t="s">
        <v>11564</v>
      </c>
      <c r="T2644" t="s">
        <v>11577</v>
      </c>
      <c r="U2644" t="s">
        <v>37</v>
      </c>
      <c r="V2644" t="s">
        <v>37</v>
      </c>
      <c r="W2644" t="s">
        <v>37</v>
      </c>
      <c r="X2644" t="s">
        <v>37</v>
      </c>
      <c r="Y2644" t="s">
        <v>37</v>
      </c>
      <c r="Z2644" t="s">
        <v>11578</v>
      </c>
      <c r="AA2644" t="s">
        <v>44</v>
      </c>
      <c r="AB2644" t="s">
        <v>44</v>
      </c>
      <c r="AC2644" t="s">
        <v>45</v>
      </c>
      <c r="AD2644" t="s">
        <v>1257</v>
      </c>
      <c r="AE2644" t="s">
        <v>37</v>
      </c>
      <c r="AF2644" t="s">
        <v>37</v>
      </c>
      <c r="AG2644" t="s">
        <v>37</v>
      </c>
      <c r="AH2644" t="s">
        <v>37</v>
      </c>
      <c r="AI2644" t="s">
        <v>37</v>
      </c>
    </row>
    <row r="2645" spans="1:35" ht="16.850000000000001" customHeight="1">
      <c r="A2645" s="65" t="str">
        <f>IF(L2645="","",IF(COUNTIF(Wip!K:K,L2645)=0,IF(W2645="","KGB","KBB"),IF(AND(_xlfn.IFNA(VLOOKUP(L2645,Wip!K:M,3,0),"")="Y",Q2645="MTCAPPLYCONF"),"On Hold",IF(W2645="","KGB","KBB"))))</f>
        <v>KGB</v>
      </c>
      <c r="B2645" s="65" t="str">
        <f>IF(A2645="on hold", "on hold",
 IF(A2645="KGB", "Standard Shipment",
  IF(IFERROR(IFERROR(VLOOKUP(L2645, List!D:J, 7, 0), VLOOKUP(L2645&amp;"", List!D:J, 7, 0)), 0)=0,
   IF(IFERROR(IFERROR(VLOOKUP(L2645, 'CND List'!$A:$C, 3, 0), VLOOKUP(L2645&amp;"", 'CND List'!$A:$C, 3, 0)), 0)=0,
    IF(A2645="KBB", "-", ""),
    IFERROR(VLOOKUP(L2645, 'CND List'!$A:$C, 3, 0), VLOOKUP(L2645&amp;"", 'CND List'!$A:$C, 3, 0))
   ),
   IFERROR(VLOOKUP(L2645, List!D:J, 7, 0), VLOOKUP(L2645&amp;"", List!D:J, 7, 0))
  )
 )
)</f>
        <v>Standard Shipment</v>
      </c>
      <c r="C2645" s="66" t="str">
        <f t="shared" si="42"/>
        <v>Standard Shipment</v>
      </c>
      <c r="D2645" s="67" t="str">
        <f ca="1">IF(C2645="Local Scrap","Closed",IFERROR(IF(A2645="kgb","Closed",IF(MID(C2645,5,1)="Q","Closed",LOOKUP(TODAY()-W2645, {0,31,91,181,366}, {"0-30天","31-90天","91-180天","181-365天","365天以上"}))), LOOKUP(TODAY()-Z2645, {0,31,91,181,366}, {"0-30天","31-90天","91-180天","181-365天","365天以上"})))</f>
        <v>Closed</v>
      </c>
      <c r="E2645" s="67" t="str" cm="1">
        <f t="array" ref="E2645">IF(A2645&lt;&gt;"kbb", "", IF(IFERROR(VALUE(V2645), 0)=MAX(INDEX(($A$2:$A$4929="kbb")*($L$2:$L$4929=L2645)*IFERROR(VALUE($V$2:$V$4929), 0), 0)), "最新", "歷史重複"))</f>
        <v/>
      </c>
      <c r="F2645" t="s">
        <v>11531</v>
      </c>
      <c r="G2645" t="s">
        <v>29</v>
      </c>
      <c r="H2645" t="s">
        <v>30</v>
      </c>
      <c r="I2645" t="s">
        <v>6154</v>
      </c>
      <c r="J2645" t="s">
        <v>11532</v>
      </c>
      <c r="K2645" t="s">
        <v>11533</v>
      </c>
      <c r="L2645" t="s">
        <v>11579</v>
      </c>
      <c r="M2645" t="s">
        <v>4688</v>
      </c>
      <c r="N2645" t="s">
        <v>4689</v>
      </c>
      <c r="O2645" t="s">
        <v>11560</v>
      </c>
      <c r="P2645" t="s">
        <v>11579</v>
      </c>
      <c r="Q2645" t="s">
        <v>3411</v>
      </c>
      <c r="R2645" t="s">
        <v>1881</v>
      </c>
      <c r="S2645" t="s">
        <v>11564</v>
      </c>
      <c r="T2645" t="s">
        <v>11580</v>
      </c>
      <c r="U2645" t="s">
        <v>37</v>
      </c>
      <c r="V2645" t="s">
        <v>37</v>
      </c>
      <c r="W2645" t="s">
        <v>37</v>
      </c>
      <c r="X2645" t="s">
        <v>37</v>
      </c>
      <c r="Y2645" t="s">
        <v>37</v>
      </c>
      <c r="Z2645" t="s">
        <v>11581</v>
      </c>
      <c r="AA2645" t="s">
        <v>44</v>
      </c>
      <c r="AB2645" t="s">
        <v>44</v>
      </c>
      <c r="AC2645" t="s">
        <v>45</v>
      </c>
      <c r="AD2645" t="s">
        <v>1847</v>
      </c>
      <c r="AE2645" t="s">
        <v>37</v>
      </c>
      <c r="AF2645" t="s">
        <v>37</v>
      </c>
      <c r="AG2645" t="s">
        <v>37</v>
      </c>
      <c r="AH2645" t="s">
        <v>37</v>
      </c>
      <c r="AI2645" t="s">
        <v>37</v>
      </c>
    </row>
    <row r="2646" spans="1:35" ht="16.850000000000001" customHeight="1">
      <c r="A2646" s="65" t="str">
        <f>IF(L2646="","",IF(COUNTIF(Wip!K:K,L2646)=0,IF(W2646="","KGB","KBB"),IF(AND(_xlfn.IFNA(VLOOKUP(L2646,Wip!K:M,3,0),"")="Y",Q2646="MTCAPPLYCONF"),"On Hold",IF(W2646="","KGB","KBB"))))</f>
        <v>KGB</v>
      </c>
      <c r="B2646" s="65" t="str">
        <f>IF(A2646="on hold", "on hold",
 IF(A2646="KGB", "Standard Shipment",
  IF(IFERROR(IFERROR(VLOOKUP(L2646, List!D:J, 7, 0), VLOOKUP(L2646&amp;"", List!D:J, 7, 0)), 0)=0,
   IF(IFERROR(IFERROR(VLOOKUP(L2646, 'CND List'!$A:$C, 3, 0), VLOOKUP(L2646&amp;"", 'CND List'!$A:$C, 3, 0)), 0)=0,
    IF(A2646="KBB", "-", ""),
    IFERROR(VLOOKUP(L2646, 'CND List'!$A:$C, 3, 0), VLOOKUP(L2646&amp;"", 'CND List'!$A:$C, 3, 0))
   ),
   IFERROR(VLOOKUP(L2646, List!D:J, 7, 0), VLOOKUP(L2646&amp;"", List!D:J, 7, 0))
  )
 )
)</f>
        <v>Standard Shipment</v>
      </c>
      <c r="C2646" s="66" t="str">
        <f t="shared" si="42"/>
        <v>Standard Shipment</v>
      </c>
      <c r="D2646" s="67" t="str">
        <f ca="1">IF(C2646="Local Scrap","Closed",IFERROR(IF(A2646="kgb","Closed",IF(MID(C2646,5,1)="Q","Closed",LOOKUP(TODAY()-W2646, {0,31,91,181,366}, {"0-30天","31-90天","91-180天","181-365天","365天以上"}))), LOOKUP(TODAY()-Z2646, {0,31,91,181,366}, {"0-30天","31-90天","91-180天","181-365天","365天以上"})))</f>
        <v>Closed</v>
      </c>
      <c r="E2646" s="67" t="str" cm="1">
        <f t="array" ref="E2646">IF(A2646&lt;&gt;"kbb", "", IF(IFERROR(VALUE(V2646), 0)=MAX(INDEX(($A$2:$A$4929="kbb")*($L$2:$L$4929=L2646)*IFERROR(VALUE($V$2:$V$4929), 0), 0)), "最新", "歷史重複"))</f>
        <v/>
      </c>
      <c r="F2646" t="s">
        <v>11531</v>
      </c>
      <c r="G2646" t="s">
        <v>29</v>
      </c>
      <c r="H2646" t="s">
        <v>30</v>
      </c>
      <c r="I2646" t="s">
        <v>6154</v>
      </c>
      <c r="J2646" t="s">
        <v>11532</v>
      </c>
      <c r="K2646" t="s">
        <v>11533</v>
      </c>
      <c r="L2646" t="s">
        <v>11582</v>
      </c>
      <c r="M2646" t="s">
        <v>2544</v>
      </c>
      <c r="N2646" t="s">
        <v>2481</v>
      </c>
      <c r="O2646" t="s">
        <v>7893</v>
      </c>
      <c r="P2646" t="s">
        <v>11582</v>
      </c>
      <c r="Q2646" t="s">
        <v>3411</v>
      </c>
      <c r="R2646" t="s">
        <v>1881</v>
      </c>
      <c r="S2646" t="s">
        <v>11564</v>
      </c>
      <c r="T2646" t="s">
        <v>11583</v>
      </c>
      <c r="U2646" t="s">
        <v>37</v>
      </c>
      <c r="V2646" t="s">
        <v>37</v>
      </c>
      <c r="W2646" t="s">
        <v>37</v>
      </c>
      <c r="X2646" t="s">
        <v>37</v>
      </c>
      <c r="Y2646" t="s">
        <v>37</v>
      </c>
      <c r="Z2646" t="s">
        <v>11584</v>
      </c>
      <c r="AA2646" t="s">
        <v>44</v>
      </c>
      <c r="AB2646" t="s">
        <v>44</v>
      </c>
      <c r="AC2646" t="s">
        <v>45</v>
      </c>
      <c r="AD2646" t="s">
        <v>1532</v>
      </c>
      <c r="AE2646" t="s">
        <v>37</v>
      </c>
      <c r="AF2646" t="s">
        <v>37</v>
      </c>
      <c r="AG2646" t="s">
        <v>37</v>
      </c>
      <c r="AH2646" t="s">
        <v>37</v>
      </c>
      <c r="AI2646" t="s">
        <v>37</v>
      </c>
    </row>
    <row r="2647" spans="1:35" ht="16.850000000000001" customHeight="1">
      <c r="A2647" s="65" t="str">
        <f>IF(L2647="","",IF(COUNTIF(Wip!K:K,L2647)=0,IF(W2647="","KGB","KBB"),IF(AND(_xlfn.IFNA(VLOOKUP(L2647,Wip!K:M,3,0),"")="Y",Q2647="MTCAPPLYCONF"),"On Hold",IF(W2647="","KGB","KBB"))))</f>
        <v>On Hold</v>
      </c>
      <c r="B2647" s="65" t="str">
        <f>IF(A2647="on hold", "on hold",
 IF(A2647="KGB", "Standard Shipment",
  IF(IFERROR(IFERROR(VLOOKUP(L2647, List!D:J, 7, 0), VLOOKUP(L2647&amp;"", List!D:J, 7, 0)), 0)=0,
   IF(IFERROR(IFERROR(VLOOKUP(L2647, 'CND List'!$A:$C, 3, 0), VLOOKUP(L2647&amp;"", 'CND List'!$A:$C, 3, 0)), 0)=0,
    IF(A2647="KBB", "-", ""),
    IFERROR(VLOOKUP(L2647, 'CND List'!$A:$C, 3, 0), VLOOKUP(L2647&amp;"", 'CND List'!$A:$C, 3, 0))
   ),
   IFERROR(VLOOKUP(L2647, List!D:J, 7, 0), VLOOKUP(L2647&amp;"", List!D:J, 7, 0))
  )
 )
)</f>
        <v>on hold</v>
      </c>
      <c r="C2647" s="66" t="str">
        <f t="shared" si="42"/>
        <v>on hold</v>
      </c>
      <c r="D2647" s="67" t="str">
        <f ca="1">IF(C2647="Local Scrap","Closed",IFERROR(IF(A2647="kgb","Closed",IF(MID(C2647,5,1)="Q","Closed",LOOKUP(TODAY()-W2647, {0,31,91,181,366}, {"0-30天","31-90天","91-180天","181-365天","365天以上"}))), LOOKUP(TODAY()-Z2647, {0,31,91,181,366}, {"0-30天","31-90天","91-180天","181-365天","365天以上"})))</f>
        <v>0-30天</v>
      </c>
      <c r="E2647" s="67" t="str" cm="1">
        <f t="array" ref="E2647">IF(A2647&lt;&gt;"kbb", "", IF(IFERROR(VALUE(V2647), 0)=MAX(INDEX(($A$2:$A$4929="kbb")*($L$2:$L$4929=L2647)*IFERROR(VALUE($V$2:$V$4929), 0), 0)), "最新", "歷史重複"))</f>
        <v/>
      </c>
      <c r="F2647" t="s">
        <v>11531</v>
      </c>
      <c r="G2647" t="s">
        <v>29</v>
      </c>
      <c r="H2647" t="s">
        <v>30</v>
      </c>
      <c r="I2647" t="s">
        <v>6154</v>
      </c>
      <c r="J2647" t="s">
        <v>11532</v>
      </c>
      <c r="K2647" t="s">
        <v>11533</v>
      </c>
      <c r="L2647" t="s">
        <v>11585</v>
      </c>
      <c r="M2647" t="s">
        <v>9371</v>
      </c>
      <c r="N2647" t="s">
        <v>9372</v>
      </c>
      <c r="O2647" t="s">
        <v>6131</v>
      </c>
      <c r="P2647" t="s">
        <v>11585</v>
      </c>
      <c r="Q2647" t="s">
        <v>2309</v>
      </c>
      <c r="R2647" t="s">
        <v>1881</v>
      </c>
      <c r="S2647" t="s">
        <v>11564</v>
      </c>
      <c r="T2647" t="s">
        <v>37</v>
      </c>
      <c r="U2647" t="s">
        <v>37</v>
      </c>
      <c r="V2647" t="s">
        <v>37</v>
      </c>
      <c r="W2647" t="s">
        <v>37</v>
      </c>
      <c r="X2647" t="s">
        <v>37</v>
      </c>
      <c r="Y2647" t="s">
        <v>37</v>
      </c>
      <c r="Z2647" t="s">
        <v>11586</v>
      </c>
      <c r="AA2647" t="s">
        <v>44</v>
      </c>
      <c r="AB2647" t="s">
        <v>44</v>
      </c>
      <c r="AC2647" t="s">
        <v>45</v>
      </c>
      <c r="AD2647" t="s">
        <v>1532</v>
      </c>
      <c r="AE2647" t="s">
        <v>37</v>
      </c>
      <c r="AF2647" t="s">
        <v>37</v>
      </c>
      <c r="AG2647" t="s">
        <v>37</v>
      </c>
      <c r="AH2647" t="s">
        <v>37</v>
      </c>
      <c r="AI2647" t="s">
        <v>37</v>
      </c>
    </row>
    <row r="2648" spans="1:35" ht="16.850000000000001" customHeight="1">
      <c r="A2648" s="65" t="str">
        <f>IF(L2648="","",IF(COUNTIF(Wip!K:K,L2648)=0,IF(W2648="","KGB","KBB"),IF(AND(_xlfn.IFNA(VLOOKUP(L2648,Wip!K:M,3,0),"")="Y",Q2648="MTCAPPLYCONF"),"On Hold",IF(W2648="","KGB","KBB"))))</f>
        <v>KGB</v>
      </c>
      <c r="B2648" s="65" t="str">
        <f>IF(A2648="on hold", "on hold",
 IF(A2648="KGB", "Standard Shipment",
  IF(IFERROR(IFERROR(VLOOKUP(L2648, List!D:J, 7, 0), VLOOKUP(L2648&amp;"", List!D:J, 7, 0)), 0)=0,
   IF(IFERROR(IFERROR(VLOOKUP(L2648, 'CND List'!$A:$C, 3, 0), VLOOKUP(L2648&amp;"", 'CND List'!$A:$C, 3, 0)), 0)=0,
    IF(A2648="KBB", "-", ""),
    IFERROR(VLOOKUP(L2648, 'CND List'!$A:$C, 3, 0), VLOOKUP(L2648&amp;"", 'CND List'!$A:$C, 3, 0))
   ),
   IFERROR(VLOOKUP(L2648, List!D:J, 7, 0), VLOOKUP(L2648&amp;"", List!D:J, 7, 0))
  )
 )
)</f>
        <v>Standard Shipment</v>
      </c>
      <c r="C2648" s="66" t="str">
        <f t="shared" si="42"/>
        <v>Standard Shipment</v>
      </c>
      <c r="D2648" s="67" t="str">
        <f ca="1">IF(C2648="Local Scrap","Closed",IFERROR(IF(A2648="kgb","Closed",IF(MID(C2648,5,1)="Q","Closed",LOOKUP(TODAY()-W2648, {0,31,91,181,366}, {"0-30天","31-90天","91-180天","181-365天","365天以上"}))), LOOKUP(TODAY()-Z2648, {0,31,91,181,366}, {"0-30天","31-90天","91-180天","181-365天","365天以上"})))</f>
        <v>Closed</v>
      </c>
      <c r="E2648" s="67" t="str" cm="1">
        <f t="array" ref="E2648">IF(A2648&lt;&gt;"kbb", "", IF(IFERROR(VALUE(V2648), 0)=MAX(INDEX(($A$2:$A$4929="kbb")*($L$2:$L$4929=L2648)*IFERROR(VALUE($V$2:$V$4929), 0), 0)), "最新", "歷史重複"))</f>
        <v/>
      </c>
      <c r="F2648" t="s">
        <v>11531</v>
      </c>
      <c r="G2648" t="s">
        <v>29</v>
      </c>
      <c r="H2648" t="s">
        <v>30</v>
      </c>
      <c r="I2648" t="s">
        <v>6154</v>
      </c>
      <c r="J2648" t="s">
        <v>11532</v>
      </c>
      <c r="K2648" t="s">
        <v>11533</v>
      </c>
      <c r="L2648" t="s">
        <v>11587</v>
      </c>
      <c r="M2648" t="s">
        <v>5545</v>
      </c>
      <c r="N2648" t="s">
        <v>5546</v>
      </c>
      <c r="O2648" t="s">
        <v>11588</v>
      </c>
      <c r="P2648" t="s">
        <v>11587</v>
      </c>
      <c r="Q2648" t="s">
        <v>3411</v>
      </c>
      <c r="R2648" t="s">
        <v>1881</v>
      </c>
      <c r="S2648" t="s">
        <v>11564</v>
      </c>
      <c r="T2648" t="s">
        <v>11589</v>
      </c>
      <c r="U2648" t="s">
        <v>37</v>
      </c>
      <c r="V2648" t="s">
        <v>37</v>
      </c>
      <c r="W2648" t="s">
        <v>37</v>
      </c>
      <c r="X2648" t="s">
        <v>37</v>
      </c>
      <c r="Y2648" t="s">
        <v>37</v>
      </c>
      <c r="Z2648" t="s">
        <v>11590</v>
      </c>
      <c r="AA2648" t="s">
        <v>44</v>
      </c>
      <c r="AB2648" t="s">
        <v>44</v>
      </c>
      <c r="AC2648" t="s">
        <v>45</v>
      </c>
      <c r="AD2648" t="s">
        <v>1302</v>
      </c>
      <c r="AE2648" t="s">
        <v>37</v>
      </c>
      <c r="AF2648" t="s">
        <v>37</v>
      </c>
      <c r="AG2648" t="s">
        <v>37</v>
      </c>
      <c r="AH2648" t="s">
        <v>37</v>
      </c>
      <c r="AI2648" t="s">
        <v>37</v>
      </c>
    </row>
    <row r="2649" spans="1:35" ht="16.850000000000001" customHeight="1">
      <c r="A2649" s="65" t="str">
        <f>IF(L2649="","",IF(COUNTIF(Wip!K:K,L2649)=0,IF(W2649="","KGB","KBB"),IF(AND(_xlfn.IFNA(VLOOKUP(L2649,Wip!K:M,3,0),"")="Y",Q2649="MTCAPPLYCONF"),"On Hold",IF(W2649="","KGB","KBB"))))</f>
        <v>KGB</v>
      </c>
      <c r="B2649" s="65" t="str">
        <f>IF(A2649="on hold", "on hold",
 IF(A2649="KGB", "Standard Shipment",
  IF(IFERROR(IFERROR(VLOOKUP(L2649, List!D:J, 7, 0), VLOOKUP(L2649&amp;"", List!D:J, 7, 0)), 0)=0,
   IF(IFERROR(IFERROR(VLOOKUP(L2649, 'CND List'!$A:$C, 3, 0), VLOOKUP(L2649&amp;"", 'CND List'!$A:$C, 3, 0)), 0)=0,
    IF(A2649="KBB", "-", ""),
    IFERROR(VLOOKUP(L2649, 'CND List'!$A:$C, 3, 0), VLOOKUP(L2649&amp;"", 'CND List'!$A:$C, 3, 0))
   ),
   IFERROR(VLOOKUP(L2649, List!D:J, 7, 0), VLOOKUP(L2649&amp;"", List!D:J, 7, 0))
  )
 )
)</f>
        <v>Standard Shipment</v>
      </c>
      <c r="C2649" s="66" t="str">
        <f t="shared" si="42"/>
        <v>Standard Shipment</v>
      </c>
      <c r="D2649" s="67" t="str">
        <f ca="1">IF(C2649="Local Scrap","Closed",IFERROR(IF(A2649="kgb","Closed",IF(MID(C2649,5,1)="Q","Closed",LOOKUP(TODAY()-W2649, {0,31,91,181,366}, {"0-30天","31-90天","91-180天","181-365天","365天以上"}))), LOOKUP(TODAY()-Z2649, {0,31,91,181,366}, {"0-30天","31-90天","91-180天","181-365天","365天以上"})))</f>
        <v>Closed</v>
      </c>
      <c r="E2649" s="67" t="str" cm="1">
        <f t="array" ref="E2649">IF(A2649&lt;&gt;"kbb", "", IF(IFERROR(VALUE(V2649), 0)=MAX(INDEX(($A$2:$A$4929="kbb")*($L$2:$L$4929=L2649)*IFERROR(VALUE($V$2:$V$4929), 0), 0)), "最新", "歷史重複"))</f>
        <v/>
      </c>
      <c r="F2649" t="s">
        <v>11531</v>
      </c>
      <c r="G2649" t="s">
        <v>29</v>
      </c>
      <c r="H2649" t="s">
        <v>30</v>
      </c>
      <c r="I2649" t="s">
        <v>6154</v>
      </c>
      <c r="J2649" t="s">
        <v>11532</v>
      </c>
      <c r="K2649" t="s">
        <v>11533</v>
      </c>
      <c r="L2649" t="s">
        <v>11591</v>
      </c>
      <c r="M2649" t="s">
        <v>5545</v>
      </c>
      <c r="N2649" t="s">
        <v>5546</v>
      </c>
      <c r="O2649" t="s">
        <v>11588</v>
      </c>
      <c r="P2649" t="s">
        <v>11591</v>
      </c>
      <c r="Q2649" t="s">
        <v>3411</v>
      </c>
      <c r="R2649" t="s">
        <v>1881</v>
      </c>
      <c r="S2649" t="s">
        <v>11564</v>
      </c>
      <c r="T2649" t="s">
        <v>11592</v>
      </c>
      <c r="U2649" t="s">
        <v>37</v>
      </c>
      <c r="V2649" t="s">
        <v>37</v>
      </c>
      <c r="W2649" t="s">
        <v>37</v>
      </c>
      <c r="X2649" t="s">
        <v>37</v>
      </c>
      <c r="Y2649" t="s">
        <v>37</v>
      </c>
      <c r="Z2649" t="s">
        <v>11593</v>
      </c>
      <c r="AA2649" t="s">
        <v>44</v>
      </c>
      <c r="AB2649" t="s">
        <v>44</v>
      </c>
      <c r="AC2649" t="s">
        <v>45</v>
      </c>
      <c r="AD2649" t="s">
        <v>1302</v>
      </c>
      <c r="AE2649" t="s">
        <v>37</v>
      </c>
      <c r="AF2649" t="s">
        <v>37</v>
      </c>
      <c r="AG2649" t="s">
        <v>37</v>
      </c>
      <c r="AH2649" t="s">
        <v>37</v>
      </c>
      <c r="AI2649" t="s">
        <v>37</v>
      </c>
    </row>
    <row r="2650" spans="1:35" ht="16.850000000000001" customHeight="1">
      <c r="A2650" s="65" t="str">
        <f>IF(L2650="","",IF(COUNTIF(Wip!K:K,L2650)=0,IF(W2650="","KGB","KBB"),IF(AND(_xlfn.IFNA(VLOOKUP(L2650,Wip!K:M,3,0),"")="Y",Q2650="MTCAPPLYCONF"),"On Hold",IF(W2650="","KGB","KBB"))))</f>
        <v>KGB</v>
      </c>
      <c r="B2650" s="65" t="str">
        <f>IF(A2650="on hold", "on hold",
 IF(A2650="KGB", "Standard Shipment",
  IF(IFERROR(IFERROR(VLOOKUP(L2650, List!D:J, 7, 0), VLOOKUP(L2650&amp;"", List!D:J, 7, 0)), 0)=0,
   IF(IFERROR(IFERROR(VLOOKUP(L2650, 'CND List'!$A:$C, 3, 0), VLOOKUP(L2650&amp;"", 'CND List'!$A:$C, 3, 0)), 0)=0,
    IF(A2650="KBB", "-", ""),
    IFERROR(VLOOKUP(L2650, 'CND List'!$A:$C, 3, 0), VLOOKUP(L2650&amp;"", 'CND List'!$A:$C, 3, 0))
   ),
   IFERROR(VLOOKUP(L2650, List!D:J, 7, 0), VLOOKUP(L2650&amp;"", List!D:J, 7, 0))
  )
 )
)</f>
        <v>Standard Shipment</v>
      </c>
      <c r="C2650" s="66" t="str">
        <f t="shared" si="42"/>
        <v>Standard Shipment</v>
      </c>
      <c r="D2650" s="67" t="str">
        <f ca="1">IF(C2650="Local Scrap","Closed",IFERROR(IF(A2650="kgb","Closed",IF(MID(C2650,5,1)="Q","Closed",LOOKUP(TODAY()-W2650, {0,31,91,181,366}, {"0-30天","31-90天","91-180天","181-365天","365天以上"}))), LOOKUP(TODAY()-Z2650, {0,31,91,181,366}, {"0-30天","31-90天","91-180天","181-365天","365天以上"})))</f>
        <v>Closed</v>
      </c>
      <c r="E2650" s="67" t="str" cm="1">
        <f t="array" ref="E2650">IF(A2650&lt;&gt;"kbb", "", IF(IFERROR(VALUE(V2650), 0)=MAX(INDEX(($A$2:$A$4929="kbb")*($L$2:$L$4929=L2650)*IFERROR(VALUE($V$2:$V$4929), 0), 0)), "最新", "歷史重複"))</f>
        <v/>
      </c>
      <c r="F2650" t="s">
        <v>11531</v>
      </c>
      <c r="G2650" t="s">
        <v>29</v>
      </c>
      <c r="H2650" t="s">
        <v>30</v>
      </c>
      <c r="I2650" t="s">
        <v>6154</v>
      </c>
      <c r="J2650" t="s">
        <v>11532</v>
      </c>
      <c r="K2650" t="s">
        <v>11533</v>
      </c>
      <c r="L2650" t="s">
        <v>11594</v>
      </c>
      <c r="M2650" t="s">
        <v>1428</v>
      </c>
      <c r="N2650" t="s">
        <v>1411</v>
      </c>
      <c r="O2650" t="s">
        <v>37</v>
      </c>
      <c r="P2650" t="s">
        <v>10017</v>
      </c>
      <c r="Q2650" t="s">
        <v>38</v>
      </c>
      <c r="R2650" t="s">
        <v>1881</v>
      </c>
      <c r="S2650" t="s">
        <v>11564</v>
      </c>
      <c r="T2650" t="s">
        <v>11595</v>
      </c>
      <c r="U2650" t="s">
        <v>11540</v>
      </c>
      <c r="V2650" t="s">
        <v>11540</v>
      </c>
      <c r="W2650" t="s">
        <v>37</v>
      </c>
      <c r="X2650" t="s">
        <v>37</v>
      </c>
      <c r="Y2650" t="s">
        <v>37</v>
      </c>
      <c r="Z2650" t="s">
        <v>11596</v>
      </c>
      <c r="AA2650" t="s">
        <v>44</v>
      </c>
      <c r="AB2650" t="s">
        <v>44</v>
      </c>
      <c r="AC2650" t="s">
        <v>45</v>
      </c>
      <c r="AD2650" t="s">
        <v>1257</v>
      </c>
      <c r="AE2650" t="s">
        <v>11530</v>
      </c>
      <c r="AF2650" t="s">
        <v>48</v>
      </c>
      <c r="AG2650">
        <v>622647</v>
      </c>
      <c r="AH2650">
        <v>7</v>
      </c>
      <c r="AI2650">
        <v>7</v>
      </c>
    </row>
    <row r="2651" spans="1:35" ht="16.850000000000001" customHeight="1">
      <c r="A2651" s="65" t="str">
        <f>IF(L2651="","",IF(COUNTIF(Wip!K:K,L2651)=0,IF(W2651="","KGB","KBB"),IF(AND(_xlfn.IFNA(VLOOKUP(L2651,Wip!K:M,3,0),"")="Y",Q2651="MTCAPPLYCONF"),"On Hold",IF(W2651="","KGB","KBB"))))</f>
        <v>KGB</v>
      </c>
      <c r="B2651" s="65" t="str">
        <f>IF(A2651="on hold", "on hold",
 IF(A2651="KGB", "Standard Shipment",
  IF(IFERROR(IFERROR(VLOOKUP(L2651, List!D:J, 7, 0), VLOOKUP(L2651&amp;"", List!D:J, 7, 0)), 0)=0,
   IF(IFERROR(IFERROR(VLOOKUP(L2651, 'CND List'!$A:$C, 3, 0), VLOOKUP(L2651&amp;"", 'CND List'!$A:$C, 3, 0)), 0)=0,
    IF(A2651="KBB", "-", ""),
    IFERROR(VLOOKUP(L2651, 'CND List'!$A:$C, 3, 0), VLOOKUP(L2651&amp;"", 'CND List'!$A:$C, 3, 0))
   ),
   IFERROR(VLOOKUP(L2651, List!D:J, 7, 0), VLOOKUP(L2651&amp;"", List!D:J, 7, 0))
  )
 )
)</f>
        <v>Standard Shipment</v>
      </c>
      <c r="C2651" s="66" t="str">
        <f t="shared" si="42"/>
        <v>Standard Shipment</v>
      </c>
      <c r="D2651" s="67" t="str">
        <f ca="1">IF(C2651="Local Scrap","Closed",IFERROR(IF(A2651="kgb","Closed",IF(MID(C2651,5,1)="Q","Closed",LOOKUP(TODAY()-W2651, {0,31,91,181,366}, {"0-30天","31-90天","91-180天","181-365天","365天以上"}))), LOOKUP(TODAY()-Z2651, {0,31,91,181,366}, {"0-30天","31-90天","91-180天","181-365天","365天以上"})))</f>
        <v>Closed</v>
      </c>
      <c r="E2651" s="67" t="str" cm="1">
        <f t="array" ref="E2651">IF(A2651&lt;&gt;"kbb", "", IF(IFERROR(VALUE(V2651), 0)=MAX(INDEX(($A$2:$A$4929="kbb")*($L$2:$L$4929=L2651)*IFERROR(VALUE($V$2:$V$4929), 0), 0)), "最新", "歷史重複"))</f>
        <v/>
      </c>
      <c r="F2651" t="s">
        <v>11531</v>
      </c>
      <c r="G2651" t="s">
        <v>29</v>
      </c>
      <c r="H2651" t="s">
        <v>30</v>
      </c>
      <c r="I2651" t="s">
        <v>6154</v>
      </c>
      <c r="J2651" t="s">
        <v>11532</v>
      </c>
      <c r="K2651" t="s">
        <v>11533</v>
      </c>
      <c r="L2651" t="s">
        <v>11597</v>
      </c>
      <c r="M2651" t="s">
        <v>11598</v>
      </c>
      <c r="N2651" t="s">
        <v>11599</v>
      </c>
      <c r="O2651" t="s">
        <v>11600</v>
      </c>
      <c r="P2651" t="s">
        <v>11601</v>
      </c>
      <c r="Q2651" t="s">
        <v>38</v>
      </c>
      <c r="R2651" t="s">
        <v>1881</v>
      </c>
      <c r="S2651" t="s">
        <v>11535</v>
      </c>
      <c r="T2651" t="s">
        <v>11602</v>
      </c>
      <c r="U2651" t="s">
        <v>11540</v>
      </c>
      <c r="V2651" t="s">
        <v>11540</v>
      </c>
      <c r="W2651" t="s">
        <v>37</v>
      </c>
      <c r="X2651" t="s">
        <v>37</v>
      </c>
      <c r="Y2651" t="s">
        <v>37</v>
      </c>
      <c r="Z2651" t="s">
        <v>11603</v>
      </c>
      <c r="AA2651" t="s">
        <v>44</v>
      </c>
      <c r="AB2651" t="s">
        <v>44</v>
      </c>
      <c r="AC2651" t="s">
        <v>45</v>
      </c>
      <c r="AD2651" t="s">
        <v>1847</v>
      </c>
      <c r="AE2651" t="s">
        <v>11530</v>
      </c>
      <c r="AF2651" t="s">
        <v>2122</v>
      </c>
      <c r="AG2651">
        <v>622647</v>
      </c>
      <c r="AH2651">
        <v>6</v>
      </c>
      <c r="AI2651">
        <v>0.7</v>
      </c>
    </row>
    <row r="2652" spans="1:35" ht="16.850000000000001" customHeight="1">
      <c r="A2652" s="65" t="str">
        <f>IF(L2652="","",IF(COUNTIF(Wip!K:K,L2652)=0,IF(W2652="","KGB","KBB"),IF(AND(_xlfn.IFNA(VLOOKUP(L2652,Wip!K:M,3,0),"")="Y",Q2652="MTCAPPLYCONF"),"On Hold",IF(W2652="","KGB","KBB"))))</f>
        <v>KGB</v>
      </c>
      <c r="B2652" s="65" t="str">
        <f>IF(A2652="on hold", "on hold",
 IF(A2652="KGB", "Standard Shipment",
  IF(IFERROR(IFERROR(VLOOKUP(L2652, List!D:J, 7, 0), VLOOKUP(L2652&amp;"", List!D:J, 7, 0)), 0)=0,
   IF(IFERROR(IFERROR(VLOOKUP(L2652, 'CND List'!$A:$C, 3, 0), VLOOKUP(L2652&amp;"", 'CND List'!$A:$C, 3, 0)), 0)=0,
    IF(A2652="KBB", "-", ""),
    IFERROR(VLOOKUP(L2652, 'CND List'!$A:$C, 3, 0), VLOOKUP(L2652&amp;"", 'CND List'!$A:$C, 3, 0))
   ),
   IFERROR(VLOOKUP(L2652, List!D:J, 7, 0), VLOOKUP(L2652&amp;"", List!D:J, 7, 0))
  )
 )
)</f>
        <v>Standard Shipment</v>
      </c>
      <c r="C2652" s="66" t="str">
        <f t="shared" si="42"/>
        <v>Standard Shipment</v>
      </c>
      <c r="D2652" s="67" t="str">
        <f ca="1">IF(C2652="Local Scrap","Closed",IFERROR(IF(A2652="kgb","Closed",IF(MID(C2652,5,1)="Q","Closed",LOOKUP(TODAY()-W2652, {0,31,91,181,366}, {"0-30天","31-90天","91-180天","181-365天","365天以上"}))), LOOKUP(TODAY()-Z2652, {0,31,91,181,366}, {"0-30天","31-90天","91-180天","181-365天","365天以上"})))</f>
        <v>Closed</v>
      </c>
      <c r="E2652" s="67" t="str" cm="1">
        <f t="array" ref="E2652">IF(A2652&lt;&gt;"kbb", "", IF(IFERROR(VALUE(V2652), 0)=MAX(INDEX(($A$2:$A$4929="kbb")*($L$2:$L$4929=L2652)*IFERROR(VALUE($V$2:$V$4929), 0), 0)), "最新", "歷史重複"))</f>
        <v/>
      </c>
      <c r="F2652" t="s">
        <v>11531</v>
      </c>
      <c r="G2652" t="s">
        <v>29</v>
      </c>
      <c r="H2652" t="s">
        <v>30</v>
      </c>
      <c r="I2652" t="s">
        <v>6154</v>
      </c>
      <c r="J2652" t="s">
        <v>11532</v>
      </c>
      <c r="K2652" t="s">
        <v>11533</v>
      </c>
      <c r="L2652" t="s">
        <v>11604</v>
      </c>
      <c r="M2652" t="s">
        <v>10101</v>
      </c>
      <c r="N2652" t="s">
        <v>5877</v>
      </c>
      <c r="O2652" t="s">
        <v>11411</v>
      </c>
      <c r="P2652" t="s">
        <v>11604</v>
      </c>
      <c r="Q2652" t="s">
        <v>38</v>
      </c>
      <c r="R2652" t="s">
        <v>1881</v>
      </c>
      <c r="S2652" t="s">
        <v>11535</v>
      </c>
      <c r="T2652" t="s">
        <v>11605</v>
      </c>
      <c r="U2652" t="s">
        <v>11540</v>
      </c>
      <c r="V2652" t="s">
        <v>11540</v>
      </c>
      <c r="W2652" t="s">
        <v>37</v>
      </c>
      <c r="X2652" t="s">
        <v>37</v>
      </c>
      <c r="Y2652" t="s">
        <v>37</v>
      </c>
      <c r="Z2652" t="s">
        <v>11606</v>
      </c>
      <c r="AA2652" t="s">
        <v>44</v>
      </c>
      <c r="AB2652" t="s">
        <v>44</v>
      </c>
      <c r="AC2652" t="s">
        <v>45</v>
      </c>
      <c r="AD2652" t="s">
        <v>1539</v>
      </c>
      <c r="AE2652" t="s">
        <v>11530</v>
      </c>
      <c r="AF2652" t="s">
        <v>1918</v>
      </c>
      <c r="AG2652">
        <v>622647</v>
      </c>
      <c r="AH2652">
        <v>3.5</v>
      </c>
      <c r="AI2652">
        <v>3.5</v>
      </c>
    </row>
    <row r="2653" spans="1:35" ht="16.850000000000001" customHeight="1">
      <c r="A2653" s="65" t="str">
        <f>IF(L2653="","",IF(COUNTIF(Wip!K:K,L2653)=0,IF(W2653="","KGB","KBB"),IF(AND(_xlfn.IFNA(VLOOKUP(L2653,Wip!K:M,3,0),"")="Y",Q2653="MTCAPPLYCONF"),"On Hold",IF(W2653="","KGB","KBB"))))</f>
        <v>KGB</v>
      </c>
      <c r="B2653" s="65" t="str">
        <f>IF(A2653="on hold", "on hold",
 IF(A2653="KGB", "Standard Shipment",
  IF(IFERROR(IFERROR(VLOOKUP(L2653, List!D:J, 7, 0), VLOOKUP(L2653&amp;"", List!D:J, 7, 0)), 0)=0,
   IF(IFERROR(IFERROR(VLOOKUP(L2653, 'CND List'!$A:$C, 3, 0), VLOOKUP(L2653&amp;"", 'CND List'!$A:$C, 3, 0)), 0)=0,
    IF(A2653="KBB", "-", ""),
    IFERROR(VLOOKUP(L2653, 'CND List'!$A:$C, 3, 0), VLOOKUP(L2653&amp;"", 'CND List'!$A:$C, 3, 0))
   ),
   IFERROR(VLOOKUP(L2653, List!D:J, 7, 0), VLOOKUP(L2653&amp;"", List!D:J, 7, 0))
  )
 )
)</f>
        <v>Standard Shipment</v>
      </c>
      <c r="C2653" s="66" t="str">
        <f t="shared" si="42"/>
        <v>Standard Shipment</v>
      </c>
      <c r="D2653" s="67" t="str">
        <f ca="1">IF(C2653="Local Scrap","Closed",IFERROR(IF(A2653="kgb","Closed",IF(MID(C2653,5,1)="Q","Closed",LOOKUP(TODAY()-W2653, {0,31,91,181,366}, {"0-30天","31-90天","91-180天","181-365天","365天以上"}))), LOOKUP(TODAY()-Z2653, {0,31,91,181,366}, {"0-30天","31-90天","91-180天","181-365天","365天以上"})))</f>
        <v>Closed</v>
      </c>
      <c r="E2653" s="67" t="str" cm="1">
        <f t="array" ref="E2653">IF(A2653&lt;&gt;"kbb", "", IF(IFERROR(VALUE(V2653), 0)=MAX(INDEX(($A$2:$A$4929="kbb")*($L$2:$L$4929=L2653)*IFERROR(VALUE($V$2:$V$4929), 0), 0)), "最新", "歷史重複"))</f>
        <v/>
      </c>
      <c r="F2653" t="s">
        <v>11531</v>
      </c>
      <c r="G2653" t="s">
        <v>29</v>
      </c>
      <c r="H2653" t="s">
        <v>30</v>
      </c>
      <c r="I2653" t="s">
        <v>6154</v>
      </c>
      <c r="J2653" t="s">
        <v>11532</v>
      </c>
      <c r="K2653" t="s">
        <v>11533</v>
      </c>
      <c r="L2653" t="s">
        <v>11607</v>
      </c>
      <c r="M2653" t="s">
        <v>9371</v>
      </c>
      <c r="N2653" t="s">
        <v>9372</v>
      </c>
      <c r="O2653" t="s">
        <v>6131</v>
      </c>
      <c r="P2653" t="s">
        <v>11607</v>
      </c>
      <c r="Q2653" t="s">
        <v>3411</v>
      </c>
      <c r="R2653" t="s">
        <v>1881</v>
      </c>
      <c r="S2653" t="s">
        <v>11535</v>
      </c>
      <c r="T2653" t="s">
        <v>11608</v>
      </c>
      <c r="U2653" t="s">
        <v>37</v>
      </c>
      <c r="V2653" t="s">
        <v>37</v>
      </c>
      <c r="W2653" t="s">
        <v>37</v>
      </c>
      <c r="X2653" t="s">
        <v>37</v>
      </c>
      <c r="Y2653" t="s">
        <v>37</v>
      </c>
      <c r="Z2653" t="s">
        <v>11609</v>
      </c>
      <c r="AA2653" t="s">
        <v>44</v>
      </c>
      <c r="AB2653" t="s">
        <v>44</v>
      </c>
      <c r="AC2653" t="s">
        <v>45</v>
      </c>
      <c r="AD2653" t="s">
        <v>1532</v>
      </c>
      <c r="AE2653" t="s">
        <v>37</v>
      </c>
      <c r="AF2653" t="s">
        <v>37</v>
      </c>
      <c r="AG2653" t="s">
        <v>37</v>
      </c>
      <c r="AH2653" t="s">
        <v>37</v>
      </c>
      <c r="AI2653" t="s">
        <v>37</v>
      </c>
    </row>
    <row r="2654" spans="1:35" ht="16.850000000000001" customHeight="1">
      <c r="A2654" s="65" t="str">
        <f>IF(L2654="","",IF(COUNTIF(Wip!K:K,L2654)=0,IF(W2654="","KGB","KBB"),IF(AND(_xlfn.IFNA(VLOOKUP(L2654,Wip!K:M,3,0),"")="Y",Q2654="MTCAPPLYCONF"),"On Hold",IF(W2654="","KGB","KBB"))))</f>
        <v>KGB</v>
      </c>
      <c r="B2654" s="65" t="str">
        <f>IF(A2654="on hold", "on hold",
 IF(A2654="KGB", "Standard Shipment",
  IF(IFERROR(IFERROR(VLOOKUP(L2654, List!D:J, 7, 0), VLOOKUP(L2654&amp;"", List!D:J, 7, 0)), 0)=0,
   IF(IFERROR(IFERROR(VLOOKUP(L2654, 'CND List'!$A:$C, 3, 0), VLOOKUP(L2654&amp;"", 'CND List'!$A:$C, 3, 0)), 0)=0,
    IF(A2654="KBB", "-", ""),
    IFERROR(VLOOKUP(L2654, 'CND List'!$A:$C, 3, 0), VLOOKUP(L2654&amp;"", 'CND List'!$A:$C, 3, 0))
   ),
   IFERROR(VLOOKUP(L2654, List!D:J, 7, 0), VLOOKUP(L2654&amp;"", List!D:J, 7, 0))
  )
 )
)</f>
        <v>Standard Shipment</v>
      </c>
      <c r="C2654" s="66" t="str">
        <f t="shared" si="42"/>
        <v>Standard Shipment</v>
      </c>
      <c r="D2654" s="67" t="str">
        <f ca="1">IF(C2654="Local Scrap","Closed",IFERROR(IF(A2654="kgb","Closed",IF(MID(C2654,5,1)="Q","Closed",LOOKUP(TODAY()-W2654, {0,31,91,181,366}, {"0-30天","31-90天","91-180天","181-365天","365天以上"}))), LOOKUP(TODAY()-Z2654, {0,31,91,181,366}, {"0-30天","31-90天","91-180天","181-365天","365天以上"})))</f>
        <v>Closed</v>
      </c>
      <c r="E2654" s="67" t="str" cm="1">
        <f t="array" ref="E2654">IF(A2654&lt;&gt;"kbb", "", IF(IFERROR(VALUE(V2654), 0)=MAX(INDEX(($A$2:$A$4929="kbb")*($L$2:$L$4929=L2654)*IFERROR(VALUE($V$2:$V$4929), 0), 0)), "最新", "歷史重複"))</f>
        <v/>
      </c>
      <c r="F2654" t="s">
        <v>11531</v>
      </c>
      <c r="G2654" t="s">
        <v>29</v>
      </c>
      <c r="H2654" t="s">
        <v>30</v>
      </c>
      <c r="I2654" t="s">
        <v>6154</v>
      </c>
      <c r="J2654" t="s">
        <v>11532</v>
      </c>
      <c r="K2654" t="s">
        <v>11533</v>
      </c>
      <c r="L2654" t="s">
        <v>11610</v>
      </c>
      <c r="M2654" t="s">
        <v>2359</v>
      </c>
      <c r="N2654" t="s">
        <v>2360</v>
      </c>
      <c r="O2654" t="s">
        <v>37</v>
      </c>
      <c r="P2654" t="s">
        <v>9026</v>
      </c>
      <c r="Q2654" t="s">
        <v>38</v>
      </c>
      <c r="R2654" t="s">
        <v>1881</v>
      </c>
      <c r="S2654" t="s">
        <v>11544</v>
      </c>
      <c r="T2654" t="s">
        <v>11611</v>
      </c>
      <c r="U2654" t="s">
        <v>11528</v>
      </c>
      <c r="V2654" t="s">
        <v>11528</v>
      </c>
      <c r="W2654" t="s">
        <v>37</v>
      </c>
      <c r="X2654" t="s">
        <v>37</v>
      </c>
      <c r="Y2654" t="s">
        <v>37</v>
      </c>
      <c r="Z2654" t="s">
        <v>11612</v>
      </c>
      <c r="AA2654" t="s">
        <v>44</v>
      </c>
      <c r="AB2654" t="s">
        <v>44</v>
      </c>
      <c r="AC2654" t="s">
        <v>45</v>
      </c>
      <c r="AD2654" t="s">
        <v>1532</v>
      </c>
      <c r="AE2654" t="s">
        <v>11530</v>
      </c>
      <c r="AF2654" t="s">
        <v>1918</v>
      </c>
      <c r="AG2654">
        <v>622647</v>
      </c>
      <c r="AH2654">
        <v>3.5</v>
      </c>
      <c r="AI2654">
        <v>3.5</v>
      </c>
    </row>
    <row r="2655" spans="1:35" ht="16.850000000000001" customHeight="1">
      <c r="A2655" s="65" t="str">
        <f>IF(L2655="","",IF(COUNTIF(Wip!K:K,L2655)=0,IF(W2655="","KGB","KBB"),IF(AND(_xlfn.IFNA(VLOOKUP(L2655,Wip!K:M,3,0),"")="Y",Q2655="MTCAPPLYCONF"),"On Hold",IF(W2655="","KGB","KBB"))))</f>
        <v>On Hold</v>
      </c>
      <c r="B2655" s="65" t="str">
        <f>IF(A2655="on hold", "on hold",
 IF(A2655="KGB", "Standard Shipment",
  IF(IFERROR(IFERROR(VLOOKUP(L2655, List!D:J, 7, 0), VLOOKUP(L2655&amp;"", List!D:J, 7, 0)), 0)=0,
   IF(IFERROR(IFERROR(VLOOKUP(L2655, 'CND List'!$A:$C, 3, 0), VLOOKUP(L2655&amp;"", 'CND List'!$A:$C, 3, 0)), 0)=0,
    IF(A2655="KBB", "-", ""),
    IFERROR(VLOOKUP(L2655, 'CND List'!$A:$C, 3, 0), VLOOKUP(L2655&amp;"", 'CND List'!$A:$C, 3, 0))
   ),
   IFERROR(VLOOKUP(L2655, List!D:J, 7, 0), VLOOKUP(L2655&amp;"", List!D:J, 7, 0))
  )
 )
)</f>
        <v>on hold</v>
      </c>
      <c r="C2655" s="66" t="str">
        <f t="shared" si="42"/>
        <v>on hold</v>
      </c>
      <c r="D2655" s="67" t="str">
        <f ca="1">IF(C2655="Local Scrap","Closed",IFERROR(IF(A2655="kgb","Closed",IF(MID(C2655,5,1)="Q","Closed",LOOKUP(TODAY()-W2655, {0,31,91,181,366}, {"0-30天","31-90天","91-180天","181-365天","365天以上"}))), LOOKUP(TODAY()-Z2655, {0,31,91,181,366}, {"0-30天","31-90天","91-180天","181-365天","365天以上"})))</f>
        <v>0-30天</v>
      </c>
      <c r="E2655" s="67" t="str" cm="1">
        <f t="array" ref="E2655">IF(A2655&lt;&gt;"kbb", "", IF(IFERROR(VALUE(V2655), 0)=MAX(INDEX(($A$2:$A$4929="kbb")*($L$2:$L$4929=L2655)*IFERROR(VALUE($V$2:$V$4929), 0), 0)), "最新", "歷史重複"))</f>
        <v/>
      </c>
      <c r="F2655" t="s">
        <v>11531</v>
      </c>
      <c r="G2655" t="s">
        <v>29</v>
      </c>
      <c r="H2655" t="s">
        <v>30</v>
      </c>
      <c r="I2655" t="s">
        <v>6154</v>
      </c>
      <c r="J2655" t="s">
        <v>11532</v>
      </c>
      <c r="K2655" t="s">
        <v>11533</v>
      </c>
      <c r="L2655" t="s">
        <v>9964</v>
      </c>
      <c r="M2655" t="s">
        <v>2359</v>
      </c>
      <c r="N2655" t="s">
        <v>2360</v>
      </c>
      <c r="O2655" t="s">
        <v>37</v>
      </c>
      <c r="P2655" t="s">
        <v>9964</v>
      </c>
      <c r="Q2655" t="s">
        <v>2309</v>
      </c>
      <c r="R2655" t="s">
        <v>1881</v>
      </c>
      <c r="S2655" t="s">
        <v>11544</v>
      </c>
      <c r="T2655" t="s">
        <v>37</v>
      </c>
      <c r="U2655" t="s">
        <v>37</v>
      </c>
      <c r="V2655" t="s">
        <v>37</v>
      </c>
      <c r="W2655" t="s">
        <v>37</v>
      </c>
      <c r="X2655" t="s">
        <v>37</v>
      </c>
      <c r="Y2655" t="s">
        <v>37</v>
      </c>
      <c r="Z2655" t="s">
        <v>11613</v>
      </c>
      <c r="AA2655" t="s">
        <v>44</v>
      </c>
      <c r="AB2655" t="s">
        <v>44</v>
      </c>
      <c r="AC2655" t="s">
        <v>45</v>
      </c>
      <c r="AD2655" t="s">
        <v>1532</v>
      </c>
      <c r="AE2655" t="s">
        <v>37</v>
      </c>
      <c r="AF2655" t="s">
        <v>37</v>
      </c>
      <c r="AG2655" t="s">
        <v>37</v>
      </c>
      <c r="AH2655" t="s">
        <v>37</v>
      </c>
      <c r="AI2655" t="s">
        <v>37</v>
      </c>
    </row>
    <row r="2656" spans="1:35" ht="16.850000000000001" customHeight="1">
      <c r="A2656" s="65" t="str">
        <f>IF(L2656="","",IF(COUNTIF(Wip!K:K,L2656)=0,IF(W2656="","KGB","KBB"),IF(AND(_xlfn.IFNA(VLOOKUP(L2656,Wip!K:M,3,0),"")="Y",Q2656="MTCAPPLYCONF"),"On Hold",IF(W2656="","KGB","KBB"))))</f>
        <v>KGB</v>
      </c>
      <c r="B2656" s="65" t="str">
        <f>IF(A2656="on hold", "on hold",
 IF(A2656="KGB", "Standard Shipment",
  IF(IFERROR(IFERROR(VLOOKUP(L2656, List!D:J, 7, 0), VLOOKUP(L2656&amp;"", List!D:J, 7, 0)), 0)=0,
   IF(IFERROR(IFERROR(VLOOKUP(L2656, 'CND List'!$A:$C, 3, 0), VLOOKUP(L2656&amp;"", 'CND List'!$A:$C, 3, 0)), 0)=0,
    IF(A2656="KBB", "-", ""),
    IFERROR(VLOOKUP(L2656, 'CND List'!$A:$C, 3, 0), VLOOKUP(L2656&amp;"", 'CND List'!$A:$C, 3, 0))
   ),
   IFERROR(VLOOKUP(L2656, List!D:J, 7, 0), VLOOKUP(L2656&amp;"", List!D:J, 7, 0))
  )
 )
)</f>
        <v>Standard Shipment</v>
      </c>
      <c r="C2656" s="66" t="str">
        <f t="shared" si="42"/>
        <v>Standard Shipment</v>
      </c>
      <c r="D2656" s="67" t="str">
        <f ca="1">IF(C2656="Local Scrap","Closed",IFERROR(IF(A2656="kgb","Closed",IF(MID(C2656,5,1)="Q","Closed",LOOKUP(TODAY()-W2656, {0,31,91,181,366}, {"0-30天","31-90天","91-180天","181-365天","365天以上"}))), LOOKUP(TODAY()-Z2656, {0,31,91,181,366}, {"0-30天","31-90天","91-180天","181-365天","365天以上"})))</f>
        <v>Closed</v>
      </c>
      <c r="E2656" s="67" t="str" cm="1">
        <f t="array" ref="E2656">IF(A2656&lt;&gt;"kbb", "", IF(IFERROR(VALUE(V2656), 0)=MAX(INDEX(($A$2:$A$4929="kbb")*($L$2:$L$4929=L2656)*IFERROR(VALUE($V$2:$V$4929), 0), 0)), "最新", "歷史重複"))</f>
        <v/>
      </c>
      <c r="F2656" t="s">
        <v>11531</v>
      </c>
      <c r="G2656" t="s">
        <v>29</v>
      </c>
      <c r="H2656" t="s">
        <v>30</v>
      </c>
      <c r="I2656" t="s">
        <v>6154</v>
      </c>
      <c r="J2656" t="s">
        <v>11532</v>
      </c>
      <c r="K2656" t="s">
        <v>11533</v>
      </c>
      <c r="L2656" t="s">
        <v>11614</v>
      </c>
      <c r="M2656" t="s">
        <v>9945</v>
      </c>
      <c r="N2656" t="s">
        <v>2450</v>
      </c>
      <c r="O2656" t="s">
        <v>11548</v>
      </c>
      <c r="P2656" t="s">
        <v>11614</v>
      </c>
      <c r="Q2656" t="s">
        <v>3411</v>
      </c>
      <c r="R2656" t="s">
        <v>1881</v>
      </c>
      <c r="S2656" t="s">
        <v>11544</v>
      </c>
      <c r="T2656" t="s">
        <v>11615</v>
      </c>
      <c r="U2656" t="s">
        <v>37</v>
      </c>
      <c r="V2656" t="s">
        <v>37</v>
      </c>
      <c r="W2656" t="s">
        <v>37</v>
      </c>
      <c r="X2656" t="s">
        <v>37</v>
      </c>
      <c r="Y2656" t="s">
        <v>37</v>
      </c>
      <c r="Z2656" t="s">
        <v>11616</v>
      </c>
      <c r="AA2656" t="s">
        <v>44</v>
      </c>
      <c r="AB2656" t="s">
        <v>44</v>
      </c>
      <c r="AC2656" t="s">
        <v>45</v>
      </c>
      <c r="AD2656" t="s">
        <v>1302</v>
      </c>
      <c r="AE2656" t="s">
        <v>37</v>
      </c>
      <c r="AF2656" t="s">
        <v>37</v>
      </c>
      <c r="AG2656" t="s">
        <v>37</v>
      </c>
      <c r="AH2656" t="s">
        <v>37</v>
      </c>
      <c r="AI2656" t="s">
        <v>37</v>
      </c>
    </row>
    <row r="2657" spans="1:35" ht="16.850000000000001" customHeight="1">
      <c r="A2657" s="65" t="str">
        <f>IF(L2657="","",IF(COUNTIF(Wip!K:K,L2657)=0,IF(W2657="","KGB","KBB"),IF(AND(_xlfn.IFNA(VLOOKUP(L2657,Wip!K:M,3,0),"")="Y",Q2657="MTCAPPLYCONF"),"On Hold",IF(W2657="","KGB","KBB"))))</f>
        <v>On Hold</v>
      </c>
      <c r="B2657" s="65" t="str">
        <f>IF(A2657="on hold", "on hold",
 IF(A2657="KGB", "Standard Shipment",
  IF(IFERROR(IFERROR(VLOOKUP(L2657, List!D:J, 7, 0), VLOOKUP(L2657&amp;"", List!D:J, 7, 0)), 0)=0,
   IF(IFERROR(IFERROR(VLOOKUP(L2657, 'CND List'!$A:$C, 3, 0), VLOOKUP(L2657&amp;"", 'CND List'!$A:$C, 3, 0)), 0)=0,
    IF(A2657="KBB", "-", ""),
    IFERROR(VLOOKUP(L2657, 'CND List'!$A:$C, 3, 0), VLOOKUP(L2657&amp;"", 'CND List'!$A:$C, 3, 0))
   ),
   IFERROR(VLOOKUP(L2657, List!D:J, 7, 0), VLOOKUP(L2657&amp;"", List!D:J, 7, 0))
  )
 )
)</f>
        <v>on hold</v>
      </c>
      <c r="C2657" s="66" t="str">
        <f t="shared" si="42"/>
        <v>on hold</v>
      </c>
      <c r="D2657" s="67" t="str">
        <f ca="1">IF(C2657="Local Scrap","Closed",IFERROR(IF(A2657="kgb","Closed",IF(MID(C2657,5,1)="Q","Closed",LOOKUP(TODAY()-W2657, {0,31,91,181,366}, {"0-30天","31-90天","91-180天","181-365天","365天以上"}))), LOOKUP(TODAY()-Z2657, {0,31,91,181,366}, {"0-30天","31-90天","91-180天","181-365天","365天以上"})))</f>
        <v>0-30天</v>
      </c>
      <c r="E2657" s="67" t="str" cm="1">
        <f t="array" ref="E2657">IF(A2657&lt;&gt;"kbb", "", IF(IFERROR(VALUE(V2657), 0)=MAX(INDEX(($A$2:$A$4929="kbb")*($L$2:$L$4929=L2657)*IFERROR(VALUE($V$2:$V$4929), 0), 0)), "最新", "歷史重複"))</f>
        <v/>
      </c>
      <c r="F2657" t="s">
        <v>11531</v>
      </c>
      <c r="G2657" t="s">
        <v>29</v>
      </c>
      <c r="H2657" t="s">
        <v>30</v>
      </c>
      <c r="I2657" t="s">
        <v>6154</v>
      </c>
      <c r="J2657" t="s">
        <v>11532</v>
      </c>
      <c r="K2657" t="s">
        <v>11533</v>
      </c>
      <c r="L2657" t="s">
        <v>11617</v>
      </c>
      <c r="M2657" t="s">
        <v>6114</v>
      </c>
      <c r="N2657" t="s">
        <v>2450</v>
      </c>
      <c r="O2657" t="s">
        <v>1611</v>
      </c>
      <c r="P2657" t="s">
        <v>11617</v>
      </c>
      <c r="Q2657" t="s">
        <v>2309</v>
      </c>
      <c r="R2657" t="s">
        <v>1881</v>
      </c>
      <c r="S2657" t="s">
        <v>11544</v>
      </c>
      <c r="T2657" t="s">
        <v>37</v>
      </c>
      <c r="U2657" t="s">
        <v>37</v>
      </c>
      <c r="V2657" t="s">
        <v>37</v>
      </c>
      <c r="W2657" t="s">
        <v>37</v>
      </c>
      <c r="X2657" t="s">
        <v>37</v>
      </c>
      <c r="Y2657" t="s">
        <v>37</v>
      </c>
      <c r="Z2657" t="s">
        <v>11618</v>
      </c>
      <c r="AA2657" t="s">
        <v>44</v>
      </c>
      <c r="AB2657" t="s">
        <v>44</v>
      </c>
      <c r="AC2657" t="s">
        <v>45</v>
      </c>
      <c r="AD2657" t="s">
        <v>1302</v>
      </c>
      <c r="AE2657" t="s">
        <v>37</v>
      </c>
      <c r="AF2657" t="s">
        <v>37</v>
      </c>
      <c r="AG2657" t="s">
        <v>37</v>
      </c>
      <c r="AH2657" t="s">
        <v>37</v>
      </c>
      <c r="AI2657" t="s">
        <v>37</v>
      </c>
    </row>
    <row r="2658" spans="1:35" ht="16.850000000000001" customHeight="1">
      <c r="A2658" s="65" t="str">
        <f>IF(L2658="","",IF(COUNTIF(Wip!K:K,L2658)=0,IF(W2658="","KGB","KBB"),IF(AND(_xlfn.IFNA(VLOOKUP(L2658,Wip!K:M,3,0),"")="Y",Q2658="MTCAPPLYCONF"),"On Hold",IF(W2658="","KGB","KBB"))))</f>
        <v>KGB</v>
      </c>
      <c r="B2658" s="65" t="str">
        <f>IF(A2658="on hold", "on hold",
 IF(A2658="KGB", "Standard Shipment",
  IF(IFERROR(IFERROR(VLOOKUP(L2658, List!D:J, 7, 0), VLOOKUP(L2658&amp;"", List!D:J, 7, 0)), 0)=0,
   IF(IFERROR(IFERROR(VLOOKUP(L2658, 'CND List'!$A:$C, 3, 0), VLOOKUP(L2658&amp;"", 'CND List'!$A:$C, 3, 0)), 0)=0,
    IF(A2658="KBB", "-", ""),
    IFERROR(VLOOKUP(L2658, 'CND List'!$A:$C, 3, 0), VLOOKUP(L2658&amp;"", 'CND List'!$A:$C, 3, 0))
   ),
   IFERROR(VLOOKUP(L2658, List!D:J, 7, 0), VLOOKUP(L2658&amp;"", List!D:J, 7, 0))
  )
 )
)</f>
        <v>Standard Shipment</v>
      </c>
      <c r="C2658" s="66" t="str">
        <f t="shared" si="42"/>
        <v>Standard Shipment</v>
      </c>
      <c r="D2658" s="67" t="str">
        <f ca="1">IF(C2658="Local Scrap","Closed",IFERROR(IF(A2658="kgb","Closed",IF(MID(C2658,5,1)="Q","Closed",LOOKUP(TODAY()-W2658, {0,31,91,181,366}, {"0-30天","31-90天","91-180天","181-365天","365天以上"}))), LOOKUP(TODAY()-Z2658, {0,31,91,181,366}, {"0-30天","31-90天","91-180天","181-365天","365天以上"})))</f>
        <v>Closed</v>
      </c>
      <c r="E2658" s="67" t="str" cm="1">
        <f t="array" ref="E2658">IF(A2658&lt;&gt;"kbb", "", IF(IFERROR(VALUE(V2658), 0)=MAX(INDEX(($A$2:$A$4929="kbb")*($L$2:$L$4929=L2658)*IFERROR(VALUE($V$2:$V$4929), 0), 0)), "最新", "歷史重複"))</f>
        <v/>
      </c>
      <c r="F2658" t="s">
        <v>11531</v>
      </c>
      <c r="G2658" t="s">
        <v>29</v>
      </c>
      <c r="H2658" t="s">
        <v>30</v>
      </c>
      <c r="I2658" t="s">
        <v>6154</v>
      </c>
      <c r="J2658" t="s">
        <v>11532</v>
      </c>
      <c r="K2658" t="s">
        <v>11533</v>
      </c>
      <c r="L2658" t="s">
        <v>11619</v>
      </c>
      <c r="M2658" t="s">
        <v>1248</v>
      </c>
      <c r="N2658" t="s">
        <v>1249</v>
      </c>
      <c r="O2658" t="s">
        <v>1444</v>
      </c>
      <c r="P2658" t="s">
        <v>11619</v>
      </c>
      <c r="Q2658" t="s">
        <v>3411</v>
      </c>
      <c r="R2658" t="s">
        <v>1881</v>
      </c>
      <c r="S2658" t="s">
        <v>11544</v>
      </c>
      <c r="T2658" t="s">
        <v>11620</v>
      </c>
      <c r="U2658" t="s">
        <v>37</v>
      </c>
      <c r="V2658" t="s">
        <v>37</v>
      </c>
      <c r="W2658" t="s">
        <v>37</v>
      </c>
      <c r="X2658" t="s">
        <v>37</v>
      </c>
      <c r="Y2658" t="s">
        <v>37</v>
      </c>
      <c r="Z2658" t="s">
        <v>11621</v>
      </c>
      <c r="AA2658" t="s">
        <v>44</v>
      </c>
      <c r="AB2658" t="s">
        <v>44</v>
      </c>
      <c r="AC2658" t="s">
        <v>45</v>
      </c>
      <c r="AD2658" t="s">
        <v>1257</v>
      </c>
      <c r="AE2658" t="s">
        <v>37</v>
      </c>
      <c r="AF2658" t="s">
        <v>37</v>
      </c>
      <c r="AG2658" t="s">
        <v>37</v>
      </c>
      <c r="AH2658" t="s">
        <v>37</v>
      </c>
      <c r="AI2658" t="s">
        <v>37</v>
      </c>
    </row>
    <row r="2659" spans="1:35" ht="16.850000000000001" customHeight="1">
      <c r="A2659" s="65" t="str">
        <f>IF(L2659="","",IF(COUNTIF(Wip!K:K,L2659)=0,IF(W2659="","KGB","KBB"),IF(AND(_xlfn.IFNA(VLOOKUP(L2659,Wip!K:M,3,0),"")="Y",Q2659="MTCAPPLYCONF"),"On Hold",IF(W2659="","KGB","KBB"))))</f>
        <v>KGB</v>
      </c>
      <c r="B2659" s="65" t="str">
        <f>IF(A2659="on hold", "on hold",
 IF(A2659="KGB", "Standard Shipment",
  IF(IFERROR(IFERROR(VLOOKUP(L2659, List!D:J, 7, 0), VLOOKUP(L2659&amp;"", List!D:J, 7, 0)), 0)=0,
   IF(IFERROR(IFERROR(VLOOKUP(L2659, 'CND List'!$A:$C, 3, 0), VLOOKUP(L2659&amp;"", 'CND List'!$A:$C, 3, 0)), 0)=0,
    IF(A2659="KBB", "-", ""),
    IFERROR(VLOOKUP(L2659, 'CND List'!$A:$C, 3, 0), VLOOKUP(L2659&amp;"", 'CND List'!$A:$C, 3, 0))
   ),
   IFERROR(VLOOKUP(L2659, List!D:J, 7, 0), VLOOKUP(L2659&amp;"", List!D:J, 7, 0))
  )
 )
)</f>
        <v>Standard Shipment</v>
      </c>
      <c r="C2659" s="66" t="str">
        <f t="shared" si="42"/>
        <v>Standard Shipment</v>
      </c>
      <c r="D2659" s="67" t="str">
        <f ca="1">IF(C2659="Local Scrap","Closed",IFERROR(IF(A2659="kgb","Closed",IF(MID(C2659,5,1)="Q","Closed",LOOKUP(TODAY()-W2659, {0,31,91,181,366}, {"0-30天","31-90天","91-180天","181-365天","365天以上"}))), LOOKUP(TODAY()-Z2659, {0,31,91,181,366}, {"0-30天","31-90天","91-180天","181-365天","365天以上"})))</f>
        <v>Closed</v>
      </c>
      <c r="E2659" s="67" t="str" cm="1">
        <f t="array" ref="E2659">IF(A2659&lt;&gt;"kbb", "", IF(IFERROR(VALUE(V2659), 0)=MAX(INDEX(($A$2:$A$4929="kbb")*($L$2:$L$4929=L2659)*IFERROR(VALUE($V$2:$V$4929), 0), 0)), "最新", "歷史重複"))</f>
        <v/>
      </c>
      <c r="F2659" t="s">
        <v>11531</v>
      </c>
      <c r="G2659" t="s">
        <v>29</v>
      </c>
      <c r="H2659" t="s">
        <v>30</v>
      </c>
      <c r="I2659" t="s">
        <v>6154</v>
      </c>
      <c r="J2659" t="s">
        <v>11532</v>
      </c>
      <c r="K2659" t="s">
        <v>11533</v>
      </c>
      <c r="L2659" t="s">
        <v>11622</v>
      </c>
      <c r="M2659" t="s">
        <v>2340</v>
      </c>
      <c r="N2659" t="s">
        <v>1843</v>
      </c>
      <c r="O2659" t="s">
        <v>6144</v>
      </c>
      <c r="P2659" t="s">
        <v>11623</v>
      </c>
      <c r="Q2659" t="s">
        <v>38</v>
      </c>
      <c r="R2659" t="s">
        <v>1881</v>
      </c>
      <c r="S2659" t="s">
        <v>11544</v>
      </c>
      <c r="T2659" t="s">
        <v>11624</v>
      </c>
      <c r="U2659" t="s">
        <v>11528</v>
      </c>
      <c r="V2659" t="s">
        <v>11528</v>
      </c>
      <c r="W2659" t="s">
        <v>37</v>
      </c>
      <c r="X2659" t="s">
        <v>37</v>
      </c>
      <c r="Y2659" t="s">
        <v>37</v>
      </c>
      <c r="Z2659" t="s">
        <v>11625</v>
      </c>
      <c r="AA2659" t="s">
        <v>44</v>
      </c>
      <c r="AB2659" t="s">
        <v>44</v>
      </c>
      <c r="AC2659" t="s">
        <v>45</v>
      </c>
      <c r="AD2659" t="s">
        <v>1847</v>
      </c>
      <c r="AE2659" t="s">
        <v>11530</v>
      </c>
      <c r="AF2659" t="s">
        <v>2122</v>
      </c>
      <c r="AG2659">
        <v>622647</v>
      </c>
      <c r="AH2659">
        <v>6</v>
      </c>
      <c r="AI2659">
        <v>0.7</v>
      </c>
    </row>
    <row r="2660" spans="1:35" ht="16.850000000000001" customHeight="1">
      <c r="A2660" s="65" t="str">
        <f>IF(L2660="","",IF(COUNTIF(Wip!K:K,L2660)=0,IF(W2660="","KGB","KBB"),IF(AND(_xlfn.IFNA(VLOOKUP(L2660,Wip!K:M,3,0),"")="Y",Q2660="MTCAPPLYCONF"),"On Hold",IF(W2660="","KGB","KBB"))))</f>
        <v>KGB</v>
      </c>
      <c r="B2660" s="65" t="str">
        <f>IF(A2660="on hold", "on hold",
 IF(A2660="KGB", "Standard Shipment",
  IF(IFERROR(IFERROR(VLOOKUP(L2660, List!D:J, 7, 0), VLOOKUP(L2660&amp;"", List!D:J, 7, 0)), 0)=0,
   IF(IFERROR(IFERROR(VLOOKUP(L2660, 'CND List'!$A:$C, 3, 0), VLOOKUP(L2660&amp;"", 'CND List'!$A:$C, 3, 0)), 0)=0,
    IF(A2660="KBB", "-", ""),
    IFERROR(VLOOKUP(L2660, 'CND List'!$A:$C, 3, 0), VLOOKUP(L2660&amp;"", 'CND List'!$A:$C, 3, 0))
   ),
   IFERROR(VLOOKUP(L2660, List!D:J, 7, 0), VLOOKUP(L2660&amp;"", List!D:J, 7, 0))
  )
 )
)</f>
        <v>Standard Shipment</v>
      </c>
      <c r="C2660" s="66" t="str">
        <f t="shared" si="42"/>
        <v>Standard Shipment</v>
      </c>
      <c r="D2660" s="67" t="str">
        <f ca="1">IF(C2660="Local Scrap","Closed",IFERROR(IF(A2660="kgb","Closed",IF(MID(C2660,5,1)="Q","Closed",LOOKUP(TODAY()-W2660, {0,31,91,181,366}, {"0-30天","31-90天","91-180天","181-365天","365天以上"}))), LOOKUP(TODAY()-Z2660, {0,31,91,181,366}, {"0-30天","31-90天","91-180天","181-365天","365天以上"})))</f>
        <v>Closed</v>
      </c>
      <c r="E2660" s="67" t="str" cm="1">
        <f t="array" ref="E2660">IF(A2660&lt;&gt;"kbb", "", IF(IFERROR(VALUE(V2660), 0)=MAX(INDEX(($A$2:$A$4929="kbb")*($L$2:$L$4929=L2660)*IFERROR(VALUE($V$2:$V$4929), 0), 0)), "最新", "歷史重複"))</f>
        <v/>
      </c>
      <c r="F2660" t="s">
        <v>11531</v>
      </c>
      <c r="G2660" t="s">
        <v>29</v>
      </c>
      <c r="H2660" t="s">
        <v>30</v>
      </c>
      <c r="I2660" t="s">
        <v>6154</v>
      </c>
      <c r="J2660" t="s">
        <v>11532</v>
      </c>
      <c r="K2660" t="s">
        <v>11533</v>
      </c>
      <c r="L2660" t="s">
        <v>11626</v>
      </c>
      <c r="M2660" t="s">
        <v>2340</v>
      </c>
      <c r="N2660" t="s">
        <v>1843</v>
      </c>
      <c r="O2660" t="s">
        <v>6144</v>
      </c>
      <c r="P2660" t="s">
        <v>11627</v>
      </c>
      <c r="Q2660" t="s">
        <v>38</v>
      </c>
      <c r="R2660" t="s">
        <v>1881</v>
      </c>
      <c r="S2660" t="s">
        <v>11544</v>
      </c>
      <c r="T2660" t="s">
        <v>11628</v>
      </c>
      <c r="U2660" t="s">
        <v>11528</v>
      </c>
      <c r="V2660" t="s">
        <v>11528</v>
      </c>
      <c r="W2660" t="s">
        <v>37</v>
      </c>
      <c r="X2660" t="s">
        <v>37</v>
      </c>
      <c r="Y2660" t="s">
        <v>37</v>
      </c>
      <c r="Z2660" t="s">
        <v>11629</v>
      </c>
      <c r="AA2660" t="s">
        <v>44</v>
      </c>
      <c r="AB2660" t="s">
        <v>44</v>
      </c>
      <c r="AC2660" t="s">
        <v>45</v>
      </c>
      <c r="AD2660" t="s">
        <v>1847</v>
      </c>
      <c r="AE2660" t="s">
        <v>11530</v>
      </c>
      <c r="AF2660" t="s">
        <v>2122</v>
      </c>
      <c r="AG2660">
        <v>622647</v>
      </c>
      <c r="AH2660">
        <v>6</v>
      </c>
      <c r="AI2660">
        <v>0.7</v>
      </c>
    </row>
    <row r="2661" spans="1:35" ht="16.850000000000001" customHeight="1">
      <c r="A2661" s="65" t="str">
        <f>IF(L2661="","",IF(COUNTIF(Wip!K:K,L2661)=0,IF(W2661="","KGB","KBB"),IF(AND(_xlfn.IFNA(VLOOKUP(L2661,Wip!K:M,3,0),"")="Y",Q2661="MTCAPPLYCONF"),"On Hold",IF(W2661="","KGB","KBB"))))</f>
        <v>KGB</v>
      </c>
      <c r="B2661" s="65" t="str">
        <f>IF(A2661="on hold", "on hold",
 IF(A2661="KGB", "Standard Shipment",
  IF(IFERROR(IFERROR(VLOOKUP(L2661, List!D:J, 7, 0), VLOOKUP(L2661&amp;"", List!D:J, 7, 0)), 0)=0,
   IF(IFERROR(IFERROR(VLOOKUP(L2661, 'CND List'!$A:$C, 3, 0), VLOOKUP(L2661&amp;"", 'CND List'!$A:$C, 3, 0)), 0)=0,
    IF(A2661="KBB", "-", ""),
    IFERROR(VLOOKUP(L2661, 'CND List'!$A:$C, 3, 0), VLOOKUP(L2661&amp;"", 'CND List'!$A:$C, 3, 0))
   ),
   IFERROR(VLOOKUP(L2661, List!D:J, 7, 0), VLOOKUP(L2661&amp;"", List!D:J, 7, 0))
  )
 )
)</f>
        <v>Standard Shipment</v>
      </c>
      <c r="C2661" s="66" t="str">
        <f t="shared" si="42"/>
        <v>Standard Shipment</v>
      </c>
      <c r="D2661" s="67" t="str">
        <f ca="1">IF(C2661="Local Scrap","Closed",IFERROR(IF(A2661="kgb","Closed",IF(MID(C2661,5,1)="Q","Closed",LOOKUP(TODAY()-W2661, {0,31,91,181,366}, {"0-30天","31-90天","91-180天","181-365天","365天以上"}))), LOOKUP(TODAY()-Z2661, {0,31,91,181,366}, {"0-30天","31-90天","91-180天","181-365天","365天以上"})))</f>
        <v>Closed</v>
      </c>
      <c r="E2661" s="67" t="str" cm="1">
        <f t="array" ref="E2661">IF(A2661&lt;&gt;"kbb", "", IF(IFERROR(VALUE(V2661), 0)=MAX(INDEX(($A$2:$A$4929="kbb")*($L$2:$L$4929=L2661)*IFERROR(VALUE($V$2:$V$4929), 0), 0)), "最新", "歷史重複"))</f>
        <v/>
      </c>
      <c r="F2661" t="s">
        <v>11531</v>
      </c>
      <c r="G2661" t="s">
        <v>29</v>
      </c>
      <c r="H2661" t="s">
        <v>30</v>
      </c>
      <c r="I2661" t="s">
        <v>6154</v>
      </c>
      <c r="J2661" t="s">
        <v>11532</v>
      </c>
      <c r="K2661" t="s">
        <v>11533</v>
      </c>
      <c r="L2661" t="s">
        <v>11630</v>
      </c>
      <c r="M2661" t="s">
        <v>1527</v>
      </c>
      <c r="N2661" t="s">
        <v>1528</v>
      </c>
      <c r="O2661" t="s">
        <v>7861</v>
      </c>
      <c r="P2661" t="s">
        <v>11631</v>
      </c>
      <c r="Q2661" t="s">
        <v>38</v>
      </c>
      <c r="R2661" t="s">
        <v>1881</v>
      </c>
      <c r="S2661" t="s">
        <v>11564</v>
      </c>
      <c r="T2661" t="s">
        <v>11632</v>
      </c>
      <c r="U2661" t="s">
        <v>11528</v>
      </c>
      <c r="V2661" t="s">
        <v>11528</v>
      </c>
      <c r="W2661" t="s">
        <v>37</v>
      </c>
      <c r="X2661" t="s">
        <v>37</v>
      </c>
      <c r="Y2661" t="s">
        <v>37</v>
      </c>
      <c r="Z2661" t="s">
        <v>11633</v>
      </c>
      <c r="AA2661" t="s">
        <v>44</v>
      </c>
      <c r="AB2661" t="s">
        <v>44</v>
      </c>
      <c r="AC2661" t="s">
        <v>45</v>
      </c>
      <c r="AD2661" t="s">
        <v>1532</v>
      </c>
      <c r="AE2661" t="s">
        <v>11530</v>
      </c>
      <c r="AF2661" t="s">
        <v>1730</v>
      </c>
      <c r="AG2661">
        <v>622647</v>
      </c>
      <c r="AH2661">
        <v>6.4</v>
      </c>
      <c r="AI2661">
        <v>6.4</v>
      </c>
    </row>
    <row r="2662" spans="1:35" ht="16.850000000000001" customHeight="1">
      <c r="A2662" s="65" t="str">
        <f>IF(L2662="","",IF(COUNTIF(Wip!K:K,L2662)=0,IF(W2662="","KGB","KBB"),IF(AND(_xlfn.IFNA(VLOOKUP(L2662,Wip!K:M,3,0),"")="Y",Q2662="MTCAPPLYCONF"),"On Hold",IF(W2662="","KGB","KBB"))))</f>
        <v>KGB</v>
      </c>
      <c r="B2662" s="65" t="str">
        <f>IF(A2662="on hold", "on hold",
 IF(A2662="KGB", "Standard Shipment",
  IF(IFERROR(IFERROR(VLOOKUP(L2662, List!D:J, 7, 0), VLOOKUP(L2662&amp;"", List!D:J, 7, 0)), 0)=0,
   IF(IFERROR(IFERROR(VLOOKUP(L2662, 'CND List'!$A:$C, 3, 0), VLOOKUP(L2662&amp;"", 'CND List'!$A:$C, 3, 0)), 0)=0,
    IF(A2662="KBB", "-", ""),
    IFERROR(VLOOKUP(L2662, 'CND List'!$A:$C, 3, 0), VLOOKUP(L2662&amp;"", 'CND List'!$A:$C, 3, 0))
   ),
   IFERROR(VLOOKUP(L2662, List!D:J, 7, 0), VLOOKUP(L2662&amp;"", List!D:J, 7, 0))
  )
 )
)</f>
        <v>Standard Shipment</v>
      </c>
      <c r="C2662" s="66" t="str">
        <f t="shared" si="42"/>
        <v>Standard Shipment</v>
      </c>
      <c r="D2662" s="67" t="str">
        <f ca="1">IF(C2662="Local Scrap","Closed",IFERROR(IF(A2662="kgb","Closed",IF(MID(C2662,5,1)="Q","Closed",LOOKUP(TODAY()-W2662, {0,31,91,181,366}, {"0-30天","31-90天","91-180天","181-365天","365天以上"}))), LOOKUP(TODAY()-Z2662, {0,31,91,181,366}, {"0-30天","31-90天","91-180天","181-365天","365天以上"})))</f>
        <v>Closed</v>
      </c>
      <c r="E2662" s="67" t="str" cm="1">
        <f t="array" ref="E2662">IF(A2662&lt;&gt;"kbb", "", IF(IFERROR(VALUE(V2662), 0)=MAX(INDEX(($A$2:$A$4929="kbb")*($L$2:$L$4929=L2662)*IFERROR(VALUE($V$2:$V$4929), 0), 0)), "最新", "歷史重複"))</f>
        <v/>
      </c>
      <c r="F2662" t="s">
        <v>11531</v>
      </c>
      <c r="G2662" t="s">
        <v>29</v>
      </c>
      <c r="H2662" t="s">
        <v>30</v>
      </c>
      <c r="I2662" t="s">
        <v>6154</v>
      </c>
      <c r="J2662" t="s">
        <v>11532</v>
      </c>
      <c r="K2662" t="s">
        <v>11533</v>
      </c>
      <c r="L2662" t="s">
        <v>11634</v>
      </c>
      <c r="M2662" t="s">
        <v>2544</v>
      </c>
      <c r="N2662" t="s">
        <v>2481</v>
      </c>
      <c r="O2662" t="s">
        <v>7893</v>
      </c>
      <c r="P2662" t="s">
        <v>11634</v>
      </c>
      <c r="Q2662" t="s">
        <v>3411</v>
      </c>
      <c r="R2662" t="s">
        <v>1881</v>
      </c>
      <c r="S2662" t="s">
        <v>11564</v>
      </c>
      <c r="T2662" t="s">
        <v>11635</v>
      </c>
      <c r="U2662" t="s">
        <v>37</v>
      </c>
      <c r="V2662" t="s">
        <v>37</v>
      </c>
      <c r="W2662" t="s">
        <v>37</v>
      </c>
      <c r="X2662" t="s">
        <v>37</v>
      </c>
      <c r="Y2662" t="s">
        <v>37</v>
      </c>
      <c r="Z2662" t="s">
        <v>11636</v>
      </c>
      <c r="AA2662" t="s">
        <v>44</v>
      </c>
      <c r="AB2662" t="s">
        <v>44</v>
      </c>
      <c r="AC2662" t="s">
        <v>45</v>
      </c>
      <c r="AD2662" t="s">
        <v>1532</v>
      </c>
      <c r="AE2662" t="s">
        <v>37</v>
      </c>
      <c r="AF2662" t="s">
        <v>37</v>
      </c>
      <c r="AG2662" t="s">
        <v>37</v>
      </c>
      <c r="AH2662" t="s">
        <v>37</v>
      </c>
      <c r="AI2662" t="s">
        <v>37</v>
      </c>
    </row>
    <row r="2663" spans="1:35" ht="16.850000000000001" customHeight="1">
      <c r="A2663" s="65" t="str">
        <f>IF(L2663="","",IF(COUNTIF(Wip!K:K,L2663)=0,IF(W2663="","KGB","KBB"),IF(AND(_xlfn.IFNA(VLOOKUP(L2663,Wip!K:M,3,0),"")="Y",Q2663="MTCAPPLYCONF"),"On Hold",IF(W2663="","KGB","KBB"))))</f>
        <v>KGB</v>
      </c>
      <c r="B2663" s="65" t="str">
        <f>IF(A2663="on hold", "on hold",
 IF(A2663="KGB", "Standard Shipment",
  IF(IFERROR(IFERROR(VLOOKUP(L2663, List!D:J, 7, 0), VLOOKUP(L2663&amp;"", List!D:J, 7, 0)), 0)=0,
   IF(IFERROR(IFERROR(VLOOKUP(L2663, 'CND List'!$A:$C, 3, 0), VLOOKUP(L2663&amp;"", 'CND List'!$A:$C, 3, 0)), 0)=0,
    IF(A2663="KBB", "-", ""),
    IFERROR(VLOOKUP(L2663, 'CND List'!$A:$C, 3, 0), VLOOKUP(L2663&amp;"", 'CND List'!$A:$C, 3, 0))
   ),
   IFERROR(VLOOKUP(L2663, List!D:J, 7, 0), VLOOKUP(L2663&amp;"", List!D:J, 7, 0))
  )
 )
)</f>
        <v>Standard Shipment</v>
      </c>
      <c r="C2663" s="66" t="str">
        <f t="shared" si="42"/>
        <v>Standard Shipment</v>
      </c>
      <c r="D2663" s="67" t="str">
        <f ca="1">IF(C2663="Local Scrap","Closed",IFERROR(IF(A2663="kgb","Closed",IF(MID(C2663,5,1)="Q","Closed",LOOKUP(TODAY()-W2663, {0,31,91,181,366}, {"0-30天","31-90天","91-180天","181-365天","365天以上"}))), LOOKUP(TODAY()-Z2663, {0,31,91,181,366}, {"0-30天","31-90天","91-180天","181-365天","365天以上"})))</f>
        <v>Closed</v>
      </c>
      <c r="E2663" s="67" t="str" cm="1">
        <f t="array" ref="E2663">IF(A2663&lt;&gt;"kbb", "", IF(IFERROR(VALUE(V2663), 0)=MAX(INDEX(($A$2:$A$4929="kbb")*($L$2:$L$4929=L2663)*IFERROR(VALUE($V$2:$V$4929), 0), 0)), "最新", "歷史重複"))</f>
        <v/>
      </c>
      <c r="F2663" t="s">
        <v>11531</v>
      </c>
      <c r="G2663" t="s">
        <v>29</v>
      </c>
      <c r="H2663" t="s">
        <v>30</v>
      </c>
      <c r="I2663" t="s">
        <v>6154</v>
      </c>
      <c r="J2663" t="s">
        <v>11532</v>
      </c>
      <c r="K2663" t="s">
        <v>11533</v>
      </c>
      <c r="L2663" t="s">
        <v>11637</v>
      </c>
      <c r="M2663" t="s">
        <v>9371</v>
      </c>
      <c r="N2663" t="s">
        <v>9372</v>
      </c>
      <c r="O2663" t="s">
        <v>6131</v>
      </c>
      <c r="P2663" t="s">
        <v>11637</v>
      </c>
      <c r="Q2663" t="s">
        <v>3411</v>
      </c>
      <c r="R2663" t="s">
        <v>1881</v>
      </c>
      <c r="S2663" t="s">
        <v>11564</v>
      </c>
      <c r="T2663" t="s">
        <v>11638</v>
      </c>
      <c r="U2663" t="s">
        <v>37</v>
      </c>
      <c r="V2663" t="s">
        <v>37</v>
      </c>
      <c r="W2663" t="s">
        <v>37</v>
      </c>
      <c r="X2663" t="s">
        <v>37</v>
      </c>
      <c r="Y2663" t="s">
        <v>37</v>
      </c>
      <c r="Z2663" t="s">
        <v>11639</v>
      </c>
      <c r="AA2663" t="s">
        <v>44</v>
      </c>
      <c r="AB2663" t="s">
        <v>44</v>
      </c>
      <c r="AC2663" t="s">
        <v>45</v>
      </c>
      <c r="AD2663" t="s">
        <v>1532</v>
      </c>
      <c r="AE2663" t="s">
        <v>37</v>
      </c>
      <c r="AF2663" t="s">
        <v>37</v>
      </c>
      <c r="AG2663" t="s">
        <v>37</v>
      </c>
      <c r="AH2663" t="s">
        <v>37</v>
      </c>
      <c r="AI2663" t="s">
        <v>37</v>
      </c>
    </row>
    <row r="2664" spans="1:35" ht="16.850000000000001" customHeight="1">
      <c r="A2664" s="65" t="str">
        <f>IF(L2664="","",IF(COUNTIF(Wip!K:K,L2664)=0,IF(W2664="","KGB","KBB"),IF(AND(_xlfn.IFNA(VLOOKUP(L2664,Wip!K:M,3,0),"")="Y",Q2664="MTCAPPLYCONF"),"On Hold",IF(W2664="","KGB","KBB"))))</f>
        <v>On Hold</v>
      </c>
      <c r="B2664" s="65" t="str">
        <f>IF(A2664="on hold", "on hold",
 IF(A2664="KGB", "Standard Shipment",
  IF(IFERROR(IFERROR(VLOOKUP(L2664, List!D:J, 7, 0), VLOOKUP(L2664&amp;"", List!D:J, 7, 0)), 0)=0,
   IF(IFERROR(IFERROR(VLOOKUP(L2664, 'CND List'!$A:$C, 3, 0), VLOOKUP(L2664&amp;"", 'CND List'!$A:$C, 3, 0)), 0)=0,
    IF(A2664="KBB", "-", ""),
    IFERROR(VLOOKUP(L2664, 'CND List'!$A:$C, 3, 0), VLOOKUP(L2664&amp;"", 'CND List'!$A:$C, 3, 0))
   ),
   IFERROR(VLOOKUP(L2664, List!D:J, 7, 0), VLOOKUP(L2664&amp;"", List!D:J, 7, 0))
  )
 )
)</f>
        <v>on hold</v>
      </c>
      <c r="C2664" s="66" t="str">
        <f t="shared" si="42"/>
        <v>on hold</v>
      </c>
      <c r="D2664" s="67" t="str">
        <f ca="1">IF(C2664="Local Scrap","Closed",IFERROR(IF(A2664="kgb","Closed",IF(MID(C2664,5,1)="Q","Closed",LOOKUP(TODAY()-W2664, {0,31,91,181,366}, {"0-30天","31-90天","91-180天","181-365天","365天以上"}))), LOOKUP(TODAY()-Z2664, {0,31,91,181,366}, {"0-30天","31-90天","91-180天","181-365天","365天以上"})))</f>
        <v>0-30天</v>
      </c>
      <c r="E2664" s="67" t="str" cm="1">
        <f t="array" ref="E2664">IF(A2664&lt;&gt;"kbb", "", IF(IFERROR(VALUE(V2664), 0)=MAX(INDEX(($A$2:$A$4929="kbb")*($L$2:$L$4929=L2664)*IFERROR(VALUE($V$2:$V$4929), 0), 0)), "最新", "歷史重複"))</f>
        <v/>
      </c>
      <c r="F2664" t="s">
        <v>11531</v>
      </c>
      <c r="G2664" t="s">
        <v>29</v>
      </c>
      <c r="H2664" t="s">
        <v>30</v>
      </c>
      <c r="I2664" t="s">
        <v>6154</v>
      </c>
      <c r="J2664" t="s">
        <v>11532</v>
      </c>
      <c r="K2664" t="s">
        <v>11533</v>
      </c>
      <c r="L2664" t="s">
        <v>11640</v>
      </c>
      <c r="M2664" t="s">
        <v>1670</v>
      </c>
      <c r="N2664" t="s">
        <v>1671</v>
      </c>
      <c r="O2664" t="s">
        <v>10844</v>
      </c>
      <c r="P2664" t="s">
        <v>11640</v>
      </c>
      <c r="Q2664" t="s">
        <v>2309</v>
      </c>
      <c r="R2664" t="s">
        <v>1881</v>
      </c>
      <c r="S2664" t="s">
        <v>11535</v>
      </c>
      <c r="T2664" t="s">
        <v>37</v>
      </c>
      <c r="U2664" t="s">
        <v>37</v>
      </c>
      <c r="V2664" t="s">
        <v>37</v>
      </c>
      <c r="W2664" t="s">
        <v>37</v>
      </c>
      <c r="X2664" t="s">
        <v>37</v>
      </c>
      <c r="Y2664" t="s">
        <v>37</v>
      </c>
      <c r="Z2664" t="s">
        <v>11641</v>
      </c>
      <c r="AA2664" t="s">
        <v>44</v>
      </c>
      <c r="AB2664" t="s">
        <v>44</v>
      </c>
      <c r="AC2664" t="s">
        <v>45</v>
      </c>
      <c r="AD2664" t="s">
        <v>1539</v>
      </c>
      <c r="AE2664" t="s">
        <v>37</v>
      </c>
      <c r="AF2664" t="s">
        <v>37</v>
      </c>
      <c r="AG2664" t="s">
        <v>37</v>
      </c>
      <c r="AH2664" t="s">
        <v>37</v>
      </c>
      <c r="AI2664" t="s">
        <v>37</v>
      </c>
    </row>
    <row r="2665" spans="1:35" ht="16.850000000000001" customHeight="1">
      <c r="A2665" s="65" t="str">
        <f>IF(L2665="","",IF(COUNTIF(Wip!K:K,L2665)=0,IF(W2665="","KGB","KBB"),IF(AND(_xlfn.IFNA(VLOOKUP(L2665,Wip!K:M,3,0),"")="Y",Q2665="MTCAPPLYCONF"),"On Hold",IF(W2665="","KGB","KBB"))))</f>
        <v>KGB</v>
      </c>
      <c r="B2665" s="65" t="str">
        <f>IF(A2665="on hold", "on hold",
 IF(A2665="KGB", "Standard Shipment",
  IF(IFERROR(IFERROR(VLOOKUP(L2665, List!D:J, 7, 0), VLOOKUP(L2665&amp;"", List!D:J, 7, 0)), 0)=0,
   IF(IFERROR(IFERROR(VLOOKUP(L2665, 'CND List'!$A:$C, 3, 0), VLOOKUP(L2665&amp;"", 'CND List'!$A:$C, 3, 0)), 0)=0,
    IF(A2665="KBB", "-", ""),
    IFERROR(VLOOKUP(L2665, 'CND List'!$A:$C, 3, 0), VLOOKUP(L2665&amp;"", 'CND List'!$A:$C, 3, 0))
   ),
   IFERROR(VLOOKUP(L2665, List!D:J, 7, 0), VLOOKUP(L2665&amp;"", List!D:J, 7, 0))
  )
 )
)</f>
        <v>Standard Shipment</v>
      </c>
      <c r="C2665" s="66" t="str">
        <f t="shared" si="42"/>
        <v>Standard Shipment</v>
      </c>
      <c r="D2665" s="67" t="str">
        <f ca="1">IF(C2665="Local Scrap","Closed",IFERROR(IF(A2665="kgb","Closed",IF(MID(C2665,5,1)="Q","Closed",LOOKUP(TODAY()-W2665, {0,31,91,181,366}, {"0-30天","31-90天","91-180天","181-365天","365天以上"}))), LOOKUP(TODAY()-Z2665, {0,31,91,181,366}, {"0-30天","31-90天","91-180天","181-365天","365天以上"})))</f>
        <v>Closed</v>
      </c>
      <c r="E2665" s="67" t="str" cm="1">
        <f t="array" ref="E2665">IF(A2665&lt;&gt;"kbb", "", IF(IFERROR(VALUE(V2665), 0)=MAX(INDEX(($A$2:$A$4929="kbb")*($L$2:$L$4929=L2665)*IFERROR(VALUE($V$2:$V$4929), 0), 0)), "最新", "歷史重複"))</f>
        <v/>
      </c>
      <c r="F2665" t="s">
        <v>11531</v>
      </c>
      <c r="G2665" t="s">
        <v>29</v>
      </c>
      <c r="H2665" t="s">
        <v>30</v>
      </c>
      <c r="I2665" t="s">
        <v>6154</v>
      </c>
      <c r="J2665" t="s">
        <v>11532</v>
      </c>
      <c r="K2665" t="s">
        <v>11533</v>
      </c>
      <c r="L2665" t="s">
        <v>11642</v>
      </c>
      <c r="M2665" t="s">
        <v>8291</v>
      </c>
      <c r="N2665" t="s">
        <v>1570</v>
      </c>
      <c r="O2665" t="s">
        <v>6131</v>
      </c>
      <c r="P2665" t="s">
        <v>11642</v>
      </c>
      <c r="Q2665" t="s">
        <v>3411</v>
      </c>
      <c r="R2665" t="s">
        <v>1881</v>
      </c>
      <c r="S2665" t="s">
        <v>11535</v>
      </c>
      <c r="T2665" t="s">
        <v>11643</v>
      </c>
      <c r="U2665" t="s">
        <v>37</v>
      </c>
      <c r="V2665" t="s">
        <v>37</v>
      </c>
      <c r="W2665" t="s">
        <v>37</v>
      </c>
      <c r="X2665" t="s">
        <v>37</v>
      </c>
      <c r="Y2665" t="s">
        <v>37</v>
      </c>
      <c r="Z2665" t="s">
        <v>11644</v>
      </c>
      <c r="AA2665" t="s">
        <v>44</v>
      </c>
      <c r="AB2665" t="s">
        <v>44</v>
      </c>
      <c r="AC2665" t="s">
        <v>45</v>
      </c>
      <c r="AD2665" t="s">
        <v>1532</v>
      </c>
      <c r="AE2665" t="s">
        <v>37</v>
      </c>
      <c r="AF2665" t="s">
        <v>37</v>
      </c>
      <c r="AG2665" t="s">
        <v>37</v>
      </c>
      <c r="AH2665" t="s">
        <v>37</v>
      </c>
      <c r="AI2665" t="s">
        <v>37</v>
      </c>
    </row>
    <row r="2666" spans="1:35" ht="16.850000000000001" customHeight="1">
      <c r="A2666" s="65" t="str">
        <f>IF(L2666="","",IF(COUNTIF(Wip!K:K,L2666)=0,IF(W2666="","KGB","KBB"),IF(AND(_xlfn.IFNA(VLOOKUP(L2666,Wip!K:M,3,0),"")="Y",Q2666="MTCAPPLYCONF"),"On Hold",IF(W2666="","KGB","KBB"))))</f>
        <v>On Hold</v>
      </c>
      <c r="B2666" s="65" t="str">
        <f>IF(A2666="on hold", "on hold",
 IF(A2666="KGB", "Standard Shipment",
  IF(IFERROR(IFERROR(VLOOKUP(L2666, List!D:J, 7, 0), VLOOKUP(L2666&amp;"", List!D:J, 7, 0)), 0)=0,
   IF(IFERROR(IFERROR(VLOOKUP(L2666, 'CND List'!$A:$C, 3, 0), VLOOKUP(L2666&amp;"", 'CND List'!$A:$C, 3, 0)), 0)=0,
    IF(A2666="KBB", "-", ""),
    IFERROR(VLOOKUP(L2666, 'CND List'!$A:$C, 3, 0), VLOOKUP(L2666&amp;"", 'CND List'!$A:$C, 3, 0))
   ),
   IFERROR(VLOOKUP(L2666, List!D:J, 7, 0), VLOOKUP(L2666&amp;"", List!D:J, 7, 0))
  )
 )
)</f>
        <v>on hold</v>
      </c>
      <c r="C2666" s="66" t="str">
        <f t="shared" si="42"/>
        <v>on hold</v>
      </c>
      <c r="D2666" s="67" t="str">
        <f ca="1">IF(C2666="Local Scrap","Closed",IFERROR(IF(A2666="kgb","Closed",IF(MID(C2666,5,1)="Q","Closed",LOOKUP(TODAY()-W2666, {0,31,91,181,366}, {"0-30天","31-90天","91-180天","181-365天","365天以上"}))), LOOKUP(TODAY()-Z2666, {0,31,91,181,366}, {"0-30天","31-90天","91-180天","181-365天","365天以上"})))</f>
        <v>0-30天</v>
      </c>
      <c r="E2666" s="67" t="str" cm="1">
        <f t="array" ref="E2666">IF(A2666&lt;&gt;"kbb", "", IF(IFERROR(VALUE(V2666), 0)=MAX(INDEX(($A$2:$A$4929="kbb")*($L$2:$L$4929=L2666)*IFERROR(VALUE($V$2:$V$4929), 0), 0)), "最新", "歷史重複"))</f>
        <v/>
      </c>
      <c r="F2666" t="s">
        <v>11531</v>
      </c>
      <c r="G2666" t="s">
        <v>29</v>
      </c>
      <c r="H2666" t="s">
        <v>30</v>
      </c>
      <c r="I2666" t="s">
        <v>6154</v>
      </c>
      <c r="J2666" t="s">
        <v>11532</v>
      </c>
      <c r="K2666" t="s">
        <v>11533</v>
      </c>
      <c r="L2666" t="s">
        <v>11645</v>
      </c>
      <c r="M2666" t="s">
        <v>2703</v>
      </c>
      <c r="N2666" t="s">
        <v>1249</v>
      </c>
      <c r="O2666" t="s">
        <v>1444</v>
      </c>
      <c r="P2666" t="s">
        <v>11645</v>
      </c>
      <c r="Q2666" t="s">
        <v>2309</v>
      </c>
      <c r="R2666" t="s">
        <v>1881</v>
      </c>
      <c r="S2666" t="s">
        <v>11646</v>
      </c>
      <c r="T2666" t="s">
        <v>37</v>
      </c>
      <c r="U2666" t="s">
        <v>37</v>
      </c>
      <c r="V2666" t="s">
        <v>37</v>
      </c>
      <c r="W2666" t="s">
        <v>37</v>
      </c>
      <c r="X2666" t="s">
        <v>37</v>
      </c>
      <c r="Y2666" t="s">
        <v>37</v>
      </c>
      <c r="Z2666" t="s">
        <v>11647</v>
      </c>
      <c r="AA2666" t="s">
        <v>44</v>
      </c>
      <c r="AB2666" t="s">
        <v>44</v>
      </c>
      <c r="AC2666" t="s">
        <v>45</v>
      </c>
      <c r="AD2666" t="s">
        <v>1257</v>
      </c>
      <c r="AE2666" t="s">
        <v>37</v>
      </c>
      <c r="AF2666" t="s">
        <v>37</v>
      </c>
      <c r="AG2666" t="s">
        <v>37</v>
      </c>
      <c r="AH2666" t="s">
        <v>37</v>
      </c>
      <c r="AI2666" t="s">
        <v>37</v>
      </c>
    </row>
    <row r="2667" spans="1:35" ht="16.850000000000001" customHeight="1">
      <c r="A2667" s="65" t="str">
        <f>IF(L2667="","",IF(COUNTIF(Wip!K:K,L2667)=0,IF(W2667="","KGB","KBB"),IF(AND(_xlfn.IFNA(VLOOKUP(L2667,Wip!K:M,3,0),"")="Y",Q2667="MTCAPPLYCONF"),"On Hold",IF(W2667="","KGB","KBB"))))</f>
        <v>KGB</v>
      </c>
      <c r="B2667" s="65" t="str">
        <f>IF(A2667="on hold", "on hold",
 IF(A2667="KGB", "Standard Shipment",
  IF(IFERROR(IFERROR(VLOOKUP(L2667, List!D:J, 7, 0), VLOOKUP(L2667&amp;"", List!D:J, 7, 0)), 0)=0,
   IF(IFERROR(IFERROR(VLOOKUP(L2667, 'CND List'!$A:$C, 3, 0), VLOOKUP(L2667&amp;"", 'CND List'!$A:$C, 3, 0)), 0)=0,
    IF(A2667="KBB", "-", ""),
    IFERROR(VLOOKUP(L2667, 'CND List'!$A:$C, 3, 0), VLOOKUP(L2667&amp;"", 'CND List'!$A:$C, 3, 0))
   ),
   IFERROR(VLOOKUP(L2667, List!D:J, 7, 0), VLOOKUP(L2667&amp;"", List!D:J, 7, 0))
  )
 )
)</f>
        <v>Standard Shipment</v>
      </c>
      <c r="C2667" s="66" t="str">
        <f t="shared" si="42"/>
        <v>Standard Shipment</v>
      </c>
      <c r="D2667" s="67" t="str">
        <f ca="1">IF(C2667="Local Scrap","Closed",IFERROR(IF(A2667="kgb","Closed",IF(MID(C2667,5,1)="Q","Closed",LOOKUP(TODAY()-W2667, {0,31,91,181,366}, {"0-30天","31-90天","91-180天","181-365天","365天以上"}))), LOOKUP(TODAY()-Z2667, {0,31,91,181,366}, {"0-30天","31-90天","91-180天","181-365天","365天以上"})))</f>
        <v>Closed</v>
      </c>
      <c r="E2667" s="67" t="str" cm="1">
        <f t="array" ref="E2667">IF(A2667&lt;&gt;"kbb", "", IF(IFERROR(VALUE(V2667), 0)=MAX(INDEX(($A$2:$A$4929="kbb")*($L$2:$L$4929=L2667)*IFERROR(VALUE($V$2:$V$4929), 0), 0)), "最新", "歷史重複"))</f>
        <v/>
      </c>
      <c r="F2667" t="s">
        <v>11531</v>
      </c>
      <c r="G2667" t="s">
        <v>29</v>
      </c>
      <c r="H2667" t="s">
        <v>30</v>
      </c>
      <c r="I2667" t="s">
        <v>6154</v>
      </c>
      <c r="J2667" t="s">
        <v>11532</v>
      </c>
      <c r="K2667" t="s">
        <v>11533</v>
      </c>
      <c r="L2667" t="s">
        <v>11648</v>
      </c>
      <c r="M2667" t="s">
        <v>2703</v>
      </c>
      <c r="N2667" t="s">
        <v>1249</v>
      </c>
      <c r="O2667" t="s">
        <v>1444</v>
      </c>
      <c r="P2667" t="s">
        <v>11648</v>
      </c>
      <c r="Q2667" t="s">
        <v>3411</v>
      </c>
      <c r="R2667" t="s">
        <v>1881</v>
      </c>
      <c r="S2667" t="s">
        <v>11544</v>
      </c>
      <c r="T2667" t="s">
        <v>11649</v>
      </c>
      <c r="U2667" t="s">
        <v>37</v>
      </c>
      <c r="V2667" t="s">
        <v>37</v>
      </c>
      <c r="W2667" t="s">
        <v>37</v>
      </c>
      <c r="X2667" t="s">
        <v>37</v>
      </c>
      <c r="Y2667" t="s">
        <v>37</v>
      </c>
      <c r="Z2667" t="s">
        <v>11650</v>
      </c>
      <c r="AA2667" t="s">
        <v>44</v>
      </c>
      <c r="AB2667" t="s">
        <v>44</v>
      </c>
      <c r="AC2667" t="s">
        <v>45</v>
      </c>
      <c r="AD2667" t="s">
        <v>1257</v>
      </c>
      <c r="AE2667" t="s">
        <v>37</v>
      </c>
      <c r="AF2667" t="s">
        <v>37</v>
      </c>
      <c r="AG2667" t="s">
        <v>37</v>
      </c>
      <c r="AH2667" t="s">
        <v>37</v>
      </c>
      <c r="AI2667" t="s">
        <v>37</v>
      </c>
    </row>
    <row r="2668" spans="1:35" ht="16.850000000000001" customHeight="1">
      <c r="A2668" s="65" t="str">
        <f>IF(L2668="","",IF(COUNTIF(Wip!K:K,L2668)=0,IF(W2668="","KGB","KBB"),IF(AND(_xlfn.IFNA(VLOOKUP(L2668,Wip!K:M,3,0),"")="Y",Q2668="MTCAPPLYCONF"),"On Hold",IF(W2668="","KGB","KBB"))))</f>
        <v>KGB</v>
      </c>
      <c r="B2668" s="65" t="str">
        <f>IF(A2668="on hold", "on hold",
 IF(A2668="KGB", "Standard Shipment",
  IF(IFERROR(IFERROR(VLOOKUP(L2668, List!D:J, 7, 0), VLOOKUP(L2668&amp;"", List!D:J, 7, 0)), 0)=0,
   IF(IFERROR(IFERROR(VLOOKUP(L2668, 'CND List'!$A:$C, 3, 0), VLOOKUP(L2668&amp;"", 'CND List'!$A:$C, 3, 0)), 0)=0,
    IF(A2668="KBB", "-", ""),
    IFERROR(VLOOKUP(L2668, 'CND List'!$A:$C, 3, 0), VLOOKUP(L2668&amp;"", 'CND List'!$A:$C, 3, 0))
   ),
   IFERROR(VLOOKUP(L2668, List!D:J, 7, 0), VLOOKUP(L2668&amp;"", List!D:J, 7, 0))
  )
 )
)</f>
        <v>Standard Shipment</v>
      </c>
      <c r="C2668" s="66" t="str">
        <f t="shared" si="42"/>
        <v>Standard Shipment</v>
      </c>
      <c r="D2668" s="67" t="str">
        <f ca="1">IF(C2668="Local Scrap","Closed",IFERROR(IF(A2668="kgb","Closed",IF(MID(C2668,5,1)="Q","Closed",LOOKUP(TODAY()-W2668, {0,31,91,181,366}, {"0-30天","31-90天","91-180天","181-365天","365天以上"}))), LOOKUP(TODAY()-Z2668, {0,31,91,181,366}, {"0-30天","31-90天","91-180天","181-365天","365天以上"})))</f>
        <v>Closed</v>
      </c>
      <c r="E2668" s="67" t="str" cm="1">
        <f t="array" ref="E2668">IF(A2668&lt;&gt;"kbb", "", IF(IFERROR(VALUE(V2668), 0)=MAX(INDEX(($A$2:$A$4929="kbb")*($L$2:$L$4929=L2668)*IFERROR(VALUE($V$2:$V$4929), 0), 0)), "最新", "歷史重複"))</f>
        <v/>
      </c>
      <c r="F2668" t="s">
        <v>11531</v>
      </c>
      <c r="G2668" t="s">
        <v>29</v>
      </c>
      <c r="H2668" t="s">
        <v>30</v>
      </c>
      <c r="I2668" t="s">
        <v>6154</v>
      </c>
      <c r="J2668" t="s">
        <v>11532</v>
      </c>
      <c r="K2668" t="s">
        <v>11533</v>
      </c>
      <c r="L2668" t="s">
        <v>11651</v>
      </c>
      <c r="M2668" t="s">
        <v>2703</v>
      </c>
      <c r="N2668" t="s">
        <v>1249</v>
      </c>
      <c r="O2668" t="s">
        <v>1444</v>
      </c>
      <c r="P2668" t="s">
        <v>11651</v>
      </c>
      <c r="Q2668" t="s">
        <v>3411</v>
      </c>
      <c r="R2668" t="s">
        <v>1881</v>
      </c>
      <c r="S2668" t="s">
        <v>11544</v>
      </c>
      <c r="T2668" t="s">
        <v>11652</v>
      </c>
      <c r="U2668" t="s">
        <v>37</v>
      </c>
      <c r="V2668" t="s">
        <v>37</v>
      </c>
      <c r="W2668" t="s">
        <v>37</v>
      </c>
      <c r="X2668" t="s">
        <v>37</v>
      </c>
      <c r="Y2668" t="s">
        <v>37</v>
      </c>
      <c r="Z2668" t="s">
        <v>11653</v>
      </c>
      <c r="AA2668" t="s">
        <v>44</v>
      </c>
      <c r="AB2668" t="s">
        <v>44</v>
      </c>
      <c r="AC2668" t="s">
        <v>45</v>
      </c>
      <c r="AD2668" t="s">
        <v>1257</v>
      </c>
      <c r="AE2668" t="s">
        <v>37</v>
      </c>
      <c r="AF2668" t="s">
        <v>37</v>
      </c>
      <c r="AG2668" t="s">
        <v>37</v>
      </c>
      <c r="AH2668" t="s">
        <v>37</v>
      </c>
      <c r="AI2668" t="s">
        <v>37</v>
      </c>
    </row>
    <row r="2669" spans="1:35" ht="16.850000000000001" customHeight="1">
      <c r="A2669" s="65" t="str">
        <f>IF(L2669="","",IF(COUNTIF(Wip!K:K,L2669)=0,IF(W2669="","KGB","KBB"),IF(AND(_xlfn.IFNA(VLOOKUP(L2669,Wip!K:M,3,0),"")="Y",Q2669="MTCAPPLYCONF"),"On Hold",IF(W2669="","KGB","KBB"))))</f>
        <v>KGB</v>
      </c>
      <c r="B2669" s="65" t="str">
        <f>IF(A2669="on hold", "on hold",
 IF(A2669="KGB", "Standard Shipment",
  IF(IFERROR(IFERROR(VLOOKUP(L2669, List!D:J, 7, 0), VLOOKUP(L2669&amp;"", List!D:J, 7, 0)), 0)=0,
   IF(IFERROR(IFERROR(VLOOKUP(L2669, 'CND List'!$A:$C, 3, 0), VLOOKUP(L2669&amp;"", 'CND List'!$A:$C, 3, 0)), 0)=0,
    IF(A2669="KBB", "-", ""),
    IFERROR(VLOOKUP(L2669, 'CND List'!$A:$C, 3, 0), VLOOKUP(L2669&amp;"", 'CND List'!$A:$C, 3, 0))
   ),
   IFERROR(VLOOKUP(L2669, List!D:J, 7, 0), VLOOKUP(L2669&amp;"", List!D:J, 7, 0))
  )
 )
)</f>
        <v>Standard Shipment</v>
      </c>
      <c r="C2669" s="66" t="str">
        <f t="shared" si="42"/>
        <v>Standard Shipment</v>
      </c>
      <c r="D2669" s="67" t="str">
        <f ca="1">IF(C2669="Local Scrap","Closed",IFERROR(IF(A2669="kgb","Closed",IF(MID(C2669,5,1)="Q","Closed",LOOKUP(TODAY()-W2669, {0,31,91,181,366}, {"0-30天","31-90天","91-180天","181-365天","365天以上"}))), LOOKUP(TODAY()-Z2669, {0,31,91,181,366}, {"0-30天","31-90天","91-180天","181-365天","365天以上"})))</f>
        <v>Closed</v>
      </c>
      <c r="E2669" s="67" t="str" cm="1">
        <f t="array" ref="E2669">IF(A2669&lt;&gt;"kbb", "", IF(IFERROR(VALUE(V2669), 0)=MAX(INDEX(($A$2:$A$4929="kbb")*($L$2:$L$4929=L2669)*IFERROR(VALUE($V$2:$V$4929), 0), 0)), "最新", "歷史重複"))</f>
        <v/>
      </c>
      <c r="F2669" t="s">
        <v>11531</v>
      </c>
      <c r="G2669" t="s">
        <v>29</v>
      </c>
      <c r="H2669" t="s">
        <v>30</v>
      </c>
      <c r="I2669" t="s">
        <v>6154</v>
      </c>
      <c r="J2669" t="s">
        <v>11532</v>
      </c>
      <c r="K2669" t="s">
        <v>11533</v>
      </c>
      <c r="L2669" t="s">
        <v>11654</v>
      </c>
      <c r="M2669" t="s">
        <v>6114</v>
      </c>
      <c r="N2669" t="s">
        <v>2450</v>
      </c>
      <c r="O2669" t="s">
        <v>1611</v>
      </c>
      <c r="P2669" t="s">
        <v>11655</v>
      </c>
      <c r="Q2669" t="s">
        <v>38</v>
      </c>
      <c r="R2669" t="s">
        <v>1881</v>
      </c>
      <c r="S2669" t="s">
        <v>11544</v>
      </c>
      <c r="T2669" t="s">
        <v>11656</v>
      </c>
      <c r="U2669" t="s">
        <v>11528</v>
      </c>
      <c r="V2669" t="s">
        <v>11528</v>
      </c>
      <c r="W2669" t="s">
        <v>37</v>
      </c>
      <c r="X2669" t="s">
        <v>37</v>
      </c>
      <c r="Y2669" t="s">
        <v>37</v>
      </c>
      <c r="Z2669" t="s">
        <v>11657</v>
      </c>
      <c r="AA2669" t="s">
        <v>44</v>
      </c>
      <c r="AB2669" t="s">
        <v>44</v>
      </c>
      <c r="AC2669" t="s">
        <v>45</v>
      </c>
      <c r="AD2669" t="s">
        <v>1302</v>
      </c>
      <c r="AE2669" t="s">
        <v>11530</v>
      </c>
      <c r="AF2669" t="s">
        <v>1730</v>
      </c>
      <c r="AG2669">
        <v>622647</v>
      </c>
      <c r="AH2669">
        <v>6.4</v>
      </c>
      <c r="AI2669">
        <v>6.4</v>
      </c>
    </row>
    <row r="2670" spans="1:35" ht="16.850000000000001" customHeight="1">
      <c r="A2670" s="65" t="str">
        <f>IF(L2670="","",IF(COUNTIF(Wip!K:K,L2670)=0,IF(W2670="","KGB","KBB"),IF(AND(_xlfn.IFNA(VLOOKUP(L2670,Wip!K:M,3,0),"")="Y",Q2670="MTCAPPLYCONF"),"On Hold",IF(W2670="","KGB","KBB"))))</f>
        <v>KGB</v>
      </c>
      <c r="B2670" s="65" t="str">
        <f>IF(A2670="on hold", "on hold",
 IF(A2670="KGB", "Standard Shipment",
  IF(IFERROR(IFERROR(VLOOKUP(L2670, List!D:J, 7, 0), VLOOKUP(L2670&amp;"", List!D:J, 7, 0)), 0)=0,
   IF(IFERROR(IFERROR(VLOOKUP(L2670, 'CND List'!$A:$C, 3, 0), VLOOKUP(L2670&amp;"", 'CND List'!$A:$C, 3, 0)), 0)=0,
    IF(A2670="KBB", "-", ""),
    IFERROR(VLOOKUP(L2670, 'CND List'!$A:$C, 3, 0), VLOOKUP(L2670&amp;"", 'CND List'!$A:$C, 3, 0))
   ),
   IFERROR(VLOOKUP(L2670, List!D:J, 7, 0), VLOOKUP(L2670&amp;"", List!D:J, 7, 0))
  )
 )
)</f>
        <v>Standard Shipment</v>
      </c>
      <c r="C2670" s="66" t="str">
        <f t="shared" si="42"/>
        <v>Standard Shipment</v>
      </c>
      <c r="D2670" s="67" t="str">
        <f ca="1">IF(C2670="Local Scrap","Closed",IFERROR(IF(A2670="kgb","Closed",IF(MID(C2670,5,1)="Q","Closed",LOOKUP(TODAY()-W2670, {0,31,91,181,366}, {"0-30天","31-90天","91-180天","181-365天","365天以上"}))), LOOKUP(TODAY()-Z2670, {0,31,91,181,366}, {"0-30天","31-90天","91-180天","181-365天","365天以上"})))</f>
        <v>Closed</v>
      </c>
      <c r="E2670" s="67" t="str" cm="1">
        <f t="array" ref="E2670">IF(A2670&lt;&gt;"kbb", "", IF(IFERROR(VALUE(V2670), 0)=MAX(INDEX(($A$2:$A$4929="kbb")*($L$2:$L$4929=L2670)*IFERROR(VALUE($V$2:$V$4929), 0), 0)), "最新", "歷史重複"))</f>
        <v/>
      </c>
      <c r="F2670" t="s">
        <v>11531</v>
      </c>
      <c r="G2670" t="s">
        <v>29</v>
      </c>
      <c r="H2670" t="s">
        <v>30</v>
      </c>
      <c r="I2670" t="s">
        <v>6154</v>
      </c>
      <c r="J2670" t="s">
        <v>11532</v>
      </c>
      <c r="K2670" t="s">
        <v>11533</v>
      </c>
      <c r="L2670" t="s">
        <v>11658</v>
      </c>
      <c r="M2670" t="s">
        <v>1428</v>
      </c>
      <c r="N2670" t="s">
        <v>1411</v>
      </c>
      <c r="O2670" t="s">
        <v>11659</v>
      </c>
      <c r="P2670" t="s">
        <v>11658</v>
      </c>
      <c r="Q2670" t="s">
        <v>3411</v>
      </c>
      <c r="R2670" t="s">
        <v>1881</v>
      </c>
      <c r="S2670" t="s">
        <v>11564</v>
      </c>
      <c r="T2670" t="s">
        <v>11660</v>
      </c>
      <c r="U2670" t="s">
        <v>37</v>
      </c>
      <c r="V2670" t="s">
        <v>37</v>
      </c>
      <c r="W2670" t="s">
        <v>37</v>
      </c>
      <c r="X2670" t="s">
        <v>37</v>
      </c>
      <c r="Y2670" t="s">
        <v>37</v>
      </c>
      <c r="Z2670" t="s">
        <v>11661</v>
      </c>
      <c r="AA2670" t="s">
        <v>44</v>
      </c>
      <c r="AB2670" t="s">
        <v>44</v>
      </c>
      <c r="AC2670" t="s">
        <v>45</v>
      </c>
      <c r="AD2670" t="s">
        <v>1257</v>
      </c>
      <c r="AE2670" t="s">
        <v>37</v>
      </c>
      <c r="AF2670" t="s">
        <v>37</v>
      </c>
      <c r="AG2670" t="s">
        <v>37</v>
      </c>
      <c r="AH2670" t="s">
        <v>37</v>
      </c>
      <c r="AI2670" t="s">
        <v>37</v>
      </c>
    </row>
    <row r="2671" spans="1:35" ht="16.850000000000001" customHeight="1">
      <c r="A2671" s="65" t="str">
        <f>IF(L2671="","",IF(COUNTIF(Wip!K:K,L2671)=0,IF(W2671="","KGB","KBB"),IF(AND(_xlfn.IFNA(VLOOKUP(L2671,Wip!K:M,3,0),"")="Y",Q2671="MTCAPPLYCONF"),"On Hold",IF(W2671="","KGB","KBB"))))</f>
        <v>KGB</v>
      </c>
      <c r="B2671" s="65" t="str">
        <f>IF(A2671="on hold", "on hold",
 IF(A2671="KGB", "Standard Shipment",
  IF(IFERROR(IFERROR(VLOOKUP(L2671, List!D:J, 7, 0), VLOOKUP(L2671&amp;"", List!D:J, 7, 0)), 0)=0,
   IF(IFERROR(IFERROR(VLOOKUP(L2671, 'CND List'!$A:$C, 3, 0), VLOOKUP(L2671&amp;"", 'CND List'!$A:$C, 3, 0)), 0)=0,
    IF(A2671="KBB", "-", ""),
    IFERROR(VLOOKUP(L2671, 'CND List'!$A:$C, 3, 0), VLOOKUP(L2671&amp;"", 'CND List'!$A:$C, 3, 0))
   ),
   IFERROR(VLOOKUP(L2671, List!D:J, 7, 0), VLOOKUP(L2671&amp;"", List!D:J, 7, 0))
  )
 )
)</f>
        <v>Standard Shipment</v>
      </c>
      <c r="C2671" s="66" t="str">
        <f t="shared" si="42"/>
        <v>Standard Shipment</v>
      </c>
      <c r="D2671" s="67" t="str">
        <f ca="1">IF(C2671="Local Scrap","Closed",IFERROR(IF(A2671="kgb","Closed",IF(MID(C2671,5,1)="Q","Closed",LOOKUP(TODAY()-W2671, {0,31,91,181,366}, {"0-30天","31-90天","91-180天","181-365天","365天以上"}))), LOOKUP(TODAY()-Z2671, {0,31,91,181,366}, {"0-30天","31-90天","91-180天","181-365天","365天以上"})))</f>
        <v>Closed</v>
      </c>
      <c r="E2671" s="67" t="str" cm="1">
        <f t="array" ref="E2671">IF(A2671&lt;&gt;"kbb", "", IF(IFERROR(VALUE(V2671), 0)=MAX(INDEX(($A$2:$A$4929="kbb")*($L$2:$L$4929=L2671)*IFERROR(VALUE($V$2:$V$4929), 0), 0)), "最新", "歷史重複"))</f>
        <v/>
      </c>
      <c r="F2671" t="s">
        <v>11531</v>
      </c>
      <c r="G2671" t="s">
        <v>29</v>
      </c>
      <c r="H2671" t="s">
        <v>30</v>
      </c>
      <c r="I2671" t="s">
        <v>6154</v>
      </c>
      <c r="J2671" t="s">
        <v>11532</v>
      </c>
      <c r="K2671" t="s">
        <v>11533</v>
      </c>
      <c r="L2671" t="s">
        <v>11662</v>
      </c>
      <c r="M2671" t="s">
        <v>1428</v>
      </c>
      <c r="N2671" t="s">
        <v>1411</v>
      </c>
      <c r="O2671" t="s">
        <v>11659</v>
      </c>
      <c r="P2671" t="s">
        <v>11663</v>
      </c>
      <c r="Q2671" t="s">
        <v>38</v>
      </c>
      <c r="R2671" t="s">
        <v>1881</v>
      </c>
      <c r="S2671" t="s">
        <v>11564</v>
      </c>
      <c r="T2671" t="s">
        <v>11664</v>
      </c>
      <c r="U2671" t="s">
        <v>11540</v>
      </c>
      <c r="V2671" t="s">
        <v>11540</v>
      </c>
      <c r="W2671" t="s">
        <v>37</v>
      </c>
      <c r="X2671" t="s">
        <v>37</v>
      </c>
      <c r="Y2671" t="s">
        <v>37</v>
      </c>
      <c r="Z2671" t="s">
        <v>11665</v>
      </c>
      <c r="AA2671" t="s">
        <v>44</v>
      </c>
      <c r="AB2671" t="s">
        <v>44</v>
      </c>
      <c r="AC2671" t="s">
        <v>45</v>
      </c>
      <c r="AD2671" t="s">
        <v>1257</v>
      </c>
      <c r="AE2671" t="s">
        <v>11530</v>
      </c>
      <c r="AF2671" t="s">
        <v>48</v>
      </c>
      <c r="AG2671">
        <v>622647</v>
      </c>
      <c r="AH2671">
        <v>7</v>
      </c>
      <c r="AI2671">
        <v>7</v>
      </c>
    </row>
    <row r="2672" spans="1:35" ht="16.850000000000001" customHeight="1">
      <c r="A2672" s="65" t="str">
        <f>IF(L2672="","",IF(COUNTIF(Wip!K:K,L2672)=0,IF(W2672="","KGB","KBB"),IF(AND(_xlfn.IFNA(VLOOKUP(L2672,Wip!K:M,3,0),"")="Y",Q2672="MTCAPPLYCONF"),"On Hold",IF(W2672="","KGB","KBB"))))</f>
        <v>KBB</v>
      </c>
      <c r="B2672" s="65" t="str">
        <f>IF(A2672="on hold", "on hold",
 IF(A2672="KGB", "Standard Shipment",
  IF(IFERROR(IFERROR(VLOOKUP(L2672, List!D:J, 7, 0), VLOOKUP(L2672&amp;"", List!D:J, 7, 0)), 0)=0,
   IF(IFERROR(IFERROR(VLOOKUP(L2672, 'CND List'!$A:$C, 3, 0), VLOOKUP(L2672&amp;"", 'CND List'!$A:$C, 3, 0)), 0)=0,
    IF(A2672="KBB", "-", ""),
    IFERROR(VLOOKUP(L2672, 'CND List'!$A:$C, 3, 0), VLOOKUP(L2672&amp;"", 'CND List'!$A:$C, 3, 0))
   ),
   IFERROR(VLOOKUP(L2672, List!D:J, 7, 0), VLOOKUP(L2672&amp;"", List!D:J, 7, 0))
  )
 )
)</f>
        <v>-</v>
      </c>
      <c r="C2672" s="66" t="str">
        <f t="shared" si="42"/>
        <v>wait for return customer</v>
      </c>
      <c r="D2672" s="67" t="str">
        <f ca="1">IF(C2672="Local Scrap","Closed",IFERROR(IF(A2672="kgb","Closed",IF(MID(C2672,5,1)="Q","Closed",LOOKUP(TODAY()-W2672, {0,31,91,181,366}, {"0-30天","31-90天","91-180天","181-365天","365天以上"}))), LOOKUP(TODAY()-Z2672, {0,31,91,181,366}, {"0-30天","31-90天","91-180天","181-365天","365天以上"})))</f>
        <v>0-30天</v>
      </c>
      <c r="E2672" s="67" t="str" cm="1">
        <f t="array" ref="E2672">IF(A2672&lt;&gt;"kbb", "", IF(IFERROR(VALUE(V2672), 0)=MAX(INDEX(($A$2:$A$4929="kbb")*($L$2:$L$4929=L2672)*IFERROR(VALUE($V$2:$V$4929), 0), 0)), "最新", "歷史重複"))</f>
        <v>最新</v>
      </c>
      <c r="F2672" t="s">
        <v>11531</v>
      </c>
      <c r="G2672" t="s">
        <v>29</v>
      </c>
      <c r="H2672" t="s">
        <v>30</v>
      </c>
      <c r="I2672" t="s">
        <v>6154</v>
      </c>
      <c r="J2672" t="s">
        <v>11532</v>
      </c>
      <c r="K2672" t="s">
        <v>11533</v>
      </c>
      <c r="L2672" t="s">
        <v>11666</v>
      </c>
      <c r="M2672" t="s">
        <v>10091</v>
      </c>
      <c r="N2672" t="s">
        <v>1671</v>
      </c>
      <c r="O2672" t="s">
        <v>11411</v>
      </c>
      <c r="P2672" t="s">
        <v>11666</v>
      </c>
      <c r="Q2672" t="s">
        <v>38</v>
      </c>
      <c r="R2672" t="s">
        <v>1881</v>
      </c>
      <c r="S2672" t="s">
        <v>11564</v>
      </c>
      <c r="T2672" t="s">
        <v>37</v>
      </c>
      <c r="U2672" t="s">
        <v>37</v>
      </c>
      <c r="V2672" t="s">
        <v>13809</v>
      </c>
      <c r="W2672" t="s">
        <v>2806</v>
      </c>
      <c r="X2672" t="s">
        <v>114</v>
      </c>
      <c r="Y2672" t="s">
        <v>13806</v>
      </c>
      <c r="Z2672" t="s">
        <v>11667</v>
      </c>
      <c r="AA2672" t="s">
        <v>44</v>
      </c>
      <c r="AB2672" t="s">
        <v>44</v>
      </c>
      <c r="AC2672" t="s">
        <v>117</v>
      </c>
      <c r="AD2672" t="s">
        <v>1539</v>
      </c>
      <c r="AE2672" t="s">
        <v>37</v>
      </c>
      <c r="AF2672" t="s">
        <v>37</v>
      </c>
      <c r="AG2672" t="s">
        <v>37</v>
      </c>
      <c r="AH2672" t="s">
        <v>37</v>
      </c>
      <c r="AI2672" t="s">
        <v>37</v>
      </c>
    </row>
    <row r="2673" spans="1:35" ht="16.850000000000001" customHeight="1">
      <c r="A2673" s="65" t="str">
        <f>IF(L2673="","",IF(COUNTIF(Wip!K:K,L2673)=0,IF(W2673="","KGB","KBB"),IF(AND(_xlfn.IFNA(VLOOKUP(L2673,Wip!K:M,3,0),"")="Y",Q2673="MTCAPPLYCONF"),"On Hold",IF(W2673="","KGB","KBB"))))</f>
        <v>KGB</v>
      </c>
      <c r="B2673" s="65" t="str">
        <f>IF(A2673="on hold", "on hold",
 IF(A2673="KGB", "Standard Shipment",
  IF(IFERROR(IFERROR(VLOOKUP(L2673, List!D:J, 7, 0), VLOOKUP(L2673&amp;"", List!D:J, 7, 0)), 0)=0,
   IF(IFERROR(IFERROR(VLOOKUP(L2673, 'CND List'!$A:$C, 3, 0), VLOOKUP(L2673&amp;"", 'CND List'!$A:$C, 3, 0)), 0)=0,
    IF(A2673="KBB", "-", ""),
    IFERROR(VLOOKUP(L2673, 'CND List'!$A:$C, 3, 0), VLOOKUP(L2673&amp;"", 'CND List'!$A:$C, 3, 0))
   ),
   IFERROR(VLOOKUP(L2673, List!D:J, 7, 0), VLOOKUP(L2673&amp;"", List!D:J, 7, 0))
  )
 )
)</f>
        <v>Standard Shipment</v>
      </c>
      <c r="C2673" s="66" t="str">
        <f t="shared" si="42"/>
        <v>Standard Shipment</v>
      </c>
      <c r="D2673" s="67" t="str">
        <f ca="1">IF(C2673="Local Scrap","Closed",IFERROR(IF(A2673="kgb","Closed",IF(MID(C2673,5,1)="Q","Closed",LOOKUP(TODAY()-W2673, {0,31,91,181,366}, {"0-30天","31-90天","91-180天","181-365天","365天以上"}))), LOOKUP(TODAY()-Z2673, {0,31,91,181,366}, {"0-30天","31-90天","91-180天","181-365天","365天以上"})))</f>
        <v>Closed</v>
      </c>
      <c r="E2673" s="67" t="str" cm="1">
        <f t="array" ref="E2673">IF(A2673&lt;&gt;"kbb", "", IF(IFERROR(VALUE(V2673), 0)=MAX(INDEX(($A$2:$A$4929="kbb")*($L$2:$L$4929=L2673)*IFERROR(VALUE($V$2:$V$4929), 0), 0)), "最新", "歷史重複"))</f>
        <v/>
      </c>
      <c r="F2673" t="s">
        <v>11531</v>
      </c>
      <c r="G2673" t="s">
        <v>29</v>
      </c>
      <c r="H2673" t="s">
        <v>30</v>
      </c>
      <c r="I2673" t="s">
        <v>6154</v>
      </c>
      <c r="J2673" t="s">
        <v>11532</v>
      </c>
      <c r="K2673" t="s">
        <v>11533</v>
      </c>
      <c r="L2673" t="s">
        <v>11668</v>
      </c>
      <c r="M2673" t="s">
        <v>1670</v>
      </c>
      <c r="N2673" t="s">
        <v>1671</v>
      </c>
      <c r="O2673" t="s">
        <v>10844</v>
      </c>
      <c r="P2673" t="s">
        <v>11669</v>
      </c>
      <c r="Q2673" t="s">
        <v>38</v>
      </c>
      <c r="R2673" t="s">
        <v>1881</v>
      </c>
      <c r="S2673" t="s">
        <v>11564</v>
      </c>
      <c r="T2673" t="s">
        <v>11670</v>
      </c>
      <c r="U2673" t="s">
        <v>11540</v>
      </c>
      <c r="V2673" t="s">
        <v>11540</v>
      </c>
      <c r="W2673" t="s">
        <v>37</v>
      </c>
      <c r="X2673" t="s">
        <v>37</v>
      </c>
      <c r="Y2673" t="s">
        <v>37</v>
      </c>
      <c r="Z2673" t="s">
        <v>11671</v>
      </c>
      <c r="AA2673" t="s">
        <v>44</v>
      </c>
      <c r="AB2673" t="s">
        <v>44</v>
      </c>
      <c r="AC2673" t="s">
        <v>45</v>
      </c>
      <c r="AD2673" t="s">
        <v>1539</v>
      </c>
      <c r="AE2673" t="s">
        <v>11530</v>
      </c>
      <c r="AF2673" t="s">
        <v>2122</v>
      </c>
      <c r="AG2673">
        <v>622647</v>
      </c>
      <c r="AH2673">
        <v>6</v>
      </c>
      <c r="AI2673">
        <v>0.7</v>
      </c>
    </row>
    <row r="2674" spans="1:35" ht="16.850000000000001" customHeight="1">
      <c r="A2674" s="65" t="str">
        <f>IF(L2674="","",IF(COUNTIF(Wip!K:K,L2674)=0,IF(W2674="","KGB","KBB"),IF(AND(_xlfn.IFNA(VLOOKUP(L2674,Wip!K:M,3,0),"")="Y",Q2674="MTCAPPLYCONF"),"On Hold",IF(W2674="","KGB","KBB"))))</f>
        <v>KGB</v>
      </c>
      <c r="B2674" s="65" t="str">
        <f>IF(A2674="on hold", "on hold",
 IF(A2674="KGB", "Standard Shipment",
  IF(IFERROR(IFERROR(VLOOKUP(L2674, List!D:J, 7, 0), VLOOKUP(L2674&amp;"", List!D:J, 7, 0)), 0)=0,
   IF(IFERROR(IFERROR(VLOOKUP(L2674, 'CND List'!$A:$C, 3, 0), VLOOKUP(L2674&amp;"", 'CND List'!$A:$C, 3, 0)), 0)=0,
    IF(A2674="KBB", "-", ""),
    IFERROR(VLOOKUP(L2674, 'CND List'!$A:$C, 3, 0), VLOOKUP(L2674&amp;"", 'CND List'!$A:$C, 3, 0))
   ),
   IFERROR(VLOOKUP(L2674, List!D:J, 7, 0), VLOOKUP(L2674&amp;"", List!D:J, 7, 0))
  )
 )
)</f>
        <v>Standard Shipment</v>
      </c>
      <c r="C2674" s="66" t="str">
        <f t="shared" si="42"/>
        <v>Standard Shipment</v>
      </c>
      <c r="D2674" s="67" t="str">
        <f ca="1">IF(C2674="Local Scrap","Closed",IFERROR(IF(A2674="kgb","Closed",IF(MID(C2674,5,1)="Q","Closed",LOOKUP(TODAY()-W2674, {0,31,91,181,366}, {"0-30天","31-90天","91-180天","181-365天","365天以上"}))), LOOKUP(TODAY()-Z2674, {0,31,91,181,366}, {"0-30天","31-90天","91-180天","181-365天","365天以上"})))</f>
        <v>Closed</v>
      </c>
      <c r="E2674" s="67" t="str" cm="1">
        <f t="array" ref="E2674">IF(A2674&lt;&gt;"kbb", "", IF(IFERROR(VALUE(V2674), 0)=MAX(INDEX(($A$2:$A$4929="kbb")*($L$2:$L$4929=L2674)*IFERROR(VALUE($V$2:$V$4929), 0), 0)), "最新", "歷史重複"))</f>
        <v/>
      </c>
      <c r="F2674" t="s">
        <v>11531</v>
      </c>
      <c r="G2674" t="s">
        <v>29</v>
      </c>
      <c r="H2674" t="s">
        <v>30</v>
      </c>
      <c r="I2674" t="s">
        <v>6154</v>
      </c>
      <c r="J2674" t="s">
        <v>11532</v>
      </c>
      <c r="K2674" t="s">
        <v>11533</v>
      </c>
      <c r="L2674" t="s">
        <v>11672</v>
      </c>
      <c r="M2674" t="s">
        <v>1670</v>
      </c>
      <c r="N2674" t="s">
        <v>1671</v>
      </c>
      <c r="O2674" t="s">
        <v>10844</v>
      </c>
      <c r="P2674" t="s">
        <v>11673</v>
      </c>
      <c r="Q2674" t="s">
        <v>38</v>
      </c>
      <c r="R2674" t="s">
        <v>1881</v>
      </c>
      <c r="S2674" t="s">
        <v>11535</v>
      </c>
      <c r="T2674" t="s">
        <v>11674</v>
      </c>
      <c r="U2674" t="s">
        <v>11540</v>
      </c>
      <c r="V2674" t="s">
        <v>11540</v>
      </c>
      <c r="W2674" t="s">
        <v>37</v>
      </c>
      <c r="X2674" t="s">
        <v>37</v>
      </c>
      <c r="Y2674" t="s">
        <v>37</v>
      </c>
      <c r="Z2674" t="s">
        <v>11675</v>
      </c>
      <c r="AA2674" t="s">
        <v>44</v>
      </c>
      <c r="AB2674" t="s">
        <v>44</v>
      </c>
      <c r="AC2674" t="s">
        <v>45</v>
      </c>
      <c r="AD2674" t="s">
        <v>1539</v>
      </c>
      <c r="AE2674" t="s">
        <v>11530</v>
      </c>
      <c r="AF2674" t="s">
        <v>2122</v>
      </c>
      <c r="AG2674">
        <v>622647</v>
      </c>
      <c r="AH2674">
        <v>6</v>
      </c>
      <c r="AI2674">
        <v>0.7</v>
      </c>
    </row>
    <row r="2675" spans="1:35" ht="16.850000000000001" customHeight="1">
      <c r="A2675" s="65" t="str">
        <f>IF(L2675="","",IF(COUNTIF(Wip!K:K,L2675)=0,IF(W2675="","KGB","KBB"),IF(AND(_xlfn.IFNA(VLOOKUP(L2675,Wip!K:M,3,0),"")="Y",Q2675="MTCAPPLYCONF"),"On Hold",IF(W2675="","KGB","KBB"))))</f>
        <v>On Hold</v>
      </c>
      <c r="B2675" s="65" t="str">
        <f>IF(A2675="on hold", "on hold",
 IF(A2675="KGB", "Standard Shipment",
  IF(IFERROR(IFERROR(VLOOKUP(L2675, List!D:J, 7, 0), VLOOKUP(L2675&amp;"", List!D:J, 7, 0)), 0)=0,
   IF(IFERROR(IFERROR(VLOOKUP(L2675, 'CND List'!$A:$C, 3, 0), VLOOKUP(L2675&amp;"", 'CND List'!$A:$C, 3, 0)), 0)=0,
    IF(A2675="KBB", "-", ""),
    IFERROR(VLOOKUP(L2675, 'CND List'!$A:$C, 3, 0), VLOOKUP(L2675&amp;"", 'CND List'!$A:$C, 3, 0))
   ),
   IFERROR(VLOOKUP(L2675, List!D:J, 7, 0), VLOOKUP(L2675&amp;"", List!D:J, 7, 0))
  )
 )
)</f>
        <v>on hold</v>
      </c>
      <c r="C2675" s="66" t="str">
        <f t="shared" si="42"/>
        <v>on hold</v>
      </c>
      <c r="D2675" s="67" t="str">
        <f ca="1">IF(C2675="Local Scrap","Closed",IFERROR(IF(A2675="kgb","Closed",IF(MID(C2675,5,1)="Q","Closed",LOOKUP(TODAY()-W2675, {0,31,91,181,366}, {"0-30天","31-90天","91-180天","181-365天","365天以上"}))), LOOKUP(TODAY()-Z2675, {0,31,91,181,366}, {"0-30天","31-90天","91-180天","181-365天","365天以上"})))</f>
        <v>0-30天</v>
      </c>
      <c r="E2675" s="67" t="str" cm="1">
        <f t="array" ref="E2675">IF(A2675&lt;&gt;"kbb", "", IF(IFERROR(VALUE(V2675), 0)=MAX(INDEX(($A$2:$A$4929="kbb")*($L$2:$L$4929=L2675)*IFERROR(VALUE($V$2:$V$4929), 0), 0)), "最新", "歷史重複"))</f>
        <v/>
      </c>
      <c r="F2675" t="s">
        <v>11531</v>
      </c>
      <c r="G2675" t="s">
        <v>29</v>
      </c>
      <c r="H2675" t="s">
        <v>30</v>
      </c>
      <c r="I2675" t="s">
        <v>6154</v>
      </c>
      <c r="J2675" t="s">
        <v>11532</v>
      </c>
      <c r="K2675" t="s">
        <v>11533</v>
      </c>
      <c r="L2675" t="s">
        <v>11676</v>
      </c>
      <c r="M2675" t="s">
        <v>1428</v>
      </c>
      <c r="N2675" t="s">
        <v>1411</v>
      </c>
      <c r="O2675" t="s">
        <v>11659</v>
      </c>
      <c r="P2675" t="s">
        <v>11676</v>
      </c>
      <c r="Q2675" t="s">
        <v>2309</v>
      </c>
      <c r="R2675" t="s">
        <v>1881</v>
      </c>
      <c r="S2675" t="s">
        <v>11564</v>
      </c>
      <c r="T2675" t="s">
        <v>37</v>
      </c>
      <c r="U2675" t="s">
        <v>37</v>
      </c>
      <c r="V2675" t="s">
        <v>37</v>
      </c>
      <c r="W2675" t="s">
        <v>37</v>
      </c>
      <c r="X2675" t="s">
        <v>37</v>
      </c>
      <c r="Y2675" t="s">
        <v>37</v>
      </c>
      <c r="Z2675" t="s">
        <v>11677</v>
      </c>
      <c r="AA2675" t="s">
        <v>44</v>
      </c>
      <c r="AB2675" t="s">
        <v>44</v>
      </c>
      <c r="AC2675" t="s">
        <v>45</v>
      </c>
      <c r="AD2675" t="s">
        <v>1257</v>
      </c>
      <c r="AE2675" t="s">
        <v>37</v>
      </c>
      <c r="AF2675" t="s">
        <v>37</v>
      </c>
      <c r="AG2675" t="s">
        <v>37</v>
      </c>
      <c r="AH2675" t="s">
        <v>37</v>
      </c>
      <c r="AI2675" t="s">
        <v>37</v>
      </c>
    </row>
    <row r="2676" spans="1:35" ht="16.850000000000001" customHeight="1">
      <c r="A2676" s="65" t="str">
        <f>IF(L2676="","",IF(COUNTIF(Wip!K:K,L2676)=0,IF(W2676="","KGB","KBB"),IF(AND(_xlfn.IFNA(VLOOKUP(L2676,Wip!K:M,3,0),"")="Y",Q2676="MTCAPPLYCONF"),"On Hold",IF(W2676="","KGB","KBB"))))</f>
        <v>KGB</v>
      </c>
      <c r="B2676" s="65" t="str">
        <f>IF(A2676="on hold", "on hold",
 IF(A2676="KGB", "Standard Shipment",
  IF(IFERROR(IFERROR(VLOOKUP(L2676, List!D:J, 7, 0), VLOOKUP(L2676&amp;"", List!D:J, 7, 0)), 0)=0,
   IF(IFERROR(IFERROR(VLOOKUP(L2676, 'CND List'!$A:$C, 3, 0), VLOOKUP(L2676&amp;"", 'CND List'!$A:$C, 3, 0)), 0)=0,
    IF(A2676="KBB", "-", ""),
    IFERROR(VLOOKUP(L2676, 'CND List'!$A:$C, 3, 0), VLOOKUP(L2676&amp;"", 'CND List'!$A:$C, 3, 0))
   ),
   IFERROR(VLOOKUP(L2676, List!D:J, 7, 0), VLOOKUP(L2676&amp;"", List!D:J, 7, 0))
  )
 )
)</f>
        <v>Standard Shipment</v>
      </c>
      <c r="C2676" s="66" t="str">
        <f t="shared" si="42"/>
        <v>Standard Shipment</v>
      </c>
      <c r="D2676" s="67" t="str">
        <f ca="1">IF(C2676="Local Scrap","Closed",IFERROR(IF(A2676="kgb","Closed",IF(MID(C2676,5,1)="Q","Closed",LOOKUP(TODAY()-W2676, {0,31,91,181,366}, {"0-30天","31-90天","91-180天","181-365天","365天以上"}))), LOOKUP(TODAY()-Z2676, {0,31,91,181,366}, {"0-30天","31-90天","91-180天","181-365天","365天以上"})))</f>
        <v>Closed</v>
      </c>
      <c r="E2676" s="67" t="str" cm="1">
        <f t="array" ref="E2676">IF(A2676&lt;&gt;"kbb", "", IF(IFERROR(VALUE(V2676), 0)=MAX(INDEX(($A$2:$A$4929="kbb")*($L$2:$L$4929=L2676)*IFERROR(VALUE($V$2:$V$4929), 0), 0)), "最新", "歷史重複"))</f>
        <v/>
      </c>
      <c r="F2676" t="s">
        <v>11531</v>
      </c>
      <c r="G2676" t="s">
        <v>29</v>
      </c>
      <c r="H2676" t="s">
        <v>30</v>
      </c>
      <c r="I2676" t="s">
        <v>6154</v>
      </c>
      <c r="J2676" t="s">
        <v>11532</v>
      </c>
      <c r="K2676" t="s">
        <v>11533</v>
      </c>
      <c r="L2676" t="s">
        <v>11678</v>
      </c>
      <c r="M2676" t="s">
        <v>2703</v>
      </c>
      <c r="N2676" t="s">
        <v>1249</v>
      </c>
      <c r="O2676" t="s">
        <v>1444</v>
      </c>
      <c r="P2676" t="s">
        <v>11678</v>
      </c>
      <c r="Q2676" t="s">
        <v>3411</v>
      </c>
      <c r="R2676" t="s">
        <v>1881</v>
      </c>
      <c r="S2676" t="s">
        <v>11646</v>
      </c>
      <c r="T2676" t="s">
        <v>11679</v>
      </c>
      <c r="U2676" t="s">
        <v>37</v>
      </c>
      <c r="V2676" t="s">
        <v>37</v>
      </c>
      <c r="W2676" t="s">
        <v>37</v>
      </c>
      <c r="X2676" t="s">
        <v>37</v>
      </c>
      <c r="Y2676" t="s">
        <v>37</v>
      </c>
      <c r="Z2676" t="s">
        <v>11680</v>
      </c>
      <c r="AA2676" t="s">
        <v>44</v>
      </c>
      <c r="AB2676" t="s">
        <v>44</v>
      </c>
      <c r="AC2676" t="s">
        <v>45</v>
      </c>
      <c r="AD2676" t="s">
        <v>1257</v>
      </c>
      <c r="AE2676" t="s">
        <v>37</v>
      </c>
      <c r="AF2676" t="s">
        <v>37</v>
      </c>
      <c r="AG2676" t="s">
        <v>37</v>
      </c>
      <c r="AH2676" t="s">
        <v>37</v>
      </c>
      <c r="AI2676" t="s">
        <v>37</v>
      </c>
    </row>
    <row r="2677" spans="1:35" ht="16.850000000000001" customHeight="1">
      <c r="A2677" s="65" t="str">
        <f>IF(L2677="","",IF(COUNTIF(Wip!K:K,L2677)=0,IF(W2677="","KGB","KBB"),IF(AND(_xlfn.IFNA(VLOOKUP(L2677,Wip!K:M,3,0),"")="Y",Q2677="MTCAPPLYCONF"),"On Hold",IF(W2677="","KGB","KBB"))))</f>
        <v>KGB</v>
      </c>
      <c r="B2677" s="65" t="str">
        <f>IF(A2677="on hold", "on hold",
 IF(A2677="KGB", "Standard Shipment",
  IF(IFERROR(IFERROR(VLOOKUP(L2677, List!D:J, 7, 0), VLOOKUP(L2677&amp;"", List!D:J, 7, 0)), 0)=0,
   IF(IFERROR(IFERROR(VLOOKUP(L2677, 'CND List'!$A:$C, 3, 0), VLOOKUP(L2677&amp;"", 'CND List'!$A:$C, 3, 0)), 0)=0,
    IF(A2677="KBB", "-", ""),
    IFERROR(VLOOKUP(L2677, 'CND List'!$A:$C, 3, 0), VLOOKUP(L2677&amp;"", 'CND List'!$A:$C, 3, 0))
   ),
   IFERROR(VLOOKUP(L2677, List!D:J, 7, 0), VLOOKUP(L2677&amp;"", List!D:J, 7, 0))
  )
 )
)</f>
        <v>Standard Shipment</v>
      </c>
      <c r="C2677" s="66" t="str">
        <f t="shared" si="42"/>
        <v>Standard Shipment</v>
      </c>
      <c r="D2677" s="67" t="str">
        <f ca="1">IF(C2677="Local Scrap","Closed",IFERROR(IF(A2677="kgb","Closed",IF(MID(C2677,5,1)="Q","Closed",LOOKUP(TODAY()-W2677, {0,31,91,181,366}, {"0-30天","31-90天","91-180天","181-365天","365天以上"}))), LOOKUP(TODAY()-Z2677, {0,31,91,181,366}, {"0-30天","31-90天","91-180天","181-365天","365天以上"})))</f>
        <v>Closed</v>
      </c>
      <c r="E2677" s="67" t="str" cm="1">
        <f t="array" ref="E2677">IF(A2677&lt;&gt;"kbb", "", IF(IFERROR(VALUE(V2677), 0)=MAX(INDEX(($A$2:$A$4929="kbb")*($L$2:$L$4929=L2677)*IFERROR(VALUE($V$2:$V$4929), 0), 0)), "最新", "歷史重複"))</f>
        <v/>
      </c>
      <c r="F2677" t="s">
        <v>11681</v>
      </c>
      <c r="G2677" t="s">
        <v>3199</v>
      </c>
      <c r="H2677" t="s">
        <v>30</v>
      </c>
      <c r="I2677" t="s">
        <v>6154</v>
      </c>
      <c r="J2677" t="s">
        <v>11682</v>
      </c>
      <c r="K2677" t="s">
        <v>11683</v>
      </c>
      <c r="L2677" t="s">
        <v>9312</v>
      </c>
      <c r="M2677" t="s">
        <v>2544</v>
      </c>
      <c r="N2677" t="s">
        <v>2481</v>
      </c>
      <c r="O2677" t="s">
        <v>37</v>
      </c>
      <c r="P2677" t="s">
        <v>9312</v>
      </c>
      <c r="Q2677" t="s">
        <v>3411</v>
      </c>
      <c r="R2677" t="s">
        <v>53</v>
      </c>
      <c r="S2677" t="s">
        <v>11684</v>
      </c>
      <c r="T2677" t="s">
        <v>11685</v>
      </c>
      <c r="U2677" t="s">
        <v>37</v>
      </c>
      <c r="V2677" t="s">
        <v>37</v>
      </c>
      <c r="W2677" t="s">
        <v>37</v>
      </c>
      <c r="X2677" t="s">
        <v>37</v>
      </c>
      <c r="Y2677" t="s">
        <v>37</v>
      </c>
      <c r="Z2677" t="s">
        <v>11686</v>
      </c>
      <c r="AA2677" t="s">
        <v>44</v>
      </c>
      <c r="AB2677" t="s">
        <v>44</v>
      </c>
      <c r="AC2677" t="s">
        <v>45</v>
      </c>
      <c r="AD2677" t="s">
        <v>1532</v>
      </c>
      <c r="AE2677" t="s">
        <v>37</v>
      </c>
      <c r="AF2677" t="s">
        <v>37</v>
      </c>
      <c r="AG2677" t="s">
        <v>37</v>
      </c>
      <c r="AH2677" t="s">
        <v>37</v>
      </c>
      <c r="AI2677" t="s">
        <v>37</v>
      </c>
    </row>
    <row r="2678" spans="1:35" ht="16.850000000000001" customHeight="1">
      <c r="A2678" s="65" t="str">
        <f>IF(L2678="","",IF(COUNTIF(Wip!K:K,L2678)=0,IF(W2678="","KGB","KBB"),IF(AND(_xlfn.IFNA(VLOOKUP(L2678,Wip!K:M,3,0),"")="Y",Q2678="MTCAPPLYCONF"),"On Hold",IF(W2678="","KGB","KBB"))))</f>
        <v>KGB</v>
      </c>
      <c r="B2678" s="65" t="str">
        <f>IF(A2678="on hold", "on hold",
 IF(A2678="KGB", "Standard Shipment",
  IF(IFERROR(IFERROR(VLOOKUP(L2678, List!D:J, 7, 0), VLOOKUP(L2678&amp;"", List!D:J, 7, 0)), 0)=0,
   IF(IFERROR(IFERROR(VLOOKUP(L2678, 'CND List'!$A:$C, 3, 0), VLOOKUP(L2678&amp;"", 'CND List'!$A:$C, 3, 0)), 0)=0,
    IF(A2678="KBB", "-", ""),
    IFERROR(VLOOKUP(L2678, 'CND List'!$A:$C, 3, 0), VLOOKUP(L2678&amp;"", 'CND List'!$A:$C, 3, 0))
   ),
   IFERROR(VLOOKUP(L2678, List!D:J, 7, 0), VLOOKUP(L2678&amp;"", List!D:J, 7, 0))
  )
 )
)</f>
        <v>Standard Shipment</v>
      </c>
      <c r="C2678" s="66" t="str">
        <f t="shared" si="42"/>
        <v>Standard Shipment</v>
      </c>
      <c r="D2678" s="67" t="str">
        <f ca="1">IF(C2678="Local Scrap","Closed",IFERROR(IF(A2678="kgb","Closed",IF(MID(C2678,5,1)="Q","Closed",LOOKUP(TODAY()-W2678, {0,31,91,181,366}, {"0-30天","31-90天","91-180天","181-365天","365天以上"}))), LOOKUP(TODAY()-Z2678, {0,31,91,181,366}, {"0-30天","31-90天","91-180天","181-365天","365天以上"})))</f>
        <v>Closed</v>
      </c>
      <c r="E2678" s="67" t="str" cm="1">
        <f t="array" ref="E2678">IF(A2678&lt;&gt;"kbb", "", IF(IFERROR(VALUE(V2678), 0)=MAX(INDEX(($A$2:$A$4929="kbb")*($L$2:$L$4929=L2678)*IFERROR(VALUE($V$2:$V$4929), 0), 0)), "最新", "歷史重複"))</f>
        <v/>
      </c>
      <c r="F2678" t="s">
        <v>11687</v>
      </c>
      <c r="G2678" t="s">
        <v>29</v>
      </c>
      <c r="H2678" t="s">
        <v>30</v>
      </c>
      <c r="I2678" t="s">
        <v>11688</v>
      </c>
      <c r="J2678" t="s">
        <v>11689</v>
      </c>
      <c r="K2678" t="s">
        <v>11690</v>
      </c>
      <c r="L2678" t="s">
        <v>11691</v>
      </c>
      <c r="M2678" t="s">
        <v>142</v>
      </c>
      <c r="N2678" t="s">
        <v>82</v>
      </c>
      <c r="O2678" t="s">
        <v>37</v>
      </c>
      <c r="P2678" t="s">
        <v>11691</v>
      </c>
      <c r="Q2678" t="s">
        <v>38</v>
      </c>
      <c r="R2678" t="s">
        <v>53</v>
      </c>
      <c r="S2678" t="s">
        <v>11692</v>
      </c>
      <c r="T2678" t="s">
        <v>11693</v>
      </c>
      <c r="U2678" t="s">
        <v>11694</v>
      </c>
      <c r="V2678" t="s">
        <v>11694</v>
      </c>
      <c r="W2678" t="s">
        <v>37</v>
      </c>
      <c r="X2678" t="s">
        <v>37</v>
      </c>
      <c r="Y2678" t="s">
        <v>37</v>
      </c>
      <c r="Z2678" t="s">
        <v>11695</v>
      </c>
      <c r="AA2678" t="s">
        <v>44</v>
      </c>
      <c r="AB2678" t="s">
        <v>44</v>
      </c>
      <c r="AC2678" t="s">
        <v>244</v>
      </c>
      <c r="AD2678" t="s">
        <v>87</v>
      </c>
      <c r="AE2678" t="s">
        <v>11696</v>
      </c>
      <c r="AF2678" t="s">
        <v>48</v>
      </c>
      <c r="AG2678">
        <v>615030</v>
      </c>
      <c r="AH2678">
        <v>1</v>
      </c>
      <c r="AI2678">
        <v>1</v>
      </c>
    </row>
    <row r="2679" spans="1:35" ht="16.850000000000001" customHeight="1">
      <c r="A2679" s="65" t="str">
        <f>IF(L2679="","",IF(COUNTIF(Wip!K:K,L2679)=0,IF(W2679="","KGB","KBB"),IF(AND(_xlfn.IFNA(VLOOKUP(L2679,Wip!K:M,3,0),"")="Y",Q2679="MTCAPPLYCONF"),"On Hold",IF(W2679="","KGB","KBB"))))</f>
        <v>KGB</v>
      </c>
      <c r="B2679" s="65" t="str">
        <f>IF(A2679="on hold", "on hold",
 IF(A2679="KGB", "Standard Shipment",
  IF(IFERROR(IFERROR(VLOOKUP(L2679, List!D:J, 7, 0), VLOOKUP(L2679&amp;"", List!D:J, 7, 0)), 0)=0,
   IF(IFERROR(IFERROR(VLOOKUP(L2679, 'CND List'!$A:$C, 3, 0), VLOOKUP(L2679&amp;"", 'CND List'!$A:$C, 3, 0)), 0)=0,
    IF(A2679="KBB", "-", ""),
    IFERROR(VLOOKUP(L2679, 'CND List'!$A:$C, 3, 0), VLOOKUP(L2679&amp;"", 'CND List'!$A:$C, 3, 0))
   ),
   IFERROR(VLOOKUP(L2679, List!D:J, 7, 0), VLOOKUP(L2679&amp;"", List!D:J, 7, 0))
  )
 )
)</f>
        <v>Standard Shipment</v>
      </c>
      <c r="C2679" s="66" t="str">
        <f t="shared" si="42"/>
        <v>Standard Shipment</v>
      </c>
      <c r="D2679" s="67" t="str">
        <f ca="1">IF(C2679="Local Scrap","Closed",IFERROR(IF(A2679="kgb","Closed",IF(MID(C2679,5,1)="Q","Closed",LOOKUP(TODAY()-W2679, {0,31,91,181,366}, {"0-30天","31-90天","91-180天","181-365天","365天以上"}))), LOOKUP(TODAY()-Z2679, {0,31,91,181,366}, {"0-30天","31-90天","91-180天","181-365天","365天以上"})))</f>
        <v>Closed</v>
      </c>
      <c r="E2679" s="67" t="str" cm="1">
        <f t="array" ref="E2679">IF(A2679&lt;&gt;"kbb", "", IF(IFERROR(VALUE(V2679), 0)=MAX(INDEX(($A$2:$A$4929="kbb")*($L$2:$L$4929=L2679)*IFERROR(VALUE($V$2:$V$4929), 0), 0)), "最新", "歷史重複"))</f>
        <v/>
      </c>
      <c r="F2679" t="s">
        <v>11687</v>
      </c>
      <c r="G2679" t="s">
        <v>29</v>
      </c>
      <c r="H2679" t="s">
        <v>30</v>
      </c>
      <c r="I2679" t="s">
        <v>11688</v>
      </c>
      <c r="J2679" t="s">
        <v>11689</v>
      </c>
      <c r="K2679" t="s">
        <v>11690</v>
      </c>
      <c r="L2679" t="s">
        <v>11697</v>
      </c>
      <c r="M2679" t="s">
        <v>142</v>
      </c>
      <c r="N2679" t="s">
        <v>82</v>
      </c>
      <c r="O2679" t="s">
        <v>37</v>
      </c>
      <c r="P2679" t="s">
        <v>11697</v>
      </c>
      <c r="Q2679" t="s">
        <v>38</v>
      </c>
      <c r="R2679" t="s">
        <v>53</v>
      </c>
      <c r="S2679" t="s">
        <v>11692</v>
      </c>
      <c r="T2679" t="s">
        <v>11698</v>
      </c>
      <c r="U2679" t="s">
        <v>11699</v>
      </c>
      <c r="V2679" t="s">
        <v>11694</v>
      </c>
      <c r="W2679" t="s">
        <v>37</v>
      </c>
      <c r="X2679" t="s">
        <v>37</v>
      </c>
      <c r="Y2679" t="s">
        <v>37</v>
      </c>
      <c r="Z2679" t="s">
        <v>11700</v>
      </c>
      <c r="AA2679" t="s">
        <v>44</v>
      </c>
      <c r="AB2679" t="s">
        <v>44</v>
      </c>
      <c r="AC2679" t="s">
        <v>244</v>
      </c>
      <c r="AD2679" t="s">
        <v>87</v>
      </c>
      <c r="AE2679" t="s">
        <v>11701</v>
      </c>
      <c r="AF2679" t="s">
        <v>48</v>
      </c>
      <c r="AG2679">
        <v>615030</v>
      </c>
      <c r="AH2679">
        <v>1</v>
      </c>
      <c r="AI2679">
        <v>1</v>
      </c>
    </row>
    <row r="2680" spans="1:35" ht="16.850000000000001" customHeight="1">
      <c r="A2680" s="65" t="str">
        <f>IF(L2680="","",IF(COUNTIF(Wip!K:K,L2680)=0,IF(W2680="","KGB","KBB"),IF(AND(_xlfn.IFNA(VLOOKUP(L2680,Wip!K:M,3,0),"")="Y",Q2680="MTCAPPLYCONF"),"On Hold",IF(W2680="","KGB","KBB"))))</f>
        <v>KGB</v>
      </c>
      <c r="B2680" s="65" t="str">
        <f>IF(A2680="on hold", "on hold",
 IF(A2680="KGB", "Standard Shipment",
  IF(IFERROR(IFERROR(VLOOKUP(L2680, List!D:J, 7, 0), VLOOKUP(L2680&amp;"", List!D:J, 7, 0)), 0)=0,
   IF(IFERROR(IFERROR(VLOOKUP(L2680, 'CND List'!$A:$C, 3, 0), VLOOKUP(L2680&amp;"", 'CND List'!$A:$C, 3, 0)), 0)=0,
    IF(A2680="KBB", "-", ""),
    IFERROR(VLOOKUP(L2680, 'CND List'!$A:$C, 3, 0), VLOOKUP(L2680&amp;"", 'CND List'!$A:$C, 3, 0))
   ),
   IFERROR(VLOOKUP(L2680, List!D:J, 7, 0), VLOOKUP(L2680&amp;"", List!D:J, 7, 0))
  )
 )
)</f>
        <v>Standard Shipment</v>
      </c>
      <c r="C2680" s="66" t="str">
        <f t="shared" si="42"/>
        <v>Standard Shipment</v>
      </c>
      <c r="D2680" s="67" t="str">
        <f ca="1">IF(C2680="Local Scrap","Closed",IFERROR(IF(A2680="kgb","Closed",IF(MID(C2680,5,1)="Q","Closed",LOOKUP(TODAY()-W2680, {0,31,91,181,366}, {"0-30天","31-90天","91-180天","181-365天","365天以上"}))), LOOKUP(TODAY()-Z2680, {0,31,91,181,366}, {"0-30天","31-90天","91-180天","181-365天","365天以上"})))</f>
        <v>Closed</v>
      </c>
      <c r="E2680" s="67" t="str" cm="1">
        <f t="array" ref="E2680">IF(A2680&lt;&gt;"kbb", "", IF(IFERROR(VALUE(V2680), 0)=MAX(INDEX(($A$2:$A$4929="kbb")*($L$2:$L$4929=L2680)*IFERROR(VALUE($V$2:$V$4929), 0), 0)), "最新", "歷史重複"))</f>
        <v/>
      </c>
      <c r="F2680" t="s">
        <v>11702</v>
      </c>
      <c r="G2680" t="s">
        <v>29</v>
      </c>
      <c r="H2680" t="s">
        <v>30</v>
      </c>
      <c r="I2680" t="s">
        <v>11688</v>
      </c>
      <c r="J2680" t="s">
        <v>11703</v>
      </c>
      <c r="K2680" t="s">
        <v>11704</v>
      </c>
      <c r="L2680" t="s">
        <v>11705</v>
      </c>
      <c r="M2680" t="s">
        <v>555</v>
      </c>
      <c r="N2680" t="s">
        <v>556</v>
      </c>
      <c r="O2680" t="s">
        <v>37</v>
      </c>
      <c r="P2680" t="s">
        <v>11705</v>
      </c>
      <c r="Q2680" t="s">
        <v>38</v>
      </c>
      <c r="R2680" t="s">
        <v>53</v>
      </c>
      <c r="S2680" t="s">
        <v>11706</v>
      </c>
      <c r="T2680" t="s">
        <v>11707</v>
      </c>
      <c r="U2680" t="s">
        <v>11708</v>
      </c>
      <c r="V2680" t="s">
        <v>11708</v>
      </c>
      <c r="W2680" t="s">
        <v>37</v>
      </c>
      <c r="X2680" t="s">
        <v>37</v>
      </c>
      <c r="Y2680" t="s">
        <v>37</v>
      </c>
      <c r="Z2680" t="s">
        <v>11709</v>
      </c>
      <c r="AA2680" t="s">
        <v>44</v>
      </c>
      <c r="AB2680" t="s">
        <v>44</v>
      </c>
      <c r="AC2680" t="s">
        <v>45</v>
      </c>
      <c r="AD2680" t="s">
        <v>190</v>
      </c>
      <c r="AE2680" t="s">
        <v>11710</v>
      </c>
      <c r="AF2680" t="s">
        <v>48</v>
      </c>
      <c r="AG2680">
        <v>617415</v>
      </c>
      <c r="AH2680">
        <v>1</v>
      </c>
      <c r="AI2680">
        <v>1</v>
      </c>
    </row>
    <row r="2681" spans="1:35" ht="16.850000000000001" customHeight="1">
      <c r="A2681" s="65" t="str">
        <f>IF(L2681="","",IF(COUNTIF(Wip!K:K,L2681)=0,IF(W2681="","KGB","KBB"),IF(AND(_xlfn.IFNA(VLOOKUP(L2681,Wip!K:M,3,0),"")="Y",Q2681="MTCAPPLYCONF"),"On Hold",IF(W2681="","KGB","KBB"))))</f>
        <v>KGB</v>
      </c>
      <c r="B2681" s="65" t="str">
        <f>IF(A2681="on hold", "on hold",
 IF(A2681="KGB", "Standard Shipment",
  IF(IFERROR(IFERROR(VLOOKUP(L2681, List!D:J, 7, 0), VLOOKUP(L2681&amp;"", List!D:J, 7, 0)), 0)=0,
   IF(IFERROR(IFERROR(VLOOKUP(L2681, 'CND List'!$A:$C, 3, 0), VLOOKUP(L2681&amp;"", 'CND List'!$A:$C, 3, 0)), 0)=0,
    IF(A2681="KBB", "-", ""),
    IFERROR(VLOOKUP(L2681, 'CND List'!$A:$C, 3, 0), VLOOKUP(L2681&amp;"", 'CND List'!$A:$C, 3, 0))
   ),
   IFERROR(VLOOKUP(L2681, List!D:J, 7, 0), VLOOKUP(L2681&amp;"", List!D:J, 7, 0))
  )
 )
)</f>
        <v>Standard Shipment</v>
      </c>
      <c r="C2681" s="66" t="str">
        <f t="shared" si="42"/>
        <v>Standard Shipment</v>
      </c>
      <c r="D2681" s="67" t="str">
        <f ca="1">IF(C2681="Local Scrap","Closed",IFERROR(IF(A2681="kgb","Closed",IF(MID(C2681,5,1)="Q","Closed",LOOKUP(TODAY()-W2681, {0,31,91,181,366}, {"0-30天","31-90天","91-180天","181-365天","365天以上"}))), LOOKUP(TODAY()-Z2681, {0,31,91,181,366}, {"0-30天","31-90天","91-180天","181-365天","365天以上"})))</f>
        <v>Closed</v>
      </c>
      <c r="E2681" s="67" t="str" cm="1">
        <f t="array" ref="E2681">IF(A2681&lt;&gt;"kbb", "", IF(IFERROR(VALUE(V2681), 0)=MAX(INDEX(($A$2:$A$4929="kbb")*($L$2:$L$4929=L2681)*IFERROR(VALUE($V$2:$V$4929), 0), 0)), "最新", "歷史重複"))</f>
        <v/>
      </c>
      <c r="F2681" t="s">
        <v>11702</v>
      </c>
      <c r="G2681" t="s">
        <v>29</v>
      </c>
      <c r="H2681" t="s">
        <v>30</v>
      </c>
      <c r="I2681" t="s">
        <v>11688</v>
      </c>
      <c r="J2681" t="s">
        <v>11703</v>
      </c>
      <c r="K2681" t="s">
        <v>11704</v>
      </c>
      <c r="L2681" t="s">
        <v>11711</v>
      </c>
      <c r="M2681" t="s">
        <v>205</v>
      </c>
      <c r="N2681" t="s">
        <v>206</v>
      </c>
      <c r="O2681" t="s">
        <v>37</v>
      </c>
      <c r="P2681" t="s">
        <v>11711</v>
      </c>
      <c r="Q2681" t="s">
        <v>38</v>
      </c>
      <c r="R2681" t="s">
        <v>53</v>
      </c>
      <c r="S2681" t="s">
        <v>11712</v>
      </c>
      <c r="T2681" t="s">
        <v>11713</v>
      </c>
      <c r="U2681" t="s">
        <v>11714</v>
      </c>
      <c r="V2681" t="s">
        <v>11714</v>
      </c>
      <c r="W2681" t="s">
        <v>37</v>
      </c>
      <c r="X2681" t="s">
        <v>37</v>
      </c>
      <c r="Y2681" t="s">
        <v>37</v>
      </c>
      <c r="Z2681" t="s">
        <v>11715</v>
      </c>
      <c r="AA2681" t="s">
        <v>44</v>
      </c>
      <c r="AB2681" t="s">
        <v>44</v>
      </c>
      <c r="AC2681" t="s">
        <v>45</v>
      </c>
      <c r="AD2681" t="s">
        <v>190</v>
      </c>
      <c r="AE2681" t="s">
        <v>11716</v>
      </c>
      <c r="AF2681" t="s">
        <v>48</v>
      </c>
      <c r="AG2681">
        <v>616791</v>
      </c>
      <c r="AH2681">
        <v>1</v>
      </c>
      <c r="AI2681">
        <v>1</v>
      </c>
    </row>
    <row r="2682" spans="1:35" ht="16.850000000000001" customHeight="1">
      <c r="A2682" s="65" t="str">
        <f>IF(L2682="","",IF(COUNTIF(Wip!K:K,L2682)=0,IF(W2682="","KGB","KBB"),IF(AND(_xlfn.IFNA(VLOOKUP(L2682,Wip!K:M,3,0),"")="Y",Q2682="MTCAPPLYCONF"),"On Hold",IF(W2682="","KGB","KBB"))))</f>
        <v>KGB</v>
      </c>
      <c r="B2682" s="65" t="str">
        <f>IF(A2682="on hold", "on hold",
 IF(A2682="KGB", "Standard Shipment",
  IF(IFERROR(IFERROR(VLOOKUP(L2682, List!D:J, 7, 0), VLOOKUP(L2682&amp;"", List!D:J, 7, 0)), 0)=0,
   IF(IFERROR(IFERROR(VLOOKUP(L2682, 'CND List'!$A:$C, 3, 0), VLOOKUP(L2682&amp;"", 'CND List'!$A:$C, 3, 0)), 0)=0,
    IF(A2682="KBB", "-", ""),
    IFERROR(VLOOKUP(L2682, 'CND List'!$A:$C, 3, 0), VLOOKUP(L2682&amp;"", 'CND List'!$A:$C, 3, 0))
   ),
   IFERROR(VLOOKUP(L2682, List!D:J, 7, 0), VLOOKUP(L2682&amp;"", List!D:J, 7, 0))
  )
 )
)</f>
        <v>Standard Shipment</v>
      </c>
      <c r="C2682" s="66" t="str">
        <f t="shared" si="42"/>
        <v>Standard Shipment</v>
      </c>
      <c r="D2682" s="67" t="str">
        <f ca="1">IF(C2682="Local Scrap","Closed",IFERROR(IF(A2682="kgb","Closed",IF(MID(C2682,5,1)="Q","Closed",LOOKUP(TODAY()-W2682, {0,31,91,181,366}, {"0-30天","31-90天","91-180天","181-365天","365天以上"}))), LOOKUP(TODAY()-Z2682, {0,31,91,181,366}, {"0-30天","31-90天","91-180天","181-365天","365天以上"})))</f>
        <v>Closed</v>
      </c>
      <c r="E2682" s="67" t="str" cm="1">
        <f t="array" ref="E2682">IF(A2682&lt;&gt;"kbb", "", IF(IFERROR(VALUE(V2682), 0)=MAX(INDEX(($A$2:$A$4929="kbb")*($L$2:$L$4929=L2682)*IFERROR(VALUE($V$2:$V$4929), 0), 0)), "最新", "歷史重複"))</f>
        <v/>
      </c>
      <c r="F2682" t="s">
        <v>11702</v>
      </c>
      <c r="G2682" t="s">
        <v>29</v>
      </c>
      <c r="H2682" t="s">
        <v>30</v>
      </c>
      <c r="I2682" t="s">
        <v>11688</v>
      </c>
      <c r="J2682" t="s">
        <v>11703</v>
      </c>
      <c r="K2682" t="s">
        <v>11704</v>
      </c>
      <c r="L2682" t="s">
        <v>11717</v>
      </c>
      <c r="M2682" t="s">
        <v>555</v>
      </c>
      <c r="N2682" t="s">
        <v>556</v>
      </c>
      <c r="O2682" t="s">
        <v>37</v>
      </c>
      <c r="P2682" t="s">
        <v>11717</v>
      </c>
      <c r="Q2682" t="s">
        <v>38</v>
      </c>
      <c r="R2682" t="s">
        <v>53</v>
      </c>
      <c r="S2682" t="s">
        <v>11706</v>
      </c>
      <c r="T2682" t="s">
        <v>11718</v>
      </c>
      <c r="U2682" t="s">
        <v>11714</v>
      </c>
      <c r="V2682" t="s">
        <v>11714</v>
      </c>
      <c r="W2682" t="s">
        <v>37</v>
      </c>
      <c r="X2682" t="s">
        <v>37</v>
      </c>
      <c r="Y2682" t="s">
        <v>37</v>
      </c>
      <c r="Z2682" t="s">
        <v>11719</v>
      </c>
      <c r="AA2682" t="s">
        <v>44</v>
      </c>
      <c r="AB2682" t="s">
        <v>44</v>
      </c>
      <c r="AC2682" t="s">
        <v>45</v>
      </c>
      <c r="AD2682" t="s">
        <v>190</v>
      </c>
      <c r="AE2682" t="s">
        <v>11716</v>
      </c>
      <c r="AF2682" t="s">
        <v>48</v>
      </c>
      <c r="AG2682">
        <v>616791</v>
      </c>
      <c r="AH2682">
        <v>1</v>
      </c>
      <c r="AI2682">
        <v>1</v>
      </c>
    </row>
    <row r="2683" spans="1:35" ht="16.850000000000001" customHeight="1">
      <c r="A2683" s="65" t="str">
        <f>IF(L2683="","",IF(COUNTIF(Wip!K:K,L2683)=0,IF(W2683="","KGB","KBB"),IF(AND(_xlfn.IFNA(VLOOKUP(L2683,Wip!K:M,3,0),"")="Y",Q2683="MTCAPPLYCONF"),"On Hold",IF(W2683="","KGB","KBB"))))</f>
        <v>KGB</v>
      </c>
      <c r="B2683" s="65" t="str">
        <f>IF(A2683="on hold", "on hold",
 IF(A2683="KGB", "Standard Shipment",
  IF(IFERROR(IFERROR(VLOOKUP(L2683, List!D:J, 7, 0), VLOOKUP(L2683&amp;"", List!D:J, 7, 0)), 0)=0,
   IF(IFERROR(IFERROR(VLOOKUP(L2683, 'CND List'!$A:$C, 3, 0), VLOOKUP(L2683&amp;"", 'CND List'!$A:$C, 3, 0)), 0)=0,
    IF(A2683="KBB", "-", ""),
    IFERROR(VLOOKUP(L2683, 'CND List'!$A:$C, 3, 0), VLOOKUP(L2683&amp;"", 'CND List'!$A:$C, 3, 0))
   ),
   IFERROR(VLOOKUP(L2683, List!D:J, 7, 0), VLOOKUP(L2683&amp;"", List!D:J, 7, 0))
  )
 )
)</f>
        <v>Standard Shipment</v>
      </c>
      <c r="C2683" s="66" t="str">
        <f t="shared" ref="C2683:C2746" si="43">IF(A2683="on hold", "on hold", IF(B2683="on hold", "wait for return customer", IF(B2683="CND Sceond Pass", "Standard Shipment", IF(AND(A2683="kgb", OR(B2683="-", B2683="", B2683="#N/A")), "Standard Shipment", IF(AND(A2683="kbb", OR(B2683="-", B2683="", B2683="#N/A")), "wait for return customer", IF(OR(B2683="Local Scrap", B2683="SBF to be notified", B2683="VRAM is pending RTV", B2683="BU未結案"), B2683, IF(OR(B2683="scrap結案", B2683="良品結案", LEFT(B2683,2)="sc", LEFT(B2683,2)="良品"), "CND結案", IF(ISNUMBER(B2683), YEAR(B2683) &amp; "Q" &amp; INT((MONTH(B2683)+2)/3), IF(ISERROR(DATEVALUE(TEXT(B2683,"yyyy/mm/dd"))), IF(ISNA(B2683), "#N/A", B2683), YEAR(DATEVALUE(TEXT(B2683,"yyyy/mm/dd"))) &amp; "Q" &amp; INT((MONTH(DATEVALUE(TEXT(B2683,"yyyy/mm/dd")))+2)/3))))))))))</f>
        <v>Standard Shipment</v>
      </c>
      <c r="D2683" s="67" t="str">
        <f ca="1">IF(C2683="Local Scrap","Closed",IFERROR(IF(A2683="kgb","Closed",IF(MID(C2683,5,1)="Q","Closed",LOOKUP(TODAY()-W2683, {0,31,91,181,366}, {"0-30天","31-90天","91-180天","181-365天","365天以上"}))), LOOKUP(TODAY()-Z2683, {0,31,91,181,366}, {"0-30天","31-90天","91-180天","181-365天","365天以上"})))</f>
        <v>Closed</v>
      </c>
      <c r="E2683" s="67" t="str" cm="1">
        <f t="array" ref="E2683">IF(A2683&lt;&gt;"kbb", "", IF(IFERROR(VALUE(V2683), 0)=MAX(INDEX(($A$2:$A$4929="kbb")*($L$2:$L$4929=L2683)*IFERROR(VALUE($V$2:$V$4929), 0), 0)), "最新", "歷史重複"))</f>
        <v/>
      </c>
      <c r="F2683" t="s">
        <v>11702</v>
      </c>
      <c r="G2683" t="s">
        <v>29</v>
      </c>
      <c r="H2683" t="s">
        <v>30</v>
      </c>
      <c r="I2683" t="s">
        <v>11688</v>
      </c>
      <c r="J2683" t="s">
        <v>11703</v>
      </c>
      <c r="K2683" t="s">
        <v>11704</v>
      </c>
      <c r="L2683" t="s">
        <v>11720</v>
      </c>
      <c r="M2683" t="s">
        <v>555</v>
      </c>
      <c r="N2683" t="s">
        <v>556</v>
      </c>
      <c r="O2683" t="s">
        <v>37</v>
      </c>
      <c r="P2683" t="s">
        <v>11720</v>
      </c>
      <c r="Q2683" t="s">
        <v>38</v>
      </c>
      <c r="R2683" t="s">
        <v>53</v>
      </c>
      <c r="S2683" t="s">
        <v>11706</v>
      </c>
      <c r="T2683" t="s">
        <v>11721</v>
      </c>
      <c r="U2683" t="s">
        <v>11708</v>
      </c>
      <c r="V2683" t="s">
        <v>11708</v>
      </c>
      <c r="W2683" t="s">
        <v>37</v>
      </c>
      <c r="X2683" t="s">
        <v>37</v>
      </c>
      <c r="Y2683" t="s">
        <v>37</v>
      </c>
      <c r="Z2683" t="s">
        <v>11722</v>
      </c>
      <c r="AA2683" t="s">
        <v>44</v>
      </c>
      <c r="AB2683" t="s">
        <v>44</v>
      </c>
      <c r="AC2683" t="s">
        <v>45</v>
      </c>
      <c r="AD2683" t="s">
        <v>190</v>
      </c>
      <c r="AE2683" t="s">
        <v>11710</v>
      </c>
      <c r="AF2683" t="s">
        <v>48</v>
      </c>
      <c r="AG2683">
        <v>617415</v>
      </c>
      <c r="AH2683">
        <v>1</v>
      </c>
      <c r="AI2683">
        <v>1</v>
      </c>
    </row>
    <row r="2684" spans="1:35" ht="16.850000000000001" customHeight="1">
      <c r="A2684" s="65" t="str">
        <f>IF(L2684="","",IF(COUNTIF(Wip!K:K,L2684)=0,IF(W2684="","KGB","KBB"),IF(AND(_xlfn.IFNA(VLOOKUP(L2684,Wip!K:M,3,0),"")="Y",Q2684="MTCAPPLYCONF"),"On Hold",IF(W2684="","KGB","KBB"))))</f>
        <v>KGB</v>
      </c>
      <c r="B2684" s="65" t="str">
        <f>IF(A2684="on hold", "on hold",
 IF(A2684="KGB", "Standard Shipment",
  IF(IFERROR(IFERROR(VLOOKUP(L2684, List!D:J, 7, 0), VLOOKUP(L2684&amp;"", List!D:J, 7, 0)), 0)=0,
   IF(IFERROR(IFERROR(VLOOKUP(L2684, 'CND List'!$A:$C, 3, 0), VLOOKUP(L2684&amp;"", 'CND List'!$A:$C, 3, 0)), 0)=0,
    IF(A2684="KBB", "-", ""),
    IFERROR(VLOOKUP(L2684, 'CND List'!$A:$C, 3, 0), VLOOKUP(L2684&amp;"", 'CND List'!$A:$C, 3, 0))
   ),
   IFERROR(VLOOKUP(L2684, List!D:J, 7, 0), VLOOKUP(L2684&amp;"", List!D:J, 7, 0))
  )
 )
)</f>
        <v>Standard Shipment</v>
      </c>
      <c r="C2684" s="66" t="str">
        <f t="shared" si="43"/>
        <v>Standard Shipment</v>
      </c>
      <c r="D2684" s="67" t="str">
        <f ca="1">IF(C2684="Local Scrap","Closed",IFERROR(IF(A2684="kgb","Closed",IF(MID(C2684,5,1)="Q","Closed",LOOKUP(TODAY()-W2684, {0,31,91,181,366}, {"0-30天","31-90天","91-180天","181-365天","365天以上"}))), LOOKUP(TODAY()-Z2684, {0,31,91,181,366}, {"0-30天","31-90天","91-180天","181-365天","365天以上"})))</f>
        <v>Closed</v>
      </c>
      <c r="E2684" s="67" t="str" cm="1">
        <f t="array" ref="E2684">IF(A2684&lt;&gt;"kbb", "", IF(IFERROR(VALUE(V2684), 0)=MAX(INDEX(($A$2:$A$4929="kbb")*($L$2:$L$4929=L2684)*IFERROR(VALUE($V$2:$V$4929), 0), 0)), "最新", "歷史重複"))</f>
        <v/>
      </c>
      <c r="F2684" t="s">
        <v>11702</v>
      </c>
      <c r="G2684" t="s">
        <v>29</v>
      </c>
      <c r="H2684" t="s">
        <v>30</v>
      </c>
      <c r="I2684" t="s">
        <v>11688</v>
      </c>
      <c r="J2684" t="s">
        <v>11703</v>
      </c>
      <c r="K2684" t="s">
        <v>11704</v>
      </c>
      <c r="L2684" t="s">
        <v>11723</v>
      </c>
      <c r="M2684" t="s">
        <v>875</v>
      </c>
      <c r="N2684" t="s">
        <v>206</v>
      </c>
      <c r="O2684" t="s">
        <v>37</v>
      </c>
      <c r="P2684" t="s">
        <v>11723</v>
      </c>
      <c r="Q2684" t="s">
        <v>38</v>
      </c>
      <c r="R2684" t="s">
        <v>53</v>
      </c>
      <c r="S2684" t="s">
        <v>11706</v>
      </c>
      <c r="T2684" t="s">
        <v>11724</v>
      </c>
      <c r="U2684" t="s">
        <v>11714</v>
      </c>
      <c r="V2684" t="s">
        <v>11714</v>
      </c>
      <c r="W2684" t="s">
        <v>37</v>
      </c>
      <c r="X2684" t="s">
        <v>37</v>
      </c>
      <c r="Y2684" t="s">
        <v>37</v>
      </c>
      <c r="Z2684" t="s">
        <v>11725</v>
      </c>
      <c r="AA2684" t="s">
        <v>44</v>
      </c>
      <c r="AB2684" t="s">
        <v>44</v>
      </c>
      <c r="AC2684" t="s">
        <v>45</v>
      </c>
      <c r="AD2684" t="s">
        <v>190</v>
      </c>
      <c r="AE2684" t="s">
        <v>11716</v>
      </c>
      <c r="AF2684" t="s">
        <v>48</v>
      </c>
      <c r="AG2684">
        <v>616791</v>
      </c>
      <c r="AH2684">
        <v>1</v>
      </c>
      <c r="AI2684">
        <v>1</v>
      </c>
    </row>
    <row r="2685" spans="1:35" ht="16.850000000000001" customHeight="1">
      <c r="A2685" s="65" t="str">
        <f>IF(L2685="","",IF(COUNTIF(Wip!K:K,L2685)=0,IF(W2685="","KGB","KBB"),IF(AND(_xlfn.IFNA(VLOOKUP(L2685,Wip!K:M,3,0),"")="Y",Q2685="MTCAPPLYCONF"),"On Hold",IF(W2685="","KGB","KBB"))))</f>
        <v>KGB</v>
      </c>
      <c r="B2685" s="65" t="str">
        <f>IF(A2685="on hold", "on hold",
 IF(A2685="KGB", "Standard Shipment",
  IF(IFERROR(IFERROR(VLOOKUP(L2685, List!D:J, 7, 0), VLOOKUP(L2685&amp;"", List!D:J, 7, 0)), 0)=0,
   IF(IFERROR(IFERROR(VLOOKUP(L2685, 'CND List'!$A:$C, 3, 0), VLOOKUP(L2685&amp;"", 'CND List'!$A:$C, 3, 0)), 0)=0,
    IF(A2685="KBB", "-", ""),
    IFERROR(VLOOKUP(L2685, 'CND List'!$A:$C, 3, 0), VLOOKUP(L2685&amp;"", 'CND List'!$A:$C, 3, 0))
   ),
   IFERROR(VLOOKUP(L2685, List!D:J, 7, 0), VLOOKUP(L2685&amp;"", List!D:J, 7, 0))
  )
 )
)</f>
        <v>Standard Shipment</v>
      </c>
      <c r="C2685" s="66" t="str">
        <f t="shared" si="43"/>
        <v>Standard Shipment</v>
      </c>
      <c r="D2685" s="67" t="str">
        <f ca="1">IF(C2685="Local Scrap","Closed",IFERROR(IF(A2685="kgb","Closed",IF(MID(C2685,5,1)="Q","Closed",LOOKUP(TODAY()-W2685, {0,31,91,181,366}, {"0-30天","31-90天","91-180天","181-365天","365天以上"}))), LOOKUP(TODAY()-Z2685, {0,31,91,181,366}, {"0-30天","31-90天","91-180天","181-365天","365天以上"})))</f>
        <v>Closed</v>
      </c>
      <c r="E2685" s="67" t="str" cm="1">
        <f t="array" ref="E2685">IF(A2685&lt;&gt;"kbb", "", IF(IFERROR(VALUE(V2685), 0)=MAX(INDEX(($A$2:$A$4929="kbb")*($L$2:$L$4929=L2685)*IFERROR(VALUE($V$2:$V$4929), 0), 0)), "最新", "歷史重複"))</f>
        <v/>
      </c>
      <c r="F2685" t="s">
        <v>11702</v>
      </c>
      <c r="G2685" t="s">
        <v>29</v>
      </c>
      <c r="H2685" t="s">
        <v>30</v>
      </c>
      <c r="I2685" t="s">
        <v>11688</v>
      </c>
      <c r="J2685" t="s">
        <v>11703</v>
      </c>
      <c r="K2685" t="s">
        <v>11704</v>
      </c>
      <c r="L2685" t="s">
        <v>11726</v>
      </c>
      <c r="M2685" t="s">
        <v>981</v>
      </c>
      <c r="N2685" t="s">
        <v>556</v>
      </c>
      <c r="O2685" t="s">
        <v>37</v>
      </c>
      <c r="P2685" t="s">
        <v>11726</v>
      </c>
      <c r="Q2685" t="s">
        <v>38</v>
      </c>
      <c r="R2685" t="s">
        <v>53</v>
      </c>
      <c r="S2685" t="s">
        <v>11706</v>
      </c>
      <c r="T2685" t="s">
        <v>11727</v>
      </c>
      <c r="U2685" t="s">
        <v>11714</v>
      </c>
      <c r="V2685" t="s">
        <v>11714</v>
      </c>
      <c r="W2685" t="s">
        <v>37</v>
      </c>
      <c r="X2685" t="s">
        <v>37</v>
      </c>
      <c r="Y2685" t="s">
        <v>37</v>
      </c>
      <c r="Z2685" t="s">
        <v>11728</v>
      </c>
      <c r="AA2685" t="s">
        <v>44</v>
      </c>
      <c r="AB2685" t="s">
        <v>44</v>
      </c>
      <c r="AC2685" t="s">
        <v>45</v>
      </c>
      <c r="AD2685" t="s">
        <v>190</v>
      </c>
      <c r="AE2685" t="s">
        <v>11716</v>
      </c>
      <c r="AF2685" t="s">
        <v>48</v>
      </c>
      <c r="AG2685">
        <v>616791</v>
      </c>
      <c r="AH2685">
        <v>1</v>
      </c>
      <c r="AI2685">
        <v>1</v>
      </c>
    </row>
    <row r="2686" spans="1:35" ht="16.850000000000001" customHeight="1">
      <c r="A2686" s="65" t="str">
        <f>IF(L2686="","",IF(COUNTIF(Wip!K:K,L2686)=0,IF(W2686="","KGB","KBB"),IF(AND(_xlfn.IFNA(VLOOKUP(L2686,Wip!K:M,3,0),"")="Y",Q2686="MTCAPPLYCONF"),"On Hold",IF(W2686="","KGB","KBB"))))</f>
        <v>KGB</v>
      </c>
      <c r="B2686" s="65" t="str">
        <f>IF(A2686="on hold", "on hold",
 IF(A2686="KGB", "Standard Shipment",
  IF(IFERROR(IFERROR(VLOOKUP(L2686, List!D:J, 7, 0), VLOOKUP(L2686&amp;"", List!D:J, 7, 0)), 0)=0,
   IF(IFERROR(IFERROR(VLOOKUP(L2686, 'CND List'!$A:$C, 3, 0), VLOOKUP(L2686&amp;"", 'CND List'!$A:$C, 3, 0)), 0)=0,
    IF(A2686="KBB", "-", ""),
    IFERROR(VLOOKUP(L2686, 'CND List'!$A:$C, 3, 0), VLOOKUP(L2686&amp;"", 'CND List'!$A:$C, 3, 0))
   ),
   IFERROR(VLOOKUP(L2686, List!D:J, 7, 0), VLOOKUP(L2686&amp;"", List!D:J, 7, 0))
  )
 )
)</f>
        <v>Standard Shipment</v>
      </c>
      <c r="C2686" s="66" t="str">
        <f t="shared" si="43"/>
        <v>Standard Shipment</v>
      </c>
      <c r="D2686" s="67" t="str">
        <f ca="1">IF(C2686="Local Scrap","Closed",IFERROR(IF(A2686="kgb","Closed",IF(MID(C2686,5,1)="Q","Closed",LOOKUP(TODAY()-W2686, {0,31,91,181,366}, {"0-30天","31-90天","91-180天","181-365天","365天以上"}))), LOOKUP(TODAY()-Z2686, {0,31,91,181,366}, {"0-30天","31-90天","91-180天","181-365天","365天以上"})))</f>
        <v>Closed</v>
      </c>
      <c r="E2686" s="67" t="str" cm="1">
        <f t="array" ref="E2686">IF(A2686&lt;&gt;"kbb", "", IF(IFERROR(VALUE(V2686), 0)=MAX(INDEX(($A$2:$A$4929="kbb")*($L$2:$L$4929=L2686)*IFERROR(VALUE($V$2:$V$4929), 0), 0)), "最新", "歷史重複"))</f>
        <v/>
      </c>
      <c r="F2686" t="s">
        <v>11702</v>
      </c>
      <c r="G2686" t="s">
        <v>29</v>
      </c>
      <c r="H2686" t="s">
        <v>30</v>
      </c>
      <c r="I2686" t="s">
        <v>11688</v>
      </c>
      <c r="J2686" t="s">
        <v>11703</v>
      </c>
      <c r="K2686" t="s">
        <v>11704</v>
      </c>
      <c r="L2686" t="s">
        <v>11729</v>
      </c>
      <c r="M2686" t="s">
        <v>4046</v>
      </c>
      <c r="N2686" t="s">
        <v>556</v>
      </c>
      <c r="O2686" t="s">
        <v>37</v>
      </c>
      <c r="P2686" t="s">
        <v>11729</v>
      </c>
      <c r="Q2686" t="s">
        <v>38</v>
      </c>
      <c r="R2686" t="s">
        <v>53</v>
      </c>
      <c r="S2686" t="s">
        <v>11706</v>
      </c>
      <c r="T2686" t="s">
        <v>11730</v>
      </c>
      <c r="U2686" t="s">
        <v>11714</v>
      </c>
      <c r="V2686" t="s">
        <v>11714</v>
      </c>
      <c r="W2686" t="s">
        <v>37</v>
      </c>
      <c r="X2686" t="s">
        <v>37</v>
      </c>
      <c r="Y2686" t="s">
        <v>37</v>
      </c>
      <c r="Z2686" t="s">
        <v>11731</v>
      </c>
      <c r="AA2686" t="s">
        <v>44</v>
      </c>
      <c r="AB2686" t="s">
        <v>44</v>
      </c>
      <c r="AC2686" t="s">
        <v>45</v>
      </c>
      <c r="AD2686" t="s">
        <v>190</v>
      </c>
      <c r="AE2686" t="s">
        <v>11716</v>
      </c>
      <c r="AF2686" t="s">
        <v>48</v>
      </c>
      <c r="AG2686">
        <v>616791</v>
      </c>
      <c r="AH2686">
        <v>1</v>
      </c>
      <c r="AI2686">
        <v>1</v>
      </c>
    </row>
    <row r="2687" spans="1:35" ht="16.850000000000001" customHeight="1">
      <c r="A2687" s="65" t="str">
        <f>IF(L2687="","",IF(COUNTIF(Wip!K:K,L2687)=0,IF(W2687="","KGB","KBB"),IF(AND(_xlfn.IFNA(VLOOKUP(L2687,Wip!K:M,3,0),"")="Y",Q2687="MTCAPPLYCONF"),"On Hold",IF(W2687="","KGB","KBB"))))</f>
        <v>KGB</v>
      </c>
      <c r="B2687" s="65" t="str">
        <f>IF(A2687="on hold", "on hold",
 IF(A2687="KGB", "Standard Shipment",
  IF(IFERROR(IFERROR(VLOOKUP(L2687, List!D:J, 7, 0), VLOOKUP(L2687&amp;"", List!D:J, 7, 0)), 0)=0,
   IF(IFERROR(IFERROR(VLOOKUP(L2687, 'CND List'!$A:$C, 3, 0), VLOOKUP(L2687&amp;"", 'CND List'!$A:$C, 3, 0)), 0)=0,
    IF(A2687="KBB", "-", ""),
    IFERROR(VLOOKUP(L2687, 'CND List'!$A:$C, 3, 0), VLOOKUP(L2687&amp;"", 'CND List'!$A:$C, 3, 0))
   ),
   IFERROR(VLOOKUP(L2687, List!D:J, 7, 0), VLOOKUP(L2687&amp;"", List!D:J, 7, 0))
  )
 )
)</f>
        <v>Standard Shipment</v>
      </c>
      <c r="C2687" s="66" t="str">
        <f t="shared" si="43"/>
        <v>Standard Shipment</v>
      </c>
      <c r="D2687" s="67" t="str">
        <f ca="1">IF(C2687="Local Scrap","Closed",IFERROR(IF(A2687="kgb","Closed",IF(MID(C2687,5,1)="Q","Closed",LOOKUP(TODAY()-W2687, {0,31,91,181,366}, {"0-30天","31-90天","91-180天","181-365天","365天以上"}))), LOOKUP(TODAY()-Z2687, {0,31,91,181,366}, {"0-30天","31-90天","91-180天","181-365天","365天以上"})))</f>
        <v>Closed</v>
      </c>
      <c r="E2687" s="67" t="str" cm="1">
        <f t="array" ref="E2687">IF(A2687&lt;&gt;"kbb", "", IF(IFERROR(VALUE(V2687), 0)=MAX(INDEX(($A$2:$A$4929="kbb")*($L$2:$L$4929=L2687)*IFERROR(VALUE($V$2:$V$4929), 0), 0)), "最新", "歷史重複"))</f>
        <v/>
      </c>
      <c r="F2687" t="s">
        <v>11702</v>
      </c>
      <c r="G2687" t="s">
        <v>29</v>
      </c>
      <c r="H2687" t="s">
        <v>30</v>
      </c>
      <c r="I2687" t="s">
        <v>11688</v>
      </c>
      <c r="J2687" t="s">
        <v>11703</v>
      </c>
      <c r="K2687" t="s">
        <v>11704</v>
      </c>
      <c r="L2687" t="s">
        <v>11732</v>
      </c>
      <c r="M2687" t="s">
        <v>4046</v>
      </c>
      <c r="N2687" t="s">
        <v>556</v>
      </c>
      <c r="O2687" t="s">
        <v>37</v>
      </c>
      <c r="P2687" t="s">
        <v>11732</v>
      </c>
      <c r="Q2687" t="s">
        <v>38</v>
      </c>
      <c r="R2687" t="s">
        <v>53</v>
      </c>
      <c r="S2687" t="s">
        <v>11706</v>
      </c>
      <c r="T2687" t="s">
        <v>11733</v>
      </c>
      <c r="U2687" t="s">
        <v>11714</v>
      </c>
      <c r="V2687" t="s">
        <v>11714</v>
      </c>
      <c r="W2687" t="s">
        <v>37</v>
      </c>
      <c r="X2687" t="s">
        <v>37</v>
      </c>
      <c r="Y2687" t="s">
        <v>37</v>
      </c>
      <c r="Z2687" t="s">
        <v>11734</v>
      </c>
      <c r="AA2687" t="s">
        <v>44</v>
      </c>
      <c r="AB2687" t="s">
        <v>44</v>
      </c>
      <c r="AC2687" t="s">
        <v>45</v>
      </c>
      <c r="AD2687" t="s">
        <v>190</v>
      </c>
      <c r="AE2687" t="s">
        <v>11716</v>
      </c>
      <c r="AF2687" t="s">
        <v>48</v>
      </c>
      <c r="AG2687">
        <v>616791</v>
      </c>
      <c r="AH2687">
        <v>1</v>
      </c>
      <c r="AI2687">
        <v>1</v>
      </c>
    </row>
    <row r="2688" spans="1:35" ht="16.850000000000001" customHeight="1">
      <c r="A2688" s="65" t="str">
        <f>IF(L2688="","",IF(COUNTIF(Wip!K:K,L2688)=0,IF(W2688="","KGB","KBB"),IF(AND(_xlfn.IFNA(VLOOKUP(L2688,Wip!K:M,3,0),"")="Y",Q2688="MTCAPPLYCONF"),"On Hold",IF(W2688="","KGB","KBB"))))</f>
        <v>KGB</v>
      </c>
      <c r="B2688" s="65" t="str">
        <f>IF(A2688="on hold", "on hold",
 IF(A2688="KGB", "Standard Shipment",
  IF(IFERROR(IFERROR(VLOOKUP(L2688, List!D:J, 7, 0), VLOOKUP(L2688&amp;"", List!D:J, 7, 0)), 0)=0,
   IF(IFERROR(IFERROR(VLOOKUP(L2688, 'CND List'!$A:$C, 3, 0), VLOOKUP(L2688&amp;"", 'CND List'!$A:$C, 3, 0)), 0)=0,
    IF(A2688="KBB", "-", ""),
    IFERROR(VLOOKUP(L2688, 'CND List'!$A:$C, 3, 0), VLOOKUP(L2688&amp;"", 'CND List'!$A:$C, 3, 0))
   ),
   IFERROR(VLOOKUP(L2688, List!D:J, 7, 0), VLOOKUP(L2688&amp;"", List!D:J, 7, 0))
  )
 )
)</f>
        <v>Standard Shipment</v>
      </c>
      <c r="C2688" s="66" t="str">
        <f t="shared" si="43"/>
        <v>Standard Shipment</v>
      </c>
      <c r="D2688" s="67" t="str">
        <f ca="1">IF(C2688="Local Scrap","Closed",IFERROR(IF(A2688="kgb","Closed",IF(MID(C2688,5,1)="Q","Closed",LOOKUP(TODAY()-W2688, {0,31,91,181,366}, {"0-30天","31-90天","91-180天","181-365天","365天以上"}))), LOOKUP(TODAY()-Z2688, {0,31,91,181,366}, {"0-30天","31-90天","91-180天","181-365天","365天以上"})))</f>
        <v>Closed</v>
      </c>
      <c r="E2688" s="67" t="str" cm="1">
        <f t="array" ref="E2688">IF(A2688&lt;&gt;"kbb", "", IF(IFERROR(VALUE(V2688), 0)=MAX(INDEX(($A$2:$A$4929="kbb")*($L$2:$L$4929=L2688)*IFERROR(VALUE($V$2:$V$4929), 0), 0)), "最新", "歷史重複"))</f>
        <v/>
      </c>
      <c r="F2688" t="s">
        <v>11702</v>
      </c>
      <c r="G2688" t="s">
        <v>29</v>
      </c>
      <c r="H2688" t="s">
        <v>30</v>
      </c>
      <c r="I2688" t="s">
        <v>11688</v>
      </c>
      <c r="J2688" t="s">
        <v>11703</v>
      </c>
      <c r="K2688" t="s">
        <v>11704</v>
      </c>
      <c r="L2688" t="s">
        <v>11735</v>
      </c>
      <c r="M2688" t="s">
        <v>4046</v>
      </c>
      <c r="N2688" t="s">
        <v>556</v>
      </c>
      <c r="O2688" t="s">
        <v>37</v>
      </c>
      <c r="P2688" t="s">
        <v>11735</v>
      </c>
      <c r="Q2688" t="s">
        <v>38</v>
      </c>
      <c r="R2688" t="s">
        <v>53</v>
      </c>
      <c r="S2688" t="s">
        <v>11706</v>
      </c>
      <c r="T2688" t="s">
        <v>11736</v>
      </c>
      <c r="U2688" t="s">
        <v>11714</v>
      </c>
      <c r="V2688" t="s">
        <v>11714</v>
      </c>
      <c r="W2688" t="s">
        <v>37</v>
      </c>
      <c r="X2688" t="s">
        <v>37</v>
      </c>
      <c r="Y2688" t="s">
        <v>37</v>
      </c>
      <c r="Z2688" t="s">
        <v>11737</v>
      </c>
      <c r="AA2688" t="s">
        <v>44</v>
      </c>
      <c r="AB2688" t="s">
        <v>44</v>
      </c>
      <c r="AC2688" t="s">
        <v>45</v>
      </c>
      <c r="AD2688" t="s">
        <v>190</v>
      </c>
      <c r="AE2688" t="s">
        <v>11716</v>
      </c>
      <c r="AF2688" t="s">
        <v>48</v>
      </c>
      <c r="AG2688">
        <v>616791</v>
      </c>
      <c r="AH2688">
        <v>1</v>
      </c>
      <c r="AI2688">
        <v>1</v>
      </c>
    </row>
    <row r="2689" spans="1:35" ht="16.850000000000001" customHeight="1">
      <c r="A2689" s="65" t="str">
        <f>IF(L2689="","",IF(COUNTIF(Wip!K:K,L2689)=0,IF(W2689="","KGB","KBB"),IF(AND(_xlfn.IFNA(VLOOKUP(L2689,Wip!K:M,3,0),"")="Y",Q2689="MTCAPPLYCONF"),"On Hold",IF(W2689="","KGB","KBB"))))</f>
        <v>KBB</v>
      </c>
      <c r="B2689" s="65">
        <f>IF(A2689="on hold", "on hold",
 IF(A2689="KGB", "Standard Shipment",
  IF(IFERROR(IFERROR(VLOOKUP(L2689, List!D:J, 7, 0), VLOOKUP(L2689&amp;"", List!D:J, 7, 0)), 0)=0,
   IF(IFERROR(IFERROR(VLOOKUP(L2689, 'CND List'!$A:$C, 3, 0), VLOOKUP(L2689&amp;"", 'CND List'!$A:$C, 3, 0)), 0)=0,
    IF(A2689="KBB", "-", ""),
    IFERROR(VLOOKUP(L2689, 'CND List'!$A:$C, 3, 0), VLOOKUP(L2689&amp;"", 'CND List'!$A:$C, 3, 0))
   ),
   IFERROR(VLOOKUP(L2689, List!D:J, 7, 0), VLOOKUP(L2689&amp;"", List!D:J, 7, 0))
  )
 )
)</f>
        <v>45545</v>
      </c>
      <c r="C2689" s="66" t="str">
        <f t="shared" si="43"/>
        <v>2024Q3</v>
      </c>
      <c r="D2689" s="67" t="str">
        <f ca="1">IF(C2689="Local Scrap","Closed",IFERROR(IF(A2689="kgb","Closed",IF(MID(C2689,5,1)="Q","Closed",LOOKUP(TODAY()-W2689, {0,31,91,181,366}, {"0-30天","31-90天","91-180天","181-365天","365天以上"}))), LOOKUP(TODAY()-Z2689, {0,31,91,181,366}, {"0-30天","31-90天","91-180天","181-365天","365天以上"})))</f>
        <v>Closed</v>
      </c>
      <c r="E2689" s="67" t="str" cm="1">
        <f t="array" ref="E2689">IF(A2689&lt;&gt;"kbb", "", IF(IFERROR(VALUE(V2689), 0)=MAX(INDEX(($A$2:$A$4929="kbb")*($L$2:$L$4929=L2689)*IFERROR(VALUE($V$2:$V$4929), 0), 0)), "最新", "歷史重複"))</f>
        <v>最新</v>
      </c>
      <c r="F2689" t="s">
        <v>11702</v>
      </c>
      <c r="G2689" t="s">
        <v>29</v>
      </c>
      <c r="H2689" t="s">
        <v>30</v>
      </c>
      <c r="I2689" t="s">
        <v>11688</v>
      </c>
      <c r="J2689" t="s">
        <v>11703</v>
      </c>
      <c r="K2689" t="s">
        <v>11704</v>
      </c>
      <c r="L2689" t="s">
        <v>11738</v>
      </c>
      <c r="M2689" t="s">
        <v>205</v>
      </c>
      <c r="N2689" t="s">
        <v>206</v>
      </c>
      <c r="O2689" t="s">
        <v>37</v>
      </c>
      <c r="P2689" t="s">
        <v>11738</v>
      </c>
      <c r="Q2689" t="s">
        <v>38</v>
      </c>
      <c r="R2689" t="s">
        <v>53</v>
      </c>
      <c r="S2689" t="s">
        <v>11706</v>
      </c>
      <c r="T2689" t="s">
        <v>37</v>
      </c>
      <c r="U2689" t="s">
        <v>37</v>
      </c>
      <c r="V2689" t="s">
        <v>11739</v>
      </c>
      <c r="W2689" t="s">
        <v>113</v>
      </c>
      <c r="X2689" t="s">
        <v>114</v>
      </c>
      <c r="Y2689" t="s">
        <v>11740</v>
      </c>
      <c r="Z2689" t="s">
        <v>11741</v>
      </c>
      <c r="AA2689" t="s">
        <v>44</v>
      </c>
      <c r="AB2689" t="s">
        <v>44</v>
      </c>
      <c r="AC2689" t="s">
        <v>117</v>
      </c>
      <c r="AD2689" t="s">
        <v>190</v>
      </c>
      <c r="AE2689" t="s">
        <v>37</v>
      </c>
      <c r="AF2689" t="s">
        <v>37</v>
      </c>
      <c r="AG2689" t="s">
        <v>37</v>
      </c>
      <c r="AH2689" t="s">
        <v>37</v>
      </c>
      <c r="AI2689" t="s">
        <v>37</v>
      </c>
    </row>
    <row r="2690" spans="1:35" ht="16.850000000000001" customHeight="1">
      <c r="A2690" s="65" t="str">
        <f>IF(L2690="","",IF(COUNTIF(Wip!K:K,L2690)=0,IF(W2690="","KGB","KBB"),IF(AND(_xlfn.IFNA(VLOOKUP(L2690,Wip!K:M,3,0),"")="Y",Q2690="MTCAPPLYCONF"),"On Hold",IF(W2690="","KGB","KBB"))))</f>
        <v>KGB</v>
      </c>
      <c r="B2690" s="65" t="str">
        <f>IF(A2690="on hold", "on hold",
 IF(A2690="KGB", "Standard Shipment",
  IF(IFERROR(IFERROR(VLOOKUP(L2690, List!D:J, 7, 0), VLOOKUP(L2690&amp;"", List!D:J, 7, 0)), 0)=0,
   IF(IFERROR(IFERROR(VLOOKUP(L2690, 'CND List'!$A:$C, 3, 0), VLOOKUP(L2690&amp;"", 'CND List'!$A:$C, 3, 0)), 0)=0,
    IF(A2690="KBB", "-", ""),
    IFERROR(VLOOKUP(L2690, 'CND List'!$A:$C, 3, 0), VLOOKUP(L2690&amp;"", 'CND List'!$A:$C, 3, 0))
   ),
   IFERROR(VLOOKUP(L2690, List!D:J, 7, 0), VLOOKUP(L2690&amp;"", List!D:J, 7, 0))
  )
 )
)</f>
        <v>Standard Shipment</v>
      </c>
      <c r="C2690" s="66" t="str">
        <f t="shared" si="43"/>
        <v>Standard Shipment</v>
      </c>
      <c r="D2690" s="67" t="str">
        <f ca="1">IF(C2690="Local Scrap","Closed",IFERROR(IF(A2690="kgb","Closed",IF(MID(C2690,5,1)="Q","Closed",LOOKUP(TODAY()-W2690, {0,31,91,181,366}, {"0-30天","31-90天","91-180天","181-365天","365天以上"}))), LOOKUP(TODAY()-Z2690, {0,31,91,181,366}, {"0-30天","31-90天","91-180天","181-365天","365天以上"})))</f>
        <v>Closed</v>
      </c>
      <c r="E2690" s="67" t="str" cm="1">
        <f t="array" ref="E2690">IF(A2690&lt;&gt;"kbb", "", IF(IFERROR(VALUE(V2690), 0)=MAX(INDEX(($A$2:$A$4929="kbb")*($L$2:$L$4929=L2690)*IFERROR(VALUE($V$2:$V$4929), 0), 0)), "最新", "歷史重複"))</f>
        <v/>
      </c>
      <c r="F2690" t="s">
        <v>11702</v>
      </c>
      <c r="G2690" t="s">
        <v>29</v>
      </c>
      <c r="H2690" t="s">
        <v>30</v>
      </c>
      <c r="I2690" t="s">
        <v>11688</v>
      </c>
      <c r="J2690" t="s">
        <v>11703</v>
      </c>
      <c r="K2690" t="s">
        <v>11704</v>
      </c>
      <c r="L2690" t="s">
        <v>11742</v>
      </c>
      <c r="M2690" t="s">
        <v>4046</v>
      </c>
      <c r="N2690" t="s">
        <v>556</v>
      </c>
      <c r="O2690" t="s">
        <v>37</v>
      </c>
      <c r="P2690" t="s">
        <v>11742</v>
      </c>
      <c r="Q2690" t="s">
        <v>38</v>
      </c>
      <c r="R2690" t="s">
        <v>53</v>
      </c>
      <c r="S2690" t="s">
        <v>11706</v>
      </c>
      <c r="T2690" t="s">
        <v>11743</v>
      </c>
      <c r="U2690" t="s">
        <v>11714</v>
      </c>
      <c r="V2690" t="s">
        <v>11714</v>
      </c>
      <c r="W2690" t="s">
        <v>37</v>
      </c>
      <c r="X2690" t="s">
        <v>37</v>
      </c>
      <c r="Y2690" t="s">
        <v>37</v>
      </c>
      <c r="Z2690" t="s">
        <v>11744</v>
      </c>
      <c r="AA2690" t="s">
        <v>44</v>
      </c>
      <c r="AB2690" t="s">
        <v>44</v>
      </c>
      <c r="AC2690" t="s">
        <v>45</v>
      </c>
      <c r="AD2690" t="s">
        <v>190</v>
      </c>
      <c r="AE2690" t="s">
        <v>11716</v>
      </c>
      <c r="AF2690" t="s">
        <v>48</v>
      </c>
      <c r="AG2690">
        <v>616791</v>
      </c>
      <c r="AH2690">
        <v>1</v>
      </c>
      <c r="AI2690">
        <v>1</v>
      </c>
    </row>
    <row r="2691" spans="1:35" ht="16.850000000000001" customHeight="1">
      <c r="A2691" s="65" t="str">
        <f>IF(L2691="","",IF(COUNTIF(Wip!K:K,L2691)=0,IF(W2691="","KGB","KBB"),IF(AND(_xlfn.IFNA(VLOOKUP(L2691,Wip!K:M,3,0),"")="Y",Q2691="MTCAPPLYCONF"),"On Hold",IF(W2691="","KGB","KBB"))))</f>
        <v>KGB</v>
      </c>
      <c r="B2691" s="65" t="str">
        <f>IF(A2691="on hold", "on hold",
 IF(A2691="KGB", "Standard Shipment",
  IF(IFERROR(IFERROR(VLOOKUP(L2691, List!D:J, 7, 0), VLOOKUP(L2691&amp;"", List!D:J, 7, 0)), 0)=0,
   IF(IFERROR(IFERROR(VLOOKUP(L2691, 'CND List'!$A:$C, 3, 0), VLOOKUP(L2691&amp;"", 'CND List'!$A:$C, 3, 0)), 0)=0,
    IF(A2691="KBB", "-", ""),
    IFERROR(VLOOKUP(L2691, 'CND List'!$A:$C, 3, 0), VLOOKUP(L2691&amp;"", 'CND List'!$A:$C, 3, 0))
   ),
   IFERROR(VLOOKUP(L2691, List!D:J, 7, 0), VLOOKUP(L2691&amp;"", List!D:J, 7, 0))
  )
 )
)</f>
        <v>Standard Shipment</v>
      </c>
      <c r="C2691" s="66" t="str">
        <f t="shared" si="43"/>
        <v>Standard Shipment</v>
      </c>
      <c r="D2691" s="67" t="str">
        <f ca="1">IF(C2691="Local Scrap","Closed",IFERROR(IF(A2691="kgb","Closed",IF(MID(C2691,5,1)="Q","Closed",LOOKUP(TODAY()-W2691, {0,31,91,181,366}, {"0-30天","31-90天","91-180天","181-365天","365天以上"}))), LOOKUP(TODAY()-Z2691, {0,31,91,181,366}, {"0-30天","31-90天","91-180天","181-365天","365天以上"})))</f>
        <v>Closed</v>
      </c>
      <c r="E2691" s="67" t="str" cm="1">
        <f t="array" ref="E2691">IF(A2691&lt;&gt;"kbb", "", IF(IFERROR(VALUE(V2691), 0)=MAX(INDEX(($A$2:$A$4929="kbb")*($L$2:$L$4929=L2691)*IFERROR(VALUE($V$2:$V$4929), 0), 0)), "最新", "歷史重複"))</f>
        <v/>
      </c>
      <c r="F2691" t="s">
        <v>11702</v>
      </c>
      <c r="G2691" t="s">
        <v>29</v>
      </c>
      <c r="H2691" t="s">
        <v>30</v>
      </c>
      <c r="I2691" t="s">
        <v>11688</v>
      </c>
      <c r="J2691" t="s">
        <v>11703</v>
      </c>
      <c r="K2691" t="s">
        <v>11704</v>
      </c>
      <c r="L2691" t="s">
        <v>11745</v>
      </c>
      <c r="M2691" t="s">
        <v>981</v>
      </c>
      <c r="N2691" t="s">
        <v>556</v>
      </c>
      <c r="O2691" t="s">
        <v>37</v>
      </c>
      <c r="P2691" t="s">
        <v>11745</v>
      </c>
      <c r="Q2691" t="s">
        <v>38</v>
      </c>
      <c r="R2691" t="s">
        <v>53</v>
      </c>
      <c r="S2691" t="s">
        <v>11706</v>
      </c>
      <c r="T2691" t="s">
        <v>11746</v>
      </c>
      <c r="U2691" t="s">
        <v>11708</v>
      </c>
      <c r="V2691" t="s">
        <v>11708</v>
      </c>
      <c r="W2691" t="s">
        <v>37</v>
      </c>
      <c r="X2691" t="s">
        <v>37</v>
      </c>
      <c r="Y2691" t="s">
        <v>37</v>
      </c>
      <c r="Z2691" t="s">
        <v>11747</v>
      </c>
      <c r="AA2691" t="s">
        <v>44</v>
      </c>
      <c r="AB2691" t="s">
        <v>44</v>
      </c>
      <c r="AC2691" t="s">
        <v>45</v>
      </c>
      <c r="AD2691" t="s">
        <v>190</v>
      </c>
      <c r="AE2691" t="s">
        <v>11710</v>
      </c>
      <c r="AF2691" t="s">
        <v>48</v>
      </c>
      <c r="AG2691">
        <v>617415</v>
      </c>
      <c r="AH2691">
        <v>1</v>
      </c>
      <c r="AI2691">
        <v>1</v>
      </c>
    </row>
    <row r="2692" spans="1:35" ht="16.850000000000001" customHeight="1">
      <c r="A2692" s="65" t="str">
        <f>IF(L2692="","",IF(COUNTIF(Wip!K:K,L2692)=0,IF(W2692="","KGB","KBB"),IF(AND(_xlfn.IFNA(VLOOKUP(L2692,Wip!K:M,3,0),"")="Y",Q2692="MTCAPPLYCONF"),"On Hold",IF(W2692="","KGB","KBB"))))</f>
        <v>KGB</v>
      </c>
      <c r="B2692" s="65" t="str">
        <f>IF(A2692="on hold", "on hold",
 IF(A2692="KGB", "Standard Shipment",
  IF(IFERROR(IFERROR(VLOOKUP(L2692, List!D:J, 7, 0), VLOOKUP(L2692&amp;"", List!D:J, 7, 0)), 0)=0,
   IF(IFERROR(IFERROR(VLOOKUP(L2692, 'CND List'!$A:$C, 3, 0), VLOOKUP(L2692&amp;"", 'CND List'!$A:$C, 3, 0)), 0)=0,
    IF(A2692="KBB", "-", ""),
    IFERROR(VLOOKUP(L2692, 'CND List'!$A:$C, 3, 0), VLOOKUP(L2692&amp;"", 'CND List'!$A:$C, 3, 0))
   ),
   IFERROR(VLOOKUP(L2692, List!D:J, 7, 0), VLOOKUP(L2692&amp;"", List!D:J, 7, 0))
  )
 )
)</f>
        <v>Standard Shipment</v>
      </c>
      <c r="C2692" s="66" t="str">
        <f t="shared" si="43"/>
        <v>Standard Shipment</v>
      </c>
      <c r="D2692" s="67" t="str">
        <f ca="1">IF(C2692="Local Scrap","Closed",IFERROR(IF(A2692="kgb","Closed",IF(MID(C2692,5,1)="Q","Closed",LOOKUP(TODAY()-W2692, {0,31,91,181,366}, {"0-30天","31-90天","91-180天","181-365天","365天以上"}))), LOOKUP(TODAY()-Z2692, {0,31,91,181,366}, {"0-30天","31-90天","91-180天","181-365天","365天以上"})))</f>
        <v>Closed</v>
      </c>
      <c r="E2692" s="67" t="str" cm="1">
        <f t="array" ref="E2692">IF(A2692&lt;&gt;"kbb", "", IF(IFERROR(VALUE(V2692), 0)=MAX(INDEX(($A$2:$A$4929="kbb")*($L$2:$L$4929=L2692)*IFERROR(VALUE($V$2:$V$4929), 0), 0)), "最新", "歷史重複"))</f>
        <v/>
      </c>
      <c r="F2692" t="s">
        <v>11748</v>
      </c>
      <c r="G2692" t="s">
        <v>29</v>
      </c>
      <c r="H2692" t="s">
        <v>30</v>
      </c>
      <c r="I2692" t="s">
        <v>11688</v>
      </c>
      <c r="J2692" t="s">
        <v>11749</v>
      </c>
      <c r="K2692" t="s">
        <v>11750</v>
      </c>
      <c r="L2692" t="s">
        <v>11751</v>
      </c>
      <c r="M2692" t="s">
        <v>981</v>
      </c>
      <c r="N2692" t="s">
        <v>556</v>
      </c>
      <c r="O2692" t="s">
        <v>37</v>
      </c>
      <c r="P2692" t="s">
        <v>11751</v>
      </c>
      <c r="Q2692" t="s">
        <v>38</v>
      </c>
      <c r="R2692" t="s">
        <v>53</v>
      </c>
      <c r="S2692" t="s">
        <v>11752</v>
      </c>
      <c r="T2692" t="s">
        <v>11753</v>
      </c>
      <c r="U2692" t="s">
        <v>11754</v>
      </c>
      <c r="V2692" t="s">
        <v>11754</v>
      </c>
      <c r="W2692" t="s">
        <v>37</v>
      </c>
      <c r="X2692" t="s">
        <v>37</v>
      </c>
      <c r="Y2692" t="s">
        <v>37</v>
      </c>
      <c r="Z2692" t="s">
        <v>11755</v>
      </c>
      <c r="AA2692" t="s">
        <v>44</v>
      </c>
      <c r="AB2692" t="s">
        <v>44</v>
      </c>
      <c r="AC2692" t="s">
        <v>45</v>
      </c>
      <c r="AD2692" t="s">
        <v>190</v>
      </c>
      <c r="AE2692" t="s">
        <v>11756</v>
      </c>
      <c r="AF2692" t="s">
        <v>48</v>
      </c>
      <c r="AG2692">
        <v>618306</v>
      </c>
      <c r="AH2692">
        <v>1</v>
      </c>
      <c r="AI2692">
        <v>1</v>
      </c>
    </row>
    <row r="2693" spans="1:35" ht="16.850000000000001" customHeight="1">
      <c r="A2693" s="65" t="str">
        <f>IF(L2693="","",IF(COUNTIF(Wip!K:K,L2693)=0,IF(W2693="","KGB","KBB"),IF(AND(_xlfn.IFNA(VLOOKUP(L2693,Wip!K:M,3,0),"")="Y",Q2693="MTCAPPLYCONF"),"On Hold",IF(W2693="","KGB","KBB"))))</f>
        <v>KGB</v>
      </c>
      <c r="B2693" s="65" t="str">
        <f>IF(A2693="on hold", "on hold",
 IF(A2693="KGB", "Standard Shipment",
  IF(IFERROR(IFERROR(VLOOKUP(L2693, List!D:J, 7, 0), VLOOKUP(L2693&amp;"", List!D:J, 7, 0)), 0)=0,
   IF(IFERROR(IFERROR(VLOOKUP(L2693, 'CND List'!$A:$C, 3, 0), VLOOKUP(L2693&amp;"", 'CND List'!$A:$C, 3, 0)), 0)=0,
    IF(A2693="KBB", "-", ""),
    IFERROR(VLOOKUP(L2693, 'CND List'!$A:$C, 3, 0), VLOOKUP(L2693&amp;"", 'CND List'!$A:$C, 3, 0))
   ),
   IFERROR(VLOOKUP(L2693, List!D:J, 7, 0), VLOOKUP(L2693&amp;"", List!D:J, 7, 0))
  )
 )
)</f>
        <v>Standard Shipment</v>
      </c>
      <c r="C2693" s="66" t="str">
        <f t="shared" si="43"/>
        <v>Standard Shipment</v>
      </c>
      <c r="D2693" s="67" t="str">
        <f ca="1">IF(C2693="Local Scrap","Closed",IFERROR(IF(A2693="kgb","Closed",IF(MID(C2693,5,1)="Q","Closed",LOOKUP(TODAY()-W2693, {0,31,91,181,366}, {"0-30天","31-90天","91-180天","181-365天","365天以上"}))), LOOKUP(TODAY()-Z2693, {0,31,91,181,366}, {"0-30天","31-90天","91-180天","181-365天","365天以上"})))</f>
        <v>Closed</v>
      </c>
      <c r="E2693" s="67" t="str" cm="1">
        <f t="array" ref="E2693">IF(A2693&lt;&gt;"kbb", "", IF(IFERROR(VALUE(V2693), 0)=MAX(INDEX(($A$2:$A$4929="kbb")*($L$2:$L$4929=L2693)*IFERROR(VALUE($V$2:$V$4929), 0), 0)), "最新", "歷史重複"))</f>
        <v/>
      </c>
      <c r="F2693" t="s">
        <v>11748</v>
      </c>
      <c r="G2693" t="s">
        <v>29</v>
      </c>
      <c r="H2693" t="s">
        <v>30</v>
      </c>
      <c r="I2693" t="s">
        <v>11688</v>
      </c>
      <c r="J2693" t="s">
        <v>11749</v>
      </c>
      <c r="K2693" t="s">
        <v>11750</v>
      </c>
      <c r="L2693" t="s">
        <v>11757</v>
      </c>
      <c r="M2693" t="s">
        <v>981</v>
      </c>
      <c r="N2693" t="s">
        <v>556</v>
      </c>
      <c r="O2693" t="s">
        <v>37</v>
      </c>
      <c r="P2693" t="s">
        <v>11757</v>
      </c>
      <c r="Q2693" t="s">
        <v>38</v>
      </c>
      <c r="R2693" t="s">
        <v>53</v>
      </c>
      <c r="S2693" t="s">
        <v>11752</v>
      </c>
      <c r="T2693" t="s">
        <v>11758</v>
      </c>
      <c r="U2693" t="s">
        <v>11754</v>
      </c>
      <c r="V2693" t="s">
        <v>11754</v>
      </c>
      <c r="W2693" t="s">
        <v>37</v>
      </c>
      <c r="X2693" t="s">
        <v>37</v>
      </c>
      <c r="Y2693" t="s">
        <v>37</v>
      </c>
      <c r="Z2693" t="s">
        <v>11759</v>
      </c>
      <c r="AA2693" t="s">
        <v>44</v>
      </c>
      <c r="AB2693" t="s">
        <v>44</v>
      </c>
      <c r="AC2693" t="s">
        <v>45</v>
      </c>
      <c r="AD2693" t="s">
        <v>190</v>
      </c>
      <c r="AE2693" t="s">
        <v>11756</v>
      </c>
      <c r="AF2693" t="s">
        <v>48</v>
      </c>
      <c r="AG2693">
        <v>618306</v>
      </c>
      <c r="AH2693">
        <v>1</v>
      </c>
      <c r="AI2693">
        <v>1</v>
      </c>
    </row>
    <row r="2694" spans="1:35" ht="16.850000000000001" customHeight="1">
      <c r="A2694" s="65" t="str">
        <f>IF(L2694="","",IF(COUNTIF(Wip!K:K,L2694)=0,IF(W2694="","KGB","KBB"),IF(AND(_xlfn.IFNA(VLOOKUP(L2694,Wip!K:M,3,0),"")="Y",Q2694="MTCAPPLYCONF"),"On Hold",IF(W2694="","KGB","KBB"))))</f>
        <v>KGB</v>
      </c>
      <c r="B2694" s="65" t="str">
        <f>IF(A2694="on hold", "on hold",
 IF(A2694="KGB", "Standard Shipment",
  IF(IFERROR(IFERROR(VLOOKUP(L2694, List!D:J, 7, 0), VLOOKUP(L2694&amp;"", List!D:J, 7, 0)), 0)=0,
   IF(IFERROR(IFERROR(VLOOKUP(L2694, 'CND List'!$A:$C, 3, 0), VLOOKUP(L2694&amp;"", 'CND List'!$A:$C, 3, 0)), 0)=0,
    IF(A2694="KBB", "-", ""),
    IFERROR(VLOOKUP(L2694, 'CND List'!$A:$C, 3, 0), VLOOKUP(L2694&amp;"", 'CND List'!$A:$C, 3, 0))
   ),
   IFERROR(VLOOKUP(L2694, List!D:J, 7, 0), VLOOKUP(L2694&amp;"", List!D:J, 7, 0))
  )
 )
)</f>
        <v>Standard Shipment</v>
      </c>
      <c r="C2694" s="66" t="str">
        <f t="shared" si="43"/>
        <v>Standard Shipment</v>
      </c>
      <c r="D2694" s="67" t="str">
        <f ca="1">IF(C2694="Local Scrap","Closed",IFERROR(IF(A2694="kgb","Closed",IF(MID(C2694,5,1)="Q","Closed",LOOKUP(TODAY()-W2694, {0,31,91,181,366}, {"0-30天","31-90天","91-180天","181-365天","365天以上"}))), LOOKUP(TODAY()-Z2694, {0,31,91,181,366}, {"0-30天","31-90天","91-180天","181-365天","365天以上"})))</f>
        <v>Closed</v>
      </c>
      <c r="E2694" s="67" t="str" cm="1">
        <f t="array" ref="E2694">IF(A2694&lt;&gt;"kbb", "", IF(IFERROR(VALUE(V2694), 0)=MAX(INDEX(($A$2:$A$4929="kbb")*($L$2:$L$4929=L2694)*IFERROR(VALUE($V$2:$V$4929), 0), 0)), "最新", "歷史重複"))</f>
        <v/>
      </c>
      <c r="F2694" t="s">
        <v>11748</v>
      </c>
      <c r="G2694" t="s">
        <v>29</v>
      </c>
      <c r="H2694" t="s">
        <v>30</v>
      </c>
      <c r="I2694" t="s">
        <v>11688</v>
      </c>
      <c r="J2694" t="s">
        <v>11749</v>
      </c>
      <c r="K2694" t="s">
        <v>11750</v>
      </c>
      <c r="L2694" t="s">
        <v>11760</v>
      </c>
      <c r="M2694" t="s">
        <v>205</v>
      </c>
      <c r="N2694" t="s">
        <v>206</v>
      </c>
      <c r="O2694" t="s">
        <v>37</v>
      </c>
      <c r="P2694" t="s">
        <v>11760</v>
      </c>
      <c r="Q2694" t="s">
        <v>38</v>
      </c>
      <c r="R2694" t="s">
        <v>53</v>
      </c>
      <c r="S2694" t="s">
        <v>11752</v>
      </c>
      <c r="T2694" t="s">
        <v>11761</v>
      </c>
      <c r="U2694" t="s">
        <v>11762</v>
      </c>
      <c r="V2694" t="s">
        <v>11762</v>
      </c>
      <c r="W2694" t="s">
        <v>37</v>
      </c>
      <c r="X2694" t="s">
        <v>37</v>
      </c>
      <c r="Y2694" t="s">
        <v>37</v>
      </c>
      <c r="Z2694" t="s">
        <v>11763</v>
      </c>
      <c r="AA2694" t="s">
        <v>44</v>
      </c>
      <c r="AB2694" t="s">
        <v>44</v>
      </c>
      <c r="AC2694" t="s">
        <v>45</v>
      </c>
      <c r="AD2694" t="s">
        <v>190</v>
      </c>
      <c r="AE2694" t="s">
        <v>11764</v>
      </c>
      <c r="AF2694" t="s">
        <v>48</v>
      </c>
      <c r="AG2694">
        <v>620228</v>
      </c>
      <c r="AH2694">
        <v>1</v>
      </c>
      <c r="AI2694">
        <v>1</v>
      </c>
    </row>
    <row r="2695" spans="1:35" ht="16.850000000000001" customHeight="1">
      <c r="A2695" s="65" t="str">
        <f>IF(L2695="","",IF(COUNTIF(Wip!K:K,L2695)=0,IF(W2695="","KGB","KBB"),IF(AND(_xlfn.IFNA(VLOOKUP(L2695,Wip!K:M,3,0),"")="Y",Q2695="MTCAPPLYCONF"),"On Hold",IF(W2695="","KGB","KBB"))))</f>
        <v>KGB</v>
      </c>
      <c r="B2695" s="65" t="str">
        <f>IF(A2695="on hold", "on hold",
 IF(A2695="KGB", "Standard Shipment",
  IF(IFERROR(IFERROR(VLOOKUP(L2695, List!D:J, 7, 0), VLOOKUP(L2695&amp;"", List!D:J, 7, 0)), 0)=0,
   IF(IFERROR(IFERROR(VLOOKUP(L2695, 'CND List'!$A:$C, 3, 0), VLOOKUP(L2695&amp;"", 'CND List'!$A:$C, 3, 0)), 0)=0,
    IF(A2695="KBB", "-", ""),
    IFERROR(VLOOKUP(L2695, 'CND List'!$A:$C, 3, 0), VLOOKUP(L2695&amp;"", 'CND List'!$A:$C, 3, 0))
   ),
   IFERROR(VLOOKUP(L2695, List!D:J, 7, 0), VLOOKUP(L2695&amp;"", List!D:J, 7, 0))
  )
 )
)</f>
        <v>Standard Shipment</v>
      </c>
      <c r="C2695" s="66" t="str">
        <f t="shared" si="43"/>
        <v>Standard Shipment</v>
      </c>
      <c r="D2695" s="67" t="str">
        <f ca="1">IF(C2695="Local Scrap","Closed",IFERROR(IF(A2695="kgb","Closed",IF(MID(C2695,5,1)="Q","Closed",LOOKUP(TODAY()-W2695, {0,31,91,181,366}, {"0-30天","31-90天","91-180天","181-365天","365天以上"}))), LOOKUP(TODAY()-Z2695, {0,31,91,181,366}, {"0-30天","31-90天","91-180天","181-365天","365天以上"})))</f>
        <v>Closed</v>
      </c>
      <c r="E2695" s="67" t="str" cm="1">
        <f t="array" ref="E2695">IF(A2695&lt;&gt;"kbb", "", IF(IFERROR(VALUE(V2695), 0)=MAX(INDEX(($A$2:$A$4929="kbb")*($L$2:$L$4929=L2695)*IFERROR(VALUE($V$2:$V$4929), 0), 0)), "最新", "歷史重複"))</f>
        <v/>
      </c>
      <c r="F2695" t="s">
        <v>11748</v>
      </c>
      <c r="G2695" t="s">
        <v>29</v>
      </c>
      <c r="H2695" t="s">
        <v>30</v>
      </c>
      <c r="I2695" t="s">
        <v>11688</v>
      </c>
      <c r="J2695" t="s">
        <v>11749</v>
      </c>
      <c r="K2695" t="s">
        <v>11750</v>
      </c>
      <c r="L2695" t="s">
        <v>11765</v>
      </c>
      <c r="M2695" t="s">
        <v>555</v>
      </c>
      <c r="N2695" t="s">
        <v>556</v>
      </c>
      <c r="O2695" t="s">
        <v>37</v>
      </c>
      <c r="P2695" t="s">
        <v>11765</v>
      </c>
      <c r="Q2695" t="s">
        <v>38</v>
      </c>
      <c r="R2695" t="s">
        <v>53</v>
      </c>
      <c r="S2695" t="s">
        <v>11766</v>
      </c>
      <c r="T2695" t="s">
        <v>11767</v>
      </c>
      <c r="U2695" t="s">
        <v>11754</v>
      </c>
      <c r="V2695" t="s">
        <v>11754</v>
      </c>
      <c r="W2695" t="s">
        <v>37</v>
      </c>
      <c r="X2695" t="s">
        <v>37</v>
      </c>
      <c r="Y2695" t="s">
        <v>37</v>
      </c>
      <c r="Z2695" t="s">
        <v>11768</v>
      </c>
      <c r="AA2695" t="s">
        <v>44</v>
      </c>
      <c r="AB2695" t="s">
        <v>44</v>
      </c>
      <c r="AC2695" t="s">
        <v>45</v>
      </c>
      <c r="AD2695" t="s">
        <v>190</v>
      </c>
      <c r="AE2695" t="s">
        <v>11756</v>
      </c>
      <c r="AF2695" t="s">
        <v>48</v>
      </c>
      <c r="AG2695">
        <v>618306</v>
      </c>
      <c r="AH2695">
        <v>1</v>
      </c>
      <c r="AI2695">
        <v>1</v>
      </c>
    </row>
    <row r="2696" spans="1:35" ht="16.850000000000001" customHeight="1">
      <c r="A2696" s="65" t="str">
        <f>IF(L2696="","",IF(COUNTIF(Wip!K:K,L2696)=0,IF(W2696="","KGB","KBB"),IF(AND(_xlfn.IFNA(VLOOKUP(L2696,Wip!K:M,3,0),"")="Y",Q2696="MTCAPPLYCONF"),"On Hold",IF(W2696="","KGB","KBB"))))</f>
        <v>KGB</v>
      </c>
      <c r="B2696" s="65" t="str">
        <f>IF(A2696="on hold", "on hold",
 IF(A2696="KGB", "Standard Shipment",
  IF(IFERROR(IFERROR(VLOOKUP(L2696, List!D:J, 7, 0), VLOOKUP(L2696&amp;"", List!D:J, 7, 0)), 0)=0,
   IF(IFERROR(IFERROR(VLOOKUP(L2696, 'CND List'!$A:$C, 3, 0), VLOOKUP(L2696&amp;"", 'CND List'!$A:$C, 3, 0)), 0)=0,
    IF(A2696="KBB", "-", ""),
    IFERROR(VLOOKUP(L2696, 'CND List'!$A:$C, 3, 0), VLOOKUP(L2696&amp;"", 'CND List'!$A:$C, 3, 0))
   ),
   IFERROR(VLOOKUP(L2696, List!D:J, 7, 0), VLOOKUP(L2696&amp;"", List!D:J, 7, 0))
  )
 )
)</f>
        <v>Standard Shipment</v>
      </c>
      <c r="C2696" s="66" t="str">
        <f t="shared" si="43"/>
        <v>Standard Shipment</v>
      </c>
      <c r="D2696" s="67" t="str">
        <f ca="1">IF(C2696="Local Scrap","Closed",IFERROR(IF(A2696="kgb","Closed",IF(MID(C2696,5,1)="Q","Closed",LOOKUP(TODAY()-W2696, {0,31,91,181,366}, {"0-30天","31-90天","91-180天","181-365天","365天以上"}))), LOOKUP(TODAY()-Z2696, {0,31,91,181,366}, {"0-30天","31-90天","91-180天","181-365天","365天以上"})))</f>
        <v>Closed</v>
      </c>
      <c r="E2696" s="67" t="str" cm="1">
        <f t="array" ref="E2696">IF(A2696&lt;&gt;"kbb", "", IF(IFERROR(VALUE(V2696), 0)=MAX(INDEX(($A$2:$A$4929="kbb")*($L$2:$L$4929=L2696)*IFERROR(VALUE($V$2:$V$4929), 0), 0)), "最新", "歷史重複"))</f>
        <v/>
      </c>
      <c r="F2696" t="s">
        <v>11748</v>
      </c>
      <c r="G2696" t="s">
        <v>29</v>
      </c>
      <c r="H2696" t="s">
        <v>30</v>
      </c>
      <c r="I2696" t="s">
        <v>11688</v>
      </c>
      <c r="J2696" t="s">
        <v>11749</v>
      </c>
      <c r="K2696" t="s">
        <v>11750</v>
      </c>
      <c r="L2696" t="s">
        <v>11769</v>
      </c>
      <c r="M2696" t="s">
        <v>981</v>
      </c>
      <c r="N2696" t="s">
        <v>556</v>
      </c>
      <c r="O2696" t="s">
        <v>37</v>
      </c>
      <c r="P2696" t="s">
        <v>11769</v>
      </c>
      <c r="Q2696" t="s">
        <v>38</v>
      </c>
      <c r="R2696" t="s">
        <v>53</v>
      </c>
      <c r="S2696" t="s">
        <v>11752</v>
      </c>
      <c r="T2696" t="s">
        <v>11770</v>
      </c>
      <c r="U2696" t="s">
        <v>11754</v>
      </c>
      <c r="V2696" t="s">
        <v>11754</v>
      </c>
      <c r="W2696" t="s">
        <v>37</v>
      </c>
      <c r="X2696" t="s">
        <v>37</v>
      </c>
      <c r="Y2696" t="s">
        <v>37</v>
      </c>
      <c r="Z2696" t="s">
        <v>11771</v>
      </c>
      <c r="AA2696" t="s">
        <v>44</v>
      </c>
      <c r="AB2696" t="s">
        <v>44</v>
      </c>
      <c r="AC2696" t="s">
        <v>45</v>
      </c>
      <c r="AD2696" t="s">
        <v>190</v>
      </c>
      <c r="AE2696" t="s">
        <v>11756</v>
      </c>
      <c r="AF2696" t="s">
        <v>48</v>
      </c>
      <c r="AG2696">
        <v>618306</v>
      </c>
      <c r="AH2696">
        <v>1</v>
      </c>
      <c r="AI2696">
        <v>1</v>
      </c>
    </row>
    <row r="2697" spans="1:35" ht="16.850000000000001" customHeight="1">
      <c r="A2697" s="65" t="str">
        <f>IF(L2697="","",IF(COUNTIF(Wip!K:K,L2697)=0,IF(W2697="","KGB","KBB"),IF(AND(_xlfn.IFNA(VLOOKUP(L2697,Wip!K:M,3,0),"")="Y",Q2697="MTCAPPLYCONF"),"On Hold",IF(W2697="","KGB","KBB"))))</f>
        <v>KGB</v>
      </c>
      <c r="B2697" s="65" t="str">
        <f>IF(A2697="on hold", "on hold",
 IF(A2697="KGB", "Standard Shipment",
  IF(IFERROR(IFERROR(VLOOKUP(L2697, List!D:J, 7, 0), VLOOKUP(L2697&amp;"", List!D:J, 7, 0)), 0)=0,
   IF(IFERROR(IFERROR(VLOOKUP(L2697, 'CND List'!$A:$C, 3, 0), VLOOKUP(L2697&amp;"", 'CND List'!$A:$C, 3, 0)), 0)=0,
    IF(A2697="KBB", "-", ""),
    IFERROR(VLOOKUP(L2697, 'CND List'!$A:$C, 3, 0), VLOOKUP(L2697&amp;"", 'CND List'!$A:$C, 3, 0))
   ),
   IFERROR(VLOOKUP(L2697, List!D:J, 7, 0), VLOOKUP(L2697&amp;"", List!D:J, 7, 0))
  )
 )
)</f>
        <v>Standard Shipment</v>
      </c>
      <c r="C2697" s="66" t="str">
        <f t="shared" si="43"/>
        <v>Standard Shipment</v>
      </c>
      <c r="D2697" s="67" t="str">
        <f ca="1">IF(C2697="Local Scrap","Closed",IFERROR(IF(A2697="kgb","Closed",IF(MID(C2697,5,1)="Q","Closed",LOOKUP(TODAY()-W2697, {0,31,91,181,366}, {"0-30天","31-90天","91-180天","181-365天","365天以上"}))), LOOKUP(TODAY()-Z2697, {0,31,91,181,366}, {"0-30天","31-90天","91-180天","181-365天","365天以上"})))</f>
        <v>Closed</v>
      </c>
      <c r="E2697" s="67" t="str" cm="1">
        <f t="array" ref="E2697">IF(A2697&lt;&gt;"kbb", "", IF(IFERROR(VALUE(V2697), 0)=MAX(INDEX(($A$2:$A$4929="kbb")*($L$2:$L$4929=L2697)*IFERROR(VALUE($V$2:$V$4929), 0), 0)), "最新", "歷史重複"))</f>
        <v/>
      </c>
      <c r="F2697" t="s">
        <v>11772</v>
      </c>
      <c r="G2697" t="s">
        <v>29</v>
      </c>
      <c r="H2697" t="s">
        <v>30</v>
      </c>
      <c r="I2697" t="s">
        <v>11688</v>
      </c>
      <c r="J2697" t="s">
        <v>11773</v>
      </c>
      <c r="K2697" t="s">
        <v>11774</v>
      </c>
      <c r="L2697" t="s">
        <v>11775</v>
      </c>
      <c r="M2697" t="s">
        <v>981</v>
      </c>
      <c r="N2697" t="s">
        <v>556</v>
      </c>
      <c r="O2697" t="s">
        <v>37</v>
      </c>
      <c r="P2697" t="s">
        <v>11775</v>
      </c>
      <c r="Q2697" t="s">
        <v>38</v>
      </c>
      <c r="R2697" t="s">
        <v>53</v>
      </c>
      <c r="S2697" t="s">
        <v>11776</v>
      </c>
      <c r="T2697" t="s">
        <v>11777</v>
      </c>
      <c r="U2697" t="s">
        <v>11754</v>
      </c>
      <c r="V2697" t="s">
        <v>11754</v>
      </c>
      <c r="W2697" t="s">
        <v>37</v>
      </c>
      <c r="X2697" t="s">
        <v>37</v>
      </c>
      <c r="Y2697" t="s">
        <v>37</v>
      </c>
      <c r="Z2697" t="s">
        <v>11778</v>
      </c>
      <c r="AA2697" t="s">
        <v>44</v>
      </c>
      <c r="AB2697" t="s">
        <v>44</v>
      </c>
      <c r="AC2697" t="s">
        <v>45</v>
      </c>
      <c r="AD2697" t="s">
        <v>190</v>
      </c>
      <c r="AE2697" t="s">
        <v>11756</v>
      </c>
      <c r="AF2697" t="s">
        <v>48</v>
      </c>
      <c r="AG2697">
        <v>618306</v>
      </c>
      <c r="AH2697">
        <v>1</v>
      </c>
      <c r="AI2697">
        <v>1</v>
      </c>
    </row>
    <row r="2698" spans="1:35" ht="16.850000000000001" customHeight="1">
      <c r="A2698" s="65" t="str">
        <f>IF(L2698="","",IF(COUNTIF(Wip!K:K,L2698)=0,IF(W2698="","KGB","KBB"),IF(AND(_xlfn.IFNA(VLOOKUP(L2698,Wip!K:M,3,0),"")="Y",Q2698="MTCAPPLYCONF"),"On Hold",IF(W2698="","KGB","KBB"))))</f>
        <v>KGB</v>
      </c>
      <c r="B2698" s="65" t="str">
        <f>IF(A2698="on hold", "on hold",
 IF(A2698="KGB", "Standard Shipment",
  IF(IFERROR(IFERROR(VLOOKUP(L2698, List!D:J, 7, 0), VLOOKUP(L2698&amp;"", List!D:J, 7, 0)), 0)=0,
   IF(IFERROR(IFERROR(VLOOKUP(L2698, 'CND List'!$A:$C, 3, 0), VLOOKUP(L2698&amp;"", 'CND List'!$A:$C, 3, 0)), 0)=0,
    IF(A2698="KBB", "-", ""),
    IFERROR(VLOOKUP(L2698, 'CND List'!$A:$C, 3, 0), VLOOKUP(L2698&amp;"", 'CND List'!$A:$C, 3, 0))
   ),
   IFERROR(VLOOKUP(L2698, List!D:J, 7, 0), VLOOKUP(L2698&amp;"", List!D:J, 7, 0))
  )
 )
)</f>
        <v>Standard Shipment</v>
      </c>
      <c r="C2698" s="66" t="str">
        <f t="shared" si="43"/>
        <v>Standard Shipment</v>
      </c>
      <c r="D2698" s="67" t="str">
        <f ca="1">IF(C2698="Local Scrap","Closed",IFERROR(IF(A2698="kgb","Closed",IF(MID(C2698,5,1)="Q","Closed",LOOKUP(TODAY()-W2698, {0,31,91,181,366}, {"0-30天","31-90天","91-180天","181-365天","365天以上"}))), LOOKUP(TODAY()-Z2698, {0,31,91,181,366}, {"0-30天","31-90天","91-180天","181-365天","365天以上"})))</f>
        <v>Closed</v>
      </c>
      <c r="E2698" s="67" t="str" cm="1">
        <f t="array" ref="E2698">IF(A2698&lt;&gt;"kbb", "", IF(IFERROR(VALUE(V2698), 0)=MAX(INDEX(($A$2:$A$4929="kbb")*($L$2:$L$4929=L2698)*IFERROR(VALUE($V$2:$V$4929), 0), 0)), "最新", "歷史重複"))</f>
        <v/>
      </c>
      <c r="F2698" t="s">
        <v>11779</v>
      </c>
      <c r="G2698" t="s">
        <v>29</v>
      </c>
      <c r="H2698" t="s">
        <v>30</v>
      </c>
      <c r="I2698" t="s">
        <v>11688</v>
      </c>
      <c r="J2698" t="s">
        <v>11780</v>
      </c>
      <c r="K2698" t="s">
        <v>11781</v>
      </c>
      <c r="L2698" t="s">
        <v>11782</v>
      </c>
      <c r="M2698" t="s">
        <v>205</v>
      </c>
      <c r="N2698" t="s">
        <v>206</v>
      </c>
      <c r="O2698" t="s">
        <v>37</v>
      </c>
      <c r="P2698" t="s">
        <v>11782</v>
      </c>
      <c r="Q2698" t="s">
        <v>38</v>
      </c>
      <c r="R2698" t="s">
        <v>743</v>
      </c>
      <c r="S2698" t="s">
        <v>11783</v>
      </c>
      <c r="T2698" t="s">
        <v>11784</v>
      </c>
      <c r="U2698" t="s">
        <v>11785</v>
      </c>
      <c r="V2698" t="s">
        <v>11785</v>
      </c>
      <c r="W2698" t="s">
        <v>37</v>
      </c>
      <c r="X2698" t="s">
        <v>37</v>
      </c>
      <c r="Y2698" t="s">
        <v>37</v>
      </c>
      <c r="Z2698" t="s">
        <v>11786</v>
      </c>
      <c r="AA2698" t="s">
        <v>44</v>
      </c>
      <c r="AB2698" t="s">
        <v>44</v>
      </c>
      <c r="AC2698" t="s">
        <v>45</v>
      </c>
      <c r="AD2698" t="s">
        <v>190</v>
      </c>
      <c r="AE2698" t="s">
        <v>11787</v>
      </c>
      <c r="AF2698" t="s">
        <v>48</v>
      </c>
      <c r="AG2698">
        <v>618510</v>
      </c>
      <c r="AH2698">
        <v>1</v>
      </c>
      <c r="AI2698">
        <v>1</v>
      </c>
    </row>
    <row r="2699" spans="1:35" ht="16.850000000000001" customHeight="1">
      <c r="A2699" s="65" t="str">
        <f>IF(L2699="","",IF(COUNTIF(Wip!K:K,L2699)=0,IF(W2699="","KGB","KBB"),IF(AND(_xlfn.IFNA(VLOOKUP(L2699,Wip!K:M,3,0),"")="Y",Q2699="MTCAPPLYCONF"),"On Hold",IF(W2699="","KGB","KBB"))))</f>
        <v>KGB</v>
      </c>
      <c r="B2699" s="65" t="str">
        <f>IF(A2699="on hold", "on hold",
 IF(A2699="KGB", "Standard Shipment",
  IF(IFERROR(IFERROR(VLOOKUP(L2699, List!D:J, 7, 0), VLOOKUP(L2699&amp;"", List!D:J, 7, 0)), 0)=0,
   IF(IFERROR(IFERROR(VLOOKUP(L2699, 'CND List'!$A:$C, 3, 0), VLOOKUP(L2699&amp;"", 'CND List'!$A:$C, 3, 0)), 0)=0,
    IF(A2699="KBB", "-", ""),
    IFERROR(VLOOKUP(L2699, 'CND List'!$A:$C, 3, 0), VLOOKUP(L2699&amp;"", 'CND List'!$A:$C, 3, 0))
   ),
   IFERROR(VLOOKUP(L2699, List!D:J, 7, 0), VLOOKUP(L2699&amp;"", List!D:J, 7, 0))
  )
 )
)</f>
        <v>Standard Shipment</v>
      </c>
      <c r="C2699" s="66" t="str">
        <f t="shared" si="43"/>
        <v>Standard Shipment</v>
      </c>
      <c r="D2699" s="67" t="str">
        <f ca="1">IF(C2699="Local Scrap","Closed",IFERROR(IF(A2699="kgb","Closed",IF(MID(C2699,5,1)="Q","Closed",LOOKUP(TODAY()-W2699, {0,31,91,181,366}, {"0-30天","31-90天","91-180天","181-365天","365天以上"}))), LOOKUP(TODAY()-Z2699, {0,31,91,181,366}, {"0-30天","31-90天","91-180天","181-365天","365天以上"})))</f>
        <v>Closed</v>
      </c>
      <c r="E2699" s="67" t="str" cm="1">
        <f t="array" ref="E2699">IF(A2699&lt;&gt;"kbb", "", IF(IFERROR(VALUE(V2699), 0)=MAX(INDEX(($A$2:$A$4929="kbb")*($L$2:$L$4929=L2699)*IFERROR(VALUE($V$2:$V$4929), 0), 0)), "最新", "歷史重複"))</f>
        <v/>
      </c>
      <c r="F2699" t="s">
        <v>11779</v>
      </c>
      <c r="G2699" t="s">
        <v>29</v>
      </c>
      <c r="H2699" t="s">
        <v>30</v>
      </c>
      <c r="I2699" t="s">
        <v>11688</v>
      </c>
      <c r="J2699" t="s">
        <v>11780</v>
      </c>
      <c r="K2699" t="s">
        <v>11781</v>
      </c>
      <c r="L2699" t="s">
        <v>11788</v>
      </c>
      <c r="M2699" t="s">
        <v>555</v>
      </c>
      <c r="N2699" t="s">
        <v>556</v>
      </c>
      <c r="O2699" t="s">
        <v>37</v>
      </c>
      <c r="P2699" t="s">
        <v>11788</v>
      </c>
      <c r="Q2699" t="s">
        <v>38</v>
      </c>
      <c r="R2699" t="s">
        <v>743</v>
      </c>
      <c r="S2699" t="s">
        <v>11789</v>
      </c>
      <c r="T2699" t="s">
        <v>11790</v>
      </c>
      <c r="U2699" t="s">
        <v>11791</v>
      </c>
      <c r="V2699" t="s">
        <v>11791</v>
      </c>
      <c r="W2699" t="s">
        <v>37</v>
      </c>
      <c r="X2699" t="s">
        <v>37</v>
      </c>
      <c r="Y2699" t="s">
        <v>37</v>
      </c>
      <c r="Z2699" t="s">
        <v>11792</v>
      </c>
      <c r="AA2699" t="s">
        <v>44</v>
      </c>
      <c r="AB2699" t="s">
        <v>44</v>
      </c>
      <c r="AC2699" t="s">
        <v>45</v>
      </c>
      <c r="AD2699" t="s">
        <v>190</v>
      </c>
      <c r="AE2699" t="s">
        <v>11793</v>
      </c>
      <c r="AF2699" t="s">
        <v>48</v>
      </c>
      <c r="AG2699">
        <v>619262</v>
      </c>
      <c r="AH2699">
        <v>1</v>
      </c>
      <c r="AI2699">
        <v>1</v>
      </c>
    </row>
    <row r="2700" spans="1:35" ht="16.850000000000001" customHeight="1">
      <c r="A2700" s="65" t="str">
        <f>IF(L2700="","",IF(COUNTIF(Wip!K:K,L2700)=0,IF(W2700="","KGB","KBB"),IF(AND(_xlfn.IFNA(VLOOKUP(L2700,Wip!K:M,3,0),"")="Y",Q2700="MTCAPPLYCONF"),"On Hold",IF(W2700="","KGB","KBB"))))</f>
        <v>KGB</v>
      </c>
      <c r="B2700" s="65" t="str">
        <f>IF(A2700="on hold", "on hold",
 IF(A2700="KGB", "Standard Shipment",
  IF(IFERROR(IFERROR(VLOOKUP(L2700, List!D:J, 7, 0), VLOOKUP(L2700&amp;"", List!D:J, 7, 0)), 0)=0,
   IF(IFERROR(IFERROR(VLOOKUP(L2700, 'CND List'!$A:$C, 3, 0), VLOOKUP(L2700&amp;"", 'CND List'!$A:$C, 3, 0)), 0)=0,
    IF(A2700="KBB", "-", ""),
    IFERROR(VLOOKUP(L2700, 'CND List'!$A:$C, 3, 0), VLOOKUP(L2700&amp;"", 'CND List'!$A:$C, 3, 0))
   ),
   IFERROR(VLOOKUP(L2700, List!D:J, 7, 0), VLOOKUP(L2700&amp;"", List!D:J, 7, 0))
  )
 )
)</f>
        <v>Standard Shipment</v>
      </c>
      <c r="C2700" s="66" t="str">
        <f t="shared" si="43"/>
        <v>Standard Shipment</v>
      </c>
      <c r="D2700" s="67" t="str">
        <f ca="1">IF(C2700="Local Scrap","Closed",IFERROR(IF(A2700="kgb","Closed",IF(MID(C2700,5,1)="Q","Closed",LOOKUP(TODAY()-W2700, {0,31,91,181,366}, {"0-30天","31-90天","91-180天","181-365天","365天以上"}))), LOOKUP(TODAY()-Z2700, {0,31,91,181,366}, {"0-30天","31-90天","91-180天","181-365天","365天以上"})))</f>
        <v>Closed</v>
      </c>
      <c r="E2700" s="67" t="str" cm="1">
        <f t="array" ref="E2700">IF(A2700&lt;&gt;"kbb", "", IF(IFERROR(VALUE(V2700), 0)=MAX(INDEX(($A$2:$A$4929="kbb")*($L$2:$L$4929=L2700)*IFERROR(VALUE($V$2:$V$4929), 0), 0)), "最新", "歷史重複"))</f>
        <v/>
      </c>
      <c r="F2700" t="s">
        <v>11779</v>
      </c>
      <c r="G2700" t="s">
        <v>29</v>
      </c>
      <c r="H2700" t="s">
        <v>30</v>
      </c>
      <c r="I2700" t="s">
        <v>11688</v>
      </c>
      <c r="J2700" t="s">
        <v>11780</v>
      </c>
      <c r="K2700" t="s">
        <v>11781</v>
      </c>
      <c r="L2700" t="s">
        <v>11794</v>
      </c>
      <c r="M2700" t="s">
        <v>555</v>
      </c>
      <c r="N2700" t="s">
        <v>556</v>
      </c>
      <c r="O2700" t="s">
        <v>37</v>
      </c>
      <c r="P2700" t="s">
        <v>11794</v>
      </c>
      <c r="Q2700" t="s">
        <v>38</v>
      </c>
      <c r="R2700" t="s">
        <v>743</v>
      </c>
      <c r="S2700" t="s">
        <v>11789</v>
      </c>
      <c r="T2700" t="s">
        <v>11795</v>
      </c>
      <c r="U2700" t="s">
        <v>11785</v>
      </c>
      <c r="V2700" t="s">
        <v>11785</v>
      </c>
      <c r="W2700" t="s">
        <v>37</v>
      </c>
      <c r="X2700" t="s">
        <v>37</v>
      </c>
      <c r="Y2700" t="s">
        <v>37</v>
      </c>
      <c r="Z2700" t="s">
        <v>11796</v>
      </c>
      <c r="AA2700" t="s">
        <v>44</v>
      </c>
      <c r="AB2700" t="s">
        <v>44</v>
      </c>
      <c r="AC2700" t="s">
        <v>45</v>
      </c>
      <c r="AD2700" t="s">
        <v>190</v>
      </c>
      <c r="AE2700" t="s">
        <v>11787</v>
      </c>
      <c r="AF2700" t="s">
        <v>48</v>
      </c>
      <c r="AG2700">
        <v>618510</v>
      </c>
      <c r="AH2700">
        <v>1</v>
      </c>
      <c r="AI2700">
        <v>1</v>
      </c>
    </row>
    <row r="2701" spans="1:35" ht="16.850000000000001" customHeight="1">
      <c r="A2701" s="65" t="str">
        <f>IF(L2701="","",IF(COUNTIF(Wip!K:K,L2701)=0,IF(W2701="","KGB","KBB"),IF(AND(_xlfn.IFNA(VLOOKUP(L2701,Wip!K:M,3,0),"")="Y",Q2701="MTCAPPLYCONF"),"On Hold",IF(W2701="","KGB","KBB"))))</f>
        <v>KGB</v>
      </c>
      <c r="B2701" s="65" t="str">
        <f>IF(A2701="on hold", "on hold",
 IF(A2701="KGB", "Standard Shipment",
  IF(IFERROR(IFERROR(VLOOKUP(L2701, List!D:J, 7, 0), VLOOKUP(L2701&amp;"", List!D:J, 7, 0)), 0)=0,
   IF(IFERROR(IFERROR(VLOOKUP(L2701, 'CND List'!$A:$C, 3, 0), VLOOKUP(L2701&amp;"", 'CND List'!$A:$C, 3, 0)), 0)=0,
    IF(A2701="KBB", "-", ""),
    IFERROR(VLOOKUP(L2701, 'CND List'!$A:$C, 3, 0), VLOOKUP(L2701&amp;"", 'CND List'!$A:$C, 3, 0))
   ),
   IFERROR(VLOOKUP(L2701, List!D:J, 7, 0), VLOOKUP(L2701&amp;"", List!D:J, 7, 0))
  )
 )
)</f>
        <v>Standard Shipment</v>
      </c>
      <c r="C2701" s="66" t="str">
        <f t="shared" si="43"/>
        <v>Standard Shipment</v>
      </c>
      <c r="D2701" s="67" t="str">
        <f ca="1">IF(C2701="Local Scrap","Closed",IFERROR(IF(A2701="kgb","Closed",IF(MID(C2701,5,1)="Q","Closed",LOOKUP(TODAY()-W2701, {0,31,91,181,366}, {"0-30天","31-90天","91-180天","181-365天","365天以上"}))), LOOKUP(TODAY()-Z2701, {0,31,91,181,366}, {"0-30天","31-90天","91-180天","181-365天","365天以上"})))</f>
        <v>Closed</v>
      </c>
      <c r="E2701" s="67" t="str" cm="1">
        <f t="array" ref="E2701">IF(A2701&lt;&gt;"kbb", "", IF(IFERROR(VALUE(V2701), 0)=MAX(INDEX(($A$2:$A$4929="kbb")*($L$2:$L$4929=L2701)*IFERROR(VALUE($V$2:$V$4929), 0), 0)), "最新", "歷史重複"))</f>
        <v/>
      </c>
      <c r="F2701" t="s">
        <v>11779</v>
      </c>
      <c r="G2701" t="s">
        <v>29</v>
      </c>
      <c r="H2701" t="s">
        <v>30</v>
      </c>
      <c r="I2701" t="s">
        <v>11688</v>
      </c>
      <c r="J2701" t="s">
        <v>11780</v>
      </c>
      <c r="K2701" t="s">
        <v>11781</v>
      </c>
      <c r="L2701" t="s">
        <v>11797</v>
      </c>
      <c r="M2701" t="s">
        <v>555</v>
      </c>
      <c r="N2701" t="s">
        <v>556</v>
      </c>
      <c r="O2701" t="s">
        <v>37</v>
      </c>
      <c r="P2701" t="s">
        <v>11797</v>
      </c>
      <c r="Q2701" t="s">
        <v>38</v>
      </c>
      <c r="R2701" t="s">
        <v>743</v>
      </c>
      <c r="S2701" t="s">
        <v>11789</v>
      </c>
      <c r="T2701" t="s">
        <v>11798</v>
      </c>
      <c r="U2701" t="s">
        <v>11785</v>
      </c>
      <c r="V2701" t="s">
        <v>11785</v>
      </c>
      <c r="W2701" t="s">
        <v>37</v>
      </c>
      <c r="X2701" t="s">
        <v>37</v>
      </c>
      <c r="Y2701" t="s">
        <v>37</v>
      </c>
      <c r="Z2701" t="s">
        <v>11799</v>
      </c>
      <c r="AA2701" t="s">
        <v>44</v>
      </c>
      <c r="AB2701" t="s">
        <v>44</v>
      </c>
      <c r="AC2701" t="s">
        <v>45</v>
      </c>
      <c r="AD2701" t="s">
        <v>190</v>
      </c>
      <c r="AE2701" t="s">
        <v>11787</v>
      </c>
      <c r="AF2701" t="s">
        <v>48</v>
      </c>
      <c r="AG2701">
        <v>618510</v>
      </c>
      <c r="AH2701">
        <v>1</v>
      </c>
      <c r="AI2701">
        <v>1</v>
      </c>
    </row>
    <row r="2702" spans="1:35" ht="16.850000000000001" customHeight="1">
      <c r="A2702" s="65" t="str">
        <f>IF(L2702="","",IF(COUNTIF(Wip!K:K,L2702)=0,IF(W2702="","KGB","KBB"),IF(AND(_xlfn.IFNA(VLOOKUP(L2702,Wip!K:M,3,0),"")="Y",Q2702="MTCAPPLYCONF"),"On Hold",IF(W2702="","KGB","KBB"))))</f>
        <v>KGB</v>
      </c>
      <c r="B2702" s="65" t="str">
        <f>IF(A2702="on hold", "on hold",
 IF(A2702="KGB", "Standard Shipment",
  IF(IFERROR(IFERROR(VLOOKUP(L2702, List!D:J, 7, 0), VLOOKUP(L2702&amp;"", List!D:J, 7, 0)), 0)=0,
   IF(IFERROR(IFERROR(VLOOKUP(L2702, 'CND List'!$A:$C, 3, 0), VLOOKUP(L2702&amp;"", 'CND List'!$A:$C, 3, 0)), 0)=0,
    IF(A2702="KBB", "-", ""),
    IFERROR(VLOOKUP(L2702, 'CND List'!$A:$C, 3, 0), VLOOKUP(L2702&amp;"", 'CND List'!$A:$C, 3, 0))
   ),
   IFERROR(VLOOKUP(L2702, List!D:J, 7, 0), VLOOKUP(L2702&amp;"", List!D:J, 7, 0))
  )
 )
)</f>
        <v>Standard Shipment</v>
      </c>
      <c r="C2702" s="66" t="str">
        <f t="shared" si="43"/>
        <v>Standard Shipment</v>
      </c>
      <c r="D2702" s="67" t="str">
        <f ca="1">IF(C2702="Local Scrap","Closed",IFERROR(IF(A2702="kgb","Closed",IF(MID(C2702,5,1)="Q","Closed",LOOKUP(TODAY()-W2702, {0,31,91,181,366}, {"0-30天","31-90天","91-180天","181-365天","365天以上"}))), LOOKUP(TODAY()-Z2702, {0,31,91,181,366}, {"0-30天","31-90天","91-180天","181-365天","365天以上"})))</f>
        <v>Closed</v>
      </c>
      <c r="E2702" s="67" t="str" cm="1">
        <f t="array" ref="E2702">IF(A2702&lt;&gt;"kbb", "", IF(IFERROR(VALUE(V2702), 0)=MAX(INDEX(($A$2:$A$4929="kbb")*($L$2:$L$4929=L2702)*IFERROR(VALUE($V$2:$V$4929), 0), 0)), "最新", "歷史重複"))</f>
        <v/>
      </c>
      <c r="F2702" t="s">
        <v>11779</v>
      </c>
      <c r="G2702" t="s">
        <v>29</v>
      </c>
      <c r="H2702" t="s">
        <v>30</v>
      </c>
      <c r="I2702" t="s">
        <v>11688</v>
      </c>
      <c r="J2702" t="s">
        <v>11780</v>
      </c>
      <c r="K2702" t="s">
        <v>11781</v>
      </c>
      <c r="L2702" t="s">
        <v>11800</v>
      </c>
      <c r="M2702" t="s">
        <v>555</v>
      </c>
      <c r="N2702" t="s">
        <v>556</v>
      </c>
      <c r="O2702" t="s">
        <v>37</v>
      </c>
      <c r="P2702" t="s">
        <v>11800</v>
      </c>
      <c r="Q2702" t="s">
        <v>38</v>
      </c>
      <c r="R2702" t="s">
        <v>743</v>
      </c>
      <c r="S2702" t="s">
        <v>11789</v>
      </c>
      <c r="T2702" t="s">
        <v>11801</v>
      </c>
      <c r="U2702" t="s">
        <v>11791</v>
      </c>
      <c r="V2702" t="s">
        <v>11791</v>
      </c>
      <c r="W2702" t="s">
        <v>37</v>
      </c>
      <c r="X2702" t="s">
        <v>37</v>
      </c>
      <c r="Y2702" t="s">
        <v>37</v>
      </c>
      <c r="Z2702" t="s">
        <v>11802</v>
      </c>
      <c r="AA2702" t="s">
        <v>44</v>
      </c>
      <c r="AB2702" t="s">
        <v>44</v>
      </c>
      <c r="AC2702" t="s">
        <v>45</v>
      </c>
      <c r="AD2702" t="s">
        <v>190</v>
      </c>
      <c r="AE2702" t="s">
        <v>11793</v>
      </c>
      <c r="AF2702" t="s">
        <v>48</v>
      </c>
      <c r="AG2702">
        <v>619262</v>
      </c>
      <c r="AH2702">
        <v>1</v>
      </c>
      <c r="AI2702">
        <v>1</v>
      </c>
    </row>
    <row r="2703" spans="1:35" ht="16.850000000000001" customHeight="1">
      <c r="A2703" s="65" t="str">
        <f>IF(L2703="","",IF(COUNTIF(Wip!K:K,L2703)=0,IF(W2703="","KGB","KBB"),IF(AND(_xlfn.IFNA(VLOOKUP(L2703,Wip!K:M,3,0),"")="Y",Q2703="MTCAPPLYCONF"),"On Hold",IF(W2703="","KGB","KBB"))))</f>
        <v>KBB</v>
      </c>
      <c r="B2703" s="65">
        <f>IF(A2703="on hold", "on hold",
 IF(A2703="KGB", "Standard Shipment",
  IF(IFERROR(IFERROR(VLOOKUP(L2703, List!D:J, 7, 0), VLOOKUP(L2703&amp;"", List!D:J, 7, 0)), 0)=0,
   IF(IFERROR(IFERROR(VLOOKUP(L2703, 'CND List'!$A:$C, 3, 0), VLOOKUP(L2703&amp;"", 'CND List'!$A:$C, 3, 0)), 0)=0,
    IF(A2703="KBB", "-", ""),
    IFERROR(VLOOKUP(L2703, 'CND List'!$A:$C, 3, 0), VLOOKUP(L2703&amp;"", 'CND List'!$A:$C, 3, 0))
   ),
   IFERROR(VLOOKUP(L2703, List!D:J, 7, 0), VLOOKUP(L2703&amp;"", List!D:J, 7, 0))
  )
 )
)</f>
        <v>45644</v>
      </c>
      <c r="C2703" s="66" t="str">
        <f t="shared" si="43"/>
        <v>2024Q4</v>
      </c>
      <c r="D2703" s="67" t="str">
        <f ca="1">IF(C2703="Local Scrap","Closed",IFERROR(IF(A2703="kgb","Closed",IF(MID(C2703,5,1)="Q","Closed",LOOKUP(TODAY()-W2703, {0,31,91,181,366}, {"0-30天","31-90天","91-180天","181-365天","365天以上"}))), LOOKUP(TODAY()-Z2703, {0,31,91,181,366}, {"0-30天","31-90天","91-180天","181-365天","365天以上"})))</f>
        <v>Closed</v>
      </c>
      <c r="E2703" s="67" t="str" cm="1">
        <f t="array" ref="E2703">IF(A2703&lt;&gt;"kbb", "", IF(IFERROR(VALUE(V2703), 0)=MAX(INDEX(($A$2:$A$4929="kbb")*($L$2:$L$4929=L2703)*IFERROR(VALUE($V$2:$V$4929), 0), 0)), "最新", "歷史重複"))</f>
        <v>最新</v>
      </c>
      <c r="F2703" t="s">
        <v>11779</v>
      </c>
      <c r="G2703" t="s">
        <v>29</v>
      </c>
      <c r="H2703" t="s">
        <v>30</v>
      </c>
      <c r="I2703" t="s">
        <v>11688</v>
      </c>
      <c r="J2703" t="s">
        <v>11780</v>
      </c>
      <c r="K2703" t="s">
        <v>11781</v>
      </c>
      <c r="L2703" t="s">
        <v>11803</v>
      </c>
      <c r="M2703" t="s">
        <v>205</v>
      </c>
      <c r="N2703" t="s">
        <v>206</v>
      </c>
      <c r="O2703" t="s">
        <v>37</v>
      </c>
      <c r="P2703" t="s">
        <v>11803</v>
      </c>
      <c r="Q2703" t="s">
        <v>38</v>
      </c>
      <c r="R2703" t="s">
        <v>53</v>
      </c>
      <c r="S2703" t="s">
        <v>11789</v>
      </c>
      <c r="T2703" t="s">
        <v>37</v>
      </c>
      <c r="U2703" t="s">
        <v>37</v>
      </c>
      <c r="V2703" t="s">
        <v>11804</v>
      </c>
      <c r="W2703" t="s">
        <v>692</v>
      </c>
      <c r="X2703" t="s">
        <v>114</v>
      </c>
      <c r="Y2703" t="s">
        <v>693</v>
      </c>
      <c r="Z2703" t="s">
        <v>11805</v>
      </c>
      <c r="AA2703" t="s">
        <v>44</v>
      </c>
      <c r="AB2703" t="s">
        <v>44</v>
      </c>
      <c r="AC2703" t="s">
        <v>117</v>
      </c>
      <c r="AD2703" t="s">
        <v>190</v>
      </c>
      <c r="AE2703" t="s">
        <v>37</v>
      </c>
      <c r="AF2703" t="s">
        <v>37</v>
      </c>
      <c r="AG2703" t="s">
        <v>37</v>
      </c>
      <c r="AH2703" t="s">
        <v>37</v>
      </c>
      <c r="AI2703" t="s">
        <v>37</v>
      </c>
    </row>
    <row r="2704" spans="1:35" ht="16.850000000000001" customHeight="1">
      <c r="A2704" s="65" t="str">
        <f>IF(L2704="","",IF(COUNTIF(Wip!K:K,L2704)=0,IF(W2704="","KGB","KBB"),IF(AND(_xlfn.IFNA(VLOOKUP(L2704,Wip!K:M,3,0),"")="Y",Q2704="MTCAPPLYCONF"),"On Hold",IF(W2704="","KGB","KBB"))))</f>
        <v>KBB</v>
      </c>
      <c r="B2704" s="65" t="str">
        <f>IF(A2704="on hold", "on hold",
 IF(A2704="KGB", "Standard Shipment",
  IF(IFERROR(IFERROR(VLOOKUP(L2704, List!D:J, 7, 0), VLOOKUP(L2704&amp;"", List!D:J, 7, 0)), 0)=0,
   IF(IFERROR(IFERROR(VLOOKUP(L2704, 'CND List'!$A:$C, 3, 0), VLOOKUP(L2704&amp;"", 'CND List'!$A:$C, 3, 0)), 0)=0,
    IF(A2704="KBB", "-", ""),
    IFERROR(VLOOKUP(L2704, 'CND List'!$A:$C, 3, 0), VLOOKUP(L2704&amp;"", 'CND List'!$A:$C, 3, 0))
   ),
   IFERROR(VLOOKUP(L2704, List!D:J, 7, 0), VLOOKUP(L2704&amp;"", List!D:J, 7, 0))
  )
 )
)</f>
        <v>Local Scrap</v>
      </c>
      <c r="C2704" s="66" t="str">
        <f t="shared" si="43"/>
        <v>Local Scrap</v>
      </c>
      <c r="D2704" s="67" t="str">
        <f ca="1">IF(C2704="Local Scrap","Closed",IFERROR(IF(A2704="kgb","Closed",IF(MID(C2704,5,1)="Q","Closed",LOOKUP(TODAY()-W2704, {0,31,91,181,366}, {"0-30天","31-90天","91-180天","181-365天","365天以上"}))), LOOKUP(TODAY()-Z2704, {0,31,91,181,366}, {"0-30天","31-90天","91-180天","181-365天","365天以上"})))</f>
        <v>Closed</v>
      </c>
      <c r="E2704" s="67" t="str" cm="1">
        <f t="array" ref="E2704">IF(A2704&lt;&gt;"kbb", "", IF(IFERROR(VALUE(V2704), 0)=MAX(INDEX(($A$2:$A$4929="kbb")*($L$2:$L$4929=L2704)*IFERROR(VALUE($V$2:$V$4929), 0), 0)), "最新", "歷史重複"))</f>
        <v>最新</v>
      </c>
      <c r="F2704" t="s">
        <v>11779</v>
      </c>
      <c r="G2704" t="s">
        <v>29</v>
      </c>
      <c r="H2704" t="s">
        <v>30</v>
      </c>
      <c r="I2704" t="s">
        <v>11688</v>
      </c>
      <c r="J2704" t="s">
        <v>11780</v>
      </c>
      <c r="K2704" t="s">
        <v>11781</v>
      </c>
      <c r="L2704" t="s">
        <v>11806</v>
      </c>
      <c r="M2704" t="s">
        <v>981</v>
      </c>
      <c r="N2704" t="s">
        <v>556</v>
      </c>
      <c r="O2704" t="s">
        <v>37</v>
      </c>
      <c r="P2704" t="s">
        <v>11806</v>
      </c>
      <c r="Q2704" t="s">
        <v>38</v>
      </c>
      <c r="R2704" t="s">
        <v>53</v>
      </c>
      <c r="S2704" t="s">
        <v>11789</v>
      </c>
      <c r="T2704" t="s">
        <v>37</v>
      </c>
      <c r="U2704" t="s">
        <v>37</v>
      </c>
      <c r="V2704" t="s">
        <v>11807</v>
      </c>
      <c r="W2704" t="s">
        <v>517</v>
      </c>
      <c r="X2704" t="s">
        <v>114</v>
      </c>
      <c r="Y2704" t="s">
        <v>816</v>
      </c>
      <c r="Z2704" t="s">
        <v>11808</v>
      </c>
      <c r="AA2704" t="s">
        <v>44</v>
      </c>
      <c r="AB2704" t="s">
        <v>44</v>
      </c>
      <c r="AC2704" t="s">
        <v>117</v>
      </c>
      <c r="AD2704" t="s">
        <v>190</v>
      </c>
      <c r="AE2704" t="s">
        <v>37</v>
      </c>
      <c r="AF2704" t="s">
        <v>37</v>
      </c>
      <c r="AG2704" t="s">
        <v>37</v>
      </c>
      <c r="AH2704" t="s">
        <v>37</v>
      </c>
      <c r="AI2704" t="s">
        <v>37</v>
      </c>
    </row>
    <row r="2705" spans="1:35" ht="16.850000000000001" customHeight="1">
      <c r="A2705" s="65" t="str">
        <f>IF(L2705="","",IF(COUNTIF(Wip!K:K,L2705)=0,IF(W2705="","KGB","KBB"),IF(AND(_xlfn.IFNA(VLOOKUP(L2705,Wip!K:M,3,0),"")="Y",Q2705="MTCAPPLYCONF"),"On Hold",IF(W2705="","KGB","KBB"))))</f>
        <v>KBB</v>
      </c>
      <c r="B2705" s="65">
        <f>IF(A2705="on hold", "on hold",
 IF(A2705="KGB", "Standard Shipment",
  IF(IFERROR(IFERROR(VLOOKUP(L2705, List!D:J, 7, 0), VLOOKUP(L2705&amp;"", List!D:J, 7, 0)), 0)=0,
   IF(IFERROR(IFERROR(VLOOKUP(L2705, 'CND List'!$A:$C, 3, 0), VLOOKUP(L2705&amp;"", 'CND List'!$A:$C, 3, 0)), 0)=0,
    IF(A2705="KBB", "-", ""),
    IFERROR(VLOOKUP(L2705, 'CND List'!$A:$C, 3, 0), VLOOKUP(L2705&amp;"", 'CND List'!$A:$C, 3, 0))
   ),
   IFERROR(VLOOKUP(L2705, List!D:J, 7, 0), VLOOKUP(L2705&amp;"", List!D:J, 7, 0))
  )
 )
)</f>
        <v>45644</v>
      </c>
      <c r="C2705" s="66" t="str">
        <f t="shared" si="43"/>
        <v>2024Q4</v>
      </c>
      <c r="D2705" s="67" t="str">
        <f ca="1">IF(C2705="Local Scrap","Closed",IFERROR(IF(A2705="kgb","Closed",IF(MID(C2705,5,1)="Q","Closed",LOOKUP(TODAY()-W2705, {0,31,91,181,366}, {"0-30天","31-90天","91-180天","181-365天","365天以上"}))), LOOKUP(TODAY()-Z2705, {0,31,91,181,366}, {"0-30天","31-90天","91-180天","181-365天","365天以上"})))</f>
        <v>Closed</v>
      </c>
      <c r="E2705" s="67" t="str" cm="1">
        <f t="array" ref="E2705">IF(A2705&lt;&gt;"kbb", "", IF(IFERROR(VALUE(V2705), 0)=MAX(INDEX(($A$2:$A$4929="kbb")*($L$2:$L$4929=L2705)*IFERROR(VALUE($V$2:$V$4929), 0), 0)), "最新", "歷史重複"))</f>
        <v>最新</v>
      </c>
      <c r="F2705" t="s">
        <v>11779</v>
      </c>
      <c r="G2705" t="s">
        <v>29</v>
      </c>
      <c r="H2705" t="s">
        <v>30</v>
      </c>
      <c r="I2705" t="s">
        <v>11688</v>
      </c>
      <c r="J2705" t="s">
        <v>11780</v>
      </c>
      <c r="K2705" t="s">
        <v>11781</v>
      </c>
      <c r="L2705" t="s">
        <v>11809</v>
      </c>
      <c r="M2705" t="s">
        <v>205</v>
      </c>
      <c r="N2705" t="s">
        <v>206</v>
      </c>
      <c r="O2705" t="s">
        <v>37</v>
      </c>
      <c r="P2705" t="s">
        <v>11809</v>
      </c>
      <c r="Q2705" t="s">
        <v>38</v>
      </c>
      <c r="R2705" t="s">
        <v>53</v>
      </c>
      <c r="S2705" t="s">
        <v>11789</v>
      </c>
      <c r="T2705" t="s">
        <v>37</v>
      </c>
      <c r="U2705" t="s">
        <v>37</v>
      </c>
      <c r="V2705" t="s">
        <v>11810</v>
      </c>
      <c r="W2705" t="s">
        <v>692</v>
      </c>
      <c r="X2705" t="s">
        <v>114</v>
      </c>
      <c r="Y2705" t="s">
        <v>693</v>
      </c>
      <c r="Z2705" t="s">
        <v>11811</v>
      </c>
      <c r="AA2705" t="s">
        <v>44</v>
      </c>
      <c r="AB2705" t="s">
        <v>44</v>
      </c>
      <c r="AC2705" t="s">
        <v>117</v>
      </c>
      <c r="AD2705" t="s">
        <v>190</v>
      </c>
      <c r="AE2705" t="s">
        <v>37</v>
      </c>
      <c r="AF2705" t="s">
        <v>37</v>
      </c>
      <c r="AG2705" t="s">
        <v>37</v>
      </c>
      <c r="AH2705" t="s">
        <v>37</v>
      </c>
      <c r="AI2705" t="s">
        <v>37</v>
      </c>
    </row>
    <row r="2706" spans="1:35" ht="16.850000000000001" customHeight="1">
      <c r="A2706" s="65" t="str">
        <f>IF(L2706="","",IF(COUNTIF(Wip!K:K,L2706)=0,IF(W2706="","KGB","KBB"),IF(AND(_xlfn.IFNA(VLOOKUP(L2706,Wip!K:M,3,0),"")="Y",Q2706="MTCAPPLYCONF"),"On Hold",IF(W2706="","KGB","KBB"))))</f>
        <v>KGB</v>
      </c>
      <c r="B2706" s="65" t="str">
        <f>IF(A2706="on hold", "on hold",
 IF(A2706="KGB", "Standard Shipment",
  IF(IFERROR(IFERROR(VLOOKUP(L2706, List!D:J, 7, 0), VLOOKUP(L2706&amp;"", List!D:J, 7, 0)), 0)=0,
   IF(IFERROR(IFERROR(VLOOKUP(L2706, 'CND List'!$A:$C, 3, 0), VLOOKUP(L2706&amp;"", 'CND List'!$A:$C, 3, 0)), 0)=0,
    IF(A2706="KBB", "-", ""),
    IFERROR(VLOOKUP(L2706, 'CND List'!$A:$C, 3, 0), VLOOKUP(L2706&amp;"", 'CND List'!$A:$C, 3, 0))
   ),
   IFERROR(VLOOKUP(L2706, List!D:J, 7, 0), VLOOKUP(L2706&amp;"", List!D:J, 7, 0))
  )
 )
)</f>
        <v>Standard Shipment</v>
      </c>
      <c r="C2706" s="66" t="str">
        <f t="shared" si="43"/>
        <v>Standard Shipment</v>
      </c>
      <c r="D2706" s="67" t="str">
        <f ca="1">IF(C2706="Local Scrap","Closed",IFERROR(IF(A2706="kgb","Closed",IF(MID(C2706,5,1)="Q","Closed",LOOKUP(TODAY()-W2706, {0,31,91,181,366}, {"0-30天","31-90天","91-180天","181-365天","365天以上"}))), LOOKUP(TODAY()-Z2706, {0,31,91,181,366}, {"0-30天","31-90天","91-180天","181-365天","365天以上"})))</f>
        <v>Closed</v>
      </c>
      <c r="E2706" s="67" t="str" cm="1">
        <f t="array" ref="E2706">IF(A2706&lt;&gt;"kbb", "", IF(IFERROR(VALUE(V2706), 0)=MAX(INDEX(($A$2:$A$4929="kbb")*($L$2:$L$4929=L2706)*IFERROR(VALUE($V$2:$V$4929), 0), 0)), "最新", "歷史重複"))</f>
        <v/>
      </c>
      <c r="F2706" t="s">
        <v>11779</v>
      </c>
      <c r="G2706" t="s">
        <v>29</v>
      </c>
      <c r="H2706" t="s">
        <v>30</v>
      </c>
      <c r="I2706" t="s">
        <v>11688</v>
      </c>
      <c r="J2706" t="s">
        <v>11780</v>
      </c>
      <c r="K2706" t="s">
        <v>11781</v>
      </c>
      <c r="L2706" t="s">
        <v>11812</v>
      </c>
      <c r="M2706" t="s">
        <v>981</v>
      </c>
      <c r="N2706" t="s">
        <v>556</v>
      </c>
      <c r="O2706" t="s">
        <v>37</v>
      </c>
      <c r="P2706" t="s">
        <v>11812</v>
      </c>
      <c r="Q2706" t="s">
        <v>38</v>
      </c>
      <c r="R2706" t="s">
        <v>743</v>
      </c>
      <c r="S2706" t="s">
        <v>11783</v>
      </c>
      <c r="T2706" t="s">
        <v>11813</v>
      </c>
      <c r="U2706" t="s">
        <v>11785</v>
      </c>
      <c r="V2706" t="s">
        <v>11785</v>
      </c>
      <c r="W2706" t="s">
        <v>37</v>
      </c>
      <c r="X2706" t="s">
        <v>37</v>
      </c>
      <c r="Y2706" t="s">
        <v>37</v>
      </c>
      <c r="Z2706" t="s">
        <v>11814</v>
      </c>
      <c r="AA2706" t="s">
        <v>44</v>
      </c>
      <c r="AB2706" t="s">
        <v>44</v>
      </c>
      <c r="AC2706" t="s">
        <v>45</v>
      </c>
      <c r="AD2706" t="s">
        <v>190</v>
      </c>
      <c r="AE2706" t="s">
        <v>11787</v>
      </c>
      <c r="AF2706" t="s">
        <v>48</v>
      </c>
      <c r="AG2706">
        <v>618510</v>
      </c>
      <c r="AH2706">
        <v>1</v>
      </c>
      <c r="AI2706">
        <v>1</v>
      </c>
    </row>
    <row r="2707" spans="1:35" ht="16.850000000000001" customHeight="1">
      <c r="A2707" s="65" t="str">
        <f>IF(L2707="","",IF(COUNTIF(Wip!K:K,L2707)=0,IF(W2707="","KGB","KBB"),IF(AND(_xlfn.IFNA(VLOOKUP(L2707,Wip!K:M,3,0),"")="Y",Q2707="MTCAPPLYCONF"),"On Hold",IF(W2707="","KGB","KBB"))))</f>
        <v>KGB</v>
      </c>
      <c r="B2707" s="65" t="str">
        <f>IF(A2707="on hold", "on hold",
 IF(A2707="KGB", "Standard Shipment",
  IF(IFERROR(IFERROR(VLOOKUP(L2707, List!D:J, 7, 0), VLOOKUP(L2707&amp;"", List!D:J, 7, 0)), 0)=0,
   IF(IFERROR(IFERROR(VLOOKUP(L2707, 'CND List'!$A:$C, 3, 0), VLOOKUP(L2707&amp;"", 'CND List'!$A:$C, 3, 0)), 0)=0,
    IF(A2707="KBB", "-", ""),
    IFERROR(VLOOKUP(L2707, 'CND List'!$A:$C, 3, 0), VLOOKUP(L2707&amp;"", 'CND List'!$A:$C, 3, 0))
   ),
   IFERROR(VLOOKUP(L2707, List!D:J, 7, 0), VLOOKUP(L2707&amp;"", List!D:J, 7, 0))
  )
 )
)</f>
        <v>Standard Shipment</v>
      </c>
      <c r="C2707" s="66" t="str">
        <f t="shared" si="43"/>
        <v>Standard Shipment</v>
      </c>
      <c r="D2707" s="67" t="str">
        <f ca="1">IF(C2707="Local Scrap","Closed",IFERROR(IF(A2707="kgb","Closed",IF(MID(C2707,5,1)="Q","Closed",LOOKUP(TODAY()-W2707, {0,31,91,181,366}, {"0-30天","31-90天","91-180天","181-365天","365天以上"}))), LOOKUP(TODAY()-Z2707, {0,31,91,181,366}, {"0-30天","31-90天","91-180天","181-365天","365天以上"})))</f>
        <v>Closed</v>
      </c>
      <c r="E2707" s="67" t="str" cm="1">
        <f t="array" ref="E2707">IF(A2707&lt;&gt;"kbb", "", IF(IFERROR(VALUE(V2707), 0)=MAX(INDEX(($A$2:$A$4929="kbb")*($L$2:$L$4929=L2707)*IFERROR(VALUE($V$2:$V$4929), 0), 0)), "最新", "歷史重複"))</f>
        <v/>
      </c>
      <c r="F2707" t="s">
        <v>11815</v>
      </c>
      <c r="G2707" t="s">
        <v>29</v>
      </c>
      <c r="H2707" t="s">
        <v>30</v>
      </c>
      <c r="I2707" t="s">
        <v>11688</v>
      </c>
      <c r="J2707" t="s">
        <v>11816</v>
      </c>
      <c r="K2707" t="s">
        <v>11817</v>
      </c>
      <c r="L2707" t="s">
        <v>11818</v>
      </c>
      <c r="M2707" t="s">
        <v>555</v>
      </c>
      <c r="N2707" t="s">
        <v>556</v>
      </c>
      <c r="O2707" t="s">
        <v>37</v>
      </c>
      <c r="P2707" t="s">
        <v>11818</v>
      </c>
      <c r="Q2707" t="s">
        <v>38</v>
      </c>
      <c r="R2707" t="s">
        <v>53</v>
      </c>
      <c r="S2707" t="s">
        <v>11819</v>
      </c>
      <c r="T2707" t="s">
        <v>11820</v>
      </c>
      <c r="U2707" t="s">
        <v>11821</v>
      </c>
      <c r="V2707" t="s">
        <v>11821</v>
      </c>
      <c r="W2707" t="s">
        <v>37</v>
      </c>
      <c r="X2707" t="s">
        <v>37</v>
      </c>
      <c r="Y2707" t="s">
        <v>37</v>
      </c>
      <c r="Z2707" t="s">
        <v>11822</v>
      </c>
      <c r="AA2707" t="s">
        <v>44</v>
      </c>
      <c r="AB2707" t="s">
        <v>44</v>
      </c>
      <c r="AC2707" t="s">
        <v>45</v>
      </c>
      <c r="AD2707" t="s">
        <v>190</v>
      </c>
      <c r="AE2707" t="s">
        <v>11823</v>
      </c>
      <c r="AF2707" t="s">
        <v>48</v>
      </c>
      <c r="AG2707">
        <v>619263</v>
      </c>
      <c r="AH2707">
        <v>1</v>
      </c>
      <c r="AI2707">
        <v>1</v>
      </c>
    </row>
    <row r="2708" spans="1:35" ht="16.850000000000001" customHeight="1">
      <c r="A2708" s="65" t="str">
        <f>IF(L2708="","",IF(COUNTIF(Wip!K:K,L2708)=0,IF(W2708="","KGB","KBB"),IF(AND(_xlfn.IFNA(VLOOKUP(L2708,Wip!K:M,3,0),"")="Y",Q2708="MTCAPPLYCONF"),"On Hold",IF(W2708="","KGB","KBB"))))</f>
        <v>KGB</v>
      </c>
      <c r="B2708" s="65" t="str">
        <f>IF(A2708="on hold", "on hold",
 IF(A2708="KGB", "Standard Shipment",
  IF(IFERROR(IFERROR(VLOOKUP(L2708, List!D:J, 7, 0), VLOOKUP(L2708&amp;"", List!D:J, 7, 0)), 0)=0,
   IF(IFERROR(IFERROR(VLOOKUP(L2708, 'CND List'!$A:$C, 3, 0), VLOOKUP(L2708&amp;"", 'CND List'!$A:$C, 3, 0)), 0)=0,
    IF(A2708="KBB", "-", ""),
    IFERROR(VLOOKUP(L2708, 'CND List'!$A:$C, 3, 0), VLOOKUP(L2708&amp;"", 'CND List'!$A:$C, 3, 0))
   ),
   IFERROR(VLOOKUP(L2708, List!D:J, 7, 0), VLOOKUP(L2708&amp;"", List!D:J, 7, 0))
  )
 )
)</f>
        <v>Standard Shipment</v>
      </c>
      <c r="C2708" s="66" t="str">
        <f t="shared" si="43"/>
        <v>Standard Shipment</v>
      </c>
      <c r="D2708" s="67" t="str">
        <f ca="1">IF(C2708="Local Scrap","Closed",IFERROR(IF(A2708="kgb","Closed",IF(MID(C2708,5,1)="Q","Closed",LOOKUP(TODAY()-W2708, {0,31,91,181,366}, {"0-30天","31-90天","91-180天","181-365天","365天以上"}))), LOOKUP(TODAY()-Z2708, {0,31,91,181,366}, {"0-30天","31-90天","91-180天","181-365天","365天以上"})))</f>
        <v>Closed</v>
      </c>
      <c r="E2708" s="67" t="str" cm="1">
        <f t="array" ref="E2708">IF(A2708&lt;&gt;"kbb", "", IF(IFERROR(VALUE(V2708), 0)=MAX(INDEX(($A$2:$A$4929="kbb")*($L$2:$L$4929=L2708)*IFERROR(VALUE($V$2:$V$4929), 0), 0)), "最新", "歷史重複"))</f>
        <v/>
      </c>
      <c r="F2708" t="s">
        <v>11815</v>
      </c>
      <c r="G2708" t="s">
        <v>29</v>
      </c>
      <c r="H2708" t="s">
        <v>30</v>
      </c>
      <c r="I2708" t="s">
        <v>11688</v>
      </c>
      <c r="J2708" t="s">
        <v>11816</v>
      </c>
      <c r="K2708" t="s">
        <v>11817</v>
      </c>
      <c r="L2708" t="s">
        <v>11824</v>
      </c>
      <c r="M2708" t="s">
        <v>555</v>
      </c>
      <c r="N2708" t="s">
        <v>556</v>
      </c>
      <c r="O2708" t="s">
        <v>37</v>
      </c>
      <c r="P2708" t="s">
        <v>11824</v>
      </c>
      <c r="Q2708" t="s">
        <v>38</v>
      </c>
      <c r="R2708" t="s">
        <v>53</v>
      </c>
      <c r="S2708" t="s">
        <v>11819</v>
      </c>
      <c r="T2708" t="s">
        <v>11825</v>
      </c>
      <c r="U2708" t="s">
        <v>11821</v>
      </c>
      <c r="V2708" t="s">
        <v>11821</v>
      </c>
      <c r="W2708" t="s">
        <v>37</v>
      </c>
      <c r="X2708" t="s">
        <v>37</v>
      </c>
      <c r="Y2708" t="s">
        <v>37</v>
      </c>
      <c r="Z2708" t="s">
        <v>11826</v>
      </c>
      <c r="AA2708" t="s">
        <v>44</v>
      </c>
      <c r="AB2708" t="s">
        <v>44</v>
      </c>
      <c r="AC2708" t="s">
        <v>45</v>
      </c>
      <c r="AD2708" t="s">
        <v>190</v>
      </c>
      <c r="AE2708" t="s">
        <v>11823</v>
      </c>
      <c r="AF2708" t="s">
        <v>48</v>
      </c>
      <c r="AG2708">
        <v>619263</v>
      </c>
      <c r="AH2708">
        <v>1</v>
      </c>
      <c r="AI2708">
        <v>1</v>
      </c>
    </row>
    <row r="2709" spans="1:35" ht="16.850000000000001" customHeight="1">
      <c r="A2709" s="65" t="str">
        <f>IF(L2709="","",IF(COUNTIF(Wip!K:K,L2709)=0,IF(W2709="","KGB","KBB"),IF(AND(_xlfn.IFNA(VLOOKUP(L2709,Wip!K:M,3,0),"")="Y",Q2709="MTCAPPLYCONF"),"On Hold",IF(W2709="","KGB","KBB"))))</f>
        <v>KGB</v>
      </c>
      <c r="B2709" s="65" t="str">
        <f>IF(A2709="on hold", "on hold",
 IF(A2709="KGB", "Standard Shipment",
  IF(IFERROR(IFERROR(VLOOKUP(L2709, List!D:J, 7, 0), VLOOKUP(L2709&amp;"", List!D:J, 7, 0)), 0)=0,
   IF(IFERROR(IFERROR(VLOOKUP(L2709, 'CND List'!$A:$C, 3, 0), VLOOKUP(L2709&amp;"", 'CND List'!$A:$C, 3, 0)), 0)=0,
    IF(A2709="KBB", "-", ""),
    IFERROR(VLOOKUP(L2709, 'CND List'!$A:$C, 3, 0), VLOOKUP(L2709&amp;"", 'CND List'!$A:$C, 3, 0))
   ),
   IFERROR(VLOOKUP(L2709, List!D:J, 7, 0), VLOOKUP(L2709&amp;"", List!D:J, 7, 0))
  )
 )
)</f>
        <v>Standard Shipment</v>
      </c>
      <c r="C2709" s="66" t="str">
        <f t="shared" si="43"/>
        <v>Standard Shipment</v>
      </c>
      <c r="D2709" s="67" t="str">
        <f ca="1">IF(C2709="Local Scrap","Closed",IFERROR(IF(A2709="kgb","Closed",IF(MID(C2709,5,1)="Q","Closed",LOOKUP(TODAY()-W2709, {0,31,91,181,366}, {"0-30天","31-90天","91-180天","181-365天","365天以上"}))), LOOKUP(TODAY()-Z2709, {0,31,91,181,366}, {"0-30天","31-90天","91-180天","181-365天","365天以上"})))</f>
        <v>Closed</v>
      </c>
      <c r="E2709" s="67" t="str" cm="1">
        <f t="array" ref="E2709">IF(A2709&lt;&gt;"kbb", "", IF(IFERROR(VALUE(V2709), 0)=MAX(INDEX(($A$2:$A$4929="kbb")*($L$2:$L$4929=L2709)*IFERROR(VALUE($V$2:$V$4929), 0), 0)), "最新", "歷史重複"))</f>
        <v/>
      </c>
      <c r="F2709" t="s">
        <v>11815</v>
      </c>
      <c r="G2709" t="s">
        <v>29</v>
      </c>
      <c r="H2709" t="s">
        <v>30</v>
      </c>
      <c r="I2709" t="s">
        <v>11688</v>
      </c>
      <c r="J2709" t="s">
        <v>11816</v>
      </c>
      <c r="K2709" t="s">
        <v>11817</v>
      </c>
      <c r="L2709" t="s">
        <v>11827</v>
      </c>
      <c r="M2709" t="s">
        <v>4046</v>
      </c>
      <c r="N2709" t="s">
        <v>556</v>
      </c>
      <c r="O2709" t="s">
        <v>37</v>
      </c>
      <c r="P2709" t="s">
        <v>11827</v>
      </c>
      <c r="Q2709" t="s">
        <v>38</v>
      </c>
      <c r="R2709" t="s">
        <v>53</v>
      </c>
      <c r="S2709" t="s">
        <v>11819</v>
      </c>
      <c r="T2709" t="s">
        <v>11828</v>
      </c>
      <c r="U2709" t="s">
        <v>11821</v>
      </c>
      <c r="V2709" t="s">
        <v>11821</v>
      </c>
      <c r="W2709" t="s">
        <v>37</v>
      </c>
      <c r="X2709" t="s">
        <v>37</v>
      </c>
      <c r="Y2709" t="s">
        <v>37</v>
      </c>
      <c r="Z2709" t="s">
        <v>11829</v>
      </c>
      <c r="AA2709" t="s">
        <v>44</v>
      </c>
      <c r="AB2709" t="s">
        <v>44</v>
      </c>
      <c r="AC2709" t="s">
        <v>45</v>
      </c>
      <c r="AD2709" t="s">
        <v>190</v>
      </c>
      <c r="AE2709" t="s">
        <v>11823</v>
      </c>
      <c r="AF2709" t="s">
        <v>48</v>
      </c>
      <c r="AG2709">
        <v>619263</v>
      </c>
      <c r="AH2709">
        <v>1</v>
      </c>
      <c r="AI2709">
        <v>1</v>
      </c>
    </row>
    <row r="2710" spans="1:35" ht="16.850000000000001" customHeight="1">
      <c r="A2710" s="65" t="str">
        <f>IF(L2710="","",IF(COUNTIF(Wip!K:K,L2710)=0,IF(W2710="","KGB","KBB"),IF(AND(_xlfn.IFNA(VLOOKUP(L2710,Wip!K:M,3,0),"")="Y",Q2710="MTCAPPLYCONF"),"On Hold",IF(W2710="","KGB","KBB"))))</f>
        <v>KBB</v>
      </c>
      <c r="B2710" s="65">
        <f>IF(A2710="on hold", "on hold",
 IF(A2710="KGB", "Standard Shipment",
  IF(IFERROR(IFERROR(VLOOKUP(L2710, List!D:J, 7, 0), VLOOKUP(L2710&amp;"", List!D:J, 7, 0)), 0)=0,
   IF(IFERROR(IFERROR(VLOOKUP(L2710, 'CND List'!$A:$C, 3, 0), VLOOKUP(L2710&amp;"", 'CND List'!$A:$C, 3, 0)), 0)=0,
    IF(A2710="KBB", "-", ""),
    IFERROR(VLOOKUP(L2710, 'CND List'!$A:$C, 3, 0), VLOOKUP(L2710&amp;"", 'CND List'!$A:$C, 3, 0))
   ),
   IFERROR(VLOOKUP(L2710, List!D:J, 7, 0), VLOOKUP(L2710&amp;"", List!D:J, 7, 0))
  )
 )
)</f>
        <v>45644</v>
      </c>
      <c r="C2710" s="66" t="str">
        <f t="shared" si="43"/>
        <v>2024Q4</v>
      </c>
      <c r="D2710" s="67" t="str">
        <f ca="1">IF(C2710="Local Scrap","Closed",IFERROR(IF(A2710="kgb","Closed",IF(MID(C2710,5,1)="Q","Closed",LOOKUP(TODAY()-W2710, {0,31,91,181,366}, {"0-30天","31-90天","91-180天","181-365天","365天以上"}))), LOOKUP(TODAY()-Z2710, {0,31,91,181,366}, {"0-30天","31-90天","91-180天","181-365天","365天以上"})))</f>
        <v>Closed</v>
      </c>
      <c r="E2710" s="67" t="str" cm="1">
        <f t="array" ref="E2710">IF(A2710&lt;&gt;"kbb", "", IF(IFERROR(VALUE(V2710), 0)=MAX(INDEX(($A$2:$A$4929="kbb")*($L$2:$L$4929=L2710)*IFERROR(VALUE($V$2:$V$4929), 0), 0)), "最新", "歷史重複"))</f>
        <v>最新</v>
      </c>
      <c r="F2710" t="s">
        <v>11815</v>
      </c>
      <c r="G2710" t="s">
        <v>29</v>
      </c>
      <c r="H2710" t="s">
        <v>30</v>
      </c>
      <c r="I2710" t="s">
        <v>11688</v>
      </c>
      <c r="J2710" t="s">
        <v>11816</v>
      </c>
      <c r="K2710" t="s">
        <v>11817</v>
      </c>
      <c r="L2710" t="s">
        <v>11830</v>
      </c>
      <c r="M2710" t="s">
        <v>4046</v>
      </c>
      <c r="N2710" t="s">
        <v>556</v>
      </c>
      <c r="O2710" t="s">
        <v>37</v>
      </c>
      <c r="P2710" t="s">
        <v>11830</v>
      </c>
      <c r="Q2710" t="s">
        <v>38</v>
      </c>
      <c r="R2710" t="s">
        <v>53</v>
      </c>
      <c r="S2710" t="s">
        <v>11819</v>
      </c>
      <c r="T2710" t="s">
        <v>37</v>
      </c>
      <c r="U2710" t="s">
        <v>37</v>
      </c>
      <c r="V2710" t="s">
        <v>11831</v>
      </c>
      <c r="W2710" t="s">
        <v>113</v>
      </c>
      <c r="X2710" t="s">
        <v>114</v>
      </c>
      <c r="Y2710" t="s">
        <v>11832</v>
      </c>
      <c r="Z2710" t="s">
        <v>11833</v>
      </c>
      <c r="AA2710" t="s">
        <v>44</v>
      </c>
      <c r="AB2710" t="s">
        <v>44</v>
      </c>
      <c r="AC2710" t="s">
        <v>117</v>
      </c>
      <c r="AD2710" t="s">
        <v>190</v>
      </c>
      <c r="AE2710" t="s">
        <v>37</v>
      </c>
      <c r="AF2710" t="s">
        <v>37</v>
      </c>
      <c r="AG2710" t="s">
        <v>37</v>
      </c>
      <c r="AH2710" t="s">
        <v>37</v>
      </c>
      <c r="AI2710" t="s">
        <v>37</v>
      </c>
    </row>
    <row r="2711" spans="1:35" ht="16.850000000000001" customHeight="1">
      <c r="A2711" s="65" t="str">
        <f>IF(L2711="","",IF(COUNTIF(Wip!K:K,L2711)=0,IF(W2711="","KGB","KBB"),IF(AND(_xlfn.IFNA(VLOOKUP(L2711,Wip!K:M,3,0),"")="Y",Q2711="MTCAPPLYCONF"),"On Hold",IF(W2711="","KGB","KBB"))))</f>
        <v>KGB</v>
      </c>
      <c r="B2711" s="65" t="str">
        <f>IF(A2711="on hold", "on hold",
 IF(A2711="KGB", "Standard Shipment",
  IF(IFERROR(IFERROR(VLOOKUP(L2711, List!D:J, 7, 0), VLOOKUP(L2711&amp;"", List!D:J, 7, 0)), 0)=0,
   IF(IFERROR(IFERROR(VLOOKUP(L2711, 'CND List'!$A:$C, 3, 0), VLOOKUP(L2711&amp;"", 'CND List'!$A:$C, 3, 0)), 0)=0,
    IF(A2711="KBB", "-", ""),
    IFERROR(VLOOKUP(L2711, 'CND List'!$A:$C, 3, 0), VLOOKUP(L2711&amp;"", 'CND List'!$A:$C, 3, 0))
   ),
   IFERROR(VLOOKUP(L2711, List!D:J, 7, 0), VLOOKUP(L2711&amp;"", List!D:J, 7, 0))
  )
 )
)</f>
        <v>Standard Shipment</v>
      </c>
      <c r="C2711" s="66" t="str">
        <f t="shared" si="43"/>
        <v>Standard Shipment</v>
      </c>
      <c r="D2711" s="67" t="str">
        <f ca="1">IF(C2711="Local Scrap","Closed",IFERROR(IF(A2711="kgb","Closed",IF(MID(C2711,5,1)="Q","Closed",LOOKUP(TODAY()-W2711, {0,31,91,181,366}, {"0-30天","31-90天","91-180天","181-365天","365天以上"}))), LOOKUP(TODAY()-Z2711, {0,31,91,181,366}, {"0-30天","31-90天","91-180天","181-365天","365天以上"})))</f>
        <v>Closed</v>
      </c>
      <c r="E2711" s="67" t="str" cm="1">
        <f t="array" ref="E2711">IF(A2711&lt;&gt;"kbb", "", IF(IFERROR(VALUE(V2711), 0)=MAX(INDEX(($A$2:$A$4929="kbb")*($L$2:$L$4929=L2711)*IFERROR(VALUE($V$2:$V$4929), 0), 0)), "最新", "歷史重複"))</f>
        <v/>
      </c>
      <c r="F2711" t="s">
        <v>11815</v>
      </c>
      <c r="G2711" t="s">
        <v>29</v>
      </c>
      <c r="H2711" t="s">
        <v>30</v>
      </c>
      <c r="I2711" t="s">
        <v>11688</v>
      </c>
      <c r="J2711" t="s">
        <v>11816</v>
      </c>
      <c r="K2711" t="s">
        <v>11817</v>
      </c>
      <c r="L2711" t="s">
        <v>11834</v>
      </c>
      <c r="M2711" t="s">
        <v>555</v>
      </c>
      <c r="N2711" t="s">
        <v>556</v>
      </c>
      <c r="O2711" t="s">
        <v>37</v>
      </c>
      <c r="P2711" t="s">
        <v>11834</v>
      </c>
      <c r="Q2711" t="s">
        <v>38</v>
      </c>
      <c r="R2711" t="s">
        <v>53</v>
      </c>
      <c r="S2711" t="s">
        <v>11819</v>
      </c>
      <c r="T2711" t="s">
        <v>11835</v>
      </c>
      <c r="U2711" t="s">
        <v>11821</v>
      </c>
      <c r="V2711" t="s">
        <v>11821</v>
      </c>
      <c r="W2711" t="s">
        <v>37</v>
      </c>
      <c r="X2711" t="s">
        <v>37</v>
      </c>
      <c r="Y2711" t="s">
        <v>37</v>
      </c>
      <c r="Z2711" t="s">
        <v>11836</v>
      </c>
      <c r="AA2711" t="s">
        <v>44</v>
      </c>
      <c r="AB2711" t="s">
        <v>44</v>
      </c>
      <c r="AC2711" t="s">
        <v>45</v>
      </c>
      <c r="AD2711" t="s">
        <v>190</v>
      </c>
      <c r="AE2711" t="s">
        <v>11823</v>
      </c>
      <c r="AF2711" t="s">
        <v>48</v>
      </c>
      <c r="AG2711">
        <v>619263</v>
      </c>
      <c r="AH2711">
        <v>1</v>
      </c>
      <c r="AI2711">
        <v>1</v>
      </c>
    </row>
    <row r="2712" spans="1:35" ht="16.850000000000001" customHeight="1">
      <c r="A2712" s="65" t="str">
        <f>IF(L2712="","",IF(COUNTIF(Wip!K:K,L2712)=0,IF(W2712="","KGB","KBB"),IF(AND(_xlfn.IFNA(VLOOKUP(L2712,Wip!K:M,3,0),"")="Y",Q2712="MTCAPPLYCONF"),"On Hold",IF(W2712="","KGB","KBB"))))</f>
        <v>KGB</v>
      </c>
      <c r="B2712" s="65" t="str">
        <f>IF(A2712="on hold", "on hold",
 IF(A2712="KGB", "Standard Shipment",
  IF(IFERROR(IFERROR(VLOOKUP(L2712, List!D:J, 7, 0), VLOOKUP(L2712&amp;"", List!D:J, 7, 0)), 0)=0,
   IF(IFERROR(IFERROR(VLOOKUP(L2712, 'CND List'!$A:$C, 3, 0), VLOOKUP(L2712&amp;"", 'CND List'!$A:$C, 3, 0)), 0)=0,
    IF(A2712="KBB", "-", ""),
    IFERROR(VLOOKUP(L2712, 'CND List'!$A:$C, 3, 0), VLOOKUP(L2712&amp;"", 'CND List'!$A:$C, 3, 0))
   ),
   IFERROR(VLOOKUP(L2712, List!D:J, 7, 0), VLOOKUP(L2712&amp;"", List!D:J, 7, 0))
  )
 )
)</f>
        <v>Standard Shipment</v>
      </c>
      <c r="C2712" s="66" t="str">
        <f t="shared" si="43"/>
        <v>Standard Shipment</v>
      </c>
      <c r="D2712" s="67" t="str">
        <f ca="1">IF(C2712="Local Scrap","Closed",IFERROR(IF(A2712="kgb","Closed",IF(MID(C2712,5,1)="Q","Closed",LOOKUP(TODAY()-W2712, {0,31,91,181,366}, {"0-30天","31-90天","91-180天","181-365天","365天以上"}))), LOOKUP(TODAY()-Z2712, {0,31,91,181,366}, {"0-30天","31-90天","91-180天","181-365天","365天以上"})))</f>
        <v>Closed</v>
      </c>
      <c r="E2712" s="67" t="str" cm="1">
        <f t="array" ref="E2712">IF(A2712&lt;&gt;"kbb", "", IF(IFERROR(VALUE(V2712), 0)=MAX(INDEX(($A$2:$A$4929="kbb")*($L$2:$L$4929=L2712)*IFERROR(VALUE($V$2:$V$4929), 0), 0)), "最新", "歷史重複"))</f>
        <v/>
      </c>
      <c r="F2712" t="s">
        <v>11815</v>
      </c>
      <c r="G2712" t="s">
        <v>29</v>
      </c>
      <c r="H2712" t="s">
        <v>30</v>
      </c>
      <c r="I2712" t="s">
        <v>11688</v>
      </c>
      <c r="J2712" t="s">
        <v>11816</v>
      </c>
      <c r="K2712" t="s">
        <v>11817</v>
      </c>
      <c r="L2712" t="s">
        <v>11837</v>
      </c>
      <c r="M2712" t="s">
        <v>555</v>
      </c>
      <c r="N2712" t="s">
        <v>556</v>
      </c>
      <c r="O2712" t="s">
        <v>37</v>
      </c>
      <c r="P2712" t="s">
        <v>11837</v>
      </c>
      <c r="Q2712" t="s">
        <v>38</v>
      </c>
      <c r="R2712" t="s">
        <v>53</v>
      </c>
      <c r="S2712" t="s">
        <v>11819</v>
      </c>
      <c r="T2712" t="s">
        <v>11838</v>
      </c>
      <c r="U2712" t="s">
        <v>11821</v>
      </c>
      <c r="V2712" t="s">
        <v>11821</v>
      </c>
      <c r="W2712" t="s">
        <v>37</v>
      </c>
      <c r="X2712" t="s">
        <v>37</v>
      </c>
      <c r="Y2712" t="s">
        <v>37</v>
      </c>
      <c r="Z2712" t="s">
        <v>11839</v>
      </c>
      <c r="AA2712" t="s">
        <v>44</v>
      </c>
      <c r="AB2712" t="s">
        <v>44</v>
      </c>
      <c r="AC2712" t="s">
        <v>45</v>
      </c>
      <c r="AD2712" t="s">
        <v>190</v>
      </c>
      <c r="AE2712" t="s">
        <v>11823</v>
      </c>
      <c r="AF2712" t="s">
        <v>48</v>
      </c>
      <c r="AG2712">
        <v>619263</v>
      </c>
      <c r="AH2712">
        <v>1</v>
      </c>
      <c r="AI2712">
        <v>1</v>
      </c>
    </row>
    <row r="2713" spans="1:35" ht="16.850000000000001" customHeight="1">
      <c r="A2713" s="65" t="str">
        <f>IF(L2713="","",IF(COUNTIF(Wip!K:K,L2713)=0,IF(W2713="","KGB","KBB"),IF(AND(_xlfn.IFNA(VLOOKUP(L2713,Wip!K:M,3,0),"")="Y",Q2713="MTCAPPLYCONF"),"On Hold",IF(W2713="","KGB","KBB"))))</f>
        <v>KGB</v>
      </c>
      <c r="B2713" s="65" t="str">
        <f>IF(A2713="on hold", "on hold",
 IF(A2713="KGB", "Standard Shipment",
  IF(IFERROR(IFERROR(VLOOKUP(L2713, List!D:J, 7, 0), VLOOKUP(L2713&amp;"", List!D:J, 7, 0)), 0)=0,
   IF(IFERROR(IFERROR(VLOOKUP(L2713, 'CND List'!$A:$C, 3, 0), VLOOKUP(L2713&amp;"", 'CND List'!$A:$C, 3, 0)), 0)=0,
    IF(A2713="KBB", "-", ""),
    IFERROR(VLOOKUP(L2713, 'CND List'!$A:$C, 3, 0), VLOOKUP(L2713&amp;"", 'CND List'!$A:$C, 3, 0))
   ),
   IFERROR(VLOOKUP(L2713, List!D:J, 7, 0), VLOOKUP(L2713&amp;"", List!D:J, 7, 0))
  )
 )
)</f>
        <v>Standard Shipment</v>
      </c>
      <c r="C2713" s="66" t="str">
        <f t="shared" si="43"/>
        <v>Standard Shipment</v>
      </c>
      <c r="D2713" s="67" t="str">
        <f ca="1">IF(C2713="Local Scrap","Closed",IFERROR(IF(A2713="kgb","Closed",IF(MID(C2713,5,1)="Q","Closed",LOOKUP(TODAY()-W2713, {0,31,91,181,366}, {"0-30天","31-90天","91-180天","181-365天","365天以上"}))), LOOKUP(TODAY()-Z2713, {0,31,91,181,366}, {"0-30天","31-90天","91-180天","181-365天","365天以上"})))</f>
        <v>Closed</v>
      </c>
      <c r="E2713" s="67" t="str" cm="1">
        <f t="array" ref="E2713">IF(A2713&lt;&gt;"kbb", "", IF(IFERROR(VALUE(V2713), 0)=MAX(INDEX(($A$2:$A$4929="kbb")*($L$2:$L$4929=L2713)*IFERROR(VALUE($V$2:$V$4929), 0), 0)), "最新", "歷史重複"))</f>
        <v/>
      </c>
      <c r="F2713" t="s">
        <v>11815</v>
      </c>
      <c r="G2713" t="s">
        <v>29</v>
      </c>
      <c r="H2713" t="s">
        <v>30</v>
      </c>
      <c r="I2713" t="s">
        <v>11688</v>
      </c>
      <c r="J2713" t="s">
        <v>11816</v>
      </c>
      <c r="K2713" t="s">
        <v>11817</v>
      </c>
      <c r="L2713" t="s">
        <v>11840</v>
      </c>
      <c r="M2713" t="s">
        <v>4046</v>
      </c>
      <c r="N2713" t="s">
        <v>556</v>
      </c>
      <c r="O2713" t="s">
        <v>37</v>
      </c>
      <c r="P2713" t="s">
        <v>11840</v>
      </c>
      <c r="Q2713" t="s">
        <v>38</v>
      </c>
      <c r="R2713" t="s">
        <v>53</v>
      </c>
      <c r="S2713" t="s">
        <v>11819</v>
      </c>
      <c r="T2713" t="s">
        <v>11841</v>
      </c>
      <c r="U2713" t="s">
        <v>11821</v>
      </c>
      <c r="V2713" t="s">
        <v>11821</v>
      </c>
      <c r="W2713" t="s">
        <v>37</v>
      </c>
      <c r="X2713" t="s">
        <v>37</v>
      </c>
      <c r="Y2713" t="s">
        <v>37</v>
      </c>
      <c r="Z2713" t="s">
        <v>11842</v>
      </c>
      <c r="AA2713" t="s">
        <v>44</v>
      </c>
      <c r="AB2713" t="s">
        <v>44</v>
      </c>
      <c r="AC2713" t="s">
        <v>45</v>
      </c>
      <c r="AD2713" t="s">
        <v>190</v>
      </c>
      <c r="AE2713" t="s">
        <v>11823</v>
      </c>
      <c r="AF2713" t="s">
        <v>48</v>
      </c>
      <c r="AG2713">
        <v>619263</v>
      </c>
      <c r="AH2713">
        <v>1</v>
      </c>
      <c r="AI2713">
        <v>1</v>
      </c>
    </row>
    <row r="2714" spans="1:35" ht="16.850000000000001" customHeight="1">
      <c r="A2714" s="65" t="str">
        <f>IF(L2714="","",IF(COUNTIF(Wip!K:K,L2714)=0,IF(W2714="","KGB","KBB"),IF(AND(_xlfn.IFNA(VLOOKUP(L2714,Wip!K:M,3,0),"")="Y",Q2714="MTCAPPLYCONF"),"On Hold",IF(W2714="","KGB","KBB"))))</f>
        <v>KBB</v>
      </c>
      <c r="B2714" s="65">
        <f>IF(A2714="on hold", "on hold",
 IF(A2714="KGB", "Standard Shipment",
  IF(IFERROR(IFERROR(VLOOKUP(L2714, List!D:J, 7, 0), VLOOKUP(L2714&amp;"", List!D:J, 7, 0)), 0)=0,
   IF(IFERROR(IFERROR(VLOOKUP(L2714, 'CND List'!$A:$C, 3, 0), VLOOKUP(L2714&amp;"", 'CND List'!$A:$C, 3, 0)), 0)=0,
    IF(A2714="KBB", "-", ""),
    IFERROR(VLOOKUP(L2714, 'CND List'!$A:$C, 3, 0), VLOOKUP(L2714&amp;"", 'CND List'!$A:$C, 3, 0))
   ),
   IFERROR(VLOOKUP(L2714, List!D:J, 7, 0), VLOOKUP(L2714&amp;"", List!D:J, 7, 0))
  )
 )
)</f>
        <v>45644</v>
      </c>
      <c r="C2714" s="66" t="str">
        <f t="shared" si="43"/>
        <v>2024Q4</v>
      </c>
      <c r="D2714" s="67" t="str">
        <f ca="1">IF(C2714="Local Scrap","Closed",IFERROR(IF(A2714="kgb","Closed",IF(MID(C2714,5,1)="Q","Closed",LOOKUP(TODAY()-W2714, {0,31,91,181,366}, {"0-30天","31-90天","91-180天","181-365天","365天以上"}))), LOOKUP(TODAY()-Z2714, {0,31,91,181,366}, {"0-30天","31-90天","91-180天","181-365天","365天以上"})))</f>
        <v>Closed</v>
      </c>
      <c r="E2714" s="67" t="str" cm="1">
        <f t="array" ref="E2714">IF(A2714&lt;&gt;"kbb", "", IF(IFERROR(VALUE(V2714), 0)=MAX(INDEX(($A$2:$A$4929="kbb")*($L$2:$L$4929=L2714)*IFERROR(VALUE($V$2:$V$4929), 0), 0)), "最新", "歷史重複"))</f>
        <v>最新</v>
      </c>
      <c r="F2714" t="s">
        <v>11815</v>
      </c>
      <c r="G2714" t="s">
        <v>29</v>
      </c>
      <c r="H2714" t="s">
        <v>30</v>
      </c>
      <c r="I2714" t="s">
        <v>11688</v>
      </c>
      <c r="J2714" t="s">
        <v>11816</v>
      </c>
      <c r="K2714" t="s">
        <v>11817</v>
      </c>
      <c r="L2714" t="s">
        <v>11843</v>
      </c>
      <c r="M2714" t="s">
        <v>205</v>
      </c>
      <c r="N2714" t="s">
        <v>206</v>
      </c>
      <c r="O2714" t="s">
        <v>37</v>
      </c>
      <c r="P2714" t="s">
        <v>11843</v>
      </c>
      <c r="Q2714" t="s">
        <v>38</v>
      </c>
      <c r="R2714" t="s">
        <v>53</v>
      </c>
      <c r="S2714" t="s">
        <v>11819</v>
      </c>
      <c r="T2714" t="s">
        <v>37</v>
      </c>
      <c r="U2714" t="s">
        <v>37</v>
      </c>
      <c r="V2714" t="s">
        <v>11844</v>
      </c>
      <c r="W2714" t="s">
        <v>113</v>
      </c>
      <c r="X2714" t="s">
        <v>114</v>
      </c>
      <c r="Y2714" t="s">
        <v>654</v>
      </c>
      <c r="Z2714" t="s">
        <v>11845</v>
      </c>
      <c r="AA2714" t="s">
        <v>44</v>
      </c>
      <c r="AB2714" t="s">
        <v>44</v>
      </c>
      <c r="AC2714" t="s">
        <v>117</v>
      </c>
      <c r="AD2714" t="s">
        <v>190</v>
      </c>
      <c r="AE2714" t="s">
        <v>37</v>
      </c>
      <c r="AF2714" t="s">
        <v>37</v>
      </c>
      <c r="AG2714" t="s">
        <v>37</v>
      </c>
      <c r="AH2714" t="s">
        <v>37</v>
      </c>
      <c r="AI2714" t="s">
        <v>37</v>
      </c>
    </row>
    <row r="2715" spans="1:35" ht="16.850000000000001" customHeight="1">
      <c r="A2715" s="65" t="str">
        <f>IF(L2715="","",IF(COUNTIF(Wip!K:K,L2715)=0,IF(W2715="","KGB","KBB"),IF(AND(_xlfn.IFNA(VLOOKUP(L2715,Wip!K:M,3,0),"")="Y",Q2715="MTCAPPLYCONF"),"On Hold",IF(W2715="","KGB","KBB"))))</f>
        <v>KGB</v>
      </c>
      <c r="B2715" s="65" t="str">
        <f>IF(A2715="on hold", "on hold",
 IF(A2715="KGB", "Standard Shipment",
  IF(IFERROR(IFERROR(VLOOKUP(L2715, List!D:J, 7, 0), VLOOKUP(L2715&amp;"", List!D:J, 7, 0)), 0)=0,
   IF(IFERROR(IFERROR(VLOOKUP(L2715, 'CND List'!$A:$C, 3, 0), VLOOKUP(L2715&amp;"", 'CND List'!$A:$C, 3, 0)), 0)=0,
    IF(A2715="KBB", "-", ""),
    IFERROR(VLOOKUP(L2715, 'CND List'!$A:$C, 3, 0), VLOOKUP(L2715&amp;"", 'CND List'!$A:$C, 3, 0))
   ),
   IFERROR(VLOOKUP(L2715, List!D:J, 7, 0), VLOOKUP(L2715&amp;"", List!D:J, 7, 0))
  )
 )
)</f>
        <v>Standard Shipment</v>
      </c>
      <c r="C2715" s="66" t="str">
        <f t="shared" si="43"/>
        <v>Standard Shipment</v>
      </c>
      <c r="D2715" s="67" t="str">
        <f ca="1">IF(C2715="Local Scrap","Closed",IFERROR(IF(A2715="kgb","Closed",IF(MID(C2715,5,1)="Q","Closed",LOOKUP(TODAY()-W2715, {0,31,91,181,366}, {"0-30天","31-90天","91-180天","181-365天","365天以上"}))), LOOKUP(TODAY()-Z2715, {0,31,91,181,366}, {"0-30天","31-90天","91-180天","181-365天","365天以上"})))</f>
        <v>Closed</v>
      </c>
      <c r="E2715" s="67" t="str" cm="1">
        <f t="array" ref="E2715">IF(A2715&lt;&gt;"kbb", "", IF(IFERROR(VALUE(V2715), 0)=MAX(INDEX(($A$2:$A$4929="kbb")*($L$2:$L$4929=L2715)*IFERROR(VALUE($V$2:$V$4929), 0), 0)), "最新", "歷史重複"))</f>
        <v/>
      </c>
      <c r="F2715" t="s">
        <v>11815</v>
      </c>
      <c r="G2715" t="s">
        <v>29</v>
      </c>
      <c r="H2715" t="s">
        <v>30</v>
      </c>
      <c r="I2715" t="s">
        <v>11688</v>
      </c>
      <c r="J2715" t="s">
        <v>11816</v>
      </c>
      <c r="K2715" t="s">
        <v>11817</v>
      </c>
      <c r="L2715" t="s">
        <v>11846</v>
      </c>
      <c r="M2715" t="s">
        <v>4046</v>
      </c>
      <c r="N2715" t="s">
        <v>556</v>
      </c>
      <c r="O2715" t="s">
        <v>37</v>
      </c>
      <c r="P2715" t="s">
        <v>11846</v>
      </c>
      <c r="Q2715" t="s">
        <v>38</v>
      </c>
      <c r="R2715" t="s">
        <v>53</v>
      </c>
      <c r="S2715" t="s">
        <v>11819</v>
      </c>
      <c r="T2715" t="s">
        <v>11847</v>
      </c>
      <c r="U2715" t="s">
        <v>11821</v>
      </c>
      <c r="V2715" t="s">
        <v>11821</v>
      </c>
      <c r="W2715" t="s">
        <v>37</v>
      </c>
      <c r="X2715" t="s">
        <v>37</v>
      </c>
      <c r="Y2715" t="s">
        <v>37</v>
      </c>
      <c r="Z2715" t="s">
        <v>11848</v>
      </c>
      <c r="AA2715" t="s">
        <v>44</v>
      </c>
      <c r="AB2715" t="s">
        <v>44</v>
      </c>
      <c r="AC2715" t="s">
        <v>45</v>
      </c>
      <c r="AD2715" t="s">
        <v>190</v>
      </c>
      <c r="AE2715" t="s">
        <v>11823</v>
      </c>
      <c r="AF2715" t="s">
        <v>48</v>
      </c>
      <c r="AG2715">
        <v>619263</v>
      </c>
      <c r="AH2715">
        <v>1</v>
      </c>
      <c r="AI2715">
        <v>1</v>
      </c>
    </row>
    <row r="2716" spans="1:35" ht="16.850000000000001" customHeight="1">
      <c r="A2716" s="65" t="str">
        <f>IF(L2716="","",IF(COUNTIF(Wip!K:K,L2716)=0,IF(W2716="","KGB","KBB"),IF(AND(_xlfn.IFNA(VLOOKUP(L2716,Wip!K:M,3,0),"")="Y",Q2716="MTCAPPLYCONF"),"On Hold",IF(W2716="","KGB","KBB"))))</f>
        <v>KGB</v>
      </c>
      <c r="B2716" s="65" t="str">
        <f>IF(A2716="on hold", "on hold",
 IF(A2716="KGB", "Standard Shipment",
  IF(IFERROR(IFERROR(VLOOKUP(L2716, List!D:J, 7, 0), VLOOKUP(L2716&amp;"", List!D:J, 7, 0)), 0)=0,
   IF(IFERROR(IFERROR(VLOOKUP(L2716, 'CND List'!$A:$C, 3, 0), VLOOKUP(L2716&amp;"", 'CND List'!$A:$C, 3, 0)), 0)=0,
    IF(A2716="KBB", "-", ""),
    IFERROR(VLOOKUP(L2716, 'CND List'!$A:$C, 3, 0), VLOOKUP(L2716&amp;"", 'CND List'!$A:$C, 3, 0))
   ),
   IFERROR(VLOOKUP(L2716, List!D:J, 7, 0), VLOOKUP(L2716&amp;"", List!D:J, 7, 0))
  )
 )
)</f>
        <v>Standard Shipment</v>
      </c>
      <c r="C2716" s="66" t="str">
        <f t="shared" si="43"/>
        <v>Standard Shipment</v>
      </c>
      <c r="D2716" s="67" t="str">
        <f ca="1">IF(C2716="Local Scrap","Closed",IFERROR(IF(A2716="kgb","Closed",IF(MID(C2716,5,1)="Q","Closed",LOOKUP(TODAY()-W2716, {0,31,91,181,366}, {"0-30天","31-90天","91-180天","181-365天","365天以上"}))), LOOKUP(TODAY()-Z2716, {0,31,91,181,366}, {"0-30天","31-90天","91-180天","181-365天","365天以上"})))</f>
        <v>Closed</v>
      </c>
      <c r="E2716" s="67" t="str" cm="1">
        <f t="array" ref="E2716">IF(A2716&lt;&gt;"kbb", "", IF(IFERROR(VALUE(V2716), 0)=MAX(INDEX(($A$2:$A$4929="kbb")*($L$2:$L$4929=L2716)*IFERROR(VALUE($V$2:$V$4929), 0), 0)), "最新", "歷史重複"))</f>
        <v/>
      </c>
      <c r="F2716" t="s">
        <v>11815</v>
      </c>
      <c r="G2716" t="s">
        <v>29</v>
      </c>
      <c r="H2716" t="s">
        <v>30</v>
      </c>
      <c r="I2716" t="s">
        <v>11688</v>
      </c>
      <c r="J2716" t="s">
        <v>11816</v>
      </c>
      <c r="K2716" t="s">
        <v>11817</v>
      </c>
      <c r="L2716" t="s">
        <v>11849</v>
      </c>
      <c r="M2716" t="s">
        <v>4046</v>
      </c>
      <c r="N2716" t="s">
        <v>556</v>
      </c>
      <c r="O2716" t="s">
        <v>37</v>
      </c>
      <c r="P2716" t="s">
        <v>11849</v>
      </c>
      <c r="Q2716" t="s">
        <v>38</v>
      </c>
      <c r="R2716" t="s">
        <v>53</v>
      </c>
      <c r="S2716" t="s">
        <v>11819</v>
      </c>
      <c r="T2716" t="s">
        <v>11850</v>
      </c>
      <c r="U2716" t="s">
        <v>11821</v>
      </c>
      <c r="V2716" t="s">
        <v>11821</v>
      </c>
      <c r="W2716" t="s">
        <v>37</v>
      </c>
      <c r="X2716" t="s">
        <v>37</v>
      </c>
      <c r="Y2716" t="s">
        <v>37</v>
      </c>
      <c r="Z2716" t="s">
        <v>11851</v>
      </c>
      <c r="AA2716" t="s">
        <v>44</v>
      </c>
      <c r="AB2716" t="s">
        <v>44</v>
      </c>
      <c r="AC2716" t="s">
        <v>45</v>
      </c>
      <c r="AD2716" t="s">
        <v>190</v>
      </c>
      <c r="AE2716" t="s">
        <v>11823</v>
      </c>
      <c r="AF2716" t="s">
        <v>48</v>
      </c>
      <c r="AG2716">
        <v>619263</v>
      </c>
      <c r="AH2716">
        <v>1</v>
      </c>
      <c r="AI2716">
        <v>1</v>
      </c>
    </row>
    <row r="2717" spans="1:35" ht="16.850000000000001" customHeight="1">
      <c r="A2717" s="65" t="str">
        <f>IF(L2717="","",IF(COUNTIF(Wip!K:K,L2717)=0,IF(W2717="","KGB","KBB"),IF(AND(_xlfn.IFNA(VLOOKUP(L2717,Wip!K:M,3,0),"")="Y",Q2717="MTCAPPLYCONF"),"On Hold",IF(W2717="","KGB","KBB"))))</f>
        <v>KGB</v>
      </c>
      <c r="B2717" s="65" t="str">
        <f>IF(A2717="on hold", "on hold",
 IF(A2717="KGB", "Standard Shipment",
  IF(IFERROR(IFERROR(VLOOKUP(L2717, List!D:J, 7, 0), VLOOKUP(L2717&amp;"", List!D:J, 7, 0)), 0)=0,
   IF(IFERROR(IFERROR(VLOOKUP(L2717, 'CND List'!$A:$C, 3, 0), VLOOKUP(L2717&amp;"", 'CND List'!$A:$C, 3, 0)), 0)=0,
    IF(A2717="KBB", "-", ""),
    IFERROR(VLOOKUP(L2717, 'CND List'!$A:$C, 3, 0), VLOOKUP(L2717&amp;"", 'CND List'!$A:$C, 3, 0))
   ),
   IFERROR(VLOOKUP(L2717, List!D:J, 7, 0), VLOOKUP(L2717&amp;"", List!D:J, 7, 0))
  )
 )
)</f>
        <v>Standard Shipment</v>
      </c>
      <c r="C2717" s="66" t="str">
        <f t="shared" si="43"/>
        <v>Standard Shipment</v>
      </c>
      <c r="D2717" s="67" t="str">
        <f ca="1">IF(C2717="Local Scrap","Closed",IFERROR(IF(A2717="kgb","Closed",IF(MID(C2717,5,1)="Q","Closed",LOOKUP(TODAY()-W2717, {0,31,91,181,366}, {"0-30天","31-90天","91-180天","181-365天","365天以上"}))), LOOKUP(TODAY()-Z2717, {0,31,91,181,366}, {"0-30天","31-90天","91-180天","181-365天","365天以上"})))</f>
        <v>Closed</v>
      </c>
      <c r="E2717" s="67" t="str" cm="1">
        <f t="array" ref="E2717">IF(A2717&lt;&gt;"kbb", "", IF(IFERROR(VALUE(V2717), 0)=MAX(INDEX(($A$2:$A$4929="kbb")*($L$2:$L$4929=L2717)*IFERROR(VALUE($V$2:$V$4929), 0), 0)), "最新", "歷史重複"))</f>
        <v/>
      </c>
      <c r="F2717" t="s">
        <v>11815</v>
      </c>
      <c r="G2717" t="s">
        <v>29</v>
      </c>
      <c r="H2717" t="s">
        <v>30</v>
      </c>
      <c r="I2717" t="s">
        <v>11688</v>
      </c>
      <c r="J2717" t="s">
        <v>11816</v>
      </c>
      <c r="K2717" t="s">
        <v>11817</v>
      </c>
      <c r="L2717" t="s">
        <v>11852</v>
      </c>
      <c r="M2717" t="s">
        <v>981</v>
      </c>
      <c r="N2717" t="s">
        <v>556</v>
      </c>
      <c r="O2717" t="s">
        <v>37</v>
      </c>
      <c r="P2717" t="s">
        <v>11852</v>
      </c>
      <c r="Q2717" t="s">
        <v>38</v>
      </c>
      <c r="R2717" t="s">
        <v>53</v>
      </c>
      <c r="S2717" t="s">
        <v>11819</v>
      </c>
      <c r="T2717" t="s">
        <v>11853</v>
      </c>
      <c r="U2717" t="s">
        <v>11854</v>
      </c>
      <c r="V2717" t="s">
        <v>11854</v>
      </c>
      <c r="W2717" t="s">
        <v>37</v>
      </c>
      <c r="X2717" t="s">
        <v>37</v>
      </c>
      <c r="Y2717" t="s">
        <v>37</v>
      </c>
      <c r="Z2717" t="s">
        <v>11855</v>
      </c>
      <c r="AA2717" t="s">
        <v>44</v>
      </c>
      <c r="AB2717" t="s">
        <v>44</v>
      </c>
      <c r="AC2717" t="s">
        <v>45</v>
      </c>
      <c r="AD2717" t="s">
        <v>190</v>
      </c>
      <c r="AE2717" t="s">
        <v>11856</v>
      </c>
      <c r="AF2717" t="s">
        <v>48</v>
      </c>
      <c r="AG2717">
        <v>619092</v>
      </c>
      <c r="AH2717">
        <v>1</v>
      </c>
      <c r="AI2717">
        <v>1</v>
      </c>
    </row>
    <row r="2718" spans="1:35" ht="16.850000000000001" customHeight="1">
      <c r="A2718" s="65" t="str">
        <f>IF(L2718="","",IF(COUNTIF(Wip!K:K,L2718)=0,IF(W2718="","KGB","KBB"),IF(AND(_xlfn.IFNA(VLOOKUP(L2718,Wip!K:M,3,0),"")="Y",Q2718="MTCAPPLYCONF"),"On Hold",IF(W2718="","KGB","KBB"))))</f>
        <v>KBB</v>
      </c>
      <c r="B2718" s="65">
        <f>IF(A2718="on hold", "on hold",
 IF(A2718="KGB", "Standard Shipment",
  IF(IFERROR(IFERROR(VLOOKUP(L2718, List!D:J, 7, 0), VLOOKUP(L2718&amp;"", List!D:J, 7, 0)), 0)=0,
   IF(IFERROR(IFERROR(VLOOKUP(L2718, 'CND List'!$A:$C, 3, 0), VLOOKUP(L2718&amp;"", 'CND List'!$A:$C, 3, 0)), 0)=0,
    IF(A2718="KBB", "-", ""),
    IFERROR(VLOOKUP(L2718, 'CND List'!$A:$C, 3, 0), VLOOKUP(L2718&amp;"", 'CND List'!$A:$C, 3, 0))
   ),
   IFERROR(VLOOKUP(L2718, List!D:J, 7, 0), VLOOKUP(L2718&amp;"", List!D:J, 7, 0))
  )
 )
)</f>
        <v>45706</v>
      </c>
      <c r="C2718" s="66" t="str">
        <f t="shared" si="43"/>
        <v>2025Q1</v>
      </c>
      <c r="D2718" s="67" t="str">
        <f ca="1">IF(C2718="Local Scrap","Closed",IFERROR(IF(A2718="kgb","Closed",IF(MID(C2718,5,1)="Q","Closed",LOOKUP(TODAY()-W2718, {0,31,91,181,366}, {"0-30天","31-90天","91-180天","181-365天","365天以上"}))), LOOKUP(TODAY()-Z2718, {0,31,91,181,366}, {"0-30天","31-90天","91-180天","181-365天","365天以上"})))</f>
        <v>Closed</v>
      </c>
      <c r="E2718" s="67" t="str" cm="1">
        <f t="array" ref="E2718">IF(A2718&lt;&gt;"kbb", "", IF(IFERROR(VALUE(V2718), 0)=MAX(INDEX(($A$2:$A$4929="kbb")*($L$2:$L$4929=L2718)*IFERROR(VALUE($V$2:$V$4929), 0), 0)), "最新", "歷史重複"))</f>
        <v>最新</v>
      </c>
      <c r="F2718" t="s">
        <v>11857</v>
      </c>
      <c r="G2718" t="s">
        <v>29</v>
      </c>
      <c r="H2718" t="s">
        <v>30</v>
      </c>
      <c r="I2718" t="s">
        <v>11688</v>
      </c>
      <c r="J2718" t="s">
        <v>11858</v>
      </c>
      <c r="K2718" t="s">
        <v>11859</v>
      </c>
      <c r="L2718" t="s">
        <v>11860</v>
      </c>
      <c r="M2718" t="s">
        <v>555</v>
      </c>
      <c r="N2718" t="s">
        <v>556</v>
      </c>
      <c r="O2718" t="s">
        <v>37</v>
      </c>
      <c r="P2718" t="s">
        <v>11860</v>
      </c>
      <c r="Q2718" t="s">
        <v>38</v>
      </c>
      <c r="R2718" t="s">
        <v>743</v>
      </c>
      <c r="S2718" t="s">
        <v>11861</v>
      </c>
      <c r="T2718" t="s">
        <v>37</v>
      </c>
      <c r="U2718" t="s">
        <v>37</v>
      </c>
      <c r="V2718" t="s">
        <v>11862</v>
      </c>
      <c r="W2718" t="s">
        <v>1157</v>
      </c>
      <c r="X2718" t="s">
        <v>114</v>
      </c>
      <c r="Y2718" t="s">
        <v>11863</v>
      </c>
      <c r="Z2718" t="s">
        <v>11864</v>
      </c>
      <c r="AA2718" t="s">
        <v>44</v>
      </c>
      <c r="AB2718" t="s">
        <v>44</v>
      </c>
      <c r="AC2718" t="s">
        <v>117</v>
      </c>
      <c r="AD2718" t="s">
        <v>190</v>
      </c>
      <c r="AE2718" t="s">
        <v>37</v>
      </c>
      <c r="AF2718" t="s">
        <v>37</v>
      </c>
      <c r="AG2718" t="s">
        <v>37</v>
      </c>
      <c r="AH2718" t="s">
        <v>37</v>
      </c>
      <c r="AI2718" t="s">
        <v>37</v>
      </c>
    </row>
    <row r="2719" spans="1:35" ht="16.850000000000001" customHeight="1">
      <c r="A2719" s="65" t="str">
        <f>IF(L2719="","",IF(COUNTIF(Wip!K:K,L2719)=0,IF(W2719="","KGB","KBB"),IF(AND(_xlfn.IFNA(VLOOKUP(L2719,Wip!K:M,3,0),"")="Y",Q2719="MTCAPPLYCONF"),"On Hold",IF(W2719="","KGB","KBB"))))</f>
        <v>KGB</v>
      </c>
      <c r="B2719" s="65" t="str">
        <f>IF(A2719="on hold", "on hold",
 IF(A2719="KGB", "Standard Shipment",
  IF(IFERROR(IFERROR(VLOOKUP(L2719, List!D:J, 7, 0), VLOOKUP(L2719&amp;"", List!D:J, 7, 0)), 0)=0,
   IF(IFERROR(IFERROR(VLOOKUP(L2719, 'CND List'!$A:$C, 3, 0), VLOOKUP(L2719&amp;"", 'CND List'!$A:$C, 3, 0)), 0)=0,
    IF(A2719="KBB", "-", ""),
    IFERROR(VLOOKUP(L2719, 'CND List'!$A:$C, 3, 0), VLOOKUP(L2719&amp;"", 'CND List'!$A:$C, 3, 0))
   ),
   IFERROR(VLOOKUP(L2719, List!D:J, 7, 0), VLOOKUP(L2719&amp;"", List!D:J, 7, 0))
  )
 )
)</f>
        <v>Standard Shipment</v>
      </c>
      <c r="C2719" s="66" t="str">
        <f t="shared" si="43"/>
        <v>Standard Shipment</v>
      </c>
      <c r="D2719" s="67" t="str">
        <f ca="1">IF(C2719="Local Scrap","Closed",IFERROR(IF(A2719="kgb","Closed",IF(MID(C2719,5,1)="Q","Closed",LOOKUP(TODAY()-W2719, {0,31,91,181,366}, {"0-30天","31-90天","91-180天","181-365天","365天以上"}))), LOOKUP(TODAY()-Z2719, {0,31,91,181,366}, {"0-30天","31-90天","91-180天","181-365天","365天以上"})))</f>
        <v>Closed</v>
      </c>
      <c r="E2719" s="67" t="str" cm="1">
        <f t="array" ref="E2719">IF(A2719&lt;&gt;"kbb", "", IF(IFERROR(VALUE(V2719), 0)=MAX(INDEX(($A$2:$A$4929="kbb")*($L$2:$L$4929=L2719)*IFERROR(VALUE($V$2:$V$4929), 0), 0)), "最新", "歷史重複"))</f>
        <v/>
      </c>
      <c r="F2719" t="s">
        <v>11857</v>
      </c>
      <c r="G2719" t="s">
        <v>29</v>
      </c>
      <c r="H2719" t="s">
        <v>30</v>
      </c>
      <c r="I2719" t="s">
        <v>11688</v>
      </c>
      <c r="J2719" t="s">
        <v>11858</v>
      </c>
      <c r="K2719" t="s">
        <v>11859</v>
      </c>
      <c r="L2719" t="s">
        <v>11865</v>
      </c>
      <c r="M2719" t="s">
        <v>981</v>
      </c>
      <c r="N2719" t="s">
        <v>556</v>
      </c>
      <c r="O2719" t="s">
        <v>37</v>
      </c>
      <c r="P2719" t="s">
        <v>11866</v>
      </c>
      <c r="Q2719" t="s">
        <v>38</v>
      </c>
      <c r="R2719" t="s">
        <v>743</v>
      </c>
      <c r="S2719" t="s">
        <v>11861</v>
      </c>
      <c r="T2719" t="s">
        <v>11867</v>
      </c>
      <c r="U2719" t="s">
        <v>11868</v>
      </c>
      <c r="V2719" t="s">
        <v>11868</v>
      </c>
      <c r="W2719" t="s">
        <v>37</v>
      </c>
      <c r="X2719" t="s">
        <v>37</v>
      </c>
      <c r="Y2719" t="s">
        <v>37</v>
      </c>
      <c r="Z2719" t="s">
        <v>11869</v>
      </c>
      <c r="AA2719" t="s">
        <v>44</v>
      </c>
      <c r="AB2719" t="s">
        <v>44</v>
      </c>
      <c r="AC2719" t="s">
        <v>45</v>
      </c>
      <c r="AD2719" t="s">
        <v>190</v>
      </c>
      <c r="AE2719" t="s">
        <v>11870</v>
      </c>
      <c r="AF2719" t="s">
        <v>48</v>
      </c>
      <c r="AG2719">
        <v>619412</v>
      </c>
      <c r="AH2719">
        <v>1</v>
      </c>
      <c r="AI2719">
        <v>1</v>
      </c>
    </row>
    <row r="2720" spans="1:35" ht="16.850000000000001" customHeight="1">
      <c r="A2720" s="65" t="str">
        <f>IF(L2720="","",IF(COUNTIF(Wip!K:K,L2720)=0,IF(W2720="","KGB","KBB"),IF(AND(_xlfn.IFNA(VLOOKUP(L2720,Wip!K:M,3,0),"")="Y",Q2720="MTCAPPLYCONF"),"On Hold",IF(W2720="","KGB","KBB"))))</f>
        <v>KGB</v>
      </c>
      <c r="B2720" s="65" t="str">
        <f>IF(A2720="on hold", "on hold",
 IF(A2720="KGB", "Standard Shipment",
  IF(IFERROR(IFERROR(VLOOKUP(L2720, List!D:J, 7, 0), VLOOKUP(L2720&amp;"", List!D:J, 7, 0)), 0)=0,
   IF(IFERROR(IFERROR(VLOOKUP(L2720, 'CND List'!$A:$C, 3, 0), VLOOKUP(L2720&amp;"", 'CND List'!$A:$C, 3, 0)), 0)=0,
    IF(A2720="KBB", "-", ""),
    IFERROR(VLOOKUP(L2720, 'CND List'!$A:$C, 3, 0), VLOOKUP(L2720&amp;"", 'CND List'!$A:$C, 3, 0))
   ),
   IFERROR(VLOOKUP(L2720, List!D:J, 7, 0), VLOOKUP(L2720&amp;"", List!D:J, 7, 0))
  )
 )
)</f>
        <v>Standard Shipment</v>
      </c>
      <c r="C2720" s="66" t="str">
        <f t="shared" si="43"/>
        <v>Standard Shipment</v>
      </c>
      <c r="D2720" s="67" t="str">
        <f ca="1">IF(C2720="Local Scrap","Closed",IFERROR(IF(A2720="kgb","Closed",IF(MID(C2720,5,1)="Q","Closed",LOOKUP(TODAY()-W2720, {0,31,91,181,366}, {"0-30天","31-90天","91-180天","181-365天","365天以上"}))), LOOKUP(TODAY()-Z2720, {0,31,91,181,366}, {"0-30天","31-90天","91-180天","181-365天","365天以上"})))</f>
        <v>Closed</v>
      </c>
      <c r="E2720" s="67" t="str" cm="1">
        <f t="array" ref="E2720">IF(A2720&lt;&gt;"kbb", "", IF(IFERROR(VALUE(V2720), 0)=MAX(INDEX(($A$2:$A$4929="kbb")*($L$2:$L$4929=L2720)*IFERROR(VALUE($V$2:$V$4929), 0), 0)), "最新", "歷史重複"))</f>
        <v/>
      </c>
      <c r="F2720" t="s">
        <v>11857</v>
      </c>
      <c r="G2720" t="s">
        <v>29</v>
      </c>
      <c r="H2720" t="s">
        <v>30</v>
      </c>
      <c r="I2720" t="s">
        <v>11688</v>
      </c>
      <c r="J2720" t="s">
        <v>11858</v>
      </c>
      <c r="K2720" t="s">
        <v>11859</v>
      </c>
      <c r="L2720" t="s">
        <v>2591</v>
      </c>
      <c r="M2720" t="s">
        <v>981</v>
      </c>
      <c r="N2720" t="s">
        <v>556</v>
      </c>
      <c r="O2720" t="s">
        <v>37</v>
      </c>
      <c r="P2720" t="s">
        <v>11871</v>
      </c>
      <c r="Q2720" t="s">
        <v>38</v>
      </c>
      <c r="R2720" t="s">
        <v>743</v>
      </c>
      <c r="S2720" t="s">
        <v>11861</v>
      </c>
      <c r="T2720" t="s">
        <v>11872</v>
      </c>
      <c r="U2720" t="s">
        <v>11873</v>
      </c>
      <c r="V2720" t="s">
        <v>11873</v>
      </c>
      <c r="W2720" t="s">
        <v>37</v>
      </c>
      <c r="X2720" t="s">
        <v>37</v>
      </c>
      <c r="Y2720" t="s">
        <v>37</v>
      </c>
      <c r="Z2720" t="s">
        <v>11874</v>
      </c>
      <c r="AA2720" t="s">
        <v>44</v>
      </c>
      <c r="AB2720" t="s">
        <v>44</v>
      </c>
      <c r="AC2720" t="s">
        <v>45</v>
      </c>
      <c r="AD2720" t="s">
        <v>190</v>
      </c>
      <c r="AE2720" t="s">
        <v>11875</v>
      </c>
      <c r="AF2720" t="s">
        <v>48</v>
      </c>
      <c r="AG2720">
        <v>619986</v>
      </c>
      <c r="AH2720">
        <v>1</v>
      </c>
      <c r="AI2720">
        <v>1</v>
      </c>
    </row>
    <row r="2721" spans="1:35" ht="16.850000000000001" customHeight="1">
      <c r="A2721" s="65" t="str">
        <f>IF(L2721="","",IF(COUNTIF(Wip!K:K,L2721)=0,IF(W2721="","KGB","KBB"),IF(AND(_xlfn.IFNA(VLOOKUP(L2721,Wip!K:M,3,0),"")="Y",Q2721="MTCAPPLYCONF"),"On Hold",IF(W2721="","KGB","KBB"))))</f>
        <v>KGB</v>
      </c>
      <c r="B2721" s="65" t="str">
        <f>IF(A2721="on hold", "on hold",
 IF(A2721="KGB", "Standard Shipment",
  IF(IFERROR(IFERROR(VLOOKUP(L2721, List!D:J, 7, 0), VLOOKUP(L2721&amp;"", List!D:J, 7, 0)), 0)=0,
   IF(IFERROR(IFERROR(VLOOKUP(L2721, 'CND List'!$A:$C, 3, 0), VLOOKUP(L2721&amp;"", 'CND List'!$A:$C, 3, 0)), 0)=0,
    IF(A2721="KBB", "-", ""),
    IFERROR(VLOOKUP(L2721, 'CND List'!$A:$C, 3, 0), VLOOKUP(L2721&amp;"", 'CND List'!$A:$C, 3, 0))
   ),
   IFERROR(VLOOKUP(L2721, List!D:J, 7, 0), VLOOKUP(L2721&amp;"", List!D:J, 7, 0))
  )
 )
)</f>
        <v>Standard Shipment</v>
      </c>
      <c r="C2721" s="66" t="str">
        <f t="shared" si="43"/>
        <v>Standard Shipment</v>
      </c>
      <c r="D2721" s="67" t="str">
        <f ca="1">IF(C2721="Local Scrap","Closed",IFERROR(IF(A2721="kgb","Closed",IF(MID(C2721,5,1)="Q","Closed",LOOKUP(TODAY()-W2721, {0,31,91,181,366}, {"0-30天","31-90天","91-180天","181-365天","365天以上"}))), LOOKUP(TODAY()-Z2721, {0,31,91,181,366}, {"0-30天","31-90天","91-180天","181-365天","365天以上"})))</f>
        <v>Closed</v>
      </c>
      <c r="E2721" s="67" t="str" cm="1">
        <f t="array" ref="E2721">IF(A2721&lt;&gt;"kbb", "", IF(IFERROR(VALUE(V2721), 0)=MAX(INDEX(($A$2:$A$4929="kbb")*($L$2:$L$4929=L2721)*IFERROR(VALUE($V$2:$V$4929), 0), 0)), "最新", "歷史重複"))</f>
        <v/>
      </c>
      <c r="F2721" t="s">
        <v>11857</v>
      </c>
      <c r="G2721" t="s">
        <v>29</v>
      </c>
      <c r="H2721" t="s">
        <v>30</v>
      </c>
      <c r="I2721" t="s">
        <v>11688</v>
      </c>
      <c r="J2721" t="s">
        <v>11858</v>
      </c>
      <c r="K2721" t="s">
        <v>11859</v>
      </c>
      <c r="L2721" t="s">
        <v>11876</v>
      </c>
      <c r="M2721" t="s">
        <v>555</v>
      </c>
      <c r="N2721" t="s">
        <v>556</v>
      </c>
      <c r="O2721" t="s">
        <v>37</v>
      </c>
      <c r="P2721" t="s">
        <v>11877</v>
      </c>
      <c r="Q2721" t="s">
        <v>38</v>
      </c>
      <c r="R2721" t="s">
        <v>743</v>
      </c>
      <c r="S2721" t="s">
        <v>11861</v>
      </c>
      <c r="T2721" t="s">
        <v>11878</v>
      </c>
      <c r="U2721" t="s">
        <v>11873</v>
      </c>
      <c r="V2721" t="s">
        <v>11873</v>
      </c>
      <c r="W2721" t="s">
        <v>37</v>
      </c>
      <c r="X2721" t="s">
        <v>37</v>
      </c>
      <c r="Y2721" t="s">
        <v>37</v>
      </c>
      <c r="Z2721" t="s">
        <v>11879</v>
      </c>
      <c r="AA2721" t="s">
        <v>44</v>
      </c>
      <c r="AB2721" t="s">
        <v>44</v>
      </c>
      <c r="AC2721" t="s">
        <v>45</v>
      </c>
      <c r="AD2721" t="s">
        <v>190</v>
      </c>
      <c r="AE2721" t="s">
        <v>11875</v>
      </c>
      <c r="AF2721" t="s">
        <v>48</v>
      </c>
      <c r="AG2721">
        <v>619986</v>
      </c>
      <c r="AH2721">
        <v>1</v>
      </c>
      <c r="AI2721">
        <v>1</v>
      </c>
    </row>
    <row r="2722" spans="1:35" ht="16.850000000000001" customHeight="1">
      <c r="A2722" s="65" t="str">
        <f>IF(L2722="","",IF(COUNTIF(Wip!K:K,L2722)=0,IF(W2722="","KGB","KBB"),IF(AND(_xlfn.IFNA(VLOOKUP(L2722,Wip!K:M,3,0),"")="Y",Q2722="MTCAPPLYCONF"),"On Hold",IF(W2722="","KGB","KBB"))))</f>
        <v>KBB</v>
      </c>
      <c r="B2722" s="65" t="str">
        <f>IF(A2722="on hold", "on hold",
 IF(A2722="KGB", "Standard Shipment",
  IF(IFERROR(IFERROR(VLOOKUP(L2722, List!D:J, 7, 0), VLOOKUP(L2722&amp;"", List!D:J, 7, 0)), 0)=0,
   IF(IFERROR(IFERROR(VLOOKUP(L2722, 'CND List'!$A:$C, 3, 0), VLOOKUP(L2722&amp;"", 'CND List'!$A:$C, 3, 0)), 0)=0,
    IF(A2722="KBB", "-", ""),
    IFERROR(VLOOKUP(L2722, 'CND List'!$A:$C, 3, 0), VLOOKUP(L2722&amp;"", 'CND List'!$A:$C, 3, 0))
   ),
   IFERROR(VLOOKUP(L2722, List!D:J, 7, 0), VLOOKUP(L2722&amp;"", List!D:J, 7, 0))
  )
 )
)</f>
        <v>-</v>
      </c>
      <c r="C2722" s="66" t="str">
        <f t="shared" si="43"/>
        <v>wait for return customer</v>
      </c>
      <c r="D2722" s="67" t="str">
        <f ca="1">IF(C2722="Local Scrap","Closed",IFERROR(IF(A2722="kgb","Closed",IF(MID(C2722,5,1)="Q","Closed",LOOKUP(TODAY()-W2722, {0,31,91,181,366}, {"0-30天","31-90天","91-180天","181-365天","365天以上"}))), LOOKUP(TODAY()-Z2722, {0,31,91,181,366}, {"0-30天","31-90天","91-180天","181-365天","365天以上"})))</f>
        <v>365天以上</v>
      </c>
      <c r="E2722" s="67" t="str" cm="1">
        <f t="array" ref="E2722">IF(A2722&lt;&gt;"kbb", "", IF(IFERROR(VALUE(V2722), 0)=MAX(INDEX(($A$2:$A$4929="kbb")*($L$2:$L$4929=L2722)*IFERROR(VALUE($V$2:$V$4929), 0), 0)), "最新", "歷史重複"))</f>
        <v>最新</v>
      </c>
      <c r="F2722" t="s">
        <v>11857</v>
      </c>
      <c r="G2722" t="s">
        <v>29</v>
      </c>
      <c r="H2722" t="s">
        <v>30</v>
      </c>
      <c r="I2722" t="s">
        <v>11688</v>
      </c>
      <c r="J2722" t="s">
        <v>11858</v>
      </c>
      <c r="K2722" t="s">
        <v>11859</v>
      </c>
      <c r="L2722" t="s">
        <v>11880</v>
      </c>
      <c r="M2722" t="s">
        <v>4046</v>
      </c>
      <c r="N2722" t="s">
        <v>556</v>
      </c>
      <c r="O2722" t="s">
        <v>37</v>
      </c>
      <c r="P2722" t="s">
        <v>11880</v>
      </c>
      <c r="Q2722" t="s">
        <v>38</v>
      </c>
      <c r="R2722" t="s">
        <v>53</v>
      </c>
      <c r="S2722" t="s">
        <v>11861</v>
      </c>
      <c r="T2722" t="s">
        <v>37</v>
      </c>
      <c r="U2722" t="s">
        <v>37</v>
      </c>
      <c r="V2722" t="s">
        <v>11881</v>
      </c>
      <c r="W2722" t="s">
        <v>517</v>
      </c>
      <c r="X2722" t="s">
        <v>114</v>
      </c>
      <c r="Y2722" t="s">
        <v>816</v>
      </c>
      <c r="Z2722" t="s">
        <v>11882</v>
      </c>
      <c r="AA2722" t="s">
        <v>44</v>
      </c>
      <c r="AB2722" t="s">
        <v>44</v>
      </c>
      <c r="AC2722" t="s">
        <v>117</v>
      </c>
      <c r="AD2722" t="s">
        <v>190</v>
      </c>
      <c r="AE2722" t="s">
        <v>37</v>
      </c>
      <c r="AF2722" t="s">
        <v>37</v>
      </c>
      <c r="AG2722" t="s">
        <v>37</v>
      </c>
      <c r="AH2722" t="s">
        <v>37</v>
      </c>
      <c r="AI2722" t="s">
        <v>37</v>
      </c>
    </row>
    <row r="2723" spans="1:35" ht="16.850000000000001" customHeight="1">
      <c r="A2723" s="65" t="str">
        <f>IF(L2723="","",IF(COUNTIF(Wip!K:K,L2723)=0,IF(W2723="","KGB","KBB"),IF(AND(_xlfn.IFNA(VLOOKUP(L2723,Wip!K:M,3,0),"")="Y",Q2723="MTCAPPLYCONF"),"On Hold",IF(W2723="","KGB","KBB"))))</f>
        <v>KGB</v>
      </c>
      <c r="B2723" s="65" t="str">
        <f>IF(A2723="on hold", "on hold",
 IF(A2723="KGB", "Standard Shipment",
  IF(IFERROR(IFERROR(VLOOKUP(L2723, List!D:J, 7, 0), VLOOKUP(L2723&amp;"", List!D:J, 7, 0)), 0)=0,
   IF(IFERROR(IFERROR(VLOOKUP(L2723, 'CND List'!$A:$C, 3, 0), VLOOKUP(L2723&amp;"", 'CND List'!$A:$C, 3, 0)), 0)=0,
    IF(A2723="KBB", "-", ""),
    IFERROR(VLOOKUP(L2723, 'CND List'!$A:$C, 3, 0), VLOOKUP(L2723&amp;"", 'CND List'!$A:$C, 3, 0))
   ),
   IFERROR(VLOOKUP(L2723, List!D:J, 7, 0), VLOOKUP(L2723&amp;"", List!D:J, 7, 0))
  )
 )
)</f>
        <v>Standard Shipment</v>
      </c>
      <c r="C2723" s="66" t="str">
        <f t="shared" si="43"/>
        <v>Standard Shipment</v>
      </c>
      <c r="D2723" s="67" t="str">
        <f ca="1">IF(C2723="Local Scrap","Closed",IFERROR(IF(A2723="kgb","Closed",IF(MID(C2723,5,1)="Q","Closed",LOOKUP(TODAY()-W2723, {0,31,91,181,366}, {"0-30天","31-90天","91-180天","181-365天","365天以上"}))), LOOKUP(TODAY()-Z2723, {0,31,91,181,366}, {"0-30天","31-90天","91-180天","181-365天","365天以上"})))</f>
        <v>Closed</v>
      </c>
      <c r="E2723" s="67" t="str" cm="1">
        <f t="array" ref="E2723">IF(A2723&lt;&gt;"kbb", "", IF(IFERROR(VALUE(V2723), 0)=MAX(INDEX(($A$2:$A$4929="kbb")*($L$2:$L$4929=L2723)*IFERROR(VALUE($V$2:$V$4929), 0), 0)), "最新", "歷史重複"))</f>
        <v/>
      </c>
      <c r="F2723" t="s">
        <v>11857</v>
      </c>
      <c r="G2723" t="s">
        <v>29</v>
      </c>
      <c r="H2723" t="s">
        <v>30</v>
      </c>
      <c r="I2723" t="s">
        <v>11688</v>
      </c>
      <c r="J2723" t="s">
        <v>11858</v>
      </c>
      <c r="K2723" t="s">
        <v>11859</v>
      </c>
      <c r="L2723" t="s">
        <v>11883</v>
      </c>
      <c r="M2723" t="s">
        <v>555</v>
      </c>
      <c r="N2723" t="s">
        <v>556</v>
      </c>
      <c r="O2723" t="s">
        <v>37</v>
      </c>
      <c r="P2723" t="s">
        <v>11884</v>
      </c>
      <c r="Q2723" t="s">
        <v>38</v>
      </c>
      <c r="R2723" t="s">
        <v>743</v>
      </c>
      <c r="S2723" t="s">
        <v>11885</v>
      </c>
      <c r="T2723" t="s">
        <v>11886</v>
      </c>
      <c r="U2723" t="s">
        <v>11887</v>
      </c>
      <c r="V2723" t="s">
        <v>11887</v>
      </c>
      <c r="W2723" t="s">
        <v>37</v>
      </c>
      <c r="X2723" t="s">
        <v>37</v>
      </c>
      <c r="Y2723" t="s">
        <v>37</v>
      </c>
      <c r="Z2723" t="s">
        <v>11888</v>
      </c>
      <c r="AA2723" t="s">
        <v>44</v>
      </c>
      <c r="AB2723" t="s">
        <v>44</v>
      </c>
      <c r="AC2723" t="s">
        <v>45</v>
      </c>
      <c r="AD2723" t="s">
        <v>190</v>
      </c>
      <c r="AE2723" t="s">
        <v>11889</v>
      </c>
      <c r="AF2723" t="s">
        <v>48</v>
      </c>
      <c r="AG2723">
        <v>619508</v>
      </c>
      <c r="AH2723">
        <v>1</v>
      </c>
      <c r="AI2723">
        <v>1</v>
      </c>
    </row>
    <row r="2724" spans="1:35" ht="16.850000000000001" customHeight="1">
      <c r="A2724" s="65" t="str">
        <f>IF(L2724="","",IF(COUNTIF(Wip!K:K,L2724)=0,IF(W2724="","KGB","KBB"),IF(AND(_xlfn.IFNA(VLOOKUP(L2724,Wip!K:M,3,0),"")="Y",Q2724="MTCAPPLYCONF"),"On Hold",IF(W2724="","KGB","KBB"))))</f>
        <v>KBB</v>
      </c>
      <c r="B2724" s="65" t="str">
        <f>IF(A2724="on hold", "on hold",
 IF(A2724="KGB", "Standard Shipment",
  IF(IFERROR(IFERROR(VLOOKUP(L2724, List!D:J, 7, 0), VLOOKUP(L2724&amp;"", List!D:J, 7, 0)), 0)=0,
   IF(IFERROR(IFERROR(VLOOKUP(L2724, 'CND List'!$A:$C, 3, 0), VLOOKUP(L2724&amp;"", 'CND List'!$A:$C, 3, 0)), 0)=0,
    IF(A2724="KBB", "-", ""),
    IFERROR(VLOOKUP(L2724, 'CND List'!$A:$C, 3, 0), VLOOKUP(L2724&amp;"", 'CND List'!$A:$C, 3, 0))
   ),
   IFERROR(VLOOKUP(L2724, List!D:J, 7, 0), VLOOKUP(L2724&amp;"", List!D:J, 7, 0))
  )
 )
)</f>
        <v>VRAM is pending RTV</v>
      </c>
      <c r="C2724" s="66" t="str">
        <f t="shared" si="43"/>
        <v>VRAM is pending RTV</v>
      </c>
      <c r="D2724" s="67" t="str">
        <f ca="1">IF(C2724="Local Scrap","Closed",IFERROR(IF(A2724="kgb","Closed",IF(MID(C2724,5,1)="Q","Closed",LOOKUP(TODAY()-W2724, {0,31,91,181,366}, {"0-30天","31-90天","91-180天","181-365天","365天以上"}))), LOOKUP(TODAY()-Z2724, {0,31,91,181,366}, {"0-30天","31-90天","91-180天","181-365天","365天以上"})))</f>
        <v>365天以上</v>
      </c>
      <c r="E2724" s="67" t="str" cm="1">
        <f t="array" ref="E2724">IF(A2724&lt;&gt;"kbb", "", IF(IFERROR(VALUE(V2724), 0)=MAX(INDEX(($A$2:$A$4929="kbb")*($L$2:$L$4929=L2724)*IFERROR(VALUE($V$2:$V$4929), 0), 0)), "最新", "歷史重複"))</f>
        <v>最新</v>
      </c>
      <c r="F2724" t="s">
        <v>11857</v>
      </c>
      <c r="G2724" t="s">
        <v>29</v>
      </c>
      <c r="H2724" t="s">
        <v>30</v>
      </c>
      <c r="I2724" t="s">
        <v>11688</v>
      </c>
      <c r="J2724" t="s">
        <v>11858</v>
      </c>
      <c r="K2724" t="s">
        <v>11859</v>
      </c>
      <c r="L2724" t="s">
        <v>11890</v>
      </c>
      <c r="M2724" t="s">
        <v>981</v>
      </c>
      <c r="N2724" t="s">
        <v>556</v>
      </c>
      <c r="O2724" t="s">
        <v>37</v>
      </c>
      <c r="P2724" t="s">
        <v>11890</v>
      </c>
      <c r="Q2724" t="s">
        <v>38</v>
      </c>
      <c r="R2724" t="s">
        <v>53</v>
      </c>
      <c r="S2724" t="s">
        <v>11861</v>
      </c>
      <c r="T2724" t="s">
        <v>37</v>
      </c>
      <c r="U2724" t="s">
        <v>37</v>
      </c>
      <c r="V2724" t="s">
        <v>11891</v>
      </c>
      <c r="W2724" t="s">
        <v>517</v>
      </c>
      <c r="X2724" t="s">
        <v>114</v>
      </c>
      <c r="Y2724" t="s">
        <v>816</v>
      </c>
      <c r="Z2724" t="s">
        <v>11892</v>
      </c>
      <c r="AA2724" t="s">
        <v>44</v>
      </c>
      <c r="AB2724" t="s">
        <v>44</v>
      </c>
      <c r="AC2724" t="s">
        <v>117</v>
      </c>
      <c r="AD2724" t="s">
        <v>190</v>
      </c>
      <c r="AE2724" t="s">
        <v>37</v>
      </c>
      <c r="AF2724" t="s">
        <v>37</v>
      </c>
      <c r="AG2724" t="s">
        <v>37</v>
      </c>
      <c r="AH2724" t="s">
        <v>37</v>
      </c>
      <c r="AI2724" t="s">
        <v>37</v>
      </c>
    </row>
    <row r="2725" spans="1:35" ht="16.850000000000001" customHeight="1">
      <c r="A2725" s="65" t="str">
        <f>IF(L2725="","",IF(COUNTIF(Wip!K:K,L2725)=0,IF(W2725="","KGB","KBB"),IF(AND(_xlfn.IFNA(VLOOKUP(L2725,Wip!K:M,3,0),"")="Y",Q2725="MTCAPPLYCONF"),"On Hold",IF(W2725="","KGB","KBB"))))</f>
        <v>KGB</v>
      </c>
      <c r="B2725" s="65" t="str">
        <f>IF(A2725="on hold", "on hold",
 IF(A2725="KGB", "Standard Shipment",
  IF(IFERROR(IFERROR(VLOOKUP(L2725, List!D:J, 7, 0), VLOOKUP(L2725&amp;"", List!D:J, 7, 0)), 0)=0,
   IF(IFERROR(IFERROR(VLOOKUP(L2725, 'CND List'!$A:$C, 3, 0), VLOOKUP(L2725&amp;"", 'CND List'!$A:$C, 3, 0)), 0)=0,
    IF(A2725="KBB", "-", ""),
    IFERROR(VLOOKUP(L2725, 'CND List'!$A:$C, 3, 0), VLOOKUP(L2725&amp;"", 'CND List'!$A:$C, 3, 0))
   ),
   IFERROR(VLOOKUP(L2725, List!D:J, 7, 0), VLOOKUP(L2725&amp;"", List!D:J, 7, 0))
  )
 )
)</f>
        <v>Standard Shipment</v>
      </c>
      <c r="C2725" s="66" t="str">
        <f t="shared" si="43"/>
        <v>Standard Shipment</v>
      </c>
      <c r="D2725" s="67" t="str">
        <f ca="1">IF(C2725="Local Scrap","Closed",IFERROR(IF(A2725="kgb","Closed",IF(MID(C2725,5,1)="Q","Closed",LOOKUP(TODAY()-W2725, {0,31,91,181,366}, {"0-30天","31-90天","91-180天","181-365天","365天以上"}))), LOOKUP(TODAY()-Z2725, {0,31,91,181,366}, {"0-30天","31-90天","91-180天","181-365天","365天以上"})))</f>
        <v>Closed</v>
      </c>
      <c r="E2725" s="67" t="str" cm="1">
        <f t="array" ref="E2725">IF(A2725&lt;&gt;"kbb", "", IF(IFERROR(VALUE(V2725), 0)=MAX(INDEX(($A$2:$A$4929="kbb")*($L$2:$L$4929=L2725)*IFERROR(VALUE($V$2:$V$4929), 0), 0)), "最新", "歷史重複"))</f>
        <v/>
      </c>
      <c r="F2725" t="s">
        <v>11857</v>
      </c>
      <c r="G2725" t="s">
        <v>29</v>
      </c>
      <c r="H2725" t="s">
        <v>30</v>
      </c>
      <c r="I2725" t="s">
        <v>11688</v>
      </c>
      <c r="J2725" t="s">
        <v>11858</v>
      </c>
      <c r="K2725" t="s">
        <v>11859</v>
      </c>
      <c r="L2725" t="s">
        <v>11893</v>
      </c>
      <c r="M2725" t="s">
        <v>981</v>
      </c>
      <c r="N2725" t="s">
        <v>556</v>
      </c>
      <c r="O2725" t="s">
        <v>37</v>
      </c>
      <c r="P2725" t="s">
        <v>11894</v>
      </c>
      <c r="Q2725" t="s">
        <v>38</v>
      </c>
      <c r="R2725" t="s">
        <v>743</v>
      </c>
      <c r="S2725" t="s">
        <v>11861</v>
      </c>
      <c r="T2725" t="s">
        <v>11895</v>
      </c>
      <c r="U2725" t="s">
        <v>11868</v>
      </c>
      <c r="V2725" t="s">
        <v>11868</v>
      </c>
      <c r="W2725" t="s">
        <v>37</v>
      </c>
      <c r="X2725" t="s">
        <v>37</v>
      </c>
      <c r="Y2725" t="s">
        <v>37</v>
      </c>
      <c r="Z2725" t="s">
        <v>11896</v>
      </c>
      <c r="AA2725" t="s">
        <v>44</v>
      </c>
      <c r="AB2725" t="s">
        <v>44</v>
      </c>
      <c r="AC2725" t="s">
        <v>45</v>
      </c>
      <c r="AD2725" t="s">
        <v>190</v>
      </c>
      <c r="AE2725" t="s">
        <v>11897</v>
      </c>
      <c r="AF2725" t="s">
        <v>48</v>
      </c>
      <c r="AG2725">
        <v>619412</v>
      </c>
      <c r="AH2725">
        <v>1</v>
      </c>
      <c r="AI2725">
        <v>1</v>
      </c>
    </row>
    <row r="2726" spans="1:35" ht="16.850000000000001" customHeight="1">
      <c r="A2726" s="65" t="str">
        <f>IF(L2726="","",IF(COUNTIF(Wip!K:K,L2726)=0,IF(W2726="","KGB","KBB"),IF(AND(_xlfn.IFNA(VLOOKUP(L2726,Wip!K:M,3,0),"")="Y",Q2726="MTCAPPLYCONF"),"On Hold",IF(W2726="","KGB","KBB"))))</f>
        <v>KBB</v>
      </c>
      <c r="B2726" s="65" t="str">
        <f>IF(A2726="on hold", "on hold",
 IF(A2726="KGB", "Standard Shipment",
  IF(IFERROR(IFERROR(VLOOKUP(L2726, List!D:J, 7, 0), VLOOKUP(L2726&amp;"", List!D:J, 7, 0)), 0)=0,
   IF(IFERROR(IFERROR(VLOOKUP(L2726, 'CND List'!$A:$C, 3, 0), VLOOKUP(L2726&amp;"", 'CND List'!$A:$C, 3, 0)), 0)=0,
    IF(A2726="KBB", "-", ""),
    IFERROR(VLOOKUP(L2726, 'CND List'!$A:$C, 3, 0), VLOOKUP(L2726&amp;"", 'CND List'!$A:$C, 3, 0))
   ),
   IFERROR(VLOOKUP(L2726, List!D:J, 7, 0), VLOOKUP(L2726&amp;"", List!D:J, 7, 0))
  )
 )
)</f>
        <v>-</v>
      </c>
      <c r="C2726" s="66" t="str">
        <f t="shared" si="43"/>
        <v>wait for return customer</v>
      </c>
      <c r="D2726" s="67" t="str">
        <f ca="1">IF(C2726="Local Scrap","Closed",IFERROR(IF(A2726="kgb","Closed",IF(MID(C2726,5,1)="Q","Closed",LOOKUP(TODAY()-W2726, {0,31,91,181,366}, {"0-30天","31-90天","91-180天","181-365天","365天以上"}))), LOOKUP(TODAY()-Z2726, {0,31,91,181,366}, {"0-30天","31-90天","91-180天","181-365天","365天以上"})))</f>
        <v>365天以上</v>
      </c>
      <c r="E2726" s="67" t="str" cm="1">
        <f t="array" ref="E2726">IF(A2726&lt;&gt;"kbb", "", IF(IFERROR(VALUE(V2726), 0)=MAX(INDEX(($A$2:$A$4929="kbb")*($L$2:$L$4929=L2726)*IFERROR(VALUE($V$2:$V$4929), 0), 0)), "最新", "歷史重複"))</f>
        <v>最新</v>
      </c>
      <c r="F2726" t="s">
        <v>11857</v>
      </c>
      <c r="G2726" t="s">
        <v>29</v>
      </c>
      <c r="H2726" t="s">
        <v>30</v>
      </c>
      <c r="I2726" t="s">
        <v>11688</v>
      </c>
      <c r="J2726" t="s">
        <v>11858</v>
      </c>
      <c r="K2726" t="s">
        <v>11859</v>
      </c>
      <c r="L2726" t="s">
        <v>11898</v>
      </c>
      <c r="M2726" t="s">
        <v>555</v>
      </c>
      <c r="N2726" t="s">
        <v>556</v>
      </c>
      <c r="O2726" t="s">
        <v>37</v>
      </c>
      <c r="P2726" t="s">
        <v>11898</v>
      </c>
      <c r="Q2726" t="s">
        <v>38</v>
      </c>
      <c r="R2726" t="s">
        <v>743</v>
      </c>
      <c r="S2726" t="s">
        <v>11861</v>
      </c>
      <c r="T2726" t="s">
        <v>37</v>
      </c>
      <c r="U2726" t="s">
        <v>37</v>
      </c>
      <c r="V2726" t="s">
        <v>11899</v>
      </c>
      <c r="W2726" t="s">
        <v>692</v>
      </c>
      <c r="X2726" t="s">
        <v>114</v>
      </c>
      <c r="Y2726" t="s">
        <v>1005</v>
      </c>
      <c r="Z2726" t="s">
        <v>11900</v>
      </c>
      <c r="AA2726" t="s">
        <v>44</v>
      </c>
      <c r="AB2726" t="s">
        <v>44</v>
      </c>
      <c r="AC2726" t="s">
        <v>117</v>
      </c>
      <c r="AD2726" t="s">
        <v>190</v>
      </c>
      <c r="AE2726" t="s">
        <v>37</v>
      </c>
      <c r="AF2726" t="s">
        <v>37</v>
      </c>
      <c r="AG2726" t="s">
        <v>37</v>
      </c>
      <c r="AH2726" t="s">
        <v>37</v>
      </c>
      <c r="AI2726" t="s">
        <v>37</v>
      </c>
    </row>
    <row r="2727" spans="1:35" ht="16.850000000000001" customHeight="1">
      <c r="A2727" s="65" t="str">
        <f>IF(L2727="","",IF(COUNTIF(Wip!K:K,L2727)=0,IF(W2727="","KGB","KBB"),IF(AND(_xlfn.IFNA(VLOOKUP(L2727,Wip!K:M,3,0),"")="Y",Q2727="MTCAPPLYCONF"),"On Hold",IF(W2727="","KGB","KBB"))))</f>
        <v>KBB</v>
      </c>
      <c r="B2727" s="65">
        <f>IF(A2727="on hold", "on hold",
 IF(A2727="KGB", "Standard Shipment",
  IF(IFERROR(IFERROR(VLOOKUP(L2727, List!D:J, 7, 0), VLOOKUP(L2727&amp;"", List!D:J, 7, 0)), 0)=0,
   IF(IFERROR(IFERROR(VLOOKUP(L2727, 'CND List'!$A:$C, 3, 0), VLOOKUP(L2727&amp;"", 'CND List'!$A:$C, 3, 0)), 0)=0,
    IF(A2727="KBB", "-", ""),
    IFERROR(VLOOKUP(L2727, 'CND List'!$A:$C, 3, 0), VLOOKUP(L2727&amp;"", 'CND List'!$A:$C, 3, 0))
   ),
   IFERROR(VLOOKUP(L2727, List!D:J, 7, 0), VLOOKUP(L2727&amp;"", List!D:J, 7, 0))
  )
 )
)</f>
        <v>45666</v>
      </c>
      <c r="C2727" s="66" t="str">
        <f t="shared" si="43"/>
        <v>2025Q1</v>
      </c>
      <c r="D2727" s="67" t="str">
        <f ca="1">IF(C2727="Local Scrap","Closed",IFERROR(IF(A2727="kgb","Closed",IF(MID(C2727,5,1)="Q","Closed",LOOKUP(TODAY()-W2727, {0,31,91,181,366}, {"0-30天","31-90天","91-180天","181-365天","365天以上"}))), LOOKUP(TODAY()-Z2727, {0,31,91,181,366}, {"0-30天","31-90天","91-180天","181-365天","365天以上"})))</f>
        <v>Closed</v>
      </c>
      <c r="E2727" s="67" t="str" cm="1">
        <f t="array" ref="E2727">IF(A2727&lt;&gt;"kbb", "", IF(IFERROR(VALUE(V2727), 0)=MAX(INDEX(($A$2:$A$4929="kbb")*($L$2:$L$4929=L2727)*IFERROR(VALUE($V$2:$V$4929), 0), 0)), "最新", "歷史重複"))</f>
        <v>最新</v>
      </c>
      <c r="F2727" t="s">
        <v>11857</v>
      </c>
      <c r="G2727" t="s">
        <v>29</v>
      </c>
      <c r="H2727" t="s">
        <v>30</v>
      </c>
      <c r="I2727" t="s">
        <v>11688</v>
      </c>
      <c r="J2727" t="s">
        <v>11858</v>
      </c>
      <c r="K2727" t="s">
        <v>11859</v>
      </c>
      <c r="L2727" t="s">
        <v>11901</v>
      </c>
      <c r="M2727" t="s">
        <v>555</v>
      </c>
      <c r="N2727" t="s">
        <v>556</v>
      </c>
      <c r="O2727" t="s">
        <v>37</v>
      </c>
      <c r="P2727" t="s">
        <v>11901</v>
      </c>
      <c r="Q2727" t="s">
        <v>38</v>
      </c>
      <c r="R2727" t="s">
        <v>743</v>
      </c>
      <c r="S2727" t="s">
        <v>11861</v>
      </c>
      <c r="T2727" t="s">
        <v>37</v>
      </c>
      <c r="U2727" t="s">
        <v>37</v>
      </c>
      <c r="V2727" t="s">
        <v>11902</v>
      </c>
      <c r="W2727" t="s">
        <v>1157</v>
      </c>
      <c r="X2727" t="s">
        <v>114</v>
      </c>
      <c r="Y2727" t="s">
        <v>11903</v>
      </c>
      <c r="Z2727" t="s">
        <v>11904</v>
      </c>
      <c r="AA2727" t="s">
        <v>44</v>
      </c>
      <c r="AB2727" t="s">
        <v>44</v>
      </c>
      <c r="AC2727" t="s">
        <v>117</v>
      </c>
      <c r="AD2727" t="s">
        <v>190</v>
      </c>
      <c r="AE2727" t="s">
        <v>37</v>
      </c>
      <c r="AF2727" t="s">
        <v>37</v>
      </c>
      <c r="AG2727" t="s">
        <v>37</v>
      </c>
      <c r="AH2727" t="s">
        <v>37</v>
      </c>
      <c r="AI2727" t="s">
        <v>37</v>
      </c>
    </row>
    <row r="2728" spans="1:35" ht="16.850000000000001" customHeight="1">
      <c r="A2728" s="65" t="str">
        <f>IF(L2728="","",IF(COUNTIF(Wip!K:K,L2728)=0,IF(W2728="","KGB","KBB"),IF(AND(_xlfn.IFNA(VLOOKUP(L2728,Wip!K:M,3,0),"")="Y",Q2728="MTCAPPLYCONF"),"On Hold",IF(W2728="","KGB","KBB"))))</f>
        <v>KGB</v>
      </c>
      <c r="B2728" s="65" t="str">
        <f>IF(A2728="on hold", "on hold",
 IF(A2728="KGB", "Standard Shipment",
  IF(IFERROR(IFERROR(VLOOKUP(L2728, List!D:J, 7, 0), VLOOKUP(L2728&amp;"", List!D:J, 7, 0)), 0)=0,
   IF(IFERROR(IFERROR(VLOOKUP(L2728, 'CND List'!$A:$C, 3, 0), VLOOKUP(L2728&amp;"", 'CND List'!$A:$C, 3, 0)), 0)=0,
    IF(A2728="KBB", "-", ""),
    IFERROR(VLOOKUP(L2728, 'CND List'!$A:$C, 3, 0), VLOOKUP(L2728&amp;"", 'CND List'!$A:$C, 3, 0))
   ),
   IFERROR(VLOOKUP(L2728, List!D:J, 7, 0), VLOOKUP(L2728&amp;"", List!D:J, 7, 0))
  )
 )
)</f>
        <v>Standard Shipment</v>
      </c>
      <c r="C2728" s="66" t="str">
        <f t="shared" si="43"/>
        <v>Standard Shipment</v>
      </c>
      <c r="D2728" s="67" t="str">
        <f ca="1">IF(C2728="Local Scrap","Closed",IFERROR(IF(A2728="kgb","Closed",IF(MID(C2728,5,1)="Q","Closed",LOOKUP(TODAY()-W2728, {0,31,91,181,366}, {"0-30天","31-90天","91-180天","181-365天","365天以上"}))), LOOKUP(TODAY()-Z2728, {0,31,91,181,366}, {"0-30天","31-90天","91-180天","181-365天","365天以上"})))</f>
        <v>Closed</v>
      </c>
      <c r="E2728" s="67" t="str" cm="1">
        <f t="array" ref="E2728">IF(A2728&lt;&gt;"kbb", "", IF(IFERROR(VALUE(V2728), 0)=MAX(INDEX(($A$2:$A$4929="kbb")*($L$2:$L$4929=L2728)*IFERROR(VALUE($V$2:$V$4929), 0), 0)), "最新", "歷史重複"))</f>
        <v/>
      </c>
      <c r="F2728" t="s">
        <v>11857</v>
      </c>
      <c r="G2728" t="s">
        <v>29</v>
      </c>
      <c r="H2728" t="s">
        <v>30</v>
      </c>
      <c r="I2728" t="s">
        <v>11688</v>
      </c>
      <c r="J2728" t="s">
        <v>11858</v>
      </c>
      <c r="K2728" t="s">
        <v>11859</v>
      </c>
      <c r="L2728" t="s">
        <v>11905</v>
      </c>
      <c r="M2728" t="s">
        <v>555</v>
      </c>
      <c r="N2728" t="s">
        <v>556</v>
      </c>
      <c r="O2728" t="s">
        <v>37</v>
      </c>
      <c r="P2728" t="s">
        <v>11906</v>
      </c>
      <c r="Q2728" t="s">
        <v>38</v>
      </c>
      <c r="R2728" t="s">
        <v>743</v>
      </c>
      <c r="S2728" t="s">
        <v>11861</v>
      </c>
      <c r="T2728" t="s">
        <v>11907</v>
      </c>
      <c r="U2728" t="s">
        <v>11887</v>
      </c>
      <c r="V2728" t="s">
        <v>11887</v>
      </c>
      <c r="W2728" t="s">
        <v>37</v>
      </c>
      <c r="X2728" t="s">
        <v>37</v>
      </c>
      <c r="Y2728" t="s">
        <v>37</v>
      </c>
      <c r="Z2728" t="s">
        <v>11908</v>
      </c>
      <c r="AA2728" t="s">
        <v>44</v>
      </c>
      <c r="AB2728" t="s">
        <v>44</v>
      </c>
      <c r="AC2728" t="s">
        <v>45</v>
      </c>
      <c r="AD2728" t="s">
        <v>190</v>
      </c>
      <c r="AE2728" t="s">
        <v>11889</v>
      </c>
      <c r="AF2728" t="s">
        <v>48</v>
      </c>
      <c r="AG2728">
        <v>619508</v>
      </c>
      <c r="AH2728">
        <v>1</v>
      </c>
      <c r="AI2728">
        <v>1</v>
      </c>
    </row>
    <row r="2729" spans="1:35" ht="16.850000000000001" customHeight="1">
      <c r="A2729" s="65" t="str">
        <f>IF(L2729="","",IF(COUNTIF(Wip!K:K,L2729)=0,IF(W2729="","KGB","KBB"),IF(AND(_xlfn.IFNA(VLOOKUP(L2729,Wip!K:M,3,0),"")="Y",Q2729="MTCAPPLYCONF"),"On Hold",IF(W2729="","KGB","KBB"))))</f>
        <v>KGB</v>
      </c>
      <c r="B2729" s="65" t="str">
        <f>IF(A2729="on hold", "on hold",
 IF(A2729="KGB", "Standard Shipment",
  IF(IFERROR(IFERROR(VLOOKUP(L2729, List!D:J, 7, 0), VLOOKUP(L2729&amp;"", List!D:J, 7, 0)), 0)=0,
   IF(IFERROR(IFERROR(VLOOKUP(L2729, 'CND List'!$A:$C, 3, 0), VLOOKUP(L2729&amp;"", 'CND List'!$A:$C, 3, 0)), 0)=0,
    IF(A2729="KBB", "-", ""),
    IFERROR(VLOOKUP(L2729, 'CND List'!$A:$C, 3, 0), VLOOKUP(L2729&amp;"", 'CND List'!$A:$C, 3, 0))
   ),
   IFERROR(VLOOKUP(L2729, List!D:J, 7, 0), VLOOKUP(L2729&amp;"", List!D:J, 7, 0))
  )
 )
)</f>
        <v>Standard Shipment</v>
      </c>
      <c r="C2729" s="66" t="str">
        <f t="shared" si="43"/>
        <v>Standard Shipment</v>
      </c>
      <c r="D2729" s="67" t="str">
        <f ca="1">IF(C2729="Local Scrap","Closed",IFERROR(IF(A2729="kgb","Closed",IF(MID(C2729,5,1)="Q","Closed",LOOKUP(TODAY()-W2729, {0,31,91,181,366}, {"0-30天","31-90天","91-180天","181-365天","365天以上"}))), LOOKUP(TODAY()-Z2729, {0,31,91,181,366}, {"0-30天","31-90天","91-180天","181-365天","365天以上"})))</f>
        <v>Closed</v>
      </c>
      <c r="E2729" s="67" t="str" cm="1">
        <f t="array" ref="E2729">IF(A2729&lt;&gt;"kbb", "", IF(IFERROR(VALUE(V2729), 0)=MAX(INDEX(($A$2:$A$4929="kbb")*($L$2:$L$4929=L2729)*IFERROR(VALUE($V$2:$V$4929), 0), 0)), "最新", "歷史重複"))</f>
        <v/>
      </c>
      <c r="F2729" t="s">
        <v>11857</v>
      </c>
      <c r="G2729" t="s">
        <v>29</v>
      </c>
      <c r="H2729" t="s">
        <v>30</v>
      </c>
      <c r="I2729" t="s">
        <v>11688</v>
      </c>
      <c r="J2729" t="s">
        <v>11858</v>
      </c>
      <c r="K2729" t="s">
        <v>11859</v>
      </c>
      <c r="L2729" t="s">
        <v>11909</v>
      </c>
      <c r="M2729" t="s">
        <v>555</v>
      </c>
      <c r="N2729" t="s">
        <v>556</v>
      </c>
      <c r="O2729" t="s">
        <v>37</v>
      </c>
      <c r="P2729" t="s">
        <v>11910</v>
      </c>
      <c r="Q2729" t="s">
        <v>38</v>
      </c>
      <c r="R2729" t="s">
        <v>743</v>
      </c>
      <c r="S2729" t="s">
        <v>11861</v>
      </c>
      <c r="T2729" t="s">
        <v>11911</v>
      </c>
      <c r="U2729" t="s">
        <v>11887</v>
      </c>
      <c r="V2729" t="s">
        <v>11887</v>
      </c>
      <c r="W2729" t="s">
        <v>37</v>
      </c>
      <c r="X2729" t="s">
        <v>37</v>
      </c>
      <c r="Y2729" t="s">
        <v>37</v>
      </c>
      <c r="Z2729" t="s">
        <v>11912</v>
      </c>
      <c r="AA2729" t="s">
        <v>44</v>
      </c>
      <c r="AB2729" t="s">
        <v>44</v>
      </c>
      <c r="AC2729" t="s">
        <v>45</v>
      </c>
      <c r="AD2729" t="s">
        <v>190</v>
      </c>
      <c r="AE2729" t="s">
        <v>11889</v>
      </c>
      <c r="AF2729" t="s">
        <v>48</v>
      </c>
      <c r="AG2729">
        <v>619508</v>
      </c>
      <c r="AH2729">
        <v>1</v>
      </c>
      <c r="AI2729">
        <v>1</v>
      </c>
    </row>
    <row r="2730" spans="1:35" ht="16.850000000000001" customHeight="1">
      <c r="A2730" s="65" t="str">
        <f>IF(L2730="","",IF(COUNTIF(Wip!K:K,L2730)=0,IF(W2730="","KGB","KBB"),IF(AND(_xlfn.IFNA(VLOOKUP(L2730,Wip!K:M,3,0),"")="Y",Q2730="MTCAPPLYCONF"),"On Hold",IF(W2730="","KGB","KBB"))))</f>
        <v>KGB</v>
      </c>
      <c r="B2730" s="65" t="str">
        <f>IF(A2730="on hold", "on hold",
 IF(A2730="KGB", "Standard Shipment",
  IF(IFERROR(IFERROR(VLOOKUP(L2730, List!D:J, 7, 0), VLOOKUP(L2730&amp;"", List!D:J, 7, 0)), 0)=0,
   IF(IFERROR(IFERROR(VLOOKUP(L2730, 'CND List'!$A:$C, 3, 0), VLOOKUP(L2730&amp;"", 'CND List'!$A:$C, 3, 0)), 0)=0,
    IF(A2730="KBB", "-", ""),
    IFERROR(VLOOKUP(L2730, 'CND List'!$A:$C, 3, 0), VLOOKUP(L2730&amp;"", 'CND List'!$A:$C, 3, 0))
   ),
   IFERROR(VLOOKUP(L2730, List!D:J, 7, 0), VLOOKUP(L2730&amp;"", List!D:J, 7, 0))
  )
 )
)</f>
        <v>Standard Shipment</v>
      </c>
      <c r="C2730" s="66" t="str">
        <f t="shared" si="43"/>
        <v>Standard Shipment</v>
      </c>
      <c r="D2730" s="67" t="str">
        <f ca="1">IF(C2730="Local Scrap","Closed",IFERROR(IF(A2730="kgb","Closed",IF(MID(C2730,5,1)="Q","Closed",LOOKUP(TODAY()-W2730, {0,31,91,181,366}, {"0-30天","31-90天","91-180天","181-365天","365天以上"}))), LOOKUP(TODAY()-Z2730, {0,31,91,181,366}, {"0-30天","31-90天","91-180天","181-365天","365天以上"})))</f>
        <v>Closed</v>
      </c>
      <c r="E2730" s="67" t="str" cm="1">
        <f t="array" ref="E2730">IF(A2730&lt;&gt;"kbb", "", IF(IFERROR(VALUE(V2730), 0)=MAX(INDEX(($A$2:$A$4929="kbb")*($L$2:$L$4929=L2730)*IFERROR(VALUE($V$2:$V$4929), 0), 0)), "最新", "歷史重複"))</f>
        <v/>
      </c>
      <c r="F2730" t="s">
        <v>11857</v>
      </c>
      <c r="G2730" t="s">
        <v>29</v>
      </c>
      <c r="H2730" t="s">
        <v>30</v>
      </c>
      <c r="I2730" t="s">
        <v>11688</v>
      </c>
      <c r="J2730" t="s">
        <v>11858</v>
      </c>
      <c r="K2730" t="s">
        <v>11859</v>
      </c>
      <c r="L2730" t="s">
        <v>11913</v>
      </c>
      <c r="M2730" t="s">
        <v>4046</v>
      </c>
      <c r="N2730" t="s">
        <v>556</v>
      </c>
      <c r="O2730" t="s">
        <v>37</v>
      </c>
      <c r="P2730" t="s">
        <v>11914</v>
      </c>
      <c r="Q2730" t="s">
        <v>38</v>
      </c>
      <c r="R2730" t="s">
        <v>743</v>
      </c>
      <c r="S2730" t="s">
        <v>11861</v>
      </c>
      <c r="T2730" t="s">
        <v>11915</v>
      </c>
      <c r="U2730" t="s">
        <v>11916</v>
      </c>
      <c r="V2730" t="s">
        <v>11916</v>
      </c>
      <c r="W2730" t="s">
        <v>37</v>
      </c>
      <c r="X2730" t="s">
        <v>37</v>
      </c>
      <c r="Y2730" t="s">
        <v>37</v>
      </c>
      <c r="Z2730" t="s">
        <v>11917</v>
      </c>
      <c r="AA2730" t="s">
        <v>44</v>
      </c>
      <c r="AB2730" t="s">
        <v>44</v>
      </c>
      <c r="AC2730" t="s">
        <v>45</v>
      </c>
      <c r="AD2730" t="s">
        <v>190</v>
      </c>
      <c r="AE2730" t="s">
        <v>11918</v>
      </c>
      <c r="AF2730" t="s">
        <v>48</v>
      </c>
      <c r="AG2730">
        <v>619794</v>
      </c>
      <c r="AH2730">
        <v>1</v>
      </c>
      <c r="AI2730">
        <v>1</v>
      </c>
    </row>
    <row r="2731" spans="1:35" ht="16.850000000000001" customHeight="1">
      <c r="A2731" s="65" t="str">
        <f>IF(L2731="","",IF(COUNTIF(Wip!K:K,L2731)=0,IF(W2731="","KGB","KBB"),IF(AND(_xlfn.IFNA(VLOOKUP(L2731,Wip!K:M,3,0),"")="Y",Q2731="MTCAPPLYCONF"),"On Hold",IF(W2731="","KGB","KBB"))))</f>
        <v>KGB</v>
      </c>
      <c r="B2731" s="65" t="str">
        <f>IF(A2731="on hold", "on hold",
 IF(A2731="KGB", "Standard Shipment",
  IF(IFERROR(IFERROR(VLOOKUP(L2731, List!D:J, 7, 0), VLOOKUP(L2731&amp;"", List!D:J, 7, 0)), 0)=0,
   IF(IFERROR(IFERROR(VLOOKUP(L2731, 'CND List'!$A:$C, 3, 0), VLOOKUP(L2731&amp;"", 'CND List'!$A:$C, 3, 0)), 0)=0,
    IF(A2731="KBB", "-", ""),
    IFERROR(VLOOKUP(L2731, 'CND List'!$A:$C, 3, 0), VLOOKUP(L2731&amp;"", 'CND List'!$A:$C, 3, 0))
   ),
   IFERROR(VLOOKUP(L2731, List!D:J, 7, 0), VLOOKUP(L2731&amp;"", List!D:J, 7, 0))
  )
 )
)</f>
        <v>Standard Shipment</v>
      </c>
      <c r="C2731" s="66" t="str">
        <f t="shared" si="43"/>
        <v>Standard Shipment</v>
      </c>
      <c r="D2731" s="67" t="str">
        <f ca="1">IF(C2731="Local Scrap","Closed",IFERROR(IF(A2731="kgb","Closed",IF(MID(C2731,5,1)="Q","Closed",LOOKUP(TODAY()-W2731, {0,31,91,181,366}, {"0-30天","31-90天","91-180天","181-365天","365天以上"}))), LOOKUP(TODAY()-Z2731, {0,31,91,181,366}, {"0-30天","31-90天","91-180天","181-365天","365天以上"})))</f>
        <v>Closed</v>
      </c>
      <c r="E2731" s="67" t="str" cm="1">
        <f t="array" ref="E2731">IF(A2731&lt;&gt;"kbb", "", IF(IFERROR(VALUE(V2731), 0)=MAX(INDEX(($A$2:$A$4929="kbb")*($L$2:$L$4929=L2731)*IFERROR(VALUE($V$2:$V$4929), 0), 0)), "最新", "歷史重複"))</f>
        <v/>
      </c>
      <c r="F2731" t="s">
        <v>11857</v>
      </c>
      <c r="G2731" t="s">
        <v>29</v>
      </c>
      <c r="H2731" t="s">
        <v>30</v>
      </c>
      <c r="I2731" t="s">
        <v>11688</v>
      </c>
      <c r="J2731" t="s">
        <v>11858</v>
      </c>
      <c r="K2731" t="s">
        <v>11859</v>
      </c>
      <c r="L2731" t="s">
        <v>11919</v>
      </c>
      <c r="M2731" t="s">
        <v>4046</v>
      </c>
      <c r="N2731" t="s">
        <v>556</v>
      </c>
      <c r="O2731" t="s">
        <v>37</v>
      </c>
      <c r="P2731" t="s">
        <v>11920</v>
      </c>
      <c r="Q2731" t="s">
        <v>38</v>
      </c>
      <c r="R2731" t="s">
        <v>743</v>
      </c>
      <c r="S2731" t="s">
        <v>11861</v>
      </c>
      <c r="T2731" t="s">
        <v>11921</v>
      </c>
      <c r="U2731" t="s">
        <v>11873</v>
      </c>
      <c r="V2731" t="s">
        <v>11873</v>
      </c>
      <c r="W2731" t="s">
        <v>37</v>
      </c>
      <c r="X2731" t="s">
        <v>37</v>
      </c>
      <c r="Y2731" t="s">
        <v>37</v>
      </c>
      <c r="Z2731" t="s">
        <v>11922</v>
      </c>
      <c r="AA2731" t="s">
        <v>44</v>
      </c>
      <c r="AB2731" t="s">
        <v>44</v>
      </c>
      <c r="AC2731" t="s">
        <v>45</v>
      </c>
      <c r="AD2731" t="s">
        <v>190</v>
      </c>
      <c r="AE2731" t="s">
        <v>11875</v>
      </c>
      <c r="AF2731" t="s">
        <v>48</v>
      </c>
      <c r="AG2731">
        <v>619986</v>
      </c>
      <c r="AH2731">
        <v>1</v>
      </c>
      <c r="AI2731">
        <v>1</v>
      </c>
    </row>
    <row r="2732" spans="1:35" ht="16.850000000000001" customHeight="1">
      <c r="A2732" s="65" t="str">
        <f>IF(L2732="","",IF(COUNTIF(Wip!K:K,L2732)=0,IF(W2732="","KGB","KBB"),IF(AND(_xlfn.IFNA(VLOOKUP(L2732,Wip!K:M,3,0),"")="Y",Q2732="MTCAPPLYCONF"),"On Hold",IF(W2732="","KGB","KBB"))))</f>
        <v>KGB</v>
      </c>
      <c r="B2732" s="65" t="str">
        <f>IF(A2732="on hold", "on hold",
 IF(A2732="KGB", "Standard Shipment",
  IF(IFERROR(IFERROR(VLOOKUP(L2732, List!D:J, 7, 0), VLOOKUP(L2732&amp;"", List!D:J, 7, 0)), 0)=0,
   IF(IFERROR(IFERROR(VLOOKUP(L2732, 'CND List'!$A:$C, 3, 0), VLOOKUP(L2732&amp;"", 'CND List'!$A:$C, 3, 0)), 0)=0,
    IF(A2732="KBB", "-", ""),
    IFERROR(VLOOKUP(L2732, 'CND List'!$A:$C, 3, 0), VLOOKUP(L2732&amp;"", 'CND List'!$A:$C, 3, 0))
   ),
   IFERROR(VLOOKUP(L2732, List!D:J, 7, 0), VLOOKUP(L2732&amp;"", List!D:J, 7, 0))
  )
 )
)</f>
        <v>Standard Shipment</v>
      </c>
      <c r="C2732" s="66" t="str">
        <f t="shared" si="43"/>
        <v>Standard Shipment</v>
      </c>
      <c r="D2732" s="67" t="str">
        <f ca="1">IF(C2732="Local Scrap","Closed",IFERROR(IF(A2732="kgb","Closed",IF(MID(C2732,5,1)="Q","Closed",LOOKUP(TODAY()-W2732, {0,31,91,181,366}, {"0-30天","31-90天","91-180天","181-365天","365天以上"}))), LOOKUP(TODAY()-Z2732, {0,31,91,181,366}, {"0-30天","31-90天","91-180天","181-365天","365天以上"})))</f>
        <v>Closed</v>
      </c>
      <c r="E2732" s="67" t="str" cm="1">
        <f t="array" ref="E2732">IF(A2732&lt;&gt;"kbb", "", IF(IFERROR(VALUE(V2732), 0)=MAX(INDEX(($A$2:$A$4929="kbb")*($L$2:$L$4929=L2732)*IFERROR(VALUE($V$2:$V$4929), 0), 0)), "最新", "歷史重複"))</f>
        <v/>
      </c>
      <c r="F2732" t="s">
        <v>11857</v>
      </c>
      <c r="G2732" t="s">
        <v>29</v>
      </c>
      <c r="H2732" t="s">
        <v>30</v>
      </c>
      <c r="I2732" t="s">
        <v>11688</v>
      </c>
      <c r="J2732" t="s">
        <v>11858</v>
      </c>
      <c r="K2732" t="s">
        <v>11859</v>
      </c>
      <c r="L2732" t="s">
        <v>11923</v>
      </c>
      <c r="M2732" t="s">
        <v>981</v>
      </c>
      <c r="N2732" t="s">
        <v>556</v>
      </c>
      <c r="O2732" t="s">
        <v>37</v>
      </c>
      <c r="P2732" t="s">
        <v>11924</v>
      </c>
      <c r="Q2732" t="s">
        <v>38</v>
      </c>
      <c r="R2732" t="s">
        <v>743</v>
      </c>
      <c r="S2732" t="s">
        <v>11861</v>
      </c>
      <c r="T2732" t="s">
        <v>11925</v>
      </c>
      <c r="U2732" t="s">
        <v>11868</v>
      </c>
      <c r="V2732" t="s">
        <v>11868</v>
      </c>
      <c r="W2732" t="s">
        <v>37</v>
      </c>
      <c r="X2732" t="s">
        <v>37</v>
      </c>
      <c r="Y2732" t="s">
        <v>37</v>
      </c>
      <c r="Z2732" t="s">
        <v>11926</v>
      </c>
      <c r="AA2732" t="s">
        <v>44</v>
      </c>
      <c r="AB2732" t="s">
        <v>44</v>
      </c>
      <c r="AC2732" t="s">
        <v>45</v>
      </c>
      <c r="AD2732" t="s">
        <v>190</v>
      </c>
      <c r="AE2732" t="s">
        <v>11897</v>
      </c>
      <c r="AF2732" t="s">
        <v>48</v>
      </c>
      <c r="AG2732">
        <v>619412</v>
      </c>
      <c r="AH2732">
        <v>1</v>
      </c>
      <c r="AI2732">
        <v>1</v>
      </c>
    </row>
    <row r="2733" spans="1:35" ht="16.850000000000001" customHeight="1">
      <c r="A2733" s="65" t="str">
        <f>IF(L2733="","",IF(COUNTIF(Wip!K:K,L2733)=0,IF(W2733="","KGB","KBB"),IF(AND(_xlfn.IFNA(VLOOKUP(L2733,Wip!K:M,3,0),"")="Y",Q2733="MTCAPPLYCONF"),"On Hold",IF(W2733="","KGB","KBB"))))</f>
        <v>KBB</v>
      </c>
      <c r="B2733" s="65" t="str">
        <f>IF(A2733="on hold", "on hold",
 IF(A2733="KGB", "Standard Shipment",
  IF(IFERROR(IFERROR(VLOOKUP(L2733, List!D:J, 7, 0), VLOOKUP(L2733&amp;"", List!D:J, 7, 0)), 0)=0,
   IF(IFERROR(IFERROR(VLOOKUP(L2733, 'CND List'!$A:$C, 3, 0), VLOOKUP(L2733&amp;"", 'CND List'!$A:$C, 3, 0)), 0)=0,
    IF(A2733="KBB", "-", ""),
    IFERROR(VLOOKUP(L2733, 'CND List'!$A:$C, 3, 0), VLOOKUP(L2733&amp;"", 'CND List'!$A:$C, 3, 0))
   ),
   IFERROR(VLOOKUP(L2733, List!D:J, 7, 0), VLOOKUP(L2733&amp;"", List!D:J, 7, 0))
  )
 )
)</f>
        <v>-</v>
      </c>
      <c r="C2733" s="66" t="str">
        <f t="shared" si="43"/>
        <v>wait for return customer</v>
      </c>
      <c r="D2733" s="67" t="str">
        <f ca="1">IF(C2733="Local Scrap","Closed",IFERROR(IF(A2733="kgb","Closed",IF(MID(C2733,5,1)="Q","Closed",LOOKUP(TODAY()-W2733, {0,31,91,181,366}, {"0-30天","31-90天","91-180天","181-365天","365天以上"}))), LOOKUP(TODAY()-Z2733, {0,31,91,181,366}, {"0-30天","31-90天","91-180天","181-365天","365天以上"})))</f>
        <v>365天以上</v>
      </c>
      <c r="E2733" s="67" t="str" cm="1">
        <f t="array" ref="E2733">IF(A2733&lt;&gt;"kbb", "", IF(IFERROR(VALUE(V2733), 0)=MAX(INDEX(($A$2:$A$4929="kbb")*($L$2:$L$4929=L2733)*IFERROR(VALUE($V$2:$V$4929), 0), 0)), "最新", "歷史重複"))</f>
        <v>最新</v>
      </c>
      <c r="F2733" t="s">
        <v>11857</v>
      </c>
      <c r="G2733" t="s">
        <v>29</v>
      </c>
      <c r="H2733" t="s">
        <v>30</v>
      </c>
      <c r="I2733" t="s">
        <v>11688</v>
      </c>
      <c r="J2733" t="s">
        <v>11858</v>
      </c>
      <c r="K2733" t="s">
        <v>11859</v>
      </c>
      <c r="L2733" t="s">
        <v>11927</v>
      </c>
      <c r="M2733" t="s">
        <v>555</v>
      </c>
      <c r="N2733" t="s">
        <v>556</v>
      </c>
      <c r="O2733" t="s">
        <v>37</v>
      </c>
      <c r="P2733" t="s">
        <v>11927</v>
      </c>
      <c r="Q2733" t="s">
        <v>38</v>
      </c>
      <c r="R2733" t="s">
        <v>743</v>
      </c>
      <c r="S2733" t="s">
        <v>11861</v>
      </c>
      <c r="T2733" t="s">
        <v>37</v>
      </c>
      <c r="U2733" t="s">
        <v>37</v>
      </c>
      <c r="V2733" t="s">
        <v>11928</v>
      </c>
      <c r="W2733" t="s">
        <v>692</v>
      </c>
      <c r="X2733" t="s">
        <v>114</v>
      </c>
      <c r="Y2733" t="s">
        <v>857</v>
      </c>
      <c r="Z2733" t="s">
        <v>11929</v>
      </c>
      <c r="AA2733" t="s">
        <v>44</v>
      </c>
      <c r="AB2733" t="s">
        <v>44</v>
      </c>
      <c r="AC2733" t="s">
        <v>117</v>
      </c>
      <c r="AD2733" t="s">
        <v>190</v>
      </c>
      <c r="AE2733" t="s">
        <v>37</v>
      </c>
      <c r="AF2733" t="s">
        <v>37</v>
      </c>
      <c r="AG2733" t="s">
        <v>37</v>
      </c>
      <c r="AH2733" t="s">
        <v>37</v>
      </c>
      <c r="AI2733" t="s">
        <v>37</v>
      </c>
    </row>
    <row r="2734" spans="1:35" ht="16.850000000000001" customHeight="1">
      <c r="A2734" s="65" t="str">
        <f>IF(L2734="","",IF(COUNTIF(Wip!K:K,L2734)=0,IF(W2734="","KGB","KBB"),IF(AND(_xlfn.IFNA(VLOOKUP(L2734,Wip!K:M,3,0),"")="Y",Q2734="MTCAPPLYCONF"),"On Hold",IF(W2734="","KGB","KBB"))))</f>
        <v>KGB</v>
      </c>
      <c r="B2734" s="65" t="str">
        <f>IF(A2734="on hold", "on hold",
 IF(A2734="KGB", "Standard Shipment",
  IF(IFERROR(IFERROR(VLOOKUP(L2734, List!D:J, 7, 0), VLOOKUP(L2734&amp;"", List!D:J, 7, 0)), 0)=0,
   IF(IFERROR(IFERROR(VLOOKUP(L2734, 'CND List'!$A:$C, 3, 0), VLOOKUP(L2734&amp;"", 'CND List'!$A:$C, 3, 0)), 0)=0,
    IF(A2734="KBB", "-", ""),
    IFERROR(VLOOKUP(L2734, 'CND List'!$A:$C, 3, 0), VLOOKUP(L2734&amp;"", 'CND List'!$A:$C, 3, 0))
   ),
   IFERROR(VLOOKUP(L2734, List!D:J, 7, 0), VLOOKUP(L2734&amp;"", List!D:J, 7, 0))
  )
 )
)</f>
        <v>Standard Shipment</v>
      </c>
      <c r="C2734" s="66" t="str">
        <f t="shared" si="43"/>
        <v>Standard Shipment</v>
      </c>
      <c r="D2734" s="67" t="str">
        <f ca="1">IF(C2734="Local Scrap","Closed",IFERROR(IF(A2734="kgb","Closed",IF(MID(C2734,5,1)="Q","Closed",LOOKUP(TODAY()-W2734, {0,31,91,181,366}, {"0-30天","31-90天","91-180天","181-365天","365天以上"}))), LOOKUP(TODAY()-Z2734, {0,31,91,181,366}, {"0-30天","31-90天","91-180天","181-365天","365天以上"})))</f>
        <v>Closed</v>
      </c>
      <c r="E2734" s="67" t="str" cm="1">
        <f t="array" ref="E2734">IF(A2734&lt;&gt;"kbb", "", IF(IFERROR(VALUE(V2734), 0)=MAX(INDEX(($A$2:$A$4929="kbb")*($L$2:$L$4929=L2734)*IFERROR(VALUE($V$2:$V$4929), 0), 0)), "最新", "歷史重複"))</f>
        <v/>
      </c>
      <c r="F2734" t="s">
        <v>11930</v>
      </c>
      <c r="G2734" t="s">
        <v>29</v>
      </c>
      <c r="H2734" t="s">
        <v>30</v>
      </c>
      <c r="I2734" t="s">
        <v>11688</v>
      </c>
      <c r="J2734" t="s">
        <v>11931</v>
      </c>
      <c r="K2734" t="s">
        <v>11932</v>
      </c>
      <c r="L2734" t="s">
        <v>11933</v>
      </c>
      <c r="M2734" t="s">
        <v>205</v>
      </c>
      <c r="N2734" t="s">
        <v>206</v>
      </c>
      <c r="O2734" t="s">
        <v>4321</v>
      </c>
      <c r="P2734" t="s">
        <v>11934</v>
      </c>
      <c r="Q2734" t="s">
        <v>38</v>
      </c>
      <c r="R2734" t="s">
        <v>53</v>
      </c>
      <c r="S2734" t="s">
        <v>11935</v>
      </c>
      <c r="T2734" t="s">
        <v>11936</v>
      </c>
      <c r="U2734" t="s">
        <v>11916</v>
      </c>
      <c r="V2734" t="s">
        <v>11937</v>
      </c>
      <c r="W2734" t="s">
        <v>37</v>
      </c>
      <c r="X2734" t="s">
        <v>37</v>
      </c>
      <c r="Y2734" t="s">
        <v>37</v>
      </c>
      <c r="Z2734" t="s">
        <v>11938</v>
      </c>
      <c r="AA2734" t="s">
        <v>44</v>
      </c>
      <c r="AB2734" t="s">
        <v>44</v>
      </c>
      <c r="AC2734" t="s">
        <v>45</v>
      </c>
      <c r="AD2734" t="s">
        <v>190</v>
      </c>
      <c r="AE2734" t="s">
        <v>11918</v>
      </c>
      <c r="AF2734" t="s">
        <v>48</v>
      </c>
      <c r="AG2734">
        <v>619794</v>
      </c>
      <c r="AH2734">
        <v>1</v>
      </c>
      <c r="AI2734">
        <v>1</v>
      </c>
    </row>
    <row r="2735" spans="1:35" ht="16.850000000000001" customHeight="1">
      <c r="A2735" s="65" t="str">
        <f>IF(L2735="","",IF(COUNTIF(Wip!K:K,L2735)=0,IF(W2735="","KGB","KBB"),IF(AND(_xlfn.IFNA(VLOOKUP(L2735,Wip!K:M,3,0),"")="Y",Q2735="MTCAPPLYCONF"),"On Hold",IF(W2735="","KGB","KBB"))))</f>
        <v>KGB</v>
      </c>
      <c r="B2735" s="65" t="str">
        <f>IF(A2735="on hold", "on hold",
 IF(A2735="KGB", "Standard Shipment",
  IF(IFERROR(IFERROR(VLOOKUP(L2735, List!D:J, 7, 0), VLOOKUP(L2735&amp;"", List!D:J, 7, 0)), 0)=0,
   IF(IFERROR(IFERROR(VLOOKUP(L2735, 'CND List'!$A:$C, 3, 0), VLOOKUP(L2735&amp;"", 'CND List'!$A:$C, 3, 0)), 0)=0,
    IF(A2735="KBB", "-", ""),
    IFERROR(VLOOKUP(L2735, 'CND List'!$A:$C, 3, 0), VLOOKUP(L2735&amp;"", 'CND List'!$A:$C, 3, 0))
   ),
   IFERROR(VLOOKUP(L2735, List!D:J, 7, 0), VLOOKUP(L2735&amp;"", List!D:J, 7, 0))
  )
 )
)</f>
        <v>Standard Shipment</v>
      </c>
      <c r="C2735" s="66" t="str">
        <f t="shared" si="43"/>
        <v>Standard Shipment</v>
      </c>
      <c r="D2735" s="67" t="str">
        <f ca="1">IF(C2735="Local Scrap","Closed",IFERROR(IF(A2735="kgb","Closed",IF(MID(C2735,5,1)="Q","Closed",LOOKUP(TODAY()-W2735, {0,31,91,181,366}, {"0-30天","31-90天","91-180天","181-365天","365天以上"}))), LOOKUP(TODAY()-Z2735, {0,31,91,181,366}, {"0-30天","31-90天","91-180天","181-365天","365天以上"})))</f>
        <v>Closed</v>
      </c>
      <c r="E2735" s="67" t="str" cm="1">
        <f t="array" ref="E2735">IF(A2735&lt;&gt;"kbb", "", IF(IFERROR(VALUE(V2735), 0)=MAX(INDEX(($A$2:$A$4929="kbb")*($L$2:$L$4929=L2735)*IFERROR(VALUE($V$2:$V$4929), 0), 0)), "最新", "歷史重複"))</f>
        <v/>
      </c>
      <c r="F2735" t="s">
        <v>11930</v>
      </c>
      <c r="G2735" t="s">
        <v>29</v>
      </c>
      <c r="H2735" t="s">
        <v>30</v>
      </c>
      <c r="I2735" t="s">
        <v>11688</v>
      </c>
      <c r="J2735" t="s">
        <v>11931</v>
      </c>
      <c r="K2735" t="s">
        <v>11932</v>
      </c>
      <c r="L2735" t="s">
        <v>11939</v>
      </c>
      <c r="M2735" t="s">
        <v>555</v>
      </c>
      <c r="N2735" t="s">
        <v>556</v>
      </c>
      <c r="O2735" t="s">
        <v>37</v>
      </c>
      <c r="P2735" t="s">
        <v>11940</v>
      </c>
      <c r="Q2735" t="s">
        <v>38</v>
      </c>
      <c r="R2735" t="s">
        <v>53</v>
      </c>
      <c r="S2735" t="s">
        <v>11935</v>
      </c>
      <c r="T2735" t="s">
        <v>11941</v>
      </c>
      <c r="U2735" t="s">
        <v>11937</v>
      </c>
      <c r="V2735" t="s">
        <v>11937</v>
      </c>
      <c r="W2735" t="s">
        <v>37</v>
      </c>
      <c r="X2735" t="s">
        <v>37</v>
      </c>
      <c r="Y2735" t="s">
        <v>37</v>
      </c>
      <c r="Z2735" t="s">
        <v>11942</v>
      </c>
      <c r="AA2735" t="s">
        <v>44</v>
      </c>
      <c r="AB2735" t="s">
        <v>44</v>
      </c>
      <c r="AC2735" t="s">
        <v>45</v>
      </c>
      <c r="AD2735" t="s">
        <v>190</v>
      </c>
      <c r="AE2735" t="s">
        <v>11918</v>
      </c>
      <c r="AF2735" t="s">
        <v>48</v>
      </c>
      <c r="AG2735">
        <v>619794</v>
      </c>
      <c r="AH2735">
        <v>1</v>
      </c>
      <c r="AI2735">
        <v>1</v>
      </c>
    </row>
    <row r="2736" spans="1:35" ht="16.850000000000001" customHeight="1">
      <c r="A2736" s="65" t="str">
        <f>IF(L2736="","",IF(COUNTIF(Wip!K:K,L2736)=0,IF(W2736="","KGB","KBB"),IF(AND(_xlfn.IFNA(VLOOKUP(L2736,Wip!K:M,3,0),"")="Y",Q2736="MTCAPPLYCONF"),"On Hold",IF(W2736="","KGB","KBB"))))</f>
        <v>KGB</v>
      </c>
      <c r="B2736" s="65" t="str">
        <f>IF(A2736="on hold", "on hold",
 IF(A2736="KGB", "Standard Shipment",
  IF(IFERROR(IFERROR(VLOOKUP(L2736, List!D:J, 7, 0), VLOOKUP(L2736&amp;"", List!D:J, 7, 0)), 0)=0,
   IF(IFERROR(IFERROR(VLOOKUP(L2736, 'CND List'!$A:$C, 3, 0), VLOOKUP(L2736&amp;"", 'CND List'!$A:$C, 3, 0)), 0)=0,
    IF(A2736="KBB", "-", ""),
    IFERROR(VLOOKUP(L2736, 'CND List'!$A:$C, 3, 0), VLOOKUP(L2736&amp;"", 'CND List'!$A:$C, 3, 0))
   ),
   IFERROR(VLOOKUP(L2736, List!D:J, 7, 0), VLOOKUP(L2736&amp;"", List!D:J, 7, 0))
  )
 )
)</f>
        <v>Standard Shipment</v>
      </c>
      <c r="C2736" s="66" t="str">
        <f t="shared" si="43"/>
        <v>Standard Shipment</v>
      </c>
      <c r="D2736" s="67" t="str">
        <f ca="1">IF(C2736="Local Scrap","Closed",IFERROR(IF(A2736="kgb","Closed",IF(MID(C2736,5,1)="Q","Closed",LOOKUP(TODAY()-W2736, {0,31,91,181,366}, {"0-30天","31-90天","91-180天","181-365天","365天以上"}))), LOOKUP(TODAY()-Z2736, {0,31,91,181,366}, {"0-30天","31-90天","91-180天","181-365天","365天以上"})))</f>
        <v>Closed</v>
      </c>
      <c r="E2736" s="67" t="str" cm="1">
        <f t="array" ref="E2736">IF(A2736&lt;&gt;"kbb", "", IF(IFERROR(VALUE(V2736), 0)=MAX(INDEX(($A$2:$A$4929="kbb")*($L$2:$L$4929=L2736)*IFERROR(VALUE($V$2:$V$4929), 0), 0)), "最新", "歷史重複"))</f>
        <v/>
      </c>
      <c r="F2736" t="s">
        <v>11930</v>
      </c>
      <c r="G2736" t="s">
        <v>29</v>
      </c>
      <c r="H2736" t="s">
        <v>30</v>
      </c>
      <c r="I2736" t="s">
        <v>11688</v>
      </c>
      <c r="J2736" t="s">
        <v>11931</v>
      </c>
      <c r="K2736" t="s">
        <v>11932</v>
      </c>
      <c r="L2736" t="s">
        <v>11943</v>
      </c>
      <c r="M2736" t="s">
        <v>555</v>
      </c>
      <c r="N2736" t="s">
        <v>556</v>
      </c>
      <c r="O2736" t="s">
        <v>37</v>
      </c>
      <c r="P2736" t="s">
        <v>11944</v>
      </c>
      <c r="Q2736" t="s">
        <v>38</v>
      </c>
      <c r="R2736" t="s">
        <v>53</v>
      </c>
      <c r="S2736" t="s">
        <v>11935</v>
      </c>
      <c r="T2736" t="s">
        <v>11945</v>
      </c>
      <c r="U2736" t="s">
        <v>11937</v>
      </c>
      <c r="V2736" t="s">
        <v>11937</v>
      </c>
      <c r="W2736" t="s">
        <v>37</v>
      </c>
      <c r="X2736" t="s">
        <v>37</v>
      </c>
      <c r="Y2736" t="s">
        <v>37</v>
      </c>
      <c r="Z2736" t="s">
        <v>11946</v>
      </c>
      <c r="AA2736" t="s">
        <v>44</v>
      </c>
      <c r="AB2736" t="s">
        <v>44</v>
      </c>
      <c r="AC2736" t="s">
        <v>45</v>
      </c>
      <c r="AD2736" t="s">
        <v>190</v>
      </c>
      <c r="AE2736" t="s">
        <v>11918</v>
      </c>
      <c r="AF2736" t="s">
        <v>48</v>
      </c>
      <c r="AG2736">
        <v>619794</v>
      </c>
      <c r="AH2736">
        <v>1</v>
      </c>
      <c r="AI2736">
        <v>1</v>
      </c>
    </row>
    <row r="2737" spans="1:35" ht="16.850000000000001" customHeight="1">
      <c r="A2737" s="65" t="str">
        <f>IF(L2737="","",IF(COUNTIF(Wip!K:K,L2737)=0,IF(W2737="","KGB","KBB"),IF(AND(_xlfn.IFNA(VLOOKUP(L2737,Wip!K:M,3,0),"")="Y",Q2737="MTCAPPLYCONF"),"On Hold",IF(W2737="","KGB","KBB"))))</f>
        <v>KGB</v>
      </c>
      <c r="B2737" s="65" t="str">
        <f>IF(A2737="on hold", "on hold",
 IF(A2737="KGB", "Standard Shipment",
  IF(IFERROR(IFERROR(VLOOKUP(L2737, List!D:J, 7, 0), VLOOKUP(L2737&amp;"", List!D:J, 7, 0)), 0)=0,
   IF(IFERROR(IFERROR(VLOOKUP(L2737, 'CND List'!$A:$C, 3, 0), VLOOKUP(L2737&amp;"", 'CND List'!$A:$C, 3, 0)), 0)=0,
    IF(A2737="KBB", "-", ""),
    IFERROR(VLOOKUP(L2737, 'CND List'!$A:$C, 3, 0), VLOOKUP(L2737&amp;"", 'CND List'!$A:$C, 3, 0))
   ),
   IFERROR(VLOOKUP(L2737, List!D:J, 7, 0), VLOOKUP(L2737&amp;"", List!D:J, 7, 0))
  )
 )
)</f>
        <v>Standard Shipment</v>
      </c>
      <c r="C2737" s="66" t="str">
        <f t="shared" si="43"/>
        <v>Standard Shipment</v>
      </c>
      <c r="D2737" s="67" t="str">
        <f ca="1">IF(C2737="Local Scrap","Closed",IFERROR(IF(A2737="kgb","Closed",IF(MID(C2737,5,1)="Q","Closed",LOOKUP(TODAY()-W2737, {0,31,91,181,366}, {"0-30天","31-90天","91-180天","181-365天","365天以上"}))), LOOKUP(TODAY()-Z2737, {0,31,91,181,366}, {"0-30天","31-90天","91-180天","181-365天","365天以上"})))</f>
        <v>Closed</v>
      </c>
      <c r="E2737" s="67" t="str" cm="1">
        <f t="array" ref="E2737">IF(A2737&lt;&gt;"kbb", "", IF(IFERROR(VALUE(V2737), 0)=MAX(INDEX(($A$2:$A$4929="kbb")*($L$2:$L$4929=L2737)*IFERROR(VALUE($V$2:$V$4929), 0), 0)), "最新", "歷史重複"))</f>
        <v/>
      </c>
      <c r="F2737" t="s">
        <v>11930</v>
      </c>
      <c r="G2737" t="s">
        <v>29</v>
      </c>
      <c r="H2737" t="s">
        <v>30</v>
      </c>
      <c r="I2737" t="s">
        <v>11688</v>
      </c>
      <c r="J2737" t="s">
        <v>11931</v>
      </c>
      <c r="K2737" t="s">
        <v>11932</v>
      </c>
      <c r="L2737" t="s">
        <v>11947</v>
      </c>
      <c r="M2737" t="s">
        <v>981</v>
      </c>
      <c r="N2737" t="s">
        <v>556</v>
      </c>
      <c r="O2737" t="s">
        <v>37</v>
      </c>
      <c r="P2737" t="s">
        <v>11948</v>
      </c>
      <c r="Q2737" t="s">
        <v>38</v>
      </c>
      <c r="R2737" t="s">
        <v>53</v>
      </c>
      <c r="S2737" t="s">
        <v>11935</v>
      </c>
      <c r="T2737" t="s">
        <v>11949</v>
      </c>
      <c r="U2737" t="s">
        <v>11916</v>
      </c>
      <c r="V2737" t="s">
        <v>11916</v>
      </c>
      <c r="W2737" t="s">
        <v>37</v>
      </c>
      <c r="X2737" t="s">
        <v>37</v>
      </c>
      <c r="Y2737" t="s">
        <v>37</v>
      </c>
      <c r="Z2737" t="s">
        <v>11950</v>
      </c>
      <c r="AA2737" t="s">
        <v>44</v>
      </c>
      <c r="AB2737" t="s">
        <v>44</v>
      </c>
      <c r="AC2737" t="s">
        <v>45</v>
      </c>
      <c r="AD2737" t="s">
        <v>190</v>
      </c>
      <c r="AE2737" t="s">
        <v>11918</v>
      </c>
      <c r="AF2737" t="s">
        <v>48</v>
      </c>
      <c r="AG2737">
        <v>619794</v>
      </c>
      <c r="AH2737">
        <v>1</v>
      </c>
      <c r="AI2737">
        <v>1</v>
      </c>
    </row>
    <row r="2738" spans="1:35" ht="16.850000000000001" customHeight="1">
      <c r="A2738" s="65" t="str">
        <f>IF(L2738="","",IF(COUNTIF(Wip!K:K,L2738)=0,IF(W2738="","KGB","KBB"),IF(AND(_xlfn.IFNA(VLOOKUP(L2738,Wip!K:M,3,0),"")="Y",Q2738="MTCAPPLYCONF"),"On Hold",IF(W2738="","KGB","KBB"))))</f>
        <v>KGB</v>
      </c>
      <c r="B2738" s="65" t="str">
        <f>IF(A2738="on hold", "on hold",
 IF(A2738="KGB", "Standard Shipment",
  IF(IFERROR(IFERROR(VLOOKUP(L2738, List!D:J, 7, 0), VLOOKUP(L2738&amp;"", List!D:J, 7, 0)), 0)=0,
   IF(IFERROR(IFERROR(VLOOKUP(L2738, 'CND List'!$A:$C, 3, 0), VLOOKUP(L2738&amp;"", 'CND List'!$A:$C, 3, 0)), 0)=0,
    IF(A2738="KBB", "-", ""),
    IFERROR(VLOOKUP(L2738, 'CND List'!$A:$C, 3, 0), VLOOKUP(L2738&amp;"", 'CND List'!$A:$C, 3, 0))
   ),
   IFERROR(VLOOKUP(L2738, List!D:J, 7, 0), VLOOKUP(L2738&amp;"", List!D:J, 7, 0))
  )
 )
)</f>
        <v>Standard Shipment</v>
      </c>
      <c r="C2738" s="66" t="str">
        <f t="shared" si="43"/>
        <v>Standard Shipment</v>
      </c>
      <c r="D2738" s="67" t="str">
        <f ca="1">IF(C2738="Local Scrap","Closed",IFERROR(IF(A2738="kgb","Closed",IF(MID(C2738,5,1)="Q","Closed",LOOKUP(TODAY()-W2738, {0,31,91,181,366}, {"0-30天","31-90天","91-180天","181-365天","365天以上"}))), LOOKUP(TODAY()-Z2738, {0,31,91,181,366}, {"0-30天","31-90天","91-180天","181-365天","365天以上"})))</f>
        <v>Closed</v>
      </c>
      <c r="E2738" s="67" t="str" cm="1">
        <f t="array" ref="E2738">IF(A2738&lt;&gt;"kbb", "", IF(IFERROR(VALUE(V2738), 0)=MAX(INDEX(($A$2:$A$4929="kbb")*($L$2:$L$4929=L2738)*IFERROR(VALUE($V$2:$V$4929), 0), 0)), "最新", "歷史重複"))</f>
        <v/>
      </c>
      <c r="F2738" t="s">
        <v>11930</v>
      </c>
      <c r="G2738" t="s">
        <v>29</v>
      </c>
      <c r="H2738" t="s">
        <v>30</v>
      </c>
      <c r="I2738" t="s">
        <v>11688</v>
      </c>
      <c r="J2738" t="s">
        <v>11931</v>
      </c>
      <c r="K2738" t="s">
        <v>11932</v>
      </c>
      <c r="L2738" t="s">
        <v>11951</v>
      </c>
      <c r="M2738" t="s">
        <v>4046</v>
      </c>
      <c r="N2738" t="s">
        <v>556</v>
      </c>
      <c r="O2738" t="s">
        <v>37</v>
      </c>
      <c r="P2738" t="s">
        <v>11952</v>
      </c>
      <c r="Q2738" t="s">
        <v>38</v>
      </c>
      <c r="R2738" t="s">
        <v>53</v>
      </c>
      <c r="S2738" t="s">
        <v>11935</v>
      </c>
      <c r="T2738" t="s">
        <v>11953</v>
      </c>
      <c r="U2738" t="s">
        <v>11954</v>
      </c>
      <c r="V2738" t="s">
        <v>11954</v>
      </c>
      <c r="W2738" t="s">
        <v>37</v>
      </c>
      <c r="X2738" t="s">
        <v>37</v>
      </c>
      <c r="Y2738" t="s">
        <v>37</v>
      </c>
      <c r="Z2738" t="s">
        <v>11955</v>
      </c>
      <c r="AA2738" t="s">
        <v>44</v>
      </c>
      <c r="AB2738" t="s">
        <v>44</v>
      </c>
      <c r="AC2738" t="s">
        <v>45</v>
      </c>
      <c r="AD2738" t="s">
        <v>190</v>
      </c>
      <c r="AE2738" t="s">
        <v>11875</v>
      </c>
      <c r="AF2738" t="s">
        <v>48</v>
      </c>
      <c r="AG2738">
        <v>619986</v>
      </c>
      <c r="AH2738">
        <v>1</v>
      </c>
      <c r="AI2738">
        <v>1</v>
      </c>
    </row>
    <row r="2739" spans="1:35" ht="16.850000000000001" customHeight="1">
      <c r="A2739" s="65" t="str">
        <f>IF(L2739="","",IF(COUNTIF(Wip!K:K,L2739)=0,IF(W2739="","KGB","KBB"),IF(AND(_xlfn.IFNA(VLOOKUP(L2739,Wip!K:M,3,0),"")="Y",Q2739="MTCAPPLYCONF"),"On Hold",IF(W2739="","KGB","KBB"))))</f>
        <v>KBB</v>
      </c>
      <c r="B2739" s="65">
        <f>IF(A2739="on hold", "on hold",
 IF(A2739="KGB", "Standard Shipment",
  IF(IFERROR(IFERROR(VLOOKUP(L2739, List!D:J, 7, 0), VLOOKUP(L2739&amp;"", List!D:J, 7, 0)), 0)=0,
   IF(IFERROR(IFERROR(VLOOKUP(L2739, 'CND List'!$A:$C, 3, 0), VLOOKUP(L2739&amp;"", 'CND List'!$A:$C, 3, 0)), 0)=0,
    IF(A2739="KBB", "-", ""),
    IFERROR(VLOOKUP(L2739, 'CND List'!$A:$C, 3, 0), VLOOKUP(L2739&amp;"", 'CND List'!$A:$C, 3, 0))
   ),
   IFERROR(VLOOKUP(L2739, List!D:J, 7, 0), VLOOKUP(L2739&amp;"", List!D:J, 7, 0))
  )
 )
)</f>
        <v>45840</v>
      </c>
      <c r="C2739" s="66" t="str">
        <f t="shared" si="43"/>
        <v>2025Q3</v>
      </c>
      <c r="D2739" s="67" t="str">
        <f ca="1">IF(C2739="Local Scrap","Closed",IFERROR(IF(A2739="kgb","Closed",IF(MID(C2739,5,1)="Q","Closed",LOOKUP(TODAY()-W2739, {0,31,91,181,366}, {"0-30天","31-90天","91-180天","181-365天","365天以上"}))), LOOKUP(TODAY()-Z2739, {0,31,91,181,366}, {"0-30天","31-90天","91-180天","181-365天","365天以上"})))</f>
        <v>Closed</v>
      </c>
      <c r="E2739" s="67" t="str" cm="1">
        <f t="array" ref="E2739">IF(A2739&lt;&gt;"kbb", "", IF(IFERROR(VALUE(V2739), 0)=MAX(INDEX(($A$2:$A$4929="kbb")*($L$2:$L$4929=L2739)*IFERROR(VALUE($V$2:$V$4929), 0), 0)), "最新", "歷史重複"))</f>
        <v>最新</v>
      </c>
      <c r="F2739" t="s">
        <v>11956</v>
      </c>
      <c r="G2739" t="s">
        <v>29</v>
      </c>
      <c r="H2739" t="s">
        <v>30</v>
      </c>
      <c r="I2739" t="s">
        <v>11688</v>
      </c>
      <c r="J2739" t="s">
        <v>11957</v>
      </c>
      <c r="K2739" t="s">
        <v>11958</v>
      </c>
      <c r="L2739" t="s">
        <v>11959</v>
      </c>
      <c r="M2739" t="s">
        <v>205</v>
      </c>
      <c r="N2739" t="s">
        <v>206</v>
      </c>
      <c r="O2739" t="s">
        <v>37</v>
      </c>
      <c r="P2739" t="s">
        <v>11959</v>
      </c>
      <c r="Q2739" t="s">
        <v>38</v>
      </c>
      <c r="R2739" t="s">
        <v>743</v>
      </c>
      <c r="S2739" t="s">
        <v>11960</v>
      </c>
      <c r="T2739" t="s">
        <v>37</v>
      </c>
      <c r="U2739" t="s">
        <v>37</v>
      </c>
      <c r="V2739" t="s">
        <v>11961</v>
      </c>
      <c r="W2739" t="s">
        <v>113</v>
      </c>
      <c r="X2739" t="s">
        <v>114</v>
      </c>
      <c r="Y2739" t="s">
        <v>11962</v>
      </c>
      <c r="Z2739" t="s">
        <v>11963</v>
      </c>
      <c r="AA2739" t="s">
        <v>44</v>
      </c>
      <c r="AB2739" t="s">
        <v>44</v>
      </c>
      <c r="AC2739" t="s">
        <v>117</v>
      </c>
      <c r="AD2739" t="s">
        <v>190</v>
      </c>
      <c r="AE2739" t="s">
        <v>37</v>
      </c>
      <c r="AF2739" t="s">
        <v>37</v>
      </c>
      <c r="AG2739" t="s">
        <v>37</v>
      </c>
      <c r="AH2739" t="s">
        <v>37</v>
      </c>
      <c r="AI2739" t="s">
        <v>37</v>
      </c>
    </row>
    <row r="2740" spans="1:35" ht="16.850000000000001" customHeight="1">
      <c r="A2740" s="65" t="str">
        <f>IF(L2740="","",IF(COUNTIF(Wip!K:K,L2740)=0,IF(W2740="","KGB","KBB"),IF(AND(_xlfn.IFNA(VLOOKUP(L2740,Wip!K:M,3,0),"")="Y",Q2740="MTCAPPLYCONF"),"On Hold",IF(W2740="","KGB","KBB"))))</f>
        <v>KBB</v>
      </c>
      <c r="B2740" s="65">
        <f>IF(A2740="on hold", "on hold",
 IF(A2740="KGB", "Standard Shipment",
  IF(IFERROR(IFERROR(VLOOKUP(L2740, List!D:J, 7, 0), VLOOKUP(L2740&amp;"", List!D:J, 7, 0)), 0)=0,
   IF(IFERROR(IFERROR(VLOOKUP(L2740, 'CND List'!$A:$C, 3, 0), VLOOKUP(L2740&amp;"", 'CND List'!$A:$C, 3, 0)), 0)=0,
    IF(A2740="KBB", "-", ""),
    IFERROR(VLOOKUP(L2740, 'CND List'!$A:$C, 3, 0), VLOOKUP(L2740&amp;"", 'CND List'!$A:$C, 3, 0))
   ),
   IFERROR(VLOOKUP(L2740, List!D:J, 7, 0), VLOOKUP(L2740&amp;"", List!D:J, 7, 0))
  )
 )
)</f>
        <v>45840</v>
      </c>
      <c r="C2740" s="66" t="str">
        <f t="shared" si="43"/>
        <v>2025Q3</v>
      </c>
      <c r="D2740" s="67" t="str">
        <f ca="1">IF(C2740="Local Scrap","Closed",IFERROR(IF(A2740="kgb","Closed",IF(MID(C2740,5,1)="Q","Closed",LOOKUP(TODAY()-W2740, {0,31,91,181,366}, {"0-30天","31-90天","91-180天","181-365天","365天以上"}))), LOOKUP(TODAY()-Z2740, {0,31,91,181,366}, {"0-30天","31-90天","91-180天","181-365天","365天以上"})))</f>
        <v>Closed</v>
      </c>
      <c r="E2740" s="67" t="str" cm="1">
        <f t="array" ref="E2740">IF(A2740&lt;&gt;"kbb", "", IF(IFERROR(VALUE(V2740), 0)=MAX(INDEX(($A$2:$A$4929="kbb")*($L$2:$L$4929=L2740)*IFERROR(VALUE($V$2:$V$4929), 0), 0)), "最新", "歷史重複"))</f>
        <v>最新</v>
      </c>
      <c r="F2740" t="s">
        <v>11964</v>
      </c>
      <c r="G2740" t="s">
        <v>29</v>
      </c>
      <c r="H2740" t="s">
        <v>30</v>
      </c>
      <c r="I2740" t="s">
        <v>11688</v>
      </c>
      <c r="J2740" t="s">
        <v>11965</v>
      </c>
      <c r="K2740" t="s">
        <v>11966</v>
      </c>
      <c r="L2740" t="s">
        <v>11967</v>
      </c>
      <c r="M2740" t="s">
        <v>875</v>
      </c>
      <c r="N2740" t="s">
        <v>206</v>
      </c>
      <c r="O2740" t="s">
        <v>37</v>
      </c>
      <c r="P2740" t="s">
        <v>11967</v>
      </c>
      <c r="Q2740" t="s">
        <v>38</v>
      </c>
      <c r="R2740" t="s">
        <v>743</v>
      </c>
      <c r="S2740" t="s">
        <v>11968</v>
      </c>
      <c r="T2740" t="s">
        <v>37</v>
      </c>
      <c r="U2740" t="s">
        <v>37</v>
      </c>
      <c r="V2740" t="s">
        <v>11969</v>
      </c>
      <c r="W2740" t="s">
        <v>1157</v>
      </c>
      <c r="X2740" t="s">
        <v>114</v>
      </c>
      <c r="Y2740" t="s">
        <v>1158</v>
      </c>
      <c r="Z2740" t="s">
        <v>11970</v>
      </c>
      <c r="AA2740" t="s">
        <v>44</v>
      </c>
      <c r="AB2740" t="s">
        <v>44</v>
      </c>
      <c r="AC2740" t="s">
        <v>117</v>
      </c>
      <c r="AD2740" t="s">
        <v>190</v>
      </c>
      <c r="AE2740" t="s">
        <v>37</v>
      </c>
      <c r="AF2740" t="s">
        <v>37</v>
      </c>
      <c r="AG2740" t="s">
        <v>37</v>
      </c>
      <c r="AH2740" t="s">
        <v>37</v>
      </c>
      <c r="AI2740" t="s">
        <v>37</v>
      </c>
    </row>
    <row r="2741" spans="1:35" ht="16.850000000000001" customHeight="1">
      <c r="A2741" s="65" t="str">
        <f>IF(L2741="","",IF(COUNTIF(Wip!K:K,L2741)=0,IF(W2741="","KGB","KBB"),IF(AND(_xlfn.IFNA(VLOOKUP(L2741,Wip!K:M,3,0),"")="Y",Q2741="MTCAPPLYCONF"),"On Hold",IF(W2741="","KGB","KBB"))))</f>
        <v>KGB</v>
      </c>
      <c r="B2741" s="65" t="str">
        <f>IF(A2741="on hold", "on hold",
 IF(A2741="KGB", "Standard Shipment",
  IF(IFERROR(IFERROR(VLOOKUP(L2741, List!D:J, 7, 0), VLOOKUP(L2741&amp;"", List!D:J, 7, 0)), 0)=0,
   IF(IFERROR(IFERROR(VLOOKUP(L2741, 'CND List'!$A:$C, 3, 0), VLOOKUP(L2741&amp;"", 'CND List'!$A:$C, 3, 0)), 0)=0,
    IF(A2741="KBB", "-", ""),
    IFERROR(VLOOKUP(L2741, 'CND List'!$A:$C, 3, 0), VLOOKUP(L2741&amp;"", 'CND List'!$A:$C, 3, 0))
   ),
   IFERROR(VLOOKUP(L2741, List!D:J, 7, 0), VLOOKUP(L2741&amp;"", List!D:J, 7, 0))
  )
 )
)</f>
        <v>Standard Shipment</v>
      </c>
      <c r="C2741" s="66" t="str">
        <f t="shared" si="43"/>
        <v>Standard Shipment</v>
      </c>
      <c r="D2741" s="67" t="str">
        <f ca="1">IF(C2741="Local Scrap","Closed",IFERROR(IF(A2741="kgb","Closed",IF(MID(C2741,5,1)="Q","Closed",LOOKUP(TODAY()-W2741, {0,31,91,181,366}, {"0-30天","31-90天","91-180天","181-365天","365天以上"}))), LOOKUP(TODAY()-Z2741, {0,31,91,181,366}, {"0-30天","31-90天","91-180天","181-365天","365天以上"})))</f>
        <v>Closed</v>
      </c>
      <c r="E2741" s="67" t="str" cm="1">
        <f t="array" ref="E2741">IF(A2741&lt;&gt;"kbb", "", IF(IFERROR(VALUE(V2741), 0)=MAX(INDEX(($A$2:$A$4929="kbb")*($L$2:$L$4929=L2741)*IFERROR(VALUE($V$2:$V$4929), 0), 0)), "最新", "歷史重複"))</f>
        <v/>
      </c>
      <c r="F2741" t="s">
        <v>11971</v>
      </c>
      <c r="G2741" t="s">
        <v>29</v>
      </c>
      <c r="H2741" t="s">
        <v>30</v>
      </c>
      <c r="I2741" t="s">
        <v>11688</v>
      </c>
      <c r="J2741" t="s">
        <v>11972</v>
      </c>
      <c r="K2741" t="s">
        <v>11973</v>
      </c>
      <c r="L2741" t="s">
        <v>11974</v>
      </c>
      <c r="M2741" t="s">
        <v>555</v>
      </c>
      <c r="N2741" t="s">
        <v>556</v>
      </c>
      <c r="O2741" t="s">
        <v>37</v>
      </c>
      <c r="P2741" t="s">
        <v>11975</v>
      </c>
      <c r="Q2741" t="s">
        <v>38</v>
      </c>
      <c r="R2741" t="s">
        <v>53</v>
      </c>
      <c r="S2741" t="s">
        <v>11976</v>
      </c>
      <c r="T2741" t="s">
        <v>11977</v>
      </c>
      <c r="U2741" t="s">
        <v>11978</v>
      </c>
      <c r="V2741" t="s">
        <v>11978</v>
      </c>
      <c r="W2741" t="s">
        <v>37</v>
      </c>
      <c r="X2741" t="s">
        <v>37</v>
      </c>
      <c r="Y2741" t="s">
        <v>37</v>
      </c>
      <c r="Z2741" t="s">
        <v>11979</v>
      </c>
      <c r="AA2741" t="s">
        <v>44</v>
      </c>
      <c r="AB2741" t="s">
        <v>44</v>
      </c>
      <c r="AC2741" t="s">
        <v>863</v>
      </c>
      <c r="AD2741" t="s">
        <v>190</v>
      </c>
      <c r="AE2741" t="s">
        <v>11980</v>
      </c>
      <c r="AF2741" t="s">
        <v>48</v>
      </c>
      <c r="AG2741">
        <v>621098</v>
      </c>
      <c r="AH2741">
        <v>1</v>
      </c>
      <c r="AI2741">
        <v>1</v>
      </c>
    </row>
    <row r="2742" spans="1:35" ht="16.850000000000001" customHeight="1">
      <c r="A2742" s="65" t="str">
        <f>IF(L2742="","",IF(COUNTIF(Wip!K:K,L2742)=0,IF(W2742="","KGB","KBB"),IF(AND(_xlfn.IFNA(VLOOKUP(L2742,Wip!K:M,3,0),"")="Y",Q2742="MTCAPPLYCONF"),"On Hold",IF(W2742="","KGB","KBB"))))</f>
        <v>KGB</v>
      </c>
      <c r="B2742" s="65" t="str">
        <f>IF(A2742="on hold", "on hold",
 IF(A2742="KGB", "Standard Shipment",
  IF(IFERROR(IFERROR(VLOOKUP(L2742, List!D:J, 7, 0), VLOOKUP(L2742&amp;"", List!D:J, 7, 0)), 0)=0,
   IF(IFERROR(IFERROR(VLOOKUP(L2742, 'CND List'!$A:$C, 3, 0), VLOOKUP(L2742&amp;"", 'CND List'!$A:$C, 3, 0)), 0)=0,
    IF(A2742="KBB", "-", ""),
    IFERROR(VLOOKUP(L2742, 'CND List'!$A:$C, 3, 0), VLOOKUP(L2742&amp;"", 'CND List'!$A:$C, 3, 0))
   ),
   IFERROR(VLOOKUP(L2742, List!D:J, 7, 0), VLOOKUP(L2742&amp;"", List!D:J, 7, 0))
  )
 )
)</f>
        <v>Standard Shipment</v>
      </c>
      <c r="C2742" s="66" t="str">
        <f t="shared" si="43"/>
        <v>Standard Shipment</v>
      </c>
      <c r="D2742" s="67" t="str">
        <f ca="1">IF(C2742="Local Scrap","Closed",IFERROR(IF(A2742="kgb","Closed",IF(MID(C2742,5,1)="Q","Closed",LOOKUP(TODAY()-W2742, {0,31,91,181,366}, {"0-30天","31-90天","91-180天","181-365天","365天以上"}))), LOOKUP(TODAY()-Z2742, {0,31,91,181,366}, {"0-30天","31-90天","91-180天","181-365天","365天以上"})))</f>
        <v>Closed</v>
      </c>
      <c r="E2742" s="67" t="str" cm="1">
        <f t="array" ref="E2742">IF(A2742&lt;&gt;"kbb", "", IF(IFERROR(VALUE(V2742), 0)=MAX(INDEX(($A$2:$A$4929="kbb")*($L$2:$L$4929=L2742)*IFERROR(VALUE($V$2:$V$4929), 0), 0)), "最新", "歷史重複"))</f>
        <v/>
      </c>
      <c r="F2742" t="s">
        <v>11981</v>
      </c>
      <c r="G2742" t="s">
        <v>29</v>
      </c>
      <c r="H2742" t="s">
        <v>30</v>
      </c>
      <c r="I2742" t="s">
        <v>11688</v>
      </c>
      <c r="J2742" t="s">
        <v>11982</v>
      </c>
      <c r="K2742" t="s">
        <v>11983</v>
      </c>
      <c r="L2742" t="s">
        <v>11984</v>
      </c>
      <c r="M2742" t="s">
        <v>555</v>
      </c>
      <c r="N2742" t="s">
        <v>556</v>
      </c>
      <c r="O2742" t="s">
        <v>37</v>
      </c>
      <c r="P2742" t="s">
        <v>11985</v>
      </c>
      <c r="Q2742" t="s">
        <v>38</v>
      </c>
      <c r="R2742" t="s">
        <v>53</v>
      </c>
      <c r="S2742" t="s">
        <v>11986</v>
      </c>
      <c r="T2742" t="s">
        <v>11987</v>
      </c>
      <c r="U2742" t="s">
        <v>11988</v>
      </c>
      <c r="V2742" t="s">
        <v>11988</v>
      </c>
      <c r="W2742" t="s">
        <v>37</v>
      </c>
      <c r="X2742" t="s">
        <v>37</v>
      </c>
      <c r="Y2742" t="s">
        <v>37</v>
      </c>
      <c r="Z2742" t="s">
        <v>11989</v>
      </c>
      <c r="AA2742" t="s">
        <v>44</v>
      </c>
      <c r="AB2742" t="s">
        <v>44</v>
      </c>
      <c r="AC2742" t="s">
        <v>45</v>
      </c>
      <c r="AD2742" t="s">
        <v>190</v>
      </c>
      <c r="AE2742" t="s">
        <v>11990</v>
      </c>
      <c r="AF2742" t="s">
        <v>48</v>
      </c>
      <c r="AG2742">
        <v>621343</v>
      </c>
      <c r="AH2742">
        <v>1</v>
      </c>
      <c r="AI2742">
        <v>1</v>
      </c>
    </row>
    <row r="2743" spans="1:35" ht="16.850000000000001" customHeight="1">
      <c r="A2743" s="65" t="str">
        <f>IF(L2743="","",IF(COUNTIF(Wip!K:K,L2743)=0,IF(W2743="","KGB","KBB"),IF(AND(_xlfn.IFNA(VLOOKUP(L2743,Wip!K:M,3,0),"")="Y",Q2743="MTCAPPLYCONF"),"On Hold",IF(W2743="","KGB","KBB"))))</f>
        <v>KBB</v>
      </c>
      <c r="B2743" s="65" t="str">
        <f>IF(A2743="on hold", "on hold",
 IF(A2743="KGB", "Standard Shipment",
  IF(IFERROR(IFERROR(VLOOKUP(L2743, List!D:J, 7, 0), VLOOKUP(L2743&amp;"", List!D:J, 7, 0)), 0)=0,
   IF(IFERROR(IFERROR(VLOOKUP(L2743, 'CND List'!$A:$C, 3, 0), VLOOKUP(L2743&amp;"", 'CND List'!$A:$C, 3, 0)), 0)=0,
    IF(A2743="KBB", "-", ""),
    IFERROR(VLOOKUP(L2743, 'CND List'!$A:$C, 3, 0), VLOOKUP(L2743&amp;"", 'CND List'!$A:$C, 3, 0))
   ),
   IFERROR(VLOOKUP(L2743, List!D:J, 7, 0), VLOOKUP(L2743&amp;"", List!D:J, 7, 0))
  )
 )
)</f>
        <v>-</v>
      </c>
      <c r="C2743" s="66" t="str">
        <f t="shared" si="43"/>
        <v>wait for return customer</v>
      </c>
      <c r="D2743" s="67" t="str">
        <f ca="1">IF(C2743="Local Scrap","Closed",IFERROR(IF(A2743="kgb","Closed",IF(MID(C2743,5,1)="Q","Closed",LOOKUP(TODAY()-W2743, {0,31,91,181,366}, {"0-30天","31-90天","91-180天","181-365天","365天以上"}))), LOOKUP(TODAY()-Z2743, {0,31,91,181,366}, {"0-30天","31-90天","91-180天","181-365天","365天以上"})))</f>
        <v>365天以上</v>
      </c>
      <c r="E2743" s="67" t="str" cm="1">
        <f t="array" ref="E2743">IF(A2743&lt;&gt;"kbb", "", IF(IFERROR(VALUE(V2743), 0)=MAX(INDEX(($A$2:$A$4929="kbb")*($L$2:$L$4929=L2743)*IFERROR(VALUE($V$2:$V$4929), 0), 0)), "最新", "歷史重複"))</f>
        <v>最新</v>
      </c>
      <c r="F2743" t="s">
        <v>11981</v>
      </c>
      <c r="G2743" t="s">
        <v>29</v>
      </c>
      <c r="H2743" t="s">
        <v>30</v>
      </c>
      <c r="I2743" t="s">
        <v>11688</v>
      </c>
      <c r="J2743" t="s">
        <v>11982</v>
      </c>
      <c r="K2743" t="s">
        <v>11983</v>
      </c>
      <c r="L2743" t="s">
        <v>11991</v>
      </c>
      <c r="M2743" t="s">
        <v>555</v>
      </c>
      <c r="N2743" t="s">
        <v>556</v>
      </c>
      <c r="O2743" t="s">
        <v>37</v>
      </c>
      <c r="P2743" t="s">
        <v>11991</v>
      </c>
      <c r="Q2743" t="s">
        <v>38</v>
      </c>
      <c r="R2743" t="s">
        <v>53</v>
      </c>
      <c r="S2743" t="s">
        <v>11986</v>
      </c>
      <c r="T2743" t="s">
        <v>37</v>
      </c>
      <c r="U2743" t="s">
        <v>37</v>
      </c>
      <c r="V2743" t="s">
        <v>11992</v>
      </c>
      <c r="W2743" t="s">
        <v>692</v>
      </c>
      <c r="X2743" t="s">
        <v>114</v>
      </c>
      <c r="Y2743" t="s">
        <v>7075</v>
      </c>
      <c r="Z2743" t="s">
        <v>11993</v>
      </c>
      <c r="AA2743" t="s">
        <v>44</v>
      </c>
      <c r="AB2743" t="s">
        <v>44</v>
      </c>
      <c r="AC2743" t="s">
        <v>117</v>
      </c>
      <c r="AD2743" t="s">
        <v>190</v>
      </c>
      <c r="AE2743" t="s">
        <v>37</v>
      </c>
      <c r="AF2743" t="s">
        <v>37</v>
      </c>
      <c r="AG2743" t="s">
        <v>37</v>
      </c>
      <c r="AH2743" t="s">
        <v>37</v>
      </c>
      <c r="AI2743" t="s">
        <v>37</v>
      </c>
    </row>
    <row r="2744" spans="1:35" ht="16.850000000000001" customHeight="1">
      <c r="A2744" s="65" t="str">
        <f>IF(L2744="","",IF(COUNTIF(Wip!K:K,L2744)=0,IF(W2744="","KGB","KBB"),IF(AND(_xlfn.IFNA(VLOOKUP(L2744,Wip!K:M,3,0),"")="Y",Q2744="MTCAPPLYCONF"),"On Hold",IF(W2744="","KGB","KBB"))))</f>
        <v>KGB</v>
      </c>
      <c r="B2744" s="65" t="str">
        <f>IF(A2744="on hold", "on hold",
 IF(A2744="KGB", "Standard Shipment",
  IF(IFERROR(IFERROR(VLOOKUP(L2744, List!D:J, 7, 0), VLOOKUP(L2744&amp;"", List!D:J, 7, 0)), 0)=0,
   IF(IFERROR(IFERROR(VLOOKUP(L2744, 'CND List'!$A:$C, 3, 0), VLOOKUP(L2744&amp;"", 'CND List'!$A:$C, 3, 0)), 0)=0,
    IF(A2744="KBB", "-", ""),
    IFERROR(VLOOKUP(L2744, 'CND List'!$A:$C, 3, 0), VLOOKUP(L2744&amp;"", 'CND List'!$A:$C, 3, 0))
   ),
   IFERROR(VLOOKUP(L2744, List!D:J, 7, 0), VLOOKUP(L2744&amp;"", List!D:J, 7, 0))
  )
 )
)</f>
        <v>Standard Shipment</v>
      </c>
      <c r="C2744" s="66" t="str">
        <f t="shared" si="43"/>
        <v>Standard Shipment</v>
      </c>
      <c r="D2744" s="67" t="str">
        <f ca="1">IF(C2744="Local Scrap","Closed",IFERROR(IF(A2744="kgb","Closed",IF(MID(C2744,5,1)="Q","Closed",LOOKUP(TODAY()-W2744, {0,31,91,181,366}, {"0-30天","31-90天","91-180天","181-365天","365天以上"}))), LOOKUP(TODAY()-Z2744, {0,31,91,181,366}, {"0-30天","31-90天","91-180天","181-365天","365天以上"})))</f>
        <v>Closed</v>
      </c>
      <c r="E2744" s="67" t="str" cm="1">
        <f t="array" ref="E2744">IF(A2744&lt;&gt;"kbb", "", IF(IFERROR(VALUE(V2744), 0)=MAX(INDEX(($A$2:$A$4929="kbb")*($L$2:$L$4929=L2744)*IFERROR(VALUE($V$2:$V$4929), 0), 0)), "最新", "歷史重複"))</f>
        <v/>
      </c>
      <c r="F2744" t="s">
        <v>11981</v>
      </c>
      <c r="G2744" t="s">
        <v>29</v>
      </c>
      <c r="H2744" t="s">
        <v>30</v>
      </c>
      <c r="I2744" t="s">
        <v>11688</v>
      </c>
      <c r="J2744" t="s">
        <v>11982</v>
      </c>
      <c r="K2744" t="s">
        <v>11983</v>
      </c>
      <c r="L2744" t="s">
        <v>11994</v>
      </c>
      <c r="M2744" t="s">
        <v>981</v>
      </c>
      <c r="N2744" t="s">
        <v>556</v>
      </c>
      <c r="O2744" t="s">
        <v>37</v>
      </c>
      <c r="P2744" t="s">
        <v>11995</v>
      </c>
      <c r="Q2744" t="s">
        <v>38</v>
      </c>
      <c r="R2744" t="s">
        <v>53</v>
      </c>
      <c r="S2744" t="s">
        <v>11986</v>
      </c>
      <c r="T2744" t="s">
        <v>11996</v>
      </c>
      <c r="U2744" t="s">
        <v>11997</v>
      </c>
      <c r="V2744" t="s">
        <v>11998</v>
      </c>
      <c r="W2744" t="s">
        <v>37</v>
      </c>
      <c r="X2744" t="s">
        <v>37</v>
      </c>
      <c r="Y2744" t="s">
        <v>37</v>
      </c>
      <c r="Z2744" t="s">
        <v>11999</v>
      </c>
      <c r="AA2744" t="s">
        <v>44</v>
      </c>
      <c r="AB2744" t="s">
        <v>44</v>
      </c>
      <c r="AC2744" t="s">
        <v>45</v>
      </c>
      <c r="AD2744" t="s">
        <v>190</v>
      </c>
      <c r="AE2744" t="s">
        <v>12000</v>
      </c>
      <c r="AF2744" t="s">
        <v>48</v>
      </c>
      <c r="AG2744">
        <v>621790</v>
      </c>
      <c r="AH2744">
        <v>1</v>
      </c>
      <c r="AI2744">
        <v>1</v>
      </c>
    </row>
    <row r="2745" spans="1:35" ht="16.850000000000001" customHeight="1">
      <c r="A2745" s="65" t="str">
        <f>IF(L2745="","",IF(COUNTIF(Wip!K:K,L2745)=0,IF(W2745="","KGB","KBB"),IF(AND(_xlfn.IFNA(VLOOKUP(L2745,Wip!K:M,3,0),"")="Y",Q2745="MTCAPPLYCONF"),"On Hold",IF(W2745="","KGB","KBB"))))</f>
        <v>KBB</v>
      </c>
      <c r="B2745" s="65">
        <f>IF(A2745="on hold", "on hold",
 IF(A2745="KGB", "Standard Shipment",
  IF(IFERROR(IFERROR(VLOOKUP(L2745, List!D:J, 7, 0), VLOOKUP(L2745&amp;"", List!D:J, 7, 0)), 0)=0,
   IF(IFERROR(IFERROR(VLOOKUP(L2745, 'CND List'!$A:$C, 3, 0), VLOOKUP(L2745&amp;"", 'CND List'!$A:$C, 3, 0)), 0)=0,
    IF(A2745="KBB", "-", ""),
    IFERROR(VLOOKUP(L2745, 'CND List'!$A:$C, 3, 0), VLOOKUP(L2745&amp;"", 'CND List'!$A:$C, 3, 0))
   ),
   IFERROR(VLOOKUP(L2745, List!D:J, 7, 0), VLOOKUP(L2745&amp;"", List!D:J, 7, 0))
  )
 )
)</f>
        <v>45840</v>
      </c>
      <c r="C2745" s="66" t="str">
        <f t="shared" si="43"/>
        <v>2025Q3</v>
      </c>
      <c r="D2745" s="67" t="str">
        <f ca="1">IF(C2745="Local Scrap","Closed",IFERROR(IF(A2745="kgb","Closed",IF(MID(C2745,5,1)="Q","Closed",LOOKUP(TODAY()-W2745, {0,31,91,181,366}, {"0-30天","31-90天","91-180天","181-365天","365天以上"}))), LOOKUP(TODAY()-Z2745, {0,31,91,181,366}, {"0-30天","31-90天","91-180天","181-365天","365天以上"})))</f>
        <v>Closed</v>
      </c>
      <c r="E2745" s="67" t="str" cm="1">
        <f t="array" ref="E2745">IF(A2745&lt;&gt;"kbb", "", IF(IFERROR(VALUE(V2745), 0)=MAX(INDEX(($A$2:$A$4929="kbb")*($L$2:$L$4929=L2745)*IFERROR(VALUE($V$2:$V$4929), 0), 0)), "最新", "歷史重複"))</f>
        <v>最新</v>
      </c>
      <c r="F2745" t="s">
        <v>11981</v>
      </c>
      <c r="G2745" t="s">
        <v>29</v>
      </c>
      <c r="H2745" t="s">
        <v>30</v>
      </c>
      <c r="I2745" t="s">
        <v>11688</v>
      </c>
      <c r="J2745" t="s">
        <v>11982</v>
      </c>
      <c r="K2745" t="s">
        <v>11983</v>
      </c>
      <c r="L2745" t="s">
        <v>12001</v>
      </c>
      <c r="M2745" t="s">
        <v>555</v>
      </c>
      <c r="N2745" t="s">
        <v>556</v>
      </c>
      <c r="O2745" t="s">
        <v>37</v>
      </c>
      <c r="P2745" t="s">
        <v>12001</v>
      </c>
      <c r="Q2745" t="s">
        <v>38</v>
      </c>
      <c r="R2745" t="s">
        <v>53</v>
      </c>
      <c r="S2745" t="s">
        <v>11986</v>
      </c>
      <c r="T2745" t="s">
        <v>37</v>
      </c>
      <c r="U2745" t="s">
        <v>37</v>
      </c>
      <c r="V2745" t="s">
        <v>12002</v>
      </c>
      <c r="W2745" t="s">
        <v>2806</v>
      </c>
      <c r="X2745" t="s">
        <v>114</v>
      </c>
      <c r="Y2745" t="s">
        <v>12003</v>
      </c>
      <c r="Z2745" t="s">
        <v>12004</v>
      </c>
      <c r="AA2745" t="s">
        <v>44</v>
      </c>
      <c r="AB2745" t="s">
        <v>44</v>
      </c>
      <c r="AC2745" t="s">
        <v>117</v>
      </c>
      <c r="AD2745" t="s">
        <v>190</v>
      </c>
      <c r="AE2745" t="s">
        <v>37</v>
      </c>
      <c r="AF2745" t="s">
        <v>37</v>
      </c>
      <c r="AG2745" t="s">
        <v>37</v>
      </c>
      <c r="AH2745" t="s">
        <v>37</v>
      </c>
      <c r="AI2745" t="s">
        <v>37</v>
      </c>
    </row>
    <row r="2746" spans="1:35" ht="16.850000000000001" customHeight="1">
      <c r="A2746" s="65" t="str">
        <f>IF(L2746="","",IF(COUNTIF(Wip!K:K,L2746)=0,IF(W2746="","KGB","KBB"),IF(AND(_xlfn.IFNA(VLOOKUP(L2746,Wip!K:M,3,0),"")="Y",Q2746="MTCAPPLYCONF"),"On Hold",IF(W2746="","KGB","KBB"))))</f>
        <v>KBB</v>
      </c>
      <c r="B2746" s="65">
        <f>IF(A2746="on hold", "on hold",
 IF(A2746="KGB", "Standard Shipment",
  IF(IFERROR(IFERROR(VLOOKUP(L2746, List!D:J, 7, 0), VLOOKUP(L2746&amp;"", List!D:J, 7, 0)), 0)=0,
   IF(IFERROR(IFERROR(VLOOKUP(L2746, 'CND List'!$A:$C, 3, 0), VLOOKUP(L2746&amp;"", 'CND List'!$A:$C, 3, 0)), 0)=0,
    IF(A2746="KBB", "-", ""),
    IFERROR(VLOOKUP(L2746, 'CND List'!$A:$C, 3, 0), VLOOKUP(L2746&amp;"", 'CND List'!$A:$C, 3, 0))
   ),
   IFERROR(VLOOKUP(L2746, List!D:J, 7, 0), VLOOKUP(L2746&amp;"", List!D:J, 7, 0))
  )
 )
)</f>
        <v>45840</v>
      </c>
      <c r="C2746" s="66" t="str">
        <f t="shared" si="43"/>
        <v>2025Q3</v>
      </c>
      <c r="D2746" s="67" t="str">
        <f ca="1">IF(C2746="Local Scrap","Closed",IFERROR(IF(A2746="kgb","Closed",IF(MID(C2746,5,1)="Q","Closed",LOOKUP(TODAY()-W2746, {0,31,91,181,366}, {"0-30天","31-90天","91-180天","181-365天","365天以上"}))), LOOKUP(TODAY()-Z2746, {0,31,91,181,366}, {"0-30天","31-90天","91-180天","181-365天","365天以上"})))</f>
        <v>Closed</v>
      </c>
      <c r="E2746" s="67" t="str" cm="1">
        <f t="array" ref="E2746">IF(A2746&lt;&gt;"kbb", "", IF(IFERROR(VALUE(V2746), 0)=MAX(INDEX(($A$2:$A$4929="kbb")*($L$2:$L$4929=L2746)*IFERROR(VALUE($V$2:$V$4929), 0), 0)), "最新", "歷史重複"))</f>
        <v>最新</v>
      </c>
      <c r="F2746" t="s">
        <v>11981</v>
      </c>
      <c r="G2746" t="s">
        <v>29</v>
      </c>
      <c r="H2746" t="s">
        <v>30</v>
      </c>
      <c r="I2746" t="s">
        <v>11688</v>
      </c>
      <c r="J2746" t="s">
        <v>11982</v>
      </c>
      <c r="K2746" t="s">
        <v>11983</v>
      </c>
      <c r="L2746" t="s">
        <v>12005</v>
      </c>
      <c r="M2746" t="s">
        <v>555</v>
      </c>
      <c r="N2746" t="s">
        <v>556</v>
      </c>
      <c r="O2746" t="s">
        <v>37</v>
      </c>
      <c r="P2746" t="s">
        <v>12005</v>
      </c>
      <c r="Q2746" t="s">
        <v>38</v>
      </c>
      <c r="R2746" t="s">
        <v>53</v>
      </c>
      <c r="S2746" t="s">
        <v>12006</v>
      </c>
      <c r="T2746" t="s">
        <v>37</v>
      </c>
      <c r="U2746" t="s">
        <v>37</v>
      </c>
      <c r="V2746" t="s">
        <v>12007</v>
      </c>
      <c r="W2746" t="s">
        <v>113</v>
      </c>
      <c r="X2746" t="s">
        <v>114</v>
      </c>
      <c r="Y2746" t="s">
        <v>12008</v>
      </c>
      <c r="Z2746" t="s">
        <v>12009</v>
      </c>
      <c r="AA2746" t="s">
        <v>44</v>
      </c>
      <c r="AB2746" t="s">
        <v>44</v>
      </c>
      <c r="AC2746" t="s">
        <v>117</v>
      </c>
      <c r="AD2746" t="s">
        <v>190</v>
      </c>
      <c r="AE2746" t="s">
        <v>37</v>
      </c>
      <c r="AF2746" t="s">
        <v>37</v>
      </c>
      <c r="AG2746" t="s">
        <v>37</v>
      </c>
      <c r="AH2746" t="s">
        <v>37</v>
      </c>
      <c r="AI2746" t="s">
        <v>37</v>
      </c>
    </row>
    <row r="2747" spans="1:35" ht="16.850000000000001" customHeight="1">
      <c r="A2747" s="65" t="str">
        <f>IF(L2747="","",IF(COUNTIF(Wip!K:K,L2747)=0,IF(W2747="","KGB","KBB"),IF(AND(_xlfn.IFNA(VLOOKUP(L2747,Wip!K:M,3,0),"")="Y",Q2747="MTCAPPLYCONF"),"On Hold",IF(W2747="","KGB","KBB"))))</f>
        <v>KGB</v>
      </c>
      <c r="B2747" s="65" t="str">
        <f>IF(A2747="on hold", "on hold",
 IF(A2747="KGB", "Standard Shipment",
  IF(IFERROR(IFERROR(VLOOKUP(L2747, List!D:J, 7, 0), VLOOKUP(L2747&amp;"", List!D:J, 7, 0)), 0)=0,
   IF(IFERROR(IFERROR(VLOOKUP(L2747, 'CND List'!$A:$C, 3, 0), VLOOKUP(L2747&amp;"", 'CND List'!$A:$C, 3, 0)), 0)=0,
    IF(A2747="KBB", "-", ""),
    IFERROR(VLOOKUP(L2747, 'CND List'!$A:$C, 3, 0), VLOOKUP(L2747&amp;"", 'CND List'!$A:$C, 3, 0))
   ),
   IFERROR(VLOOKUP(L2747, List!D:J, 7, 0), VLOOKUP(L2747&amp;"", List!D:J, 7, 0))
  )
 )
)</f>
        <v>Standard Shipment</v>
      </c>
      <c r="C2747" s="66" t="str">
        <f t="shared" ref="C2747:C2810" si="44">IF(A2747="on hold", "on hold", IF(B2747="on hold", "wait for return customer", IF(B2747="CND Sceond Pass", "Standard Shipment", IF(AND(A2747="kgb", OR(B2747="-", B2747="", B2747="#N/A")), "Standard Shipment", IF(AND(A2747="kbb", OR(B2747="-", B2747="", B2747="#N/A")), "wait for return customer", IF(OR(B2747="Local Scrap", B2747="SBF to be notified", B2747="VRAM is pending RTV", B2747="BU未結案"), B2747, IF(OR(B2747="scrap結案", B2747="良品結案", LEFT(B2747,2)="sc", LEFT(B2747,2)="良品"), "CND結案", IF(ISNUMBER(B2747), YEAR(B2747) &amp; "Q" &amp; INT((MONTH(B2747)+2)/3), IF(ISERROR(DATEVALUE(TEXT(B2747,"yyyy/mm/dd"))), IF(ISNA(B2747), "#N/A", B2747), YEAR(DATEVALUE(TEXT(B2747,"yyyy/mm/dd"))) &amp; "Q" &amp; INT((MONTH(DATEVALUE(TEXT(B2747,"yyyy/mm/dd")))+2)/3))))))))))</f>
        <v>Standard Shipment</v>
      </c>
      <c r="D2747" s="67" t="str">
        <f ca="1">IF(C2747="Local Scrap","Closed",IFERROR(IF(A2747="kgb","Closed",IF(MID(C2747,5,1)="Q","Closed",LOOKUP(TODAY()-W2747, {0,31,91,181,366}, {"0-30天","31-90天","91-180天","181-365天","365天以上"}))), LOOKUP(TODAY()-Z2747, {0,31,91,181,366}, {"0-30天","31-90天","91-180天","181-365天","365天以上"})))</f>
        <v>Closed</v>
      </c>
      <c r="E2747" s="67" t="str" cm="1">
        <f t="array" ref="E2747">IF(A2747&lt;&gt;"kbb", "", IF(IFERROR(VALUE(V2747), 0)=MAX(INDEX(($A$2:$A$4929="kbb")*($L$2:$L$4929=L2747)*IFERROR(VALUE($V$2:$V$4929), 0), 0)), "最新", "歷史重複"))</f>
        <v/>
      </c>
      <c r="F2747" t="s">
        <v>11981</v>
      </c>
      <c r="G2747" t="s">
        <v>29</v>
      </c>
      <c r="H2747" t="s">
        <v>30</v>
      </c>
      <c r="I2747" t="s">
        <v>11688</v>
      </c>
      <c r="J2747" t="s">
        <v>11982</v>
      </c>
      <c r="K2747" t="s">
        <v>11983</v>
      </c>
      <c r="L2747" t="s">
        <v>12010</v>
      </c>
      <c r="M2747" t="s">
        <v>555</v>
      </c>
      <c r="N2747" t="s">
        <v>556</v>
      </c>
      <c r="O2747" t="s">
        <v>37</v>
      </c>
      <c r="P2747" t="s">
        <v>12011</v>
      </c>
      <c r="Q2747" t="s">
        <v>38</v>
      </c>
      <c r="R2747" t="s">
        <v>53</v>
      </c>
      <c r="S2747" t="s">
        <v>12012</v>
      </c>
      <c r="T2747" t="s">
        <v>12013</v>
      </c>
      <c r="U2747" t="s">
        <v>12014</v>
      </c>
      <c r="V2747" t="s">
        <v>12014</v>
      </c>
      <c r="W2747" t="s">
        <v>37</v>
      </c>
      <c r="X2747" t="s">
        <v>37</v>
      </c>
      <c r="Y2747" t="s">
        <v>37</v>
      </c>
      <c r="Z2747" t="s">
        <v>12015</v>
      </c>
      <c r="AA2747" t="s">
        <v>44</v>
      </c>
      <c r="AB2747" t="s">
        <v>44</v>
      </c>
      <c r="AC2747" t="s">
        <v>45</v>
      </c>
      <c r="AD2747" t="s">
        <v>190</v>
      </c>
      <c r="AE2747" t="s">
        <v>11990</v>
      </c>
      <c r="AF2747" t="s">
        <v>48</v>
      </c>
      <c r="AG2747">
        <v>621343</v>
      </c>
      <c r="AH2747">
        <v>1</v>
      </c>
      <c r="AI2747">
        <v>1</v>
      </c>
    </row>
    <row r="2748" spans="1:35" ht="16.850000000000001" customHeight="1">
      <c r="A2748" s="65" t="str">
        <f>IF(L2748="","",IF(COUNTIF(Wip!K:K,L2748)=0,IF(W2748="","KGB","KBB"),IF(AND(_xlfn.IFNA(VLOOKUP(L2748,Wip!K:M,3,0),"")="Y",Q2748="MTCAPPLYCONF"),"On Hold",IF(W2748="","KGB","KBB"))))</f>
        <v>KBB</v>
      </c>
      <c r="B2748" s="65" t="str">
        <f>IF(A2748="on hold", "on hold",
 IF(A2748="KGB", "Standard Shipment",
  IF(IFERROR(IFERROR(VLOOKUP(L2748, List!D:J, 7, 0), VLOOKUP(L2748&amp;"", List!D:J, 7, 0)), 0)=0,
   IF(IFERROR(IFERROR(VLOOKUP(L2748, 'CND List'!$A:$C, 3, 0), VLOOKUP(L2748&amp;"", 'CND List'!$A:$C, 3, 0)), 0)=0,
    IF(A2748="KBB", "-", ""),
    IFERROR(VLOOKUP(L2748, 'CND List'!$A:$C, 3, 0), VLOOKUP(L2748&amp;"", 'CND List'!$A:$C, 3, 0))
   ),
   IFERROR(VLOOKUP(L2748, List!D:J, 7, 0), VLOOKUP(L2748&amp;"", List!D:J, 7, 0))
  )
 )
)</f>
        <v>VRAM is pending RTV</v>
      </c>
      <c r="C2748" s="66" t="str">
        <f t="shared" si="44"/>
        <v>VRAM is pending RTV</v>
      </c>
      <c r="D2748" s="67" t="str">
        <f ca="1">IF(C2748="Local Scrap","Closed",IFERROR(IF(A2748="kgb","Closed",IF(MID(C2748,5,1)="Q","Closed",LOOKUP(TODAY()-W2748, {0,31,91,181,366}, {"0-30天","31-90天","91-180天","181-365天","365天以上"}))), LOOKUP(TODAY()-Z2748, {0,31,91,181,366}, {"0-30天","31-90天","91-180天","181-365天","365天以上"})))</f>
        <v>365天以上</v>
      </c>
      <c r="E2748" s="67" t="str" cm="1">
        <f t="array" ref="E2748">IF(A2748&lt;&gt;"kbb", "", IF(IFERROR(VALUE(V2748), 0)=MAX(INDEX(($A$2:$A$4929="kbb")*($L$2:$L$4929=L2748)*IFERROR(VALUE($V$2:$V$4929), 0), 0)), "最新", "歷史重複"))</f>
        <v>最新</v>
      </c>
      <c r="F2748" t="s">
        <v>12016</v>
      </c>
      <c r="G2748" t="s">
        <v>29</v>
      </c>
      <c r="H2748" t="s">
        <v>30</v>
      </c>
      <c r="I2748" t="s">
        <v>11688</v>
      </c>
      <c r="J2748" t="s">
        <v>12017</v>
      </c>
      <c r="K2748" t="s">
        <v>12018</v>
      </c>
      <c r="L2748" t="s">
        <v>12019</v>
      </c>
      <c r="M2748" t="s">
        <v>555</v>
      </c>
      <c r="N2748" t="s">
        <v>556</v>
      </c>
      <c r="O2748" t="s">
        <v>37</v>
      </c>
      <c r="P2748" t="s">
        <v>12019</v>
      </c>
      <c r="Q2748" t="s">
        <v>38</v>
      </c>
      <c r="R2748" t="s">
        <v>53</v>
      </c>
      <c r="S2748" t="s">
        <v>12020</v>
      </c>
      <c r="T2748" t="s">
        <v>37</v>
      </c>
      <c r="U2748" t="s">
        <v>37</v>
      </c>
      <c r="V2748" t="s">
        <v>12021</v>
      </c>
      <c r="W2748" t="s">
        <v>517</v>
      </c>
      <c r="X2748" t="s">
        <v>114</v>
      </c>
      <c r="Y2748" t="s">
        <v>816</v>
      </c>
      <c r="Z2748" t="s">
        <v>12022</v>
      </c>
      <c r="AA2748" t="s">
        <v>44</v>
      </c>
      <c r="AB2748" t="s">
        <v>44</v>
      </c>
      <c r="AC2748" t="s">
        <v>117</v>
      </c>
      <c r="AD2748" t="s">
        <v>190</v>
      </c>
      <c r="AE2748" t="s">
        <v>37</v>
      </c>
      <c r="AF2748" t="s">
        <v>37</v>
      </c>
      <c r="AG2748" t="s">
        <v>37</v>
      </c>
      <c r="AH2748" t="s">
        <v>37</v>
      </c>
      <c r="AI2748" t="s">
        <v>37</v>
      </c>
    </row>
    <row r="2749" spans="1:35" ht="16.850000000000001" customHeight="1">
      <c r="A2749" s="65" t="str">
        <f>IF(L2749="","",IF(COUNTIF(Wip!K:K,L2749)=0,IF(W2749="","KGB","KBB"),IF(AND(_xlfn.IFNA(VLOOKUP(L2749,Wip!K:M,3,0),"")="Y",Q2749="MTCAPPLYCONF"),"On Hold",IF(W2749="","KGB","KBB"))))</f>
        <v>KGB</v>
      </c>
      <c r="B2749" s="65" t="str">
        <f>IF(A2749="on hold", "on hold",
 IF(A2749="KGB", "Standard Shipment",
  IF(IFERROR(IFERROR(VLOOKUP(L2749, List!D:J, 7, 0), VLOOKUP(L2749&amp;"", List!D:J, 7, 0)), 0)=0,
   IF(IFERROR(IFERROR(VLOOKUP(L2749, 'CND List'!$A:$C, 3, 0), VLOOKUP(L2749&amp;"", 'CND List'!$A:$C, 3, 0)), 0)=0,
    IF(A2749="KBB", "-", ""),
    IFERROR(VLOOKUP(L2749, 'CND List'!$A:$C, 3, 0), VLOOKUP(L2749&amp;"", 'CND List'!$A:$C, 3, 0))
   ),
   IFERROR(VLOOKUP(L2749, List!D:J, 7, 0), VLOOKUP(L2749&amp;"", List!D:J, 7, 0))
  )
 )
)</f>
        <v>Standard Shipment</v>
      </c>
      <c r="C2749" s="66" t="str">
        <f t="shared" si="44"/>
        <v>Standard Shipment</v>
      </c>
      <c r="D2749" s="67" t="str">
        <f ca="1">IF(C2749="Local Scrap","Closed",IFERROR(IF(A2749="kgb","Closed",IF(MID(C2749,5,1)="Q","Closed",LOOKUP(TODAY()-W2749, {0,31,91,181,366}, {"0-30天","31-90天","91-180天","181-365天","365天以上"}))), LOOKUP(TODAY()-Z2749, {0,31,91,181,366}, {"0-30天","31-90天","91-180天","181-365天","365天以上"})))</f>
        <v>Closed</v>
      </c>
      <c r="E2749" s="67" t="str" cm="1">
        <f t="array" ref="E2749">IF(A2749&lt;&gt;"kbb", "", IF(IFERROR(VALUE(V2749), 0)=MAX(INDEX(($A$2:$A$4929="kbb")*($L$2:$L$4929=L2749)*IFERROR(VALUE($V$2:$V$4929), 0), 0)), "最新", "歷史重複"))</f>
        <v/>
      </c>
      <c r="F2749" t="s">
        <v>12016</v>
      </c>
      <c r="G2749" t="s">
        <v>29</v>
      </c>
      <c r="H2749" t="s">
        <v>30</v>
      </c>
      <c r="I2749" t="s">
        <v>11688</v>
      </c>
      <c r="J2749" t="s">
        <v>12017</v>
      </c>
      <c r="K2749" t="s">
        <v>12018</v>
      </c>
      <c r="L2749" t="s">
        <v>12023</v>
      </c>
      <c r="M2749" t="s">
        <v>555</v>
      </c>
      <c r="N2749" t="s">
        <v>556</v>
      </c>
      <c r="O2749" t="s">
        <v>37</v>
      </c>
      <c r="P2749" t="s">
        <v>12024</v>
      </c>
      <c r="Q2749" t="s">
        <v>38</v>
      </c>
      <c r="R2749" t="s">
        <v>743</v>
      </c>
      <c r="S2749" t="s">
        <v>12020</v>
      </c>
      <c r="T2749" t="s">
        <v>12025</v>
      </c>
      <c r="U2749" t="s">
        <v>11998</v>
      </c>
      <c r="V2749" t="s">
        <v>11998</v>
      </c>
      <c r="W2749" t="s">
        <v>37</v>
      </c>
      <c r="X2749" t="s">
        <v>37</v>
      </c>
      <c r="Y2749" t="s">
        <v>37</v>
      </c>
      <c r="Z2749" t="s">
        <v>12026</v>
      </c>
      <c r="AA2749" t="s">
        <v>44</v>
      </c>
      <c r="AB2749" t="s">
        <v>44</v>
      </c>
      <c r="AC2749" t="s">
        <v>45</v>
      </c>
      <c r="AD2749" t="s">
        <v>190</v>
      </c>
      <c r="AE2749" t="s">
        <v>12000</v>
      </c>
      <c r="AF2749" t="s">
        <v>48</v>
      </c>
      <c r="AG2749">
        <v>621790</v>
      </c>
      <c r="AH2749">
        <v>1</v>
      </c>
      <c r="AI2749">
        <v>1</v>
      </c>
    </row>
    <row r="2750" spans="1:35" ht="16.850000000000001" customHeight="1">
      <c r="A2750" s="65" t="str">
        <f>IF(L2750="","",IF(COUNTIF(Wip!K:K,L2750)=0,IF(W2750="","KGB","KBB"),IF(AND(_xlfn.IFNA(VLOOKUP(L2750,Wip!K:M,3,0),"")="Y",Q2750="MTCAPPLYCONF"),"On Hold",IF(W2750="","KGB","KBB"))))</f>
        <v>KBB</v>
      </c>
      <c r="B2750" s="65" t="str">
        <f>IF(A2750="on hold", "on hold",
 IF(A2750="KGB", "Standard Shipment",
  IF(IFERROR(IFERROR(VLOOKUP(L2750, List!D:J, 7, 0), VLOOKUP(L2750&amp;"", List!D:J, 7, 0)), 0)=0,
   IF(IFERROR(IFERROR(VLOOKUP(L2750, 'CND List'!$A:$C, 3, 0), VLOOKUP(L2750&amp;"", 'CND List'!$A:$C, 3, 0)), 0)=0,
    IF(A2750="KBB", "-", ""),
    IFERROR(VLOOKUP(L2750, 'CND List'!$A:$C, 3, 0), VLOOKUP(L2750&amp;"", 'CND List'!$A:$C, 3, 0))
   ),
   IFERROR(VLOOKUP(L2750, List!D:J, 7, 0), VLOOKUP(L2750&amp;"", List!D:J, 7, 0))
  )
 )
)</f>
        <v>-</v>
      </c>
      <c r="C2750" s="66" t="str">
        <f t="shared" si="44"/>
        <v>wait for return customer</v>
      </c>
      <c r="D2750" s="67" t="str">
        <f ca="1">IF(C2750="Local Scrap","Closed",IFERROR(IF(A2750="kgb","Closed",IF(MID(C2750,5,1)="Q","Closed",LOOKUP(TODAY()-W2750, {0,31,91,181,366}, {"0-30天","31-90天","91-180天","181-365天","365天以上"}))), LOOKUP(TODAY()-Z2750, {0,31,91,181,366}, {"0-30天","31-90天","91-180天","181-365天","365天以上"})))</f>
        <v>365天以上</v>
      </c>
      <c r="E2750" s="67" t="str" cm="1">
        <f t="array" ref="E2750">IF(A2750&lt;&gt;"kbb", "", IF(IFERROR(VALUE(V2750), 0)=MAX(INDEX(($A$2:$A$4929="kbb")*($L$2:$L$4929=L2750)*IFERROR(VALUE($V$2:$V$4929), 0), 0)), "最新", "歷史重複"))</f>
        <v>最新</v>
      </c>
      <c r="F2750" t="s">
        <v>12016</v>
      </c>
      <c r="G2750" t="s">
        <v>29</v>
      </c>
      <c r="H2750" t="s">
        <v>30</v>
      </c>
      <c r="I2750" t="s">
        <v>11688</v>
      </c>
      <c r="J2750" t="s">
        <v>12017</v>
      </c>
      <c r="K2750" t="s">
        <v>12018</v>
      </c>
      <c r="L2750" t="s">
        <v>12027</v>
      </c>
      <c r="M2750" t="s">
        <v>555</v>
      </c>
      <c r="N2750" t="s">
        <v>556</v>
      </c>
      <c r="O2750" t="s">
        <v>37</v>
      </c>
      <c r="P2750" t="s">
        <v>12027</v>
      </c>
      <c r="Q2750" t="s">
        <v>38</v>
      </c>
      <c r="R2750" t="s">
        <v>743</v>
      </c>
      <c r="S2750" t="s">
        <v>12020</v>
      </c>
      <c r="T2750" t="s">
        <v>37</v>
      </c>
      <c r="U2750" t="s">
        <v>37</v>
      </c>
      <c r="V2750" t="s">
        <v>12028</v>
      </c>
      <c r="W2750" t="s">
        <v>113</v>
      </c>
      <c r="X2750" t="s">
        <v>114</v>
      </c>
      <c r="Y2750" t="s">
        <v>1342</v>
      </c>
      <c r="Z2750" t="s">
        <v>12029</v>
      </c>
      <c r="AA2750" t="s">
        <v>44</v>
      </c>
      <c r="AB2750" t="s">
        <v>44</v>
      </c>
      <c r="AC2750" t="s">
        <v>117</v>
      </c>
      <c r="AD2750" t="s">
        <v>190</v>
      </c>
      <c r="AE2750" t="s">
        <v>37</v>
      </c>
      <c r="AF2750" t="s">
        <v>37</v>
      </c>
      <c r="AG2750" t="s">
        <v>37</v>
      </c>
      <c r="AH2750" t="s">
        <v>37</v>
      </c>
      <c r="AI2750" t="s">
        <v>37</v>
      </c>
    </row>
    <row r="2751" spans="1:35" ht="16.850000000000001" customHeight="1">
      <c r="A2751" s="65" t="str">
        <f>IF(L2751="","",IF(COUNTIF(Wip!K:K,L2751)=0,IF(W2751="","KGB","KBB"),IF(AND(_xlfn.IFNA(VLOOKUP(L2751,Wip!K:M,3,0),"")="Y",Q2751="MTCAPPLYCONF"),"On Hold",IF(W2751="","KGB","KBB"))))</f>
        <v>KBB</v>
      </c>
      <c r="B2751" s="65" t="str">
        <f>IF(A2751="on hold", "on hold",
 IF(A2751="KGB", "Standard Shipment",
  IF(IFERROR(IFERROR(VLOOKUP(L2751, List!D:J, 7, 0), VLOOKUP(L2751&amp;"", List!D:J, 7, 0)), 0)=0,
   IF(IFERROR(IFERROR(VLOOKUP(L2751, 'CND List'!$A:$C, 3, 0), VLOOKUP(L2751&amp;"", 'CND List'!$A:$C, 3, 0)), 0)=0,
    IF(A2751="KBB", "-", ""),
    IFERROR(VLOOKUP(L2751, 'CND List'!$A:$C, 3, 0), VLOOKUP(L2751&amp;"", 'CND List'!$A:$C, 3, 0))
   ),
   IFERROR(VLOOKUP(L2751, List!D:J, 7, 0), VLOOKUP(L2751&amp;"", List!D:J, 7, 0))
  )
 )
)</f>
        <v>-</v>
      </c>
      <c r="C2751" s="66" t="str">
        <f t="shared" si="44"/>
        <v>wait for return customer</v>
      </c>
      <c r="D2751" s="67" t="str">
        <f ca="1">IF(C2751="Local Scrap","Closed",IFERROR(IF(A2751="kgb","Closed",IF(MID(C2751,5,1)="Q","Closed",LOOKUP(TODAY()-W2751, {0,31,91,181,366}, {"0-30天","31-90天","91-180天","181-365天","365天以上"}))), LOOKUP(TODAY()-Z2751, {0,31,91,181,366}, {"0-30天","31-90天","91-180天","181-365天","365天以上"})))</f>
        <v>365天以上</v>
      </c>
      <c r="E2751" s="67" t="str" cm="1">
        <f t="array" ref="E2751">IF(A2751&lt;&gt;"kbb", "", IF(IFERROR(VALUE(V2751), 0)=MAX(INDEX(($A$2:$A$4929="kbb")*($L$2:$L$4929=L2751)*IFERROR(VALUE($V$2:$V$4929), 0), 0)), "最新", "歷史重複"))</f>
        <v>最新</v>
      </c>
      <c r="F2751" t="s">
        <v>12016</v>
      </c>
      <c r="G2751" t="s">
        <v>29</v>
      </c>
      <c r="H2751" t="s">
        <v>30</v>
      </c>
      <c r="I2751" t="s">
        <v>11688</v>
      </c>
      <c r="J2751" t="s">
        <v>12017</v>
      </c>
      <c r="K2751" t="s">
        <v>12018</v>
      </c>
      <c r="L2751" t="s">
        <v>12030</v>
      </c>
      <c r="M2751" t="s">
        <v>555</v>
      </c>
      <c r="N2751" t="s">
        <v>556</v>
      </c>
      <c r="O2751" t="s">
        <v>37</v>
      </c>
      <c r="P2751" t="s">
        <v>12030</v>
      </c>
      <c r="Q2751" t="s">
        <v>38</v>
      </c>
      <c r="R2751" t="s">
        <v>743</v>
      </c>
      <c r="S2751" t="s">
        <v>12020</v>
      </c>
      <c r="T2751" t="s">
        <v>37</v>
      </c>
      <c r="U2751" t="s">
        <v>37</v>
      </c>
      <c r="V2751" t="s">
        <v>12031</v>
      </c>
      <c r="W2751" t="s">
        <v>113</v>
      </c>
      <c r="X2751" t="s">
        <v>114</v>
      </c>
      <c r="Y2751" t="s">
        <v>12032</v>
      </c>
      <c r="Z2751" t="s">
        <v>12033</v>
      </c>
      <c r="AA2751" t="s">
        <v>44</v>
      </c>
      <c r="AB2751" t="s">
        <v>44</v>
      </c>
      <c r="AC2751" t="s">
        <v>117</v>
      </c>
      <c r="AD2751" t="s">
        <v>190</v>
      </c>
      <c r="AE2751" t="s">
        <v>37</v>
      </c>
      <c r="AF2751" t="s">
        <v>37</v>
      </c>
      <c r="AG2751" t="s">
        <v>37</v>
      </c>
      <c r="AH2751" t="s">
        <v>37</v>
      </c>
      <c r="AI2751" t="s">
        <v>37</v>
      </c>
    </row>
    <row r="2752" spans="1:35" ht="16.850000000000001" customHeight="1">
      <c r="A2752" s="65" t="str">
        <f>IF(L2752="","",IF(COUNTIF(Wip!K:K,L2752)=0,IF(W2752="","KGB","KBB"),IF(AND(_xlfn.IFNA(VLOOKUP(L2752,Wip!K:M,3,0),"")="Y",Q2752="MTCAPPLYCONF"),"On Hold",IF(W2752="","KGB","KBB"))))</f>
        <v>KGB</v>
      </c>
      <c r="B2752" s="65" t="str">
        <f>IF(A2752="on hold", "on hold",
 IF(A2752="KGB", "Standard Shipment",
  IF(IFERROR(IFERROR(VLOOKUP(L2752, List!D:J, 7, 0), VLOOKUP(L2752&amp;"", List!D:J, 7, 0)), 0)=0,
   IF(IFERROR(IFERROR(VLOOKUP(L2752, 'CND List'!$A:$C, 3, 0), VLOOKUP(L2752&amp;"", 'CND List'!$A:$C, 3, 0)), 0)=0,
    IF(A2752="KBB", "-", ""),
    IFERROR(VLOOKUP(L2752, 'CND List'!$A:$C, 3, 0), VLOOKUP(L2752&amp;"", 'CND List'!$A:$C, 3, 0))
   ),
   IFERROR(VLOOKUP(L2752, List!D:J, 7, 0), VLOOKUP(L2752&amp;"", List!D:J, 7, 0))
  )
 )
)</f>
        <v>Standard Shipment</v>
      </c>
      <c r="C2752" s="66" t="str">
        <f t="shared" si="44"/>
        <v>Standard Shipment</v>
      </c>
      <c r="D2752" s="67" t="str">
        <f ca="1">IF(C2752="Local Scrap","Closed",IFERROR(IF(A2752="kgb","Closed",IF(MID(C2752,5,1)="Q","Closed",LOOKUP(TODAY()-W2752, {0,31,91,181,366}, {"0-30天","31-90天","91-180天","181-365天","365天以上"}))), LOOKUP(TODAY()-Z2752, {0,31,91,181,366}, {"0-30天","31-90天","91-180天","181-365天","365天以上"})))</f>
        <v>Closed</v>
      </c>
      <c r="E2752" s="67" t="str" cm="1">
        <f t="array" ref="E2752">IF(A2752&lt;&gt;"kbb", "", IF(IFERROR(VALUE(V2752), 0)=MAX(INDEX(($A$2:$A$4929="kbb")*($L$2:$L$4929=L2752)*IFERROR(VALUE($V$2:$V$4929), 0), 0)), "最新", "歷史重複"))</f>
        <v/>
      </c>
      <c r="F2752" t="s">
        <v>12034</v>
      </c>
      <c r="G2752" t="s">
        <v>29</v>
      </c>
      <c r="H2752" t="s">
        <v>30</v>
      </c>
      <c r="I2752" t="s">
        <v>11688</v>
      </c>
      <c r="J2752" t="s">
        <v>12035</v>
      </c>
      <c r="K2752" t="s">
        <v>12036</v>
      </c>
      <c r="L2752" t="s">
        <v>12037</v>
      </c>
      <c r="M2752" t="s">
        <v>555</v>
      </c>
      <c r="N2752" t="s">
        <v>556</v>
      </c>
      <c r="O2752" t="s">
        <v>37</v>
      </c>
      <c r="P2752" t="s">
        <v>12038</v>
      </c>
      <c r="Q2752" t="s">
        <v>38</v>
      </c>
      <c r="R2752" t="s">
        <v>743</v>
      </c>
      <c r="S2752" t="s">
        <v>12039</v>
      </c>
      <c r="T2752" t="s">
        <v>12040</v>
      </c>
      <c r="U2752" t="s">
        <v>11998</v>
      </c>
      <c r="V2752" t="s">
        <v>11998</v>
      </c>
      <c r="W2752" t="s">
        <v>37</v>
      </c>
      <c r="X2752" t="s">
        <v>37</v>
      </c>
      <c r="Y2752" t="s">
        <v>37</v>
      </c>
      <c r="Z2752" t="s">
        <v>12041</v>
      </c>
      <c r="AA2752" t="s">
        <v>44</v>
      </c>
      <c r="AB2752" t="s">
        <v>44</v>
      </c>
      <c r="AC2752" t="s">
        <v>45</v>
      </c>
      <c r="AD2752" t="s">
        <v>190</v>
      </c>
      <c r="AE2752" t="s">
        <v>12000</v>
      </c>
      <c r="AF2752" t="s">
        <v>48</v>
      </c>
      <c r="AG2752">
        <v>621790</v>
      </c>
      <c r="AH2752">
        <v>1</v>
      </c>
      <c r="AI2752">
        <v>1</v>
      </c>
    </row>
    <row r="2753" spans="1:35" ht="16.850000000000001" customHeight="1">
      <c r="A2753" s="65" t="str">
        <f>IF(L2753="","",IF(COUNTIF(Wip!K:K,L2753)=0,IF(W2753="","KGB","KBB"),IF(AND(_xlfn.IFNA(VLOOKUP(L2753,Wip!K:M,3,0),"")="Y",Q2753="MTCAPPLYCONF"),"On Hold",IF(W2753="","KGB","KBB"))))</f>
        <v>KGB</v>
      </c>
      <c r="B2753" s="65" t="str">
        <f>IF(A2753="on hold", "on hold",
 IF(A2753="KGB", "Standard Shipment",
  IF(IFERROR(IFERROR(VLOOKUP(L2753, List!D:J, 7, 0), VLOOKUP(L2753&amp;"", List!D:J, 7, 0)), 0)=0,
   IF(IFERROR(IFERROR(VLOOKUP(L2753, 'CND List'!$A:$C, 3, 0), VLOOKUP(L2753&amp;"", 'CND List'!$A:$C, 3, 0)), 0)=0,
    IF(A2753="KBB", "-", ""),
    IFERROR(VLOOKUP(L2753, 'CND List'!$A:$C, 3, 0), VLOOKUP(L2753&amp;"", 'CND List'!$A:$C, 3, 0))
   ),
   IFERROR(VLOOKUP(L2753, List!D:J, 7, 0), VLOOKUP(L2753&amp;"", List!D:J, 7, 0))
  )
 )
)</f>
        <v>Standard Shipment</v>
      </c>
      <c r="C2753" s="66" t="str">
        <f t="shared" si="44"/>
        <v>Standard Shipment</v>
      </c>
      <c r="D2753" s="67" t="str">
        <f ca="1">IF(C2753="Local Scrap","Closed",IFERROR(IF(A2753="kgb","Closed",IF(MID(C2753,5,1)="Q","Closed",LOOKUP(TODAY()-W2753, {0,31,91,181,366}, {"0-30天","31-90天","91-180天","181-365天","365天以上"}))), LOOKUP(TODAY()-Z2753, {0,31,91,181,366}, {"0-30天","31-90天","91-180天","181-365天","365天以上"})))</f>
        <v>Closed</v>
      </c>
      <c r="E2753" s="67" t="str" cm="1">
        <f t="array" ref="E2753">IF(A2753&lt;&gt;"kbb", "", IF(IFERROR(VALUE(V2753), 0)=MAX(INDEX(($A$2:$A$4929="kbb")*($L$2:$L$4929=L2753)*IFERROR(VALUE($V$2:$V$4929), 0), 0)), "最新", "歷史重複"))</f>
        <v/>
      </c>
      <c r="F2753" t="s">
        <v>12034</v>
      </c>
      <c r="G2753" t="s">
        <v>29</v>
      </c>
      <c r="H2753" t="s">
        <v>30</v>
      </c>
      <c r="I2753" t="s">
        <v>11688</v>
      </c>
      <c r="J2753" t="s">
        <v>12035</v>
      </c>
      <c r="K2753" t="s">
        <v>12036</v>
      </c>
      <c r="L2753" t="s">
        <v>12042</v>
      </c>
      <c r="M2753" t="s">
        <v>555</v>
      </c>
      <c r="N2753" t="s">
        <v>556</v>
      </c>
      <c r="O2753" t="s">
        <v>37</v>
      </c>
      <c r="P2753" t="s">
        <v>12043</v>
      </c>
      <c r="Q2753" t="s">
        <v>38</v>
      </c>
      <c r="R2753" t="s">
        <v>743</v>
      </c>
      <c r="S2753" t="s">
        <v>12039</v>
      </c>
      <c r="T2753" t="s">
        <v>12044</v>
      </c>
      <c r="U2753" t="s">
        <v>11998</v>
      </c>
      <c r="V2753" t="s">
        <v>11998</v>
      </c>
      <c r="W2753" t="s">
        <v>37</v>
      </c>
      <c r="X2753" t="s">
        <v>37</v>
      </c>
      <c r="Y2753" t="s">
        <v>37</v>
      </c>
      <c r="Z2753" t="s">
        <v>12045</v>
      </c>
      <c r="AA2753" t="s">
        <v>44</v>
      </c>
      <c r="AB2753" t="s">
        <v>44</v>
      </c>
      <c r="AC2753" t="s">
        <v>45</v>
      </c>
      <c r="AD2753" t="s">
        <v>190</v>
      </c>
      <c r="AE2753" t="s">
        <v>12000</v>
      </c>
      <c r="AF2753" t="s">
        <v>48</v>
      </c>
      <c r="AG2753">
        <v>621790</v>
      </c>
      <c r="AH2753">
        <v>1</v>
      </c>
      <c r="AI2753">
        <v>1</v>
      </c>
    </row>
    <row r="2754" spans="1:35" ht="16.850000000000001" customHeight="1">
      <c r="A2754" s="65" t="str">
        <f>IF(L2754="","",IF(COUNTIF(Wip!K:K,L2754)=0,IF(W2754="","KGB","KBB"),IF(AND(_xlfn.IFNA(VLOOKUP(L2754,Wip!K:M,3,0),"")="Y",Q2754="MTCAPPLYCONF"),"On Hold",IF(W2754="","KGB","KBB"))))</f>
        <v>KGB</v>
      </c>
      <c r="B2754" s="65" t="str">
        <f>IF(A2754="on hold", "on hold",
 IF(A2754="KGB", "Standard Shipment",
  IF(IFERROR(IFERROR(VLOOKUP(L2754, List!D:J, 7, 0), VLOOKUP(L2754&amp;"", List!D:J, 7, 0)), 0)=0,
   IF(IFERROR(IFERROR(VLOOKUP(L2754, 'CND List'!$A:$C, 3, 0), VLOOKUP(L2754&amp;"", 'CND List'!$A:$C, 3, 0)), 0)=0,
    IF(A2754="KBB", "-", ""),
    IFERROR(VLOOKUP(L2754, 'CND List'!$A:$C, 3, 0), VLOOKUP(L2754&amp;"", 'CND List'!$A:$C, 3, 0))
   ),
   IFERROR(VLOOKUP(L2754, List!D:J, 7, 0), VLOOKUP(L2754&amp;"", List!D:J, 7, 0))
  )
 )
)</f>
        <v>Standard Shipment</v>
      </c>
      <c r="C2754" s="66" t="str">
        <f t="shared" si="44"/>
        <v>Standard Shipment</v>
      </c>
      <c r="D2754" s="67" t="str">
        <f ca="1">IF(C2754="Local Scrap","Closed",IFERROR(IF(A2754="kgb","Closed",IF(MID(C2754,5,1)="Q","Closed",LOOKUP(TODAY()-W2754, {0,31,91,181,366}, {"0-30天","31-90天","91-180天","181-365天","365天以上"}))), LOOKUP(TODAY()-Z2754, {0,31,91,181,366}, {"0-30天","31-90天","91-180天","181-365天","365天以上"})))</f>
        <v>Closed</v>
      </c>
      <c r="E2754" s="67" t="str" cm="1">
        <f t="array" ref="E2754">IF(A2754&lt;&gt;"kbb", "", IF(IFERROR(VALUE(V2754), 0)=MAX(INDEX(($A$2:$A$4929="kbb")*($L$2:$L$4929=L2754)*IFERROR(VALUE($V$2:$V$4929), 0), 0)), "最新", "歷史重複"))</f>
        <v/>
      </c>
      <c r="F2754" t="s">
        <v>12034</v>
      </c>
      <c r="G2754" t="s">
        <v>29</v>
      </c>
      <c r="H2754" t="s">
        <v>30</v>
      </c>
      <c r="I2754" t="s">
        <v>11688</v>
      </c>
      <c r="J2754" t="s">
        <v>12035</v>
      </c>
      <c r="K2754" t="s">
        <v>12036</v>
      </c>
      <c r="L2754" t="s">
        <v>12046</v>
      </c>
      <c r="M2754" t="s">
        <v>981</v>
      </c>
      <c r="N2754" t="s">
        <v>556</v>
      </c>
      <c r="O2754" t="s">
        <v>37</v>
      </c>
      <c r="P2754" t="s">
        <v>12047</v>
      </c>
      <c r="Q2754" t="s">
        <v>38</v>
      </c>
      <c r="R2754" t="s">
        <v>743</v>
      </c>
      <c r="S2754" t="s">
        <v>12048</v>
      </c>
      <c r="T2754" t="s">
        <v>12049</v>
      </c>
      <c r="U2754" t="s">
        <v>11998</v>
      </c>
      <c r="V2754" t="s">
        <v>11998</v>
      </c>
      <c r="W2754" t="s">
        <v>37</v>
      </c>
      <c r="X2754" t="s">
        <v>37</v>
      </c>
      <c r="Y2754" t="s">
        <v>37</v>
      </c>
      <c r="Z2754" t="s">
        <v>12050</v>
      </c>
      <c r="AA2754" t="s">
        <v>44</v>
      </c>
      <c r="AB2754" t="s">
        <v>44</v>
      </c>
      <c r="AC2754" t="s">
        <v>45</v>
      </c>
      <c r="AD2754" t="s">
        <v>190</v>
      </c>
      <c r="AE2754" t="s">
        <v>12000</v>
      </c>
      <c r="AF2754" t="s">
        <v>48</v>
      </c>
      <c r="AG2754">
        <v>621790</v>
      </c>
      <c r="AH2754">
        <v>1</v>
      </c>
      <c r="AI2754">
        <v>1</v>
      </c>
    </row>
    <row r="2755" spans="1:35" ht="16.850000000000001" customHeight="1">
      <c r="A2755" s="65" t="str">
        <f>IF(L2755="","",IF(COUNTIF(Wip!K:K,L2755)=0,IF(W2755="","KGB","KBB"),IF(AND(_xlfn.IFNA(VLOOKUP(L2755,Wip!K:M,3,0),"")="Y",Q2755="MTCAPPLYCONF"),"On Hold",IF(W2755="","KGB","KBB"))))</f>
        <v>KGB</v>
      </c>
      <c r="B2755" s="65" t="str">
        <f>IF(A2755="on hold", "on hold",
 IF(A2755="KGB", "Standard Shipment",
  IF(IFERROR(IFERROR(VLOOKUP(L2755, List!D:J, 7, 0), VLOOKUP(L2755&amp;"", List!D:J, 7, 0)), 0)=0,
   IF(IFERROR(IFERROR(VLOOKUP(L2755, 'CND List'!$A:$C, 3, 0), VLOOKUP(L2755&amp;"", 'CND List'!$A:$C, 3, 0)), 0)=0,
    IF(A2755="KBB", "-", ""),
    IFERROR(VLOOKUP(L2755, 'CND List'!$A:$C, 3, 0), VLOOKUP(L2755&amp;"", 'CND List'!$A:$C, 3, 0))
   ),
   IFERROR(VLOOKUP(L2755, List!D:J, 7, 0), VLOOKUP(L2755&amp;"", List!D:J, 7, 0))
  )
 )
)</f>
        <v>Standard Shipment</v>
      </c>
      <c r="C2755" s="66" t="str">
        <f t="shared" si="44"/>
        <v>Standard Shipment</v>
      </c>
      <c r="D2755" s="67" t="str">
        <f ca="1">IF(C2755="Local Scrap","Closed",IFERROR(IF(A2755="kgb","Closed",IF(MID(C2755,5,1)="Q","Closed",LOOKUP(TODAY()-W2755, {0,31,91,181,366}, {"0-30天","31-90天","91-180天","181-365天","365天以上"}))), LOOKUP(TODAY()-Z2755, {0,31,91,181,366}, {"0-30天","31-90天","91-180天","181-365天","365天以上"})))</f>
        <v>Closed</v>
      </c>
      <c r="E2755" s="67" t="str" cm="1">
        <f t="array" ref="E2755">IF(A2755&lt;&gt;"kbb", "", IF(IFERROR(VALUE(V2755), 0)=MAX(INDEX(($A$2:$A$4929="kbb")*($L$2:$L$4929=L2755)*IFERROR(VALUE($V$2:$V$4929), 0), 0)), "最新", "歷史重複"))</f>
        <v/>
      </c>
      <c r="F2755" t="s">
        <v>12034</v>
      </c>
      <c r="G2755" t="s">
        <v>29</v>
      </c>
      <c r="H2755" t="s">
        <v>30</v>
      </c>
      <c r="I2755" t="s">
        <v>11688</v>
      </c>
      <c r="J2755" t="s">
        <v>12035</v>
      </c>
      <c r="K2755" t="s">
        <v>12036</v>
      </c>
      <c r="L2755" t="s">
        <v>12051</v>
      </c>
      <c r="M2755" t="s">
        <v>981</v>
      </c>
      <c r="N2755" t="s">
        <v>556</v>
      </c>
      <c r="O2755" t="s">
        <v>37</v>
      </c>
      <c r="P2755" t="s">
        <v>12052</v>
      </c>
      <c r="Q2755" t="s">
        <v>38</v>
      </c>
      <c r="R2755" t="s">
        <v>743</v>
      </c>
      <c r="S2755" t="s">
        <v>12048</v>
      </c>
      <c r="T2755" t="s">
        <v>12053</v>
      </c>
      <c r="U2755" t="s">
        <v>11998</v>
      </c>
      <c r="V2755" t="s">
        <v>11998</v>
      </c>
      <c r="W2755" t="s">
        <v>37</v>
      </c>
      <c r="X2755" t="s">
        <v>37</v>
      </c>
      <c r="Y2755" t="s">
        <v>37</v>
      </c>
      <c r="Z2755" t="s">
        <v>12054</v>
      </c>
      <c r="AA2755" t="s">
        <v>44</v>
      </c>
      <c r="AB2755" t="s">
        <v>44</v>
      </c>
      <c r="AC2755" t="s">
        <v>45</v>
      </c>
      <c r="AD2755" t="s">
        <v>190</v>
      </c>
      <c r="AE2755" t="s">
        <v>12000</v>
      </c>
      <c r="AF2755" t="s">
        <v>48</v>
      </c>
      <c r="AG2755">
        <v>621790</v>
      </c>
      <c r="AH2755">
        <v>1</v>
      </c>
      <c r="AI2755">
        <v>1</v>
      </c>
    </row>
    <row r="2756" spans="1:35" ht="16.850000000000001" customHeight="1">
      <c r="A2756" s="65" t="str">
        <f>IF(L2756="","",IF(COUNTIF(Wip!K:K,L2756)=0,IF(W2756="","KGB","KBB"),IF(AND(_xlfn.IFNA(VLOOKUP(L2756,Wip!K:M,3,0),"")="Y",Q2756="MTCAPPLYCONF"),"On Hold",IF(W2756="","KGB","KBB"))))</f>
        <v>KBB</v>
      </c>
      <c r="B2756" s="65">
        <f>IF(A2756="on hold", "on hold",
 IF(A2756="KGB", "Standard Shipment",
  IF(IFERROR(IFERROR(VLOOKUP(L2756, List!D:J, 7, 0), VLOOKUP(L2756&amp;"", List!D:J, 7, 0)), 0)=0,
   IF(IFERROR(IFERROR(VLOOKUP(L2756, 'CND List'!$A:$C, 3, 0), VLOOKUP(L2756&amp;"", 'CND List'!$A:$C, 3, 0)), 0)=0,
    IF(A2756="KBB", "-", ""),
    IFERROR(VLOOKUP(L2756, 'CND List'!$A:$C, 3, 0), VLOOKUP(L2756&amp;"", 'CND List'!$A:$C, 3, 0))
   ),
   IFERROR(VLOOKUP(L2756, List!D:J, 7, 0), VLOOKUP(L2756&amp;"", List!D:J, 7, 0))
  )
 )
)</f>
        <v>45924</v>
      </c>
      <c r="C2756" s="66" t="str">
        <f t="shared" si="44"/>
        <v>2025Q3</v>
      </c>
      <c r="D2756" s="67" t="str">
        <f ca="1">IF(C2756="Local Scrap","Closed",IFERROR(IF(A2756="kgb","Closed",IF(MID(C2756,5,1)="Q","Closed",LOOKUP(TODAY()-W2756, {0,31,91,181,366}, {"0-30天","31-90天","91-180天","181-365天","365天以上"}))), LOOKUP(TODAY()-Z2756, {0,31,91,181,366}, {"0-30天","31-90天","91-180天","181-365天","365天以上"})))</f>
        <v>Closed</v>
      </c>
      <c r="E2756" s="67" t="str" cm="1">
        <f t="array" ref="E2756">IF(A2756&lt;&gt;"kbb", "", IF(IFERROR(VALUE(V2756), 0)=MAX(INDEX(($A$2:$A$4929="kbb")*($L$2:$L$4929=L2756)*IFERROR(VALUE($V$2:$V$4929), 0), 0)), "最新", "歷史重複"))</f>
        <v>最新</v>
      </c>
      <c r="F2756" t="s">
        <v>12034</v>
      </c>
      <c r="G2756" t="s">
        <v>29</v>
      </c>
      <c r="H2756" t="s">
        <v>30</v>
      </c>
      <c r="I2756" t="s">
        <v>11688</v>
      </c>
      <c r="J2756" t="s">
        <v>12035</v>
      </c>
      <c r="K2756" t="s">
        <v>12036</v>
      </c>
      <c r="L2756" t="s">
        <v>12055</v>
      </c>
      <c r="M2756" t="s">
        <v>4046</v>
      </c>
      <c r="N2756" t="s">
        <v>556</v>
      </c>
      <c r="O2756" t="s">
        <v>37</v>
      </c>
      <c r="P2756" t="s">
        <v>12055</v>
      </c>
      <c r="Q2756" t="s">
        <v>38</v>
      </c>
      <c r="R2756" t="s">
        <v>743</v>
      </c>
      <c r="S2756" t="s">
        <v>12048</v>
      </c>
      <c r="T2756" t="s">
        <v>37</v>
      </c>
      <c r="U2756" t="s">
        <v>37</v>
      </c>
      <c r="V2756" t="s">
        <v>12056</v>
      </c>
      <c r="W2756" t="s">
        <v>692</v>
      </c>
      <c r="X2756" t="s">
        <v>114</v>
      </c>
      <c r="Y2756" t="s">
        <v>12057</v>
      </c>
      <c r="Z2756" t="s">
        <v>12058</v>
      </c>
      <c r="AA2756" t="s">
        <v>44</v>
      </c>
      <c r="AB2756" t="s">
        <v>44</v>
      </c>
      <c r="AC2756" t="s">
        <v>117</v>
      </c>
      <c r="AD2756" t="s">
        <v>190</v>
      </c>
      <c r="AE2756" t="s">
        <v>37</v>
      </c>
      <c r="AF2756" t="s">
        <v>37</v>
      </c>
      <c r="AG2756" t="s">
        <v>37</v>
      </c>
      <c r="AH2756" t="s">
        <v>37</v>
      </c>
      <c r="AI2756" t="s">
        <v>37</v>
      </c>
    </row>
    <row r="2757" spans="1:35" ht="16.850000000000001" customHeight="1">
      <c r="A2757" s="65" t="str">
        <f>IF(L2757="","",IF(COUNTIF(Wip!K:K,L2757)=0,IF(W2757="","KGB","KBB"),IF(AND(_xlfn.IFNA(VLOOKUP(L2757,Wip!K:M,3,0),"")="Y",Q2757="MTCAPPLYCONF"),"On Hold",IF(W2757="","KGB","KBB"))))</f>
        <v>KGB</v>
      </c>
      <c r="B2757" s="65" t="str">
        <f>IF(A2757="on hold", "on hold",
 IF(A2757="KGB", "Standard Shipment",
  IF(IFERROR(IFERROR(VLOOKUP(L2757, List!D:J, 7, 0), VLOOKUP(L2757&amp;"", List!D:J, 7, 0)), 0)=0,
   IF(IFERROR(IFERROR(VLOOKUP(L2757, 'CND List'!$A:$C, 3, 0), VLOOKUP(L2757&amp;"", 'CND List'!$A:$C, 3, 0)), 0)=0,
    IF(A2757="KBB", "-", ""),
    IFERROR(VLOOKUP(L2757, 'CND List'!$A:$C, 3, 0), VLOOKUP(L2757&amp;"", 'CND List'!$A:$C, 3, 0))
   ),
   IFERROR(VLOOKUP(L2757, List!D:J, 7, 0), VLOOKUP(L2757&amp;"", List!D:J, 7, 0))
  )
 )
)</f>
        <v>Standard Shipment</v>
      </c>
      <c r="C2757" s="66" t="str">
        <f t="shared" si="44"/>
        <v>Standard Shipment</v>
      </c>
      <c r="D2757" s="67" t="str">
        <f ca="1">IF(C2757="Local Scrap","Closed",IFERROR(IF(A2757="kgb","Closed",IF(MID(C2757,5,1)="Q","Closed",LOOKUP(TODAY()-W2757, {0,31,91,181,366}, {"0-30天","31-90天","91-180天","181-365天","365天以上"}))), LOOKUP(TODAY()-Z2757, {0,31,91,181,366}, {"0-30天","31-90天","91-180天","181-365天","365天以上"})))</f>
        <v>Closed</v>
      </c>
      <c r="E2757" s="67" t="str" cm="1">
        <f t="array" ref="E2757">IF(A2757&lt;&gt;"kbb", "", IF(IFERROR(VALUE(V2757), 0)=MAX(INDEX(($A$2:$A$4929="kbb")*($L$2:$L$4929=L2757)*IFERROR(VALUE($V$2:$V$4929), 0), 0)), "最新", "歷史重複"))</f>
        <v/>
      </c>
      <c r="F2757" t="s">
        <v>12034</v>
      </c>
      <c r="G2757" t="s">
        <v>29</v>
      </c>
      <c r="H2757" t="s">
        <v>30</v>
      </c>
      <c r="I2757" t="s">
        <v>11688</v>
      </c>
      <c r="J2757" t="s">
        <v>12035</v>
      </c>
      <c r="K2757" t="s">
        <v>12036</v>
      </c>
      <c r="L2757" t="s">
        <v>12059</v>
      </c>
      <c r="M2757" t="s">
        <v>4046</v>
      </c>
      <c r="N2757" t="s">
        <v>556</v>
      </c>
      <c r="O2757" t="s">
        <v>37</v>
      </c>
      <c r="P2757" t="s">
        <v>6849</v>
      </c>
      <c r="Q2757" t="s">
        <v>38</v>
      </c>
      <c r="R2757" t="s">
        <v>743</v>
      </c>
      <c r="S2757" t="s">
        <v>12048</v>
      </c>
      <c r="T2757" t="s">
        <v>12060</v>
      </c>
      <c r="U2757" t="s">
        <v>12061</v>
      </c>
      <c r="V2757" t="s">
        <v>12061</v>
      </c>
      <c r="W2757" t="s">
        <v>37</v>
      </c>
      <c r="X2757" t="s">
        <v>37</v>
      </c>
      <c r="Y2757" t="s">
        <v>37</v>
      </c>
      <c r="Z2757" t="s">
        <v>12062</v>
      </c>
      <c r="AA2757" t="s">
        <v>44</v>
      </c>
      <c r="AB2757" t="s">
        <v>44</v>
      </c>
      <c r="AC2757" t="s">
        <v>45</v>
      </c>
      <c r="AD2757" t="s">
        <v>190</v>
      </c>
      <c r="AE2757" t="s">
        <v>12063</v>
      </c>
      <c r="AF2757" t="s">
        <v>48</v>
      </c>
      <c r="AG2757">
        <v>621745</v>
      </c>
      <c r="AH2757">
        <v>1</v>
      </c>
      <c r="AI2757">
        <v>1</v>
      </c>
    </row>
    <row r="2758" spans="1:35" ht="16.850000000000001" customHeight="1">
      <c r="A2758" s="65" t="str">
        <f>IF(L2758="","",IF(COUNTIF(Wip!K:K,L2758)=0,IF(W2758="","KGB","KBB"),IF(AND(_xlfn.IFNA(VLOOKUP(L2758,Wip!K:M,3,0),"")="Y",Q2758="MTCAPPLYCONF"),"On Hold",IF(W2758="","KGB","KBB"))))</f>
        <v>KBB</v>
      </c>
      <c r="B2758" s="65" t="str">
        <f>IF(A2758="on hold", "on hold",
 IF(A2758="KGB", "Standard Shipment",
  IF(IFERROR(IFERROR(VLOOKUP(L2758, List!D:J, 7, 0), VLOOKUP(L2758&amp;"", List!D:J, 7, 0)), 0)=0,
   IF(IFERROR(IFERROR(VLOOKUP(L2758, 'CND List'!$A:$C, 3, 0), VLOOKUP(L2758&amp;"", 'CND List'!$A:$C, 3, 0)), 0)=0,
    IF(A2758="KBB", "-", ""),
    IFERROR(VLOOKUP(L2758, 'CND List'!$A:$C, 3, 0), VLOOKUP(L2758&amp;"", 'CND List'!$A:$C, 3, 0))
   ),
   IFERROR(VLOOKUP(L2758, List!D:J, 7, 0), VLOOKUP(L2758&amp;"", List!D:J, 7, 0))
  )
 )
)</f>
        <v>VRAM is pending RTV</v>
      </c>
      <c r="C2758" s="66" t="str">
        <f t="shared" si="44"/>
        <v>VRAM is pending RTV</v>
      </c>
      <c r="D2758" s="67" t="str">
        <f ca="1">IF(C2758="Local Scrap","Closed",IFERROR(IF(A2758="kgb","Closed",IF(MID(C2758,5,1)="Q","Closed",LOOKUP(TODAY()-W2758, {0,31,91,181,366}, {"0-30天","31-90天","91-180天","181-365天","365天以上"}))), LOOKUP(TODAY()-Z2758, {0,31,91,181,366}, {"0-30天","31-90天","91-180天","181-365天","365天以上"})))</f>
        <v>365天以上</v>
      </c>
      <c r="E2758" s="67" t="str" cm="1">
        <f t="array" ref="E2758">IF(A2758&lt;&gt;"kbb", "", IF(IFERROR(VALUE(V2758), 0)=MAX(INDEX(($A$2:$A$4929="kbb")*($L$2:$L$4929=L2758)*IFERROR(VALUE($V$2:$V$4929), 0), 0)), "最新", "歷史重複"))</f>
        <v>最新</v>
      </c>
      <c r="F2758" t="s">
        <v>12034</v>
      </c>
      <c r="G2758" t="s">
        <v>29</v>
      </c>
      <c r="H2758" t="s">
        <v>30</v>
      </c>
      <c r="I2758" t="s">
        <v>11688</v>
      </c>
      <c r="J2758" t="s">
        <v>12035</v>
      </c>
      <c r="K2758" t="s">
        <v>12036</v>
      </c>
      <c r="L2758" t="s">
        <v>6845</v>
      </c>
      <c r="M2758" t="s">
        <v>4046</v>
      </c>
      <c r="N2758" t="s">
        <v>556</v>
      </c>
      <c r="O2758" t="s">
        <v>37</v>
      </c>
      <c r="P2758" t="s">
        <v>6845</v>
      </c>
      <c r="Q2758" t="s">
        <v>38</v>
      </c>
      <c r="R2758" t="s">
        <v>53</v>
      </c>
      <c r="S2758" t="s">
        <v>12039</v>
      </c>
      <c r="T2758" t="s">
        <v>37</v>
      </c>
      <c r="U2758" t="s">
        <v>37</v>
      </c>
      <c r="V2758" t="s">
        <v>12064</v>
      </c>
      <c r="W2758" t="s">
        <v>517</v>
      </c>
      <c r="X2758" t="s">
        <v>114</v>
      </c>
      <c r="Y2758" t="s">
        <v>816</v>
      </c>
      <c r="Z2758" t="s">
        <v>12065</v>
      </c>
      <c r="AA2758" t="s">
        <v>44</v>
      </c>
      <c r="AB2758" t="s">
        <v>44</v>
      </c>
      <c r="AC2758" t="s">
        <v>117</v>
      </c>
      <c r="AD2758" t="s">
        <v>190</v>
      </c>
      <c r="AE2758" t="s">
        <v>37</v>
      </c>
      <c r="AF2758" t="s">
        <v>37</v>
      </c>
      <c r="AG2758" t="s">
        <v>37</v>
      </c>
      <c r="AH2758" t="s">
        <v>37</v>
      </c>
      <c r="AI2758" t="s">
        <v>37</v>
      </c>
    </row>
    <row r="2759" spans="1:35" ht="16.850000000000001" customHeight="1">
      <c r="A2759" s="65" t="str">
        <f>IF(L2759="","",IF(COUNTIF(Wip!K:K,L2759)=0,IF(W2759="","KGB","KBB"),IF(AND(_xlfn.IFNA(VLOOKUP(L2759,Wip!K:M,3,0),"")="Y",Q2759="MTCAPPLYCONF"),"On Hold",IF(W2759="","KGB","KBB"))))</f>
        <v>KBB</v>
      </c>
      <c r="B2759" s="65" t="str">
        <f>IF(A2759="on hold", "on hold",
 IF(A2759="KGB", "Standard Shipment",
  IF(IFERROR(IFERROR(VLOOKUP(L2759, List!D:J, 7, 0), VLOOKUP(L2759&amp;"", List!D:J, 7, 0)), 0)=0,
   IF(IFERROR(IFERROR(VLOOKUP(L2759, 'CND List'!$A:$C, 3, 0), VLOOKUP(L2759&amp;"", 'CND List'!$A:$C, 3, 0)), 0)=0,
    IF(A2759="KBB", "-", ""),
    IFERROR(VLOOKUP(L2759, 'CND List'!$A:$C, 3, 0), VLOOKUP(L2759&amp;"", 'CND List'!$A:$C, 3, 0))
   ),
   IFERROR(VLOOKUP(L2759, List!D:J, 7, 0), VLOOKUP(L2759&amp;"", List!D:J, 7, 0))
  )
 )
)</f>
        <v>VRAM is pending RTV</v>
      </c>
      <c r="C2759" s="66" t="str">
        <f t="shared" si="44"/>
        <v>VRAM is pending RTV</v>
      </c>
      <c r="D2759" s="67" t="str">
        <f ca="1">IF(C2759="Local Scrap","Closed",IFERROR(IF(A2759="kgb","Closed",IF(MID(C2759,5,1)="Q","Closed",LOOKUP(TODAY()-W2759, {0,31,91,181,366}, {"0-30天","31-90天","91-180天","181-365天","365天以上"}))), LOOKUP(TODAY()-Z2759, {0,31,91,181,366}, {"0-30天","31-90天","91-180天","181-365天","365天以上"})))</f>
        <v>365天以上</v>
      </c>
      <c r="E2759" s="67" t="str" cm="1">
        <f t="array" ref="E2759">IF(A2759&lt;&gt;"kbb", "", IF(IFERROR(VALUE(V2759), 0)=MAX(INDEX(($A$2:$A$4929="kbb")*($L$2:$L$4929=L2759)*IFERROR(VALUE($V$2:$V$4929), 0), 0)), "最新", "歷史重複"))</f>
        <v>最新</v>
      </c>
      <c r="F2759" t="s">
        <v>12034</v>
      </c>
      <c r="G2759" t="s">
        <v>29</v>
      </c>
      <c r="H2759" t="s">
        <v>30</v>
      </c>
      <c r="I2759" t="s">
        <v>11688</v>
      </c>
      <c r="J2759" t="s">
        <v>12035</v>
      </c>
      <c r="K2759" t="s">
        <v>12036</v>
      </c>
      <c r="L2759" t="s">
        <v>12066</v>
      </c>
      <c r="M2759" t="s">
        <v>4046</v>
      </c>
      <c r="N2759" t="s">
        <v>556</v>
      </c>
      <c r="O2759" t="s">
        <v>37</v>
      </c>
      <c r="P2759" t="s">
        <v>12066</v>
      </c>
      <c r="Q2759" t="s">
        <v>38</v>
      </c>
      <c r="R2759" t="s">
        <v>53</v>
      </c>
      <c r="S2759" t="s">
        <v>12048</v>
      </c>
      <c r="T2759" t="s">
        <v>37</v>
      </c>
      <c r="U2759" t="s">
        <v>37</v>
      </c>
      <c r="V2759" t="s">
        <v>12067</v>
      </c>
      <c r="W2759" t="s">
        <v>517</v>
      </c>
      <c r="X2759" t="s">
        <v>114</v>
      </c>
      <c r="Y2759" t="s">
        <v>816</v>
      </c>
      <c r="Z2759" t="s">
        <v>12068</v>
      </c>
      <c r="AA2759" t="s">
        <v>44</v>
      </c>
      <c r="AB2759" t="s">
        <v>44</v>
      </c>
      <c r="AC2759" t="s">
        <v>117</v>
      </c>
      <c r="AD2759" t="s">
        <v>190</v>
      </c>
      <c r="AE2759" t="s">
        <v>37</v>
      </c>
      <c r="AF2759" t="s">
        <v>37</v>
      </c>
      <c r="AG2759" t="s">
        <v>37</v>
      </c>
      <c r="AH2759" t="s">
        <v>37</v>
      </c>
      <c r="AI2759" t="s">
        <v>37</v>
      </c>
    </row>
    <row r="2760" spans="1:35" ht="16.850000000000001" customHeight="1">
      <c r="A2760" s="65" t="str">
        <f>IF(L2760="","",IF(COUNTIF(Wip!K:K,L2760)=0,IF(W2760="","KGB","KBB"),IF(AND(_xlfn.IFNA(VLOOKUP(L2760,Wip!K:M,3,0),"")="Y",Q2760="MTCAPPLYCONF"),"On Hold",IF(W2760="","KGB","KBB"))))</f>
        <v>KGB</v>
      </c>
      <c r="B2760" s="65" t="str">
        <f>IF(A2760="on hold", "on hold",
 IF(A2760="KGB", "Standard Shipment",
  IF(IFERROR(IFERROR(VLOOKUP(L2760, List!D:J, 7, 0), VLOOKUP(L2760&amp;"", List!D:J, 7, 0)), 0)=0,
   IF(IFERROR(IFERROR(VLOOKUP(L2760, 'CND List'!$A:$C, 3, 0), VLOOKUP(L2760&amp;"", 'CND List'!$A:$C, 3, 0)), 0)=0,
    IF(A2760="KBB", "-", ""),
    IFERROR(VLOOKUP(L2760, 'CND List'!$A:$C, 3, 0), VLOOKUP(L2760&amp;"", 'CND List'!$A:$C, 3, 0))
   ),
   IFERROR(VLOOKUP(L2760, List!D:J, 7, 0), VLOOKUP(L2760&amp;"", List!D:J, 7, 0))
  )
 )
)</f>
        <v>Standard Shipment</v>
      </c>
      <c r="C2760" s="66" t="str">
        <f t="shared" si="44"/>
        <v>Standard Shipment</v>
      </c>
      <c r="D2760" s="67" t="str">
        <f ca="1">IF(C2760="Local Scrap","Closed",IFERROR(IF(A2760="kgb","Closed",IF(MID(C2760,5,1)="Q","Closed",LOOKUP(TODAY()-W2760, {0,31,91,181,366}, {"0-30天","31-90天","91-180天","181-365天","365天以上"}))), LOOKUP(TODAY()-Z2760, {0,31,91,181,366}, {"0-30天","31-90天","91-180天","181-365天","365天以上"})))</f>
        <v>Closed</v>
      </c>
      <c r="E2760" s="67" t="str" cm="1">
        <f t="array" ref="E2760">IF(A2760&lt;&gt;"kbb", "", IF(IFERROR(VALUE(V2760), 0)=MAX(INDEX(($A$2:$A$4929="kbb")*($L$2:$L$4929=L2760)*IFERROR(VALUE($V$2:$V$4929), 0), 0)), "最新", "歷史重複"))</f>
        <v/>
      </c>
      <c r="F2760" t="s">
        <v>12069</v>
      </c>
      <c r="G2760" t="s">
        <v>29</v>
      </c>
      <c r="H2760" t="s">
        <v>30</v>
      </c>
      <c r="I2760" t="s">
        <v>11688</v>
      </c>
      <c r="J2760" t="s">
        <v>12070</v>
      </c>
      <c r="K2760" t="s">
        <v>12071</v>
      </c>
      <c r="L2760" t="s">
        <v>12072</v>
      </c>
      <c r="M2760" t="s">
        <v>205</v>
      </c>
      <c r="N2760" t="s">
        <v>206</v>
      </c>
      <c r="O2760" t="s">
        <v>4321</v>
      </c>
      <c r="P2760" t="s">
        <v>12073</v>
      </c>
      <c r="Q2760" t="s">
        <v>38</v>
      </c>
      <c r="R2760" t="s">
        <v>743</v>
      </c>
      <c r="S2760" t="s">
        <v>12074</v>
      </c>
      <c r="T2760" t="s">
        <v>12075</v>
      </c>
      <c r="U2760" t="s">
        <v>12076</v>
      </c>
      <c r="V2760" t="s">
        <v>12076</v>
      </c>
      <c r="W2760" t="s">
        <v>37</v>
      </c>
      <c r="X2760" t="s">
        <v>37</v>
      </c>
      <c r="Y2760" t="s">
        <v>37</v>
      </c>
      <c r="Z2760" t="s">
        <v>12077</v>
      </c>
      <c r="AA2760" t="s">
        <v>44</v>
      </c>
      <c r="AB2760" t="s">
        <v>44</v>
      </c>
      <c r="AC2760" t="s">
        <v>45</v>
      </c>
      <c r="AD2760" t="s">
        <v>190</v>
      </c>
      <c r="AE2760" t="s">
        <v>12078</v>
      </c>
      <c r="AF2760" t="s">
        <v>48</v>
      </c>
      <c r="AG2760">
        <v>621842</v>
      </c>
      <c r="AH2760">
        <v>1</v>
      </c>
      <c r="AI2760">
        <v>1</v>
      </c>
    </row>
    <row r="2761" spans="1:35" ht="16.850000000000001" customHeight="1">
      <c r="A2761" s="65" t="str">
        <f>IF(L2761="","",IF(COUNTIF(Wip!K:K,L2761)=0,IF(W2761="","KGB","KBB"),IF(AND(_xlfn.IFNA(VLOOKUP(L2761,Wip!K:M,3,0),"")="Y",Q2761="MTCAPPLYCONF"),"On Hold",IF(W2761="","KGB","KBB"))))</f>
        <v>KGB</v>
      </c>
      <c r="B2761" s="65" t="str">
        <f>IF(A2761="on hold", "on hold",
 IF(A2761="KGB", "Standard Shipment",
  IF(IFERROR(IFERROR(VLOOKUP(L2761, List!D:J, 7, 0), VLOOKUP(L2761&amp;"", List!D:J, 7, 0)), 0)=0,
   IF(IFERROR(IFERROR(VLOOKUP(L2761, 'CND List'!$A:$C, 3, 0), VLOOKUP(L2761&amp;"", 'CND List'!$A:$C, 3, 0)), 0)=0,
    IF(A2761="KBB", "-", ""),
    IFERROR(VLOOKUP(L2761, 'CND List'!$A:$C, 3, 0), VLOOKUP(L2761&amp;"", 'CND List'!$A:$C, 3, 0))
   ),
   IFERROR(VLOOKUP(L2761, List!D:J, 7, 0), VLOOKUP(L2761&amp;"", List!D:J, 7, 0))
  )
 )
)</f>
        <v>Standard Shipment</v>
      </c>
      <c r="C2761" s="66" t="str">
        <f t="shared" si="44"/>
        <v>Standard Shipment</v>
      </c>
      <c r="D2761" s="67" t="str">
        <f ca="1">IF(C2761="Local Scrap","Closed",IFERROR(IF(A2761="kgb","Closed",IF(MID(C2761,5,1)="Q","Closed",LOOKUP(TODAY()-W2761, {0,31,91,181,366}, {"0-30天","31-90天","91-180天","181-365天","365天以上"}))), LOOKUP(TODAY()-Z2761, {0,31,91,181,366}, {"0-30天","31-90天","91-180天","181-365天","365天以上"})))</f>
        <v>Closed</v>
      </c>
      <c r="E2761" s="67" t="str" cm="1">
        <f t="array" ref="E2761">IF(A2761&lt;&gt;"kbb", "", IF(IFERROR(VALUE(V2761), 0)=MAX(INDEX(($A$2:$A$4929="kbb")*($L$2:$L$4929=L2761)*IFERROR(VALUE($V$2:$V$4929), 0), 0)), "最新", "歷史重複"))</f>
        <v/>
      </c>
      <c r="F2761" t="s">
        <v>12069</v>
      </c>
      <c r="G2761" t="s">
        <v>29</v>
      </c>
      <c r="H2761" t="s">
        <v>30</v>
      </c>
      <c r="I2761" t="s">
        <v>11688</v>
      </c>
      <c r="J2761" t="s">
        <v>12070</v>
      </c>
      <c r="K2761" t="s">
        <v>12071</v>
      </c>
      <c r="L2761" t="s">
        <v>12079</v>
      </c>
      <c r="M2761" t="s">
        <v>555</v>
      </c>
      <c r="N2761" t="s">
        <v>556</v>
      </c>
      <c r="O2761" t="s">
        <v>12080</v>
      </c>
      <c r="P2761" t="s">
        <v>12081</v>
      </c>
      <c r="Q2761" t="s">
        <v>38</v>
      </c>
      <c r="R2761" t="s">
        <v>743</v>
      </c>
      <c r="S2761" t="s">
        <v>12074</v>
      </c>
      <c r="T2761" t="s">
        <v>12082</v>
      </c>
      <c r="U2761" t="s">
        <v>12076</v>
      </c>
      <c r="V2761" t="s">
        <v>12076</v>
      </c>
      <c r="W2761" t="s">
        <v>37</v>
      </c>
      <c r="X2761" t="s">
        <v>37</v>
      </c>
      <c r="Y2761" t="s">
        <v>37</v>
      </c>
      <c r="Z2761" t="s">
        <v>12083</v>
      </c>
      <c r="AA2761" t="s">
        <v>44</v>
      </c>
      <c r="AB2761" t="s">
        <v>44</v>
      </c>
      <c r="AC2761" t="s">
        <v>45</v>
      </c>
      <c r="AD2761" t="s">
        <v>190</v>
      </c>
      <c r="AE2761" t="s">
        <v>12078</v>
      </c>
      <c r="AF2761" t="s">
        <v>48</v>
      </c>
      <c r="AG2761">
        <v>621842</v>
      </c>
      <c r="AH2761">
        <v>1</v>
      </c>
      <c r="AI2761">
        <v>1</v>
      </c>
    </row>
    <row r="2762" spans="1:35" ht="16.850000000000001" customHeight="1">
      <c r="A2762" s="65" t="str">
        <f>IF(L2762="","",IF(COUNTIF(Wip!K:K,L2762)=0,IF(W2762="","KGB","KBB"),IF(AND(_xlfn.IFNA(VLOOKUP(L2762,Wip!K:M,3,0),"")="Y",Q2762="MTCAPPLYCONF"),"On Hold",IF(W2762="","KGB","KBB"))))</f>
        <v>KBB</v>
      </c>
      <c r="B2762" s="65" t="str">
        <f>IF(A2762="on hold", "on hold",
 IF(A2762="KGB", "Standard Shipment",
  IF(IFERROR(IFERROR(VLOOKUP(L2762, List!D:J, 7, 0), VLOOKUP(L2762&amp;"", List!D:J, 7, 0)), 0)=0,
   IF(IFERROR(IFERROR(VLOOKUP(L2762, 'CND List'!$A:$C, 3, 0), VLOOKUP(L2762&amp;"", 'CND List'!$A:$C, 3, 0)), 0)=0,
    IF(A2762="KBB", "-", ""),
    IFERROR(VLOOKUP(L2762, 'CND List'!$A:$C, 3, 0), VLOOKUP(L2762&amp;"", 'CND List'!$A:$C, 3, 0))
   ),
   IFERROR(VLOOKUP(L2762, List!D:J, 7, 0), VLOOKUP(L2762&amp;"", List!D:J, 7, 0))
  )
 )
)</f>
        <v>-</v>
      </c>
      <c r="C2762" s="66" t="str">
        <f t="shared" si="44"/>
        <v>wait for return customer</v>
      </c>
      <c r="D2762" s="67" t="str">
        <f ca="1">IF(C2762="Local Scrap","Closed",IFERROR(IF(A2762="kgb","Closed",IF(MID(C2762,5,1)="Q","Closed",LOOKUP(TODAY()-W2762, {0,31,91,181,366}, {"0-30天","31-90天","91-180天","181-365天","365天以上"}))), LOOKUP(TODAY()-Z2762, {0,31,91,181,366}, {"0-30天","31-90天","91-180天","181-365天","365天以上"})))</f>
        <v>365天以上</v>
      </c>
      <c r="E2762" s="67" t="str" cm="1">
        <f t="array" ref="E2762">IF(A2762&lt;&gt;"kbb", "", IF(IFERROR(VALUE(V2762), 0)=MAX(INDEX(($A$2:$A$4929="kbb")*($L$2:$L$4929=L2762)*IFERROR(VALUE($V$2:$V$4929), 0), 0)), "最新", "歷史重複"))</f>
        <v>最新</v>
      </c>
      <c r="F2762" t="s">
        <v>12069</v>
      </c>
      <c r="G2762" t="s">
        <v>29</v>
      </c>
      <c r="H2762" t="s">
        <v>30</v>
      </c>
      <c r="I2762" t="s">
        <v>11688</v>
      </c>
      <c r="J2762" t="s">
        <v>12070</v>
      </c>
      <c r="K2762" t="s">
        <v>12071</v>
      </c>
      <c r="L2762" t="s">
        <v>12084</v>
      </c>
      <c r="M2762" t="s">
        <v>205</v>
      </c>
      <c r="N2762" t="s">
        <v>206</v>
      </c>
      <c r="O2762" t="s">
        <v>4321</v>
      </c>
      <c r="P2762" t="s">
        <v>12084</v>
      </c>
      <c r="Q2762" t="s">
        <v>38</v>
      </c>
      <c r="R2762" t="s">
        <v>53</v>
      </c>
      <c r="S2762" t="s">
        <v>12085</v>
      </c>
      <c r="T2762" t="s">
        <v>37</v>
      </c>
      <c r="U2762" t="s">
        <v>37</v>
      </c>
      <c r="V2762" t="s">
        <v>12086</v>
      </c>
      <c r="W2762" t="s">
        <v>1252</v>
      </c>
      <c r="X2762" t="s">
        <v>1253</v>
      </c>
      <c r="Y2762" t="s">
        <v>12087</v>
      </c>
      <c r="Z2762" t="s">
        <v>12088</v>
      </c>
      <c r="AA2762" t="s">
        <v>44</v>
      </c>
      <c r="AB2762" t="s">
        <v>44</v>
      </c>
      <c r="AC2762" t="s">
        <v>1256</v>
      </c>
      <c r="AD2762" t="s">
        <v>190</v>
      </c>
      <c r="AE2762" t="s">
        <v>37</v>
      </c>
      <c r="AF2762" t="s">
        <v>37</v>
      </c>
      <c r="AG2762" t="s">
        <v>37</v>
      </c>
      <c r="AH2762" t="s">
        <v>37</v>
      </c>
      <c r="AI2762" t="s">
        <v>37</v>
      </c>
    </row>
    <row r="2763" spans="1:35" ht="16.850000000000001" customHeight="1">
      <c r="A2763" s="65" t="str">
        <f>IF(L2763="","",IF(COUNTIF(Wip!K:K,L2763)=0,IF(W2763="","KGB","KBB"),IF(AND(_xlfn.IFNA(VLOOKUP(L2763,Wip!K:M,3,0),"")="Y",Q2763="MTCAPPLYCONF"),"On Hold",IF(W2763="","KGB","KBB"))))</f>
        <v>KGB</v>
      </c>
      <c r="B2763" s="65" t="str">
        <f>IF(A2763="on hold", "on hold",
 IF(A2763="KGB", "Standard Shipment",
  IF(IFERROR(IFERROR(VLOOKUP(L2763, List!D:J, 7, 0), VLOOKUP(L2763&amp;"", List!D:J, 7, 0)), 0)=0,
   IF(IFERROR(IFERROR(VLOOKUP(L2763, 'CND List'!$A:$C, 3, 0), VLOOKUP(L2763&amp;"", 'CND List'!$A:$C, 3, 0)), 0)=0,
    IF(A2763="KBB", "-", ""),
    IFERROR(VLOOKUP(L2763, 'CND List'!$A:$C, 3, 0), VLOOKUP(L2763&amp;"", 'CND List'!$A:$C, 3, 0))
   ),
   IFERROR(VLOOKUP(L2763, List!D:J, 7, 0), VLOOKUP(L2763&amp;"", List!D:J, 7, 0))
  )
 )
)</f>
        <v>Standard Shipment</v>
      </c>
      <c r="C2763" s="66" t="str">
        <f t="shared" si="44"/>
        <v>Standard Shipment</v>
      </c>
      <c r="D2763" s="67" t="str">
        <f ca="1">IF(C2763="Local Scrap","Closed",IFERROR(IF(A2763="kgb","Closed",IF(MID(C2763,5,1)="Q","Closed",LOOKUP(TODAY()-W2763, {0,31,91,181,366}, {"0-30天","31-90天","91-180天","181-365天","365天以上"}))), LOOKUP(TODAY()-Z2763, {0,31,91,181,366}, {"0-30天","31-90天","91-180天","181-365天","365天以上"})))</f>
        <v>Closed</v>
      </c>
      <c r="E2763" s="67" t="str" cm="1">
        <f t="array" ref="E2763">IF(A2763&lt;&gt;"kbb", "", IF(IFERROR(VALUE(V2763), 0)=MAX(INDEX(($A$2:$A$4929="kbb")*($L$2:$L$4929=L2763)*IFERROR(VALUE($V$2:$V$4929), 0), 0)), "最新", "歷史重複"))</f>
        <v/>
      </c>
      <c r="F2763" t="s">
        <v>12069</v>
      </c>
      <c r="G2763" t="s">
        <v>29</v>
      </c>
      <c r="H2763" t="s">
        <v>30</v>
      </c>
      <c r="I2763" t="s">
        <v>11688</v>
      </c>
      <c r="J2763" t="s">
        <v>12070</v>
      </c>
      <c r="K2763" t="s">
        <v>12071</v>
      </c>
      <c r="L2763" t="s">
        <v>12089</v>
      </c>
      <c r="M2763" t="s">
        <v>981</v>
      </c>
      <c r="N2763" t="s">
        <v>556</v>
      </c>
      <c r="O2763" t="s">
        <v>4321</v>
      </c>
      <c r="P2763" t="s">
        <v>12090</v>
      </c>
      <c r="Q2763" t="s">
        <v>38</v>
      </c>
      <c r="R2763" t="s">
        <v>743</v>
      </c>
      <c r="S2763" t="s">
        <v>12085</v>
      </c>
      <c r="T2763" t="s">
        <v>12091</v>
      </c>
      <c r="U2763" t="s">
        <v>12076</v>
      </c>
      <c r="V2763" t="s">
        <v>12076</v>
      </c>
      <c r="W2763" t="s">
        <v>37</v>
      </c>
      <c r="X2763" t="s">
        <v>37</v>
      </c>
      <c r="Y2763" t="s">
        <v>37</v>
      </c>
      <c r="Z2763" t="s">
        <v>12092</v>
      </c>
      <c r="AA2763" t="s">
        <v>44</v>
      </c>
      <c r="AB2763" t="s">
        <v>44</v>
      </c>
      <c r="AC2763" t="s">
        <v>45</v>
      </c>
      <c r="AD2763" t="s">
        <v>190</v>
      </c>
      <c r="AE2763" t="s">
        <v>12078</v>
      </c>
      <c r="AF2763" t="s">
        <v>48</v>
      </c>
      <c r="AG2763">
        <v>621842</v>
      </c>
      <c r="AH2763">
        <v>1</v>
      </c>
      <c r="AI2763">
        <v>1</v>
      </c>
    </row>
    <row r="2764" spans="1:35" ht="16.850000000000001" customHeight="1">
      <c r="A2764" s="65" t="str">
        <f>IF(L2764="","",IF(COUNTIF(Wip!K:K,L2764)=0,IF(W2764="","KGB","KBB"),IF(AND(_xlfn.IFNA(VLOOKUP(L2764,Wip!K:M,3,0),"")="Y",Q2764="MTCAPPLYCONF"),"On Hold",IF(W2764="","KGB","KBB"))))</f>
        <v>KBB</v>
      </c>
      <c r="B2764" s="65" t="str">
        <f>IF(A2764="on hold", "on hold",
 IF(A2764="KGB", "Standard Shipment",
  IF(IFERROR(IFERROR(VLOOKUP(L2764, List!D:J, 7, 0), VLOOKUP(L2764&amp;"", List!D:J, 7, 0)), 0)=0,
   IF(IFERROR(IFERROR(VLOOKUP(L2764, 'CND List'!$A:$C, 3, 0), VLOOKUP(L2764&amp;"", 'CND List'!$A:$C, 3, 0)), 0)=0,
    IF(A2764="KBB", "-", ""),
    IFERROR(VLOOKUP(L2764, 'CND List'!$A:$C, 3, 0), VLOOKUP(L2764&amp;"", 'CND List'!$A:$C, 3, 0))
   ),
   IFERROR(VLOOKUP(L2764, List!D:J, 7, 0), VLOOKUP(L2764&amp;"", List!D:J, 7, 0))
  )
 )
)</f>
        <v>-</v>
      </c>
      <c r="C2764" s="66" t="str">
        <f t="shared" si="44"/>
        <v>wait for return customer</v>
      </c>
      <c r="D2764" s="67" t="str">
        <f ca="1">IF(C2764="Local Scrap","Closed",IFERROR(IF(A2764="kgb","Closed",IF(MID(C2764,5,1)="Q","Closed",LOOKUP(TODAY()-W2764, {0,31,91,181,366}, {"0-30天","31-90天","91-180天","181-365天","365天以上"}))), LOOKUP(TODAY()-Z2764, {0,31,91,181,366}, {"0-30天","31-90天","91-180天","181-365天","365天以上"})))</f>
        <v>365天以上</v>
      </c>
      <c r="E2764" s="67" t="str" cm="1">
        <f t="array" ref="E2764">IF(A2764&lt;&gt;"kbb", "", IF(IFERROR(VALUE(V2764), 0)=MAX(INDEX(($A$2:$A$4929="kbb")*($L$2:$L$4929=L2764)*IFERROR(VALUE($V$2:$V$4929), 0), 0)), "最新", "歷史重複"))</f>
        <v>最新</v>
      </c>
      <c r="F2764" t="s">
        <v>12069</v>
      </c>
      <c r="G2764" t="s">
        <v>29</v>
      </c>
      <c r="H2764" t="s">
        <v>30</v>
      </c>
      <c r="I2764" t="s">
        <v>11688</v>
      </c>
      <c r="J2764" t="s">
        <v>12070</v>
      </c>
      <c r="K2764" t="s">
        <v>12071</v>
      </c>
      <c r="L2764" t="s">
        <v>12093</v>
      </c>
      <c r="M2764" t="s">
        <v>555</v>
      </c>
      <c r="N2764" t="s">
        <v>556</v>
      </c>
      <c r="O2764" t="s">
        <v>12080</v>
      </c>
      <c r="P2764" t="s">
        <v>12093</v>
      </c>
      <c r="Q2764" t="s">
        <v>38</v>
      </c>
      <c r="R2764" t="s">
        <v>53</v>
      </c>
      <c r="S2764" t="s">
        <v>12085</v>
      </c>
      <c r="T2764" t="s">
        <v>37</v>
      </c>
      <c r="U2764" t="s">
        <v>37</v>
      </c>
      <c r="V2764" t="s">
        <v>12094</v>
      </c>
      <c r="W2764" t="s">
        <v>692</v>
      </c>
      <c r="X2764" t="s">
        <v>114</v>
      </c>
      <c r="Y2764" t="s">
        <v>1005</v>
      </c>
      <c r="Z2764" t="s">
        <v>12095</v>
      </c>
      <c r="AA2764" t="s">
        <v>44</v>
      </c>
      <c r="AB2764" t="s">
        <v>44</v>
      </c>
      <c r="AC2764" t="s">
        <v>117</v>
      </c>
      <c r="AD2764" t="s">
        <v>190</v>
      </c>
      <c r="AE2764" t="s">
        <v>37</v>
      </c>
      <c r="AF2764" t="s">
        <v>37</v>
      </c>
      <c r="AG2764" t="s">
        <v>37</v>
      </c>
      <c r="AH2764" t="s">
        <v>37</v>
      </c>
      <c r="AI2764" t="s">
        <v>37</v>
      </c>
    </row>
    <row r="2765" spans="1:35" ht="16.850000000000001" customHeight="1">
      <c r="A2765" s="65" t="str">
        <f>IF(L2765="","",IF(COUNTIF(Wip!K:K,L2765)=0,IF(W2765="","KGB","KBB"),IF(AND(_xlfn.IFNA(VLOOKUP(L2765,Wip!K:M,3,0),"")="Y",Q2765="MTCAPPLYCONF"),"On Hold",IF(W2765="","KGB","KBB"))))</f>
        <v>KGB</v>
      </c>
      <c r="B2765" s="65" t="str">
        <f>IF(A2765="on hold", "on hold",
 IF(A2765="KGB", "Standard Shipment",
  IF(IFERROR(IFERROR(VLOOKUP(L2765, List!D:J, 7, 0), VLOOKUP(L2765&amp;"", List!D:J, 7, 0)), 0)=0,
   IF(IFERROR(IFERROR(VLOOKUP(L2765, 'CND List'!$A:$C, 3, 0), VLOOKUP(L2765&amp;"", 'CND List'!$A:$C, 3, 0)), 0)=0,
    IF(A2765="KBB", "-", ""),
    IFERROR(VLOOKUP(L2765, 'CND List'!$A:$C, 3, 0), VLOOKUP(L2765&amp;"", 'CND List'!$A:$C, 3, 0))
   ),
   IFERROR(VLOOKUP(L2765, List!D:J, 7, 0), VLOOKUP(L2765&amp;"", List!D:J, 7, 0))
  )
 )
)</f>
        <v>Standard Shipment</v>
      </c>
      <c r="C2765" s="66" t="str">
        <f t="shared" si="44"/>
        <v>Standard Shipment</v>
      </c>
      <c r="D2765" s="67" t="str">
        <f ca="1">IF(C2765="Local Scrap","Closed",IFERROR(IF(A2765="kgb","Closed",IF(MID(C2765,5,1)="Q","Closed",LOOKUP(TODAY()-W2765, {0,31,91,181,366}, {"0-30天","31-90天","91-180天","181-365天","365天以上"}))), LOOKUP(TODAY()-Z2765, {0,31,91,181,366}, {"0-30天","31-90天","91-180天","181-365天","365天以上"})))</f>
        <v>Closed</v>
      </c>
      <c r="E2765" s="67" t="str" cm="1">
        <f t="array" ref="E2765">IF(A2765&lt;&gt;"kbb", "", IF(IFERROR(VALUE(V2765), 0)=MAX(INDEX(($A$2:$A$4929="kbb")*($L$2:$L$4929=L2765)*IFERROR(VALUE($V$2:$V$4929), 0), 0)), "最新", "歷史重複"))</f>
        <v/>
      </c>
      <c r="F2765" t="s">
        <v>12069</v>
      </c>
      <c r="G2765" t="s">
        <v>29</v>
      </c>
      <c r="H2765" t="s">
        <v>30</v>
      </c>
      <c r="I2765" t="s">
        <v>11688</v>
      </c>
      <c r="J2765" t="s">
        <v>12070</v>
      </c>
      <c r="K2765" t="s">
        <v>12071</v>
      </c>
      <c r="L2765" t="s">
        <v>12096</v>
      </c>
      <c r="M2765" t="s">
        <v>555</v>
      </c>
      <c r="N2765" t="s">
        <v>556</v>
      </c>
      <c r="O2765" t="s">
        <v>12080</v>
      </c>
      <c r="P2765" t="s">
        <v>12097</v>
      </c>
      <c r="Q2765" t="s">
        <v>38</v>
      </c>
      <c r="R2765" t="s">
        <v>53</v>
      </c>
      <c r="S2765" t="s">
        <v>12085</v>
      </c>
      <c r="T2765" t="s">
        <v>12098</v>
      </c>
      <c r="U2765" t="s">
        <v>12076</v>
      </c>
      <c r="V2765" t="s">
        <v>12076</v>
      </c>
      <c r="W2765" t="s">
        <v>37</v>
      </c>
      <c r="X2765" t="s">
        <v>37</v>
      </c>
      <c r="Y2765" t="s">
        <v>37</v>
      </c>
      <c r="Z2765" t="s">
        <v>12099</v>
      </c>
      <c r="AA2765" t="s">
        <v>44</v>
      </c>
      <c r="AB2765" t="s">
        <v>44</v>
      </c>
      <c r="AC2765" t="s">
        <v>45</v>
      </c>
      <c r="AD2765" t="s">
        <v>190</v>
      </c>
      <c r="AE2765" t="s">
        <v>12078</v>
      </c>
      <c r="AF2765" t="s">
        <v>48</v>
      </c>
      <c r="AG2765">
        <v>621842</v>
      </c>
      <c r="AH2765">
        <v>1</v>
      </c>
      <c r="AI2765">
        <v>1</v>
      </c>
    </row>
    <row r="2766" spans="1:35" ht="16.850000000000001" customHeight="1">
      <c r="A2766" s="65" t="str">
        <f>IF(L2766="","",IF(COUNTIF(Wip!K:K,L2766)=0,IF(W2766="","KGB","KBB"),IF(AND(_xlfn.IFNA(VLOOKUP(L2766,Wip!K:M,3,0),"")="Y",Q2766="MTCAPPLYCONF"),"On Hold",IF(W2766="","KGB","KBB"))))</f>
        <v>KGB</v>
      </c>
      <c r="B2766" s="65" t="str">
        <f>IF(A2766="on hold", "on hold",
 IF(A2766="KGB", "Standard Shipment",
  IF(IFERROR(IFERROR(VLOOKUP(L2766, List!D:J, 7, 0), VLOOKUP(L2766&amp;"", List!D:J, 7, 0)), 0)=0,
   IF(IFERROR(IFERROR(VLOOKUP(L2766, 'CND List'!$A:$C, 3, 0), VLOOKUP(L2766&amp;"", 'CND List'!$A:$C, 3, 0)), 0)=0,
    IF(A2766="KBB", "-", ""),
    IFERROR(VLOOKUP(L2766, 'CND List'!$A:$C, 3, 0), VLOOKUP(L2766&amp;"", 'CND List'!$A:$C, 3, 0))
   ),
   IFERROR(VLOOKUP(L2766, List!D:J, 7, 0), VLOOKUP(L2766&amp;"", List!D:J, 7, 0))
  )
 )
)</f>
        <v>Standard Shipment</v>
      </c>
      <c r="C2766" s="66" t="str">
        <f t="shared" si="44"/>
        <v>Standard Shipment</v>
      </c>
      <c r="D2766" s="67" t="str">
        <f ca="1">IF(C2766="Local Scrap","Closed",IFERROR(IF(A2766="kgb","Closed",IF(MID(C2766,5,1)="Q","Closed",LOOKUP(TODAY()-W2766, {0,31,91,181,366}, {"0-30天","31-90天","91-180天","181-365天","365天以上"}))), LOOKUP(TODAY()-Z2766, {0,31,91,181,366}, {"0-30天","31-90天","91-180天","181-365天","365天以上"})))</f>
        <v>Closed</v>
      </c>
      <c r="E2766" s="67" t="str" cm="1">
        <f t="array" ref="E2766">IF(A2766&lt;&gt;"kbb", "", IF(IFERROR(VALUE(V2766), 0)=MAX(INDEX(($A$2:$A$4929="kbb")*($L$2:$L$4929=L2766)*IFERROR(VALUE($V$2:$V$4929), 0), 0)), "最新", "歷史重複"))</f>
        <v/>
      </c>
      <c r="F2766" t="s">
        <v>12069</v>
      </c>
      <c r="G2766" t="s">
        <v>29</v>
      </c>
      <c r="H2766" t="s">
        <v>30</v>
      </c>
      <c r="I2766" t="s">
        <v>11688</v>
      </c>
      <c r="J2766" t="s">
        <v>12070</v>
      </c>
      <c r="K2766" t="s">
        <v>12071</v>
      </c>
      <c r="L2766" t="s">
        <v>12100</v>
      </c>
      <c r="M2766" t="s">
        <v>555</v>
      </c>
      <c r="N2766" t="s">
        <v>556</v>
      </c>
      <c r="O2766" t="s">
        <v>12080</v>
      </c>
      <c r="P2766" t="s">
        <v>12101</v>
      </c>
      <c r="Q2766" t="s">
        <v>38</v>
      </c>
      <c r="R2766" t="s">
        <v>53</v>
      </c>
      <c r="S2766" t="s">
        <v>12085</v>
      </c>
      <c r="T2766" t="s">
        <v>12102</v>
      </c>
      <c r="U2766" t="s">
        <v>12076</v>
      </c>
      <c r="V2766" t="s">
        <v>12076</v>
      </c>
      <c r="W2766" t="s">
        <v>37</v>
      </c>
      <c r="X2766" t="s">
        <v>37</v>
      </c>
      <c r="Y2766" t="s">
        <v>37</v>
      </c>
      <c r="Z2766" t="s">
        <v>12103</v>
      </c>
      <c r="AA2766" t="s">
        <v>44</v>
      </c>
      <c r="AB2766" t="s">
        <v>44</v>
      </c>
      <c r="AC2766" t="s">
        <v>45</v>
      </c>
      <c r="AD2766" t="s">
        <v>190</v>
      </c>
      <c r="AE2766" t="s">
        <v>12078</v>
      </c>
      <c r="AF2766" t="s">
        <v>48</v>
      </c>
      <c r="AG2766">
        <v>621842</v>
      </c>
      <c r="AH2766">
        <v>1</v>
      </c>
      <c r="AI2766">
        <v>1</v>
      </c>
    </row>
    <row r="2767" spans="1:35" ht="16.850000000000001" customHeight="1">
      <c r="A2767" s="65" t="str">
        <f>IF(L2767="","",IF(COUNTIF(Wip!K:K,L2767)=0,IF(W2767="","KGB","KBB"),IF(AND(_xlfn.IFNA(VLOOKUP(L2767,Wip!K:M,3,0),"")="Y",Q2767="MTCAPPLYCONF"),"On Hold",IF(W2767="","KGB","KBB"))))</f>
        <v>KBB</v>
      </c>
      <c r="B2767" s="65" t="str">
        <f>IF(A2767="on hold", "on hold",
 IF(A2767="KGB", "Standard Shipment",
  IF(IFERROR(IFERROR(VLOOKUP(L2767, List!D:J, 7, 0), VLOOKUP(L2767&amp;"", List!D:J, 7, 0)), 0)=0,
   IF(IFERROR(IFERROR(VLOOKUP(L2767, 'CND List'!$A:$C, 3, 0), VLOOKUP(L2767&amp;"", 'CND List'!$A:$C, 3, 0)), 0)=0,
    IF(A2767="KBB", "-", ""),
    IFERROR(VLOOKUP(L2767, 'CND List'!$A:$C, 3, 0), VLOOKUP(L2767&amp;"", 'CND List'!$A:$C, 3, 0))
   ),
   IFERROR(VLOOKUP(L2767, List!D:J, 7, 0), VLOOKUP(L2767&amp;"", List!D:J, 7, 0))
  )
 )
)</f>
        <v>VRAM is pending RTV</v>
      </c>
      <c r="C2767" s="66" t="str">
        <f t="shared" si="44"/>
        <v>VRAM is pending RTV</v>
      </c>
      <c r="D2767" s="67" t="str">
        <f ca="1">IF(C2767="Local Scrap","Closed",IFERROR(IF(A2767="kgb","Closed",IF(MID(C2767,5,1)="Q","Closed",LOOKUP(TODAY()-W2767, {0,31,91,181,366}, {"0-30天","31-90天","91-180天","181-365天","365天以上"}))), LOOKUP(TODAY()-Z2767, {0,31,91,181,366}, {"0-30天","31-90天","91-180天","181-365天","365天以上"})))</f>
        <v>365天以上</v>
      </c>
      <c r="E2767" s="67" t="str" cm="1">
        <f t="array" ref="E2767">IF(A2767&lt;&gt;"kbb", "", IF(IFERROR(VALUE(V2767), 0)=MAX(INDEX(($A$2:$A$4929="kbb")*($L$2:$L$4929=L2767)*IFERROR(VALUE($V$2:$V$4929), 0), 0)), "最新", "歷史重複"))</f>
        <v>最新</v>
      </c>
      <c r="F2767" t="s">
        <v>12104</v>
      </c>
      <c r="G2767" t="s">
        <v>29</v>
      </c>
      <c r="H2767" t="s">
        <v>30</v>
      </c>
      <c r="I2767" t="s">
        <v>11688</v>
      </c>
      <c r="J2767" t="s">
        <v>12105</v>
      </c>
      <c r="K2767" t="s">
        <v>12106</v>
      </c>
      <c r="L2767" t="s">
        <v>12107</v>
      </c>
      <c r="M2767" t="s">
        <v>4046</v>
      </c>
      <c r="N2767" t="s">
        <v>556</v>
      </c>
      <c r="O2767" t="s">
        <v>37</v>
      </c>
      <c r="P2767" t="s">
        <v>12107</v>
      </c>
      <c r="Q2767" t="s">
        <v>38</v>
      </c>
      <c r="R2767" t="s">
        <v>53</v>
      </c>
      <c r="S2767" t="s">
        <v>12108</v>
      </c>
      <c r="T2767" t="s">
        <v>37</v>
      </c>
      <c r="U2767" t="s">
        <v>37</v>
      </c>
      <c r="V2767" t="s">
        <v>12109</v>
      </c>
      <c r="W2767" t="s">
        <v>517</v>
      </c>
      <c r="X2767" t="s">
        <v>114</v>
      </c>
      <c r="Y2767" t="s">
        <v>816</v>
      </c>
      <c r="Z2767" t="s">
        <v>12110</v>
      </c>
      <c r="AA2767" t="s">
        <v>44</v>
      </c>
      <c r="AB2767" t="s">
        <v>44</v>
      </c>
      <c r="AC2767" t="s">
        <v>117</v>
      </c>
      <c r="AD2767" t="s">
        <v>190</v>
      </c>
      <c r="AE2767" t="s">
        <v>37</v>
      </c>
      <c r="AF2767" t="s">
        <v>37</v>
      </c>
      <c r="AG2767" t="s">
        <v>37</v>
      </c>
      <c r="AH2767" t="s">
        <v>37</v>
      </c>
      <c r="AI2767" t="s">
        <v>37</v>
      </c>
    </row>
    <row r="2768" spans="1:35" ht="16.850000000000001" customHeight="1">
      <c r="A2768" s="65" t="str">
        <f>IF(L2768="","",IF(COUNTIF(Wip!K:K,L2768)=0,IF(W2768="","KGB","KBB"),IF(AND(_xlfn.IFNA(VLOOKUP(L2768,Wip!K:M,3,0),"")="Y",Q2768="MTCAPPLYCONF"),"On Hold",IF(W2768="","KGB","KBB"))))</f>
        <v>KBB</v>
      </c>
      <c r="B2768" s="65" t="str">
        <f>IF(A2768="on hold", "on hold",
 IF(A2768="KGB", "Standard Shipment",
  IF(IFERROR(IFERROR(VLOOKUP(L2768, List!D:J, 7, 0), VLOOKUP(L2768&amp;"", List!D:J, 7, 0)), 0)=0,
   IF(IFERROR(IFERROR(VLOOKUP(L2768, 'CND List'!$A:$C, 3, 0), VLOOKUP(L2768&amp;"", 'CND List'!$A:$C, 3, 0)), 0)=0,
    IF(A2768="KBB", "-", ""),
    IFERROR(VLOOKUP(L2768, 'CND List'!$A:$C, 3, 0), VLOOKUP(L2768&amp;"", 'CND List'!$A:$C, 3, 0))
   ),
   IFERROR(VLOOKUP(L2768, List!D:J, 7, 0), VLOOKUP(L2768&amp;"", List!D:J, 7, 0))
  )
 )
)</f>
        <v>-</v>
      </c>
      <c r="C2768" s="66" t="str">
        <f t="shared" si="44"/>
        <v>wait for return customer</v>
      </c>
      <c r="D2768" s="67" t="str">
        <f ca="1">IF(C2768="Local Scrap","Closed",IFERROR(IF(A2768="kgb","Closed",IF(MID(C2768,5,1)="Q","Closed",LOOKUP(TODAY()-W2768, {0,31,91,181,366}, {"0-30天","31-90天","91-180天","181-365天","365天以上"}))), LOOKUP(TODAY()-Z2768, {0,31,91,181,366}, {"0-30天","31-90天","91-180天","181-365天","365天以上"})))</f>
        <v>365天以上</v>
      </c>
      <c r="E2768" s="67" t="str" cm="1">
        <f t="array" ref="E2768">IF(A2768&lt;&gt;"kbb", "", IF(IFERROR(VALUE(V2768), 0)=MAX(INDEX(($A$2:$A$4929="kbb")*($L$2:$L$4929=L2768)*IFERROR(VALUE($V$2:$V$4929), 0), 0)), "最新", "歷史重複"))</f>
        <v>最新</v>
      </c>
      <c r="F2768" t="s">
        <v>12111</v>
      </c>
      <c r="G2768" t="s">
        <v>29</v>
      </c>
      <c r="H2768" t="s">
        <v>30</v>
      </c>
      <c r="I2768" t="s">
        <v>11688</v>
      </c>
      <c r="J2768" t="s">
        <v>12112</v>
      </c>
      <c r="K2768" t="s">
        <v>12113</v>
      </c>
      <c r="L2768" t="s">
        <v>11909</v>
      </c>
      <c r="M2768" t="s">
        <v>555</v>
      </c>
      <c r="N2768" t="s">
        <v>556</v>
      </c>
      <c r="O2768" t="s">
        <v>37</v>
      </c>
      <c r="P2768" t="s">
        <v>11909</v>
      </c>
      <c r="Q2768" t="s">
        <v>38</v>
      </c>
      <c r="R2768" t="s">
        <v>53</v>
      </c>
      <c r="S2768" t="s">
        <v>12114</v>
      </c>
      <c r="T2768" t="s">
        <v>37</v>
      </c>
      <c r="U2768" t="s">
        <v>37</v>
      </c>
      <c r="V2768" t="s">
        <v>12115</v>
      </c>
      <c r="W2768" t="s">
        <v>113</v>
      </c>
      <c r="X2768" t="s">
        <v>114</v>
      </c>
      <c r="Y2768" t="s">
        <v>12008</v>
      </c>
      <c r="Z2768" t="s">
        <v>12116</v>
      </c>
      <c r="AA2768" t="s">
        <v>44</v>
      </c>
      <c r="AB2768" t="s">
        <v>44</v>
      </c>
      <c r="AC2768" t="s">
        <v>117</v>
      </c>
      <c r="AD2768" t="s">
        <v>190</v>
      </c>
      <c r="AE2768" t="s">
        <v>37</v>
      </c>
      <c r="AF2768" t="s">
        <v>37</v>
      </c>
      <c r="AG2768" t="s">
        <v>37</v>
      </c>
      <c r="AH2768" t="s">
        <v>37</v>
      </c>
      <c r="AI2768" t="s">
        <v>37</v>
      </c>
    </row>
    <row r="2769" spans="1:35" ht="16.850000000000001" customHeight="1">
      <c r="A2769" s="65" t="str">
        <f>IF(L2769="","",IF(COUNTIF(Wip!K:K,L2769)=0,IF(W2769="","KGB","KBB"),IF(AND(_xlfn.IFNA(VLOOKUP(L2769,Wip!K:M,3,0),"")="Y",Q2769="MTCAPPLYCONF"),"On Hold",IF(W2769="","KGB","KBB"))))</f>
        <v>KBB</v>
      </c>
      <c r="B2769" s="65">
        <f>IF(A2769="on hold", "on hold",
 IF(A2769="KGB", "Standard Shipment",
  IF(IFERROR(IFERROR(VLOOKUP(L2769, List!D:J, 7, 0), VLOOKUP(L2769&amp;"", List!D:J, 7, 0)), 0)=0,
   IF(IFERROR(IFERROR(VLOOKUP(L2769, 'CND List'!$A:$C, 3, 0), VLOOKUP(L2769&amp;"", 'CND List'!$A:$C, 3, 0)), 0)=0,
    IF(A2769="KBB", "-", ""),
    IFERROR(VLOOKUP(L2769, 'CND List'!$A:$C, 3, 0), VLOOKUP(L2769&amp;"", 'CND List'!$A:$C, 3, 0))
   ),
   IFERROR(VLOOKUP(L2769, List!D:J, 7, 0), VLOOKUP(L2769&amp;"", List!D:J, 7, 0))
  )
 )
)</f>
        <v>45965</v>
      </c>
      <c r="C2769" s="66" t="str">
        <f t="shared" si="44"/>
        <v>2025Q4</v>
      </c>
      <c r="D2769" s="67" t="str">
        <f ca="1">IF(C2769="Local Scrap","Closed",IFERROR(IF(A2769="kgb","Closed",IF(MID(C2769,5,1)="Q","Closed",LOOKUP(TODAY()-W2769, {0,31,91,181,366}, {"0-30天","31-90天","91-180天","181-365天","365天以上"}))), LOOKUP(TODAY()-Z2769, {0,31,91,181,366}, {"0-30天","31-90天","91-180天","181-365天","365天以上"})))</f>
        <v>Closed</v>
      </c>
      <c r="E2769" s="67" t="str" cm="1">
        <f t="array" ref="E2769">IF(A2769&lt;&gt;"kbb", "", IF(IFERROR(VALUE(V2769), 0)=MAX(INDEX(($A$2:$A$4929="kbb")*($L$2:$L$4929=L2769)*IFERROR(VALUE($V$2:$V$4929), 0), 0)), "最新", "歷史重複"))</f>
        <v>最新</v>
      </c>
      <c r="F2769" t="s">
        <v>12111</v>
      </c>
      <c r="G2769" t="s">
        <v>29</v>
      </c>
      <c r="H2769" t="s">
        <v>30</v>
      </c>
      <c r="I2769" t="s">
        <v>11688</v>
      </c>
      <c r="J2769" t="s">
        <v>12112</v>
      </c>
      <c r="K2769" t="s">
        <v>12113</v>
      </c>
      <c r="L2769" t="s">
        <v>12117</v>
      </c>
      <c r="M2769" t="s">
        <v>205</v>
      </c>
      <c r="N2769" t="s">
        <v>206</v>
      </c>
      <c r="O2769" t="s">
        <v>4321</v>
      </c>
      <c r="P2769" t="s">
        <v>12117</v>
      </c>
      <c r="Q2769" t="s">
        <v>38</v>
      </c>
      <c r="R2769" t="s">
        <v>53</v>
      </c>
      <c r="S2769" t="s">
        <v>12114</v>
      </c>
      <c r="T2769" t="s">
        <v>37</v>
      </c>
      <c r="U2769" t="s">
        <v>37</v>
      </c>
      <c r="V2769" t="s">
        <v>12118</v>
      </c>
      <c r="W2769" t="s">
        <v>113</v>
      </c>
      <c r="X2769" t="s">
        <v>114</v>
      </c>
      <c r="Y2769" t="s">
        <v>4647</v>
      </c>
      <c r="Z2769" t="s">
        <v>12119</v>
      </c>
      <c r="AA2769" t="s">
        <v>44</v>
      </c>
      <c r="AB2769" t="s">
        <v>44</v>
      </c>
      <c r="AC2769" t="s">
        <v>117</v>
      </c>
      <c r="AD2769" t="s">
        <v>190</v>
      </c>
      <c r="AE2769" t="s">
        <v>37</v>
      </c>
      <c r="AF2769" t="s">
        <v>37</v>
      </c>
      <c r="AG2769" t="s">
        <v>37</v>
      </c>
      <c r="AH2769" t="s">
        <v>37</v>
      </c>
      <c r="AI2769" t="s">
        <v>37</v>
      </c>
    </row>
    <row r="2770" spans="1:35" ht="16.850000000000001" customHeight="1">
      <c r="A2770" s="65" t="str">
        <f>IF(L2770="","",IF(COUNTIF(Wip!K:K,L2770)=0,IF(W2770="","KGB","KBB"),IF(AND(_xlfn.IFNA(VLOOKUP(L2770,Wip!K:M,3,0),"")="Y",Q2770="MTCAPPLYCONF"),"On Hold",IF(W2770="","KGB","KBB"))))</f>
        <v>KGB</v>
      </c>
      <c r="B2770" s="65" t="str">
        <f>IF(A2770="on hold", "on hold",
 IF(A2770="KGB", "Standard Shipment",
  IF(IFERROR(IFERROR(VLOOKUP(L2770, List!D:J, 7, 0), VLOOKUP(L2770&amp;"", List!D:J, 7, 0)), 0)=0,
   IF(IFERROR(IFERROR(VLOOKUP(L2770, 'CND List'!$A:$C, 3, 0), VLOOKUP(L2770&amp;"", 'CND List'!$A:$C, 3, 0)), 0)=0,
    IF(A2770="KBB", "-", ""),
    IFERROR(VLOOKUP(L2770, 'CND List'!$A:$C, 3, 0), VLOOKUP(L2770&amp;"", 'CND List'!$A:$C, 3, 0))
   ),
   IFERROR(VLOOKUP(L2770, List!D:J, 7, 0), VLOOKUP(L2770&amp;"", List!D:J, 7, 0))
  )
 )
)</f>
        <v>Standard Shipment</v>
      </c>
      <c r="C2770" s="66" t="str">
        <f t="shared" si="44"/>
        <v>Standard Shipment</v>
      </c>
      <c r="D2770" s="67" t="str">
        <f ca="1">IF(C2770="Local Scrap","Closed",IFERROR(IF(A2770="kgb","Closed",IF(MID(C2770,5,1)="Q","Closed",LOOKUP(TODAY()-W2770, {0,31,91,181,366}, {"0-30天","31-90天","91-180天","181-365天","365天以上"}))), LOOKUP(TODAY()-Z2770, {0,31,91,181,366}, {"0-30天","31-90天","91-180天","181-365天","365天以上"})))</f>
        <v>Closed</v>
      </c>
      <c r="E2770" s="67" t="str" cm="1">
        <f t="array" ref="E2770">IF(A2770&lt;&gt;"kbb", "", IF(IFERROR(VALUE(V2770), 0)=MAX(INDEX(($A$2:$A$4929="kbb")*($L$2:$L$4929=L2770)*IFERROR(VALUE($V$2:$V$4929), 0), 0)), "最新", "歷史重複"))</f>
        <v/>
      </c>
      <c r="F2770" t="s">
        <v>12120</v>
      </c>
      <c r="G2770" t="s">
        <v>29</v>
      </c>
      <c r="H2770" t="s">
        <v>30</v>
      </c>
      <c r="I2770" t="s">
        <v>11688</v>
      </c>
      <c r="J2770" t="s">
        <v>12121</v>
      </c>
      <c r="K2770" t="s">
        <v>12122</v>
      </c>
      <c r="L2770" t="s">
        <v>12123</v>
      </c>
      <c r="M2770" t="s">
        <v>875</v>
      </c>
      <c r="N2770" t="s">
        <v>206</v>
      </c>
      <c r="O2770" t="s">
        <v>12080</v>
      </c>
      <c r="P2770" t="s">
        <v>12123</v>
      </c>
      <c r="Q2770" t="s">
        <v>38</v>
      </c>
      <c r="R2770" t="s">
        <v>53</v>
      </c>
      <c r="S2770" t="s">
        <v>12124</v>
      </c>
      <c r="T2770" t="s">
        <v>12125</v>
      </c>
      <c r="U2770" t="s">
        <v>12126</v>
      </c>
      <c r="V2770" t="s">
        <v>12126</v>
      </c>
      <c r="W2770" t="s">
        <v>37</v>
      </c>
      <c r="X2770" t="s">
        <v>37</v>
      </c>
      <c r="Y2770" t="s">
        <v>37</v>
      </c>
      <c r="Z2770" t="s">
        <v>12127</v>
      </c>
      <c r="AA2770" t="s">
        <v>44</v>
      </c>
      <c r="AB2770" t="s">
        <v>44</v>
      </c>
      <c r="AC2770" t="s">
        <v>45</v>
      </c>
      <c r="AD2770" t="s">
        <v>190</v>
      </c>
      <c r="AE2770" t="s">
        <v>12128</v>
      </c>
      <c r="AF2770" t="s">
        <v>48</v>
      </c>
      <c r="AG2770">
        <v>621992</v>
      </c>
      <c r="AH2770">
        <v>1</v>
      </c>
      <c r="AI2770">
        <v>1</v>
      </c>
    </row>
    <row r="2771" spans="1:35" ht="16.850000000000001" customHeight="1">
      <c r="A2771" s="65" t="str">
        <f>IF(L2771="","",IF(COUNTIF(Wip!K:K,L2771)=0,IF(W2771="","KGB","KBB"),IF(AND(_xlfn.IFNA(VLOOKUP(L2771,Wip!K:M,3,0),"")="Y",Q2771="MTCAPPLYCONF"),"On Hold",IF(W2771="","KGB","KBB"))))</f>
        <v>KGB</v>
      </c>
      <c r="B2771" s="65" t="str">
        <f>IF(A2771="on hold", "on hold",
 IF(A2771="KGB", "Standard Shipment",
  IF(IFERROR(IFERROR(VLOOKUP(L2771, List!D:J, 7, 0), VLOOKUP(L2771&amp;"", List!D:J, 7, 0)), 0)=0,
   IF(IFERROR(IFERROR(VLOOKUP(L2771, 'CND List'!$A:$C, 3, 0), VLOOKUP(L2771&amp;"", 'CND List'!$A:$C, 3, 0)), 0)=0,
    IF(A2771="KBB", "-", ""),
    IFERROR(VLOOKUP(L2771, 'CND List'!$A:$C, 3, 0), VLOOKUP(L2771&amp;"", 'CND List'!$A:$C, 3, 0))
   ),
   IFERROR(VLOOKUP(L2771, List!D:J, 7, 0), VLOOKUP(L2771&amp;"", List!D:J, 7, 0))
  )
 )
)</f>
        <v>Standard Shipment</v>
      </c>
      <c r="C2771" s="66" t="str">
        <f t="shared" si="44"/>
        <v>Standard Shipment</v>
      </c>
      <c r="D2771" s="67" t="str">
        <f ca="1">IF(C2771="Local Scrap","Closed",IFERROR(IF(A2771="kgb","Closed",IF(MID(C2771,5,1)="Q","Closed",LOOKUP(TODAY()-W2771, {0,31,91,181,366}, {"0-30天","31-90天","91-180天","181-365天","365天以上"}))), LOOKUP(TODAY()-Z2771, {0,31,91,181,366}, {"0-30天","31-90天","91-180天","181-365天","365天以上"})))</f>
        <v>Closed</v>
      </c>
      <c r="E2771" s="67" t="str" cm="1">
        <f t="array" ref="E2771">IF(A2771&lt;&gt;"kbb", "", IF(IFERROR(VALUE(V2771), 0)=MAX(INDEX(($A$2:$A$4929="kbb")*($L$2:$L$4929=L2771)*IFERROR(VALUE($V$2:$V$4929), 0), 0)), "最新", "歷史重複"))</f>
        <v/>
      </c>
      <c r="F2771" t="s">
        <v>12120</v>
      </c>
      <c r="G2771" t="s">
        <v>29</v>
      </c>
      <c r="H2771" t="s">
        <v>30</v>
      </c>
      <c r="I2771" t="s">
        <v>11688</v>
      </c>
      <c r="J2771" t="s">
        <v>12121</v>
      </c>
      <c r="K2771" t="s">
        <v>12122</v>
      </c>
      <c r="L2771" t="s">
        <v>12129</v>
      </c>
      <c r="M2771" t="s">
        <v>205</v>
      </c>
      <c r="N2771" t="s">
        <v>206</v>
      </c>
      <c r="O2771" t="s">
        <v>4321</v>
      </c>
      <c r="P2771" t="s">
        <v>12129</v>
      </c>
      <c r="Q2771" t="s">
        <v>38</v>
      </c>
      <c r="R2771" t="s">
        <v>53</v>
      </c>
      <c r="S2771" t="s">
        <v>12124</v>
      </c>
      <c r="T2771" t="s">
        <v>12130</v>
      </c>
      <c r="U2771" t="s">
        <v>12126</v>
      </c>
      <c r="V2771" t="s">
        <v>12126</v>
      </c>
      <c r="W2771" t="s">
        <v>37</v>
      </c>
      <c r="X2771" t="s">
        <v>37</v>
      </c>
      <c r="Y2771" t="s">
        <v>37</v>
      </c>
      <c r="Z2771" t="s">
        <v>12131</v>
      </c>
      <c r="AA2771" t="s">
        <v>44</v>
      </c>
      <c r="AB2771" t="s">
        <v>44</v>
      </c>
      <c r="AC2771" t="s">
        <v>45</v>
      </c>
      <c r="AD2771" t="s">
        <v>190</v>
      </c>
      <c r="AE2771" t="s">
        <v>12128</v>
      </c>
      <c r="AF2771" t="s">
        <v>48</v>
      </c>
      <c r="AG2771">
        <v>621992</v>
      </c>
      <c r="AH2771">
        <v>1</v>
      </c>
      <c r="AI2771">
        <v>1</v>
      </c>
    </row>
    <row r="2772" spans="1:35" ht="16.850000000000001" customHeight="1">
      <c r="A2772" s="65" t="str">
        <f>IF(L2772="","",IF(COUNTIF(Wip!K:K,L2772)=0,IF(W2772="","KGB","KBB"),IF(AND(_xlfn.IFNA(VLOOKUP(L2772,Wip!K:M,3,0),"")="Y",Q2772="MTCAPPLYCONF"),"On Hold",IF(W2772="","KGB","KBB"))))</f>
        <v>KGB</v>
      </c>
      <c r="B2772" s="65" t="str">
        <f>IF(A2772="on hold", "on hold",
 IF(A2772="KGB", "Standard Shipment",
  IF(IFERROR(IFERROR(VLOOKUP(L2772, List!D:J, 7, 0), VLOOKUP(L2772&amp;"", List!D:J, 7, 0)), 0)=0,
   IF(IFERROR(IFERROR(VLOOKUP(L2772, 'CND List'!$A:$C, 3, 0), VLOOKUP(L2772&amp;"", 'CND List'!$A:$C, 3, 0)), 0)=0,
    IF(A2772="KBB", "-", ""),
    IFERROR(VLOOKUP(L2772, 'CND List'!$A:$C, 3, 0), VLOOKUP(L2772&amp;"", 'CND List'!$A:$C, 3, 0))
   ),
   IFERROR(VLOOKUP(L2772, List!D:J, 7, 0), VLOOKUP(L2772&amp;"", List!D:J, 7, 0))
  )
 )
)</f>
        <v>Standard Shipment</v>
      </c>
      <c r="C2772" s="66" t="str">
        <f t="shared" si="44"/>
        <v>Standard Shipment</v>
      </c>
      <c r="D2772" s="67" t="str">
        <f ca="1">IF(C2772="Local Scrap","Closed",IFERROR(IF(A2772="kgb","Closed",IF(MID(C2772,5,1)="Q","Closed",LOOKUP(TODAY()-W2772, {0,31,91,181,366}, {"0-30天","31-90天","91-180天","181-365天","365天以上"}))), LOOKUP(TODAY()-Z2772, {0,31,91,181,366}, {"0-30天","31-90天","91-180天","181-365天","365天以上"})))</f>
        <v>Closed</v>
      </c>
      <c r="E2772" s="67" t="str" cm="1">
        <f t="array" ref="E2772">IF(A2772&lt;&gt;"kbb", "", IF(IFERROR(VALUE(V2772), 0)=MAX(INDEX(($A$2:$A$4929="kbb")*($L$2:$L$4929=L2772)*IFERROR(VALUE($V$2:$V$4929), 0), 0)), "最新", "歷史重複"))</f>
        <v/>
      </c>
      <c r="F2772" t="s">
        <v>12132</v>
      </c>
      <c r="G2772" t="s">
        <v>29</v>
      </c>
      <c r="H2772" t="s">
        <v>30</v>
      </c>
      <c r="I2772" t="s">
        <v>11688</v>
      </c>
      <c r="J2772" t="s">
        <v>12133</v>
      </c>
      <c r="K2772" t="s">
        <v>12134</v>
      </c>
      <c r="L2772" t="s">
        <v>12135</v>
      </c>
      <c r="M2772" t="s">
        <v>4046</v>
      </c>
      <c r="N2772" t="s">
        <v>556</v>
      </c>
      <c r="O2772" t="s">
        <v>37</v>
      </c>
      <c r="P2772" t="s">
        <v>12136</v>
      </c>
      <c r="Q2772" t="s">
        <v>38</v>
      </c>
      <c r="R2772" t="s">
        <v>1881</v>
      </c>
      <c r="S2772" t="s">
        <v>12137</v>
      </c>
      <c r="T2772" t="s">
        <v>12138</v>
      </c>
      <c r="U2772" t="s">
        <v>12139</v>
      </c>
      <c r="V2772" t="s">
        <v>12139</v>
      </c>
      <c r="W2772" t="s">
        <v>37</v>
      </c>
      <c r="X2772" t="s">
        <v>37</v>
      </c>
      <c r="Y2772" t="s">
        <v>37</v>
      </c>
      <c r="Z2772" t="s">
        <v>12140</v>
      </c>
      <c r="AA2772" t="s">
        <v>44</v>
      </c>
      <c r="AB2772" t="s">
        <v>44</v>
      </c>
      <c r="AC2772" t="s">
        <v>45</v>
      </c>
      <c r="AD2772" t="s">
        <v>190</v>
      </c>
      <c r="AE2772" t="s">
        <v>12141</v>
      </c>
      <c r="AF2772" t="s">
        <v>48</v>
      </c>
      <c r="AG2772">
        <v>622125</v>
      </c>
      <c r="AH2772">
        <v>3.3</v>
      </c>
      <c r="AI2772">
        <v>3.3</v>
      </c>
    </row>
    <row r="2773" spans="1:35" ht="16.850000000000001" customHeight="1">
      <c r="A2773" s="65" t="str">
        <f>IF(L2773="","",IF(COUNTIF(Wip!K:K,L2773)=0,IF(W2773="","KGB","KBB"),IF(AND(_xlfn.IFNA(VLOOKUP(L2773,Wip!K:M,3,0),"")="Y",Q2773="MTCAPPLYCONF"),"On Hold",IF(W2773="","KGB","KBB"))))</f>
        <v>KBB</v>
      </c>
      <c r="B2773" s="65" t="str">
        <f>IF(A2773="on hold", "on hold",
 IF(A2773="KGB", "Standard Shipment",
  IF(IFERROR(IFERROR(VLOOKUP(L2773, List!D:J, 7, 0), VLOOKUP(L2773&amp;"", List!D:J, 7, 0)), 0)=0,
   IF(IFERROR(IFERROR(VLOOKUP(L2773, 'CND List'!$A:$C, 3, 0), VLOOKUP(L2773&amp;"", 'CND List'!$A:$C, 3, 0)), 0)=0,
    IF(A2773="KBB", "-", ""),
    IFERROR(VLOOKUP(L2773, 'CND List'!$A:$C, 3, 0), VLOOKUP(L2773&amp;"", 'CND List'!$A:$C, 3, 0))
   ),
   IFERROR(VLOOKUP(L2773, List!D:J, 7, 0), VLOOKUP(L2773&amp;"", List!D:J, 7, 0))
  )
 )
)</f>
        <v>-</v>
      </c>
      <c r="C2773" s="66" t="str">
        <f t="shared" si="44"/>
        <v>wait for return customer</v>
      </c>
      <c r="D2773" s="67" t="str">
        <f ca="1">IF(C2773="Local Scrap","Closed",IFERROR(IF(A2773="kgb","Closed",IF(MID(C2773,5,1)="Q","Closed",LOOKUP(TODAY()-W2773, {0,31,91,181,366}, {"0-30天","31-90天","91-180天","181-365天","365天以上"}))), LOOKUP(TODAY()-Z2773, {0,31,91,181,366}, {"0-30天","31-90天","91-180天","181-365天","365天以上"})))</f>
        <v>181-365天</v>
      </c>
      <c r="E2773" s="67" t="str" cm="1">
        <f t="array" ref="E2773">IF(A2773&lt;&gt;"kbb", "", IF(IFERROR(VALUE(V2773), 0)=MAX(INDEX(($A$2:$A$4929="kbb")*($L$2:$L$4929=L2773)*IFERROR(VALUE($V$2:$V$4929), 0), 0)), "最新", "歷史重複"))</f>
        <v>最新</v>
      </c>
      <c r="F2773" t="s">
        <v>12142</v>
      </c>
      <c r="G2773" t="s">
        <v>29</v>
      </c>
      <c r="H2773" t="s">
        <v>30</v>
      </c>
      <c r="I2773" t="s">
        <v>11688</v>
      </c>
      <c r="J2773" t="s">
        <v>12143</v>
      </c>
      <c r="K2773" t="s">
        <v>12144</v>
      </c>
      <c r="L2773" t="s">
        <v>12145</v>
      </c>
      <c r="M2773" t="s">
        <v>981</v>
      </c>
      <c r="N2773" t="s">
        <v>556</v>
      </c>
      <c r="O2773" t="s">
        <v>37</v>
      </c>
      <c r="P2773" t="s">
        <v>12145</v>
      </c>
      <c r="Q2773" t="s">
        <v>38</v>
      </c>
      <c r="R2773" t="s">
        <v>1881</v>
      </c>
      <c r="S2773" t="s">
        <v>12146</v>
      </c>
      <c r="T2773" t="s">
        <v>37</v>
      </c>
      <c r="U2773" t="s">
        <v>37</v>
      </c>
      <c r="V2773" t="s">
        <v>12147</v>
      </c>
      <c r="W2773" t="s">
        <v>692</v>
      </c>
      <c r="X2773" t="s">
        <v>114</v>
      </c>
      <c r="Y2773" t="s">
        <v>1005</v>
      </c>
      <c r="Z2773" t="s">
        <v>12148</v>
      </c>
      <c r="AA2773" t="s">
        <v>44</v>
      </c>
      <c r="AB2773" t="s">
        <v>44</v>
      </c>
      <c r="AC2773" t="s">
        <v>117</v>
      </c>
      <c r="AD2773" t="s">
        <v>190</v>
      </c>
      <c r="AE2773" t="s">
        <v>37</v>
      </c>
      <c r="AF2773" t="s">
        <v>37</v>
      </c>
      <c r="AG2773" t="s">
        <v>37</v>
      </c>
      <c r="AH2773" t="s">
        <v>37</v>
      </c>
      <c r="AI2773" t="s">
        <v>37</v>
      </c>
    </row>
    <row r="2774" spans="1:35" ht="16.850000000000001" customHeight="1">
      <c r="A2774" s="65" t="str">
        <f>IF(L2774="","",IF(COUNTIF(Wip!K:K,L2774)=0,IF(W2774="","KGB","KBB"),IF(AND(_xlfn.IFNA(VLOOKUP(L2774,Wip!K:M,3,0),"")="Y",Q2774="MTCAPPLYCONF"),"On Hold",IF(W2774="","KGB","KBB"))))</f>
        <v>KGB</v>
      </c>
      <c r="B2774" s="65" t="str">
        <f>IF(A2774="on hold", "on hold",
 IF(A2774="KGB", "Standard Shipment",
  IF(IFERROR(IFERROR(VLOOKUP(L2774, List!D:J, 7, 0), VLOOKUP(L2774&amp;"", List!D:J, 7, 0)), 0)=0,
   IF(IFERROR(IFERROR(VLOOKUP(L2774, 'CND List'!$A:$C, 3, 0), VLOOKUP(L2774&amp;"", 'CND List'!$A:$C, 3, 0)), 0)=0,
    IF(A2774="KBB", "-", ""),
    IFERROR(VLOOKUP(L2774, 'CND List'!$A:$C, 3, 0), VLOOKUP(L2774&amp;"", 'CND List'!$A:$C, 3, 0))
   ),
   IFERROR(VLOOKUP(L2774, List!D:J, 7, 0), VLOOKUP(L2774&amp;"", List!D:J, 7, 0))
  )
 )
)</f>
        <v>Standard Shipment</v>
      </c>
      <c r="C2774" s="66" t="str">
        <f t="shared" si="44"/>
        <v>Standard Shipment</v>
      </c>
      <c r="D2774" s="67" t="str">
        <f ca="1">IF(C2774="Local Scrap","Closed",IFERROR(IF(A2774="kgb","Closed",IF(MID(C2774,5,1)="Q","Closed",LOOKUP(TODAY()-W2774, {0,31,91,181,366}, {"0-30天","31-90天","91-180天","181-365天","365天以上"}))), LOOKUP(TODAY()-Z2774, {0,31,91,181,366}, {"0-30天","31-90天","91-180天","181-365天","365天以上"})))</f>
        <v>Closed</v>
      </c>
      <c r="E2774" s="67" t="str" cm="1">
        <f t="array" ref="E2774">IF(A2774&lt;&gt;"kbb", "", IF(IFERROR(VALUE(V2774), 0)=MAX(INDEX(($A$2:$A$4929="kbb")*($L$2:$L$4929=L2774)*IFERROR(VALUE($V$2:$V$4929), 0), 0)), "最新", "歷史重複"))</f>
        <v/>
      </c>
      <c r="F2774" t="s">
        <v>12149</v>
      </c>
      <c r="G2774" t="s">
        <v>29</v>
      </c>
      <c r="H2774" t="s">
        <v>30</v>
      </c>
      <c r="I2774" t="s">
        <v>11688</v>
      </c>
      <c r="J2774" t="s">
        <v>12150</v>
      </c>
      <c r="K2774" t="s">
        <v>12151</v>
      </c>
      <c r="L2774" t="s">
        <v>12152</v>
      </c>
      <c r="M2774" t="s">
        <v>555</v>
      </c>
      <c r="N2774" t="s">
        <v>556</v>
      </c>
      <c r="O2774" t="s">
        <v>12080</v>
      </c>
      <c r="P2774" t="s">
        <v>12153</v>
      </c>
      <c r="Q2774" t="s">
        <v>38</v>
      </c>
      <c r="R2774" t="s">
        <v>1881</v>
      </c>
      <c r="S2774" t="s">
        <v>12154</v>
      </c>
      <c r="T2774" t="s">
        <v>12155</v>
      </c>
      <c r="U2774" t="s">
        <v>12156</v>
      </c>
      <c r="V2774" t="s">
        <v>12157</v>
      </c>
      <c r="W2774" t="s">
        <v>37</v>
      </c>
      <c r="X2774" t="s">
        <v>37</v>
      </c>
      <c r="Y2774" t="s">
        <v>37</v>
      </c>
      <c r="Z2774" t="s">
        <v>12158</v>
      </c>
      <c r="AA2774" t="s">
        <v>44</v>
      </c>
      <c r="AB2774" t="s">
        <v>44</v>
      </c>
      <c r="AC2774" t="s">
        <v>45</v>
      </c>
      <c r="AD2774" t="s">
        <v>190</v>
      </c>
      <c r="AE2774" t="s">
        <v>12159</v>
      </c>
      <c r="AF2774" t="s">
        <v>48</v>
      </c>
      <c r="AG2774">
        <v>622284</v>
      </c>
      <c r="AH2774">
        <v>3.4</v>
      </c>
      <c r="AI2774">
        <v>3.4</v>
      </c>
    </row>
    <row r="2775" spans="1:35" ht="16.850000000000001" customHeight="1">
      <c r="A2775" s="65" t="str">
        <f>IF(L2775="","",IF(COUNTIF(Wip!K:K,L2775)=0,IF(W2775="","KGB","KBB"),IF(AND(_xlfn.IFNA(VLOOKUP(L2775,Wip!K:M,3,0),"")="Y",Q2775="MTCAPPLYCONF"),"On Hold",IF(W2775="","KGB","KBB"))))</f>
        <v>KGB</v>
      </c>
      <c r="B2775" s="65" t="str">
        <f>IF(A2775="on hold", "on hold",
 IF(A2775="KGB", "Standard Shipment",
  IF(IFERROR(IFERROR(VLOOKUP(L2775, List!D:J, 7, 0), VLOOKUP(L2775&amp;"", List!D:J, 7, 0)), 0)=0,
   IF(IFERROR(IFERROR(VLOOKUP(L2775, 'CND List'!$A:$C, 3, 0), VLOOKUP(L2775&amp;"", 'CND List'!$A:$C, 3, 0)), 0)=0,
    IF(A2775="KBB", "-", ""),
    IFERROR(VLOOKUP(L2775, 'CND List'!$A:$C, 3, 0), VLOOKUP(L2775&amp;"", 'CND List'!$A:$C, 3, 0))
   ),
   IFERROR(VLOOKUP(L2775, List!D:J, 7, 0), VLOOKUP(L2775&amp;"", List!D:J, 7, 0))
  )
 )
)</f>
        <v>Standard Shipment</v>
      </c>
      <c r="C2775" s="66" t="str">
        <f t="shared" si="44"/>
        <v>Standard Shipment</v>
      </c>
      <c r="D2775" s="67" t="str">
        <f ca="1">IF(C2775="Local Scrap","Closed",IFERROR(IF(A2775="kgb","Closed",IF(MID(C2775,5,1)="Q","Closed",LOOKUP(TODAY()-W2775, {0,31,91,181,366}, {"0-30天","31-90天","91-180天","181-365天","365天以上"}))), LOOKUP(TODAY()-Z2775, {0,31,91,181,366}, {"0-30天","31-90天","91-180天","181-365天","365天以上"})))</f>
        <v>Closed</v>
      </c>
      <c r="E2775" s="67" t="str" cm="1">
        <f t="array" ref="E2775">IF(A2775&lt;&gt;"kbb", "", IF(IFERROR(VALUE(V2775), 0)=MAX(INDEX(($A$2:$A$4929="kbb")*($L$2:$L$4929=L2775)*IFERROR(VALUE($V$2:$V$4929), 0), 0)), "最新", "歷史重複"))</f>
        <v/>
      </c>
      <c r="F2775" t="s">
        <v>12160</v>
      </c>
      <c r="G2775" t="s">
        <v>29</v>
      </c>
      <c r="H2775" t="s">
        <v>30</v>
      </c>
      <c r="I2775" t="s">
        <v>11688</v>
      </c>
      <c r="J2775" t="s">
        <v>12161</v>
      </c>
      <c r="K2775" t="s">
        <v>12162</v>
      </c>
      <c r="L2775" t="s">
        <v>12163</v>
      </c>
      <c r="M2775" t="s">
        <v>4046</v>
      </c>
      <c r="N2775" t="s">
        <v>556</v>
      </c>
      <c r="O2775" t="s">
        <v>12164</v>
      </c>
      <c r="P2775" t="s">
        <v>12165</v>
      </c>
      <c r="Q2775" t="s">
        <v>38</v>
      </c>
      <c r="R2775" t="s">
        <v>1881</v>
      </c>
      <c r="S2775" t="s">
        <v>12166</v>
      </c>
      <c r="T2775" t="s">
        <v>12167</v>
      </c>
      <c r="U2775" t="s">
        <v>12168</v>
      </c>
      <c r="V2775" t="s">
        <v>12168</v>
      </c>
      <c r="W2775" t="s">
        <v>37</v>
      </c>
      <c r="X2775" t="s">
        <v>37</v>
      </c>
      <c r="Y2775" t="s">
        <v>37</v>
      </c>
      <c r="Z2775" t="s">
        <v>12169</v>
      </c>
      <c r="AA2775" t="s">
        <v>44</v>
      </c>
      <c r="AB2775" t="s">
        <v>44</v>
      </c>
      <c r="AC2775" t="s">
        <v>45</v>
      </c>
      <c r="AD2775" t="s">
        <v>190</v>
      </c>
      <c r="AE2775" t="s">
        <v>12170</v>
      </c>
      <c r="AF2775" t="s">
        <v>48</v>
      </c>
      <c r="AG2775">
        <v>622231</v>
      </c>
      <c r="AH2775">
        <v>3.8</v>
      </c>
      <c r="AI2775">
        <v>3.8</v>
      </c>
    </row>
    <row r="2776" spans="1:35" ht="16.850000000000001" customHeight="1">
      <c r="A2776" s="65" t="str">
        <f>IF(L2776="","",IF(COUNTIF(Wip!K:K,L2776)=0,IF(W2776="","KGB","KBB"),IF(AND(_xlfn.IFNA(VLOOKUP(L2776,Wip!K:M,3,0),"")="Y",Q2776="MTCAPPLYCONF"),"On Hold",IF(W2776="","KGB","KBB"))))</f>
        <v>KGB</v>
      </c>
      <c r="B2776" s="65" t="str">
        <f>IF(A2776="on hold", "on hold",
 IF(A2776="KGB", "Standard Shipment",
  IF(IFERROR(IFERROR(VLOOKUP(L2776, List!D:J, 7, 0), VLOOKUP(L2776&amp;"", List!D:J, 7, 0)), 0)=0,
   IF(IFERROR(IFERROR(VLOOKUP(L2776, 'CND List'!$A:$C, 3, 0), VLOOKUP(L2776&amp;"", 'CND List'!$A:$C, 3, 0)), 0)=0,
    IF(A2776="KBB", "-", ""),
    IFERROR(VLOOKUP(L2776, 'CND List'!$A:$C, 3, 0), VLOOKUP(L2776&amp;"", 'CND List'!$A:$C, 3, 0))
   ),
   IFERROR(VLOOKUP(L2776, List!D:J, 7, 0), VLOOKUP(L2776&amp;"", List!D:J, 7, 0))
  )
 )
)</f>
        <v>Standard Shipment</v>
      </c>
      <c r="C2776" s="66" t="str">
        <f t="shared" si="44"/>
        <v>Standard Shipment</v>
      </c>
      <c r="D2776" s="67" t="str">
        <f ca="1">IF(C2776="Local Scrap","Closed",IFERROR(IF(A2776="kgb","Closed",IF(MID(C2776,5,1)="Q","Closed",LOOKUP(TODAY()-W2776, {0,31,91,181,366}, {"0-30天","31-90天","91-180天","181-365天","365天以上"}))), LOOKUP(TODAY()-Z2776, {0,31,91,181,366}, {"0-30天","31-90天","91-180天","181-365天","365天以上"})))</f>
        <v>Closed</v>
      </c>
      <c r="E2776" s="67" t="str" cm="1">
        <f t="array" ref="E2776">IF(A2776&lt;&gt;"kbb", "", IF(IFERROR(VALUE(V2776), 0)=MAX(INDEX(($A$2:$A$4929="kbb")*($L$2:$L$4929=L2776)*IFERROR(VALUE($V$2:$V$4929), 0), 0)), "最新", "歷史重複"))</f>
        <v/>
      </c>
      <c r="F2776" t="s">
        <v>12171</v>
      </c>
      <c r="G2776" t="s">
        <v>29</v>
      </c>
      <c r="H2776" t="s">
        <v>30</v>
      </c>
      <c r="I2776" t="s">
        <v>11688</v>
      </c>
      <c r="J2776" t="s">
        <v>12172</v>
      </c>
      <c r="K2776" t="s">
        <v>12173</v>
      </c>
      <c r="L2776" t="s">
        <v>12174</v>
      </c>
      <c r="M2776" t="s">
        <v>4046</v>
      </c>
      <c r="N2776" t="s">
        <v>556</v>
      </c>
      <c r="O2776" t="s">
        <v>12164</v>
      </c>
      <c r="P2776" t="s">
        <v>12175</v>
      </c>
      <c r="Q2776" t="s">
        <v>38</v>
      </c>
      <c r="R2776" t="s">
        <v>1881</v>
      </c>
      <c r="S2776" t="s">
        <v>12176</v>
      </c>
      <c r="T2776" t="s">
        <v>12177</v>
      </c>
      <c r="U2776" t="s">
        <v>12178</v>
      </c>
      <c r="V2776" t="s">
        <v>12179</v>
      </c>
      <c r="W2776" t="s">
        <v>37</v>
      </c>
      <c r="X2776" t="s">
        <v>37</v>
      </c>
      <c r="Y2776" t="s">
        <v>37</v>
      </c>
      <c r="Z2776" t="s">
        <v>12180</v>
      </c>
      <c r="AA2776" t="s">
        <v>44</v>
      </c>
      <c r="AB2776" t="s">
        <v>44</v>
      </c>
      <c r="AC2776" t="s">
        <v>45</v>
      </c>
      <c r="AD2776" t="s">
        <v>190</v>
      </c>
      <c r="AE2776" t="s">
        <v>12181</v>
      </c>
      <c r="AF2776" t="s">
        <v>48</v>
      </c>
      <c r="AG2776">
        <v>622297</v>
      </c>
      <c r="AH2776">
        <v>3.3</v>
      </c>
      <c r="AI2776">
        <v>3.3</v>
      </c>
    </row>
    <row r="2777" spans="1:35" ht="16.850000000000001" customHeight="1">
      <c r="A2777" s="65" t="str">
        <f>IF(L2777="","",IF(COUNTIF(Wip!K:K,L2777)=0,IF(W2777="","KGB","KBB"),IF(AND(_xlfn.IFNA(VLOOKUP(L2777,Wip!K:M,3,0),"")="Y",Q2777="MTCAPPLYCONF"),"On Hold",IF(W2777="","KGB","KBB"))))</f>
        <v>KGB</v>
      </c>
      <c r="B2777" s="65" t="str">
        <f>IF(A2777="on hold", "on hold",
 IF(A2777="KGB", "Standard Shipment",
  IF(IFERROR(IFERROR(VLOOKUP(L2777, List!D:J, 7, 0), VLOOKUP(L2777&amp;"", List!D:J, 7, 0)), 0)=0,
   IF(IFERROR(IFERROR(VLOOKUP(L2777, 'CND List'!$A:$C, 3, 0), VLOOKUP(L2777&amp;"", 'CND List'!$A:$C, 3, 0)), 0)=0,
    IF(A2777="KBB", "-", ""),
    IFERROR(VLOOKUP(L2777, 'CND List'!$A:$C, 3, 0), VLOOKUP(L2777&amp;"", 'CND List'!$A:$C, 3, 0))
   ),
   IFERROR(VLOOKUP(L2777, List!D:J, 7, 0), VLOOKUP(L2777&amp;"", List!D:J, 7, 0))
  )
 )
)</f>
        <v>Standard Shipment</v>
      </c>
      <c r="C2777" s="66" t="str">
        <f t="shared" si="44"/>
        <v>Standard Shipment</v>
      </c>
      <c r="D2777" s="67" t="str">
        <f ca="1">IF(C2777="Local Scrap","Closed",IFERROR(IF(A2777="kgb","Closed",IF(MID(C2777,5,1)="Q","Closed",LOOKUP(TODAY()-W2777, {0,31,91,181,366}, {"0-30天","31-90天","91-180天","181-365天","365天以上"}))), LOOKUP(TODAY()-Z2777, {0,31,91,181,366}, {"0-30天","31-90天","91-180天","181-365天","365天以上"})))</f>
        <v>Closed</v>
      </c>
      <c r="E2777" s="67" t="str" cm="1">
        <f t="array" ref="E2777">IF(A2777&lt;&gt;"kbb", "", IF(IFERROR(VALUE(V2777), 0)=MAX(INDEX(($A$2:$A$4929="kbb")*($L$2:$L$4929=L2777)*IFERROR(VALUE($V$2:$V$4929), 0), 0)), "最新", "歷史重複"))</f>
        <v/>
      </c>
      <c r="F2777" t="s">
        <v>12182</v>
      </c>
      <c r="G2777" t="s">
        <v>29</v>
      </c>
      <c r="H2777" t="s">
        <v>30</v>
      </c>
      <c r="I2777" t="s">
        <v>11688</v>
      </c>
      <c r="J2777" t="s">
        <v>12183</v>
      </c>
      <c r="K2777" t="s">
        <v>12184</v>
      </c>
      <c r="L2777" t="s">
        <v>12185</v>
      </c>
      <c r="M2777" t="s">
        <v>4046</v>
      </c>
      <c r="N2777" t="s">
        <v>556</v>
      </c>
      <c r="O2777" t="s">
        <v>12164</v>
      </c>
      <c r="P2777" t="s">
        <v>12186</v>
      </c>
      <c r="Q2777" t="s">
        <v>38</v>
      </c>
      <c r="R2777" t="s">
        <v>1881</v>
      </c>
      <c r="S2777" t="s">
        <v>12187</v>
      </c>
      <c r="T2777" t="s">
        <v>12188</v>
      </c>
      <c r="U2777" t="s">
        <v>12189</v>
      </c>
      <c r="V2777" t="s">
        <v>12189</v>
      </c>
      <c r="W2777" t="s">
        <v>37</v>
      </c>
      <c r="X2777" t="s">
        <v>37</v>
      </c>
      <c r="Y2777" t="s">
        <v>37</v>
      </c>
      <c r="Z2777" t="s">
        <v>12190</v>
      </c>
      <c r="AA2777" t="s">
        <v>44</v>
      </c>
      <c r="AB2777" t="s">
        <v>44</v>
      </c>
      <c r="AC2777" t="s">
        <v>45</v>
      </c>
      <c r="AD2777" t="s">
        <v>190</v>
      </c>
      <c r="AE2777" t="s">
        <v>12191</v>
      </c>
      <c r="AF2777" t="s">
        <v>48</v>
      </c>
      <c r="AG2777">
        <v>622365</v>
      </c>
      <c r="AH2777">
        <v>3.6</v>
      </c>
      <c r="AI2777">
        <v>3.6</v>
      </c>
    </row>
    <row r="2778" spans="1:35" ht="16.850000000000001" customHeight="1">
      <c r="A2778" s="65" t="str">
        <f>IF(L2778="","",IF(COUNTIF(Wip!K:K,L2778)=0,IF(W2778="","KGB","KBB"),IF(AND(_xlfn.IFNA(VLOOKUP(L2778,Wip!K:M,3,0),"")="Y",Q2778="MTCAPPLYCONF"),"On Hold",IF(W2778="","KGB","KBB"))))</f>
        <v>KGB</v>
      </c>
      <c r="B2778" s="65" t="str">
        <f>IF(A2778="on hold", "on hold",
 IF(A2778="KGB", "Standard Shipment",
  IF(IFERROR(IFERROR(VLOOKUP(L2778, List!D:J, 7, 0), VLOOKUP(L2778&amp;"", List!D:J, 7, 0)), 0)=0,
   IF(IFERROR(IFERROR(VLOOKUP(L2778, 'CND List'!$A:$C, 3, 0), VLOOKUP(L2778&amp;"", 'CND List'!$A:$C, 3, 0)), 0)=0,
    IF(A2778="KBB", "-", ""),
    IFERROR(VLOOKUP(L2778, 'CND List'!$A:$C, 3, 0), VLOOKUP(L2778&amp;"", 'CND List'!$A:$C, 3, 0))
   ),
   IFERROR(VLOOKUP(L2778, List!D:J, 7, 0), VLOOKUP(L2778&amp;"", List!D:J, 7, 0))
  )
 )
)</f>
        <v>Standard Shipment</v>
      </c>
      <c r="C2778" s="66" t="str">
        <f t="shared" si="44"/>
        <v>Standard Shipment</v>
      </c>
      <c r="D2778" s="67" t="str">
        <f ca="1">IF(C2778="Local Scrap","Closed",IFERROR(IF(A2778="kgb","Closed",IF(MID(C2778,5,1)="Q","Closed",LOOKUP(TODAY()-W2778, {0,31,91,181,366}, {"0-30天","31-90天","91-180天","181-365天","365天以上"}))), LOOKUP(TODAY()-Z2778, {0,31,91,181,366}, {"0-30天","31-90天","91-180天","181-365天","365天以上"})))</f>
        <v>Closed</v>
      </c>
      <c r="E2778" s="67" t="str" cm="1">
        <f t="array" ref="E2778">IF(A2778&lt;&gt;"kbb", "", IF(IFERROR(VALUE(V2778), 0)=MAX(INDEX(($A$2:$A$4929="kbb")*($L$2:$L$4929=L2778)*IFERROR(VALUE($V$2:$V$4929), 0), 0)), "最新", "歷史重複"))</f>
        <v/>
      </c>
      <c r="F2778" t="s">
        <v>12182</v>
      </c>
      <c r="G2778" t="s">
        <v>29</v>
      </c>
      <c r="H2778" t="s">
        <v>30</v>
      </c>
      <c r="I2778" t="s">
        <v>11688</v>
      </c>
      <c r="J2778" t="s">
        <v>12183</v>
      </c>
      <c r="K2778" t="s">
        <v>12184</v>
      </c>
      <c r="L2778" t="s">
        <v>12192</v>
      </c>
      <c r="M2778" t="s">
        <v>981</v>
      </c>
      <c r="N2778" t="s">
        <v>556</v>
      </c>
      <c r="O2778" t="s">
        <v>4321</v>
      </c>
      <c r="P2778" t="s">
        <v>12193</v>
      </c>
      <c r="Q2778" t="s">
        <v>38</v>
      </c>
      <c r="R2778" t="s">
        <v>1881</v>
      </c>
      <c r="S2778" t="s">
        <v>12194</v>
      </c>
      <c r="T2778" t="s">
        <v>12195</v>
      </c>
      <c r="U2778" t="s">
        <v>12196</v>
      </c>
      <c r="V2778" t="s">
        <v>12196</v>
      </c>
      <c r="W2778" t="s">
        <v>37</v>
      </c>
      <c r="X2778" t="s">
        <v>37</v>
      </c>
      <c r="Y2778" t="s">
        <v>37</v>
      </c>
      <c r="Z2778" t="s">
        <v>12197</v>
      </c>
      <c r="AA2778" t="s">
        <v>44</v>
      </c>
      <c r="AB2778" t="s">
        <v>44</v>
      </c>
      <c r="AC2778" t="s">
        <v>45</v>
      </c>
      <c r="AD2778" t="s">
        <v>190</v>
      </c>
      <c r="AE2778" t="s">
        <v>12198</v>
      </c>
      <c r="AF2778" t="s">
        <v>48</v>
      </c>
      <c r="AG2778">
        <v>622396</v>
      </c>
      <c r="AH2778">
        <v>3.6</v>
      </c>
      <c r="AI2778">
        <v>3.6</v>
      </c>
    </row>
    <row r="2779" spans="1:35" ht="16.850000000000001" customHeight="1">
      <c r="A2779" s="65" t="str">
        <f>IF(L2779="","",IF(COUNTIF(Wip!K:K,L2779)=0,IF(W2779="","KGB","KBB"),IF(AND(_xlfn.IFNA(VLOOKUP(L2779,Wip!K:M,3,0),"")="Y",Q2779="MTCAPPLYCONF"),"On Hold",IF(W2779="","KGB","KBB"))))</f>
        <v>KBB</v>
      </c>
      <c r="B2779" s="65" t="str">
        <f>IF(A2779="on hold", "on hold",
 IF(A2779="KGB", "Standard Shipment",
  IF(IFERROR(IFERROR(VLOOKUP(L2779, List!D:J, 7, 0), VLOOKUP(L2779&amp;"", List!D:J, 7, 0)), 0)=0,
   IF(IFERROR(IFERROR(VLOOKUP(L2779, 'CND List'!$A:$C, 3, 0), VLOOKUP(L2779&amp;"", 'CND List'!$A:$C, 3, 0)), 0)=0,
    IF(A2779="KBB", "-", ""),
    IFERROR(VLOOKUP(L2779, 'CND List'!$A:$C, 3, 0), VLOOKUP(L2779&amp;"", 'CND List'!$A:$C, 3, 0))
   ),
   IFERROR(VLOOKUP(L2779, List!D:J, 7, 0), VLOOKUP(L2779&amp;"", List!D:J, 7, 0))
  )
 )
)</f>
        <v>-</v>
      </c>
      <c r="C2779" s="66" t="str">
        <f t="shared" si="44"/>
        <v>wait for return customer</v>
      </c>
      <c r="D2779" s="67" t="str">
        <f ca="1">IF(C2779="Local Scrap","Closed",IFERROR(IF(A2779="kgb","Closed",IF(MID(C2779,5,1)="Q","Closed",LOOKUP(TODAY()-W2779, {0,31,91,181,366}, {"0-30天","31-90天","91-180天","181-365天","365天以上"}))), LOOKUP(TODAY()-Z2779, {0,31,91,181,366}, {"0-30天","31-90天","91-180天","181-365天","365天以上"})))</f>
        <v>181-365天</v>
      </c>
      <c r="E2779" s="67" t="str" cm="1">
        <f t="array" ref="E2779">IF(A2779&lt;&gt;"kbb", "", IF(IFERROR(VALUE(V2779), 0)=MAX(INDEX(($A$2:$A$4929="kbb")*($L$2:$L$4929=L2779)*IFERROR(VALUE($V$2:$V$4929), 0), 0)), "最新", "歷史重複"))</f>
        <v>最新</v>
      </c>
      <c r="F2779" t="s">
        <v>12182</v>
      </c>
      <c r="G2779" t="s">
        <v>29</v>
      </c>
      <c r="H2779" t="s">
        <v>30</v>
      </c>
      <c r="I2779" t="s">
        <v>11688</v>
      </c>
      <c r="J2779" t="s">
        <v>12183</v>
      </c>
      <c r="K2779" t="s">
        <v>12184</v>
      </c>
      <c r="L2779" t="s">
        <v>12199</v>
      </c>
      <c r="M2779" t="s">
        <v>981</v>
      </c>
      <c r="N2779" t="s">
        <v>556</v>
      </c>
      <c r="O2779" t="s">
        <v>4321</v>
      </c>
      <c r="P2779" t="s">
        <v>12199</v>
      </c>
      <c r="Q2779" t="s">
        <v>38</v>
      </c>
      <c r="R2779" t="s">
        <v>1881</v>
      </c>
      <c r="S2779" t="s">
        <v>12187</v>
      </c>
      <c r="T2779" t="s">
        <v>37</v>
      </c>
      <c r="U2779" t="s">
        <v>37</v>
      </c>
      <c r="V2779" t="s">
        <v>12200</v>
      </c>
      <c r="W2779" t="s">
        <v>113</v>
      </c>
      <c r="X2779" t="s">
        <v>114</v>
      </c>
      <c r="Y2779" t="s">
        <v>1342</v>
      </c>
      <c r="Z2779" t="s">
        <v>12201</v>
      </c>
      <c r="AA2779" t="s">
        <v>44</v>
      </c>
      <c r="AB2779" t="s">
        <v>44</v>
      </c>
      <c r="AC2779" t="s">
        <v>117</v>
      </c>
      <c r="AD2779" t="s">
        <v>190</v>
      </c>
      <c r="AE2779" t="s">
        <v>37</v>
      </c>
      <c r="AF2779" t="s">
        <v>37</v>
      </c>
      <c r="AG2779" t="s">
        <v>37</v>
      </c>
      <c r="AH2779" t="s">
        <v>37</v>
      </c>
      <c r="AI2779" t="s">
        <v>37</v>
      </c>
    </row>
    <row r="2780" spans="1:35" ht="16.850000000000001" customHeight="1">
      <c r="A2780" s="65" t="str">
        <f>IF(L2780="","",IF(COUNTIF(Wip!K:K,L2780)=0,IF(W2780="","KGB","KBB"),IF(AND(_xlfn.IFNA(VLOOKUP(L2780,Wip!K:M,3,0),"")="Y",Q2780="MTCAPPLYCONF"),"On Hold",IF(W2780="","KGB","KBB"))))</f>
        <v>KGB</v>
      </c>
      <c r="B2780" s="65" t="str">
        <f>IF(A2780="on hold", "on hold",
 IF(A2780="KGB", "Standard Shipment",
  IF(IFERROR(IFERROR(VLOOKUP(L2780, List!D:J, 7, 0), VLOOKUP(L2780&amp;"", List!D:J, 7, 0)), 0)=0,
   IF(IFERROR(IFERROR(VLOOKUP(L2780, 'CND List'!$A:$C, 3, 0), VLOOKUP(L2780&amp;"", 'CND List'!$A:$C, 3, 0)), 0)=0,
    IF(A2780="KBB", "-", ""),
    IFERROR(VLOOKUP(L2780, 'CND List'!$A:$C, 3, 0), VLOOKUP(L2780&amp;"", 'CND List'!$A:$C, 3, 0))
   ),
   IFERROR(VLOOKUP(L2780, List!D:J, 7, 0), VLOOKUP(L2780&amp;"", List!D:J, 7, 0))
  )
 )
)</f>
        <v>Standard Shipment</v>
      </c>
      <c r="C2780" s="66" t="str">
        <f t="shared" si="44"/>
        <v>Standard Shipment</v>
      </c>
      <c r="D2780" s="67" t="str">
        <f ca="1">IF(C2780="Local Scrap","Closed",IFERROR(IF(A2780="kgb","Closed",IF(MID(C2780,5,1)="Q","Closed",LOOKUP(TODAY()-W2780, {0,31,91,181,366}, {"0-30天","31-90天","91-180天","181-365天","365天以上"}))), LOOKUP(TODAY()-Z2780, {0,31,91,181,366}, {"0-30天","31-90天","91-180天","181-365天","365天以上"})))</f>
        <v>Closed</v>
      </c>
      <c r="E2780" s="67" t="str" cm="1">
        <f t="array" ref="E2780">IF(A2780&lt;&gt;"kbb", "", IF(IFERROR(VALUE(V2780), 0)=MAX(INDEX(($A$2:$A$4929="kbb")*($L$2:$L$4929=L2780)*IFERROR(VALUE($V$2:$V$4929), 0), 0)), "最新", "歷史重複"))</f>
        <v/>
      </c>
      <c r="F2780" t="s">
        <v>12202</v>
      </c>
      <c r="G2780" t="s">
        <v>29</v>
      </c>
      <c r="H2780" t="s">
        <v>30</v>
      </c>
      <c r="I2780" t="s">
        <v>11688</v>
      </c>
      <c r="J2780" t="s">
        <v>12203</v>
      </c>
      <c r="K2780" t="s">
        <v>12204</v>
      </c>
      <c r="L2780" t="s">
        <v>12205</v>
      </c>
      <c r="M2780" t="s">
        <v>555</v>
      </c>
      <c r="N2780" t="s">
        <v>556</v>
      </c>
      <c r="O2780" t="s">
        <v>12080</v>
      </c>
      <c r="P2780" t="s">
        <v>12206</v>
      </c>
      <c r="Q2780" t="s">
        <v>38</v>
      </c>
      <c r="R2780" t="s">
        <v>1881</v>
      </c>
      <c r="S2780" t="s">
        <v>12207</v>
      </c>
      <c r="T2780" t="s">
        <v>12208</v>
      </c>
      <c r="U2780" t="s">
        <v>12209</v>
      </c>
      <c r="V2780" t="s">
        <v>12209</v>
      </c>
      <c r="W2780" t="s">
        <v>37</v>
      </c>
      <c r="X2780" t="s">
        <v>37</v>
      </c>
      <c r="Y2780" t="s">
        <v>37</v>
      </c>
      <c r="Z2780" t="s">
        <v>12210</v>
      </c>
      <c r="AA2780" t="s">
        <v>44</v>
      </c>
      <c r="AB2780" t="s">
        <v>44</v>
      </c>
      <c r="AC2780" t="s">
        <v>45</v>
      </c>
      <c r="AD2780" t="s">
        <v>190</v>
      </c>
      <c r="AE2780" t="s">
        <v>12211</v>
      </c>
      <c r="AF2780" t="s">
        <v>48</v>
      </c>
      <c r="AG2780">
        <v>622543</v>
      </c>
      <c r="AH2780">
        <v>6</v>
      </c>
      <c r="AI2780">
        <v>0.7</v>
      </c>
    </row>
    <row r="2781" spans="1:35" ht="16.850000000000001" customHeight="1">
      <c r="A2781" s="65" t="str">
        <f>IF(L2781="","",IF(COUNTIF(Wip!K:K,L2781)=0,IF(W2781="","KGB","KBB"),IF(AND(_xlfn.IFNA(VLOOKUP(L2781,Wip!K:M,3,0),"")="Y",Q2781="MTCAPPLYCONF"),"On Hold",IF(W2781="","KGB","KBB"))))</f>
        <v>KGB</v>
      </c>
      <c r="B2781" s="65" t="str">
        <f>IF(A2781="on hold", "on hold",
 IF(A2781="KGB", "Standard Shipment",
  IF(IFERROR(IFERROR(VLOOKUP(L2781, List!D:J, 7, 0), VLOOKUP(L2781&amp;"", List!D:J, 7, 0)), 0)=0,
   IF(IFERROR(IFERROR(VLOOKUP(L2781, 'CND List'!$A:$C, 3, 0), VLOOKUP(L2781&amp;"", 'CND List'!$A:$C, 3, 0)), 0)=0,
    IF(A2781="KBB", "-", ""),
    IFERROR(VLOOKUP(L2781, 'CND List'!$A:$C, 3, 0), VLOOKUP(L2781&amp;"", 'CND List'!$A:$C, 3, 0))
   ),
   IFERROR(VLOOKUP(L2781, List!D:J, 7, 0), VLOOKUP(L2781&amp;"", List!D:J, 7, 0))
  )
 )
)</f>
        <v>Standard Shipment</v>
      </c>
      <c r="C2781" s="66" t="str">
        <f t="shared" si="44"/>
        <v>Standard Shipment</v>
      </c>
      <c r="D2781" s="67" t="str">
        <f ca="1">IF(C2781="Local Scrap","Closed",IFERROR(IF(A2781="kgb","Closed",IF(MID(C2781,5,1)="Q","Closed",LOOKUP(TODAY()-W2781, {0,31,91,181,366}, {"0-30天","31-90天","91-180天","181-365天","365天以上"}))), LOOKUP(TODAY()-Z2781, {0,31,91,181,366}, {"0-30天","31-90天","91-180天","181-365天","365天以上"})))</f>
        <v>Closed</v>
      </c>
      <c r="E2781" s="67" t="str" cm="1">
        <f t="array" ref="E2781">IF(A2781&lt;&gt;"kbb", "", IF(IFERROR(VALUE(V2781), 0)=MAX(INDEX(($A$2:$A$4929="kbb")*($L$2:$L$4929=L2781)*IFERROR(VALUE($V$2:$V$4929), 0), 0)), "最新", "歷史重複"))</f>
        <v/>
      </c>
      <c r="F2781" t="s">
        <v>12212</v>
      </c>
      <c r="G2781" t="s">
        <v>29</v>
      </c>
      <c r="H2781" t="s">
        <v>30</v>
      </c>
      <c r="I2781" t="s">
        <v>11688</v>
      </c>
      <c r="J2781" t="s">
        <v>12213</v>
      </c>
      <c r="K2781" t="s">
        <v>12214</v>
      </c>
      <c r="L2781" t="s">
        <v>12215</v>
      </c>
      <c r="M2781" t="s">
        <v>981</v>
      </c>
      <c r="N2781" t="s">
        <v>556</v>
      </c>
      <c r="O2781" t="s">
        <v>37</v>
      </c>
      <c r="P2781" t="s">
        <v>12051</v>
      </c>
      <c r="Q2781" t="s">
        <v>38</v>
      </c>
      <c r="R2781" t="s">
        <v>1881</v>
      </c>
      <c r="S2781" t="s">
        <v>12216</v>
      </c>
      <c r="T2781" t="s">
        <v>12217</v>
      </c>
      <c r="U2781" t="s">
        <v>12218</v>
      </c>
      <c r="V2781" t="s">
        <v>12218</v>
      </c>
      <c r="W2781" t="s">
        <v>37</v>
      </c>
      <c r="X2781" t="s">
        <v>37</v>
      </c>
      <c r="Y2781" t="s">
        <v>37</v>
      </c>
      <c r="Z2781" t="s">
        <v>12219</v>
      </c>
      <c r="AA2781" t="s">
        <v>44</v>
      </c>
      <c r="AB2781" t="s">
        <v>44</v>
      </c>
      <c r="AC2781" t="s">
        <v>45</v>
      </c>
      <c r="AD2781" t="s">
        <v>190</v>
      </c>
      <c r="AE2781" t="s">
        <v>12220</v>
      </c>
      <c r="AF2781" t="s">
        <v>48</v>
      </c>
      <c r="AG2781">
        <v>622535</v>
      </c>
      <c r="AH2781">
        <v>3.2</v>
      </c>
      <c r="AI2781">
        <v>3.2</v>
      </c>
    </row>
    <row r="2782" spans="1:35" ht="16.850000000000001" customHeight="1">
      <c r="A2782" s="65" t="str">
        <f>IF(L2782="","",IF(COUNTIF(Wip!K:K,L2782)=0,IF(W2782="","KGB","KBB"),IF(AND(_xlfn.IFNA(VLOOKUP(L2782,Wip!K:M,3,0),"")="Y",Q2782="MTCAPPLYCONF"),"On Hold",IF(W2782="","KGB","KBB"))))</f>
        <v>On Hold</v>
      </c>
      <c r="B2782" s="65" t="str">
        <f>IF(A2782="on hold", "on hold",
 IF(A2782="KGB", "Standard Shipment",
  IF(IFERROR(IFERROR(VLOOKUP(L2782, List!D:J, 7, 0), VLOOKUP(L2782&amp;"", List!D:J, 7, 0)), 0)=0,
   IF(IFERROR(IFERROR(VLOOKUP(L2782, 'CND List'!$A:$C, 3, 0), VLOOKUP(L2782&amp;"", 'CND List'!$A:$C, 3, 0)), 0)=0,
    IF(A2782="KBB", "-", ""),
    IFERROR(VLOOKUP(L2782, 'CND List'!$A:$C, 3, 0), VLOOKUP(L2782&amp;"", 'CND List'!$A:$C, 3, 0))
   ),
   IFERROR(VLOOKUP(L2782, List!D:J, 7, 0), VLOOKUP(L2782&amp;"", List!D:J, 7, 0))
  )
 )
)</f>
        <v>on hold</v>
      </c>
      <c r="C2782" s="66" t="str">
        <f t="shared" si="44"/>
        <v>on hold</v>
      </c>
      <c r="D2782" s="67" t="str">
        <f ca="1">IF(C2782="Local Scrap","Closed",IFERROR(IF(A2782="kgb","Closed",IF(MID(C2782,5,1)="Q","Closed",LOOKUP(TODAY()-W2782, {0,31,91,181,366}, {"0-30天","31-90天","91-180天","181-365天","365天以上"}))), LOOKUP(TODAY()-Z2782, {0,31,91,181,366}, {"0-30天","31-90天","91-180天","181-365天","365天以上"})))</f>
        <v>31-90天</v>
      </c>
      <c r="E2782" s="67" t="str" cm="1">
        <f t="array" ref="E2782">IF(A2782&lt;&gt;"kbb", "", IF(IFERROR(VALUE(V2782), 0)=MAX(INDEX(($A$2:$A$4929="kbb")*($L$2:$L$4929=L2782)*IFERROR(VALUE($V$2:$V$4929), 0), 0)), "最新", "歷史重複"))</f>
        <v/>
      </c>
      <c r="F2782" t="s">
        <v>12212</v>
      </c>
      <c r="G2782" t="s">
        <v>29</v>
      </c>
      <c r="H2782" t="s">
        <v>30</v>
      </c>
      <c r="I2782" t="s">
        <v>11688</v>
      </c>
      <c r="J2782" t="s">
        <v>12213</v>
      </c>
      <c r="K2782" t="s">
        <v>12214</v>
      </c>
      <c r="L2782" t="s">
        <v>12046</v>
      </c>
      <c r="M2782" t="s">
        <v>981</v>
      </c>
      <c r="N2782" t="s">
        <v>556</v>
      </c>
      <c r="O2782" t="s">
        <v>37</v>
      </c>
      <c r="P2782" t="s">
        <v>12046</v>
      </c>
      <c r="Q2782" t="s">
        <v>2309</v>
      </c>
      <c r="R2782" t="s">
        <v>1881</v>
      </c>
      <c r="S2782" t="s">
        <v>12216</v>
      </c>
      <c r="T2782" t="s">
        <v>37</v>
      </c>
      <c r="U2782" t="s">
        <v>37</v>
      </c>
      <c r="V2782" t="s">
        <v>37</v>
      </c>
      <c r="W2782" t="s">
        <v>37</v>
      </c>
      <c r="X2782" t="s">
        <v>37</v>
      </c>
      <c r="Y2782" t="s">
        <v>37</v>
      </c>
      <c r="Z2782" t="s">
        <v>12221</v>
      </c>
      <c r="AA2782" t="s">
        <v>44</v>
      </c>
      <c r="AB2782" t="s">
        <v>44</v>
      </c>
      <c r="AC2782" t="s">
        <v>45</v>
      </c>
      <c r="AD2782" t="s">
        <v>190</v>
      </c>
      <c r="AE2782" t="s">
        <v>37</v>
      </c>
      <c r="AF2782" t="s">
        <v>37</v>
      </c>
      <c r="AG2782" t="s">
        <v>37</v>
      </c>
      <c r="AH2782" t="s">
        <v>37</v>
      </c>
      <c r="AI2782" t="s">
        <v>37</v>
      </c>
    </row>
    <row r="2783" spans="1:35" ht="16.850000000000001" customHeight="1">
      <c r="A2783" s="65" t="str">
        <f>IF(L2783="","",IF(COUNTIF(Wip!K:K,L2783)=0,IF(W2783="","KGB","KBB"),IF(AND(_xlfn.IFNA(VLOOKUP(L2783,Wip!K:M,3,0),"")="Y",Q2783="MTCAPPLYCONF"),"On Hold",IF(W2783="","KGB","KBB"))))</f>
        <v>KGB</v>
      </c>
      <c r="B2783" s="65" t="str">
        <f>IF(A2783="on hold", "on hold",
 IF(A2783="KGB", "Standard Shipment",
  IF(IFERROR(IFERROR(VLOOKUP(L2783, List!D:J, 7, 0), VLOOKUP(L2783&amp;"", List!D:J, 7, 0)), 0)=0,
   IF(IFERROR(IFERROR(VLOOKUP(L2783, 'CND List'!$A:$C, 3, 0), VLOOKUP(L2783&amp;"", 'CND List'!$A:$C, 3, 0)), 0)=0,
    IF(A2783="KBB", "-", ""),
    IFERROR(VLOOKUP(L2783, 'CND List'!$A:$C, 3, 0), VLOOKUP(L2783&amp;"", 'CND List'!$A:$C, 3, 0))
   ),
   IFERROR(VLOOKUP(L2783, List!D:J, 7, 0), VLOOKUP(L2783&amp;"", List!D:J, 7, 0))
  )
 )
)</f>
        <v>Standard Shipment</v>
      </c>
      <c r="C2783" s="66" t="str">
        <f t="shared" si="44"/>
        <v>Standard Shipment</v>
      </c>
      <c r="D2783" s="67" t="str">
        <f ca="1">IF(C2783="Local Scrap","Closed",IFERROR(IF(A2783="kgb","Closed",IF(MID(C2783,5,1)="Q","Closed",LOOKUP(TODAY()-W2783, {0,31,91,181,366}, {"0-30天","31-90天","91-180天","181-365天","365天以上"}))), LOOKUP(TODAY()-Z2783, {0,31,91,181,366}, {"0-30天","31-90天","91-180天","181-365天","365天以上"})))</f>
        <v>Closed</v>
      </c>
      <c r="E2783" s="67" t="str" cm="1">
        <f t="array" ref="E2783">IF(A2783&lt;&gt;"kbb", "", IF(IFERROR(VALUE(V2783), 0)=MAX(INDEX(($A$2:$A$4929="kbb")*($L$2:$L$4929=L2783)*IFERROR(VALUE($V$2:$V$4929), 0), 0)), "最新", "歷史重複"))</f>
        <v/>
      </c>
      <c r="F2783" t="s">
        <v>12212</v>
      </c>
      <c r="G2783" t="s">
        <v>29</v>
      </c>
      <c r="H2783" t="s">
        <v>30</v>
      </c>
      <c r="I2783" t="s">
        <v>11688</v>
      </c>
      <c r="J2783" t="s">
        <v>12213</v>
      </c>
      <c r="K2783" t="s">
        <v>12214</v>
      </c>
      <c r="L2783" t="s">
        <v>12222</v>
      </c>
      <c r="M2783" t="s">
        <v>555</v>
      </c>
      <c r="N2783" t="s">
        <v>556</v>
      </c>
      <c r="O2783" t="s">
        <v>12080</v>
      </c>
      <c r="P2783" t="s">
        <v>12079</v>
      </c>
      <c r="Q2783" t="s">
        <v>38</v>
      </c>
      <c r="R2783" t="s">
        <v>1881</v>
      </c>
      <c r="S2783" t="s">
        <v>12216</v>
      </c>
      <c r="T2783" t="s">
        <v>12223</v>
      </c>
      <c r="U2783" t="s">
        <v>12209</v>
      </c>
      <c r="V2783" t="s">
        <v>12209</v>
      </c>
      <c r="W2783" t="s">
        <v>37</v>
      </c>
      <c r="X2783" t="s">
        <v>37</v>
      </c>
      <c r="Y2783" t="s">
        <v>37</v>
      </c>
      <c r="Z2783" t="s">
        <v>12224</v>
      </c>
      <c r="AA2783" t="s">
        <v>44</v>
      </c>
      <c r="AB2783" t="s">
        <v>44</v>
      </c>
      <c r="AC2783" t="s">
        <v>45</v>
      </c>
      <c r="AD2783" t="s">
        <v>190</v>
      </c>
      <c r="AE2783" t="s">
        <v>12211</v>
      </c>
      <c r="AF2783" t="s">
        <v>48</v>
      </c>
      <c r="AG2783">
        <v>622543</v>
      </c>
      <c r="AH2783">
        <v>6</v>
      </c>
      <c r="AI2783">
        <v>0.7</v>
      </c>
    </row>
    <row r="2784" spans="1:35" ht="16.850000000000001" customHeight="1">
      <c r="A2784" s="65" t="str">
        <f>IF(L2784="","",IF(COUNTIF(Wip!K:K,L2784)=0,IF(W2784="","KGB","KBB"),IF(AND(_xlfn.IFNA(VLOOKUP(L2784,Wip!K:M,3,0),"")="Y",Q2784="MTCAPPLYCONF"),"On Hold",IF(W2784="","KGB","KBB"))))</f>
        <v>KGB</v>
      </c>
      <c r="B2784" s="65" t="str">
        <f>IF(A2784="on hold", "on hold",
 IF(A2784="KGB", "Standard Shipment",
  IF(IFERROR(IFERROR(VLOOKUP(L2784, List!D:J, 7, 0), VLOOKUP(L2784&amp;"", List!D:J, 7, 0)), 0)=0,
   IF(IFERROR(IFERROR(VLOOKUP(L2784, 'CND List'!$A:$C, 3, 0), VLOOKUP(L2784&amp;"", 'CND List'!$A:$C, 3, 0)), 0)=0,
    IF(A2784="KBB", "-", ""),
    IFERROR(VLOOKUP(L2784, 'CND List'!$A:$C, 3, 0), VLOOKUP(L2784&amp;"", 'CND List'!$A:$C, 3, 0))
   ),
   IFERROR(VLOOKUP(L2784, List!D:J, 7, 0), VLOOKUP(L2784&amp;"", List!D:J, 7, 0))
  )
 )
)</f>
        <v>Standard Shipment</v>
      </c>
      <c r="C2784" s="66" t="str">
        <f t="shared" si="44"/>
        <v>Standard Shipment</v>
      </c>
      <c r="D2784" s="67" t="str">
        <f ca="1">IF(C2784="Local Scrap","Closed",IFERROR(IF(A2784="kgb","Closed",IF(MID(C2784,5,1)="Q","Closed",LOOKUP(TODAY()-W2784, {0,31,91,181,366}, {"0-30天","31-90天","91-180天","181-365天","365天以上"}))), LOOKUP(TODAY()-Z2784, {0,31,91,181,366}, {"0-30天","31-90天","91-180天","181-365天","365天以上"})))</f>
        <v>Closed</v>
      </c>
      <c r="E2784" s="67" t="str" cm="1">
        <f t="array" ref="E2784">IF(A2784&lt;&gt;"kbb", "", IF(IFERROR(VALUE(V2784), 0)=MAX(INDEX(($A$2:$A$4929="kbb")*($L$2:$L$4929=L2784)*IFERROR(VALUE($V$2:$V$4929), 0), 0)), "最新", "歷史重複"))</f>
        <v/>
      </c>
      <c r="F2784" t="s">
        <v>12225</v>
      </c>
      <c r="G2784" t="s">
        <v>29</v>
      </c>
      <c r="H2784" t="s">
        <v>30</v>
      </c>
      <c r="I2784" t="s">
        <v>11688</v>
      </c>
      <c r="J2784" t="s">
        <v>12226</v>
      </c>
      <c r="K2784" t="s">
        <v>12227</v>
      </c>
      <c r="L2784" t="s">
        <v>12228</v>
      </c>
      <c r="M2784" t="s">
        <v>555</v>
      </c>
      <c r="N2784" t="s">
        <v>556</v>
      </c>
      <c r="O2784" t="s">
        <v>12080</v>
      </c>
      <c r="P2784" t="s">
        <v>12229</v>
      </c>
      <c r="Q2784" t="s">
        <v>38</v>
      </c>
      <c r="R2784" t="s">
        <v>1881</v>
      </c>
      <c r="S2784" t="s">
        <v>12230</v>
      </c>
      <c r="T2784" t="s">
        <v>12231</v>
      </c>
      <c r="U2784" t="s">
        <v>12232</v>
      </c>
      <c r="V2784" t="s">
        <v>12232</v>
      </c>
      <c r="W2784" t="s">
        <v>37</v>
      </c>
      <c r="X2784" t="s">
        <v>37</v>
      </c>
      <c r="Y2784" t="s">
        <v>37</v>
      </c>
      <c r="Z2784" t="s">
        <v>12233</v>
      </c>
      <c r="AA2784" t="s">
        <v>44</v>
      </c>
      <c r="AB2784" t="s">
        <v>44</v>
      </c>
      <c r="AC2784" t="s">
        <v>45</v>
      </c>
      <c r="AD2784" t="s">
        <v>190</v>
      </c>
      <c r="AE2784" t="s">
        <v>12234</v>
      </c>
      <c r="AF2784" t="s">
        <v>48</v>
      </c>
      <c r="AG2784">
        <v>622553</v>
      </c>
      <c r="AH2784">
        <v>3.4</v>
      </c>
      <c r="AI2784">
        <v>3.4</v>
      </c>
    </row>
    <row r="2785" spans="1:35" ht="16.850000000000001" customHeight="1">
      <c r="A2785" s="65" t="str">
        <f>IF(L2785="","",IF(COUNTIF(Wip!K:K,L2785)=0,IF(W2785="","KGB","KBB"),IF(AND(_xlfn.IFNA(VLOOKUP(L2785,Wip!K:M,3,0),"")="Y",Q2785="MTCAPPLYCONF"),"On Hold",IF(W2785="","KGB","KBB"))))</f>
        <v>On Hold</v>
      </c>
      <c r="B2785" s="65" t="str">
        <f>IF(A2785="on hold", "on hold",
 IF(A2785="KGB", "Standard Shipment",
  IF(IFERROR(IFERROR(VLOOKUP(L2785, List!D:J, 7, 0), VLOOKUP(L2785&amp;"", List!D:J, 7, 0)), 0)=0,
   IF(IFERROR(IFERROR(VLOOKUP(L2785, 'CND List'!$A:$C, 3, 0), VLOOKUP(L2785&amp;"", 'CND List'!$A:$C, 3, 0)), 0)=0,
    IF(A2785="KBB", "-", ""),
    IFERROR(VLOOKUP(L2785, 'CND List'!$A:$C, 3, 0), VLOOKUP(L2785&amp;"", 'CND List'!$A:$C, 3, 0))
   ),
   IFERROR(VLOOKUP(L2785, List!D:J, 7, 0), VLOOKUP(L2785&amp;"", List!D:J, 7, 0))
  )
 )
)</f>
        <v>on hold</v>
      </c>
      <c r="C2785" s="66" t="str">
        <f t="shared" si="44"/>
        <v>on hold</v>
      </c>
      <c r="D2785" s="67" t="str">
        <f ca="1">IF(C2785="Local Scrap","Closed",IFERROR(IF(A2785="kgb","Closed",IF(MID(C2785,5,1)="Q","Closed",LOOKUP(TODAY()-W2785, {0,31,91,181,366}, {"0-30天","31-90天","91-180天","181-365天","365天以上"}))), LOOKUP(TODAY()-Z2785, {0,31,91,181,366}, {"0-30天","31-90天","91-180天","181-365天","365天以上"})))</f>
        <v>31-90天</v>
      </c>
      <c r="E2785" s="67" t="str" cm="1">
        <f t="array" ref="E2785">IF(A2785&lt;&gt;"kbb", "", IF(IFERROR(VALUE(V2785), 0)=MAX(INDEX(($A$2:$A$4929="kbb")*($L$2:$L$4929=L2785)*IFERROR(VALUE($V$2:$V$4929), 0), 0)), "最新", "歷史重複"))</f>
        <v/>
      </c>
      <c r="F2785" t="s">
        <v>12235</v>
      </c>
      <c r="G2785" t="s">
        <v>29</v>
      </c>
      <c r="H2785" t="s">
        <v>30</v>
      </c>
      <c r="I2785" t="s">
        <v>11688</v>
      </c>
      <c r="J2785" t="s">
        <v>12236</v>
      </c>
      <c r="K2785" t="s">
        <v>12237</v>
      </c>
      <c r="L2785" t="s">
        <v>12152</v>
      </c>
      <c r="M2785" t="s">
        <v>555</v>
      </c>
      <c r="N2785" t="s">
        <v>556</v>
      </c>
      <c r="O2785" t="s">
        <v>12080</v>
      </c>
      <c r="P2785" t="s">
        <v>12152</v>
      </c>
      <c r="Q2785" t="s">
        <v>2309</v>
      </c>
      <c r="R2785" t="s">
        <v>1881</v>
      </c>
      <c r="S2785" t="s">
        <v>12238</v>
      </c>
      <c r="T2785" t="s">
        <v>37</v>
      </c>
      <c r="U2785" t="s">
        <v>37</v>
      </c>
      <c r="V2785" t="s">
        <v>37</v>
      </c>
      <c r="W2785" t="s">
        <v>37</v>
      </c>
      <c r="X2785" t="s">
        <v>37</v>
      </c>
      <c r="Y2785" t="s">
        <v>37</v>
      </c>
      <c r="Z2785" t="s">
        <v>12239</v>
      </c>
      <c r="AA2785" t="s">
        <v>44</v>
      </c>
      <c r="AB2785" t="s">
        <v>44</v>
      </c>
      <c r="AC2785" t="s">
        <v>45</v>
      </c>
      <c r="AD2785" t="s">
        <v>190</v>
      </c>
      <c r="AE2785" t="s">
        <v>37</v>
      </c>
      <c r="AF2785" t="s">
        <v>37</v>
      </c>
      <c r="AG2785" t="s">
        <v>37</v>
      </c>
      <c r="AH2785" t="s">
        <v>37</v>
      </c>
      <c r="AI2785" t="s">
        <v>37</v>
      </c>
    </row>
    <row r="2786" spans="1:35" ht="16.850000000000001" customHeight="1">
      <c r="A2786" s="65" t="str">
        <f>IF(L2786="","",IF(COUNTIF(Wip!K:K,L2786)=0,IF(W2786="","KGB","KBB"),IF(AND(_xlfn.IFNA(VLOOKUP(L2786,Wip!K:M,3,0),"")="Y",Q2786="MTCAPPLYCONF"),"On Hold",IF(W2786="","KGB","KBB"))))</f>
        <v>On Hold</v>
      </c>
      <c r="B2786" s="65" t="str">
        <f>IF(A2786="on hold", "on hold",
 IF(A2786="KGB", "Standard Shipment",
  IF(IFERROR(IFERROR(VLOOKUP(L2786, List!D:J, 7, 0), VLOOKUP(L2786&amp;"", List!D:J, 7, 0)), 0)=0,
   IF(IFERROR(IFERROR(VLOOKUP(L2786, 'CND List'!$A:$C, 3, 0), VLOOKUP(L2786&amp;"", 'CND List'!$A:$C, 3, 0)), 0)=0,
    IF(A2786="KBB", "-", ""),
    IFERROR(VLOOKUP(L2786, 'CND List'!$A:$C, 3, 0), VLOOKUP(L2786&amp;"", 'CND List'!$A:$C, 3, 0))
   ),
   IFERROR(VLOOKUP(L2786, List!D:J, 7, 0), VLOOKUP(L2786&amp;"", List!D:J, 7, 0))
  )
 )
)</f>
        <v>on hold</v>
      </c>
      <c r="C2786" s="66" t="str">
        <f t="shared" si="44"/>
        <v>on hold</v>
      </c>
      <c r="D2786" s="67" t="str">
        <f ca="1">IF(C2786="Local Scrap","Closed",IFERROR(IF(A2786="kgb","Closed",IF(MID(C2786,5,1)="Q","Closed",LOOKUP(TODAY()-W2786, {0,31,91,181,366}, {"0-30天","31-90天","91-180天","181-365天","365天以上"}))), LOOKUP(TODAY()-Z2786, {0,31,91,181,366}, {"0-30天","31-90天","91-180天","181-365天","365天以上"})))</f>
        <v>0-30天</v>
      </c>
      <c r="E2786" s="67" t="str" cm="1">
        <f t="array" ref="E2786">IF(A2786&lt;&gt;"kbb", "", IF(IFERROR(VALUE(V2786), 0)=MAX(INDEX(($A$2:$A$4929="kbb")*($L$2:$L$4929=L2786)*IFERROR(VALUE($V$2:$V$4929), 0), 0)), "最新", "歷史重複"))</f>
        <v/>
      </c>
      <c r="F2786" t="s">
        <v>12240</v>
      </c>
      <c r="G2786" t="s">
        <v>29</v>
      </c>
      <c r="H2786" t="s">
        <v>30</v>
      </c>
      <c r="I2786" t="s">
        <v>11688</v>
      </c>
      <c r="J2786" t="s">
        <v>12241</v>
      </c>
      <c r="K2786" t="s">
        <v>12242</v>
      </c>
      <c r="L2786" t="s">
        <v>11865</v>
      </c>
      <c r="M2786" t="s">
        <v>981</v>
      </c>
      <c r="N2786" t="s">
        <v>556</v>
      </c>
      <c r="O2786" t="s">
        <v>37</v>
      </c>
      <c r="P2786" t="s">
        <v>11865</v>
      </c>
      <c r="Q2786" t="s">
        <v>2309</v>
      </c>
      <c r="R2786" t="s">
        <v>1881</v>
      </c>
      <c r="S2786" t="s">
        <v>12243</v>
      </c>
      <c r="T2786" t="s">
        <v>37</v>
      </c>
      <c r="U2786" t="s">
        <v>37</v>
      </c>
      <c r="V2786" t="s">
        <v>37</v>
      </c>
      <c r="W2786" t="s">
        <v>37</v>
      </c>
      <c r="X2786" t="s">
        <v>37</v>
      </c>
      <c r="Y2786" t="s">
        <v>37</v>
      </c>
      <c r="Z2786" t="s">
        <v>12244</v>
      </c>
      <c r="AA2786" t="s">
        <v>44</v>
      </c>
      <c r="AB2786" t="s">
        <v>44</v>
      </c>
      <c r="AC2786" t="s">
        <v>45</v>
      </c>
      <c r="AD2786" t="s">
        <v>190</v>
      </c>
      <c r="AE2786" t="s">
        <v>37</v>
      </c>
      <c r="AF2786" t="s">
        <v>37</v>
      </c>
      <c r="AG2786" t="s">
        <v>37</v>
      </c>
      <c r="AH2786" t="s">
        <v>37</v>
      </c>
      <c r="AI2786" t="s">
        <v>37</v>
      </c>
    </row>
    <row r="2787" spans="1:35" ht="16.850000000000001" customHeight="1">
      <c r="A2787" s="65" t="str">
        <f>IF(L2787="","",IF(COUNTIF(Wip!K:K,L2787)=0,IF(W2787="","KGB","KBB"),IF(AND(_xlfn.IFNA(VLOOKUP(L2787,Wip!K:M,3,0),"")="Y",Q2787="MTCAPPLYCONF"),"On Hold",IF(W2787="","KGB","KBB"))))</f>
        <v>KGB</v>
      </c>
      <c r="B2787" s="65" t="str">
        <f>IF(A2787="on hold", "on hold",
 IF(A2787="KGB", "Standard Shipment",
  IF(IFERROR(IFERROR(VLOOKUP(L2787, List!D:J, 7, 0), VLOOKUP(L2787&amp;"", List!D:J, 7, 0)), 0)=0,
   IF(IFERROR(IFERROR(VLOOKUP(L2787, 'CND List'!$A:$C, 3, 0), VLOOKUP(L2787&amp;"", 'CND List'!$A:$C, 3, 0)), 0)=0,
    IF(A2787="KBB", "-", ""),
    IFERROR(VLOOKUP(L2787, 'CND List'!$A:$C, 3, 0), VLOOKUP(L2787&amp;"", 'CND List'!$A:$C, 3, 0))
   ),
   IFERROR(VLOOKUP(L2787, List!D:J, 7, 0), VLOOKUP(L2787&amp;"", List!D:J, 7, 0))
  )
 )
)</f>
        <v>Standard Shipment</v>
      </c>
      <c r="C2787" s="66" t="str">
        <f t="shared" si="44"/>
        <v>Standard Shipment</v>
      </c>
      <c r="D2787" s="67" t="str">
        <f ca="1">IF(C2787="Local Scrap","Closed",IFERROR(IF(A2787="kgb","Closed",IF(MID(C2787,5,1)="Q","Closed",LOOKUP(TODAY()-W2787, {0,31,91,181,366}, {"0-30天","31-90天","91-180天","181-365天","365天以上"}))), LOOKUP(TODAY()-Z2787, {0,31,91,181,366}, {"0-30天","31-90天","91-180天","181-365天","365天以上"})))</f>
        <v>Closed</v>
      </c>
      <c r="E2787" s="67" t="str" cm="1">
        <f t="array" ref="E2787">IF(A2787&lt;&gt;"kbb", "", IF(IFERROR(VALUE(V2787), 0)=MAX(INDEX(($A$2:$A$4929="kbb")*($L$2:$L$4929=L2787)*IFERROR(VALUE($V$2:$V$4929), 0), 0)), "最新", "歷史重複"))</f>
        <v/>
      </c>
      <c r="F2787" t="s">
        <v>12245</v>
      </c>
      <c r="G2787" t="s">
        <v>29</v>
      </c>
      <c r="H2787" t="s">
        <v>30</v>
      </c>
      <c r="I2787" t="s">
        <v>12246</v>
      </c>
      <c r="J2787" t="s">
        <v>12247</v>
      </c>
      <c r="K2787" t="s">
        <v>12248</v>
      </c>
      <c r="L2787" t="s">
        <v>12249</v>
      </c>
      <c r="M2787" t="s">
        <v>981</v>
      </c>
      <c r="N2787" t="s">
        <v>556</v>
      </c>
      <c r="O2787" t="s">
        <v>37</v>
      </c>
      <c r="P2787" t="s">
        <v>12249</v>
      </c>
      <c r="Q2787" t="s">
        <v>38</v>
      </c>
      <c r="R2787" t="s">
        <v>53</v>
      </c>
      <c r="S2787" t="s">
        <v>12250</v>
      </c>
      <c r="T2787" t="s">
        <v>12251</v>
      </c>
      <c r="U2787" t="s">
        <v>12252</v>
      </c>
      <c r="V2787" t="s">
        <v>12252</v>
      </c>
      <c r="W2787" t="s">
        <v>37</v>
      </c>
      <c r="X2787" t="s">
        <v>37</v>
      </c>
      <c r="Y2787" t="s">
        <v>37</v>
      </c>
      <c r="Z2787" t="s">
        <v>12253</v>
      </c>
      <c r="AA2787" t="s">
        <v>44</v>
      </c>
      <c r="AB2787" t="s">
        <v>44</v>
      </c>
      <c r="AC2787" t="s">
        <v>45</v>
      </c>
      <c r="AD2787" t="s">
        <v>190</v>
      </c>
      <c r="AE2787" t="s">
        <v>12254</v>
      </c>
      <c r="AF2787" t="s">
        <v>48</v>
      </c>
      <c r="AG2787">
        <v>618307</v>
      </c>
      <c r="AH2787">
        <v>1</v>
      </c>
      <c r="AI2787">
        <v>1</v>
      </c>
    </row>
    <row r="2788" spans="1:35" ht="16.850000000000001" customHeight="1">
      <c r="A2788" s="65" t="str">
        <f>IF(L2788="","",IF(COUNTIF(Wip!K:K,L2788)=0,IF(W2788="","KGB","KBB"),IF(AND(_xlfn.IFNA(VLOOKUP(L2788,Wip!K:M,3,0),"")="Y",Q2788="MTCAPPLYCONF"),"On Hold",IF(W2788="","KGB","KBB"))))</f>
        <v>KGB</v>
      </c>
      <c r="B2788" s="65" t="str">
        <f>IF(A2788="on hold", "on hold",
 IF(A2788="KGB", "Standard Shipment",
  IF(IFERROR(IFERROR(VLOOKUP(L2788, List!D:J, 7, 0), VLOOKUP(L2788&amp;"", List!D:J, 7, 0)), 0)=0,
   IF(IFERROR(IFERROR(VLOOKUP(L2788, 'CND List'!$A:$C, 3, 0), VLOOKUP(L2788&amp;"", 'CND List'!$A:$C, 3, 0)), 0)=0,
    IF(A2788="KBB", "-", ""),
    IFERROR(VLOOKUP(L2788, 'CND List'!$A:$C, 3, 0), VLOOKUP(L2788&amp;"", 'CND List'!$A:$C, 3, 0))
   ),
   IFERROR(VLOOKUP(L2788, List!D:J, 7, 0), VLOOKUP(L2788&amp;"", List!D:J, 7, 0))
  )
 )
)</f>
        <v>Standard Shipment</v>
      </c>
      <c r="C2788" s="66" t="str">
        <f t="shared" si="44"/>
        <v>Standard Shipment</v>
      </c>
      <c r="D2788" s="67" t="str">
        <f ca="1">IF(C2788="Local Scrap","Closed",IFERROR(IF(A2788="kgb","Closed",IF(MID(C2788,5,1)="Q","Closed",LOOKUP(TODAY()-W2788, {0,31,91,181,366}, {"0-30天","31-90天","91-180天","181-365天","365天以上"}))), LOOKUP(TODAY()-Z2788, {0,31,91,181,366}, {"0-30天","31-90天","91-180天","181-365天","365天以上"})))</f>
        <v>Closed</v>
      </c>
      <c r="E2788" s="67" t="str" cm="1">
        <f t="array" ref="E2788">IF(A2788&lt;&gt;"kbb", "", IF(IFERROR(VALUE(V2788), 0)=MAX(INDEX(($A$2:$A$4929="kbb")*($L$2:$L$4929=L2788)*IFERROR(VALUE($V$2:$V$4929), 0), 0)), "最新", "歷史重複"))</f>
        <v/>
      </c>
      <c r="F2788" t="s">
        <v>12245</v>
      </c>
      <c r="G2788" t="s">
        <v>29</v>
      </c>
      <c r="H2788" t="s">
        <v>30</v>
      </c>
      <c r="I2788" t="s">
        <v>12246</v>
      </c>
      <c r="J2788" t="s">
        <v>12247</v>
      </c>
      <c r="K2788" t="s">
        <v>12248</v>
      </c>
      <c r="L2788" t="s">
        <v>12255</v>
      </c>
      <c r="M2788" t="s">
        <v>981</v>
      </c>
      <c r="N2788" t="s">
        <v>556</v>
      </c>
      <c r="O2788" t="s">
        <v>37</v>
      </c>
      <c r="P2788" t="s">
        <v>12255</v>
      </c>
      <c r="Q2788" t="s">
        <v>38</v>
      </c>
      <c r="R2788" t="s">
        <v>53</v>
      </c>
      <c r="S2788" t="s">
        <v>12250</v>
      </c>
      <c r="T2788" t="s">
        <v>12256</v>
      </c>
      <c r="U2788" t="s">
        <v>12252</v>
      </c>
      <c r="V2788" t="s">
        <v>12252</v>
      </c>
      <c r="W2788" t="s">
        <v>37</v>
      </c>
      <c r="X2788" t="s">
        <v>37</v>
      </c>
      <c r="Y2788" t="s">
        <v>37</v>
      </c>
      <c r="Z2788" t="s">
        <v>12257</v>
      </c>
      <c r="AA2788" t="s">
        <v>44</v>
      </c>
      <c r="AB2788" t="s">
        <v>44</v>
      </c>
      <c r="AC2788" t="s">
        <v>45</v>
      </c>
      <c r="AD2788" t="s">
        <v>190</v>
      </c>
      <c r="AE2788" t="s">
        <v>12254</v>
      </c>
      <c r="AF2788" t="s">
        <v>48</v>
      </c>
      <c r="AG2788">
        <v>618307</v>
      </c>
      <c r="AH2788">
        <v>1</v>
      </c>
      <c r="AI2788">
        <v>1</v>
      </c>
    </row>
    <row r="2789" spans="1:35" ht="16.850000000000001" customHeight="1">
      <c r="A2789" s="65" t="str">
        <f>IF(L2789="","",IF(COUNTIF(Wip!K:K,L2789)=0,IF(W2789="","KGB","KBB"),IF(AND(_xlfn.IFNA(VLOOKUP(L2789,Wip!K:M,3,0),"")="Y",Q2789="MTCAPPLYCONF"),"On Hold",IF(W2789="","KGB","KBB"))))</f>
        <v>KGB</v>
      </c>
      <c r="B2789" s="65" t="str">
        <f>IF(A2789="on hold", "on hold",
 IF(A2789="KGB", "Standard Shipment",
  IF(IFERROR(IFERROR(VLOOKUP(L2789, List!D:J, 7, 0), VLOOKUP(L2789&amp;"", List!D:J, 7, 0)), 0)=0,
   IF(IFERROR(IFERROR(VLOOKUP(L2789, 'CND List'!$A:$C, 3, 0), VLOOKUP(L2789&amp;"", 'CND List'!$A:$C, 3, 0)), 0)=0,
    IF(A2789="KBB", "-", ""),
    IFERROR(VLOOKUP(L2789, 'CND List'!$A:$C, 3, 0), VLOOKUP(L2789&amp;"", 'CND List'!$A:$C, 3, 0))
   ),
   IFERROR(VLOOKUP(L2789, List!D:J, 7, 0), VLOOKUP(L2789&amp;"", List!D:J, 7, 0))
  )
 )
)</f>
        <v>Standard Shipment</v>
      </c>
      <c r="C2789" s="66" t="str">
        <f t="shared" si="44"/>
        <v>Standard Shipment</v>
      </c>
      <c r="D2789" s="67" t="str">
        <f ca="1">IF(C2789="Local Scrap","Closed",IFERROR(IF(A2789="kgb","Closed",IF(MID(C2789,5,1)="Q","Closed",LOOKUP(TODAY()-W2789, {0,31,91,181,366}, {"0-30天","31-90天","91-180天","181-365天","365天以上"}))), LOOKUP(TODAY()-Z2789, {0,31,91,181,366}, {"0-30天","31-90天","91-180天","181-365天","365天以上"})))</f>
        <v>Closed</v>
      </c>
      <c r="E2789" s="67" t="str" cm="1">
        <f t="array" ref="E2789">IF(A2789&lt;&gt;"kbb", "", IF(IFERROR(VALUE(V2789), 0)=MAX(INDEX(($A$2:$A$4929="kbb")*($L$2:$L$4929=L2789)*IFERROR(VALUE($V$2:$V$4929), 0), 0)), "最新", "歷史重複"))</f>
        <v/>
      </c>
      <c r="F2789" t="s">
        <v>12245</v>
      </c>
      <c r="G2789" t="s">
        <v>29</v>
      </c>
      <c r="H2789" t="s">
        <v>30</v>
      </c>
      <c r="I2789" t="s">
        <v>12246</v>
      </c>
      <c r="J2789" t="s">
        <v>12247</v>
      </c>
      <c r="K2789" t="s">
        <v>12248</v>
      </c>
      <c r="L2789" t="s">
        <v>12258</v>
      </c>
      <c r="M2789" t="s">
        <v>4046</v>
      </c>
      <c r="N2789" t="s">
        <v>556</v>
      </c>
      <c r="O2789" t="s">
        <v>37</v>
      </c>
      <c r="P2789" t="s">
        <v>12258</v>
      </c>
      <c r="Q2789" t="s">
        <v>38</v>
      </c>
      <c r="R2789" t="s">
        <v>53</v>
      </c>
      <c r="S2789" t="s">
        <v>12250</v>
      </c>
      <c r="T2789" t="s">
        <v>12259</v>
      </c>
      <c r="U2789" t="s">
        <v>12252</v>
      </c>
      <c r="V2789" t="s">
        <v>12252</v>
      </c>
      <c r="W2789" t="s">
        <v>37</v>
      </c>
      <c r="X2789" t="s">
        <v>37</v>
      </c>
      <c r="Y2789" t="s">
        <v>37</v>
      </c>
      <c r="Z2789" t="s">
        <v>12260</v>
      </c>
      <c r="AA2789" t="s">
        <v>44</v>
      </c>
      <c r="AB2789" t="s">
        <v>44</v>
      </c>
      <c r="AC2789" t="s">
        <v>45</v>
      </c>
      <c r="AD2789" t="s">
        <v>190</v>
      </c>
      <c r="AE2789" t="s">
        <v>12254</v>
      </c>
      <c r="AF2789" t="s">
        <v>48</v>
      </c>
      <c r="AG2789">
        <v>618307</v>
      </c>
      <c r="AH2789">
        <v>1</v>
      </c>
      <c r="AI2789">
        <v>1</v>
      </c>
    </row>
    <row r="2790" spans="1:35" ht="16.850000000000001" customHeight="1">
      <c r="A2790" s="65" t="str">
        <f>IF(L2790="","",IF(COUNTIF(Wip!K:K,L2790)=0,IF(W2790="","KGB","KBB"),IF(AND(_xlfn.IFNA(VLOOKUP(L2790,Wip!K:M,3,0),"")="Y",Q2790="MTCAPPLYCONF"),"On Hold",IF(W2790="","KGB","KBB"))))</f>
        <v>KGB</v>
      </c>
      <c r="B2790" s="65" t="str">
        <f>IF(A2790="on hold", "on hold",
 IF(A2790="KGB", "Standard Shipment",
  IF(IFERROR(IFERROR(VLOOKUP(L2790, List!D:J, 7, 0), VLOOKUP(L2790&amp;"", List!D:J, 7, 0)), 0)=0,
   IF(IFERROR(IFERROR(VLOOKUP(L2790, 'CND List'!$A:$C, 3, 0), VLOOKUP(L2790&amp;"", 'CND List'!$A:$C, 3, 0)), 0)=0,
    IF(A2790="KBB", "-", ""),
    IFERROR(VLOOKUP(L2790, 'CND List'!$A:$C, 3, 0), VLOOKUP(L2790&amp;"", 'CND List'!$A:$C, 3, 0))
   ),
   IFERROR(VLOOKUP(L2790, List!D:J, 7, 0), VLOOKUP(L2790&amp;"", List!D:J, 7, 0))
  )
 )
)</f>
        <v>Standard Shipment</v>
      </c>
      <c r="C2790" s="66" t="str">
        <f t="shared" si="44"/>
        <v>Standard Shipment</v>
      </c>
      <c r="D2790" s="67" t="str">
        <f ca="1">IF(C2790="Local Scrap","Closed",IFERROR(IF(A2790="kgb","Closed",IF(MID(C2790,5,1)="Q","Closed",LOOKUP(TODAY()-W2790, {0,31,91,181,366}, {"0-30天","31-90天","91-180天","181-365天","365天以上"}))), LOOKUP(TODAY()-Z2790, {0,31,91,181,366}, {"0-30天","31-90天","91-180天","181-365天","365天以上"})))</f>
        <v>Closed</v>
      </c>
      <c r="E2790" s="67" t="str" cm="1">
        <f t="array" ref="E2790">IF(A2790&lt;&gt;"kbb", "", IF(IFERROR(VALUE(V2790), 0)=MAX(INDEX(($A$2:$A$4929="kbb")*($L$2:$L$4929=L2790)*IFERROR(VALUE($V$2:$V$4929), 0), 0)), "最新", "歷史重複"))</f>
        <v/>
      </c>
      <c r="F2790" t="s">
        <v>12245</v>
      </c>
      <c r="G2790" t="s">
        <v>29</v>
      </c>
      <c r="H2790" t="s">
        <v>30</v>
      </c>
      <c r="I2790" t="s">
        <v>12246</v>
      </c>
      <c r="J2790" t="s">
        <v>12247</v>
      </c>
      <c r="K2790" t="s">
        <v>12248</v>
      </c>
      <c r="L2790" t="s">
        <v>12261</v>
      </c>
      <c r="M2790" t="s">
        <v>555</v>
      </c>
      <c r="N2790" t="s">
        <v>556</v>
      </c>
      <c r="O2790" t="s">
        <v>37</v>
      </c>
      <c r="P2790" t="s">
        <v>12261</v>
      </c>
      <c r="Q2790" t="s">
        <v>38</v>
      </c>
      <c r="R2790" t="s">
        <v>53</v>
      </c>
      <c r="S2790" t="s">
        <v>12250</v>
      </c>
      <c r="T2790" t="s">
        <v>12262</v>
      </c>
      <c r="U2790" t="s">
        <v>12252</v>
      </c>
      <c r="V2790" t="s">
        <v>12252</v>
      </c>
      <c r="W2790" t="s">
        <v>37</v>
      </c>
      <c r="X2790" t="s">
        <v>37</v>
      </c>
      <c r="Y2790" t="s">
        <v>37</v>
      </c>
      <c r="Z2790" t="s">
        <v>12263</v>
      </c>
      <c r="AA2790" t="s">
        <v>44</v>
      </c>
      <c r="AB2790" t="s">
        <v>44</v>
      </c>
      <c r="AC2790" t="s">
        <v>45</v>
      </c>
      <c r="AD2790" t="s">
        <v>190</v>
      </c>
      <c r="AE2790" t="s">
        <v>12254</v>
      </c>
      <c r="AF2790" t="s">
        <v>48</v>
      </c>
      <c r="AG2790">
        <v>618307</v>
      </c>
      <c r="AH2790">
        <v>1</v>
      </c>
      <c r="AI2790">
        <v>1</v>
      </c>
    </row>
    <row r="2791" spans="1:35" ht="16.850000000000001" customHeight="1">
      <c r="A2791" s="65" t="str">
        <f>IF(L2791="","",IF(COUNTIF(Wip!K:K,L2791)=0,IF(W2791="","KGB","KBB"),IF(AND(_xlfn.IFNA(VLOOKUP(L2791,Wip!K:M,3,0),"")="Y",Q2791="MTCAPPLYCONF"),"On Hold",IF(W2791="","KGB","KBB"))))</f>
        <v>KGB</v>
      </c>
      <c r="B2791" s="65" t="str">
        <f>IF(A2791="on hold", "on hold",
 IF(A2791="KGB", "Standard Shipment",
  IF(IFERROR(IFERROR(VLOOKUP(L2791, List!D:J, 7, 0), VLOOKUP(L2791&amp;"", List!D:J, 7, 0)), 0)=0,
   IF(IFERROR(IFERROR(VLOOKUP(L2791, 'CND List'!$A:$C, 3, 0), VLOOKUP(L2791&amp;"", 'CND List'!$A:$C, 3, 0)), 0)=0,
    IF(A2791="KBB", "-", ""),
    IFERROR(VLOOKUP(L2791, 'CND List'!$A:$C, 3, 0), VLOOKUP(L2791&amp;"", 'CND List'!$A:$C, 3, 0))
   ),
   IFERROR(VLOOKUP(L2791, List!D:J, 7, 0), VLOOKUP(L2791&amp;"", List!D:J, 7, 0))
  )
 )
)</f>
        <v>Standard Shipment</v>
      </c>
      <c r="C2791" s="66" t="str">
        <f t="shared" si="44"/>
        <v>Standard Shipment</v>
      </c>
      <c r="D2791" s="67" t="str">
        <f ca="1">IF(C2791="Local Scrap","Closed",IFERROR(IF(A2791="kgb","Closed",IF(MID(C2791,5,1)="Q","Closed",LOOKUP(TODAY()-W2791, {0,31,91,181,366}, {"0-30天","31-90天","91-180天","181-365天","365天以上"}))), LOOKUP(TODAY()-Z2791, {0,31,91,181,366}, {"0-30天","31-90天","91-180天","181-365天","365天以上"})))</f>
        <v>Closed</v>
      </c>
      <c r="E2791" s="67" t="str" cm="1">
        <f t="array" ref="E2791">IF(A2791&lt;&gt;"kbb", "", IF(IFERROR(VALUE(V2791), 0)=MAX(INDEX(($A$2:$A$4929="kbb")*($L$2:$L$4929=L2791)*IFERROR(VALUE($V$2:$V$4929), 0), 0)), "最新", "歷史重複"))</f>
        <v/>
      </c>
      <c r="F2791" t="s">
        <v>12245</v>
      </c>
      <c r="G2791" t="s">
        <v>29</v>
      </c>
      <c r="H2791" t="s">
        <v>30</v>
      </c>
      <c r="I2791" t="s">
        <v>12246</v>
      </c>
      <c r="J2791" t="s">
        <v>12247</v>
      </c>
      <c r="K2791" t="s">
        <v>12248</v>
      </c>
      <c r="L2791" t="s">
        <v>12264</v>
      </c>
      <c r="M2791" t="s">
        <v>555</v>
      </c>
      <c r="N2791" t="s">
        <v>556</v>
      </c>
      <c r="O2791" t="s">
        <v>37</v>
      </c>
      <c r="P2791" t="s">
        <v>12264</v>
      </c>
      <c r="Q2791" t="s">
        <v>38</v>
      </c>
      <c r="R2791" t="s">
        <v>53</v>
      </c>
      <c r="S2791" t="s">
        <v>12265</v>
      </c>
      <c r="T2791" t="s">
        <v>12266</v>
      </c>
      <c r="U2791" t="s">
        <v>12267</v>
      </c>
      <c r="V2791" t="s">
        <v>12267</v>
      </c>
      <c r="W2791" t="s">
        <v>37</v>
      </c>
      <c r="X2791" t="s">
        <v>37</v>
      </c>
      <c r="Y2791" t="s">
        <v>37</v>
      </c>
      <c r="Z2791" t="s">
        <v>12268</v>
      </c>
      <c r="AA2791" t="s">
        <v>44</v>
      </c>
      <c r="AB2791" t="s">
        <v>44</v>
      </c>
      <c r="AC2791" t="s">
        <v>45</v>
      </c>
      <c r="AD2791" t="s">
        <v>190</v>
      </c>
      <c r="AE2791" t="s">
        <v>12269</v>
      </c>
      <c r="AF2791" t="s">
        <v>48</v>
      </c>
      <c r="AG2791">
        <v>617486</v>
      </c>
      <c r="AH2791">
        <v>1</v>
      </c>
      <c r="AI2791">
        <v>1</v>
      </c>
    </row>
    <row r="2792" spans="1:35" ht="16.850000000000001" customHeight="1">
      <c r="A2792" s="65" t="str">
        <f>IF(L2792="","",IF(COUNTIF(Wip!K:K,L2792)=0,IF(W2792="","KGB","KBB"),IF(AND(_xlfn.IFNA(VLOOKUP(L2792,Wip!K:M,3,0),"")="Y",Q2792="MTCAPPLYCONF"),"On Hold",IF(W2792="","KGB","KBB"))))</f>
        <v>KGB</v>
      </c>
      <c r="B2792" s="65" t="str">
        <f>IF(A2792="on hold", "on hold",
 IF(A2792="KGB", "Standard Shipment",
  IF(IFERROR(IFERROR(VLOOKUP(L2792, List!D:J, 7, 0), VLOOKUP(L2792&amp;"", List!D:J, 7, 0)), 0)=0,
   IF(IFERROR(IFERROR(VLOOKUP(L2792, 'CND List'!$A:$C, 3, 0), VLOOKUP(L2792&amp;"", 'CND List'!$A:$C, 3, 0)), 0)=0,
    IF(A2792="KBB", "-", ""),
    IFERROR(VLOOKUP(L2792, 'CND List'!$A:$C, 3, 0), VLOOKUP(L2792&amp;"", 'CND List'!$A:$C, 3, 0))
   ),
   IFERROR(VLOOKUP(L2792, List!D:J, 7, 0), VLOOKUP(L2792&amp;"", List!D:J, 7, 0))
  )
 )
)</f>
        <v>Standard Shipment</v>
      </c>
      <c r="C2792" s="66" t="str">
        <f t="shared" si="44"/>
        <v>Standard Shipment</v>
      </c>
      <c r="D2792" s="67" t="str">
        <f ca="1">IF(C2792="Local Scrap","Closed",IFERROR(IF(A2792="kgb","Closed",IF(MID(C2792,5,1)="Q","Closed",LOOKUP(TODAY()-W2792, {0,31,91,181,366}, {"0-30天","31-90天","91-180天","181-365天","365天以上"}))), LOOKUP(TODAY()-Z2792, {0,31,91,181,366}, {"0-30天","31-90天","91-180天","181-365天","365天以上"})))</f>
        <v>Closed</v>
      </c>
      <c r="E2792" s="67" t="str" cm="1">
        <f t="array" ref="E2792">IF(A2792&lt;&gt;"kbb", "", IF(IFERROR(VALUE(V2792), 0)=MAX(INDEX(($A$2:$A$4929="kbb")*($L$2:$L$4929=L2792)*IFERROR(VALUE($V$2:$V$4929), 0), 0)), "最新", "歷史重複"))</f>
        <v/>
      </c>
      <c r="F2792" t="s">
        <v>12245</v>
      </c>
      <c r="G2792" t="s">
        <v>29</v>
      </c>
      <c r="H2792" t="s">
        <v>30</v>
      </c>
      <c r="I2792" t="s">
        <v>12246</v>
      </c>
      <c r="J2792" t="s">
        <v>12247</v>
      </c>
      <c r="K2792" t="s">
        <v>12248</v>
      </c>
      <c r="L2792" t="s">
        <v>12270</v>
      </c>
      <c r="M2792" t="s">
        <v>555</v>
      </c>
      <c r="N2792" t="s">
        <v>556</v>
      </c>
      <c r="O2792" t="s">
        <v>37</v>
      </c>
      <c r="P2792" t="s">
        <v>12270</v>
      </c>
      <c r="Q2792" t="s">
        <v>38</v>
      </c>
      <c r="R2792" t="s">
        <v>53</v>
      </c>
      <c r="S2792" t="s">
        <v>12250</v>
      </c>
      <c r="T2792" t="s">
        <v>12271</v>
      </c>
      <c r="U2792" t="s">
        <v>12252</v>
      </c>
      <c r="V2792" t="s">
        <v>12252</v>
      </c>
      <c r="W2792" t="s">
        <v>37</v>
      </c>
      <c r="X2792" t="s">
        <v>37</v>
      </c>
      <c r="Y2792" t="s">
        <v>37</v>
      </c>
      <c r="Z2792" t="s">
        <v>12272</v>
      </c>
      <c r="AA2792" t="s">
        <v>44</v>
      </c>
      <c r="AB2792" t="s">
        <v>44</v>
      </c>
      <c r="AC2792" t="s">
        <v>45</v>
      </c>
      <c r="AD2792" t="s">
        <v>190</v>
      </c>
      <c r="AE2792" t="s">
        <v>12254</v>
      </c>
      <c r="AF2792" t="s">
        <v>48</v>
      </c>
      <c r="AG2792">
        <v>618307</v>
      </c>
      <c r="AH2792">
        <v>1</v>
      </c>
      <c r="AI2792">
        <v>1</v>
      </c>
    </row>
    <row r="2793" spans="1:35" ht="16.850000000000001" customHeight="1">
      <c r="A2793" s="65" t="str">
        <f>IF(L2793="","",IF(COUNTIF(Wip!K:K,L2793)=0,IF(W2793="","KGB","KBB"),IF(AND(_xlfn.IFNA(VLOOKUP(L2793,Wip!K:M,3,0),"")="Y",Q2793="MTCAPPLYCONF"),"On Hold",IF(W2793="","KGB","KBB"))))</f>
        <v>KGB</v>
      </c>
      <c r="B2793" s="65" t="str">
        <f>IF(A2793="on hold", "on hold",
 IF(A2793="KGB", "Standard Shipment",
  IF(IFERROR(IFERROR(VLOOKUP(L2793, List!D:J, 7, 0), VLOOKUP(L2793&amp;"", List!D:J, 7, 0)), 0)=0,
   IF(IFERROR(IFERROR(VLOOKUP(L2793, 'CND List'!$A:$C, 3, 0), VLOOKUP(L2793&amp;"", 'CND List'!$A:$C, 3, 0)), 0)=0,
    IF(A2793="KBB", "-", ""),
    IFERROR(VLOOKUP(L2793, 'CND List'!$A:$C, 3, 0), VLOOKUP(L2793&amp;"", 'CND List'!$A:$C, 3, 0))
   ),
   IFERROR(VLOOKUP(L2793, List!D:J, 7, 0), VLOOKUP(L2793&amp;"", List!D:J, 7, 0))
  )
 )
)</f>
        <v>Standard Shipment</v>
      </c>
      <c r="C2793" s="66" t="str">
        <f t="shared" si="44"/>
        <v>Standard Shipment</v>
      </c>
      <c r="D2793" s="67" t="str">
        <f ca="1">IF(C2793="Local Scrap","Closed",IFERROR(IF(A2793="kgb","Closed",IF(MID(C2793,5,1)="Q","Closed",LOOKUP(TODAY()-W2793, {0,31,91,181,366}, {"0-30天","31-90天","91-180天","181-365天","365天以上"}))), LOOKUP(TODAY()-Z2793, {0,31,91,181,366}, {"0-30天","31-90天","91-180天","181-365天","365天以上"})))</f>
        <v>Closed</v>
      </c>
      <c r="E2793" s="67" t="str" cm="1">
        <f t="array" ref="E2793">IF(A2793&lt;&gt;"kbb", "", IF(IFERROR(VALUE(V2793), 0)=MAX(INDEX(($A$2:$A$4929="kbb")*($L$2:$L$4929=L2793)*IFERROR(VALUE($V$2:$V$4929), 0), 0)), "最新", "歷史重複"))</f>
        <v/>
      </c>
      <c r="F2793" t="s">
        <v>12245</v>
      </c>
      <c r="G2793" t="s">
        <v>29</v>
      </c>
      <c r="H2793" t="s">
        <v>30</v>
      </c>
      <c r="I2793" t="s">
        <v>12246</v>
      </c>
      <c r="J2793" t="s">
        <v>12247</v>
      </c>
      <c r="K2793" t="s">
        <v>12248</v>
      </c>
      <c r="L2793" t="s">
        <v>12273</v>
      </c>
      <c r="M2793" t="s">
        <v>3523</v>
      </c>
      <c r="N2793" t="s">
        <v>206</v>
      </c>
      <c r="O2793" t="s">
        <v>37</v>
      </c>
      <c r="P2793" t="s">
        <v>12273</v>
      </c>
      <c r="Q2793" t="s">
        <v>38</v>
      </c>
      <c r="R2793" t="s">
        <v>53</v>
      </c>
      <c r="S2793" t="s">
        <v>12265</v>
      </c>
      <c r="T2793" t="s">
        <v>12274</v>
      </c>
      <c r="U2793" t="s">
        <v>12267</v>
      </c>
      <c r="V2793" t="s">
        <v>12267</v>
      </c>
      <c r="W2793" t="s">
        <v>37</v>
      </c>
      <c r="X2793" t="s">
        <v>37</v>
      </c>
      <c r="Y2793" t="s">
        <v>37</v>
      </c>
      <c r="Z2793" t="s">
        <v>12275</v>
      </c>
      <c r="AA2793" t="s">
        <v>44</v>
      </c>
      <c r="AB2793" t="s">
        <v>44</v>
      </c>
      <c r="AC2793" t="s">
        <v>45</v>
      </c>
      <c r="AD2793" t="s">
        <v>190</v>
      </c>
      <c r="AE2793" t="s">
        <v>12269</v>
      </c>
      <c r="AF2793" t="s">
        <v>48</v>
      </c>
      <c r="AG2793">
        <v>617486</v>
      </c>
      <c r="AH2793">
        <v>1</v>
      </c>
      <c r="AI2793">
        <v>1</v>
      </c>
    </row>
    <row r="2794" spans="1:35" ht="16.850000000000001" customHeight="1">
      <c r="A2794" s="65" t="str">
        <f>IF(L2794="","",IF(COUNTIF(Wip!K:K,L2794)=0,IF(W2794="","KGB","KBB"),IF(AND(_xlfn.IFNA(VLOOKUP(L2794,Wip!K:M,3,0),"")="Y",Q2794="MTCAPPLYCONF"),"On Hold",IF(W2794="","KGB","KBB"))))</f>
        <v>KGB</v>
      </c>
      <c r="B2794" s="65" t="str">
        <f>IF(A2794="on hold", "on hold",
 IF(A2794="KGB", "Standard Shipment",
  IF(IFERROR(IFERROR(VLOOKUP(L2794, List!D:J, 7, 0), VLOOKUP(L2794&amp;"", List!D:J, 7, 0)), 0)=0,
   IF(IFERROR(IFERROR(VLOOKUP(L2794, 'CND List'!$A:$C, 3, 0), VLOOKUP(L2794&amp;"", 'CND List'!$A:$C, 3, 0)), 0)=0,
    IF(A2794="KBB", "-", ""),
    IFERROR(VLOOKUP(L2794, 'CND List'!$A:$C, 3, 0), VLOOKUP(L2794&amp;"", 'CND List'!$A:$C, 3, 0))
   ),
   IFERROR(VLOOKUP(L2794, List!D:J, 7, 0), VLOOKUP(L2794&amp;"", List!D:J, 7, 0))
  )
 )
)</f>
        <v>Standard Shipment</v>
      </c>
      <c r="C2794" s="66" t="str">
        <f t="shared" si="44"/>
        <v>Standard Shipment</v>
      </c>
      <c r="D2794" s="67" t="str">
        <f ca="1">IF(C2794="Local Scrap","Closed",IFERROR(IF(A2794="kgb","Closed",IF(MID(C2794,5,1)="Q","Closed",LOOKUP(TODAY()-W2794, {0,31,91,181,366}, {"0-30天","31-90天","91-180天","181-365天","365天以上"}))), LOOKUP(TODAY()-Z2794, {0,31,91,181,366}, {"0-30天","31-90天","91-180天","181-365天","365天以上"})))</f>
        <v>Closed</v>
      </c>
      <c r="E2794" s="67" t="str" cm="1">
        <f t="array" ref="E2794">IF(A2794&lt;&gt;"kbb", "", IF(IFERROR(VALUE(V2794), 0)=MAX(INDEX(($A$2:$A$4929="kbb")*($L$2:$L$4929=L2794)*IFERROR(VALUE($V$2:$V$4929), 0), 0)), "最新", "歷史重複"))</f>
        <v/>
      </c>
      <c r="F2794" t="s">
        <v>12245</v>
      </c>
      <c r="G2794" t="s">
        <v>29</v>
      </c>
      <c r="H2794" t="s">
        <v>30</v>
      </c>
      <c r="I2794" t="s">
        <v>12246</v>
      </c>
      <c r="J2794" t="s">
        <v>12247</v>
      </c>
      <c r="K2794" t="s">
        <v>12248</v>
      </c>
      <c r="L2794" t="s">
        <v>12276</v>
      </c>
      <c r="M2794" t="s">
        <v>981</v>
      </c>
      <c r="N2794" t="s">
        <v>556</v>
      </c>
      <c r="O2794" t="s">
        <v>37</v>
      </c>
      <c r="P2794" t="s">
        <v>12276</v>
      </c>
      <c r="Q2794" t="s">
        <v>38</v>
      </c>
      <c r="R2794" t="s">
        <v>53</v>
      </c>
      <c r="S2794" t="s">
        <v>12250</v>
      </c>
      <c r="T2794" t="s">
        <v>12277</v>
      </c>
      <c r="U2794" t="s">
        <v>12267</v>
      </c>
      <c r="V2794" t="s">
        <v>12267</v>
      </c>
      <c r="W2794" t="s">
        <v>37</v>
      </c>
      <c r="X2794" t="s">
        <v>37</v>
      </c>
      <c r="Y2794" t="s">
        <v>37</v>
      </c>
      <c r="Z2794" t="s">
        <v>12278</v>
      </c>
      <c r="AA2794" t="s">
        <v>44</v>
      </c>
      <c r="AB2794" t="s">
        <v>44</v>
      </c>
      <c r="AC2794" t="s">
        <v>45</v>
      </c>
      <c r="AD2794" t="s">
        <v>190</v>
      </c>
      <c r="AE2794" t="s">
        <v>12269</v>
      </c>
      <c r="AF2794" t="s">
        <v>48</v>
      </c>
      <c r="AG2794">
        <v>617486</v>
      </c>
      <c r="AH2794">
        <v>1</v>
      </c>
      <c r="AI2794">
        <v>1</v>
      </c>
    </row>
    <row r="2795" spans="1:35" ht="16.850000000000001" customHeight="1">
      <c r="A2795" s="65" t="str">
        <f>IF(L2795="","",IF(COUNTIF(Wip!K:K,L2795)=0,IF(W2795="","KGB","KBB"),IF(AND(_xlfn.IFNA(VLOOKUP(L2795,Wip!K:M,3,0),"")="Y",Q2795="MTCAPPLYCONF"),"On Hold",IF(W2795="","KGB","KBB"))))</f>
        <v>KBB</v>
      </c>
      <c r="B2795" s="65">
        <f>IF(A2795="on hold", "on hold",
 IF(A2795="KGB", "Standard Shipment",
  IF(IFERROR(IFERROR(VLOOKUP(L2795, List!D:J, 7, 0), VLOOKUP(L2795&amp;"", List!D:J, 7, 0)), 0)=0,
   IF(IFERROR(IFERROR(VLOOKUP(L2795, 'CND List'!$A:$C, 3, 0), VLOOKUP(L2795&amp;"", 'CND List'!$A:$C, 3, 0)), 0)=0,
    IF(A2795="KBB", "-", ""),
    IFERROR(VLOOKUP(L2795, 'CND List'!$A:$C, 3, 0), VLOOKUP(L2795&amp;"", 'CND List'!$A:$C, 3, 0))
   ),
   IFERROR(VLOOKUP(L2795, List!D:J, 7, 0), VLOOKUP(L2795&amp;"", List!D:J, 7, 0))
  )
 )
)</f>
        <v>45852</v>
      </c>
      <c r="C2795" s="66" t="str">
        <f t="shared" si="44"/>
        <v>2025Q3</v>
      </c>
      <c r="D2795" s="67" t="str">
        <f ca="1">IF(C2795="Local Scrap","Closed",IFERROR(IF(A2795="kgb","Closed",IF(MID(C2795,5,1)="Q","Closed",LOOKUP(TODAY()-W2795, {0,31,91,181,366}, {"0-30天","31-90天","91-180天","181-365天","365天以上"}))), LOOKUP(TODAY()-Z2795, {0,31,91,181,366}, {"0-30天","31-90天","91-180天","181-365天","365天以上"})))</f>
        <v>Closed</v>
      </c>
      <c r="E2795" s="67" t="str" cm="1">
        <f t="array" ref="E2795">IF(A2795&lt;&gt;"kbb", "", IF(IFERROR(VALUE(V2795), 0)=MAX(INDEX(($A$2:$A$4929="kbb")*($L$2:$L$4929=L2795)*IFERROR(VALUE($V$2:$V$4929), 0), 0)), "最新", "歷史重複"))</f>
        <v>最新</v>
      </c>
      <c r="F2795" t="s">
        <v>12245</v>
      </c>
      <c r="G2795" t="s">
        <v>29</v>
      </c>
      <c r="H2795" t="s">
        <v>30</v>
      </c>
      <c r="I2795" t="s">
        <v>12246</v>
      </c>
      <c r="J2795" t="s">
        <v>12247</v>
      </c>
      <c r="K2795" t="s">
        <v>12248</v>
      </c>
      <c r="L2795" t="s">
        <v>12279</v>
      </c>
      <c r="M2795" t="s">
        <v>981</v>
      </c>
      <c r="N2795" t="s">
        <v>556</v>
      </c>
      <c r="O2795" t="s">
        <v>37</v>
      </c>
      <c r="P2795" t="s">
        <v>12279</v>
      </c>
      <c r="Q2795" t="s">
        <v>38</v>
      </c>
      <c r="R2795" t="s">
        <v>53</v>
      </c>
      <c r="S2795" t="s">
        <v>12250</v>
      </c>
      <c r="T2795" t="s">
        <v>37</v>
      </c>
      <c r="U2795" t="s">
        <v>37</v>
      </c>
      <c r="V2795" t="s">
        <v>12280</v>
      </c>
      <c r="W2795" t="s">
        <v>113</v>
      </c>
      <c r="X2795" t="s">
        <v>114</v>
      </c>
      <c r="Y2795" t="s">
        <v>12281</v>
      </c>
      <c r="Z2795" t="s">
        <v>12282</v>
      </c>
      <c r="AA2795" t="s">
        <v>44</v>
      </c>
      <c r="AB2795" t="s">
        <v>44</v>
      </c>
      <c r="AC2795" t="s">
        <v>117</v>
      </c>
      <c r="AD2795" t="s">
        <v>190</v>
      </c>
      <c r="AE2795" t="s">
        <v>37</v>
      </c>
      <c r="AF2795" t="s">
        <v>37</v>
      </c>
      <c r="AG2795" t="s">
        <v>37</v>
      </c>
      <c r="AH2795" t="s">
        <v>37</v>
      </c>
      <c r="AI2795" t="s">
        <v>37</v>
      </c>
    </row>
    <row r="2796" spans="1:35" ht="16.850000000000001" customHeight="1">
      <c r="A2796" s="65" t="str">
        <f>IF(L2796="","",IF(COUNTIF(Wip!K:K,L2796)=0,IF(W2796="","KGB","KBB"),IF(AND(_xlfn.IFNA(VLOOKUP(L2796,Wip!K:M,3,0),"")="Y",Q2796="MTCAPPLYCONF"),"On Hold",IF(W2796="","KGB","KBB"))))</f>
        <v>KGB</v>
      </c>
      <c r="B2796" s="65" t="str">
        <f>IF(A2796="on hold", "on hold",
 IF(A2796="KGB", "Standard Shipment",
  IF(IFERROR(IFERROR(VLOOKUP(L2796, List!D:J, 7, 0), VLOOKUP(L2796&amp;"", List!D:J, 7, 0)), 0)=0,
   IF(IFERROR(IFERROR(VLOOKUP(L2796, 'CND List'!$A:$C, 3, 0), VLOOKUP(L2796&amp;"", 'CND List'!$A:$C, 3, 0)), 0)=0,
    IF(A2796="KBB", "-", ""),
    IFERROR(VLOOKUP(L2796, 'CND List'!$A:$C, 3, 0), VLOOKUP(L2796&amp;"", 'CND List'!$A:$C, 3, 0))
   ),
   IFERROR(VLOOKUP(L2796, List!D:J, 7, 0), VLOOKUP(L2796&amp;"", List!D:J, 7, 0))
  )
 )
)</f>
        <v>Standard Shipment</v>
      </c>
      <c r="C2796" s="66" t="str">
        <f t="shared" si="44"/>
        <v>Standard Shipment</v>
      </c>
      <c r="D2796" s="67" t="str">
        <f ca="1">IF(C2796="Local Scrap","Closed",IFERROR(IF(A2796="kgb","Closed",IF(MID(C2796,5,1)="Q","Closed",LOOKUP(TODAY()-W2796, {0,31,91,181,366}, {"0-30天","31-90天","91-180天","181-365天","365天以上"}))), LOOKUP(TODAY()-Z2796, {0,31,91,181,366}, {"0-30天","31-90天","91-180天","181-365天","365天以上"})))</f>
        <v>Closed</v>
      </c>
      <c r="E2796" s="67" t="str" cm="1">
        <f t="array" ref="E2796">IF(A2796&lt;&gt;"kbb", "", IF(IFERROR(VALUE(V2796), 0)=MAX(INDEX(($A$2:$A$4929="kbb")*($L$2:$L$4929=L2796)*IFERROR(VALUE($V$2:$V$4929), 0), 0)), "最新", "歷史重複"))</f>
        <v/>
      </c>
      <c r="F2796" t="s">
        <v>12245</v>
      </c>
      <c r="G2796" t="s">
        <v>29</v>
      </c>
      <c r="H2796" t="s">
        <v>30</v>
      </c>
      <c r="I2796" t="s">
        <v>12246</v>
      </c>
      <c r="J2796" t="s">
        <v>12247</v>
      </c>
      <c r="K2796" t="s">
        <v>12248</v>
      </c>
      <c r="L2796" t="s">
        <v>12283</v>
      </c>
      <c r="M2796" t="s">
        <v>555</v>
      </c>
      <c r="N2796" t="s">
        <v>556</v>
      </c>
      <c r="O2796" t="s">
        <v>37</v>
      </c>
      <c r="P2796" t="s">
        <v>12283</v>
      </c>
      <c r="Q2796" t="s">
        <v>38</v>
      </c>
      <c r="R2796" t="s">
        <v>53</v>
      </c>
      <c r="S2796" t="s">
        <v>12250</v>
      </c>
      <c r="T2796" t="s">
        <v>12284</v>
      </c>
      <c r="U2796" t="s">
        <v>12267</v>
      </c>
      <c r="V2796" t="s">
        <v>12267</v>
      </c>
      <c r="W2796" t="s">
        <v>37</v>
      </c>
      <c r="X2796" t="s">
        <v>37</v>
      </c>
      <c r="Y2796" t="s">
        <v>37</v>
      </c>
      <c r="Z2796" t="s">
        <v>12285</v>
      </c>
      <c r="AA2796" t="s">
        <v>44</v>
      </c>
      <c r="AB2796" t="s">
        <v>44</v>
      </c>
      <c r="AC2796" t="s">
        <v>45</v>
      </c>
      <c r="AD2796" t="s">
        <v>190</v>
      </c>
      <c r="AE2796" t="s">
        <v>12269</v>
      </c>
      <c r="AF2796" t="s">
        <v>48</v>
      </c>
      <c r="AG2796">
        <v>617486</v>
      </c>
      <c r="AH2796">
        <v>1</v>
      </c>
      <c r="AI2796">
        <v>1</v>
      </c>
    </row>
    <row r="2797" spans="1:35" ht="16.850000000000001" customHeight="1">
      <c r="A2797" s="65" t="str">
        <f>IF(L2797="","",IF(COUNTIF(Wip!K:K,L2797)=0,IF(W2797="","KGB","KBB"),IF(AND(_xlfn.IFNA(VLOOKUP(L2797,Wip!K:M,3,0),"")="Y",Q2797="MTCAPPLYCONF"),"On Hold",IF(W2797="","KGB","KBB"))))</f>
        <v>KGB</v>
      </c>
      <c r="B2797" s="65" t="str">
        <f>IF(A2797="on hold", "on hold",
 IF(A2797="KGB", "Standard Shipment",
  IF(IFERROR(IFERROR(VLOOKUP(L2797, List!D:J, 7, 0), VLOOKUP(L2797&amp;"", List!D:J, 7, 0)), 0)=0,
   IF(IFERROR(IFERROR(VLOOKUP(L2797, 'CND List'!$A:$C, 3, 0), VLOOKUP(L2797&amp;"", 'CND List'!$A:$C, 3, 0)), 0)=0,
    IF(A2797="KBB", "-", ""),
    IFERROR(VLOOKUP(L2797, 'CND List'!$A:$C, 3, 0), VLOOKUP(L2797&amp;"", 'CND List'!$A:$C, 3, 0))
   ),
   IFERROR(VLOOKUP(L2797, List!D:J, 7, 0), VLOOKUP(L2797&amp;"", List!D:J, 7, 0))
  )
 )
)</f>
        <v>Standard Shipment</v>
      </c>
      <c r="C2797" s="66" t="str">
        <f t="shared" si="44"/>
        <v>Standard Shipment</v>
      </c>
      <c r="D2797" s="67" t="str">
        <f ca="1">IF(C2797="Local Scrap","Closed",IFERROR(IF(A2797="kgb","Closed",IF(MID(C2797,5,1)="Q","Closed",LOOKUP(TODAY()-W2797, {0,31,91,181,366}, {"0-30天","31-90天","91-180天","181-365天","365天以上"}))), LOOKUP(TODAY()-Z2797, {0,31,91,181,366}, {"0-30天","31-90天","91-180天","181-365天","365天以上"})))</f>
        <v>Closed</v>
      </c>
      <c r="E2797" s="67" t="str" cm="1">
        <f t="array" ref="E2797">IF(A2797&lt;&gt;"kbb", "", IF(IFERROR(VALUE(V2797), 0)=MAX(INDEX(($A$2:$A$4929="kbb")*($L$2:$L$4929=L2797)*IFERROR(VALUE($V$2:$V$4929), 0), 0)), "最新", "歷史重複"))</f>
        <v/>
      </c>
      <c r="F2797" t="s">
        <v>12245</v>
      </c>
      <c r="G2797" t="s">
        <v>29</v>
      </c>
      <c r="H2797" t="s">
        <v>30</v>
      </c>
      <c r="I2797" t="s">
        <v>12246</v>
      </c>
      <c r="J2797" t="s">
        <v>12247</v>
      </c>
      <c r="K2797" t="s">
        <v>12248</v>
      </c>
      <c r="L2797" t="s">
        <v>12286</v>
      </c>
      <c r="M2797" t="s">
        <v>981</v>
      </c>
      <c r="N2797" t="s">
        <v>556</v>
      </c>
      <c r="O2797" t="s">
        <v>37</v>
      </c>
      <c r="P2797" t="s">
        <v>12286</v>
      </c>
      <c r="Q2797" t="s">
        <v>38</v>
      </c>
      <c r="R2797" t="s">
        <v>53</v>
      </c>
      <c r="S2797" t="s">
        <v>12250</v>
      </c>
      <c r="T2797" t="s">
        <v>12287</v>
      </c>
      <c r="U2797" t="s">
        <v>12252</v>
      </c>
      <c r="V2797" t="s">
        <v>12252</v>
      </c>
      <c r="W2797" t="s">
        <v>37</v>
      </c>
      <c r="X2797" t="s">
        <v>37</v>
      </c>
      <c r="Y2797" t="s">
        <v>37</v>
      </c>
      <c r="Z2797" t="s">
        <v>12288</v>
      </c>
      <c r="AA2797" t="s">
        <v>44</v>
      </c>
      <c r="AB2797" t="s">
        <v>44</v>
      </c>
      <c r="AC2797" t="s">
        <v>45</v>
      </c>
      <c r="AD2797" t="s">
        <v>190</v>
      </c>
      <c r="AE2797" t="s">
        <v>12254</v>
      </c>
      <c r="AF2797" t="s">
        <v>48</v>
      </c>
      <c r="AG2797">
        <v>618307</v>
      </c>
      <c r="AH2797">
        <v>1</v>
      </c>
      <c r="AI2797">
        <v>1</v>
      </c>
    </row>
    <row r="2798" spans="1:35" ht="16.850000000000001" customHeight="1">
      <c r="A2798" s="65" t="str">
        <f>IF(L2798="","",IF(COUNTIF(Wip!K:K,L2798)=0,IF(W2798="","KGB","KBB"),IF(AND(_xlfn.IFNA(VLOOKUP(L2798,Wip!K:M,3,0),"")="Y",Q2798="MTCAPPLYCONF"),"On Hold",IF(W2798="","KGB","KBB"))))</f>
        <v>KGB</v>
      </c>
      <c r="B2798" s="65" t="str">
        <f>IF(A2798="on hold", "on hold",
 IF(A2798="KGB", "Standard Shipment",
  IF(IFERROR(IFERROR(VLOOKUP(L2798, List!D:J, 7, 0), VLOOKUP(L2798&amp;"", List!D:J, 7, 0)), 0)=0,
   IF(IFERROR(IFERROR(VLOOKUP(L2798, 'CND List'!$A:$C, 3, 0), VLOOKUP(L2798&amp;"", 'CND List'!$A:$C, 3, 0)), 0)=0,
    IF(A2798="KBB", "-", ""),
    IFERROR(VLOOKUP(L2798, 'CND List'!$A:$C, 3, 0), VLOOKUP(L2798&amp;"", 'CND List'!$A:$C, 3, 0))
   ),
   IFERROR(VLOOKUP(L2798, List!D:J, 7, 0), VLOOKUP(L2798&amp;"", List!D:J, 7, 0))
  )
 )
)</f>
        <v>Standard Shipment</v>
      </c>
      <c r="C2798" s="66" t="str">
        <f t="shared" si="44"/>
        <v>Standard Shipment</v>
      </c>
      <c r="D2798" s="67" t="str">
        <f ca="1">IF(C2798="Local Scrap","Closed",IFERROR(IF(A2798="kgb","Closed",IF(MID(C2798,5,1)="Q","Closed",LOOKUP(TODAY()-W2798, {0,31,91,181,366}, {"0-30天","31-90天","91-180天","181-365天","365天以上"}))), LOOKUP(TODAY()-Z2798, {0,31,91,181,366}, {"0-30天","31-90天","91-180天","181-365天","365天以上"})))</f>
        <v>Closed</v>
      </c>
      <c r="E2798" s="67" t="str" cm="1">
        <f t="array" ref="E2798">IF(A2798&lt;&gt;"kbb", "", IF(IFERROR(VALUE(V2798), 0)=MAX(INDEX(($A$2:$A$4929="kbb")*($L$2:$L$4929=L2798)*IFERROR(VALUE($V$2:$V$4929), 0), 0)), "最新", "歷史重複"))</f>
        <v/>
      </c>
      <c r="F2798" t="s">
        <v>12245</v>
      </c>
      <c r="G2798" t="s">
        <v>29</v>
      </c>
      <c r="H2798" t="s">
        <v>30</v>
      </c>
      <c r="I2798" t="s">
        <v>12246</v>
      </c>
      <c r="J2798" t="s">
        <v>12247</v>
      </c>
      <c r="K2798" t="s">
        <v>12248</v>
      </c>
      <c r="L2798" t="s">
        <v>12289</v>
      </c>
      <c r="M2798" t="s">
        <v>981</v>
      </c>
      <c r="N2798" t="s">
        <v>556</v>
      </c>
      <c r="O2798" t="s">
        <v>37</v>
      </c>
      <c r="P2798" t="s">
        <v>12289</v>
      </c>
      <c r="Q2798" t="s">
        <v>38</v>
      </c>
      <c r="R2798" t="s">
        <v>53</v>
      </c>
      <c r="S2798" t="s">
        <v>12250</v>
      </c>
      <c r="T2798" t="s">
        <v>12290</v>
      </c>
      <c r="U2798" t="s">
        <v>12267</v>
      </c>
      <c r="V2798" t="s">
        <v>12267</v>
      </c>
      <c r="W2798" t="s">
        <v>37</v>
      </c>
      <c r="X2798" t="s">
        <v>37</v>
      </c>
      <c r="Y2798" t="s">
        <v>37</v>
      </c>
      <c r="Z2798" t="s">
        <v>12291</v>
      </c>
      <c r="AA2798" t="s">
        <v>44</v>
      </c>
      <c r="AB2798" t="s">
        <v>44</v>
      </c>
      <c r="AC2798" t="s">
        <v>45</v>
      </c>
      <c r="AD2798" t="s">
        <v>190</v>
      </c>
      <c r="AE2798" t="s">
        <v>12269</v>
      </c>
      <c r="AF2798" t="s">
        <v>48</v>
      </c>
      <c r="AG2798">
        <v>617486</v>
      </c>
      <c r="AH2798">
        <v>1</v>
      </c>
      <c r="AI2798">
        <v>1</v>
      </c>
    </row>
    <row r="2799" spans="1:35" ht="16.850000000000001" customHeight="1">
      <c r="A2799" s="65" t="str">
        <f>IF(L2799="","",IF(COUNTIF(Wip!K:K,L2799)=0,IF(W2799="","KGB","KBB"),IF(AND(_xlfn.IFNA(VLOOKUP(L2799,Wip!K:M,3,0),"")="Y",Q2799="MTCAPPLYCONF"),"On Hold",IF(W2799="","KGB","KBB"))))</f>
        <v>KGB</v>
      </c>
      <c r="B2799" s="65" t="str">
        <f>IF(A2799="on hold", "on hold",
 IF(A2799="KGB", "Standard Shipment",
  IF(IFERROR(IFERROR(VLOOKUP(L2799, List!D:J, 7, 0), VLOOKUP(L2799&amp;"", List!D:J, 7, 0)), 0)=0,
   IF(IFERROR(IFERROR(VLOOKUP(L2799, 'CND List'!$A:$C, 3, 0), VLOOKUP(L2799&amp;"", 'CND List'!$A:$C, 3, 0)), 0)=0,
    IF(A2799="KBB", "-", ""),
    IFERROR(VLOOKUP(L2799, 'CND List'!$A:$C, 3, 0), VLOOKUP(L2799&amp;"", 'CND List'!$A:$C, 3, 0))
   ),
   IFERROR(VLOOKUP(L2799, List!D:J, 7, 0), VLOOKUP(L2799&amp;"", List!D:J, 7, 0))
  )
 )
)</f>
        <v>Standard Shipment</v>
      </c>
      <c r="C2799" s="66" t="str">
        <f t="shared" si="44"/>
        <v>Standard Shipment</v>
      </c>
      <c r="D2799" s="67" t="str">
        <f ca="1">IF(C2799="Local Scrap","Closed",IFERROR(IF(A2799="kgb","Closed",IF(MID(C2799,5,1)="Q","Closed",LOOKUP(TODAY()-W2799, {0,31,91,181,366}, {"0-30天","31-90天","91-180天","181-365天","365天以上"}))), LOOKUP(TODAY()-Z2799, {0,31,91,181,366}, {"0-30天","31-90天","91-180天","181-365天","365天以上"})))</f>
        <v>Closed</v>
      </c>
      <c r="E2799" s="67" t="str" cm="1">
        <f t="array" ref="E2799">IF(A2799&lt;&gt;"kbb", "", IF(IFERROR(VALUE(V2799), 0)=MAX(INDEX(($A$2:$A$4929="kbb")*($L$2:$L$4929=L2799)*IFERROR(VALUE($V$2:$V$4929), 0), 0)), "最新", "歷史重複"))</f>
        <v/>
      </c>
      <c r="F2799" t="s">
        <v>12245</v>
      </c>
      <c r="G2799" t="s">
        <v>29</v>
      </c>
      <c r="H2799" t="s">
        <v>30</v>
      </c>
      <c r="I2799" t="s">
        <v>12246</v>
      </c>
      <c r="J2799" t="s">
        <v>12247</v>
      </c>
      <c r="K2799" t="s">
        <v>12248</v>
      </c>
      <c r="L2799" t="s">
        <v>12292</v>
      </c>
      <c r="M2799" t="s">
        <v>555</v>
      </c>
      <c r="N2799" t="s">
        <v>556</v>
      </c>
      <c r="O2799" t="s">
        <v>37</v>
      </c>
      <c r="P2799" t="s">
        <v>12292</v>
      </c>
      <c r="Q2799" t="s">
        <v>38</v>
      </c>
      <c r="R2799" t="s">
        <v>53</v>
      </c>
      <c r="S2799" t="s">
        <v>12250</v>
      </c>
      <c r="T2799" t="s">
        <v>12293</v>
      </c>
      <c r="U2799" t="s">
        <v>12267</v>
      </c>
      <c r="V2799" t="s">
        <v>12267</v>
      </c>
      <c r="W2799" t="s">
        <v>37</v>
      </c>
      <c r="X2799" t="s">
        <v>37</v>
      </c>
      <c r="Y2799" t="s">
        <v>37</v>
      </c>
      <c r="Z2799" t="s">
        <v>12294</v>
      </c>
      <c r="AA2799" t="s">
        <v>44</v>
      </c>
      <c r="AB2799" t="s">
        <v>44</v>
      </c>
      <c r="AC2799" t="s">
        <v>45</v>
      </c>
      <c r="AD2799" t="s">
        <v>190</v>
      </c>
      <c r="AE2799" t="s">
        <v>12269</v>
      </c>
      <c r="AF2799" t="s">
        <v>48</v>
      </c>
      <c r="AG2799">
        <v>617486</v>
      </c>
      <c r="AH2799">
        <v>1</v>
      </c>
      <c r="AI2799">
        <v>1</v>
      </c>
    </row>
    <row r="2800" spans="1:35" ht="16.850000000000001" customHeight="1">
      <c r="A2800" s="65" t="str">
        <f>IF(L2800="","",IF(COUNTIF(Wip!K:K,L2800)=0,IF(W2800="","KGB","KBB"),IF(AND(_xlfn.IFNA(VLOOKUP(L2800,Wip!K:M,3,0),"")="Y",Q2800="MTCAPPLYCONF"),"On Hold",IF(W2800="","KGB","KBB"))))</f>
        <v>KGB</v>
      </c>
      <c r="B2800" s="65" t="str">
        <f>IF(A2800="on hold", "on hold",
 IF(A2800="KGB", "Standard Shipment",
  IF(IFERROR(IFERROR(VLOOKUP(L2800, List!D:J, 7, 0), VLOOKUP(L2800&amp;"", List!D:J, 7, 0)), 0)=0,
   IF(IFERROR(IFERROR(VLOOKUP(L2800, 'CND List'!$A:$C, 3, 0), VLOOKUP(L2800&amp;"", 'CND List'!$A:$C, 3, 0)), 0)=0,
    IF(A2800="KBB", "-", ""),
    IFERROR(VLOOKUP(L2800, 'CND List'!$A:$C, 3, 0), VLOOKUP(L2800&amp;"", 'CND List'!$A:$C, 3, 0))
   ),
   IFERROR(VLOOKUP(L2800, List!D:J, 7, 0), VLOOKUP(L2800&amp;"", List!D:J, 7, 0))
  )
 )
)</f>
        <v>Standard Shipment</v>
      </c>
      <c r="C2800" s="66" t="str">
        <f t="shared" si="44"/>
        <v>Standard Shipment</v>
      </c>
      <c r="D2800" s="67" t="str">
        <f ca="1">IF(C2800="Local Scrap","Closed",IFERROR(IF(A2800="kgb","Closed",IF(MID(C2800,5,1)="Q","Closed",LOOKUP(TODAY()-W2800, {0,31,91,181,366}, {"0-30天","31-90天","91-180天","181-365天","365天以上"}))), LOOKUP(TODAY()-Z2800, {0,31,91,181,366}, {"0-30天","31-90天","91-180天","181-365天","365天以上"})))</f>
        <v>Closed</v>
      </c>
      <c r="E2800" s="67" t="str" cm="1">
        <f t="array" ref="E2800">IF(A2800&lt;&gt;"kbb", "", IF(IFERROR(VALUE(V2800), 0)=MAX(INDEX(($A$2:$A$4929="kbb")*($L$2:$L$4929=L2800)*IFERROR(VALUE($V$2:$V$4929), 0), 0)), "最新", "歷史重複"))</f>
        <v/>
      </c>
      <c r="F2800" t="s">
        <v>12245</v>
      </c>
      <c r="G2800" t="s">
        <v>29</v>
      </c>
      <c r="H2800" t="s">
        <v>30</v>
      </c>
      <c r="I2800" t="s">
        <v>12246</v>
      </c>
      <c r="J2800" t="s">
        <v>12247</v>
      </c>
      <c r="K2800" t="s">
        <v>12248</v>
      </c>
      <c r="L2800" t="s">
        <v>12295</v>
      </c>
      <c r="M2800" t="s">
        <v>555</v>
      </c>
      <c r="N2800" t="s">
        <v>556</v>
      </c>
      <c r="O2800" t="s">
        <v>37</v>
      </c>
      <c r="P2800" t="s">
        <v>12295</v>
      </c>
      <c r="Q2800" t="s">
        <v>38</v>
      </c>
      <c r="R2800" t="s">
        <v>53</v>
      </c>
      <c r="S2800" t="s">
        <v>12265</v>
      </c>
      <c r="T2800" t="s">
        <v>12296</v>
      </c>
      <c r="U2800" t="s">
        <v>12252</v>
      </c>
      <c r="V2800" t="s">
        <v>12252</v>
      </c>
      <c r="W2800" t="s">
        <v>37</v>
      </c>
      <c r="X2800" t="s">
        <v>37</v>
      </c>
      <c r="Y2800" t="s">
        <v>37</v>
      </c>
      <c r="Z2800" t="s">
        <v>12297</v>
      </c>
      <c r="AA2800" t="s">
        <v>44</v>
      </c>
      <c r="AB2800" t="s">
        <v>44</v>
      </c>
      <c r="AC2800" t="s">
        <v>45</v>
      </c>
      <c r="AD2800" t="s">
        <v>190</v>
      </c>
      <c r="AE2800" t="s">
        <v>12254</v>
      </c>
      <c r="AF2800" t="s">
        <v>48</v>
      </c>
      <c r="AG2800">
        <v>618307</v>
      </c>
      <c r="AH2800">
        <v>1</v>
      </c>
      <c r="AI2800">
        <v>1</v>
      </c>
    </row>
    <row r="2801" spans="1:35" ht="16.850000000000001" customHeight="1">
      <c r="A2801" s="65" t="str">
        <f>IF(L2801="","",IF(COUNTIF(Wip!K:K,L2801)=0,IF(W2801="","KGB","KBB"),IF(AND(_xlfn.IFNA(VLOOKUP(L2801,Wip!K:M,3,0),"")="Y",Q2801="MTCAPPLYCONF"),"On Hold",IF(W2801="","KGB","KBB"))))</f>
        <v>KGB</v>
      </c>
      <c r="B2801" s="65" t="str">
        <f>IF(A2801="on hold", "on hold",
 IF(A2801="KGB", "Standard Shipment",
  IF(IFERROR(IFERROR(VLOOKUP(L2801, List!D:J, 7, 0), VLOOKUP(L2801&amp;"", List!D:J, 7, 0)), 0)=0,
   IF(IFERROR(IFERROR(VLOOKUP(L2801, 'CND List'!$A:$C, 3, 0), VLOOKUP(L2801&amp;"", 'CND List'!$A:$C, 3, 0)), 0)=0,
    IF(A2801="KBB", "-", ""),
    IFERROR(VLOOKUP(L2801, 'CND List'!$A:$C, 3, 0), VLOOKUP(L2801&amp;"", 'CND List'!$A:$C, 3, 0))
   ),
   IFERROR(VLOOKUP(L2801, List!D:J, 7, 0), VLOOKUP(L2801&amp;"", List!D:J, 7, 0))
  )
 )
)</f>
        <v>Standard Shipment</v>
      </c>
      <c r="C2801" s="66" t="str">
        <f t="shared" si="44"/>
        <v>Standard Shipment</v>
      </c>
      <c r="D2801" s="67" t="str">
        <f ca="1">IF(C2801="Local Scrap","Closed",IFERROR(IF(A2801="kgb","Closed",IF(MID(C2801,5,1)="Q","Closed",LOOKUP(TODAY()-W2801, {0,31,91,181,366}, {"0-30天","31-90天","91-180天","181-365天","365天以上"}))), LOOKUP(TODAY()-Z2801, {0,31,91,181,366}, {"0-30天","31-90天","91-180天","181-365天","365天以上"})))</f>
        <v>Closed</v>
      </c>
      <c r="E2801" s="67" t="str" cm="1">
        <f t="array" ref="E2801">IF(A2801&lt;&gt;"kbb", "", IF(IFERROR(VALUE(V2801), 0)=MAX(INDEX(($A$2:$A$4929="kbb")*($L$2:$L$4929=L2801)*IFERROR(VALUE($V$2:$V$4929), 0), 0)), "最新", "歷史重複"))</f>
        <v/>
      </c>
      <c r="F2801" t="s">
        <v>12245</v>
      </c>
      <c r="G2801" t="s">
        <v>29</v>
      </c>
      <c r="H2801" t="s">
        <v>30</v>
      </c>
      <c r="I2801" t="s">
        <v>12246</v>
      </c>
      <c r="J2801" t="s">
        <v>12247</v>
      </c>
      <c r="K2801" t="s">
        <v>12248</v>
      </c>
      <c r="L2801" t="s">
        <v>12298</v>
      </c>
      <c r="M2801" t="s">
        <v>4046</v>
      </c>
      <c r="N2801" t="s">
        <v>556</v>
      </c>
      <c r="O2801" t="s">
        <v>37</v>
      </c>
      <c r="P2801" t="s">
        <v>12298</v>
      </c>
      <c r="Q2801" t="s">
        <v>38</v>
      </c>
      <c r="R2801" t="s">
        <v>53</v>
      </c>
      <c r="S2801" t="s">
        <v>12265</v>
      </c>
      <c r="T2801" t="s">
        <v>12299</v>
      </c>
      <c r="U2801" t="s">
        <v>12267</v>
      </c>
      <c r="V2801" t="s">
        <v>12267</v>
      </c>
      <c r="W2801" t="s">
        <v>37</v>
      </c>
      <c r="X2801" t="s">
        <v>37</v>
      </c>
      <c r="Y2801" t="s">
        <v>37</v>
      </c>
      <c r="Z2801" t="s">
        <v>12300</v>
      </c>
      <c r="AA2801" t="s">
        <v>44</v>
      </c>
      <c r="AB2801" t="s">
        <v>44</v>
      </c>
      <c r="AC2801" t="s">
        <v>45</v>
      </c>
      <c r="AD2801" t="s">
        <v>190</v>
      </c>
      <c r="AE2801" t="s">
        <v>12269</v>
      </c>
      <c r="AF2801" t="s">
        <v>48</v>
      </c>
      <c r="AG2801">
        <v>617486</v>
      </c>
      <c r="AH2801">
        <v>1</v>
      </c>
      <c r="AI2801">
        <v>1</v>
      </c>
    </row>
    <row r="2802" spans="1:35" ht="16.850000000000001" customHeight="1">
      <c r="A2802" s="65" t="str">
        <f>IF(L2802="","",IF(COUNTIF(Wip!K:K,L2802)=0,IF(W2802="","KGB","KBB"),IF(AND(_xlfn.IFNA(VLOOKUP(L2802,Wip!K:M,3,0),"")="Y",Q2802="MTCAPPLYCONF"),"On Hold",IF(W2802="","KGB","KBB"))))</f>
        <v>KBB</v>
      </c>
      <c r="B2802" s="65">
        <f>IF(A2802="on hold", "on hold",
 IF(A2802="KGB", "Standard Shipment",
  IF(IFERROR(IFERROR(VLOOKUP(L2802, List!D:J, 7, 0), VLOOKUP(L2802&amp;"", List!D:J, 7, 0)), 0)=0,
   IF(IFERROR(IFERROR(VLOOKUP(L2802, 'CND List'!$A:$C, 3, 0), VLOOKUP(L2802&amp;"", 'CND List'!$A:$C, 3, 0)), 0)=0,
    IF(A2802="KBB", "-", ""),
    IFERROR(VLOOKUP(L2802, 'CND List'!$A:$C, 3, 0), VLOOKUP(L2802&amp;"", 'CND List'!$A:$C, 3, 0))
   ),
   IFERROR(VLOOKUP(L2802, List!D:J, 7, 0), VLOOKUP(L2802&amp;"", List!D:J, 7, 0))
  )
 )
)</f>
        <v>45706</v>
      </c>
      <c r="C2802" s="66" t="str">
        <f t="shared" si="44"/>
        <v>2025Q1</v>
      </c>
      <c r="D2802" s="67" t="str">
        <f ca="1">IF(C2802="Local Scrap","Closed",IFERROR(IF(A2802="kgb","Closed",IF(MID(C2802,5,1)="Q","Closed",LOOKUP(TODAY()-W2802, {0,31,91,181,366}, {"0-30天","31-90天","91-180天","181-365天","365天以上"}))), LOOKUP(TODAY()-Z2802, {0,31,91,181,366}, {"0-30天","31-90天","91-180天","181-365天","365天以上"})))</f>
        <v>Closed</v>
      </c>
      <c r="E2802" s="67" t="str" cm="1">
        <f t="array" ref="E2802">IF(A2802&lt;&gt;"kbb", "", IF(IFERROR(VALUE(V2802), 0)=MAX(INDEX(($A$2:$A$4929="kbb")*($L$2:$L$4929=L2802)*IFERROR(VALUE($V$2:$V$4929), 0), 0)), "最新", "歷史重複"))</f>
        <v>最新</v>
      </c>
      <c r="F2802" t="s">
        <v>12245</v>
      </c>
      <c r="G2802" t="s">
        <v>29</v>
      </c>
      <c r="H2802" t="s">
        <v>30</v>
      </c>
      <c r="I2802" t="s">
        <v>12246</v>
      </c>
      <c r="J2802" t="s">
        <v>12247</v>
      </c>
      <c r="K2802" t="s">
        <v>12248</v>
      </c>
      <c r="L2802" t="s">
        <v>12301</v>
      </c>
      <c r="M2802" t="s">
        <v>875</v>
      </c>
      <c r="N2802" t="s">
        <v>206</v>
      </c>
      <c r="O2802" t="s">
        <v>37</v>
      </c>
      <c r="P2802" t="s">
        <v>12301</v>
      </c>
      <c r="Q2802" t="s">
        <v>38</v>
      </c>
      <c r="R2802" t="s">
        <v>53</v>
      </c>
      <c r="S2802" t="s">
        <v>12265</v>
      </c>
      <c r="T2802" t="s">
        <v>37</v>
      </c>
      <c r="U2802" t="s">
        <v>37</v>
      </c>
      <c r="V2802" t="s">
        <v>12302</v>
      </c>
      <c r="W2802" t="s">
        <v>1252</v>
      </c>
      <c r="X2802" t="s">
        <v>1253</v>
      </c>
      <c r="Y2802" t="s">
        <v>2027</v>
      </c>
      <c r="Z2802" t="s">
        <v>12303</v>
      </c>
      <c r="AA2802" t="s">
        <v>44</v>
      </c>
      <c r="AB2802" t="s">
        <v>44</v>
      </c>
      <c r="AC2802" t="s">
        <v>1256</v>
      </c>
      <c r="AD2802" t="s">
        <v>190</v>
      </c>
      <c r="AE2802" t="s">
        <v>37</v>
      </c>
      <c r="AF2802" t="s">
        <v>37</v>
      </c>
      <c r="AG2802" t="s">
        <v>37</v>
      </c>
      <c r="AH2802" t="s">
        <v>37</v>
      </c>
      <c r="AI2802" t="s">
        <v>37</v>
      </c>
    </row>
    <row r="2803" spans="1:35" ht="16.850000000000001" customHeight="1">
      <c r="A2803" s="65" t="str">
        <f>IF(L2803="","",IF(COUNTIF(Wip!K:K,L2803)=0,IF(W2803="","KGB","KBB"),IF(AND(_xlfn.IFNA(VLOOKUP(L2803,Wip!K:M,3,0),"")="Y",Q2803="MTCAPPLYCONF"),"On Hold",IF(W2803="","KGB","KBB"))))</f>
        <v>KBB</v>
      </c>
      <c r="B2803" s="65">
        <f>IF(A2803="on hold", "on hold",
 IF(A2803="KGB", "Standard Shipment",
  IF(IFERROR(IFERROR(VLOOKUP(L2803, List!D:J, 7, 0), VLOOKUP(L2803&amp;"", List!D:J, 7, 0)), 0)=0,
   IF(IFERROR(IFERROR(VLOOKUP(L2803, 'CND List'!$A:$C, 3, 0), VLOOKUP(L2803&amp;"", 'CND List'!$A:$C, 3, 0)), 0)=0,
    IF(A2803="KBB", "-", ""),
    IFERROR(VLOOKUP(L2803, 'CND List'!$A:$C, 3, 0), VLOOKUP(L2803&amp;"", 'CND List'!$A:$C, 3, 0))
   ),
   IFERROR(VLOOKUP(L2803, List!D:J, 7, 0), VLOOKUP(L2803&amp;"", List!D:J, 7, 0))
  )
 )
)</f>
        <v>45852</v>
      </c>
      <c r="C2803" s="66" t="str">
        <f t="shared" si="44"/>
        <v>2025Q3</v>
      </c>
      <c r="D2803" s="67" t="str">
        <f ca="1">IF(C2803="Local Scrap","Closed",IFERROR(IF(A2803="kgb","Closed",IF(MID(C2803,5,1)="Q","Closed",LOOKUP(TODAY()-W2803, {0,31,91,181,366}, {"0-30天","31-90天","91-180天","181-365天","365天以上"}))), LOOKUP(TODAY()-Z2803, {0,31,91,181,366}, {"0-30天","31-90天","91-180天","181-365天","365天以上"})))</f>
        <v>Closed</v>
      </c>
      <c r="E2803" s="67" t="str" cm="1">
        <f t="array" ref="E2803">IF(A2803&lt;&gt;"kbb", "", IF(IFERROR(VALUE(V2803), 0)=MAX(INDEX(($A$2:$A$4929="kbb")*($L$2:$L$4929=L2803)*IFERROR(VALUE($V$2:$V$4929), 0), 0)), "最新", "歷史重複"))</f>
        <v>最新</v>
      </c>
      <c r="F2803" t="s">
        <v>12245</v>
      </c>
      <c r="G2803" t="s">
        <v>29</v>
      </c>
      <c r="H2803" t="s">
        <v>30</v>
      </c>
      <c r="I2803" t="s">
        <v>12246</v>
      </c>
      <c r="J2803" t="s">
        <v>12247</v>
      </c>
      <c r="K2803" t="s">
        <v>12248</v>
      </c>
      <c r="L2803" t="s">
        <v>12304</v>
      </c>
      <c r="M2803" t="s">
        <v>981</v>
      </c>
      <c r="N2803" t="s">
        <v>556</v>
      </c>
      <c r="O2803" t="s">
        <v>37</v>
      </c>
      <c r="P2803" t="s">
        <v>12304</v>
      </c>
      <c r="Q2803" t="s">
        <v>38</v>
      </c>
      <c r="R2803" t="s">
        <v>53</v>
      </c>
      <c r="S2803" t="s">
        <v>12250</v>
      </c>
      <c r="T2803" t="s">
        <v>37</v>
      </c>
      <c r="U2803" t="s">
        <v>37</v>
      </c>
      <c r="V2803" t="s">
        <v>12305</v>
      </c>
      <c r="W2803" t="s">
        <v>113</v>
      </c>
      <c r="X2803" t="s">
        <v>114</v>
      </c>
      <c r="Y2803" t="s">
        <v>12306</v>
      </c>
      <c r="Z2803" t="s">
        <v>12307</v>
      </c>
      <c r="AA2803" t="s">
        <v>44</v>
      </c>
      <c r="AB2803" t="s">
        <v>44</v>
      </c>
      <c r="AC2803" t="s">
        <v>117</v>
      </c>
      <c r="AD2803" t="s">
        <v>190</v>
      </c>
      <c r="AE2803" t="s">
        <v>37</v>
      </c>
      <c r="AF2803" t="s">
        <v>37</v>
      </c>
      <c r="AG2803" t="s">
        <v>37</v>
      </c>
      <c r="AH2803" t="s">
        <v>37</v>
      </c>
      <c r="AI2803" t="s">
        <v>37</v>
      </c>
    </row>
    <row r="2804" spans="1:35" ht="16.850000000000001" customHeight="1">
      <c r="A2804" s="65" t="str">
        <f>IF(L2804="","",IF(COUNTIF(Wip!K:K,L2804)=0,IF(W2804="","KGB","KBB"),IF(AND(_xlfn.IFNA(VLOOKUP(L2804,Wip!K:M,3,0),"")="Y",Q2804="MTCAPPLYCONF"),"On Hold",IF(W2804="","KGB","KBB"))))</f>
        <v>KGB</v>
      </c>
      <c r="B2804" s="65" t="str">
        <f>IF(A2804="on hold", "on hold",
 IF(A2804="KGB", "Standard Shipment",
  IF(IFERROR(IFERROR(VLOOKUP(L2804, List!D:J, 7, 0), VLOOKUP(L2804&amp;"", List!D:J, 7, 0)), 0)=0,
   IF(IFERROR(IFERROR(VLOOKUP(L2804, 'CND List'!$A:$C, 3, 0), VLOOKUP(L2804&amp;"", 'CND List'!$A:$C, 3, 0)), 0)=0,
    IF(A2804="KBB", "-", ""),
    IFERROR(VLOOKUP(L2804, 'CND List'!$A:$C, 3, 0), VLOOKUP(L2804&amp;"", 'CND List'!$A:$C, 3, 0))
   ),
   IFERROR(VLOOKUP(L2804, List!D:J, 7, 0), VLOOKUP(L2804&amp;"", List!D:J, 7, 0))
  )
 )
)</f>
        <v>Standard Shipment</v>
      </c>
      <c r="C2804" s="66" t="str">
        <f t="shared" si="44"/>
        <v>Standard Shipment</v>
      </c>
      <c r="D2804" s="67" t="str">
        <f ca="1">IF(C2804="Local Scrap","Closed",IFERROR(IF(A2804="kgb","Closed",IF(MID(C2804,5,1)="Q","Closed",LOOKUP(TODAY()-W2804, {0,31,91,181,366}, {"0-30天","31-90天","91-180天","181-365天","365天以上"}))), LOOKUP(TODAY()-Z2804, {0,31,91,181,366}, {"0-30天","31-90天","91-180天","181-365天","365天以上"})))</f>
        <v>Closed</v>
      </c>
      <c r="E2804" s="67" t="str" cm="1">
        <f t="array" ref="E2804">IF(A2804&lt;&gt;"kbb", "", IF(IFERROR(VALUE(V2804), 0)=MAX(INDEX(($A$2:$A$4929="kbb")*($L$2:$L$4929=L2804)*IFERROR(VALUE($V$2:$V$4929), 0), 0)), "最新", "歷史重複"))</f>
        <v/>
      </c>
      <c r="F2804" t="s">
        <v>12245</v>
      </c>
      <c r="G2804" t="s">
        <v>29</v>
      </c>
      <c r="H2804" t="s">
        <v>30</v>
      </c>
      <c r="I2804" t="s">
        <v>12246</v>
      </c>
      <c r="J2804" t="s">
        <v>12247</v>
      </c>
      <c r="K2804" t="s">
        <v>12248</v>
      </c>
      <c r="L2804" t="s">
        <v>12308</v>
      </c>
      <c r="M2804" t="s">
        <v>981</v>
      </c>
      <c r="N2804" t="s">
        <v>556</v>
      </c>
      <c r="O2804" t="s">
        <v>37</v>
      </c>
      <c r="P2804" t="s">
        <v>12308</v>
      </c>
      <c r="Q2804" t="s">
        <v>38</v>
      </c>
      <c r="R2804" t="s">
        <v>53</v>
      </c>
      <c r="S2804" t="s">
        <v>12250</v>
      </c>
      <c r="T2804" t="s">
        <v>12309</v>
      </c>
      <c r="U2804" t="s">
        <v>12310</v>
      </c>
      <c r="V2804" t="s">
        <v>12310</v>
      </c>
      <c r="W2804" t="s">
        <v>37</v>
      </c>
      <c r="X2804" t="s">
        <v>37</v>
      </c>
      <c r="Y2804" t="s">
        <v>37</v>
      </c>
      <c r="Z2804" t="s">
        <v>12311</v>
      </c>
      <c r="AA2804" t="s">
        <v>44</v>
      </c>
      <c r="AB2804" t="s">
        <v>44</v>
      </c>
      <c r="AC2804" t="s">
        <v>45</v>
      </c>
      <c r="AD2804" t="s">
        <v>190</v>
      </c>
      <c r="AE2804" t="s">
        <v>12312</v>
      </c>
      <c r="AF2804" t="s">
        <v>48</v>
      </c>
      <c r="AG2804">
        <v>618435</v>
      </c>
      <c r="AH2804">
        <v>1</v>
      </c>
      <c r="AI2804">
        <v>1</v>
      </c>
    </row>
    <row r="2805" spans="1:35" ht="16.850000000000001" customHeight="1">
      <c r="A2805" s="65" t="str">
        <f>IF(L2805="","",IF(COUNTIF(Wip!K:K,L2805)=0,IF(W2805="","KGB","KBB"),IF(AND(_xlfn.IFNA(VLOOKUP(L2805,Wip!K:M,3,0),"")="Y",Q2805="MTCAPPLYCONF"),"On Hold",IF(W2805="","KGB","KBB"))))</f>
        <v>KGB</v>
      </c>
      <c r="B2805" s="65" t="str">
        <f>IF(A2805="on hold", "on hold",
 IF(A2805="KGB", "Standard Shipment",
  IF(IFERROR(IFERROR(VLOOKUP(L2805, List!D:J, 7, 0), VLOOKUP(L2805&amp;"", List!D:J, 7, 0)), 0)=0,
   IF(IFERROR(IFERROR(VLOOKUP(L2805, 'CND List'!$A:$C, 3, 0), VLOOKUP(L2805&amp;"", 'CND List'!$A:$C, 3, 0)), 0)=0,
    IF(A2805="KBB", "-", ""),
    IFERROR(VLOOKUP(L2805, 'CND List'!$A:$C, 3, 0), VLOOKUP(L2805&amp;"", 'CND List'!$A:$C, 3, 0))
   ),
   IFERROR(VLOOKUP(L2805, List!D:J, 7, 0), VLOOKUP(L2805&amp;"", List!D:J, 7, 0))
  )
 )
)</f>
        <v>Standard Shipment</v>
      </c>
      <c r="C2805" s="66" t="str">
        <f t="shared" si="44"/>
        <v>Standard Shipment</v>
      </c>
      <c r="D2805" s="67" t="str">
        <f ca="1">IF(C2805="Local Scrap","Closed",IFERROR(IF(A2805="kgb","Closed",IF(MID(C2805,5,1)="Q","Closed",LOOKUP(TODAY()-W2805, {0,31,91,181,366}, {"0-30天","31-90天","91-180天","181-365天","365天以上"}))), LOOKUP(TODAY()-Z2805, {0,31,91,181,366}, {"0-30天","31-90天","91-180天","181-365天","365天以上"})))</f>
        <v>Closed</v>
      </c>
      <c r="E2805" s="67" t="str" cm="1">
        <f t="array" ref="E2805">IF(A2805&lt;&gt;"kbb", "", IF(IFERROR(VALUE(V2805), 0)=MAX(INDEX(($A$2:$A$4929="kbb")*($L$2:$L$4929=L2805)*IFERROR(VALUE($V$2:$V$4929), 0), 0)), "最新", "歷史重複"))</f>
        <v/>
      </c>
      <c r="F2805" t="s">
        <v>12245</v>
      </c>
      <c r="G2805" t="s">
        <v>29</v>
      </c>
      <c r="H2805" t="s">
        <v>30</v>
      </c>
      <c r="I2805" t="s">
        <v>12246</v>
      </c>
      <c r="J2805" t="s">
        <v>12247</v>
      </c>
      <c r="K2805" t="s">
        <v>12248</v>
      </c>
      <c r="L2805" t="s">
        <v>12313</v>
      </c>
      <c r="M2805" t="s">
        <v>205</v>
      </c>
      <c r="N2805" t="s">
        <v>206</v>
      </c>
      <c r="O2805" t="s">
        <v>37</v>
      </c>
      <c r="P2805" t="s">
        <v>12313</v>
      </c>
      <c r="Q2805" t="s">
        <v>38</v>
      </c>
      <c r="R2805" t="s">
        <v>53</v>
      </c>
      <c r="S2805" t="s">
        <v>12250</v>
      </c>
      <c r="T2805" t="s">
        <v>12314</v>
      </c>
      <c r="U2805" t="s">
        <v>12267</v>
      </c>
      <c r="V2805" t="s">
        <v>12267</v>
      </c>
      <c r="W2805" t="s">
        <v>37</v>
      </c>
      <c r="X2805" t="s">
        <v>37</v>
      </c>
      <c r="Y2805" t="s">
        <v>37</v>
      </c>
      <c r="Z2805" t="s">
        <v>12315</v>
      </c>
      <c r="AA2805" t="s">
        <v>44</v>
      </c>
      <c r="AB2805" t="s">
        <v>44</v>
      </c>
      <c r="AC2805" t="s">
        <v>45</v>
      </c>
      <c r="AD2805" t="s">
        <v>190</v>
      </c>
      <c r="AE2805" t="s">
        <v>12269</v>
      </c>
      <c r="AF2805" t="s">
        <v>48</v>
      </c>
      <c r="AG2805">
        <v>617486</v>
      </c>
      <c r="AH2805">
        <v>1</v>
      </c>
      <c r="AI2805">
        <v>1</v>
      </c>
    </row>
    <row r="2806" spans="1:35" ht="16.850000000000001" customHeight="1">
      <c r="A2806" s="65" t="str">
        <f>IF(L2806="","",IF(COUNTIF(Wip!K:K,L2806)=0,IF(W2806="","KGB","KBB"),IF(AND(_xlfn.IFNA(VLOOKUP(L2806,Wip!K:M,3,0),"")="Y",Q2806="MTCAPPLYCONF"),"On Hold",IF(W2806="","KGB","KBB"))))</f>
        <v>KGB</v>
      </c>
      <c r="B2806" s="65" t="str">
        <f>IF(A2806="on hold", "on hold",
 IF(A2806="KGB", "Standard Shipment",
  IF(IFERROR(IFERROR(VLOOKUP(L2806, List!D:J, 7, 0), VLOOKUP(L2806&amp;"", List!D:J, 7, 0)), 0)=0,
   IF(IFERROR(IFERROR(VLOOKUP(L2806, 'CND List'!$A:$C, 3, 0), VLOOKUP(L2806&amp;"", 'CND List'!$A:$C, 3, 0)), 0)=0,
    IF(A2806="KBB", "-", ""),
    IFERROR(VLOOKUP(L2806, 'CND List'!$A:$C, 3, 0), VLOOKUP(L2806&amp;"", 'CND List'!$A:$C, 3, 0))
   ),
   IFERROR(VLOOKUP(L2806, List!D:J, 7, 0), VLOOKUP(L2806&amp;"", List!D:J, 7, 0))
  )
 )
)</f>
        <v>Standard Shipment</v>
      </c>
      <c r="C2806" s="66" t="str">
        <f t="shared" si="44"/>
        <v>Standard Shipment</v>
      </c>
      <c r="D2806" s="67" t="str">
        <f ca="1">IF(C2806="Local Scrap","Closed",IFERROR(IF(A2806="kgb","Closed",IF(MID(C2806,5,1)="Q","Closed",LOOKUP(TODAY()-W2806, {0,31,91,181,366}, {"0-30天","31-90天","91-180天","181-365天","365天以上"}))), LOOKUP(TODAY()-Z2806, {0,31,91,181,366}, {"0-30天","31-90天","91-180天","181-365天","365天以上"})))</f>
        <v>Closed</v>
      </c>
      <c r="E2806" s="67" t="str" cm="1">
        <f t="array" ref="E2806">IF(A2806&lt;&gt;"kbb", "", IF(IFERROR(VALUE(V2806), 0)=MAX(INDEX(($A$2:$A$4929="kbb")*($L$2:$L$4929=L2806)*IFERROR(VALUE($V$2:$V$4929), 0), 0)), "最新", "歷史重複"))</f>
        <v/>
      </c>
      <c r="F2806" t="s">
        <v>12245</v>
      </c>
      <c r="G2806" t="s">
        <v>29</v>
      </c>
      <c r="H2806" t="s">
        <v>30</v>
      </c>
      <c r="I2806" t="s">
        <v>12246</v>
      </c>
      <c r="J2806" t="s">
        <v>12247</v>
      </c>
      <c r="K2806" t="s">
        <v>12248</v>
      </c>
      <c r="L2806" t="s">
        <v>12316</v>
      </c>
      <c r="M2806" t="s">
        <v>981</v>
      </c>
      <c r="N2806" t="s">
        <v>556</v>
      </c>
      <c r="O2806" t="s">
        <v>37</v>
      </c>
      <c r="P2806" t="s">
        <v>12316</v>
      </c>
      <c r="Q2806" t="s">
        <v>38</v>
      </c>
      <c r="R2806" t="s">
        <v>53</v>
      </c>
      <c r="S2806" t="s">
        <v>12250</v>
      </c>
      <c r="T2806" t="s">
        <v>12317</v>
      </c>
      <c r="U2806" t="s">
        <v>12267</v>
      </c>
      <c r="V2806" t="s">
        <v>12267</v>
      </c>
      <c r="W2806" t="s">
        <v>37</v>
      </c>
      <c r="X2806" t="s">
        <v>37</v>
      </c>
      <c r="Y2806" t="s">
        <v>37</v>
      </c>
      <c r="Z2806" t="s">
        <v>12318</v>
      </c>
      <c r="AA2806" t="s">
        <v>44</v>
      </c>
      <c r="AB2806" t="s">
        <v>44</v>
      </c>
      <c r="AC2806" t="s">
        <v>45</v>
      </c>
      <c r="AD2806" t="s">
        <v>190</v>
      </c>
      <c r="AE2806" t="s">
        <v>12269</v>
      </c>
      <c r="AF2806" t="s">
        <v>48</v>
      </c>
      <c r="AG2806">
        <v>617486</v>
      </c>
      <c r="AH2806">
        <v>1</v>
      </c>
      <c r="AI2806">
        <v>1</v>
      </c>
    </row>
    <row r="2807" spans="1:35" ht="16.850000000000001" customHeight="1">
      <c r="A2807" s="65" t="str">
        <f>IF(L2807="","",IF(COUNTIF(Wip!K:K,L2807)=0,IF(W2807="","KGB","KBB"),IF(AND(_xlfn.IFNA(VLOOKUP(L2807,Wip!K:M,3,0),"")="Y",Q2807="MTCAPPLYCONF"),"On Hold",IF(W2807="","KGB","KBB"))))</f>
        <v>KGB</v>
      </c>
      <c r="B2807" s="65" t="str">
        <f>IF(A2807="on hold", "on hold",
 IF(A2807="KGB", "Standard Shipment",
  IF(IFERROR(IFERROR(VLOOKUP(L2807, List!D:J, 7, 0), VLOOKUP(L2807&amp;"", List!D:J, 7, 0)), 0)=0,
   IF(IFERROR(IFERROR(VLOOKUP(L2807, 'CND List'!$A:$C, 3, 0), VLOOKUP(L2807&amp;"", 'CND List'!$A:$C, 3, 0)), 0)=0,
    IF(A2807="KBB", "-", ""),
    IFERROR(VLOOKUP(L2807, 'CND List'!$A:$C, 3, 0), VLOOKUP(L2807&amp;"", 'CND List'!$A:$C, 3, 0))
   ),
   IFERROR(VLOOKUP(L2807, List!D:J, 7, 0), VLOOKUP(L2807&amp;"", List!D:J, 7, 0))
  )
 )
)</f>
        <v>Standard Shipment</v>
      </c>
      <c r="C2807" s="66" t="str">
        <f t="shared" si="44"/>
        <v>Standard Shipment</v>
      </c>
      <c r="D2807" s="67" t="str">
        <f ca="1">IF(C2807="Local Scrap","Closed",IFERROR(IF(A2807="kgb","Closed",IF(MID(C2807,5,1)="Q","Closed",LOOKUP(TODAY()-W2807, {0,31,91,181,366}, {"0-30天","31-90天","91-180天","181-365天","365天以上"}))), LOOKUP(TODAY()-Z2807, {0,31,91,181,366}, {"0-30天","31-90天","91-180天","181-365天","365天以上"})))</f>
        <v>Closed</v>
      </c>
      <c r="E2807" s="67" t="str" cm="1">
        <f t="array" ref="E2807">IF(A2807&lt;&gt;"kbb", "", IF(IFERROR(VALUE(V2807), 0)=MAX(INDEX(($A$2:$A$4929="kbb")*($L$2:$L$4929=L2807)*IFERROR(VALUE($V$2:$V$4929), 0), 0)), "最新", "歷史重複"))</f>
        <v/>
      </c>
      <c r="F2807" t="s">
        <v>12245</v>
      </c>
      <c r="G2807" t="s">
        <v>29</v>
      </c>
      <c r="H2807" t="s">
        <v>30</v>
      </c>
      <c r="I2807" t="s">
        <v>12246</v>
      </c>
      <c r="J2807" t="s">
        <v>12247</v>
      </c>
      <c r="K2807" t="s">
        <v>12248</v>
      </c>
      <c r="L2807" t="s">
        <v>12319</v>
      </c>
      <c r="M2807" t="s">
        <v>3523</v>
      </c>
      <c r="N2807" t="s">
        <v>206</v>
      </c>
      <c r="O2807" t="s">
        <v>37</v>
      </c>
      <c r="P2807" t="s">
        <v>12319</v>
      </c>
      <c r="Q2807" t="s">
        <v>38</v>
      </c>
      <c r="R2807" t="s">
        <v>53</v>
      </c>
      <c r="S2807" t="s">
        <v>12265</v>
      </c>
      <c r="T2807" t="s">
        <v>12320</v>
      </c>
      <c r="U2807" t="s">
        <v>12267</v>
      </c>
      <c r="V2807" t="s">
        <v>12267</v>
      </c>
      <c r="W2807" t="s">
        <v>37</v>
      </c>
      <c r="X2807" t="s">
        <v>37</v>
      </c>
      <c r="Y2807" t="s">
        <v>37</v>
      </c>
      <c r="Z2807" t="s">
        <v>12321</v>
      </c>
      <c r="AA2807" t="s">
        <v>44</v>
      </c>
      <c r="AB2807" t="s">
        <v>44</v>
      </c>
      <c r="AC2807" t="s">
        <v>45</v>
      </c>
      <c r="AD2807" t="s">
        <v>190</v>
      </c>
      <c r="AE2807" t="s">
        <v>12269</v>
      </c>
      <c r="AF2807" t="s">
        <v>48</v>
      </c>
      <c r="AG2807">
        <v>617486</v>
      </c>
      <c r="AH2807">
        <v>1</v>
      </c>
      <c r="AI2807">
        <v>1</v>
      </c>
    </row>
    <row r="2808" spans="1:35" ht="16.850000000000001" customHeight="1">
      <c r="A2808" s="65" t="str">
        <f>IF(L2808="","",IF(COUNTIF(Wip!K:K,L2808)=0,IF(W2808="","KGB","KBB"),IF(AND(_xlfn.IFNA(VLOOKUP(L2808,Wip!K:M,3,0),"")="Y",Q2808="MTCAPPLYCONF"),"On Hold",IF(W2808="","KGB","KBB"))))</f>
        <v>KGB</v>
      </c>
      <c r="B2808" s="65" t="str">
        <f>IF(A2808="on hold", "on hold",
 IF(A2808="KGB", "Standard Shipment",
  IF(IFERROR(IFERROR(VLOOKUP(L2808, List!D:J, 7, 0), VLOOKUP(L2808&amp;"", List!D:J, 7, 0)), 0)=0,
   IF(IFERROR(IFERROR(VLOOKUP(L2808, 'CND List'!$A:$C, 3, 0), VLOOKUP(L2808&amp;"", 'CND List'!$A:$C, 3, 0)), 0)=0,
    IF(A2808="KBB", "-", ""),
    IFERROR(VLOOKUP(L2808, 'CND List'!$A:$C, 3, 0), VLOOKUP(L2808&amp;"", 'CND List'!$A:$C, 3, 0))
   ),
   IFERROR(VLOOKUP(L2808, List!D:J, 7, 0), VLOOKUP(L2808&amp;"", List!D:J, 7, 0))
  )
 )
)</f>
        <v>Standard Shipment</v>
      </c>
      <c r="C2808" s="66" t="str">
        <f t="shared" si="44"/>
        <v>Standard Shipment</v>
      </c>
      <c r="D2808" s="67" t="str">
        <f ca="1">IF(C2808="Local Scrap","Closed",IFERROR(IF(A2808="kgb","Closed",IF(MID(C2808,5,1)="Q","Closed",LOOKUP(TODAY()-W2808, {0,31,91,181,366}, {"0-30天","31-90天","91-180天","181-365天","365天以上"}))), LOOKUP(TODAY()-Z2808, {0,31,91,181,366}, {"0-30天","31-90天","91-180天","181-365天","365天以上"})))</f>
        <v>Closed</v>
      </c>
      <c r="E2808" s="67" t="str" cm="1">
        <f t="array" ref="E2808">IF(A2808&lt;&gt;"kbb", "", IF(IFERROR(VALUE(V2808), 0)=MAX(INDEX(($A$2:$A$4929="kbb")*($L$2:$L$4929=L2808)*IFERROR(VALUE($V$2:$V$4929), 0), 0)), "最新", "歷史重複"))</f>
        <v/>
      </c>
      <c r="F2808" t="s">
        <v>12245</v>
      </c>
      <c r="G2808" t="s">
        <v>29</v>
      </c>
      <c r="H2808" t="s">
        <v>30</v>
      </c>
      <c r="I2808" t="s">
        <v>12246</v>
      </c>
      <c r="J2808" t="s">
        <v>12247</v>
      </c>
      <c r="K2808" t="s">
        <v>12248</v>
      </c>
      <c r="L2808" t="s">
        <v>12322</v>
      </c>
      <c r="M2808" t="s">
        <v>4046</v>
      </c>
      <c r="N2808" t="s">
        <v>556</v>
      </c>
      <c r="O2808" t="s">
        <v>37</v>
      </c>
      <c r="P2808" t="s">
        <v>12322</v>
      </c>
      <c r="Q2808" t="s">
        <v>38</v>
      </c>
      <c r="R2808" t="s">
        <v>53</v>
      </c>
      <c r="S2808" t="s">
        <v>12250</v>
      </c>
      <c r="T2808" t="s">
        <v>12323</v>
      </c>
      <c r="U2808" t="s">
        <v>12267</v>
      </c>
      <c r="V2808" t="s">
        <v>12267</v>
      </c>
      <c r="W2808" t="s">
        <v>37</v>
      </c>
      <c r="X2808" t="s">
        <v>37</v>
      </c>
      <c r="Y2808" t="s">
        <v>37</v>
      </c>
      <c r="Z2808" t="s">
        <v>12324</v>
      </c>
      <c r="AA2808" t="s">
        <v>44</v>
      </c>
      <c r="AB2808" t="s">
        <v>44</v>
      </c>
      <c r="AC2808" t="s">
        <v>45</v>
      </c>
      <c r="AD2808" t="s">
        <v>190</v>
      </c>
      <c r="AE2808" t="s">
        <v>12269</v>
      </c>
      <c r="AF2808" t="s">
        <v>48</v>
      </c>
      <c r="AG2808">
        <v>617486</v>
      </c>
      <c r="AH2808">
        <v>1</v>
      </c>
      <c r="AI2808">
        <v>1</v>
      </c>
    </row>
    <row r="2809" spans="1:35" ht="16.850000000000001" customHeight="1">
      <c r="A2809" s="65" t="str">
        <f>IF(L2809="","",IF(COUNTIF(Wip!K:K,L2809)=0,IF(W2809="","KGB","KBB"),IF(AND(_xlfn.IFNA(VLOOKUP(L2809,Wip!K:M,3,0),"")="Y",Q2809="MTCAPPLYCONF"),"On Hold",IF(W2809="","KGB","KBB"))))</f>
        <v>KGB</v>
      </c>
      <c r="B2809" s="65" t="str">
        <f>IF(A2809="on hold", "on hold",
 IF(A2809="KGB", "Standard Shipment",
  IF(IFERROR(IFERROR(VLOOKUP(L2809, List!D:J, 7, 0), VLOOKUP(L2809&amp;"", List!D:J, 7, 0)), 0)=0,
   IF(IFERROR(IFERROR(VLOOKUP(L2809, 'CND List'!$A:$C, 3, 0), VLOOKUP(L2809&amp;"", 'CND List'!$A:$C, 3, 0)), 0)=0,
    IF(A2809="KBB", "-", ""),
    IFERROR(VLOOKUP(L2809, 'CND List'!$A:$C, 3, 0), VLOOKUP(L2809&amp;"", 'CND List'!$A:$C, 3, 0))
   ),
   IFERROR(VLOOKUP(L2809, List!D:J, 7, 0), VLOOKUP(L2809&amp;"", List!D:J, 7, 0))
  )
 )
)</f>
        <v>Standard Shipment</v>
      </c>
      <c r="C2809" s="66" t="str">
        <f t="shared" si="44"/>
        <v>Standard Shipment</v>
      </c>
      <c r="D2809" s="67" t="str">
        <f ca="1">IF(C2809="Local Scrap","Closed",IFERROR(IF(A2809="kgb","Closed",IF(MID(C2809,5,1)="Q","Closed",LOOKUP(TODAY()-W2809, {0,31,91,181,366}, {"0-30天","31-90天","91-180天","181-365天","365天以上"}))), LOOKUP(TODAY()-Z2809, {0,31,91,181,366}, {"0-30天","31-90天","91-180天","181-365天","365天以上"})))</f>
        <v>Closed</v>
      </c>
      <c r="E2809" s="67" t="str" cm="1">
        <f t="array" ref="E2809">IF(A2809&lt;&gt;"kbb", "", IF(IFERROR(VALUE(V2809), 0)=MAX(INDEX(($A$2:$A$4929="kbb")*($L$2:$L$4929=L2809)*IFERROR(VALUE($V$2:$V$4929), 0), 0)), "最新", "歷史重複"))</f>
        <v/>
      </c>
      <c r="F2809" t="s">
        <v>12245</v>
      </c>
      <c r="G2809" t="s">
        <v>29</v>
      </c>
      <c r="H2809" t="s">
        <v>30</v>
      </c>
      <c r="I2809" t="s">
        <v>12246</v>
      </c>
      <c r="J2809" t="s">
        <v>12247</v>
      </c>
      <c r="K2809" t="s">
        <v>12248</v>
      </c>
      <c r="L2809" t="s">
        <v>12325</v>
      </c>
      <c r="M2809" t="s">
        <v>4046</v>
      </c>
      <c r="N2809" t="s">
        <v>556</v>
      </c>
      <c r="O2809" t="s">
        <v>37</v>
      </c>
      <c r="P2809" t="s">
        <v>12325</v>
      </c>
      <c r="Q2809" t="s">
        <v>38</v>
      </c>
      <c r="R2809" t="s">
        <v>53</v>
      </c>
      <c r="S2809" t="s">
        <v>12250</v>
      </c>
      <c r="T2809" t="s">
        <v>12326</v>
      </c>
      <c r="U2809" t="s">
        <v>12267</v>
      </c>
      <c r="V2809" t="s">
        <v>12267</v>
      </c>
      <c r="W2809" t="s">
        <v>37</v>
      </c>
      <c r="X2809" t="s">
        <v>37</v>
      </c>
      <c r="Y2809" t="s">
        <v>37</v>
      </c>
      <c r="Z2809" t="s">
        <v>12327</v>
      </c>
      <c r="AA2809" t="s">
        <v>44</v>
      </c>
      <c r="AB2809" t="s">
        <v>44</v>
      </c>
      <c r="AC2809" t="s">
        <v>45</v>
      </c>
      <c r="AD2809" t="s">
        <v>190</v>
      </c>
      <c r="AE2809" t="s">
        <v>12269</v>
      </c>
      <c r="AF2809" t="s">
        <v>48</v>
      </c>
      <c r="AG2809">
        <v>617486</v>
      </c>
      <c r="AH2809">
        <v>1</v>
      </c>
      <c r="AI2809">
        <v>1</v>
      </c>
    </row>
    <row r="2810" spans="1:35" ht="16.850000000000001" customHeight="1">
      <c r="A2810" s="65" t="str">
        <f>IF(L2810="","",IF(COUNTIF(Wip!K:K,L2810)=0,IF(W2810="","KGB","KBB"),IF(AND(_xlfn.IFNA(VLOOKUP(L2810,Wip!K:M,3,0),"")="Y",Q2810="MTCAPPLYCONF"),"On Hold",IF(W2810="","KGB","KBB"))))</f>
        <v>KGB</v>
      </c>
      <c r="B2810" s="65" t="str">
        <f>IF(A2810="on hold", "on hold",
 IF(A2810="KGB", "Standard Shipment",
  IF(IFERROR(IFERROR(VLOOKUP(L2810, List!D:J, 7, 0), VLOOKUP(L2810&amp;"", List!D:J, 7, 0)), 0)=0,
   IF(IFERROR(IFERROR(VLOOKUP(L2810, 'CND List'!$A:$C, 3, 0), VLOOKUP(L2810&amp;"", 'CND List'!$A:$C, 3, 0)), 0)=0,
    IF(A2810="KBB", "-", ""),
    IFERROR(VLOOKUP(L2810, 'CND List'!$A:$C, 3, 0), VLOOKUP(L2810&amp;"", 'CND List'!$A:$C, 3, 0))
   ),
   IFERROR(VLOOKUP(L2810, List!D:J, 7, 0), VLOOKUP(L2810&amp;"", List!D:J, 7, 0))
  )
 )
)</f>
        <v>Standard Shipment</v>
      </c>
      <c r="C2810" s="66" t="str">
        <f t="shared" si="44"/>
        <v>Standard Shipment</v>
      </c>
      <c r="D2810" s="67" t="str">
        <f ca="1">IF(C2810="Local Scrap","Closed",IFERROR(IF(A2810="kgb","Closed",IF(MID(C2810,5,1)="Q","Closed",LOOKUP(TODAY()-W2810, {0,31,91,181,366}, {"0-30天","31-90天","91-180天","181-365天","365天以上"}))), LOOKUP(TODAY()-Z2810, {0,31,91,181,366}, {"0-30天","31-90天","91-180天","181-365天","365天以上"})))</f>
        <v>Closed</v>
      </c>
      <c r="E2810" s="67" t="str" cm="1">
        <f t="array" ref="E2810">IF(A2810&lt;&gt;"kbb", "", IF(IFERROR(VALUE(V2810), 0)=MAX(INDEX(($A$2:$A$4929="kbb")*($L$2:$L$4929=L2810)*IFERROR(VALUE($V$2:$V$4929), 0), 0)), "最新", "歷史重複"))</f>
        <v/>
      </c>
      <c r="F2810" t="s">
        <v>12245</v>
      </c>
      <c r="G2810" t="s">
        <v>29</v>
      </c>
      <c r="H2810" t="s">
        <v>30</v>
      </c>
      <c r="I2810" t="s">
        <v>12246</v>
      </c>
      <c r="J2810" t="s">
        <v>12247</v>
      </c>
      <c r="K2810" t="s">
        <v>12248</v>
      </c>
      <c r="L2810" t="s">
        <v>12328</v>
      </c>
      <c r="M2810" t="s">
        <v>555</v>
      </c>
      <c r="N2810" t="s">
        <v>556</v>
      </c>
      <c r="O2810" t="s">
        <v>37</v>
      </c>
      <c r="P2810" t="s">
        <v>12328</v>
      </c>
      <c r="Q2810" t="s">
        <v>38</v>
      </c>
      <c r="R2810" t="s">
        <v>53</v>
      </c>
      <c r="S2810" t="s">
        <v>12250</v>
      </c>
      <c r="T2810" t="s">
        <v>12329</v>
      </c>
      <c r="U2810" t="s">
        <v>12252</v>
      </c>
      <c r="V2810" t="s">
        <v>12252</v>
      </c>
      <c r="W2810" t="s">
        <v>37</v>
      </c>
      <c r="X2810" t="s">
        <v>37</v>
      </c>
      <c r="Y2810" t="s">
        <v>37</v>
      </c>
      <c r="Z2810" t="s">
        <v>12330</v>
      </c>
      <c r="AA2810" t="s">
        <v>44</v>
      </c>
      <c r="AB2810" t="s">
        <v>44</v>
      </c>
      <c r="AC2810" t="s">
        <v>45</v>
      </c>
      <c r="AD2810" t="s">
        <v>190</v>
      </c>
      <c r="AE2810" t="s">
        <v>12254</v>
      </c>
      <c r="AF2810" t="s">
        <v>48</v>
      </c>
      <c r="AG2810">
        <v>618307</v>
      </c>
      <c r="AH2810">
        <v>1</v>
      </c>
      <c r="AI2810">
        <v>1</v>
      </c>
    </row>
    <row r="2811" spans="1:35" ht="16.850000000000001" customHeight="1">
      <c r="A2811" s="65" t="str">
        <f>IF(L2811="","",IF(COUNTIF(Wip!K:K,L2811)=0,IF(W2811="","KGB","KBB"),IF(AND(_xlfn.IFNA(VLOOKUP(L2811,Wip!K:M,3,0),"")="Y",Q2811="MTCAPPLYCONF"),"On Hold",IF(W2811="","KGB","KBB"))))</f>
        <v>KGB</v>
      </c>
      <c r="B2811" s="65" t="str">
        <f>IF(A2811="on hold", "on hold",
 IF(A2811="KGB", "Standard Shipment",
  IF(IFERROR(IFERROR(VLOOKUP(L2811, List!D:J, 7, 0), VLOOKUP(L2811&amp;"", List!D:J, 7, 0)), 0)=0,
   IF(IFERROR(IFERROR(VLOOKUP(L2811, 'CND List'!$A:$C, 3, 0), VLOOKUP(L2811&amp;"", 'CND List'!$A:$C, 3, 0)), 0)=0,
    IF(A2811="KBB", "-", ""),
    IFERROR(VLOOKUP(L2811, 'CND List'!$A:$C, 3, 0), VLOOKUP(L2811&amp;"", 'CND List'!$A:$C, 3, 0))
   ),
   IFERROR(VLOOKUP(L2811, List!D:J, 7, 0), VLOOKUP(L2811&amp;"", List!D:J, 7, 0))
  )
 )
)</f>
        <v>Standard Shipment</v>
      </c>
      <c r="C2811" s="66" t="str">
        <f t="shared" ref="C2811:C2874" si="45">IF(A2811="on hold", "on hold", IF(B2811="on hold", "wait for return customer", IF(B2811="CND Sceond Pass", "Standard Shipment", IF(AND(A2811="kgb", OR(B2811="-", B2811="", B2811="#N/A")), "Standard Shipment", IF(AND(A2811="kbb", OR(B2811="-", B2811="", B2811="#N/A")), "wait for return customer", IF(OR(B2811="Local Scrap", B2811="SBF to be notified", B2811="VRAM is pending RTV", B2811="BU未結案"), B2811, IF(OR(B2811="scrap結案", B2811="良品結案", LEFT(B2811,2)="sc", LEFT(B2811,2)="良品"), "CND結案", IF(ISNUMBER(B2811), YEAR(B2811) &amp; "Q" &amp; INT((MONTH(B2811)+2)/3), IF(ISERROR(DATEVALUE(TEXT(B2811,"yyyy/mm/dd"))), IF(ISNA(B2811), "#N/A", B2811), YEAR(DATEVALUE(TEXT(B2811,"yyyy/mm/dd"))) &amp; "Q" &amp; INT((MONTH(DATEVALUE(TEXT(B2811,"yyyy/mm/dd")))+2)/3))))))))))</f>
        <v>Standard Shipment</v>
      </c>
      <c r="D2811" s="67" t="str">
        <f ca="1">IF(C2811="Local Scrap","Closed",IFERROR(IF(A2811="kgb","Closed",IF(MID(C2811,5,1)="Q","Closed",LOOKUP(TODAY()-W2811, {0,31,91,181,366}, {"0-30天","31-90天","91-180天","181-365天","365天以上"}))), LOOKUP(TODAY()-Z2811, {0,31,91,181,366}, {"0-30天","31-90天","91-180天","181-365天","365天以上"})))</f>
        <v>Closed</v>
      </c>
      <c r="E2811" s="67" t="str" cm="1">
        <f t="array" ref="E2811">IF(A2811&lt;&gt;"kbb", "", IF(IFERROR(VALUE(V2811), 0)=MAX(INDEX(($A$2:$A$4929="kbb")*($L$2:$L$4929=L2811)*IFERROR(VALUE($V$2:$V$4929), 0), 0)), "最新", "歷史重複"))</f>
        <v/>
      </c>
      <c r="F2811" t="s">
        <v>12331</v>
      </c>
      <c r="G2811" t="s">
        <v>29</v>
      </c>
      <c r="H2811" t="s">
        <v>30</v>
      </c>
      <c r="I2811" t="s">
        <v>12246</v>
      </c>
      <c r="J2811" t="s">
        <v>12332</v>
      </c>
      <c r="K2811" t="s">
        <v>12333</v>
      </c>
      <c r="L2811" t="s">
        <v>12334</v>
      </c>
      <c r="M2811" t="s">
        <v>875</v>
      </c>
      <c r="N2811" t="s">
        <v>206</v>
      </c>
      <c r="O2811" t="s">
        <v>37</v>
      </c>
      <c r="P2811" t="s">
        <v>12334</v>
      </c>
      <c r="Q2811" t="s">
        <v>38</v>
      </c>
      <c r="R2811" t="s">
        <v>53</v>
      </c>
      <c r="S2811" t="s">
        <v>12335</v>
      </c>
      <c r="T2811" t="s">
        <v>12336</v>
      </c>
      <c r="U2811" t="s">
        <v>12267</v>
      </c>
      <c r="V2811" t="s">
        <v>12267</v>
      </c>
      <c r="W2811" t="s">
        <v>37</v>
      </c>
      <c r="X2811" t="s">
        <v>37</v>
      </c>
      <c r="Y2811" t="s">
        <v>37</v>
      </c>
      <c r="Z2811" t="s">
        <v>12337</v>
      </c>
      <c r="AA2811" t="s">
        <v>44</v>
      </c>
      <c r="AB2811" t="s">
        <v>44</v>
      </c>
      <c r="AC2811" t="s">
        <v>45</v>
      </c>
      <c r="AD2811" t="s">
        <v>190</v>
      </c>
      <c r="AE2811" t="s">
        <v>12338</v>
      </c>
      <c r="AF2811" t="s">
        <v>48</v>
      </c>
      <c r="AG2811">
        <v>617486</v>
      </c>
      <c r="AH2811">
        <v>1</v>
      </c>
      <c r="AI2811">
        <v>1</v>
      </c>
    </row>
    <row r="2812" spans="1:35" ht="16.850000000000001" customHeight="1">
      <c r="A2812" s="65" t="str">
        <f>IF(L2812="","",IF(COUNTIF(Wip!K:K,L2812)=0,IF(W2812="","KGB","KBB"),IF(AND(_xlfn.IFNA(VLOOKUP(L2812,Wip!K:M,3,0),"")="Y",Q2812="MTCAPPLYCONF"),"On Hold",IF(W2812="","KGB","KBB"))))</f>
        <v>KGB</v>
      </c>
      <c r="B2812" s="65" t="str">
        <f>IF(A2812="on hold", "on hold",
 IF(A2812="KGB", "Standard Shipment",
  IF(IFERROR(IFERROR(VLOOKUP(L2812, List!D:J, 7, 0), VLOOKUP(L2812&amp;"", List!D:J, 7, 0)), 0)=0,
   IF(IFERROR(IFERROR(VLOOKUP(L2812, 'CND List'!$A:$C, 3, 0), VLOOKUP(L2812&amp;"", 'CND List'!$A:$C, 3, 0)), 0)=0,
    IF(A2812="KBB", "-", ""),
    IFERROR(VLOOKUP(L2812, 'CND List'!$A:$C, 3, 0), VLOOKUP(L2812&amp;"", 'CND List'!$A:$C, 3, 0))
   ),
   IFERROR(VLOOKUP(L2812, List!D:J, 7, 0), VLOOKUP(L2812&amp;"", List!D:J, 7, 0))
  )
 )
)</f>
        <v>Standard Shipment</v>
      </c>
      <c r="C2812" s="66" t="str">
        <f t="shared" si="45"/>
        <v>Standard Shipment</v>
      </c>
      <c r="D2812" s="67" t="str">
        <f ca="1">IF(C2812="Local Scrap","Closed",IFERROR(IF(A2812="kgb","Closed",IF(MID(C2812,5,1)="Q","Closed",LOOKUP(TODAY()-W2812, {0,31,91,181,366}, {"0-30天","31-90天","91-180天","181-365天","365天以上"}))), LOOKUP(TODAY()-Z2812, {0,31,91,181,366}, {"0-30天","31-90天","91-180天","181-365天","365天以上"})))</f>
        <v>Closed</v>
      </c>
      <c r="E2812" s="67" t="str" cm="1">
        <f t="array" ref="E2812">IF(A2812&lt;&gt;"kbb", "", IF(IFERROR(VALUE(V2812), 0)=MAX(INDEX(($A$2:$A$4929="kbb")*($L$2:$L$4929=L2812)*IFERROR(VALUE($V$2:$V$4929), 0), 0)), "最新", "歷史重複"))</f>
        <v/>
      </c>
      <c r="F2812" t="s">
        <v>12331</v>
      </c>
      <c r="G2812" t="s">
        <v>29</v>
      </c>
      <c r="H2812" t="s">
        <v>30</v>
      </c>
      <c r="I2812" t="s">
        <v>12246</v>
      </c>
      <c r="J2812" t="s">
        <v>12332</v>
      </c>
      <c r="K2812" t="s">
        <v>12333</v>
      </c>
      <c r="L2812" t="s">
        <v>12339</v>
      </c>
      <c r="M2812" t="s">
        <v>4046</v>
      </c>
      <c r="N2812" t="s">
        <v>556</v>
      </c>
      <c r="O2812" t="s">
        <v>37</v>
      </c>
      <c r="P2812" t="s">
        <v>12339</v>
      </c>
      <c r="Q2812" t="s">
        <v>38</v>
      </c>
      <c r="R2812" t="s">
        <v>53</v>
      </c>
      <c r="S2812" t="s">
        <v>12335</v>
      </c>
      <c r="T2812" t="s">
        <v>12340</v>
      </c>
      <c r="U2812" t="s">
        <v>12267</v>
      </c>
      <c r="V2812" t="s">
        <v>12267</v>
      </c>
      <c r="W2812" t="s">
        <v>37</v>
      </c>
      <c r="X2812" t="s">
        <v>37</v>
      </c>
      <c r="Y2812" t="s">
        <v>37</v>
      </c>
      <c r="Z2812" t="s">
        <v>12341</v>
      </c>
      <c r="AA2812" t="s">
        <v>44</v>
      </c>
      <c r="AB2812" t="s">
        <v>44</v>
      </c>
      <c r="AC2812" t="s">
        <v>45</v>
      </c>
      <c r="AD2812" t="s">
        <v>190</v>
      </c>
      <c r="AE2812" t="s">
        <v>12269</v>
      </c>
      <c r="AF2812" t="s">
        <v>48</v>
      </c>
      <c r="AG2812">
        <v>617486</v>
      </c>
      <c r="AH2812">
        <v>1</v>
      </c>
      <c r="AI2812">
        <v>1</v>
      </c>
    </row>
    <row r="2813" spans="1:35" ht="16.850000000000001" customHeight="1">
      <c r="A2813" s="65" t="str">
        <f>IF(L2813="","",IF(COUNTIF(Wip!K:K,L2813)=0,IF(W2813="","KGB","KBB"),IF(AND(_xlfn.IFNA(VLOOKUP(L2813,Wip!K:M,3,0),"")="Y",Q2813="MTCAPPLYCONF"),"On Hold",IF(W2813="","KGB","KBB"))))</f>
        <v>KGB</v>
      </c>
      <c r="B2813" s="65" t="str">
        <f>IF(A2813="on hold", "on hold",
 IF(A2813="KGB", "Standard Shipment",
  IF(IFERROR(IFERROR(VLOOKUP(L2813, List!D:J, 7, 0), VLOOKUP(L2813&amp;"", List!D:J, 7, 0)), 0)=0,
   IF(IFERROR(IFERROR(VLOOKUP(L2813, 'CND List'!$A:$C, 3, 0), VLOOKUP(L2813&amp;"", 'CND List'!$A:$C, 3, 0)), 0)=0,
    IF(A2813="KBB", "-", ""),
    IFERROR(VLOOKUP(L2813, 'CND List'!$A:$C, 3, 0), VLOOKUP(L2813&amp;"", 'CND List'!$A:$C, 3, 0))
   ),
   IFERROR(VLOOKUP(L2813, List!D:J, 7, 0), VLOOKUP(L2813&amp;"", List!D:J, 7, 0))
  )
 )
)</f>
        <v>Standard Shipment</v>
      </c>
      <c r="C2813" s="66" t="str">
        <f t="shared" si="45"/>
        <v>Standard Shipment</v>
      </c>
      <c r="D2813" s="67" t="str">
        <f ca="1">IF(C2813="Local Scrap","Closed",IFERROR(IF(A2813="kgb","Closed",IF(MID(C2813,5,1)="Q","Closed",LOOKUP(TODAY()-W2813, {0,31,91,181,366}, {"0-30天","31-90天","91-180天","181-365天","365天以上"}))), LOOKUP(TODAY()-Z2813, {0,31,91,181,366}, {"0-30天","31-90天","91-180天","181-365天","365天以上"})))</f>
        <v>Closed</v>
      </c>
      <c r="E2813" s="67" t="str" cm="1">
        <f t="array" ref="E2813">IF(A2813&lt;&gt;"kbb", "", IF(IFERROR(VALUE(V2813), 0)=MAX(INDEX(($A$2:$A$4929="kbb")*($L$2:$L$4929=L2813)*IFERROR(VALUE($V$2:$V$4929), 0), 0)), "最新", "歷史重複"))</f>
        <v/>
      </c>
      <c r="F2813" t="s">
        <v>12331</v>
      </c>
      <c r="G2813" t="s">
        <v>29</v>
      </c>
      <c r="H2813" t="s">
        <v>30</v>
      </c>
      <c r="I2813" t="s">
        <v>12246</v>
      </c>
      <c r="J2813" t="s">
        <v>12332</v>
      </c>
      <c r="K2813" t="s">
        <v>12333</v>
      </c>
      <c r="L2813" t="s">
        <v>12342</v>
      </c>
      <c r="M2813" t="s">
        <v>4046</v>
      </c>
      <c r="N2813" t="s">
        <v>556</v>
      </c>
      <c r="O2813" t="s">
        <v>37</v>
      </c>
      <c r="P2813" t="s">
        <v>12342</v>
      </c>
      <c r="Q2813" t="s">
        <v>38</v>
      </c>
      <c r="R2813" t="s">
        <v>53</v>
      </c>
      <c r="S2813" t="s">
        <v>12335</v>
      </c>
      <c r="T2813" t="s">
        <v>12343</v>
      </c>
      <c r="U2813" t="s">
        <v>12267</v>
      </c>
      <c r="V2813" t="s">
        <v>12267</v>
      </c>
      <c r="W2813" t="s">
        <v>37</v>
      </c>
      <c r="X2813" t="s">
        <v>37</v>
      </c>
      <c r="Y2813" t="s">
        <v>37</v>
      </c>
      <c r="Z2813" t="s">
        <v>12344</v>
      </c>
      <c r="AA2813" t="s">
        <v>44</v>
      </c>
      <c r="AB2813" t="s">
        <v>44</v>
      </c>
      <c r="AC2813" t="s">
        <v>45</v>
      </c>
      <c r="AD2813" t="s">
        <v>190</v>
      </c>
      <c r="AE2813" t="s">
        <v>12269</v>
      </c>
      <c r="AF2813" t="s">
        <v>48</v>
      </c>
      <c r="AG2813">
        <v>617486</v>
      </c>
      <c r="AH2813">
        <v>1</v>
      </c>
      <c r="AI2813">
        <v>1</v>
      </c>
    </row>
    <row r="2814" spans="1:35" ht="16.850000000000001" customHeight="1">
      <c r="A2814" s="65" t="str">
        <f>IF(L2814="","",IF(COUNTIF(Wip!K:K,L2814)=0,IF(W2814="","KGB","KBB"),IF(AND(_xlfn.IFNA(VLOOKUP(L2814,Wip!K:M,3,0),"")="Y",Q2814="MTCAPPLYCONF"),"On Hold",IF(W2814="","KGB","KBB"))))</f>
        <v>KGB</v>
      </c>
      <c r="B2814" s="65" t="str">
        <f>IF(A2814="on hold", "on hold",
 IF(A2814="KGB", "Standard Shipment",
  IF(IFERROR(IFERROR(VLOOKUP(L2814, List!D:J, 7, 0), VLOOKUP(L2814&amp;"", List!D:J, 7, 0)), 0)=0,
   IF(IFERROR(IFERROR(VLOOKUP(L2814, 'CND List'!$A:$C, 3, 0), VLOOKUP(L2814&amp;"", 'CND List'!$A:$C, 3, 0)), 0)=0,
    IF(A2814="KBB", "-", ""),
    IFERROR(VLOOKUP(L2814, 'CND List'!$A:$C, 3, 0), VLOOKUP(L2814&amp;"", 'CND List'!$A:$C, 3, 0))
   ),
   IFERROR(VLOOKUP(L2814, List!D:J, 7, 0), VLOOKUP(L2814&amp;"", List!D:J, 7, 0))
  )
 )
)</f>
        <v>Standard Shipment</v>
      </c>
      <c r="C2814" s="66" t="str">
        <f t="shared" si="45"/>
        <v>Standard Shipment</v>
      </c>
      <c r="D2814" s="67" t="str">
        <f ca="1">IF(C2814="Local Scrap","Closed",IFERROR(IF(A2814="kgb","Closed",IF(MID(C2814,5,1)="Q","Closed",LOOKUP(TODAY()-W2814, {0,31,91,181,366}, {"0-30天","31-90天","91-180天","181-365天","365天以上"}))), LOOKUP(TODAY()-Z2814, {0,31,91,181,366}, {"0-30天","31-90天","91-180天","181-365天","365天以上"})))</f>
        <v>Closed</v>
      </c>
      <c r="E2814" s="67" t="str" cm="1">
        <f t="array" ref="E2814">IF(A2814&lt;&gt;"kbb", "", IF(IFERROR(VALUE(V2814), 0)=MAX(INDEX(($A$2:$A$4929="kbb")*($L$2:$L$4929=L2814)*IFERROR(VALUE($V$2:$V$4929), 0), 0)), "最新", "歷史重複"))</f>
        <v/>
      </c>
      <c r="F2814" t="s">
        <v>12345</v>
      </c>
      <c r="G2814" t="s">
        <v>29</v>
      </c>
      <c r="H2814" t="s">
        <v>30</v>
      </c>
      <c r="I2814" t="s">
        <v>12246</v>
      </c>
      <c r="J2814" t="s">
        <v>12346</v>
      </c>
      <c r="K2814" t="s">
        <v>12347</v>
      </c>
      <c r="L2814" t="s">
        <v>12348</v>
      </c>
      <c r="M2814" t="s">
        <v>981</v>
      </c>
      <c r="N2814" t="s">
        <v>556</v>
      </c>
      <c r="O2814" t="s">
        <v>37</v>
      </c>
      <c r="P2814" t="s">
        <v>12348</v>
      </c>
      <c r="Q2814" t="s">
        <v>38</v>
      </c>
      <c r="R2814" t="s">
        <v>53</v>
      </c>
      <c r="S2814" t="s">
        <v>12349</v>
      </c>
      <c r="T2814" t="s">
        <v>12350</v>
      </c>
      <c r="U2814" t="s">
        <v>12267</v>
      </c>
      <c r="V2814" t="s">
        <v>12267</v>
      </c>
      <c r="W2814" t="s">
        <v>37</v>
      </c>
      <c r="X2814" t="s">
        <v>37</v>
      </c>
      <c r="Y2814" t="s">
        <v>37</v>
      </c>
      <c r="Z2814" t="s">
        <v>12351</v>
      </c>
      <c r="AA2814" t="s">
        <v>44</v>
      </c>
      <c r="AB2814" t="s">
        <v>44</v>
      </c>
      <c r="AC2814" t="s">
        <v>45</v>
      </c>
      <c r="AD2814" t="s">
        <v>190</v>
      </c>
      <c r="AE2814" t="s">
        <v>12338</v>
      </c>
      <c r="AF2814" t="s">
        <v>48</v>
      </c>
      <c r="AG2814">
        <v>617486</v>
      </c>
      <c r="AH2814">
        <v>1</v>
      </c>
      <c r="AI2814">
        <v>1</v>
      </c>
    </row>
    <row r="2815" spans="1:35" ht="16.850000000000001" customHeight="1">
      <c r="A2815" s="65" t="str">
        <f>IF(L2815="","",IF(COUNTIF(Wip!K:K,L2815)=0,IF(W2815="","KGB","KBB"),IF(AND(_xlfn.IFNA(VLOOKUP(L2815,Wip!K:M,3,0),"")="Y",Q2815="MTCAPPLYCONF"),"On Hold",IF(W2815="","KGB","KBB"))))</f>
        <v>KGB</v>
      </c>
      <c r="B2815" s="65" t="str">
        <f>IF(A2815="on hold", "on hold",
 IF(A2815="KGB", "Standard Shipment",
  IF(IFERROR(IFERROR(VLOOKUP(L2815, List!D:J, 7, 0), VLOOKUP(L2815&amp;"", List!D:J, 7, 0)), 0)=0,
   IF(IFERROR(IFERROR(VLOOKUP(L2815, 'CND List'!$A:$C, 3, 0), VLOOKUP(L2815&amp;"", 'CND List'!$A:$C, 3, 0)), 0)=0,
    IF(A2815="KBB", "-", ""),
    IFERROR(VLOOKUP(L2815, 'CND List'!$A:$C, 3, 0), VLOOKUP(L2815&amp;"", 'CND List'!$A:$C, 3, 0))
   ),
   IFERROR(VLOOKUP(L2815, List!D:J, 7, 0), VLOOKUP(L2815&amp;"", List!D:J, 7, 0))
  )
 )
)</f>
        <v>Standard Shipment</v>
      </c>
      <c r="C2815" s="66" t="str">
        <f t="shared" si="45"/>
        <v>Standard Shipment</v>
      </c>
      <c r="D2815" s="67" t="str">
        <f ca="1">IF(C2815="Local Scrap","Closed",IFERROR(IF(A2815="kgb","Closed",IF(MID(C2815,5,1)="Q","Closed",LOOKUP(TODAY()-W2815, {0,31,91,181,366}, {"0-30天","31-90天","91-180天","181-365天","365天以上"}))), LOOKUP(TODAY()-Z2815, {0,31,91,181,366}, {"0-30天","31-90天","91-180天","181-365天","365天以上"})))</f>
        <v>Closed</v>
      </c>
      <c r="E2815" s="67" t="str" cm="1">
        <f t="array" ref="E2815">IF(A2815&lt;&gt;"kbb", "", IF(IFERROR(VALUE(V2815), 0)=MAX(INDEX(($A$2:$A$4929="kbb")*($L$2:$L$4929=L2815)*IFERROR(VALUE($V$2:$V$4929), 0), 0)), "最新", "歷史重複"))</f>
        <v/>
      </c>
      <c r="F2815" t="s">
        <v>12352</v>
      </c>
      <c r="G2815" t="s">
        <v>29</v>
      </c>
      <c r="H2815" t="s">
        <v>30</v>
      </c>
      <c r="I2815" t="s">
        <v>12246</v>
      </c>
      <c r="J2815" t="s">
        <v>12353</v>
      </c>
      <c r="K2815" t="s">
        <v>12354</v>
      </c>
      <c r="L2815" t="s">
        <v>12355</v>
      </c>
      <c r="M2815" t="s">
        <v>12356</v>
      </c>
      <c r="N2815" t="s">
        <v>2042</v>
      </c>
      <c r="O2815" t="s">
        <v>37</v>
      </c>
      <c r="P2815" t="s">
        <v>12355</v>
      </c>
      <c r="Q2815" t="s">
        <v>38</v>
      </c>
      <c r="R2815" t="s">
        <v>53</v>
      </c>
      <c r="S2815" t="s">
        <v>12357</v>
      </c>
      <c r="T2815" t="s">
        <v>12358</v>
      </c>
      <c r="U2815" t="s">
        <v>12267</v>
      </c>
      <c r="V2815" t="s">
        <v>12267</v>
      </c>
      <c r="W2815" t="s">
        <v>37</v>
      </c>
      <c r="X2815" t="s">
        <v>37</v>
      </c>
      <c r="Y2815" t="s">
        <v>37</v>
      </c>
      <c r="Z2815" t="s">
        <v>12359</v>
      </c>
      <c r="AA2815" t="s">
        <v>44</v>
      </c>
      <c r="AB2815" t="s">
        <v>44</v>
      </c>
      <c r="AC2815" t="s">
        <v>45</v>
      </c>
      <c r="AD2815" t="s">
        <v>190</v>
      </c>
      <c r="AE2815" t="s">
        <v>12338</v>
      </c>
      <c r="AF2815" t="s">
        <v>48</v>
      </c>
      <c r="AG2815">
        <v>617486</v>
      </c>
      <c r="AH2815">
        <v>1</v>
      </c>
      <c r="AI2815">
        <v>1</v>
      </c>
    </row>
    <row r="2816" spans="1:35" ht="16.850000000000001" customHeight="1">
      <c r="A2816" s="65" t="str">
        <f>IF(L2816="","",IF(COUNTIF(Wip!K:K,L2816)=0,IF(W2816="","KGB","KBB"),IF(AND(_xlfn.IFNA(VLOOKUP(L2816,Wip!K:M,3,0),"")="Y",Q2816="MTCAPPLYCONF"),"On Hold",IF(W2816="","KGB","KBB"))))</f>
        <v>KGB</v>
      </c>
      <c r="B2816" s="65" t="str">
        <f>IF(A2816="on hold", "on hold",
 IF(A2816="KGB", "Standard Shipment",
  IF(IFERROR(IFERROR(VLOOKUP(L2816, List!D:J, 7, 0), VLOOKUP(L2816&amp;"", List!D:J, 7, 0)), 0)=0,
   IF(IFERROR(IFERROR(VLOOKUP(L2816, 'CND List'!$A:$C, 3, 0), VLOOKUP(L2816&amp;"", 'CND List'!$A:$C, 3, 0)), 0)=0,
    IF(A2816="KBB", "-", ""),
    IFERROR(VLOOKUP(L2816, 'CND List'!$A:$C, 3, 0), VLOOKUP(L2816&amp;"", 'CND List'!$A:$C, 3, 0))
   ),
   IFERROR(VLOOKUP(L2816, List!D:J, 7, 0), VLOOKUP(L2816&amp;"", List!D:J, 7, 0))
  )
 )
)</f>
        <v>Standard Shipment</v>
      </c>
      <c r="C2816" s="66" t="str">
        <f t="shared" si="45"/>
        <v>Standard Shipment</v>
      </c>
      <c r="D2816" s="67" t="str">
        <f ca="1">IF(C2816="Local Scrap","Closed",IFERROR(IF(A2816="kgb","Closed",IF(MID(C2816,5,1)="Q","Closed",LOOKUP(TODAY()-W2816, {0,31,91,181,366}, {"0-30天","31-90天","91-180天","181-365天","365天以上"}))), LOOKUP(TODAY()-Z2816, {0,31,91,181,366}, {"0-30天","31-90天","91-180天","181-365天","365天以上"})))</f>
        <v>Closed</v>
      </c>
      <c r="E2816" s="67" t="str" cm="1">
        <f t="array" ref="E2816">IF(A2816&lt;&gt;"kbb", "", IF(IFERROR(VALUE(V2816), 0)=MAX(INDEX(($A$2:$A$4929="kbb")*($L$2:$L$4929=L2816)*IFERROR(VALUE($V$2:$V$4929), 0), 0)), "最新", "歷史重複"))</f>
        <v/>
      </c>
      <c r="F2816" t="s">
        <v>12352</v>
      </c>
      <c r="G2816" t="s">
        <v>29</v>
      </c>
      <c r="H2816" t="s">
        <v>30</v>
      </c>
      <c r="I2816" t="s">
        <v>12246</v>
      </c>
      <c r="J2816" t="s">
        <v>12353</v>
      </c>
      <c r="K2816" t="s">
        <v>12354</v>
      </c>
      <c r="L2816" t="s">
        <v>12360</v>
      </c>
      <c r="M2816" t="s">
        <v>6557</v>
      </c>
      <c r="N2816" t="s">
        <v>2115</v>
      </c>
      <c r="O2816" t="s">
        <v>37</v>
      </c>
      <c r="P2816" t="s">
        <v>12360</v>
      </c>
      <c r="Q2816" t="s">
        <v>38</v>
      </c>
      <c r="R2816" t="s">
        <v>53</v>
      </c>
      <c r="S2816" t="s">
        <v>12357</v>
      </c>
      <c r="T2816" t="s">
        <v>12361</v>
      </c>
      <c r="U2816" t="s">
        <v>12267</v>
      </c>
      <c r="V2816" t="s">
        <v>12267</v>
      </c>
      <c r="W2816" t="s">
        <v>37</v>
      </c>
      <c r="X2816" t="s">
        <v>37</v>
      </c>
      <c r="Y2816" t="s">
        <v>37</v>
      </c>
      <c r="Z2816" t="s">
        <v>12362</v>
      </c>
      <c r="AA2816" t="s">
        <v>44</v>
      </c>
      <c r="AB2816" t="s">
        <v>44</v>
      </c>
      <c r="AC2816" t="s">
        <v>45</v>
      </c>
      <c r="AD2816" t="s">
        <v>190</v>
      </c>
      <c r="AE2816" t="s">
        <v>12338</v>
      </c>
      <c r="AF2816" t="s">
        <v>48</v>
      </c>
      <c r="AG2816">
        <v>617486</v>
      </c>
      <c r="AH2816">
        <v>1</v>
      </c>
      <c r="AI2816">
        <v>1</v>
      </c>
    </row>
    <row r="2817" spans="1:35" ht="16.850000000000001" customHeight="1">
      <c r="A2817" s="65" t="str">
        <f>IF(L2817="","",IF(COUNTIF(Wip!K:K,L2817)=0,IF(W2817="","KGB","KBB"),IF(AND(_xlfn.IFNA(VLOOKUP(L2817,Wip!K:M,3,0),"")="Y",Q2817="MTCAPPLYCONF"),"On Hold",IF(W2817="","KGB","KBB"))))</f>
        <v>KGB</v>
      </c>
      <c r="B2817" s="65" t="str">
        <f>IF(A2817="on hold", "on hold",
 IF(A2817="KGB", "Standard Shipment",
  IF(IFERROR(IFERROR(VLOOKUP(L2817, List!D:J, 7, 0), VLOOKUP(L2817&amp;"", List!D:J, 7, 0)), 0)=0,
   IF(IFERROR(IFERROR(VLOOKUP(L2817, 'CND List'!$A:$C, 3, 0), VLOOKUP(L2817&amp;"", 'CND List'!$A:$C, 3, 0)), 0)=0,
    IF(A2817="KBB", "-", ""),
    IFERROR(VLOOKUP(L2817, 'CND List'!$A:$C, 3, 0), VLOOKUP(L2817&amp;"", 'CND List'!$A:$C, 3, 0))
   ),
   IFERROR(VLOOKUP(L2817, List!D:J, 7, 0), VLOOKUP(L2817&amp;"", List!D:J, 7, 0))
  )
 )
)</f>
        <v>Standard Shipment</v>
      </c>
      <c r="C2817" s="66" t="str">
        <f t="shared" si="45"/>
        <v>Standard Shipment</v>
      </c>
      <c r="D2817" s="67" t="str">
        <f ca="1">IF(C2817="Local Scrap","Closed",IFERROR(IF(A2817="kgb","Closed",IF(MID(C2817,5,1)="Q","Closed",LOOKUP(TODAY()-W2817, {0,31,91,181,366}, {"0-30天","31-90天","91-180天","181-365天","365天以上"}))), LOOKUP(TODAY()-Z2817, {0,31,91,181,366}, {"0-30天","31-90天","91-180天","181-365天","365天以上"})))</f>
        <v>Closed</v>
      </c>
      <c r="E2817" s="67" t="str" cm="1">
        <f t="array" ref="E2817">IF(A2817&lt;&gt;"kbb", "", IF(IFERROR(VALUE(V2817), 0)=MAX(INDEX(($A$2:$A$4929="kbb")*($L$2:$L$4929=L2817)*IFERROR(VALUE($V$2:$V$4929), 0), 0)), "最新", "歷史重複"))</f>
        <v/>
      </c>
      <c r="F2817" t="s">
        <v>12363</v>
      </c>
      <c r="G2817" t="s">
        <v>29</v>
      </c>
      <c r="H2817" t="s">
        <v>30</v>
      </c>
      <c r="I2817" t="s">
        <v>12246</v>
      </c>
      <c r="J2817" t="s">
        <v>12364</v>
      </c>
      <c r="K2817" t="s">
        <v>12365</v>
      </c>
      <c r="L2817" t="s">
        <v>12366</v>
      </c>
      <c r="M2817" t="s">
        <v>4046</v>
      </c>
      <c r="N2817" t="s">
        <v>556</v>
      </c>
      <c r="O2817" t="s">
        <v>37</v>
      </c>
      <c r="P2817" t="s">
        <v>12366</v>
      </c>
      <c r="Q2817" t="s">
        <v>38</v>
      </c>
      <c r="R2817" t="s">
        <v>53</v>
      </c>
      <c r="S2817" t="s">
        <v>12367</v>
      </c>
      <c r="T2817" t="s">
        <v>12368</v>
      </c>
      <c r="U2817" t="s">
        <v>12369</v>
      </c>
      <c r="V2817" t="s">
        <v>12369</v>
      </c>
      <c r="W2817" t="s">
        <v>37</v>
      </c>
      <c r="X2817" t="s">
        <v>37</v>
      </c>
      <c r="Y2817" t="s">
        <v>37</v>
      </c>
      <c r="Z2817" t="s">
        <v>12370</v>
      </c>
      <c r="AA2817" t="s">
        <v>44</v>
      </c>
      <c r="AB2817" t="s">
        <v>44</v>
      </c>
      <c r="AC2817" t="s">
        <v>45</v>
      </c>
      <c r="AD2817" t="s">
        <v>190</v>
      </c>
      <c r="AE2817" t="s">
        <v>12254</v>
      </c>
      <c r="AF2817" t="s">
        <v>48</v>
      </c>
      <c r="AG2817">
        <v>618307</v>
      </c>
      <c r="AH2817">
        <v>1</v>
      </c>
      <c r="AI2817">
        <v>1</v>
      </c>
    </row>
    <row r="2818" spans="1:35" ht="16.850000000000001" customHeight="1">
      <c r="A2818" s="65" t="str">
        <f>IF(L2818="","",IF(COUNTIF(Wip!K:K,L2818)=0,IF(W2818="","KGB","KBB"),IF(AND(_xlfn.IFNA(VLOOKUP(L2818,Wip!K:M,3,0),"")="Y",Q2818="MTCAPPLYCONF"),"On Hold",IF(W2818="","KGB","KBB"))))</f>
        <v>KBB</v>
      </c>
      <c r="B2818" s="65">
        <f>IF(A2818="on hold", "on hold",
 IF(A2818="KGB", "Standard Shipment",
  IF(IFERROR(IFERROR(VLOOKUP(L2818, List!D:J, 7, 0), VLOOKUP(L2818&amp;"", List!D:J, 7, 0)), 0)=0,
   IF(IFERROR(IFERROR(VLOOKUP(L2818, 'CND List'!$A:$C, 3, 0), VLOOKUP(L2818&amp;"", 'CND List'!$A:$C, 3, 0)), 0)=0,
    IF(A2818="KBB", "-", ""),
    IFERROR(VLOOKUP(L2818, 'CND List'!$A:$C, 3, 0), VLOOKUP(L2818&amp;"", 'CND List'!$A:$C, 3, 0))
   ),
   IFERROR(VLOOKUP(L2818, List!D:J, 7, 0), VLOOKUP(L2818&amp;"", List!D:J, 7, 0))
  )
 )
)</f>
        <v>45852</v>
      </c>
      <c r="C2818" s="66" t="str">
        <f t="shared" si="45"/>
        <v>2025Q3</v>
      </c>
      <c r="D2818" s="67" t="str">
        <f ca="1">IF(C2818="Local Scrap","Closed",IFERROR(IF(A2818="kgb","Closed",IF(MID(C2818,5,1)="Q","Closed",LOOKUP(TODAY()-W2818, {0,31,91,181,366}, {"0-30天","31-90天","91-180天","181-365天","365天以上"}))), LOOKUP(TODAY()-Z2818, {0,31,91,181,366}, {"0-30天","31-90天","91-180天","181-365天","365天以上"})))</f>
        <v>Closed</v>
      </c>
      <c r="E2818" s="67" t="str" cm="1">
        <f t="array" ref="E2818">IF(A2818&lt;&gt;"kbb", "", IF(IFERROR(VALUE(V2818), 0)=MAX(INDEX(($A$2:$A$4929="kbb")*($L$2:$L$4929=L2818)*IFERROR(VALUE($V$2:$V$4929), 0), 0)), "最新", "歷史重複"))</f>
        <v>最新</v>
      </c>
      <c r="F2818" t="s">
        <v>12371</v>
      </c>
      <c r="G2818" t="s">
        <v>29</v>
      </c>
      <c r="H2818" t="s">
        <v>30</v>
      </c>
      <c r="I2818" t="s">
        <v>12246</v>
      </c>
      <c r="J2818" t="s">
        <v>12372</v>
      </c>
      <c r="K2818" t="s">
        <v>12373</v>
      </c>
      <c r="L2818" t="s">
        <v>12374</v>
      </c>
      <c r="M2818" t="s">
        <v>875</v>
      </c>
      <c r="N2818" t="s">
        <v>206</v>
      </c>
      <c r="O2818" t="s">
        <v>37</v>
      </c>
      <c r="P2818" t="s">
        <v>12374</v>
      </c>
      <c r="Q2818" t="s">
        <v>38</v>
      </c>
      <c r="R2818" t="s">
        <v>53</v>
      </c>
      <c r="S2818" t="s">
        <v>12375</v>
      </c>
      <c r="T2818" t="s">
        <v>37</v>
      </c>
      <c r="U2818" t="s">
        <v>37</v>
      </c>
      <c r="V2818" t="s">
        <v>12376</v>
      </c>
      <c r="W2818" t="s">
        <v>1157</v>
      </c>
      <c r="X2818" t="s">
        <v>114</v>
      </c>
      <c r="Y2818" t="s">
        <v>12377</v>
      </c>
      <c r="Z2818" t="s">
        <v>12378</v>
      </c>
      <c r="AA2818" t="s">
        <v>44</v>
      </c>
      <c r="AB2818" t="s">
        <v>44</v>
      </c>
      <c r="AC2818" t="s">
        <v>117</v>
      </c>
      <c r="AD2818" t="s">
        <v>190</v>
      </c>
      <c r="AE2818" t="s">
        <v>37</v>
      </c>
      <c r="AF2818" t="s">
        <v>37</v>
      </c>
      <c r="AG2818" t="s">
        <v>37</v>
      </c>
      <c r="AH2818" t="s">
        <v>37</v>
      </c>
      <c r="AI2818" t="s">
        <v>37</v>
      </c>
    </row>
    <row r="2819" spans="1:35" ht="16.850000000000001" customHeight="1">
      <c r="A2819" s="65" t="str">
        <f>IF(L2819="","",IF(COUNTIF(Wip!K:K,L2819)=0,IF(W2819="","KGB","KBB"),IF(AND(_xlfn.IFNA(VLOOKUP(L2819,Wip!K:M,3,0),"")="Y",Q2819="MTCAPPLYCONF"),"On Hold",IF(W2819="","KGB","KBB"))))</f>
        <v>KBB</v>
      </c>
      <c r="B2819" s="65">
        <f>IF(A2819="on hold", "on hold",
 IF(A2819="KGB", "Standard Shipment",
  IF(IFERROR(IFERROR(VLOOKUP(L2819, List!D:J, 7, 0), VLOOKUP(L2819&amp;"", List!D:J, 7, 0)), 0)=0,
   IF(IFERROR(IFERROR(VLOOKUP(L2819, 'CND List'!$A:$C, 3, 0), VLOOKUP(L2819&amp;"", 'CND List'!$A:$C, 3, 0)), 0)=0,
    IF(A2819="KBB", "-", ""),
    IFERROR(VLOOKUP(L2819, 'CND List'!$A:$C, 3, 0), VLOOKUP(L2819&amp;"", 'CND List'!$A:$C, 3, 0))
   ),
   IFERROR(VLOOKUP(L2819, List!D:J, 7, 0), VLOOKUP(L2819&amp;"", List!D:J, 7, 0))
  )
 )
)</f>
        <v>45852</v>
      </c>
      <c r="C2819" s="66" t="str">
        <f t="shared" si="45"/>
        <v>2025Q3</v>
      </c>
      <c r="D2819" s="67" t="str">
        <f ca="1">IF(C2819="Local Scrap","Closed",IFERROR(IF(A2819="kgb","Closed",IF(MID(C2819,5,1)="Q","Closed",LOOKUP(TODAY()-W2819, {0,31,91,181,366}, {"0-30天","31-90天","91-180天","181-365天","365天以上"}))), LOOKUP(TODAY()-Z2819, {0,31,91,181,366}, {"0-30天","31-90天","91-180天","181-365天","365天以上"})))</f>
        <v>Closed</v>
      </c>
      <c r="E2819" s="67" t="str" cm="1">
        <f t="array" ref="E2819">IF(A2819&lt;&gt;"kbb", "", IF(IFERROR(VALUE(V2819), 0)=MAX(INDEX(($A$2:$A$4929="kbb")*($L$2:$L$4929=L2819)*IFERROR(VALUE($V$2:$V$4929), 0), 0)), "最新", "歷史重複"))</f>
        <v>最新</v>
      </c>
      <c r="F2819" t="s">
        <v>12371</v>
      </c>
      <c r="G2819" t="s">
        <v>29</v>
      </c>
      <c r="H2819" t="s">
        <v>30</v>
      </c>
      <c r="I2819" t="s">
        <v>12246</v>
      </c>
      <c r="J2819" t="s">
        <v>12372</v>
      </c>
      <c r="K2819" t="s">
        <v>12373</v>
      </c>
      <c r="L2819" t="s">
        <v>12379</v>
      </c>
      <c r="M2819" t="s">
        <v>205</v>
      </c>
      <c r="N2819" t="s">
        <v>206</v>
      </c>
      <c r="O2819" t="s">
        <v>37</v>
      </c>
      <c r="P2819" t="s">
        <v>12379</v>
      </c>
      <c r="Q2819" t="s">
        <v>38</v>
      </c>
      <c r="R2819" t="s">
        <v>53</v>
      </c>
      <c r="S2819" t="s">
        <v>12380</v>
      </c>
      <c r="T2819" t="s">
        <v>37</v>
      </c>
      <c r="U2819" t="s">
        <v>37</v>
      </c>
      <c r="V2819" t="s">
        <v>12381</v>
      </c>
      <c r="W2819" t="s">
        <v>113</v>
      </c>
      <c r="X2819" t="s">
        <v>114</v>
      </c>
      <c r="Y2819" t="s">
        <v>12382</v>
      </c>
      <c r="Z2819" t="s">
        <v>12383</v>
      </c>
      <c r="AA2819" t="s">
        <v>44</v>
      </c>
      <c r="AB2819" t="s">
        <v>44</v>
      </c>
      <c r="AC2819" t="s">
        <v>117</v>
      </c>
      <c r="AD2819" t="s">
        <v>190</v>
      </c>
      <c r="AE2819" t="s">
        <v>37</v>
      </c>
      <c r="AF2819" t="s">
        <v>37</v>
      </c>
      <c r="AG2819" t="s">
        <v>37</v>
      </c>
      <c r="AH2819" t="s">
        <v>37</v>
      </c>
      <c r="AI2819" t="s">
        <v>37</v>
      </c>
    </row>
    <row r="2820" spans="1:35" ht="16.850000000000001" customHeight="1">
      <c r="A2820" s="65" t="str">
        <f>IF(L2820="","",IF(COUNTIF(Wip!K:K,L2820)=0,IF(W2820="","KGB","KBB"),IF(AND(_xlfn.IFNA(VLOOKUP(L2820,Wip!K:M,3,0),"")="Y",Q2820="MTCAPPLYCONF"),"On Hold",IF(W2820="","KGB","KBB"))))</f>
        <v>KGB</v>
      </c>
      <c r="B2820" s="65" t="str">
        <f>IF(A2820="on hold", "on hold",
 IF(A2820="KGB", "Standard Shipment",
  IF(IFERROR(IFERROR(VLOOKUP(L2820, List!D:J, 7, 0), VLOOKUP(L2820&amp;"", List!D:J, 7, 0)), 0)=0,
   IF(IFERROR(IFERROR(VLOOKUP(L2820, 'CND List'!$A:$C, 3, 0), VLOOKUP(L2820&amp;"", 'CND List'!$A:$C, 3, 0)), 0)=0,
    IF(A2820="KBB", "-", ""),
    IFERROR(VLOOKUP(L2820, 'CND List'!$A:$C, 3, 0), VLOOKUP(L2820&amp;"", 'CND List'!$A:$C, 3, 0))
   ),
   IFERROR(VLOOKUP(L2820, List!D:J, 7, 0), VLOOKUP(L2820&amp;"", List!D:J, 7, 0))
  )
 )
)</f>
        <v>Standard Shipment</v>
      </c>
      <c r="C2820" s="66" t="str">
        <f t="shared" si="45"/>
        <v>Standard Shipment</v>
      </c>
      <c r="D2820" s="67" t="str">
        <f ca="1">IF(C2820="Local Scrap","Closed",IFERROR(IF(A2820="kgb","Closed",IF(MID(C2820,5,1)="Q","Closed",LOOKUP(TODAY()-W2820, {0,31,91,181,366}, {"0-30天","31-90天","91-180天","181-365天","365天以上"}))), LOOKUP(TODAY()-Z2820, {0,31,91,181,366}, {"0-30天","31-90天","91-180天","181-365天","365天以上"})))</f>
        <v>Closed</v>
      </c>
      <c r="E2820" s="67" t="str" cm="1">
        <f t="array" ref="E2820">IF(A2820&lt;&gt;"kbb", "", IF(IFERROR(VALUE(V2820), 0)=MAX(INDEX(($A$2:$A$4929="kbb")*($L$2:$L$4929=L2820)*IFERROR(VALUE($V$2:$V$4929), 0), 0)), "最新", "歷史重複"))</f>
        <v/>
      </c>
      <c r="F2820" t="s">
        <v>12371</v>
      </c>
      <c r="G2820" t="s">
        <v>29</v>
      </c>
      <c r="H2820" t="s">
        <v>30</v>
      </c>
      <c r="I2820" t="s">
        <v>12246</v>
      </c>
      <c r="J2820" t="s">
        <v>12372</v>
      </c>
      <c r="K2820" t="s">
        <v>12373</v>
      </c>
      <c r="L2820" t="s">
        <v>12384</v>
      </c>
      <c r="M2820" t="s">
        <v>4046</v>
      </c>
      <c r="N2820" t="s">
        <v>556</v>
      </c>
      <c r="O2820" t="s">
        <v>37</v>
      </c>
      <c r="P2820" t="s">
        <v>12384</v>
      </c>
      <c r="Q2820" t="s">
        <v>38</v>
      </c>
      <c r="R2820" t="s">
        <v>53</v>
      </c>
      <c r="S2820" t="s">
        <v>12375</v>
      </c>
      <c r="T2820" t="s">
        <v>12385</v>
      </c>
      <c r="U2820" t="s">
        <v>12369</v>
      </c>
      <c r="V2820" t="s">
        <v>12369</v>
      </c>
      <c r="W2820" t="s">
        <v>37</v>
      </c>
      <c r="X2820" t="s">
        <v>37</v>
      </c>
      <c r="Y2820" t="s">
        <v>37</v>
      </c>
      <c r="Z2820" t="s">
        <v>12386</v>
      </c>
      <c r="AA2820" t="s">
        <v>44</v>
      </c>
      <c r="AB2820" t="s">
        <v>44</v>
      </c>
      <c r="AC2820" t="s">
        <v>45</v>
      </c>
      <c r="AD2820" t="s">
        <v>190</v>
      </c>
      <c r="AE2820" t="s">
        <v>12254</v>
      </c>
      <c r="AF2820" t="s">
        <v>48</v>
      </c>
      <c r="AG2820">
        <v>618307</v>
      </c>
      <c r="AH2820">
        <v>1</v>
      </c>
      <c r="AI2820">
        <v>1</v>
      </c>
    </row>
    <row r="2821" spans="1:35" ht="16.850000000000001" customHeight="1">
      <c r="A2821" s="65" t="str">
        <f>IF(L2821="","",IF(COUNTIF(Wip!K:K,L2821)=0,IF(W2821="","KGB","KBB"),IF(AND(_xlfn.IFNA(VLOOKUP(L2821,Wip!K:M,3,0),"")="Y",Q2821="MTCAPPLYCONF"),"On Hold",IF(W2821="","KGB","KBB"))))</f>
        <v>KBB</v>
      </c>
      <c r="B2821" s="65">
        <f>IF(A2821="on hold", "on hold",
 IF(A2821="KGB", "Standard Shipment",
  IF(IFERROR(IFERROR(VLOOKUP(L2821, List!D:J, 7, 0), VLOOKUP(L2821&amp;"", List!D:J, 7, 0)), 0)=0,
   IF(IFERROR(IFERROR(VLOOKUP(L2821, 'CND List'!$A:$C, 3, 0), VLOOKUP(L2821&amp;"", 'CND List'!$A:$C, 3, 0)), 0)=0,
    IF(A2821="KBB", "-", ""),
    IFERROR(VLOOKUP(L2821, 'CND List'!$A:$C, 3, 0), VLOOKUP(L2821&amp;"", 'CND List'!$A:$C, 3, 0))
   ),
   IFERROR(VLOOKUP(L2821, List!D:J, 7, 0), VLOOKUP(L2821&amp;"", List!D:J, 7, 0))
  )
 )
)</f>
        <v>45852</v>
      </c>
      <c r="C2821" s="66" t="str">
        <f t="shared" si="45"/>
        <v>2025Q3</v>
      </c>
      <c r="D2821" s="67" t="str">
        <f ca="1">IF(C2821="Local Scrap","Closed",IFERROR(IF(A2821="kgb","Closed",IF(MID(C2821,5,1)="Q","Closed",LOOKUP(TODAY()-W2821, {0,31,91,181,366}, {"0-30天","31-90天","91-180天","181-365天","365天以上"}))), LOOKUP(TODAY()-Z2821, {0,31,91,181,366}, {"0-30天","31-90天","91-180天","181-365天","365天以上"})))</f>
        <v>Closed</v>
      </c>
      <c r="E2821" s="67" t="str" cm="1">
        <f t="array" ref="E2821">IF(A2821&lt;&gt;"kbb", "", IF(IFERROR(VALUE(V2821), 0)=MAX(INDEX(($A$2:$A$4929="kbb")*($L$2:$L$4929=L2821)*IFERROR(VALUE($V$2:$V$4929), 0), 0)), "最新", "歷史重複"))</f>
        <v>最新</v>
      </c>
      <c r="F2821" t="s">
        <v>12371</v>
      </c>
      <c r="G2821" t="s">
        <v>29</v>
      </c>
      <c r="H2821" t="s">
        <v>30</v>
      </c>
      <c r="I2821" t="s">
        <v>12246</v>
      </c>
      <c r="J2821" t="s">
        <v>12372</v>
      </c>
      <c r="K2821" t="s">
        <v>12373</v>
      </c>
      <c r="L2821" t="s">
        <v>12387</v>
      </c>
      <c r="M2821" t="s">
        <v>4046</v>
      </c>
      <c r="N2821" t="s">
        <v>556</v>
      </c>
      <c r="O2821" t="s">
        <v>37</v>
      </c>
      <c r="P2821" t="s">
        <v>12387</v>
      </c>
      <c r="Q2821" t="s">
        <v>38</v>
      </c>
      <c r="R2821" t="s">
        <v>53</v>
      </c>
      <c r="S2821" t="s">
        <v>12375</v>
      </c>
      <c r="T2821" t="s">
        <v>37</v>
      </c>
      <c r="U2821" t="s">
        <v>37</v>
      </c>
      <c r="V2821" t="s">
        <v>12388</v>
      </c>
      <c r="W2821" t="s">
        <v>692</v>
      </c>
      <c r="X2821" t="s">
        <v>114</v>
      </c>
      <c r="Y2821" t="s">
        <v>3620</v>
      </c>
      <c r="Z2821" t="s">
        <v>12389</v>
      </c>
      <c r="AA2821" t="s">
        <v>44</v>
      </c>
      <c r="AB2821" t="s">
        <v>44</v>
      </c>
      <c r="AC2821" t="s">
        <v>117</v>
      </c>
      <c r="AD2821" t="s">
        <v>190</v>
      </c>
      <c r="AE2821" t="s">
        <v>37</v>
      </c>
      <c r="AF2821" t="s">
        <v>37</v>
      </c>
      <c r="AG2821" t="s">
        <v>37</v>
      </c>
      <c r="AH2821" t="s">
        <v>37</v>
      </c>
      <c r="AI2821" t="s">
        <v>37</v>
      </c>
    </row>
    <row r="2822" spans="1:35" ht="16.850000000000001" customHeight="1">
      <c r="A2822" s="65" t="str">
        <f>IF(L2822="","",IF(COUNTIF(Wip!K:K,L2822)=0,IF(W2822="","KGB","KBB"),IF(AND(_xlfn.IFNA(VLOOKUP(L2822,Wip!K:M,3,0),"")="Y",Q2822="MTCAPPLYCONF"),"On Hold",IF(W2822="","KGB","KBB"))))</f>
        <v>KGB</v>
      </c>
      <c r="B2822" s="65" t="str">
        <f>IF(A2822="on hold", "on hold",
 IF(A2822="KGB", "Standard Shipment",
  IF(IFERROR(IFERROR(VLOOKUP(L2822, List!D:J, 7, 0), VLOOKUP(L2822&amp;"", List!D:J, 7, 0)), 0)=0,
   IF(IFERROR(IFERROR(VLOOKUP(L2822, 'CND List'!$A:$C, 3, 0), VLOOKUP(L2822&amp;"", 'CND List'!$A:$C, 3, 0)), 0)=0,
    IF(A2822="KBB", "-", ""),
    IFERROR(VLOOKUP(L2822, 'CND List'!$A:$C, 3, 0), VLOOKUP(L2822&amp;"", 'CND List'!$A:$C, 3, 0))
   ),
   IFERROR(VLOOKUP(L2822, List!D:J, 7, 0), VLOOKUP(L2822&amp;"", List!D:J, 7, 0))
  )
 )
)</f>
        <v>Standard Shipment</v>
      </c>
      <c r="C2822" s="66" t="str">
        <f t="shared" si="45"/>
        <v>Standard Shipment</v>
      </c>
      <c r="D2822" s="67" t="str">
        <f ca="1">IF(C2822="Local Scrap","Closed",IFERROR(IF(A2822="kgb","Closed",IF(MID(C2822,5,1)="Q","Closed",LOOKUP(TODAY()-W2822, {0,31,91,181,366}, {"0-30天","31-90天","91-180天","181-365天","365天以上"}))), LOOKUP(TODAY()-Z2822, {0,31,91,181,366}, {"0-30天","31-90天","91-180天","181-365天","365天以上"})))</f>
        <v>Closed</v>
      </c>
      <c r="E2822" s="67" t="str" cm="1">
        <f t="array" ref="E2822">IF(A2822&lt;&gt;"kbb", "", IF(IFERROR(VALUE(V2822), 0)=MAX(INDEX(($A$2:$A$4929="kbb")*($L$2:$L$4929=L2822)*IFERROR(VALUE($V$2:$V$4929), 0), 0)), "最新", "歷史重複"))</f>
        <v/>
      </c>
      <c r="F2822" t="s">
        <v>12371</v>
      </c>
      <c r="G2822" t="s">
        <v>29</v>
      </c>
      <c r="H2822" t="s">
        <v>30</v>
      </c>
      <c r="I2822" t="s">
        <v>12246</v>
      </c>
      <c r="J2822" t="s">
        <v>12372</v>
      </c>
      <c r="K2822" t="s">
        <v>12373</v>
      </c>
      <c r="L2822" t="s">
        <v>12390</v>
      </c>
      <c r="M2822" t="s">
        <v>555</v>
      </c>
      <c r="N2822" t="s">
        <v>556</v>
      </c>
      <c r="O2822" t="s">
        <v>37</v>
      </c>
      <c r="P2822" t="s">
        <v>12390</v>
      </c>
      <c r="Q2822" t="s">
        <v>38</v>
      </c>
      <c r="R2822" t="s">
        <v>53</v>
      </c>
      <c r="S2822" t="s">
        <v>12375</v>
      </c>
      <c r="T2822" t="s">
        <v>12391</v>
      </c>
      <c r="U2822" t="s">
        <v>12369</v>
      </c>
      <c r="V2822" t="s">
        <v>12369</v>
      </c>
      <c r="W2822" t="s">
        <v>37</v>
      </c>
      <c r="X2822" t="s">
        <v>37</v>
      </c>
      <c r="Y2822" t="s">
        <v>37</v>
      </c>
      <c r="Z2822" t="s">
        <v>12392</v>
      </c>
      <c r="AA2822" t="s">
        <v>44</v>
      </c>
      <c r="AB2822" t="s">
        <v>44</v>
      </c>
      <c r="AC2822" t="s">
        <v>45</v>
      </c>
      <c r="AD2822" t="s">
        <v>190</v>
      </c>
      <c r="AE2822" t="s">
        <v>12254</v>
      </c>
      <c r="AF2822" t="s">
        <v>48</v>
      </c>
      <c r="AG2822">
        <v>618307</v>
      </c>
      <c r="AH2822">
        <v>1</v>
      </c>
      <c r="AI2822">
        <v>1</v>
      </c>
    </row>
    <row r="2823" spans="1:35" ht="16.850000000000001" customHeight="1">
      <c r="A2823" s="65" t="str">
        <f>IF(L2823="","",IF(COUNTIF(Wip!K:K,L2823)=0,IF(W2823="","KGB","KBB"),IF(AND(_xlfn.IFNA(VLOOKUP(L2823,Wip!K:M,3,0),"")="Y",Q2823="MTCAPPLYCONF"),"On Hold",IF(W2823="","KGB","KBB"))))</f>
        <v>KBB</v>
      </c>
      <c r="B2823" s="65">
        <f>IF(A2823="on hold", "on hold",
 IF(A2823="KGB", "Standard Shipment",
  IF(IFERROR(IFERROR(VLOOKUP(L2823, List!D:J, 7, 0), VLOOKUP(L2823&amp;"", List!D:J, 7, 0)), 0)=0,
   IF(IFERROR(IFERROR(VLOOKUP(L2823, 'CND List'!$A:$C, 3, 0), VLOOKUP(L2823&amp;"", 'CND List'!$A:$C, 3, 0)), 0)=0,
    IF(A2823="KBB", "-", ""),
    IFERROR(VLOOKUP(L2823, 'CND List'!$A:$C, 3, 0), VLOOKUP(L2823&amp;"", 'CND List'!$A:$C, 3, 0))
   ),
   IFERROR(VLOOKUP(L2823, List!D:J, 7, 0), VLOOKUP(L2823&amp;"", List!D:J, 7, 0))
  )
 )
)</f>
        <v>45852</v>
      </c>
      <c r="C2823" s="66" t="str">
        <f t="shared" si="45"/>
        <v>2025Q3</v>
      </c>
      <c r="D2823" s="67" t="str">
        <f ca="1">IF(C2823="Local Scrap","Closed",IFERROR(IF(A2823="kgb","Closed",IF(MID(C2823,5,1)="Q","Closed",LOOKUP(TODAY()-W2823, {0,31,91,181,366}, {"0-30天","31-90天","91-180天","181-365天","365天以上"}))), LOOKUP(TODAY()-Z2823, {0,31,91,181,366}, {"0-30天","31-90天","91-180天","181-365天","365天以上"})))</f>
        <v>Closed</v>
      </c>
      <c r="E2823" s="67" t="str" cm="1">
        <f t="array" ref="E2823">IF(A2823&lt;&gt;"kbb", "", IF(IFERROR(VALUE(V2823), 0)=MAX(INDEX(($A$2:$A$4929="kbb")*($L$2:$L$4929=L2823)*IFERROR(VALUE($V$2:$V$4929), 0), 0)), "最新", "歷史重複"))</f>
        <v>最新</v>
      </c>
      <c r="F2823" t="s">
        <v>12393</v>
      </c>
      <c r="G2823" t="s">
        <v>29</v>
      </c>
      <c r="H2823" t="s">
        <v>30</v>
      </c>
      <c r="I2823" t="s">
        <v>12246</v>
      </c>
      <c r="J2823" t="s">
        <v>12394</v>
      </c>
      <c r="K2823" t="s">
        <v>12395</v>
      </c>
      <c r="L2823" t="s">
        <v>12396</v>
      </c>
      <c r="M2823" t="s">
        <v>981</v>
      </c>
      <c r="N2823" t="s">
        <v>556</v>
      </c>
      <c r="O2823" t="s">
        <v>37</v>
      </c>
      <c r="P2823" t="s">
        <v>12396</v>
      </c>
      <c r="Q2823" t="s">
        <v>38</v>
      </c>
      <c r="R2823" t="s">
        <v>53</v>
      </c>
      <c r="S2823" t="s">
        <v>12397</v>
      </c>
      <c r="T2823" t="s">
        <v>37</v>
      </c>
      <c r="U2823" t="s">
        <v>37</v>
      </c>
      <c r="V2823" t="s">
        <v>12398</v>
      </c>
      <c r="W2823" t="s">
        <v>692</v>
      </c>
      <c r="X2823" t="s">
        <v>114</v>
      </c>
      <c r="Y2823" t="s">
        <v>3620</v>
      </c>
      <c r="Z2823" t="s">
        <v>12399</v>
      </c>
      <c r="AA2823" t="s">
        <v>44</v>
      </c>
      <c r="AB2823" t="s">
        <v>44</v>
      </c>
      <c r="AC2823" t="s">
        <v>117</v>
      </c>
      <c r="AD2823" t="s">
        <v>190</v>
      </c>
      <c r="AE2823" t="s">
        <v>37</v>
      </c>
      <c r="AF2823" t="s">
        <v>37</v>
      </c>
      <c r="AG2823" t="s">
        <v>37</v>
      </c>
      <c r="AH2823" t="s">
        <v>37</v>
      </c>
      <c r="AI2823" t="s">
        <v>37</v>
      </c>
    </row>
    <row r="2824" spans="1:35" ht="16.850000000000001" customHeight="1">
      <c r="A2824" s="65" t="str">
        <f>IF(L2824="","",IF(COUNTIF(Wip!K:K,L2824)=0,IF(W2824="","KGB","KBB"),IF(AND(_xlfn.IFNA(VLOOKUP(L2824,Wip!K:M,3,0),"")="Y",Q2824="MTCAPPLYCONF"),"On Hold",IF(W2824="","KGB","KBB"))))</f>
        <v>KBB</v>
      </c>
      <c r="B2824" s="65">
        <f>IF(A2824="on hold", "on hold",
 IF(A2824="KGB", "Standard Shipment",
  IF(IFERROR(IFERROR(VLOOKUP(L2824, List!D:J, 7, 0), VLOOKUP(L2824&amp;"", List!D:J, 7, 0)), 0)=0,
   IF(IFERROR(IFERROR(VLOOKUP(L2824, 'CND List'!$A:$C, 3, 0), VLOOKUP(L2824&amp;"", 'CND List'!$A:$C, 3, 0)), 0)=0,
    IF(A2824="KBB", "-", ""),
    IFERROR(VLOOKUP(L2824, 'CND List'!$A:$C, 3, 0), VLOOKUP(L2824&amp;"", 'CND List'!$A:$C, 3, 0))
   ),
   IFERROR(VLOOKUP(L2824, List!D:J, 7, 0), VLOOKUP(L2824&amp;"", List!D:J, 7, 0))
  )
 )
)</f>
        <v>45852</v>
      </c>
      <c r="C2824" s="66" t="str">
        <f t="shared" si="45"/>
        <v>2025Q3</v>
      </c>
      <c r="D2824" s="67" t="str">
        <f ca="1">IF(C2824="Local Scrap","Closed",IFERROR(IF(A2824="kgb","Closed",IF(MID(C2824,5,1)="Q","Closed",LOOKUP(TODAY()-W2824, {0,31,91,181,366}, {"0-30天","31-90天","91-180天","181-365天","365天以上"}))), LOOKUP(TODAY()-Z2824, {0,31,91,181,366}, {"0-30天","31-90天","91-180天","181-365天","365天以上"})))</f>
        <v>Closed</v>
      </c>
      <c r="E2824" s="67" t="str" cm="1">
        <f t="array" ref="E2824">IF(A2824&lt;&gt;"kbb", "", IF(IFERROR(VALUE(V2824), 0)=MAX(INDEX(($A$2:$A$4929="kbb")*($L$2:$L$4929=L2824)*IFERROR(VALUE($V$2:$V$4929), 0), 0)), "最新", "歷史重複"))</f>
        <v>最新</v>
      </c>
      <c r="F2824" t="s">
        <v>12393</v>
      </c>
      <c r="G2824" t="s">
        <v>29</v>
      </c>
      <c r="H2824" t="s">
        <v>30</v>
      </c>
      <c r="I2824" t="s">
        <v>12246</v>
      </c>
      <c r="J2824" t="s">
        <v>12394</v>
      </c>
      <c r="K2824" t="s">
        <v>12395</v>
      </c>
      <c r="L2824" t="s">
        <v>12400</v>
      </c>
      <c r="M2824" t="s">
        <v>981</v>
      </c>
      <c r="N2824" t="s">
        <v>556</v>
      </c>
      <c r="O2824" t="s">
        <v>37</v>
      </c>
      <c r="P2824" t="s">
        <v>12400</v>
      </c>
      <c r="Q2824" t="s">
        <v>38</v>
      </c>
      <c r="R2824" t="s">
        <v>53</v>
      </c>
      <c r="S2824" t="s">
        <v>12397</v>
      </c>
      <c r="T2824" t="s">
        <v>37</v>
      </c>
      <c r="U2824" t="s">
        <v>37</v>
      </c>
      <c r="V2824" t="s">
        <v>12401</v>
      </c>
      <c r="W2824" t="s">
        <v>692</v>
      </c>
      <c r="X2824" t="s">
        <v>114</v>
      </c>
      <c r="Y2824" t="s">
        <v>693</v>
      </c>
      <c r="Z2824" t="s">
        <v>12402</v>
      </c>
      <c r="AA2824" t="s">
        <v>44</v>
      </c>
      <c r="AB2824" t="s">
        <v>44</v>
      </c>
      <c r="AC2824" t="s">
        <v>117</v>
      </c>
      <c r="AD2824" t="s">
        <v>190</v>
      </c>
      <c r="AE2824" t="s">
        <v>37</v>
      </c>
      <c r="AF2824" t="s">
        <v>37</v>
      </c>
      <c r="AG2824" t="s">
        <v>37</v>
      </c>
      <c r="AH2824" t="s">
        <v>37</v>
      </c>
      <c r="AI2824" t="s">
        <v>37</v>
      </c>
    </row>
    <row r="2825" spans="1:35" ht="16.850000000000001" customHeight="1">
      <c r="A2825" s="65" t="str">
        <f>IF(L2825="","",IF(COUNTIF(Wip!K:K,L2825)=0,IF(W2825="","KGB","KBB"),IF(AND(_xlfn.IFNA(VLOOKUP(L2825,Wip!K:M,3,0),"")="Y",Q2825="MTCAPPLYCONF"),"On Hold",IF(W2825="","KGB","KBB"))))</f>
        <v>KGB</v>
      </c>
      <c r="B2825" s="65" t="str">
        <f>IF(A2825="on hold", "on hold",
 IF(A2825="KGB", "Standard Shipment",
  IF(IFERROR(IFERROR(VLOOKUP(L2825, List!D:J, 7, 0), VLOOKUP(L2825&amp;"", List!D:J, 7, 0)), 0)=0,
   IF(IFERROR(IFERROR(VLOOKUP(L2825, 'CND List'!$A:$C, 3, 0), VLOOKUP(L2825&amp;"", 'CND List'!$A:$C, 3, 0)), 0)=0,
    IF(A2825="KBB", "-", ""),
    IFERROR(VLOOKUP(L2825, 'CND List'!$A:$C, 3, 0), VLOOKUP(L2825&amp;"", 'CND List'!$A:$C, 3, 0))
   ),
   IFERROR(VLOOKUP(L2825, List!D:J, 7, 0), VLOOKUP(L2825&amp;"", List!D:J, 7, 0))
  )
 )
)</f>
        <v>Standard Shipment</v>
      </c>
      <c r="C2825" s="66" t="str">
        <f t="shared" si="45"/>
        <v>Standard Shipment</v>
      </c>
      <c r="D2825" s="67" t="str">
        <f ca="1">IF(C2825="Local Scrap","Closed",IFERROR(IF(A2825="kgb","Closed",IF(MID(C2825,5,1)="Q","Closed",LOOKUP(TODAY()-W2825, {0,31,91,181,366}, {"0-30天","31-90天","91-180天","181-365天","365天以上"}))), LOOKUP(TODAY()-Z2825, {0,31,91,181,366}, {"0-30天","31-90天","91-180天","181-365天","365天以上"})))</f>
        <v>Closed</v>
      </c>
      <c r="E2825" s="67" t="str" cm="1">
        <f t="array" ref="E2825">IF(A2825&lt;&gt;"kbb", "", IF(IFERROR(VALUE(V2825), 0)=MAX(INDEX(($A$2:$A$4929="kbb")*($L$2:$L$4929=L2825)*IFERROR(VALUE($V$2:$V$4929), 0), 0)), "最新", "歷史重複"))</f>
        <v/>
      </c>
      <c r="F2825" t="s">
        <v>12393</v>
      </c>
      <c r="G2825" t="s">
        <v>29</v>
      </c>
      <c r="H2825" t="s">
        <v>30</v>
      </c>
      <c r="I2825" t="s">
        <v>12246</v>
      </c>
      <c r="J2825" t="s">
        <v>12394</v>
      </c>
      <c r="K2825" t="s">
        <v>12395</v>
      </c>
      <c r="L2825" t="s">
        <v>12403</v>
      </c>
      <c r="M2825" t="s">
        <v>4046</v>
      </c>
      <c r="N2825" t="s">
        <v>556</v>
      </c>
      <c r="O2825" t="s">
        <v>37</v>
      </c>
      <c r="P2825" t="s">
        <v>12403</v>
      </c>
      <c r="Q2825" t="s">
        <v>38</v>
      </c>
      <c r="R2825" t="s">
        <v>53</v>
      </c>
      <c r="S2825" t="s">
        <v>12397</v>
      </c>
      <c r="T2825" t="s">
        <v>12404</v>
      </c>
      <c r="U2825" t="s">
        <v>12310</v>
      </c>
      <c r="V2825" t="s">
        <v>12310</v>
      </c>
      <c r="W2825" t="s">
        <v>37</v>
      </c>
      <c r="X2825" t="s">
        <v>37</v>
      </c>
      <c r="Y2825" t="s">
        <v>37</v>
      </c>
      <c r="Z2825" t="s">
        <v>12405</v>
      </c>
      <c r="AA2825" t="s">
        <v>44</v>
      </c>
      <c r="AB2825" t="s">
        <v>44</v>
      </c>
      <c r="AC2825" t="s">
        <v>45</v>
      </c>
      <c r="AD2825" t="s">
        <v>190</v>
      </c>
      <c r="AE2825" t="s">
        <v>12312</v>
      </c>
      <c r="AF2825" t="s">
        <v>48</v>
      </c>
      <c r="AG2825">
        <v>618435</v>
      </c>
      <c r="AH2825">
        <v>1</v>
      </c>
      <c r="AI2825">
        <v>1</v>
      </c>
    </row>
    <row r="2826" spans="1:35" ht="16.850000000000001" customHeight="1">
      <c r="A2826" s="65" t="str">
        <f>IF(L2826="","",IF(COUNTIF(Wip!K:K,L2826)=0,IF(W2826="","KGB","KBB"),IF(AND(_xlfn.IFNA(VLOOKUP(L2826,Wip!K:M,3,0),"")="Y",Q2826="MTCAPPLYCONF"),"On Hold",IF(W2826="","KGB","KBB"))))</f>
        <v>KGB</v>
      </c>
      <c r="B2826" s="65" t="str">
        <f>IF(A2826="on hold", "on hold",
 IF(A2826="KGB", "Standard Shipment",
  IF(IFERROR(IFERROR(VLOOKUP(L2826, List!D:J, 7, 0), VLOOKUP(L2826&amp;"", List!D:J, 7, 0)), 0)=0,
   IF(IFERROR(IFERROR(VLOOKUP(L2826, 'CND List'!$A:$C, 3, 0), VLOOKUP(L2826&amp;"", 'CND List'!$A:$C, 3, 0)), 0)=0,
    IF(A2826="KBB", "-", ""),
    IFERROR(VLOOKUP(L2826, 'CND List'!$A:$C, 3, 0), VLOOKUP(L2826&amp;"", 'CND List'!$A:$C, 3, 0))
   ),
   IFERROR(VLOOKUP(L2826, List!D:J, 7, 0), VLOOKUP(L2826&amp;"", List!D:J, 7, 0))
  )
 )
)</f>
        <v>Standard Shipment</v>
      </c>
      <c r="C2826" s="66" t="str">
        <f t="shared" si="45"/>
        <v>Standard Shipment</v>
      </c>
      <c r="D2826" s="67" t="str">
        <f ca="1">IF(C2826="Local Scrap","Closed",IFERROR(IF(A2826="kgb","Closed",IF(MID(C2826,5,1)="Q","Closed",LOOKUP(TODAY()-W2826, {0,31,91,181,366}, {"0-30天","31-90天","91-180天","181-365天","365天以上"}))), LOOKUP(TODAY()-Z2826, {0,31,91,181,366}, {"0-30天","31-90天","91-180天","181-365天","365天以上"})))</f>
        <v>Closed</v>
      </c>
      <c r="E2826" s="67" t="str" cm="1">
        <f t="array" ref="E2826">IF(A2826&lt;&gt;"kbb", "", IF(IFERROR(VALUE(V2826), 0)=MAX(INDEX(($A$2:$A$4929="kbb")*($L$2:$L$4929=L2826)*IFERROR(VALUE($V$2:$V$4929), 0), 0)), "最新", "歷史重複"))</f>
        <v/>
      </c>
      <c r="F2826" t="s">
        <v>12393</v>
      </c>
      <c r="G2826" t="s">
        <v>29</v>
      </c>
      <c r="H2826" t="s">
        <v>30</v>
      </c>
      <c r="I2826" t="s">
        <v>12246</v>
      </c>
      <c r="J2826" t="s">
        <v>12394</v>
      </c>
      <c r="K2826" t="s">
        <v>12395</v>
      </c>
      <c r="L2826" t="s">
        <v>12406</v>
      </c>
      <c r="M2826" t="s">
        <v>555</v>
      </c>
      <c r="N2826" t="s">
        <v>556</v>
      </c>
      <c r="O2826" t="s">
        <v>37</v>
      </c>
      <c r="P2826" t="s">
        <v>12406</v>
      </c>
      <c r="Q2826" t="s">
        <v>38</v>
      </c>
      <c r="R2826" t="s">
        <v>53</v>
      </c>
      <c r="S2826" t="s">
        <v>12397</v>
      </c>
      <c r="T2826" t="s">
        <v>12407</v>
      </c>
      <c r="U2826" t="s">
        <v>12369</v>
      </c>
      <c r="V2826" t="s">
        <v>12369</v>
      </c>
      <c r="W2826" t="s">
        <v>37</v>
      </c>
      <c r="X2826" t="s">
        <v>37</v>
      </c>
      <c r="Y2826" t="s">
        <v>37</v>
      </c>
      <c r="Z2826" t="s">
        <v>12408</v>
      </c>
      <c r="AA2826" t="s">
        <v>44</v>
      </c>
      <c r="AB2826" t="s">
        <v>44</v>
      </c>
      <c r="AC2826" t="s">
        <v>45</v>
      </c>
      <c r="AD2826" t="s">
        <v>190</v>
      </c>
      <c r="AE2826" t="s">
        <v>12254</v>
      </c>
      <c r="AF2826" t="s">
        <v>48</v>
      </c>
      <c r="AG2826">
        <v>618307</v>
      </c>
      <c r="AH2826">
        <v>1</v>
      </c>
      <c r="AI2826">
        <v>1</v>
      </c>
    </row>
    <row r="2827" spans="1:35" ht="16.850000000000001" customHeight="1">
      <c r="A2827" s="65" t="str">
        <f>IF(L2827="","",IF(COUNTIF(Wip!K:K,L2827)=0,IF(W2827="","KGB","KBB"),IF(AND(_xlfn.IFNA(VLOOKUP(L2827,Wip!K:M,3,0),"")="Y",Q2827="MTCAPPLYCONF"),"On Hold",IF(W2827="","KGB","KBB"))))</f>
        <v>KGB</v>
      </c>
      <c r="B2827" s="65" t="str">
        <f>IF(A2827="on hold", "on hold",
 IF(A2827="KGB", "Standard Shipment",
  IF(IFERROR(IFERROR(VLOOKUP(L2827, List!D:J, 7, 0), VLOOKUP(L2827&amp;"", List!D:J, 7, 0)), 0)=0,
   IF(IFERROR(IFERROR(VLOOKUP(L2827, 'CND List'!$A:$C, 3, 0), VLOOKUP(L2827&amp;"", 'CND List'!$A:$C, 3, 0)), 0)=0,
    IF(A2827="KBB", "-", ""),
    IFERROR(VLOOKUP(L2827, 'CND List'!$A:$C, 3, 0), VLOOKUP(L2827&amp;"", 'CND List'!$A:$C, 3, 0))
   ),
   IFERROR(VLOOKUP(L2827, List!D:J, 7, 0), VLOOKUP(L2827&amp;"", List!D:J, 7, 0))
  )
 )
)</f>
        <v>Standard Shipment</v>
      </c>
      <c r="C2827" s="66" t="str">
        <f t="shared" si="45"/>
        <v>Standard Shipment</v>
      </c>
      <c r="D2827" s="67" t="str">
        <f ca="1">IF(C2827="Local Scrap","Closed",IFERROR(IF(A2827="kgb","Closed",IF(MID(C2827,5,1)="Q","Closed",LOOKUP(TODAY()-W2827, {0,31,91,181,366}, {"0-30天","31-90天","91-180天","181-365天","365天以上"}))), LOOKUP(TODAY()-Z2827, {0,31,91,181,366}, {"0-30天","31-90天","91-180天","181-365天","365天以上"})))</f>
        <v>Closed</v>
      </c>
      <c r="E2827" s="67" t="str" cm="1">
        <f t="array" ref="E2827">IF(A2827&lt;&gt;"kbb", "", IF(IFERROR(VALUE(V2827), 0)=MAX(INDEX(($A$2:$A$4929="kbb")*($L$2:$L$4929=L2827)*IFERROR(VALUE($V$2:$V$4929), 0), 0)), "最新", "歷史重複"))</f>
        <v/>
      </c>
      <c r="F2827" t="s">
        <v>12393</v>
      </c>
      <c r="G2827" t="s">
        <v>29</v>
      </c>
      <c r="H2827" t="s">
        <v>30</v>
      </c>
      <c r="I2827" t="s">
        <v>12246</v>
      </c>
      <c r="J2827" t="s">
        <v>12394</v>
      </c>
      <c r="K2827" t="s">
        <v>12395</v>
      </c>
      <c r="L2827" t="s">
        <v>12409</v>
      </c>
      <c r="M2827" t="s">
        <v>4046</v>
      </c>
      <c r="N2827" t="s">
        <v>556</v>
      </c>
      <c r="O2827" t="s">
        <v>37</v>
      </c>
      <c r="P2827" t="s">
        <v>12409</v>
      </c>
      <c r="Q2827" t="s">
        <v>38</v>
      </c>
      <c r="R2827" t="s">
        <v>53</v>
      </c>
      <c r="S2827" t="s">
        <v>12397</v>
      </c>
      <c r="T2827" t="s">
        <v>12410</v>
      </c>
      <c r="U2827" t="s">
        <v>12310</v>
      </c>
      <c r="V2827" t="s">
        <v>12310</v>
      </c>
      <c r="W2827" t="s">
        <v>37</v>
      </c>
      <c r="X2827" t="s">
        <v>37</v>
      </c>
      <c r="Y2827" t="s">
        <v>37</v>
      </c>
      <c r="Z2827" t="s">
        <v>12411</v>
      </c>
      <c r="AA2827" t="s">
        <v>44</v>
      </c>
      <c r="AB2827" t="s">
        <v>44</v>
      </c>
      <c r="AC2827" t="s">
        <v>45</v>
      </c>
      <c r="AD2827" t="s">
        <v>190</v>
      </c>
      <c r="AE2827" t="s">
        <v>12312</v>
      </c>
      <c r="AF2827" t="s">
        <v>48</v>
      </c>
      <c r="AG2827">
        <v>618435</v>
      </c>
      <c r="AH2827">
        <v>1</v>
      </c>
      <c r="AI2827">
        <v>1</v>
      </c>
    </row>
    <row r="2828" spans="1:35" ht="16.850000000000001" customHeight="1">
      <c r="A2828" s="65" t="str">
        <f>IF(L2828="","",IF(COUNTIF(Wip!K:K,L2828)=0,IF(W2828="","KGB","KBB"),IF(AND(_xlfn.IFNA(VLOOKUP(L2828,Wip!K:M,3,0),"")="Y",Q2828="MTCAPPLYCONF"),"On Hold",IF(W2828="","KGB","KBB"))))</f>
        <v>KGB</v>
      </c>
      <c r="B2828" s="65" t="str">
        <f>IF(A2828="on hold", "on hold",
 IF(A2828="KGB", "Standard Shipment",
  IF(IFERROR(IFERROR(VLOOKUP(L2828, List!D:J, 7, 0), VLOOKUP(L2828&amp;"", List!D:J, 7, 0)), 0)=0,
   IF(IFERROR(IFERROR(VLOOKUP(L2828, 'CND List'!$A:$C, 3, 0), VLOOKUP(L2828&amp;"", 'CND List'!$A:$C, 3, 0)), 0)=0,
    IF(A2828="KBB", "-", ""),
    IFERROR(VLOOKUP(L2828, 'CND List'!$A:$C, 3, 0), VLOOKUP(L2828&amp;"", 'CND List'!$A:$C, 3, 0))
   ),
   IFERROR(VLOOKUP(L2828, List!D:J, 7, 0), VLOOKUP(L2828&amp;"", List!D:J, 7, 0))
  )
 )
)</f>
        <v>Standard Shipment</v>
      </c>
      <c r="C2828" s="66" t="str">
        <f t="shared" si="45"/>
        <v>Standard Shipment</v>
      </c>
      <c r="D2828" s="67" t="str">
        <f ca="1">IF(C2828="Local Scrap","Closed",IFERROR(IF(A2828="kgb","Closed",IF(MID(C2828,5,1)="Q","Closed",LOOKUP(TODAY()-W2828, {0,31,91,181,366}, {"0-30天","31-90天","91-180天","181-365天","365天以上"}))), LOOKUP(TODAY()-Z2828, {0,31,91,181,366}, {"0-30天","31-90天","91-180天","181-365天","365天以上"})))</f>
        <v>Closed</v>
      </c>
      <c r="E2828" s="67" t="str" cm="1">
        <f t="array" ref="E2828">IF(A2828&lt;&gt;"kbb", "", IF(IFERROR(VALUE(V2828), 0)=MAX(INDEX(($A$2:$A$4929="kbb")*($L$2:$L$4929=L2828)*IFERROR(VALUE($V$2:$V$4929), 0), 0)), "最新", "歷史重複"))</f>
        <v/>
      </c>
      <c r="F2828" t="s">
        <v>12412</v>
      </c>
      <c r="G2828" t="s">
        <v>29</v>
      </c>
      <c r="H2828" t="s">
        <v>30</v>
      </c>
      <c r="I2828" t="s">
        <v>12246</v>
      </c>
      <c r="J2828" t="s">
        <v>12413</v>
      </c>
      <c r="K2828" t="s">
        <v>12414</v>
      </c>
      <c r="L2828" t="s">
        <v>12415</v>
      </c>
      <c r="M2828" t="s">
        <v>981</v>
      </c>
      <c r="N2828" t="s">
        <v>556</v>
      </c>
      <c r="O2828" t="s">
        <v>37</v>
      </c>
      <c r="P2828" t="s">
        <v>12415</v>
      </c>
      <c r="Q2828" t="s">
        <v>38</v>
      </c>
      <c r="R2828" t="s">
        <v>743</v>
      </c>
      <c r="S2828" t="s">
        <v>12416</v>
      </c>
      <c r="T2828" t="s">
        <v>12417</v>
      </c>
      <c r="U2828" t="s">
        <v>12418</v>
      </c>
      <c r="V2828" t="s">
        <v>12418</v>
      </c>
      <c r="W2828" t="s">
        <v>37</v>
      </c>
      <c r="X2828" t="s">
        <v>37</v>
      </c>
      <c r="Y2828" t="s">
        <v>37</v>
      </c>
      <c r="Z2828" t="s">
        <v>12419</v>
      </c>
      <c r="AA2828" t="s">
        <v>44</v>
      </c>
      <c r="AB2828" t="s">
        <v>44</v>
      </c>
      <c r="AC2828" t="s">
        <v>45</v>
      </c>
      <c r="AD2828" t="s">
        <v>190</v>
      </c>
      <c r="AE2828" t="s">
        <v>12420</v>
      </c>
      <c r="AF2828" t="s">
        <v>48</v>
      </c>
      <c r="AG2828">
        <v>618856</v>
      </c>
      <c r="AH2828">
        <v>1</v>
      </c>
      <c r="AI2828">
        <v>1</v>
      </c>
    </row>
    <row r="2829" spans="1:35" ht="16.850000000000001" customHeight="1">
      <c r="A2829" s="65" t="str">
        <f>IF(L2829="","",IF(COUNTIF(Wip!K:K,L2829)=0,IF(W2829="","KGB","KBB"),IF(AND(_xlfn.IFNA(VLOOKUP(L2829,Wip!K:M,3,0),"")="Y",Q2829="MTCAPPLYCONF"),"On Hold",IF(W2829="","KGB","KBB"))))</f>
        <v>KBB</v>
      </c>
      <c r="B2829" s="65" t="str">
        <f>IF(A2829="on hold", "on hold",
 IF(A2829="KGB", "Standard Shipment",
  IF(IFERROR(IFERROR(VLOOKUP(L2829, List!D:J, 7, 0), VLOOKUP(L2829&amp;"", List!D:J, 7, 0)), 0)=0,
   IF(IFERROR(IFERROR(VLOOKUP(L2829, 'CND List'!$A:$C, 3, 0), VLOOKUP(L2829&amp;"", 'CND List'!$A:$C, 3, 0)), 0)=0,
    IF(A2829="KBB", "-", ""),
    IFERROR(VLOOKUP(L2829, 'CND List'!$A:$C, 3, 0), VLOOKUP(L2829&amp;"", 'CND List'!$A:$C, 3, 0))
   ),
   IFERROR(VLOOKUP(L2829, List!D:J, 7, 0), VLOOKUP(L2829&amp;"", List!D:J, 7, 0))
  )
 )
)</f>
        <v>-</v>
      </c>
      <c r="C2829" s="66" t="str">
        <f t="shared" si="45"/>
        <v>wait for return customer</v>
      </c>
      <c r="D2829" s="67" t="str">
        <f ca="1">IF(C2829="Local Scrap","Closed",IFERROR(IF(A2829="kgb","Closed",IF(MID(C2829,5,1)="Q","Closed",LOOKUP(TODAY()-W2829, {0,31,91,181,366}, {"0-30天","31-90天","91-180天","181-365天","365天以上"}))), LOOKUP(TODAY()-Z2829, {0,31,91,181,366}, {"0-30天","31-90天","91-180天","181-365天","365天以上"})))</f>
        <v>365天以上</v>
      </c>
      <c r="E2829" s="67" t="str" cm="1">
        <f t="array" ref="E2829">IF(A2829&lt;&gt;"kbb", "", IF(IFERROR(VALUE(V2829), 0)=MAX(INDEX(($A$2:$A$4929="kbb")*($L$2:$L$4929=L2829)*IFERROR(VALUE($V$2:$V$4929), 0), 0)), "最新", "歷史重複"))</f>
        <v>最新</v>
      </c>
      <c r="F2829" t="s">
        <v>12412</v>
      </c>
      <c r="G2829" t="s">
        <v>29</v>
      </c>
      <c r="H2829" t="s">
        <v>30</v>
      </c>
      <c r="I2829" t="s">
        <v>12246</v>
      </c>
      <c r="J2829" t="s">
        <v>12413</v>
      </c>
      <c r="K2829" t="s">
        <v>12414</v>
      </c>
      <c r="L2829" t="s">
        <v>12421</v>
      </c>
      <c r="M2829" t="s">
        <v>4046</v>
      </c>
      <c r="N2829" t="s">
        <v>556</v>
      </c>
      <c r="O2829" t="s">
        <v>37</v>
      </c>
      <c r="P2829" t="s">
        <v>12421</v>
      </c>
      <c r="Q2829" t="s">
        <v>38</v>
      </c>
      <c r="R2829" t="s">
        <v>53</v>
      </c>
      <c r="S2829" t="s">
        <v>12416</v>
      </c>
      <c r="T2829" t="s">
        <v>37</v>
      </c>
      <c r="U2829" t="s">
        <v>37</v>
      </c>
      <c r="V2829" t="s">
        <v>12422</v>
      </c>
      <c r="W2829" t="s">
        <v>517</v>
      </c>
      <c r="X2829" t="s">
        <v>114</v>
      </c>
      <c r="Y2829" t="s">
        <v>816</v>
      </c>
      <c r="Z2829" t="s">
        <v>12423</v>
      </c>
      <c r="AA2829" t="s">
        <v>44</v>
      </c>
      <c r="AB2829" t="s">
        <v>44</v>
      </c>
      <c r="AC2829" t="s">
        <v>117</v>
      </c>
      <c r="AD2829" t="s">
        <v>190</v>
      </c>
      <c r="AE2829" t="s">
        <v>37</v>
      </c>
      <c r="AF2829" t="s">
        <v>37</v>
      </c>
      <c r="AG2829" t="s">
        <v>37</v>
      </c>
      <c r="AH2829" t="s">
        <v>37</v>
      </c>
      <c r="AI2829" t="s">
        <v>37</v>
      </c>
    </row>
    <row r="2830" spans="1:35" ht="16.850000000000001" customHeight="1">
      <c r="A2830" s="65" t="str">
        <f>IF(L2830="","",IF(COUNTIF(Wip!K:K,L2830)=0,IF(W2830="","KGB","KBB"),IF(AND(_xlfn.IFNA(VLOOKUP(L2830,Wip!K:M,3,0),"")="Y",Q2830="MTCAPPLYCONF"),"On Hold",IF(W2830="","KGB","KBB"))))</f>
        <v>KGB</v>
      </c>
      <c r="B2830" s="65" t="str">
        <f>IF(A2830="on hold", "on hold",
 IF(A2830="KGB", "Standard Shipment",
  IF(IFERROR(IFERROR(VLOOKUP(L2830, List!D:J, 7, 0), VLOOKUP(L2830&amp;"", List!D:J, 7, 0)), 0)=0,
   IF(IFERROR(IFERROR(VLOOKUP(L2830, 'CND List'!$A:$C, 3, 0), VLOOKUP(L2830&amp;"", 'CND List'!$A:$C, 3, 0)), 0)=0,
    IF(A2830="KBB", "-", ""),
    IFERROR(VLOOKUP(L2830, 'CND List'!$A:$C, 3, 0), VLOOKUP(L2830&amp;"", 'CND List'!$A:$C, 3, 0))
   ),
   IFERROR(VLOOKUP(L2830, List!D:J, 7, 0), VLOOKUP(L2830&amp;"", List!D:J, 7, 0))
  )
 )
)</f>
        <v>Standard Shipment</v>
      </c>
      <c r="C2830" s="66" t="str">
        <f t="shared" si="45"/>
        <v>Standard Shipment</v>
      </c>
      <c r="D2830" s="67" t="str">
        <f ca="1">IF(C2830="Local Scrap","Closed",IFERROR(IF(A2830="kgb","Closed",IF(MID(C2830,5,1)="Q","Closed",LOOKUP(TODAY()-W2830, {0,31,91,181,366}, {"0-30天","31-90天","91-180天","181-365天","365天以上"}))), LOOKUP(TODAY()-Z2830, {0,31,91,181,366}, {"0-30天","31-90天","91-180天","181-365天","365天以上"})))</f>
        <v>Closed</v>
      </c>
      <c r="E2830" s="67" t="str" cm="1">
        <f t="array" ref="E2830">IF(A2830&lt;&gt;"kbb", "", IF(IFERROR(VALUE(V2830), 0)=MAX(INDEX(($A$2:$A$4929="kbb")*($L$2:$L$4929=L2830)*IFERROR(VALUE($V$2:$V$4929), 0), 0)), "最新", "歷史重複"))</f>
        <v/>
      </c>
      <c r="F2830" t="s">
        <v>12412</v>
      </c>
      <c r="G2830" t="s">
        <v>29</v>
      </c>
      <c r="H2830" t="s">
        <v>30</v>
      </c>
      <c r="I2830" t="s">
        <v>12246</v>
      </c>
      <c r="J2830" t="s">
        <v>12413</v>
      </c>
      <c r="K2830" t="s">
        <v>12414</v>
      </c>
      <c r="L2830" t="s">
        <v>12424</v>
      </c>
      <c r="M2830" t="s">
        <v>205</v>
      </c>
      <c r="N2830" t="s">
        <v>206</v>
      </c>
      <c r="O2830" t="s">
        <v>37</v>
      </c>
      <c r="P2830" t="s">
        <v>12424</v>
      </c>
      <c r="Q2830" t="s">
        <v>38</v>
      </c>
      <c r="R2830" t="s">
        <v>743</v>
      </c>
      <c r="S2830" t="s">
        <v>12416</v>
      </c>
      <c r="T2830" t="s">
        <v>12425</v>
      </c>
      <c r="U2830" t="s">
        <v>12418</v>
      </c>
      <c r="V2830" t="s">
        <v>12418</v>
      </c>
      <c r="W2830" t="s">
        <v>37</v>
      </c>
      <c r="X2830" t="s">
        <v>37</v>
      </c>
      <c r="Y2830" t="s">
        <v>37</v>
      </c>
      <c r="Z2830" t="s">
        <v>12426</v>
      </c>
      <c r="AA2830" t="s">
        <v>44</v>
      </c>
      <c r="AB2830" t="s">
        <v>44</v>
      </c>
      <c r="AC2830" t="s">
        <v>45</v>
      </c>
      <c r="AD2830" t="s">
        <v>190</v>
      </c>
      <c r="AE2830" t="s">
        <v>12420</v>
      </c>
      <c r="AF2830" t="s">
        <v>48</v>
      </c>
      <c r="AG2830">
        <v>618856</v>
      </c>
      <c r="AH2830">
        <v>1</v>
      </c>
      <c r="AI2830">
        <v>1</v>
      </c>
    </row>
    <row r="2831" spans="1:35" ht="16.850000000000001" customHeight="1">
      <c r="A2831" s="65" t="str">
        <f>IF(L2831="","",IF(COUNTIF(Wip!K:K,L2831)=0,IF(W2831="","KGB","KBB"),IF(AND(_xlfn.IFNA(VLOOKUP(L2831,Wip!K:M,3,0),"")="Y",Q2831="MTCAPPLYCONF"),"On Hold",IF(W2831="","KGB","KBB"))))</f>
        <v>KBB</v>
      </c>
      <c r="B2831" s="65">
        <f>IF(A2831="on hold", "on hold",
 IF(A2831="KGB", "Standard Shipment",
  IF(IFERROR(IFERROR(VLOOKUP(L2831, List!D:J, 7, 0), VLOOKUP(L2831&amp;"", List!D:J, 7, 0)), 0)=0,
   IF(IFERROR(IFERROR(VLOOKUP(L2831, 'CND List'!$A:$C, 3, 0), VLOOKUP(L2831&amp;"", 'CND List'!$A:$C, 3, 0)), 0)=0,
    IF(A2831="KBB", "-", ""),
    IFERROR(VLOOKUP(L2831, 'CND List'!$A:$C, 3, 0), VLOOKUP(L2831&amp;"", 'CND List'!$A:$C, 3, 0))
   ),
   IFERROR(VLOOKUP(L2831, List!D:J, 7, 0), VLOOKUP(L2831&amp;"", List!D:J, 7, 0))
  )
 )
)</f>
        <v>45852</v>
      </c>
      <c r="C2831" s="66" t="str">
        <f t="shared" si="45"/>
        <v>2025Q3</v>
      </c>
      <c r="D2831" s="67" t="str">
        <f ca="1">IF(C2831="Local Scrap","Closed",IFERROR(IF(A2831="kgb","Closed",IF(MID(C2831,5,1)="Q","Closed",LOOKUP(TODAY()-W2831, {0,31,91,181,366}, {"0-30天","31-90天","91-180天","181-365天","365天以上"}))), LOOKUP(TODAY()-Z2831, {0,31,91,181,366}, {"0-30天","31-90天","91-180天","181-365天","365天以上"})))</f>
        <v>Closed</v>
      </c>
      <c r="E2831" s="67" t="str" cm="1">
        <f t="array" ref="E2831">IF(A2831&lt;&gt;"kbb", "", IF(IFERROR(VALUE(V2831), 0)=MAX(INDEX(($A$2:$A$4929="kbb")*($L$2:$L$4929=L2831)*IFERROR(VALUE($V$2:$V$4929), 0), 0)), "最新", "歷史重複"))</f>
        <v>最新</v>
      </c>
      <c r="F2831" t="s">
        <v>12412</v>
      </c>
      <c r="G2831" t="s">
        <v>29</v>
      </c>
      <c r="H2831" t="s">
        <v>30</v>
      </c>
      <c r="I2831" t="s">
        <v>12246</v>
      </c>
      <c r="J2831" t="s">
        <v>12413</v>
      </c>
      <c r="K2831" t="s">
        <v>12414</v>
      </c>
      <c r="L2831" t="s">
        <v>12427</v>
      </c>
      <c r="M2831" t="s">
        <v>555</v>
      </c>
      <c r="N2831" t="s">
        <v>556</v>
      </c>
      <c r="O2831" t="s">
        <v>37</v>
      </c>
      <c r="P2831" t="s">
        <v>12427</v>
      </c>
      <c r="Q2831" t="s">
        <v>38</v>
      </c>
      <c r="R2831" t="s">
        <v>743</v>
      </c>
      <c r="S2831" t="s">
        <v>12416</v>
      </c>
      <c r="T2831" t="s">
        <v>37</v>
      </c>
      <c r="U2831" t="s">
        <v>37</v>
      </c>
      <c r="V2831" t="s">
        <v>12428</v>
      </c>
      <c r="W2831" t="s">
        <v>113</v>
      </c>
      <c r="X2831" t="s">
        <v>114</v>
      </c>
      <c r="Y2831" t="s">
        <v>37</v>
      </c>
      <c r="Z2831" t="s">
        <v>12429</v>
      </c>
      <c r="AA2831" t="s">
        <v>44</v>
      </c>
      <c r="AB2831" t="s">
        <v>44</v>
      </c>
      <c r="AC2831" t="s">
        <v>117</v>
      </c>
      <c r="AD2831" t="s">
        <v>190</v>
      </c>
      <c r="AE2831" t="s">
        <v>37</v>
      </c>
      <c r="AF2831" t="s">
        <v>37</v>
      </c>
      <c r="AG2831" t="s">
        <v>37</v>
      </c>
      <c r="AH2831" t="s">
        <v>37</v>
      </c>
      <c r="AI2831" t="s">
        <v>37</v>
      </c>
    </row>
    <row r="2832" spans="1:35" ht="16.850000000000001" customHeight="1">
      <c r="A2832" s="65" t="str">
        <f>IF(L2832="","",IF(COUNTIF(Wip!K:K,L2832)=0,IF(W2832="","KGB","KBB"),IF(AND(_xlfn.IFNA(VLOOKUP(L2832,Wip!K:M,3,0),"")="Y",Q2832="MTCAPPLYCONF"),"On Hold",IF(W2832="","KGB","KBB"))))</f>
        <v>KGB</v>
      </c>
      <c r="B2832" s="65" t="str">
        <f>IF(A2832="on hold", "on hold",
 IF(A2832="KGB", "Standard Shipment",
  IF(IFERROR(IFERROR(VLOOKUP(L2832, List!D:J, 7, 0), VLOOKUP(L2832&amp;"", List!D:J, 7, 0)), 0)=0,
   IF(IFERROR(IFERROR(VLOOKUP(L2832, 'CND List'!$A:$C, 3, 0), VLOOKUP(L2832&amp;"", 'CND List'!$A:$C, 3, 0)), 0)=0,
    IF(A2832="KBB", "-", ""),
    IFERROR(VLOOKUP(L2832, 'CND List'!$A:$C, 3, 0), VLOOKUP(L2832&amp;"", 'CND List'!$A:$C, 3, 0))
   ),
   IFERROR(VLOOKUP(L2832, List!D:J, 7, 0), VLOOKUP(L2832&amp;"", List!D:J, 7, 0))
  )
 )
)</f>
        <v>Standard Shipment</v>
      </c>
      <c r="C2832" s="66" t="str">
        <f t="shared" si="45"/>
        <v>Standard Shipment</v>
      </c>
      <c r="D2832" s="67" t="str">
        <f ca="1">IF(C2832="Local Scrap","Closed",IFERROR(IF(A2832="kgb","Closed",IF(MID(C2832,5,1)="Q","Closed",LOOKUP(TODAY()-W2832, {0,31,91,181,366}, {"0-30天","31-90天","91-180天","181-365天","365天以上"}))), LOOKUP(TODAY()-Z2832, {0,31,91,181,366}, {"0-30天","31-90天","91-180天","181-365天","365天以上"})))</f>
        <v>Closed</v>
      </c>
      <c r="E2832" s="67" t="str" cm="1">
        <f t="array" ref="E2832">IF(A2832&lt;&gt;"kbb", "", IF(IFERROR(VALUE(V2832), 0)=MAX(INDEX(($A$2:$A$4929="kbb")*($L$2:$L$4929=L2832)*IFERROR(VALUE($V$2:$V$4929), 0), 0)), "最新", "歷史重複"))</f>
        <v/>
      </c>
      <c r="F2832" t="s">
        <v>12412</v>
      </c>
      <c r="G2832" t="s">
        <v>29</v>
      </c>
      <c r="H2832" t="s">
        <v>30</v>
      </c>
      <c r="I2832" t="s">
        <v>12246</v>
      </c>
      <c r="J2832" t="s">
        <v>12413</v>
      </c>
      <c r="K2832" t="s">
        <v>12414</v>
      </c>
      <c r="L2832" t="s">
        <v>12430</v>
      </c>
      <c r="M2832" t="s">
        <v>555</v>
      </c>
      <c r="N2832" t="s">
        <v>556</v>
      </c>
      <c r="O2832" t="s">
        <v>37</v>
      </c>
      <c r="P2832" t="s">
        <v>12430</v>
      </c>
      <c r="Q2832" t="s">
        <v>38</v>
      </c>
      <c r="R2832" t="s">
        <v>743</v>
      </c>
      <c r="S2832" t="s">
        <v>12416</v>
      </c>
      <c r="T2832" t="s">
        <v>12431</v>
      </c>
      <c r="U2832" t="s">
        <v>12432</v>
      </c>
      <c r="V2832" t="s">
        <v>12432</v>
      </c>
      <c r="W2832" t="s">
        <v>37</v>
      </c>
      <c r="X2832" t="s">
        <v>37</v>
      </c>
      <c r="Y2832" t="s">
        <v>37</v>
      </c>
      <c r="Z2832" t="s">
        <v>12433</v>
      </c>
      <c r="AA2832" t="s">
        <v>44</v>
      </c>
      <c r="AB2832" t="s">
        <v>44</v>
      </c>
      <c r="AC2832" t="s">
        <v>45</v>
      </c>
      <c r="AD2832" t="s">
        <v>190</v>
      </c>
      <c r="AE2832" t="s">
        <v>12434</v>
      </c>
      <c r="AF2832" t="s">
        <v>48</v>
      </c>
      <c r="AG2832">
        <v>619265</v>
      </c>
      <c r="AH2832">
        <v>1</v>
      </c>
      <c r="AI2832">
        <v>1</v>
      </c>
    </row>
    <row r="2833" spans="1:35" ht="16.850000000000001" customHeight="1">
      <c r="A2833" s="65" t="str">
        <f>IF(L2833="","",IF(COUNTIF(Wip!K:K,L2833)=0,IF(W2833="","KGB","KBB"),IF(AND(_xlfn.IFNA(VLOOKUP(L2833,Wip!K:M,3,0),"")="Y",Q2833="MTCAPPLYCONF"),"On Hold",IF(W2833="","KGB","KBB"))))</f>
        <v>KGB</v>
      </c>
      <c r="B2833" s="65" t="str">
        <f>IF(A2833="on hold", "on hold",
 IF(A2833="KGB", "Standard Shipment",
  IF(IFERROR(IFERROR(VLOOKUP(L2833, List!D:J, 7, 0), VLOOKUP(L2833&amp;"", List!D:J, 7, 0)), 0)=0,
   IF(IFERROR(IFERROR(VLOOKUP(L2833, 'CND List'!$A:$C, 3, 0), VLOOKUP(L2833&amp;"", 'CND List'!$A:$C, 3, 0)), 0)=0,
    IF(A2833="KBB", "-", ""),
    IFERROR(VLOOKUP(L2833, 'CND List'!$A:$C, 3, 0), VLOOKUP(L2833&amp;"", 'CND List'!$A:$C, 3, 0))
   ),
   IFERROR(VLOOKUP(L2833, List!D:J, 7, 0), VLOOKUP(L2833&amp;"", List!D:J, 7, 0))
  )
 )
)</f>
        <v>Standard Shipment</v>
      </c>
      <c r="C2833" s="66" t="str">
        <f t="shared" si="45"/>
        <v>Standard Shipment</v>
      </c>
      <c r="D2833" s="67" t="str">
        <f ca="1">IF(C2833="Local Scrap","Closed",IFERROR(IF(A2833="kgb","Closed",IF(MID(C2833,5,1)="Q","Closed",LOOKUP(TODAY()-W2833, {0,31,91,181,366}, {"0-30天","31-90天","91-180天","181-365天","365天以上"}))), LOOKUP(TODAY()-Z2833, {0,31,91,181,366}, {"0-30天","31-90天","91-180天","181-365天","365天以上"})))</f>
        <v>Closed</v>
      </c>
      <c r="E2833" s="67" t="str" cm="1">
        <f t="array" ref="E2833">IF(A2833&lt;&gt;"kbb", "", IF(IFERROR(VALUE(V2833), 0)=MAX(INDEX(($A$2:$A$4929="kbb")*($L$2:$L$4929=L2833)*IFERROR(VALUE($V$2:$V$4929), 0), 0)), "最新", "歷史重複"))</f>
        <v/>
      </c>
      <c r="F2833" t="s">
        <v>12412</v>
      </c>
      <c r="G2833" t="s">
        <v>29</v>
      </c>
      <c r="H2833" t="s">
        <v>30</v>
      </c>
      <c r="I2833" t="s">
        <v>12246</v>
      </c>
      <c r="J2833" t="s">
        <v>12413</v>
      </c>
      <c r="K2833" t="s">
        <v>12414</v>
      </c>
      <c r="L2833" t="s">
        <v>12435</v>
      </c>
      <c r="M2833" t="s">
        <v>205</v>
      </c>
      <c r="N2833" t="s">
        <v>206</v>
      </c>
      <c r="O2833" t="s">
        <v>37</v>
      </c>
      <c r="P2833" t="s">
        <v>12436</v>
      </c>
      <c r="Q2833" t="s">
        <v>38</v>
      </c>
      <c r="R2833" t="s">
        <v>743</v>
      </c>
      <c r="S2833" t="s">
        <v>12416</v>
      </c>
      <c r="T2833" t="s">
        <v>12437</v>
      </c>
      <c r="U2833" t="s">
        <v>12438</v>
      </c>
      <c r="V2833" t="s">
        <v>12438</v>
      </c>
      <c r="W2833" t="s">
        <v>37</v>
      </c>
      <c r="X2833" t="s">
        <v>37</v>
      </c>
      <c r="Y2833" t="s">
        <v>37</v>
      </c>
      <c r="Z2833" t="s">
        <v>12439</v>
      </c>
      <c r="AA2833" t="s">
        <v>44</v>
      </c>
      <c r="AB2833" t="s">
        <v>44</v>
      </c>
      <c r="AC2833" t="s">
        <v>45</v>
      </c>
      <c r="AD2833" t="s">
        <v>190</v>
      </c>
      <c r="AE2833" t="s">
        <v>12440</v>
      </c>
      <c r="AF2833" t="s">
        <v>48</v>
      </c>
      <c r="AG2833">
        <v>619987</v>
      </c>
      <c r="AH2833">
        <v>1</v>
      </c>
      <c r="AI2833">
        <v>1</v>
      </c>
    </row>
    <row r="2834" spans="1:35" ht="16.850000000000001" customHeight="1">
      <c r="A2834" s="65" t="str">
        <f>IF(L2834="","",IF(COUNTIF(Wip!K:K,L2834)=0,IF(W2834="","KGB","KBB"),IF(AND(_xlfn.IFNA(VLOOKUP(L2834,Wip!K:M,3,0),"")="Y",Q2834="MTCAPPLYCONF"),"On Hold",IF(W2834="","KGB","KBB"))))</f>
        <v>KGB</v>
      </c>
      <c r="B2834" s="65" t="str">
        <f>IF(A2834="on hold", "on hold",
 IF(A2834="KGB", "Standard Shipment",
  IF(IFERROR(IFERROR(VLOOKUP(L2834, List!D:J, 7, 0), VLOOKUP(L2834&amp;"", List!D:J, 7, 0)), 0)=0,
   IF(IFERROR(IFERROR(VLOOKUP(L2834, 'CND List'!$A:$C, 3, 0), VLOOKUP(L2834&amp;"", 'CND List'!$A:$C, 3, 0)), 0)=0,
    IF(A2834="KBB", "-", ""),
    IFERROR(VLOOKUP(L2834, 'CND List'!$A:$C, 3, 0), VLOOKUP(L2834&amp;"", 'CND List'!$A:$C, 3, 0))
   ),
   IFERROR(VLOOKUP(L2834, List!D:J, 7, 0), VLOOKUP(L2834&amp;"", List!D:J, 7, 0))
  )
 )
)</f>
        <v>Standard Shipment</v>
      </c>
      <c r="C2834" s="66" t="str">
        <f t="shared" si="45"/>
        <v>Standard Shipment</v>
      </c>
      <c r="D2834" s="67" t="str">
        <f ca="1">IF(C2834="Local Scrap","Closed",IFERROR(IF(A2834="kgb","Closed",IF(MID(C2834,5,1)="Q","Closed",LOOKUP(TODAY()-W2834, {0,31,91,181,366}, {"0-30天","31-90天","91-180天","181-365天","365天以上"}))), LOOKUP(TODAY()-Z2834, {0,31,91,181,366}, {"0-30天","31-90天","91-180天","181-365天","365天以上"})))</f>
        <v>Closed</v>
      </c>
      <c r="E2834" s="67" t="str" cm="1">
        <f t="array" ref="E2834">IF(A2834&lt;&gt;"kbb", "", IF(IFERROR(VALUE(V2834), 0)=MAX(INDEX(($A$2:$A$4929="kbb")*($L$2:$L$4929=L2834)*IFERROR(VALUE($V$2:$V$4929), 0), 0)), "最新", "歷史重複"))</f>
        <v/>
      </c>
      <c r="F2834" t="s">
        <v>12412</v>
      </c>
      <c r="G2834" t="s">
        <v>29</v>
      </c>
      <c r="H2834" t="s">
        <v>30</v>
      </c>
      <c r="I2834" t="s">
        <v>12246</v>
      </c>
      <c r="J2834" t="s">
        <v>12413</v>
      </c>
      <c r="K2834" t="s">
        <v>12414</v>
      </c>
      <c r="L2834" t="s">
        <v>12441</v>
      </c>
      <c r="M2834" t="s">
        <v>4046</v>
      </c>
      <c r="N2834" t="s">
        <v>556</v>
      </c>
      <c r="O2834" t="s">
        <v>37</v>
      </c>
      <c r="P2834" t="s">
        <v>12441</v>
      </c>
      <c r="Q2834" t="s">
        <v>38</v>
      </c>
      <c r="R2834" t="s">
        <v>743</v>
      </c>
      <c r="S2834" t="s">
        <v>12416</v>
      </c>
      <c r="T2834" t="s">
        <v>12442</v>
      </c>
      <c r="U2834" t="s">
        <v>12432</v>
      </c>
      <c r="V2834" t="s">
        <v>12432</v>
      </c>
      <c r="W2834" t="s">
        <v>37</v>
      </c>
      <c r="X2834" t="s">
        <v>37</v>
      </c>
      <c r="Y2834" t="s">
        <v>37</v>
      </c>
      <c r="Z2834" t="s">
        <v>12443</v>
      </c>
      <c r="AA2834" t="s">
        <v>44</v>
      </c>
      <c r="AB2834" t="s">
        <v>44</v>
      </c>
      <c r="AC2834" t="s">
        <v>45</v>
      </c>
      <c r="AD2834" t="s">
        <v>190</v>
      </c>
      <c r="AE2834" t="s">
        <v>12434</v>
      </c>
      <c r="AF2834" t="s">
        <v>48</v>
      </c>
      <c r="AG2834">
        <v>619265</v>
      </c>
      <c r="AH2834">
        <v>1</v>
      </c>
      <c r="AI2834">
        <v>1</v>
      </c>
    </row>
    <row r="2835" spans="1:35" ht="16.850000000000001" customHeight="1">
      <c r="A2835" s="65" t="str">
        <f>IF(L2835="","",IF(COUNTIF(Wip!K:K,L2835)=0,IF(W2835="","KGB","KBB"),IF(AND(_xlfn.IFNA(VLOOKUP(L2835,Wip!K:M,3,0),"")="Y",Q2835="MTCAPPLYCONF"),"On Hold",IF(W2835="","KGB","KBB"))))</f>
        <v>KBB</v>
      </c>
      <c r="B2835" s="65">
        <f>IF(A2835="on hold", "on hold",
 IF(A2835="KGB", "Standard Shipment",
  IF(IFERROR(IFERROR(VLOOKUP(L2835, List!D:J, 7, 0), VLOOKUP(L2835&amp;"", List!D:J, 7, 0)), 0)=0,
   IF(IFERROR(IFERROR(VLOOKUP(L2835, 'CND List'!$A:$C, 3, 0), VLOOKUP(L2835&amp;"", 'CND List'!$A:$C, 3, 0)), 0)=0,
    IF(A2835="KBB", "-", ""),
    IFERROR(VLOOKUP(L2835, 'CND List'!$A:$C, 3, 0), VLOOKUP(L2835&amp;"", 'CND List'!$A:$C, 3, 0))
   ),
   IFERROR(VLOOKUP(L2835, List!D:J, 7, 0), VLOOKUP(L2835&amp;"", List!D:J, 7, 0))
  )
 )
)</f>
        <v>45852</v>
      </c>
      <c r="C2835" s="66" t="str">
        <f t="shared" si="45"/>
        <v>2025Q3</v>
      </c>
      <c r="D2835" s="67" t="str">
        <f ca="1">IF(C2835="Local Scrap","Closed",IFERROR(IF(A2835="kgb","Closed",IF(MID(C2835,5,1)="Q","Closed",LOOKUP(TODAY()-W2835, {0,31,91,181,366}, {"0-30天","31-90天","91-180天","181-365天","365天以上"}))), LOOKUP(TODAY()-Z2835, {0,31,91,181,366}, {"0-30天","31-90天","91-180天","181-365天","365天以上"})))</f>
        <v>Closed</v>
      </c>
      <c r="E2835" s="67" t="str" cm="1">
        <f t="array" ref="E2835">IF(A2835&lt;&gt;"kbb", "", IF(IFERROR(VALUE(V2835), 0)=MAX(INDEX(($A$2:$A$4929="kbb")*($L$2:$L$4929=L2835)*IFERROR(VALUE($V$2:$V$4929), 0), 0)), "最新", "歷史重複"))</f>
        <v>最新</v>
      </c>
      <c r="F2835" t="s">
        <v>12412</v>
      </c>
      <c r="G2835" t="s">
        <v>29</v>
      </c>
      <c r="H2835" t="s">
        <v>30</v>
      </c>
      <c r="I2835" t="s">
        <v>12246</v>
      </c>
      <c r="J2835" t="s">
        <v>12413</v>
      </c>
      <c r="K2835" t="s">
        <v>12414</v>
      </c>
      <c r="L2835" t="s">
        <v>12444</v>
      </c>
      <c r="M2835" t="s">
        <v>981</v>
      </c>
      <c r="N2835" t="s">
        <v>556</v>
      </c>
      <c r="O2835" t="s">
        <v>37</v>
      </c>
      <c r="P2835" t="s">
        <v>12444</v>
      </c>
      <c r="Q2835" t="s">
        <v>38</v>
      </c>
      <c r="R2835" t="s">
        <v>743</v>
      </c>
      <c r="S2835" t="s">
        <v>12416</v>
      </c>
      <c r="T2835" t="s">
        <v>37</v>
      </c>
      <c r="U2835" t="s">
        <v>37</v>
      </c>
      <c r="V2835" t="s">
        <v>12445</v>
      </c>
      <c r="W2835" t="s">
        <v>113</v>
      </c>
      <c r="X2835" t="s">
        <v>114</v>
      </c>
      <c r="Y2835" t="s">
        <v>37</v>
      </c>
      <c r="Z2835" t="s">
        <v>12446</v>
      </c>
      <c r="AA2835" t="s">
        <v>44</v>
      </c>
      <c r="AB2835" t="s">
        <v>44</v>
      </c>
      <c r="AC2835" t="s">
        <v>117</v>
      </c>
      <c r="AD2835" t="s">
        <v>190</v>
      </c>
      <c r="AE2835" t="s">
        <v>37</v>
      </c>
      <c r="AF2835" t="s">
        <v>37</v>
      </c>
      <c r="AG2835" t="s">
        <v>37</v>
      </c>
      <c r="AH2835" t="s">
        <v>37</v>
      </c>
      <c r="AI2835" t="s">
        <v>37</v>
      </c>
    </row>
    <row r="2836" spans="1:35" ht="16.850000000000001" customHeight="1">
      <c r="A2836" s="65" t="str">
        <f>IF(L2836="","",IF(COUNTIF(Wip!K:K,L2836)=0,IF(W2836="","KGB","KBB"),IF(AND(_xlfn.IFNA(VLOOKUP(L2836,Wip!K:M,3,0),"")="Y",Q2836="MTCAPPLYCONF"),"On Hold",IF(W2836="","KGB","KBB"))))</f>
        <v>KBB</v>
      </c>
      <c r="B2836" s="65" t="str">
        <f>IF(A2836="on hold", "on hold",
 IF(A2836="KGB", "Standard Shipment",
  IF(IFERROR(IFERROR(VLOOKUP(L2836, List!D:J, 7, 0), VLOOKUP(L2836&amp;"", List!D:J, 7, 0)), 0)=0,
   IF(IFERROR(IFERROR(VLOOKUP(L2836, 'CND List'!$A:$C, 3, 0), VLOOKUP(L2836&amp;"", 'CND List'!$A:$C, 3, 0)), 0)=0,
    IF(A2836="KBB", "-", ""),
    IFERROR(VLOOKUP(L2836, 'CND List'!$A:$C, 3, 0), VLOOKUP(L2836&amp;"", 'CND List'!$A:$C, 3, 0))
   ),
   IFERROR(VLOOKUP(L2836, List!D:J, 7, 0), VLOOKUP(L2836&amp;"", List!D:J, 7, 0))
  )
 )
)</f>
        <v>-</v>
      </c>
      <c r="C2836" s="66" t="str">
        <f t="shared" si="45"/>
        <v>wait for return customer</v>
      </c>
      <c r="D2836" s="67" t="str">
        <f ca="1">IF(C2836="Local Scrap","Closed",IFERROR(IF(A2836="kgb","Closed",IF(MID(C2836,5,1)="Q","Closed",LOOKUP(TODAY()-W2836, {0,31,91,181,366}, {"0-30天","31-90天","91-180天","181-365天","365天以上"}))), LOOKUP(TODAY()-Z2836, {0,31,91,181,366}, {"0-30天","31-90天","91-180天","181-365天","365天以上"})))</f>
        <v>365天以上</v>
      </c>
      <c r="E2836" s="67" t="str" cm="1">
        <f t="array" ref="E2836">IF(A2836&lt;&gt;"kbb", "", IF(IFERROR(VALUE(V2836), 0)=MAX(INDEX(($A$2:$A$4929="kbb")*($L$2:$L$4929=L2836)*IFERROR(VALUE($V$2:$V$4929), 0), 0)), "最新", "歷史重複"))</f>
        <v>最新</v>
      </c>
      <c r="F2836" t="s">
        <v>12447</v>
      </c>
      <c r="G2836" t="s">
        <v>29</v>
      </c>
      <c r="H2836" t="s">
        <v>30</v>
      </c>
      <c r="I2836" t="s">
        <v>12246</v>
      </c>
      <c r="J2836" t="s">
        <v>12448</v>
      </c>
      <c r="K2836" t="s">
        <v>12449</v>
      </c>
      <c r="L2836" t="s">
        <v>12450</v>
      </c>
      <c r="M2836" t="s">
        <v>4046</v>
      </c>
      <c r="N2836" t="s">
        <v>556</v>
      </c>
      <c r="O2836" t="s">
        <v>37</v>
      </c>
      <c r="P2836" t="s">
        <v>12450</v>
      </c>
      <c r="Q2836" t="s">
        <v>38</v>
      </c>
      <c r="R2836" t="s">
        <v>53</v>
      </c>
      <c r="S2836" t="s">
        <v>12451</v>
      </c>
      <c r="T2836" t="s">
        <v>37</v>
      </c>
      <c r="U2836" t="s">
        <v>37</v>
      </c>
      <c r="V2836" t="s">
        <v>12452</v>
      </c>
      <c r="W2836" t="s">
        <v>517</v>
      </c>
      <c r="X2836" t="s">
        <v>114</v>
      </c>
      <c r="Y2836" t="s">
        <v>816</v>
      </c>
      <c r="Z2836" t="s">
        <v>12453</v>
      </c>
      <c r="AA2836" t="s">
        <v>44</v>
      </c>
      <c r="AB2836" t="s">
        <v>44</v>
      </c>
      <c r="AC2836" t="s">
        <v>117</v>
      </c>
      <c r="AD2836" t="s">
        <v>190</v>
      </c>
      <c r="AE2836" t="s">
        <v>37</v>
      </c>
      <c r="AF2836" t="s">
        <v>37</v>
      </c>
      <c r="AG2836" t="s">
        <v>37</v>
      </c>
      <c r="AH2836" t="s">
        <v>37</v>
      </c>
      <c r="AI2836" t="s">
        <v>37</v>
      </c>
    </row>
    <row r="2837" spans="1:35" ht="16.850000000000001" customHeight="1">
      <c r="A2837" s="65" t="str">
        <f>IF(L2837="","",IF(COUNTIF(Wip!K:K,L2837)=0,IF(W2837="","KGB","KBB"),IF(AND(_xlfn.IFNA(VLOOKUP(L2837,Wip!K:M,3,0),"")="Y",Q2837="MTCAPPLYCONF"),"On Hold",IF(W2837="","KGB","KBB"))))</f>
        <v>KGB</v>
      </c>
      <c r="B2837" s="65" t="str">
        <f>IF(A2837="on hold", "on hold",
 IF(A2837="KGB", "Standard Shipment",
  IF(IFERROR(IFERROR(VLOOKUP(L2837, List!D:J, 7, 0), VLOOKUP(L2837&amp;"", List!D:J, 7, 0)), 0)=0,
   IF(IFERROR(IFERROR(VLOOKUP(L2837, 'CND List'!$A:$C, 3, 0), VLOOKUP(L2837&amp;"", 'CND List'!$A:$C, 3, 0)), 0)=0,
    IF(A2837="KBB", "-", ""),
    IFERROR(VLOOKUP(L2837, 'CND List'!$A:$C, 3, 0), VLOOKUP(L2837&amp;"", 'CND List'!$A:$C, 3, 0))
   ),
   IFERROR(VLOOKUP(L2837, List!D:J, 7, 0), VLOOKUP(L2837&amp;"", List!D:J, 7, 0))
  )
 )
)</f>
        <v>Standard Shipment</v>
      </c>
      <c r="C2837" s="66" t="str">
        <f t="shared" si="45"/>
        <v>Standard Shipment</v>
      </c>
      <c r="D2837" s="67" t="str">
        <f ca="1">IF(C2837="Local Scrap","Closed",IFERROR(IF(A2837="kgb","Closed",IF(MID(C2837,5,1)="Q","Closed",LOOKUP(TODAY()-W2837, {0,31,91,181,366}, {"0-30天","31-90天","91-180天","181-365天","365天以上"}))), LOOKUP(TODAY()-Z2837, {0,31,91,181,366}, {"0-30天","31-90天","91-180天","181-365天","365天以上"})))</f>
        <v>Closed</v>
      </c>
      <c r="E2837" s="67" t="str" cm="1">
        <f t="array" ref="E2837">IF(A2837&lt;&gt;"kbb", "", IF(IFERROR(VALUE(V2837), 0)=MAX(INDEX(($A$2:$A$4929="kbb")*($L$2:$L$4929=L2837)*IFERROR(VALUE($V$2:$V$4929), 0), 0)), "最新", "歷史重複"))</f>
        <v/>
      </c>
      <c r="F2837" t="s">
        <v>12447</v>
      </c>
      <c r="G2837" t="s">
        <v>29</v>
      </c>
      <c r="H2837" t="s">
        <v>30</v>
      </c>
      <c r="I2837" t="s">
        <v>12246</v>
      </c>
      <c r="J2837" t="s">
        <v>12448</v>
      </c>
      <c r="K2837" t="s">
        <v>12449</v>
      </c>
      <c r="L2837" t="s">
        <v>12454</v>
      </c>
      <c r="M2837" t="s">
        <v>4046</v>
      </c>
      <c r="N2837" t="s">
        <v>556</v>
      </c>
      <c r="O2837" t="s">
        <v>37</v>
      </c>
      <c r="P2837" t="s">
        <v>12455</v>
      </c>
      <c r="Q2837" t="s">
        <v>38</v>
      </c>
      <c r="R2837" t="s">
        <v>53</v>
      </c>
      <c r="S2837" t="s">
        <v>12451</v>
      </c>
      <c r="T2837" t="s">
        <v>12456</v>
      </c>
      <c r="U2837" t="s">
        <v>12457</v>
      </c>
      <c r="V2837" t="s">
        <v>12457</v>
      </c>
      <c r="W2837" t="s">
        <v>37</v>
      </c>
      <c r="X2837" t="s">
        <v>37</v>
      </c>
      <c r="Y2837" t="s">
        <v>37</v>
      </c>
      <c r="Z2837" t="s">
        <v>12458</v>
      </c>
      <c r="AA2837" t="s">
        <v>44</v>
      </c>
      <c r="AB2837" t="s">
        <v>44</v>
      </c>
      <c r="AC2837" t="s">
        <v>45</v>
      </c>
      <c r="AD2837" t="s">
        <v>190</v>
      </c>
      <c r="AE2837" t="s">
        <v>12459</v>
      </c>
      <c r="AF2837" t="s">
        <v>48</v>
      </c>
      <c r="AG2837">
        <v>619506</v>
      </c>
      <c r="AH2837">
        <v>1</v>
      </c>
      <c r="AI2837">
        <v>1</v>
      </c>
    </row>
    <row r="2838" spans="1:35" ht="16.850000000000001" customHeight="1">
      <c r="A2838" s="65" t="str">
        <f>IF(L2838="","",IF(COUNTIF(Wip!K:K,L2838)=0,IF(W2838="","KGB","KBB"),IF(AND(_xlfn.IFNA(VLOOKUP(L2838,Wip!K:M,3,0),"")="Y",Q2838="MTCAPPLYCONF"),"On Hold",IF(W2838="","KGB","KBB"))))</f>
        <v>KBB</v>
      </c>
      <c r="B2838" s="65">
        <f>IF(A2838="on hold", "on hold",
 IF(A2838="KGB", "Standard Shipment",
  IF(IFERROR(IFERROR(VLOOKUP(L2838, List!D:J, 7, 0), VLOOKUP(L2838&amp;"", List!D:J, 7, 0)), 0)=0,
   IF(IFERROR(IFERROR(VLOOKUP(L2838, 'CND List'!$A:$C, 3, 0), VLOOKUP(L2838&amp;"", 'CND List'!$A:$C, 3, 0)), 0)=0,
    IF(A2838="KBB", "-", ""),
    IFERROR(VLOOKUP(L2838, 'CND List'!$A:$C, 3, 0), VLOOKUP(L2838&amp;"", 'CND List'!$A:$C, 3, 0))
   ),
   IFERROR(VLOOKUP(L2838, List!D:J, 7, 0), VLOOKUP(L2838&amp;"", List!D:J, 7, 0))
  )
 )
)</f>
        <v>45852</v>
      </c>
      <c r="C2838" s="66" t="str">
        <f t="shared" si="45"/>
        <v>2025Q3</v>
      </c>
      <c r="D2838" s="67" t="str">
        <f ca="1">IF(C2838="Local Scrap","Closed",IFERROR(IF(A2838="kgb","Closed",IF(MID(C2838,5,1)="Q","Closed",LOOKUP(TODAY()-W2838, {0,31,91,181,366}, {"0-30天","31-90天","91-180天","181-365天","365天以上"}))), LOOKUP(TODAY()-Z2838, {0,31,91,181,366}, {"0-30天","31-90天","91-180天","181-365天","365天以上"})))</f>
        <v>Closed</v>
      </c>
      <c r="E2838" s="67" t="str" cm="1">
        <f t="array" ref="E2838">IF(A2838&lt;&gt;"kbb", "", IF(IFERROR(VALUE(V2838), 0)=MAX(INDEX(($A$2:$A$4929="kbb")*($L$2:$L$4929=L2838)*IFERROR(VALUE($V$2:$V$4929), 0), 0)), "最新", "歷史重複"))</f>
        <v>最新</v>
      </c>
      <c r="F2838" t="s">
        <v>12447</v>
      </c>
      <c r="G2838" t="s">
        <v>29</v>
      </c>
      <c r="H2838" t="s">
        <v>30</v>
      </c>
      <c r="I2838" t="s">
        <v>12246</v>
      </c>
      <c r="J2838" t="s">
        <v>12448</v>
      </c>
      <c r="K2838" t="s">
        <v>12449</v>
      </c>
      <c r="L2838" t="s">
        <v>12460</v>
      </c>
      <c r="M2838" t="s">
        <v>3523</v>
      </c>
      <c r="N2838" t="s">
        <v>206</v>
      </c>
      <c r="O2838" t="s">
        <v>37</v>
      </c>
      <c r="P2838" t="s">
        <v>12460</v>
      </c>
      <c r="Q2838" t="s">
        <v>38</v>
      </c>
      <c r="R2838" t="s">
        <v>53</v>
      </c>
      <c r="S2838" t="s">
        <v>12451</v>
      </c>
      <c r="T2838" t="s">
        <v>37</v>
      </c>
      <c r="U2838" t="s">
        <v>37</v>
      </c>
      <c r="V2838" t="s">
        <v>12461</v>
      </c>
      <c r="W2838" t="s">
        <v>692</v>
      </c>
      <c r="X2838" t="s">
        <v>114</v>
      </c>
      <c r="Y2838" t="s">
        <v>693</v>
      </c>
      <c r="Z2838" t="s">
        <v>12462</v>
      </c>
      <c r="AA2838" t="s">
        <v>44</v>
      </c>
      <c r="AB2838" t="s">
        <v>44</v>
      </c>
      <c r="AC2838" t="s">
        <v>117</v>
      </c>
      <c r="AD2838" t="s">
        <v>190</v>
      </c>
      <c r="AE2838" t="s">
        <v>37</v>
      </c>
      <c r="AF2838" t="s">
        <v>37</v>
      </c>
      <c r="AG2838" t="s">
        <v>37</v>
      </c>
      <c r="AH2838" t="s">
        <v>37</v>
      </c>
      <c r="AI2838" t="s">
        <v>37</v>
      </c>
    </row>
    <row r="2839" spans="1:35" ht="16.850000000000001" customHeight="1">
      <c r="A2839" s="65" t="str">
        <f>IF(L2839="","",IF(COUNTIF(Wip!K:K,L2839)=0,IF(W2839="","KGB","KBB"),IF(AND(_xlfn.IFNA(VLOOKUP(L2839,Wip!K:M,3,0),"")="Y",Q2839="MTCAPPLYCONF"),"On Hold",IF(W2839="","KGB","KBB"))))</f>
        <v>KGB</v>
      </c>
      <c r="B2839" s="65" t="str">
        <f>IF(A2839="on hold", "on hold",
 IF(A2839="KGB", "Standard Shipment",
  IF(IFERROR(IFERROR(VLOOKUP(L2839, List!D:J, 7, 0), VLOOKUP(L2839&amp;"", List!D:J, 7, 0)), 0)=0,
   IF(IFERROR(IFERROR(VLOOKUP(L2839, 'CND List'!$A:$C, 3, 0), VLOOKUP(L2839&amp;"", 'CND List'!$A:$C, 3, 0)), 0)=0,
    IF(A2839="KBB", "-", ""),
    IFERROR(VLOOKUP(L2839, 'CND List'!$A:$C, 3, 0), VLOOKUP(L2839&amp;"", 'CND List'!$A:$C, 3, 0))
   ),
   IFERROR(VLOOKUP(L2839, List!D:J, 7, 0), VLOOKUP(L2839&amp;"", List!D:J, 7, 0))
  )
 )
)</f>
        <v>Standard Shipment</v>
      </c>
      <c r="C2839" s="66" t="str">
        <f t="shared" si="45"/>
        <v>Standard Shipment</v>
      </c>
      <c r="D2839" s="67" t="str">
        <f ca="1">IF(C2839="Local Scrap","Closed",IFERROR(IF(A2839="kgb","Closed",IF(MID(C2839,5,1)="Q","Closed",LOOKUP(TODAY()-W2839, {0,31,91,181,366}, {"0-30天","31-90天","91-180天","181-365天","365天以上"}))), LOOKUP(TODAY()-Z2839, {0,31,91,181,366}, {"0-30天","31-90天","91-180天","181-365天","365天以上"})))</f>
        <v>Closed</v>
      </c>
      <c r="E2839" s="67" t="str" cm="1">
        <f t="array" ref="E2839">IF(A2839&lt;&gt;"kbb", "", IF(IFERROR(VALUE(V2839), 0)=MAX(INDEX(($A$2:$A$4929="kbb")*($L$2:$L$4929=L2839)*IFERROR(VALUE($V$2:$V$4929), 0), 0)), "最新", "歷史重複"))</f>
        <v/>
      </c>
      <c r="F2839" t="s">
        <v>12463</v>
      </c>
      <c r="G2839" t="s">
        <v>29</v>
      </c>
      <c r="H2839" t="s">
        <v>30</v>
      </c>
      <c r="I2839" t="s">
        <v>12246</v>
      </c>
      <c r="J2839" t="s">
        <v>12464</v>
      </c>
      <c r="K2839" t="s">
        <v>12465</v>
      </c>
      <c r="L2839" t="s">
        <v>12466</v>
      </c>
      <c r="M2839" t="s">
        <v>4046</v>
      </c>
      <c r="N2839" t="s">
        <v>556</v>
      </c>
      <c r="O2839" t="s">
        <v>37</v>
      </c>
      <c r="P2839" t="s">
        <v>12467</v>
      </c>
      <c r="Q2839" t="s">
        <v>38</v>
      </c>
      <c r="R2839" t="s">
        <v>743</v>
      </c>
      <c r="S2839" t="s">
        <v>12468</v>
      </c>
      <c r="T2839" t="s">
        <v>12469</v>
      </c>
      <c r="U2839" t="s">
        <v>12438</v>
      </c>
      <c r="V2839" t="s">
        <v>12438</v>
      </c>
      <c r="W2839" t="s">
        <v>37</v>
      </c>
      <c r="X2839" t="s">
        <v>37</v>
      </c>
      <c r="Y2839" t="s">
        <v>37</v>
      </c>
      <c r="Z2839" t="s">
        <v>12470</v>
      </c>
      <c r="AA2839" t="s">
        <v>44</v>
      </c>
      <c r="AB2839" t="s">
        <v>44</v>
      </c>
      <c r="AC2839" t="s">
        <v>45</v>
      </c>
      <c r="AD2839" t="s">
        <v>190</v>
      </c>
      <c r="AE2839" t="s">
        <v>12440</v>
      </c>
      <c r="AF2839" t="s">
        <v>48</v>
      </c>
      <c r="AG2839">
        <v>619987</v>
      </c>
      <c r="AH2839">
        <v>1</v>
      </c>
      <c r="AI2839">
        <v>1</v>
      </c>
    </row>
    <row r="2840" spans="1:35" ht="16.850000000000001" customHeight="1">
      <c r="A2840" s="65" t="str">
        <f>IF(L2840="","",IF(COUNTIF(Wip!K:K,L2840)=0,IF(W2840="","KGB","KBB"),IF(AND(_xlfn.IFNA(VLOOKUP(L2840,Wip!K:M,3,0),"")="Y",Q2840="MTCAPPLYCONF"),"On Hold",IF(W2840="","KGB","KBB"))))</f>
        <v>KGB</v>
      </c>
      <c r="B2840" s="65" t="str">
        <f>IF(A2840="on hold", "on hold",
 IF(A2840="KGB", "Standard Shipment",
  IF(IFERROR(IFERROR(VLOOKUP(L2840, List!D:J, 7, 0), VLOOKUP(L2840&amp;"", List!D:J, 7, 0)), 0)=0,
   IF(IFERROR(IFERROR(VLOOKUP(L2840, 'CND List'!$A:$C, 3, 0), VLOOKUP(L2840&amp;"", 'CND List'!$A:$C, 3, 0)), 0)=0,
    IF(A2840="KBB", "-", ""),
    IFERROR(VLOOKUP(L2840, 'CND List'!$A:$C, 3, 0), VLOOKUP(L2840&amp;"", 'CND List'!$A:$C, 3, 0))
   ),
   IFERROR(VLOOKUP(L2840, List!D:J, 7, 0), VLOOKUP(L2840&amp;"", List!D:J, 7, 0))
  )
 )
)</f>
        <v>Standard Shipment</v>
      </c>
      <c r="C2840" s="66" t="str">
        <f t="shared" si="45"/>
        <v>Standard Shipment</v>
      </c>
      <c r="D2840" s="67" t="str">
        <f ca="1">IF(C2840="Local Scrap","Closed",IFERROR(IF(A2840="kgb","Closed",IF(MID(C2840,5,1)="Q","Closed",LOOKUP(TODAY()-W2840, {0,31,91,181,366}, {"0-30天","31-90天","91-180天","181-365天","365天以上"}))), LOOKUP(TODAY()-Z2840, {0,31,91,181,366}, {"0-30天","31-90天","91-180天","181-365天","365天以上"})))</f>
        <v>Closed</v>
      </c>
      <c r="E2840" s="67" t="str" cm="1">
        <f t="array" ref="E2840">IF(A2840&lt;&gt;"kbb", "", IF(IFERROR(VALUE(V2840), 0)=MAX(INDEX(($A$2:$A$4929="kbb")*($L$2:$L$4929=L2840)*IFERROR(VALUE($V$2:$V$4929), 0), 0)), "最新", "歷史重複"))</f>
        <v/>
      </c>
      <c r="F2840" t="s">
        <v>12463</v>
      </c>
      <c r="G2840" t="s">
        <v>29</v>
      </c>
      <c r="H2840" t="s">
        <v>30</v>
      </c>
      <c r="I2840" t="s">
        <v>12246</v>
      </c>
      <c r="J2840" t="s">
        <v>12464</v>
      </c>
      <c r="K2840" t="s">
        <v>12465</v>
      </c>
      <c r="L2840" t="s">
        <v>4001</v>
      </c>
      <c r="M2840" t="s">
        <v>981</v>
      </c>
      <c r="N2840" t="s">
        <v>556</v>
      </c>
      <c r="O2840" t="s">
        <v>37</v>
      </c>
      <c r="P2840" t="s">
        <v>12471</v>
      </c>
      <c r="Q2840" t="s">
        <v>38</v>
      </c>
      <c r="R2840" t="s">
        <v>743</v>
      </c>
      <c r="S2840" t="s">
        <v>12468</v>
      </c>
      <c r="T2840" t="s">
        <v>12472</v>
      </c>
      <c r="U2840" t="s">
        <v>12473</v>
      </c>
      <c r="V2840" t="s">
        <v>12473</v>
      </c>
      <c r="W2840" t="s">
        <v>37</v>
      </c>
      <c r="X2840" t="s">
        <v>37</v>
      </c>
      <c r="Y2840" t="s">
        <v>37</v>
      </c>
      <c r="Z2840" t="s">
        <v>12474</v>
      </c>
      <c r="AA2840" t="s">
        <v>44</v>
      </c>
      <c r="AB2840" t="s">
        <v>44</v>
      </c>
      <c r="AC2840" t="s">
        <v>45</v>
      </c>
      <c r="AD2840" t="s">
        <v>190</v>
      </c>
      <c r="AE2840" t="s">
        <v>12475</v>
      </c>
      <c r="AF2840" t="s">
        <v>48</v>
      </c>
      <c r="AG2840">
        <v>619414</v>
      </c>
      <c r="AH2840">
        <v>1</v>
      </c>
      <c r="AI2840">
        <v>1</v>
      </c>
    </row>
    <row r="2841" spans="1:35" ht="16.850000000000001" customHeight="1">
      <c r="A2841" s="65" t="str">
        <f>IF(L2841="","",IF(COUNTIF(Wip!K:K,L2841)=0,IF(W2841="","KGB","KBB"),IF(AND(_xlfn.IFNA(VLOOKUP(L2841,Wip!K:M,3,0),"")="Y",Q2841="MTCAPPLYCONF"),"On Hold",IF(W2841="","KGB","KBB"))))</f>
        <v>KGB</v>
      </c>
      <c r="B2841" s="65" t="str">
        <f>IF(A2841="on hold", "on hold",
 IF(A2841="KGB", "Standard Shipment",
  IF(IFERROR(IFERROR(VLOOKUP(L2841, List!D:J, 7, 0), VLOOKUP(L2841&amp;"", List!D:J, 7, 0)), 0)=0,
   IF(IFERROR(IFERROR(VLOOKUP(L2841, 'CND List'!$A:$C, 3, 0), VLOOKUP(L2841&amp;"", 'CND List'!$A:$C, 3, 0)), 0)=0,
    IF(A2841="KBB", "-", ""),
    IFERROR(VLOOKUP(L2841, 'CND List'!$A:$C, 3, 0), VLOOKUP(L2841&amp;"", 'CND List'!$A:$C, 3, 0))
   ),
   IFERROR(VLOOKUP(L2841, List!D:J, 7, 0), VLOOKUP(L2841&amp;"", List!D:J, 7, 0))
  )
 )
)</f>
        <v>Standard Shipment</v>
      </c>
      <c r="C2841" s="66" t="str">
        <f t="shared" si="45"/>
        <v>Standard Shipment</v>
      </c>
      <c r="D2841" s="67" t="str">
        <f ca="1">IF(C2841="Local Scrap","Closed",IFERROR(IF(A2841="kgb","Closed",IF(MID(C2841,5,1)="Q","Closed",LOOKUP(TODAY()-W2841, {0,31,91,181,366}, {"0-30天","31-90天","91-180天","181-365天","365天以上"}))), LOOKUP(TODAY()-Z2841, {0,31,91,181,366}, {"0-30天","31-90天","91-180天","181-365天","365天以上"})))</f>
        <v>Closed</v>
      </c>
      <c r="E2841" s="67" t="str" cm="1">
        <f t="array" ref="E2841">IF(A2841&lt;&gt;"kbb", "", IF(IFERROR(VALUE(V2841), 0)=MAX(INDEX(($A$2:$A$4929="kbb")*($L$2:$L$4929=L2841)*IFERROR(VALUE($V$2:$V$4929), 0), 0)), "最新", "歷史重複"))</f>
        <v/>
      </c>
      <c r="F2841" t="s">
        <v>12476</v>
      </c>
      <c r="G2841" t="s">
        <v>29</v>
      </c>
      <c r="H2841" t="s">
        <v>30</v>
      </c>
      <c r="I2841" t="s">
        <v>12246</v>
      </c>
      <c r="J2841" t="s">
        <v>12477</v>
      </c>
      <c r="K2841" t="s">
        <v>12478</v>
      </c>
      <c r="L2841" t="s">
        <v>12479</v>
      </c>
      <c r="M2841" t="s">
        <v>981</v>
      </c>
      <c r="N2841" t="s">
        <v>556</v>
      </c>
      <c r="O2841" t="s">
        <v>37</v>
      </c>
      <c r="P2841" t="s">
        <v>12480</v>
      </c>
      <c r="Q2841" t="s">
        <v>38</v>
      </c>
      <c r="R2841" t="s">
        <v>743</v>
      </c>
      <c r="S2841" t="s">
        <v>12481</v>
      </c>
      <c r="T2841" t="s">
        <v>12482</v>
      </c>
      <c r="U2841" t="s">
        <v>12483</v>
      </c>
      <c r="V2841" t="s">
        <v>12438</v>
      </c>
      <c r="W2841" t="s">
        <v>37</v>
      </c>
      <c r="X2841" t="s">
        <v>37</v>
      </c>
      <c r="Y2841" t="s">
        <v>37</v>
      </c>
      <c r="Z2841" t="s">
        <v>12484</v>
      </c>
      <c r="AA2841" t="s">
        <v>44</v>
      </c>
      <c r="AB2841" t="s">
        <v>44</v>
      </c>
      <c r="AC2841" t="s">
        <v>45</v>
      </c>
      <c r="AD2841" t="s">
        <v>190</v>
      </c>
      <c r="AE2841" t="s">
        <v>12440</v>
      </c>
      <c r="AF2841" t="s">
        <v>48</v>
      </c>
      <c r="AG2841">
        <v>619987</v>
      </c>
      <c r="AH2841">
        <v>1</v>
      </c>
      <c r="AI2841">
        <v>1</v>
      </c>
    </row>
    <row r="2842" spans="1:35" ht="16.850000000000001" customHeight="1">
      <c r="A2842" s="65" t="str">
        <f>IF(L2842="","",IF(COUNTIF(Wip!K:K,L2842)=0,IF(W2842="","KGB","KBB"),IF(AND(_xlfn.IFNA(VLOOKUP(L2842,Wip!K:M,3,0),"")="Y",Q2842="MTCAPPLYCONF"),"On Hold",IF(W2842="","KGB","KBB"))))</f>
        <v>KGB</v>
      </c>
      <c r="B2842" s="65" t="str">
        <f>IF(A2842="on hold", "on hold",
 IF(A2842="KGB", "Standard Shipment",
  IF(IFERROR(IFERROR(VLOOKUP(L2842, List!D:J, 7, 0), VLOOKUP(L2842&amp;"", List!D:J, 7, 0)), 0)=0,
   IF(IFERROR(IFERROR(VLOOKUP(L2842, 'CND List'!$A:$C, 3, 0), VLOOKUP(L2842&amp;"", 'CND List'!$A:$C, 3, 0)), 0)=0,
    IF(A2842="KBB", "-", ""),
    IFERROR(VLOOKUP(L2842, 'CND List'!$A:$C, 3, 0), VLOOKUP(L2842&amp;"", 'CND List'!$A:$C, 3, 0))
   ),
   IFERROR(VLOOKUP(L2842, List!D:J, 7, 0), VLOOKUP(L2842&amp;"", List!D:J, 7, 0))
  )
 )
)</f>
        <v>Standard Shipment</v>
      </c>
      <c r="C2842" s="66" t="str">
        <f t="shared" si="45"/>
        <v>Standard Shipment</v>
      </c>
      <c r="D2842" s="67" t="str">
        <f ca="1">IF(C2842="Local Scrap","Closed",IFERROR(IF(A2842="kgb","Closed",IF(MID(C2842,5,1)="Q","Closed",LOOKUP(TODAY()-W2842, {0,31,91,181,366}, {"0-30天","31-90天","91-180天","181-365天","365天以上"}))), LOOKUP(TODAY()-Z2842, {0,31,91,181,366}, {"0-30天","31-90天","91-180天","181-365天","365天以上"})))</f>
        <v>Closed</v>
      </c>
      <c r="E2842" s="67" t="str" cm="1">
        <f t="array" ref="E2842">IF(A2842&lt;&gt;"kbb", "", IF(IFERROR(VALUE(V2842), 0)=MAX(INDEX(($A$2:$A$4929="kbb")*($L$2:$L$4929=L2842)*IFERROR(VALUE($V$2:$V$4929), 0), 0)), "最新", "歷史重複"))</f>
        <v/>
      </c>
      <c r="F2842" t="s">
        <v>12476</v>
      </c>
      <c r="G2842" t="s">
        <v>29</v>
      </c>
      <c r="H2842" t="s">
        <v>30</v>
      </c>
      <c r="I2842" t="s">
        <v>12246</v>
      </c>
      <c r="J2842" t="s">
        <v>12477</v>
      </c>
      <c r="K2842" t="s">
        <v>12478</v>
      </c>
      <c r="L2842" t="s">
        <v>12485</v>
      </c>
      <c r="M2842" t="s">
        <v>981</v>
      </c>
      <c r="N2842" t="s">
        <v>556</v>
      </c>
      <c r="O2842" t="s">
        <v>37</v>
      </c>
      <c r="P2842" t="s">
        <v>12486</v>
      </c>
      <c r="Q2842" t="s">
        <v>38</v>
      </c>
      <c r="R2842" t="s">
        <v>53</v>
      </c>
      <c r="S2842" t="s">
        <v>12481</v>
      </c>
      <c r="T2842" t="s">
        <v>12487</v>
      </c>
      <c r="U2842" t="s">
        <v>12483</v>
      </c>
      <c r="V2842" t="s">
        <v>12483</v>
      </c>
      <c r="W2842" t="s">
        <v>37</v>
      </c>
      <c r="X2842" t="s">
        <v>37</v>
      </c>
      <c r="Y2842" t="s">
        <v>37</v>
      </c>
      <c r="Z2842" t="s">
        <v>12488</v>
      </c>
      <c r="AA2842" t="s">
        <v>44</v>
      </c>
      <c r="AB2842" t="s">
        <v>44</v>
      </c>
      <c r="AC2842" t="s">
        <v>45</v>
      </c>
      <c r="AD2842" t="s">
        <v>190</v>
      </c>
      <c r="AE2842" t="s">
        <v>12440</v>
      </c>
      <c r="AF2842" t="s">
        <v>48</v>
      </c>
      <c r="AG2842">
        <v>619987</v>
      </c>
      <c r="AH2842">
        <v>1</v>
      </c>
      <c r="AI2842">
        <v>1</v>
      </c>
    </row>
    <row r="2843" spans="1:35" ht="16.850000000000001" customHeight="1">
      <c r="A2843" s="65" t="str">
        <f>IF(L2843="","",IF(COUNTIF(Wip!K:K,L2843)=0,IF(W2843="","KGB","KBB"),IF(AND(_xlfn.IFNA(VLOOKUP(L2843,Wip!K:M,3,0),"")="Y",Q2843="MTCAPPLYCONF"),"On Hold",IF(W2843="","KGB","KBB"))))</f>
        <v>KGB</v>
      </c>
      <c r="B2843" s="65" t="str">
        <f>IF(A2843="on hold", "on hold",
 IF(A2843="KGB", "Standard Shipment",
  IF(IFERROR(IFERROR(VLOOKUP(L2843, List!D:J, 7, 0), VLOOKUP(L2843&amp;"", List!D:J, 7, 0)), 0)=0,
   IF(IFERROR(IFERROR(VLOOKUP(L2843, 'CND List'!$A:$C, 3, 0), VLOOKUP(L2843&amp;"", 'CND List'!$A:$C, 3, 0)), 0)=0,
    IF(A2843="KBB", "-", ""),
    IFERROR(VLOOKUP(L2843, 'CND List'!$A:$C, 3, 0), VLOOKUP(L2843&amp;"", 'CND List'!$A:$C, 3, 0))
   ),
   IFERROR(VLOOKUP(L2843, List!D:J, 7, 0), VLOOKUP(L2843&amp;"", List!D:J, 7, 0))
  )
 )
)</f>
        <v>Standard Shipment</v>
      </c>
      <c r="C2843" s="66" t="str">
        <f t="shared" si="45"/>
        <v>Standard Shipment</v>
      </c>
      <c r="D2843" s="67" t="str">
        <f ca="1">IF(C2843="Local Scrap","Closed",IFERROR(IF(A2843="kgb","Closed",IF(MID(C2843,5,1)="Q","Closed",LOOKUP(TODAY()-W2843, {0,31,91,181,366}, {"0-30天","31-90天","91-180天","181-365天","365天以上"}))), LOOKUP(TODAY()-Z2843, {0,31,91,181,366}, {"0-30天","31-90天","91-180天","181-365天","365天以上"})))</f>
        <v>Closed</v>
      </c>
      <c r="E2843" s="67" t="str" cm="1">
        <f t="array" ref="E2843">IF(A2843&lt;&gt;"kbb", "", IF(IFERROR(VALUE(V2843), 0)=MAX(INDEX(($A$2:$A$4929="kbb")*($L$2:$L$4929=L2843)*IFERROR(VALUE($V$2:$V$4929), 0), 0)), "最新", "歷史重複"))</f>
        <v/>
      </c>
      <c r="F2843" t="s">
        <v>12476</v>
      </c>
      <c r="G2843" t="s">
        <v>29</v>
      </c>
      <c r="H2843" t="s">
        <v>30</v>
      </c>
      <c r="I2843" t="s">
        <v>12246</v>
      </c>
      <c r="J2843" t="s">
        <v>12477</v>
      </c>
      <c r="K2843" t="s">
        <v>12478</v>
      </c>
      <c r="L2843" t="s">
        <v>12489</v>
      </c>
      <c r="M2843" t="s">
        <v>981</v>
      </c>
      <c r="N2843" t="s">
        <v>556</v>
      </c>
      <c r="O2843" t="s">
        <v>37</v>
      </c>
      <c r="P2843" t="s">
        <v>12490</v>
      </c>
      <c r="Q2843" t="s">
        <v>38</v>
      </c>
      <c r="R2843" t="s">
        <v>743</v>
      </c>
      <c r="S2843" t="s">
        <v>12481</v>
      </c>
      <c r="T2843" t="s">
        <v>12491</v>
      </c>
      <c r="U2843" t="s">
        <v>12483</v>
      </c>
      <c r="V2843" t="s">
        <v>12483</v>
      </c>
      <c r="W2843" t="s">
        <v>37</v>
      </c>
      <c r="X2843" t="s">
        <v>37</v>
      </c>
      <c r="Y2843" t="s">
        <v>37</v>
      </c>
      <c r="Z2843" t="s">
        <v>12492</v>
      </c>
      <c r="AA2843" t="s">
        <v>44</v>
      </c>
      <c r="AB2843" t="s">
        <v>44</v>
      </c>
      <c r="AC2843" t="s">
        <v>45</v>
      </c>
      <c r="AD2843" t="s">
        <v>190</v>
      </c>
      <c r="AE2843" t="s">
        <v>12440</v>
      </c>
      <c r="AF2843" t="s">
        <v>48</v>
      </c>
      <c r="AG2843">
        <v>619987</v>
      </c>
      <c r="AH2843">
        <v>1</v>
      </c>
      <c r="AI2843">
        <v>1</v>
      </c>
    </row>
    <row r="2844" spans="1:35" ht="16.850000000000001" customHeight="1">
      <c r="A2844" s="65" t="str">
        <f>IF(L2844="","",IF(COUNTIF(Wip!K:K,L2844)=0,IF(W2844="","KGB","KBB"),IF(AND(_xlfn.IFNA(VLOOKUP(L2844,Wip!K:M,3,0),"")="Y",Q2844="MTCAPPLYCONF"),"On Hold",IF(W2844="","KGB","KBB"))))</f>
        <v>KGB</v>
      </c>
      <c r="B2844" s="65" t="str">
        <f>IF(A2844="on hold", "on hold",
 IF(A2844="KGB", "Standard Shipment",
  IF(IFERROR(IFERROR(VLOOKUP(L2844, List!D:J, 7, 0), VLOOKUP(L2844&amp;"", List!D:J, 7, 0)), 0)=0,
   IF(IFERROR(IFERROR(VLOOKUP(L2844, 'CND List'!$A:$C, 3, 0), VLOOKUP(L2844&amp;"", 'CND List'!$A:$C, 3, 0)), 0)=0,
    IF(A2844="KBB", "-", ""),
    IFERROR(VLOOKUP(L2844, 'CND List'!$A:$C, 3, 0), VLOOKUP(L2844&amp;"", 'CND List'!$A:$C, 3, 0))
   ),
   IFERROR(VLOOKUP(L2844, List!D:J, 7, 0), VLOOKUP(L2844&amp;"", List!D:J, 7, 0))
  )
 )
)</f>
        <v>Standard Shipment</v>
      </c>
      <c r="C2844" s="66" t="str">
        <f t="shared" si="45"/>
        <v>Standard Shipment</v>
      </c>
      <c r="D2844" s="67" t="str">
        <f ca="1">IF(C2844="Local Scrap","Closed",IFERROR(IF(A2844="kgb","Closed",IF(MID(C2844,5,1)="Q","Closed",LOOKUP(TODAY()-W2844, {0,31,91,181,366}, {"0-30天","31-90天","91-180天","181-365天","365天以上"}))), LOOKUP(TODAY()-Z2844, {0,31,91,181,366}, {"0-30天","31-90天","91-180天","181-365天","365天以上"})))</f>
        <v>Closed</v>
      </c>
      <c r="E2844" s="67" t="str" cm="1">
        <f t="array" ref="E2844">IF(A2844&lt;&gt;"kbb", "", IF(IFERROR(VALUE(V2844), 0)=MAX(INDEX(($A$2:$A$4929="kbb")*($L$2:$L$4929=L2844)*IFERROR(VALUE($V$2:$V$4929), 0), 0)), "最新", "歷史重複"))</f>
        <v/>
      </c>
      <c r="F2844" t="s">
        <v>12476</v>
      </c>
      <c r="G2844" t="s">
        <v>29</v>
      </c>
      <c r="H2844" t="s">
        <v>30</v>
      </c>
      <c r="I2844" t="s">
        <v>12246</v>
      </c>
      <c r="J2844" t="s">
        <v>12477</v>
      </c>
      <c r="K2844" t="s">
        <v>12478</v>
      </c>
      <c r="L2844" t="s">
        <v>12493</v>
      </c>
      <c r="M2844" t="s">
        <v>4046</v>
      </c>
      <c r="N2844" t="s">
        <v>556</v>
      </c>
      <c r="O2844" t="s">
        <v>37</v>
      </c>
      <c r="P2844" t="s">
        <v>12494</v>
      </c>
      <c r="Q2844" t="s">
        <v>38</v>
      </c>
      <c r="R2844" t="s">
        <v>53</v>
      </c>
      <c r="S2844" t="s">
        <v>12481</v>
      </c>
      <c r="T2844" t="s">
        <v>12495</v>
      </c>
      <c r="U2844" t="s">
        <v>12483</v>
      </c>
      <c r="V2844" t="s">
        <v>12483</v>
      </c>
      <c r="W2844" t="s">
        <v>37</v>
      </c>
      <c r="X2844" t="s">
        <v>37</v>
      </c>
      <c r="Y2844" t="s">
        <v>37</v>
      </c>
      <c r="Z2844" t="s">
        <v>12496</v>
      </c>
      <c r="AA2844" t="s">
        <v>44</v>
      </c>
      <c r="AB2844" t="s">
        <v>44</v>
      </c>
      <c r="AC2844" t="s">
        <v>45</v>
      </c>
      <c r="AD2844" t="s">
        <v>190</v>
      </c>
      <c r="AE2844" t="s">
        <v>12440</v>
      </c>
      <c r="AF2844" t="s">
        <v>48</v>
      </c>
      <c r="AG2844">
        <v>619987</v>
      </c>
      <c r="AH2844">
        <v>1</v>
      </c>
      <c r="AI2844">
        <v>1</v>
      </c>
    </row>
    <row r="2845" spans="1:35" ht="16.850000000000001" customHeight="1">
      <c r="A2845" s="65" t="str">
        <f>IF(L2845="","",IF(COUNTIF(Wip!K:K,L2845)=0,IF(W2845="","KGB","KBB"),IF(AND(_xlfn.IFNA(VLOOKUP(L2845,Wip!K:M,3,0),"")="Y",Q2845="MTCAPPLYCONF"),"On Hold",IF(W2845="","KGB","KBB"))))</f>
        <v>KGB</v>
      </c>
      <c r="B2845" s="65" t="str">
        <f>IF(A2845="on hold", "on hold",
 IF(A2845="KGB", "Standard Shipment",
  IF(IFERROR(IFERROR(VLOOKUP(L2845, List!D:J, 7, 0), VLOOKUP(L2845&amp;"", List!D:J, 7, 0)), 0)=0,
   IF(IFERROR(IFERROR(VLOOKUP(L2845, 'CND List'!$A:$C, 3, 0), VLOOKUP(L2845&amp;"", 'CND List'!$A:$C, 3, 0)), 0)=0,
    IF(A2845="KBB", "-", ""),
    IFERROR(VLOOKUP(L2845, 'CND List'!$A:$C, 3, 0), VLOOKUP(L2845&amp;"", 'CND List'!$A:$C, 3, 0))
   ),
   IFERROR(VLOOKUP(L2845, List!D:J, 7, 0), VLOOKUP(L2845&amp;"", List!D:J, 7, 0))
  )
 )
)</f>
        <v>Standard Shipment</v>
      </c>
      <c r="C2845" s="66" t="str">
        <f t="shared" si="45"/>
        <v>Standard Shipment</v>
      </c>
      <c r="D2845" s="67" t="str">
        <f ca="1">IF(C2845="Local Scrap","Closed",IFERROR(IF(A2845="kgb","Closed",IF(MID(C2845,5,1)="Q","Closed",LOOKUP(TODAY()-W2845, {0,31,91,181,366}, {"0-30天","31-90天","91-180天","181-365天","365天以上"}))), LOOKUP(TODAY()-Z2845, {0,31,91,181,366}, {"0-30天","31-90天","91-180天","181-365天","365天以上"})))</f>
        <v>Closed</v>
      </c>
      <c r="E2845" s="67" t="str" cm="1">
        <f t="array" ref="E2845">IF(A2845&lt;&gt;"kbb", "", IF(IFERROR(VALUE(V2845), 0)=MAX(INDEX(($A$2:$A$4929="kbb")*($L$2:$L$4929=L2845)*IFERROR(VALUE($V$2:$V$4929), 0), 0)), "最新", "歷史重複"))</f>
        <v/>
      </c>
      <c r="F2845" t="s">
        <v>12497</v>
      </c>
      <c r="G2845" t="s">
        <v>29</v>
      </c>
      <c r="H2845" t="s">
        <v>30</v>
      </c>
      <c r="I2845" t="s">
        <v>12246</v>
      </c>
      <c r="J2845" t="s">
        <v>12498</v>
      </c>
      <c r="K2845" t="s">
        <v>12499</v>
      </c>
      <c r="L2845" t="s">
        <v>12500</v>
      </c>
      <c r="M2845" t="s">
        <v>555</v>
      </c>
      <c r="N2845" t="s">
        <v>556</v>
      </c>
      <c r="O2845" t="s">
        <v>37</v>
      </c>
      <c r="P2845" t="s">
        <v>12501</v>
      </c>
      <c r="Q2845" t="s">
        <v>38</v>
      </c>
      <c r="R2845" t="s">
        <v>743</v>
      </c>
      <c r="S2845" t="s">
        <v>12502</v>
      </c>
      <c r="T2845" t="s">
        <v>12503</v>
      </c>
      <c r="U2845" t="s">
        <v>12504</v>
      </c>
      <c r="V2845" t="s">
        <v>12504</v>
      </c>
      <c r="W2845" t="s">
        <v>37</v>
      </c>
      <c r="X2845" t="s">
        <v>37</v>
      </c>
      <c r="Y2845" t="s">
        <v>37</v>
      </c>
      <c r="Z2845" t="s">
        <v>12505</v>
      </c>
      <c r="AA2845" t="s">
        <v>44</v>
      </c>
      <c r="AB2845" t="s">
        <v>44</v>
      </c>
      <c r="AC2845" t="s">
        <v>45</v>
      </c>
      <c r="AD2845" t="s">
        <v>190</v>
      </c>
      <c r="AE2845" t="s">
        <v>12506</v>
      </c>
      <c r="AF2845" t="s">
        <v>48</v>
      </c>
      <c r="AG2845">
        <v>620229</v>
      </c>
      <c r="AH2845">
        <v>1</v>
      </c>
      <c r="AI2845">
        <v>1</v>
      </c>
    </row>
    <row r="2846" spans="1:35" ht="16.850000000000001" customHeight="1">
      <c r="A2846" s="65" t="str">
        <f>IF(L2846="","",IF(COUNTIF(Wip!K:K,L2846)=0,IF(W2846="","KGB","KBB"),IF(AND(_xlfn.IFNA(VLOOKUP(L2846,Wip!K:M,3,0),"")="Y",Q2846="MTCAPPLYCONF"),"On Hold",IF(W2846="","KGB","KBB"))))</f>
        <v>KGB</v>
      </c>
      <c r="B2846" s="65" t="str">
        <f>IF(A2846="on hold", "on hold",
 IF(A2846="KGB", "Standard Shipment",
  IF(IFERROR(IFERROR(VLOOKUP(L2846, List!D:J, 7, 0), VLOOKUP(L2846&amp;"", List!D:J, 7, 0)), 0)=0,
   IF(IFERROR(IFERROR(VLOOKUP(L2846, 'CND List'!$A:$C, 3, 0), VLOOKUP(L2846&amp;"", 'CND List'!$A:$C, 3, 0)), 0)=0,
    IF(A2846="KBB", "-", ""),
    IFERROR(VLOOKUP(L2846, 'CND List'!$A:$C, 3, 0), VLOOKUP(L2846&amp;"", 'CND List'!$A:$C, 3, 0))
   ),
   IFERROR(VLOOKUP(L2846, List!D:J, 7, 0), VLOOKUP(L2846&amp;"", List!D:J, 7, 0))
  )
 )
)</f>
        <v>Standard Shipment</v>
      </c>
      <c r="C2846" s="66" t="str">
        <f t="shared" si="45"/>
        <v>Standard Shipment</v>
      </c>
      <c r="D2846" s="67" t="str">
        <f ca="1">IF(C2846="Local Scrap","Closed",IFERROR(IF(A2846="kgb","Closed",IF(MID(C2846,5,1)="Q","Closed",LOOKUP(TODAY()-W2846, {0,31,91,181,366}, {"0-30天","31-90天","91-180天","181-365天","365天以上"}))), LOOKUP(TODAY()-Z2846, {0,31,91,181,366}, {"0-30天","31-90天","91-180天","181-365天","365天以上"})))</f>
        <v>Closed</v>
      </c>
      <c r="E2846" s="67" t="str" cm="1">
        <f t="array" ref="E2846">IF(A2846&lt;&gt;"kbb", "", IF(IFERROR(VALUE(V2846), 0)=MAX(INDEX(($A$2:$A$4929="kbb")*($L$2:$L$4929=L2846)*IFERROR(VALUE($V$2:$V$4929), 0), 0)), "最新", "歷史重複"))</f>
        <v/>
      </c>
      <c r="F2846" t="s">
        <v>12497</v>
      </c>
      <c r="G2846" t="s">
        <v>29</v>
      </c>
      <c r="H2846" t="s">
        <v>30</v>
      </c>
      <c r="I2846" t="s">
        <v>12246</v>
      </c>
      <c r="J2846" t="s">
        <v>12498</v>
      </c>
      <c r="K2846" t="s">
        <v>12499</v>
      </c>
      <c r="L2846" t="s">
        <v>12507</v>
      </c>
      <c r="M2846" t="s">
        <v>981</v>
      </c>
      <c r="N2846" t="s">
        <v>556</v>
      </c>
      <c r="O2846" t="s">
        <v>37</v>
      </c>
      <c r="P2846" t="s">
        <v>12508</v>
      </c>
      <c r="Q2846" t="s">
        <v>38</v>
      </c>
      <c r="R2846" t="s">
        <v>1070</v>
      </c>
      <c r="S2846" t="s">
        <v>12502</v>
      </c>
      <c r="T2846" t="s">
        <v>12509</v>
      </c>
      <c r="U2846" t="s">
        <v>12510</v>
      </c>
      <c r="V2846" t="s">
        <v>12510</v>
      </c>
      <c r="W2846" t="s">
        <v>37</v>
      </c>
      <c r="X2846" t="s">
        <v>37</v>
      </c>
      <c r="Y2846" t="s">
        <v>37</v>
      </c>
      <c r="Z2846" t="s">
        <v>12511</v>
      </c>
      <c r="AA2846" t="s">
        <v>44</v>
      </c>
      <c r="AB2846" t="s">
        <v>44</v>
      </c>
      <c r="AC2846" t="s">
        <v>45</v>
      </c>
      <c r="AD2846" t="s">
        <v>190</v>
      </c>
      <c r="AE2846" t="s">
        <v>12512</v>
      </c>
      <c r="AF2846" t="s">
        <v>48</v>
      </c>
      <c r="AG2846">
        <v>620769</v>
      </c>
      <c r="AH2846">
        <v>1</v>
      </c>
      <c r="AI2846">
        <v>1</v>
      </c>
    </row>
    <row r="2847" spans="1:35" ht="16.850000000000001" customHeight="1">
      <c r="A2847" s="65" t="str">
        <f>IF(L2847="","",IF(COUNTIF(Wip!K:K,L2847)=0,IF(W2847="","KGB","KBB"),IF(AND(_xlfn.IFNA(VLOOKUP(L2847,Wip!K:M,3,0),"")="Y",Q2847="MTCAPPLYCONF"),"On Hold",IF(W2847="","KGB","KBB"))))</f>
        <v>KBB</v>
      </c>
      <c r="B2847" s="65">
        <f>IF(A2847="on hold", "on hold",
 IF(A2847="KGB", "Standard Shipment",
  IF(IFERROR(IFERROR(VLOOKUP(L2847, List!D:J, 7, 0), VLOOKUP(L2847&amp;"", List!D:J, 7, 0)), 0)=0,
   IF(IFERROR(IFERROR(VLOOKUP(L2847, 'CND List'!$A:$C, 3, 0), VLOOKUP(L2847&amp;"", 'CND List'!$A:$C, 3, 0)), 0)=0,
    IF(A2847="KBB", "-", ""),
    IFERROR(VLOOKUP(L2847, 'CND List'!$A:$C, 3, 0), VLOOKUP(L2847&amp;"", 'CND List'!$A:$C, 3, 0))
   ),
   IFERROR(VLOOKUP(L2847, List!D:J, 7, 0), VLOOKUP(L2847&amp;"", List!D:J, 7, 0))
  )
 )
)</f>
        <v>45852</v>
      </c>
      <c r="C2847" s="66" t="str">
        <f t="shared" si="45"/>
        <v>2025Q3</v>
      </c>
      <c r="D2847" s="67" t="str">
        <f ca="1">IF(C2847="Local Scrap","Closed",IFERROR(IF(A2847="kgb","Closed",IF(MID(C2847,5,1)="Q","Closed",LOOKUP(TODAY()-W2847, {0,31,91,181,366}, {"0-30天","31-90天","91-180天","181-365天","365天以上"}))), LOOKUP(TODAY()-Z2847, {0,31,91,181,366}, {"0-30天","31-90天","91-180天","181-365天","365天以上"})))</f>
        <v>Closed</v>
      </c>
      <c r="E2847" s="67" t="str" cm="1">
        <f t="array" ref="E2847">IF(A2847&lt;&gt;"kbb", "", IF(IFERROR(VALUE(V2847), 0)=MAX(INDEX(($A$2:$A$4929="kbb")*($L$2:$L$4929=L2847)*IFERROR(VALUE($V$2:$V$4929), 0), 0)), "最新", "歷史重複"))</f>
        <v>最新</v>
      </c>
      <c r="F2847" t="s">
        <v>12497</v>
      </c>
      <c r="G2847" t="s">
        <v>29</v>
      </c>
      <c r="H2847" t="s">
        <v>30</v>
      </c>
      <c r="I2847" t="s">
        <v>12246</v>
      </c>
      <c r="J2847" t="s">
        <v>12498</v>
      </c>
      <c r="K2847" t="s">
        <v>12499</v>
      </c>
      <c r="L2847" t="s">
        <v>12513</v>
      </c>
      <c r="M2847" t="s">
        <v>981</v>
      </c>
      <c r="N2847" t="s">
        <v>556</v>
      </c>
      <c r="O2847" t="s">
        <v>37</v>
      </c>
      <c r="P2847" t="s">
        <v>12513</v>
      </c>
      <c r="Q2847" t="s">
        <v>38</v>
      </c>
      <c r="R2847" t="s">
        <v>743</v>
      </c>
      <c r="S2847" t="s">
        <v>12502</v>
      </c>
      <c r="T2847" t="s">
        <v>37</v>
      </c>
      <c r="U2847" t="s">
        <v>37</v>
      </c>
      <c r="V2847" t="s">
        <v>12514</v>
      </c>
      <c r="W2847" t="s">
        <v>113</v>
      </c>
      <c r="X2847" t="s">
        <v>114</v>
      </c>
      <c r="Y2847" t="s">
        <v>12515</v>
      </c>
      <c r="Z2847" t="s">
        <v>12516</v>
      </c>
      <c r="AA2847" t="s">
        <v>44</v>
      </c>
      <c r="AB2847" t="s">
        <v>44</v>
      </c>
      <c r="AC2847" t="s">
        <v>117</v>
      </c>
      <c r="AD2847" t="s">
        <v>190</v>
      </c>
      <c r="AE2847" t="s">
        <v>37</v>
      </c>
      <c r="AF2847" t="s">
        <v>37</v>
      </c>
      <c r="AG2847" t="s">
        <v>37</v>
      </c>
      <c r="AH2847" t="s">
        <v>37</v>
      </c>
      <c r="AI2847" t="s">
        <v>37</v>
      </c>
    </row>
    <row r="2848" spans="1:35" ht="16.850000000000001" customHeight="1">
      <c r="A2848" s="65" t="str">
        <f>IF(L2848="","",IF(COUNTIF(Wip!K:K,L2848)=0,IF(W2848="","KGB","KBB"),IF(AND(_xlfn.IFNA(VLOOKUP(L2848,Wip!K:M,3,0),"")="Y",Q2848="MTCAPPLYCONF"),"On Hold",IF(W2848="","KGB","KBB"))))</f>
        <v>KGB</v>
      </c>
      <c r="B2848" s="65" t="str">
        <f>IF(A2848="on hold", "on hold",
 IF(A2848="KGB", "Standard Shipment",
  IF(IFERROR(IFERROR(VLOOKUP(L2848, List!D:J, 7, 0), VLOOKUP(L2848&amp;"", List!D:J, 7, 0)), 0)=0,
   IF(IFERROR(IFERROR(VLOOKUP(L2848, 'CND List'!$A:$C, 3, 0), VLOOKUP(L2848&amp;"", 'CND List'!$A:$C, 3, 0)), 0)=0,
    IF(A2848="KBB", "-", ""),
    IFERROR(VLOOKUP(L2848, 'CND List'!$A:$C, 3, 0), VLOOKUP(L2848&amp;"", 'CND List'!$A:$C, 3, 0))
   ),
   IFERROR(VLOOKUP(L2848, List!D:J, 7, 0), VLOOKUP(L2848&amp;"", List!D:J, 7, 0))
  )
 )
)</f>
        <v>Standard Shipment</v>
      </c>
      <c r="C2848" s="66" t="str">
        <f t="shared" si="45"/>
        <v>Standard Shipment</v>
      </c>
      <c r="D2848" s="67" t="str">
        <f ca="1">IF(C2848="Local Scrap","Closed",IFERROR(IF(A2848="kgb","Closed",IF(MID(C2848,5,1)="Q","Closed",LOOKUP(TODAY()-W2848, {0,31,91,181,366}, {"0-30天","31-90天","91-180天","181-365天","365天以上"}))), LOOKUP(TODAY()-Z2848, {0,31,91,181,366}, {"0-30天","31-90天","91-180天","181-365天","365天以上"})))</f>
        <v>Closed</v>
      </c>
      <c r="E2848" s="67" t="str" cm="1">
        <f t="array" ref="E2848">IF(A2848&lt;&gt;"kbb", "", IF(IFERROR(VALUE(V2848), 0)=MAX(INDEX(($A$2:$A$4929="kbb")*($L$2:$L$4929=L2848)*IFERROR(VALUE($V$2:$V$4929), 0), 0)), "最新", "歷史重複"))</f>
        <v/>
      </c>
      <c r="F2848" t="s">
        <v>12517</v>
      </c>
      <c r="G2848" t="s">
        <v>29</v>
      </c>
      <c r="H2848" t="s">
        <v>30</v>
      </c>
      <c r="I2848" t="s">
        <v>12246</v>
      </c>
      <c r="J2848" t="s">
        <v>12518</v>
      </c>
      <c r="K2848" t="s">
        <v>12519</v>
      </c>
      <c r="L2848" t="s">
        <v>12520</v>
      </c>
      <c r="M2848" t="s">
        <v>4046</v>
      </c>
      <c r="N2848" t="s">
        <v>556</v>
      </c>
      <c r="O2848" t="s">
        <v>37</v>
      </c>
      <c r="P2848" t="s">
        <v>12521</v>
      </c>
      <c r="Q2848" t="s">
        <v>38</v>
      </c>
      <c r="R2848" t="s">
        <v>1070</v>
      </c>
      <c r="S2848" t="s">
        <v>12522</v>
      </c>
      <c r="T2848" t="s">
        <v>12523</v>
      </c>
      <c r="U2848" t="s">
        <v>12524</v>
      </c>
      <c r="V2848" t="s">
        <v>12524</v>
      </c>
      <c r="W2848" t="s">
        <v>37</v>
      </c>
      <c r="X2848" t="s">
        <v>37</v>
      </c>
      <c r="Y2848" t="s">
        <v>37</v>
      </c>
      <c r="Z2848" t="s">
        <v>12525</v>
      </c>
      <c r="AA2848" t="s">
        <v>44</v>
      </c>
      <c r="AB2848" t="s">
        <v>44</v>
      </c>
      <c r="AC2848" t="s">
        <v>45</v>
      </c>
      <c r="AD2848" t="s">
        <v>190</v>
      </c>
      <c r="AE2848" t="s">
        <v>12526</v>
      </c>
      <c r="AF2848" t="s">
        <v>48</v>
      </c>
      <c r="AG2848">
        <v>620452</v>
      </c>
      <c r="AH2848">
        <v>1</v>
      </c>
      <c r="AI2848">
        <v>1</v>
      </c>
    </row>
    <row r="2849" spans="1:35" ht="16.850000000000001" customHeight="1">
      <c r="A2849" s="65" t="str">
        <f>IF(L2849="","",IF(COUNTIF(Wip!K:K,L2849)=0,IF(W2849="","KGB","KBB"),IF(AND(_xlfn.IFNA(VLOOKUP(L2849,Wip!K:M,3,0),"")="Y",Q2849="MTCAPPLYCONF"),"On Hold",IF(W2849="","KGB","KBB"))))</f>
        <v>KBB</v>
      </c>
      <c r="B2849" s="65">
        <f>IF(A2849="on hold", "on hold",
 IF(A2849="KGB", "Standard Shipment",
  IF(IFERROR(IFERROR(VLOOKUP(L2849, List!D:J, 7, 0), VLOOKUP(L2849&amp;"", List!D:J, 7, 0)), 0)=0,
   IF(IFERROR(IFERROR(VLOOKUP(L2849, 'CND List'!$A:$C, 3, 0), VLOOKUP(L2849&amp;"", 'CND List'!$A:$C, 3, 0)), 0)=0,
    IF(A2849="KBB", "-", ""),
    IFERROR(VLOOKUP(L2849, 'CND List'!$A:$C, 3, 0), VLOOKUP(L2849&amp;"", 'CND List'!$A:$C, 3, 0))
   ),
   IFERROR(VLOOKUP(L2849, List!D:J, 7, 0), VLOOKUP(L2849&amp;"", List!D:J, 7, 0))
  )
 )
)</f>
        <v>45852</v>
      </c>
      <c r="C2849" s="66" t="str">
        <f t="shared" si="45"/>
        <v>2025Q3</v>
      </c>
      <c r="D2849" s="67" t="str">
        <f ca="1">IF(C2849="Local Scrap","Closed",IFERROR(IF(A2849="kgb","Closed",IF(MID(C2849,5,1)="Q","Closed",LOOKUP(TODAY()-W2849, {0,31,91,181,366}, {"0-30天","31-90天","91-180天","181-365天","365天以上"}))), LOOKUP(TODAY()-Z2849, {0,31,91,181,366}, {"0-30天","31-90天","91-180天","181-365天","365天以上"})))</f>
        <v>Closed</v>
      </c>
      <c r="E2849" s="67" t="str" cm="1">
        <f t="array" ref="E2849">IF(A2849&lt;&gt;"kbb", "", IF(IFERROR(VALUE(V2849), 0)=MAX(INDEX(($A$2:$A$4929="kbb")*($L$2:$L$4929=L2849)*IFERROR(VALUE($V$2:$V$4929), 0), 0)), "最新", "歷史重複"))</f>
        <v>最新</v>
      </c>
      <c r="F2849" t="s">
        <v>12517</v>
      </c>
      <c r="G2849" t="s">
        <v>29</v>
      </c>
      <c r="H2849" t="s">
        <v>30</v>
      </c>
      <c r="I2849" t="s">
        <v>12246</v>
      </c>
      <c r="J2849" t="s">
        <v>12518</v>
      </c>
      <c r="K2849" t="s">
        <v>12519</v>
      </c>
      <c r="L2849" t="s">
        <v>12527</v>
      </c>
      <c r="M2849" t="s">
        <v>205</v>
      </c>
      <c r="N2849" t="s">
        <v>206</v>
      </c>
      <c r="O2849" t="s">
        <v>37</v>
      </c>
      <c r="P2849" t="s">
        <v>12527</v>
      </c>
      <c r="Q2849" t="s">
        <v>38</v>
      </c>
      <c r="R2849" t="s">
        <v>743</v>
      </c>
      <c r="S2849" t="s">
        <v>12522</v>
      </c>
      <c r="T2849" t="s">
        <v>37</v>
      </c>
      <c r="U2849" t="s">
        <v>37</v>
      </c>
      <c r="V2849" t="s">
        <v>12528</v>
      </c>
      <c r="W2849" t="s">
        <v>113</v>
      </c>
      <c r="X2849" t="s">
        <v>114</v>
      </c>
      <c r="Y2849" t="s">
        <v>6607</v>
      </c>
      <c r="Z2849" t="s">
        <v>12529</v>
      </c>
      <c r="AA2849" t="s">
        <v>44</v>
      </c>
      <c r="AB2849" t="s">
        <v>44</v>
      </c>
      <c r="AC2849" t="s">
        <v>117</v>
      </c>
      <c r="AD2849" t="s">
        <v>190</v>
      </c>
      <c r="AE2849" t="s">
        <v>37</v>
      </c>
      <c r="AF2849" t="s">
        <v>37</v>
      </c>
      <c r="AG2849" t="s">
        <v>37</v>
      </c>
      <c r="AH2849" t="s">
        <v>37</v>
      </c>
      <c r="AI2849" t="s">
        <v>37</v>
      </c>
    </row>
    <row r="2850" spans="1:35" ht="16.850000000000001" customHeight="1">
      <c r="A2850" s="65" t="str">
        <f>IF(L2850="","",IF(COUNTIF(Wip!K:K,L2850)=0,IF(W2850="","KGB","KBB"),IF(AND(_xlfn.IFNA(VLOOKUP(L2850,Wip!K:M,3,0),"")="Y",Q2850="MTCAPPLYCONF"),"On Hold",IF(W2850="","KGB","KBB"))))</f>
        <v>KGB</v>
      </c>
      <c r="B2850" s="65" t="str">
        <f>IF(A2850="on hold", "on hold",
 IF(A2850="KGB", "Standard Shipment",
  IF(IFERROR(IFERROR(VLOOKUP(L2850, List!D:J, 7, 0), VLOOKUP(L2850&amp;"", List!D:J, 7, 0)), 0)=0,
   IF(IFERROR(IFERROR(VLOOKUP(L2850, 'CND List'!$A:$C, 3, 0), VLOOKUP(L2850&amp;"", 'CND List'!$A:$C, 3, 0)), 0)=0,
    IF(A2850="KBB", "-", ""),
    IFERROR(VLOOKUP(L2850, 'CND List'!$A:$C, 3, 0), VLOOKUP(L2850&amp;"", 'CND List'!$A:$C, 3, 0))
   ),
   IFERROR(VLOOKUP(L2850, List!D:J, 7, 0), VLOOKUP(L2850&amp;"", List!D:J, 7, 0))
  )
 )
)</f>
        <v>Standard Shipment</v>
      </c>
      <c r="C2850" s="66" t="str">
        <f t="shared" si="45"/>
        <v>Standard Shipment</v>
      </c>
      <c r="D2850" s="67" t="str">
        <f ca="1">IF(C2850="Local Scrap","Closed",IFERROR(IF(A2850="kgb","Closed",IF(MID(C2850,5,1)="Q","Closed",LOOKUP(TODAY()-W2850, {0,31,91,181,366}, {"0-30天","31-90天","91-180天","181-365天","365天以上"}))), LOOKUP(TODAY()-Z2850, {0,31,91,181,366}, {"0-30天","31-90天","91-180天","181-365天","365天以上"})))</f>
        <v>Closed</v>
      </c>
      <c r="E2850" s="67" t="str" cm="1">
        <f t="array" ref="E2850">IF(A2850&lt;&gt;"kbb", "", IF(IFERROR(VALUE(V2850), 0)=MAX(INDEX(($A$2:$A$4929="kbb")*($L$2:$L$4929=L2850)*IFERROR(VALUE($V$2:$V$4929), 0), 0)), "最新", "歷史重複"))</f>
        <v/>
      </c>
      <c r="F2850" t="s">
        <v>12517</v>
      </c>
      <c r="G2850" t="s">
        <v>29</v>
      </c>
      <c r="H2850" t="s">
        <v>30</v>
      </c>
      <c r="I2850" t="s">
        <v>12246</v>
      </c>
      <c r="J2850" t="s">
        <v>12518</v>
      </c>
      <c r="K2850" t="s">
        <v>12519</v>
      </c>
      <c r="L2850" t="s">
        <v>12530</v>
      </c>
      <c r="M2850" t="s">
        <v>3523</v>
      </c>
      <c r="N2850" t="s">
        <v>206</v>
      </c>
      <c r="O2850" t="s">
        <v>37</v>
      </c>
      <c r="P2850" t="s">
        <v>12531</v>
      </c>
      <c r="Q2850" t="s">
        <v>38</v>
      </c>
      <c r="R2850" t="s">
        <v>743</v>
      </c>
      <c r="S2850" t="s">
        <v>12522</v>
      </c>
      <c r="T2850" t="s">
        <v>12532</v>
      </c>
      <c r="U2850" t="s">
        <v>12510</v>
      </c>
      <c r="V2850" t="s">
        <v>12510</v>
      </c>
      <c r="W2850" t="s">
        <v>37</v>
      </c>
      <c r="X2850" t="s">
        <v>37</v>
      </c>
      <c r="Y2850" t="s">
        <v>37</v>
      </c>
      <c r="Z2850" t="s">
        <v>12533</v>
      </c>
      <c r="AA2850" t="s">
        <v>44</v>
      </c>
      <c r="AB2850" t="s">
        <v>44</v>
      </c>
      <c r="AC2850" t="s">
        <v>45</v>
      </c>
      <c r="AD2850" t="s">
        <v>190</v>
      </c>
      <c r="AE2850" t="s">
        <v>12512</v>
      </c>
      <c r="AF2850" t="s">
        <v>48</v>
      </c>
      <c r="AG2850">
        <v>620769</v>
      </c>
      <c r="AH2850">
        <v>1</v>
      </c>
      <c r="AI2850">
        <v>1</v>
      </c>
    </row>
    <row r="2851" spans="1:35" ht="16.850000000000001" customHeight="1">
      <c r="A2851" s="65" t="str">
        <f>IF(L2851="","",IF(COUNTIF(Wip!K:K,L2851)=0,IF(W2851="","KGB","KBB"),IF(AND(_xlfn.IFNA(VLOOKUP(L2851,Wip!K:M,3,0),"")="Y",Q2851="MTCAPPLYCONF"),"On Hold",IF(W2851="","KGB","KBB"))))</f>
        <v>KGB</v>
      </c>
      <c r="B2851" s="65" t="str">
        <f>IF(A2851="on hold", "on hold",
 IF(A2851="KGB", "Standard Shipment",
  IF(IFERROR(IFERROR(VLOOKUP(L2851, List!D:J, 7, 0), VLOOKUP(L2851&amp;"", List!D:J, 7, 0)), 0)=0,
   IF(IFERROR(IFERROR(VLOOKUP(L2851, 'CND List'!$A:$C, 3, 0), VLOOKUP(L2851&amp;"", 'CND List'!$A:$C, 3, 0)), 0)=0,
    IF(A2851="KBB", "-", ""),
    IFERROR(VLOOKUP(L2851, 'CND List'!$A:$C, 3, 0), VLOOKUP(L2851&amp;"", 'CND List'!$A:$C, 3, 0))
   ),
   IFERROR(VLOOKUP(L2851, List!D:J, 7, 0), VLOOKUP(L2851&amp;"", List!D:J, 7, 0))
  )
 )
)</f>
        <v>Standard Shipment</v>
      </c>
      <c r="C2851" s="66" t="str">
        <f t="shared" si="45"/>
        <v>Standard Shipment</v>
      </c>
      <c r="D2851" s="67" t="str">
        <f ca="1">IF(C2851="Local Scrap","Closed",IFERROR(IF(A2851="kgb","Closed",IF(MID(C2851,5,1)="Q","Closed",LOOKUP(TODAY()-W2851, {0,31,91,181,366}, {"0-30天","31-90天","91-180天","181-365天","365天以上"}))), LOOKUP(TODAY()-Z2851, {0,31,91,181,366}, {"0-30天","31-90天","91-180天","181-365天","365天以上"})))</f>
        <v>Closed</v>
      </c>
      <c r="E2851" s="67" t="str" cm="1">
        <f t="array" ref="E2851">IF(A2851&lt;&gt;"kbb", "", IF(IFERROR(VALUE(V2851), 0)=MAX(INDEX(($A$2:$A$4929="kbb")*($L$2:$L$4929=L2851)*IFERROR(VALUE($V$2:$V$4929), 0), 0)), "最新", "歷史重複"))</f>
        <v/>
      </c>
      <c r="F2851" t="s">
        <v>12534</v>
      </c>
      <c r="G2851" t="s">
        <v>29</v>
      </c>
      <c r="H2851" t="s">
        <v>30</v>
      </c>
      <c r="I2851" t="s">
        <v>12246</v>
      </c>
      <c r="J2851" t="s">
        <v>12535</v>
      </c>
      <c r="K2851" t="s">
        <v>12536</v>
      </c>
      <c r="L2851" t="s">
        <v>12537</v>
      </c>
      <c r="M2851" t="s">
        <v>981</v>
      </c>
      <c r="N2851" t="s">
        <v>556</v>
      </c>
      <c r="O2851" t="s">
        <v>37</v>
      </c>
      <c r="P2851" t="s">
        <v>12538</v>
      </c>
      <c r="Q2851" t="s">
        <v>38</v>
      </c>
      <c r="R2851" t="s">
        <v>743</v>
      </c>
      <c r="S2851" t="s">
        <v>12539</v>
      </c>
      <c r="T2851" t="s">
        <v>12540</v>
      </c>
      <c r="U2851" t="s">
        <v>12524</v>
      </c>
      <c r="V2851" t="s">
        <v>12524</v>
      </c>
      <c r="W2851" t="s">
        <v>37</v>
      </c>
      <c r="X2851" t="s">
        <v>37</v>
      </c>
      <c r="Y2851" t="s">
        <v>37</v>
      </c>
      <c r="Z2851" t="s">
        <v>12541</v>
      </c>
      <c r="AA2851" t="s">
        <v>44</v>
      </c>
      <c r="AB2851" t="s">
        <v>44</v>
      </c>
      <c r="AC2851" t="s">
        <v>45</v>
      </c>
      <c r="AD2851" t="s">
        <v>190</v>
      </c>
      <c r="AE2851" t="s">
        <v>12526</v>
      </c>
      <c r="AF2851" t="s">
        <v>48</v>
      </c>
      <c r="AG2851">
        <v>620452</v>
      </c>
      <c r="AH2851">
        <v>1</v>
      </c>
      <c r="AI2851">
        <v>1</v>
      </c>
    </row>
    <row r="2852" spans="1:35" ht="16.850000000000001" customHeight="1">
      <c r="A2852" s="65" t="str">
        <f>IF(L2852="","",IF(COUNTIF(Wip!K:K,L2852)=0,IF(W2852="","KGB","KBB"),IF(AND(_xlfn.IFNA(VLOOKUP(L2852,Wip!K:M,3,0),"")="Y",Q2852="MTCAPPLYCONF"),"On Hold",IF(W2852="","KGB","KBB"))))</f>
        <v>KGB</v>
      </c>
      <c r="B2852" s="65" t="str">
        <f>IF(A2852="on hold", "on hold",
 IF(A2852="KGB", "Standard Shipment",
  IF(IFERROR(IFERROR(VLOOKUP(L2852, List!D:J, 7, 0), VLOOKUP(L2852&amp;"", List!D:J, 7, 0)), 0)=0,
   IF(IFERROR(IFERROR(VLOOKUP(L2852, 'CND List'!$A:$C, 3, 0), VLOOKUP(L2852&amp;"", 'CND List'!$A:$C, 3, 0)), 0)=0,
    IF(A2852="KBB", "-", ""),
    IFERROR(VLOOKUP(L2852, 'CND List'!$A:$C, 3, 0), VLOOKUP(L2852&amp;"", 'CND List'!$A:$C, 3, 0))
   ),
   IFERROR(VLOOKUP(L2852, List!D:J, 7, 0), VLOOKUP(L2852&amp;"", List!D:J, 7, 0))
  )
 )
)</f>
        <v>Standard Shipment</v>
      </c>
      <c r="C2852" s="66" t="str">
        <f t="shared" si="45"/>
        <v>Standard Shipment</v>
      </c>
      <c r="D2852" s="67" t="str">
        <f ca="1">IF(C2852="Local Scrap","Closed",IFERROR(IF(A2852="kgb","Closed",IF(MID(C2852,5,1)="Q","Closed",LOOKUP(TODAY()-W2852, {0,31,91,181,366}, {"0-30天","31-90天","91-180天","181-365天","365天以上"}))), LOOKUP(TODAY()-Z2852, {0,31,91,181,366}, {"0-30天","31-90天","91-180天","181-365天","365天以上"})))</f>
        <v>Closed</v>
      </c>
      <c r="E2852" s="67" t="str" cm="1">
        <f t="array" ref="E2852">IF(A2852&lt;&gt;"kbb", "", IF(IFERROR(VALUE(V2852), 0)=MAX(INDEX(($A$2:$A$4929="kbb")*($L$2:$L$4929=L2852)*IFERROR(VALUE($V$2:$V$4929), 0), 0)), "最新", "歷史重複"))</f>
        <v/>
      </c>
      <c r="F2852" t="s">
        <v>12534</v>
      </c>
      <c r="G2852" t="s">
        <v>29</v>
      </c>
      <c r="H2852" t="s">
        <v>30</v>
      </c>
      <c r="I2852" t="s">
        <v>12246</v>
      </c>
      <c r="J2852" t="s">
        <v>12535</v>
      </c>
      <c r="K2852" t="s">
        <v>12536</v>
      </c>
      <c r="L2852" t="s">
        <v>12542</v>
      </c>
      <c r="M2852" t="s">
        <v>981</v>
      </c>
      <c r="N2852" t="s">
        <v>556</v>
      </c>
      <c r="O2852" t="s">
        <v>37</v>
      </c>
      <c r="P2852" t="s">
        <v>12543</v>
      </c>
      <c r="Q2852" t="s">
        <v>38</v>
      </c>
      <c r="R2852" t="s">
        <v>743</v>
      </c>
      <c r="S2852" t="s">
        <v>12539</v>
      </c>
      <c r="T2852" t="s">
        <v>12544</v>
      </c>
      <c r="U2852" t="s">
        <v>12504</v>
      </c>
      <c r="V2852" t="s">
        <v>12504</v>
      </c>
      <c r="W2852" t="s">
        <v>37</v>
      </c>
      <c r="X2852" t="s">
        <v>37</v>
      </c>
      <c r="Y2852" t="s">
        <v>37</v>
      </c>
      <c r="Z2852" t="s">
        <v>12545</v>
      </c>
      <c r="AA2852" t="s">
        <v>44</v>
      </c>
      <c r="AB2852" t="s">
        <v>44</v>
      </c>
      <c r="AC2852" t="s">
        <v>45</v>
      </c>
      <c r="AD2852" t="s">
        <v>190</v>
      </c>
      <c r="AE2852" t="s">
        <v>12506</v>
      </c>
      <c r="AF2852" t="s">
        <v>48</v>
      </c>
      <c r="AG2852">
        <v>620229</v>
      </c>
      <c r="AH2852">
        <v>1</v>
      </c>
      <c r="AI2852">
        <v>1</v>
      </c>
    </row>
    <row r="2853" spans="1:35" ht="16.850000000000001" customHeight="1">
      <c r="A2853" s="65" t="str">
        <f>IF(L2853="","",IF(COUNTIF(Wip!K:K,L2853)=0,IF(W2853="","KGB","KBB"),IF(AND(_xlfn.IFNA(VLOOKUP(L2853,Wip!K:M,3,0),"")="Y",Q2853="MTCAPPLYCONF"),"On Hold",IF(W2853="","KGB","KBB"))))</f>
        <v>KGB</v>
      </c>
      <c r="B2853" s="65" t="str">
        <f>IF(A2853="on hold", "on hold",
 IF(A2853="KGB", "Standard Shipment",
  IF(IFERROR(IFERROR(VLOOKUP(L2853, List!D:J, 7, 0), VLOOKUP(L2853&amp;"", List!D:J, 7, 0)), 0)=0,
   IF(IFERROR(IFERROR(VLOOKUP(L2853, 'CND List'!$A:$C, 3, 0), VLOOKUP(L2853&amp;"", 'CND List'!$A:$C, 3, 0)), 0)=0,
    IF(A2853="KBB", "-", ""),
    IFERROR(VLOOKUP(L2853, 'CND List'!$A:$C, 3, 0), VLOOKUP(L2853&amp;"", 'CND List'!$A:$C, 3, 0))
   ),
   IFERROR(VLOOKUP(L2853, List!D:J, 7, 0), VLOOKUP(L2853&amp;"", List!D:J, 7, 0))
  )
 )
)</f>
        <v>Standard Shipment</v>
      </c>
      <c r="C2853" s="66" t="str">
        <f t="shared" si="45"/>
        <v>Standard Shipment</v>
      </c>
      <c r="D2853" s="67" t="str">
        <f ca="1">IF(C2853="Local Scrap","Closed",IFERROR(IF(A2853="kgb","Closed",IF(MID(C2853,5,1)="Q","Closed",LOOKUP(TODAY()-W2853, {0,31,91,181,366}, {"0-30天","31-90天","91-180天","181-365天","365天以上"}))), LOOKUP(TODAY()-Z2853, {0,31,91,181,366}, {"0-30天","31-90天","91-180天","181-365天","365天以上"})))</f>
        <v>Closed</v>
      </c>
      <c r="E2853" s="67" t="str" cm="1">
        <f t="array" ref="E2853">IF(A2853&lt;&gt;"kbb", "", IF(IFERROR(VALUE(V2853), 0)=MAX(INDEX(($A$2:$A$4929="kbb")*($L$2:$L$4929=L2853)*IFERROR(VALUE($V$2:$V$4929), 0), 0)), "最新", "歷史重複"))</f>
        <v/>
      </c>
      <c r="F2853" t="s">
        <v>12534</v>
      </c>
      <c r="G2853" t="s">
        <v>29</v>
      </c>
      <c r="H2853" t="s">
        <v>30</v>
      </c>
      <c r="I2853" t="s">
        <v>12246</v>
      </c>
      <c r="J2853" t="s">
        <v>12535</v>
      </c>
      <c r="K2853" t="s">
        <v>12536</v>
      </c>
      <c r="L2853" t="s">
        <v>12546</v>
      </c>
      <c r="M2853" t="s">
        <v>3523</v>
      </c>
      <c r="N2853" t="s">
        <v>206</v>
      </c>
      <c r="O2853" t="s">
        <v>37</v>
      </c>
      <c r="P2853" t="s">
        <v>12547</v>
      </c>
      <c r="Q2853" t="s">
        <v>38</v>
      </c>
      <c r="R2853" t="s">
        <v>1070</v>
      </c>
      <c r="S2853" t="s">
        <v>12539</v>
      </c>
      <c r="T2853" t="s">
        <v>12548</v>
      </c>
      <c r="U2853" t="s">
        <v>12524</v>
      </c>
      <c r="V2853" t="s">
        <v>12524</v>
      </c>
      <c r="W2853" t="s">
        <v>37</v>
      </c>
      <c r="X2853" t="s">
        <v>37</v>
      </c>
      <c r="Y2853" t="s">
        <v>37</v>
      </c>
      <c r="Z2853" t="s">
        <v>12549</v>
      </c>
      <c r="AA2853" t="s">
        <v>44</v>
      </c>
      <c r="AB2853" t="s">
        <v>44</v>
      </c>
      <c r="AC2853" t="s">
        <v>45</v>
      </c>
      <c r="AD2853" t="s">
        <v>190</v>
      </c>
      <c r="AE2853" t="s">
        <v>12526</v>
      </c>
      <c r="AF2853" t="s">
        <v>48</v>
      </c>
      <c r="AG2853">
        <v>620452</v>
      </c>
      <c r="AH2853">
        <v>1</v>
      </c>
      <c r="AI2853">
        <v>1</v>
      </c>
    </row>
    <row r="2854" spans="1:35" ht="16.850000000000001" customHeight="1">
      <c r="A2854" s="65" t="str">
        <f>IF(L2854="","",IF(COUNTIF(Wip!K:K,L2854)=0,IF(W2854="","KGB","KBB"),IF(AND(_xlfn.IFNA(VLOOKUP(L2854,Wip!K:M,3,0),"")="Y",Q2854="MTCAPPLYCONF"),"On Hold",IF(W2854="","KGB","KBB"))))</f>
        <v>KGB</v>
      </c>
      <c r="B2854" s="65" t="str">
        <f>IF(A2854="on hold", "on hold",
 IF(A2854="KGB", "Standard Shipment",
  IF(IFERROR(IFERROR(VLOOKUP(L2854, List!D:J, 7, 0), VLOOKUP(L2854&amp;"", List!D:J, 7, 0)), 0)=0,
   IF(IFERROR(IFERROR(VLOOKUP(L2854, 'CND List'!$A:$C, 3, 0), VLOOKUP(L2854&amp;"", 'CND List'!$A:$C, 3, 0)), 0)=0,
    IF(A2854="KBB", "-", ""),
    IFERROR(VLOOKUP(L2854, 'CND List'!$A:$C, 3, 0), VLOOKUP(L2854&amp;"", 'CND List'!$A:$C, 3, 0))
   ),
   IFERROR(VLOOKUP(L2854, List!D:J, 7, 0), VLOOKUP(L2854&amp;"", List!D:J, 7, 0))
  )
 )
)</f>
        <v>Standard Shipment</v>
      </c>
      <c r="C2854" s="66" t="str">
        <f t="shared" si="45"/>
        <v>Standard Shipment</v>
      </c>
      <c r="D2854" s="67" t="str">
        <f ca="1">IF(C2854="Local Scrap","Closed",IFERROR(IF(A2854="kgb","Closed",IF(MID(C2854,5,1)="Q","Closed",LOOKUP(TODAY()-W2854, {0,31,91,181,366}, {"0-30天","31-90天","91-180天","181-365天","365天以上"}))), LOOKUP(TODAY()-Z2854, {0,31,91,181,366}, {"0-30天","31-90天","91-180天","181-365天","365天以上"})))</f>
        <v>Closed</v>
      </c>
      <c r="E2854" s="67" t="str" cm="1">
        <f t="array" ref="E2854">IF(A2854&lt;&gt;"kbb", "", IF(IFERROR(VALUE(V2854), 0)=MAX(INDEX(($A$2:$A$4929="kbb")*($L$2:$L$4929=L2854)*IFERROR(VALUE($V$2:$V$4929), 0), 0)), "最新", "歷史重複"))</f>
        <v/>
      </c>
      <c r="F2854" t="s">
        <v>12550</v>
      </c>
      <c r="G2854" t="s">
        <v>29</v>
      </c>
      <c r="H2854" t="s">
        <v>30</v>
      </c>
      <c r="I2854" t="s">
        <v>12246</v>
      </c>
      <c r="J2854" t="s">
        <v>12551</v>
      </c>
      <c r="K2854" t="s">
        <v>12552</v>
      </c>
      <c r="L2854" t="s">
        <v>12553</v>
      </c>
      <c r="M2854" t="s">
        <v>555</v>
      </c>
      <c r="N2854" t="s">
        <v>556</v>
      </c>
      <c r="O2854" t="s">
        <v>37</v>
      </c>
      <c r="P2854" t="s">
        <v>12554</v>
      </c>
      <c r="Q2854" t="s">
        <v>38</v>
      </c>
      <c r="R2854" t="s">
        <v>53</v>
      </c>
      <c r="S2854" t="s">
        <v>12555</v>
      </c>
      <c r="T2854" t="s">
        <v>12556</v>
      </c>
      <c r="U2854" t="s">
        <v>12524</v>
      </c>
      <c r="V2854" t="s">
        <v>12524</v>
      </c>
      <c r="W2854" t="s">
        <v>37</v>
      </c>
      <c r="X2854" t="s">
        <v>37</v>
      </c>
      <c r="Y2854" t="s">
        <v>37</v>
      </c>
      <c r="Z2854" t="s">
        <v>12557</v>
      </c>
      <c r="AA2854" t="s">
        <v>44</v>
      </c>
      <c r="AB2854" t="s">
        <v>44</v>
      </c>
      <c r="AC2854" t="s">
        <v>45</v>
      </c>
      <c r="AD2854" t="s">
        <v>190</v>
      </c>
      <c r="AE2854" t="s">
        <v>12558</v>
      </c>
      <c r="AF2854" t="s">
        <v>48</v>
      </c>
      <c r="AG2854">
        <v>620452</v>
      </c>
      <c r="AH2854">
        <v>1</v>
      </c>
      <c r="AI2854">
        <v>1</v>
      </c>
    </row>
    <row r="2855" spans="1:35" ht="16.850000000000001" customHeight="1">
      <c r="A2855" s="65" t="str">
        <f>IF(L2855="","",IF(COUNTIF(Wip!K:K,L2855)=0,IF(W2855="","KGB","KBB"),IF(AND(_xlfn.IFNA(VLOOKUP(L2855,Wip!K:M,3,0),"")="Y",Q2855="MTCAPPLYCONF"),"On Hold",IF(W2855="","KGB","KBB"))))</f>
        <v>KGB</v>
      </c>
      <c r="B2855" s="65" t="str">
        <f>IF(A2855="on hold", "on hold",
 IF(A2855="KGB", "Standard Shipment",
  IF(IFERROR(IFERROR(VLOOKUP(L2855, List!D:J, 7, 0), VLOOKUP(L2855&amp;"", List!D:J, 7, 0)), 0)=0,
   IF(IFERROR(IFERROR(VLOOKUP(L2855, 'CND List'!$A:$C, 3, 0), VLOOKUP(L2855&amp;"", 'CND List'!$A:$C, 3, 0)), 0)=0,
    IF(A2855="KBB", "-", ""),
    IFERROR(VLOOKUP(L2855, 'CND List'!$A:$C, 3, 0), VLOOKUP(L2855&amp;"", 'CND List'!$A:$C, 3, 0))
   ),
   IFERROR(VLOOKUP(L2855, List!D:J, 7, 0), VLOOKUP(L2855&amp;"", List!D:J, 7, 0))
  )
 )
)</f>
        <v>Standard Shipment</v>
      </c>
      <c r="C2855" s="66" t="str">
        <f t="shared" si="45"/>
        <v>Standard Shipment</v>
      </c>
      <c r="D2855" s="67" t="str">
        <f ca="1">IF(C2855="Local Scrap","Closed",IFERROR(IF(A2855="kgb","Closed",IF(MID(C2855,5,1)="Q","Closed",LOOKUP(TODAY()-W2855, {0,31,91,181,366}, {"0-30天","31-90天","91-180天","181-365天","365天以上"}))), LOOKUP(TODAY()-Z2855, {0,31,91,181,366}, {"0-30天","31-90天","91-180天","181-365天","365天以上"})))</f>
        <v>Closed</v>
      </c>
      <c r="E2855" s="67" t="str" cm="1">
        <f t="array" ref="E2855">IF(A2855&lt;&gt;"kbb", "", IF(IFERROR(VALUE(V2855), 0)=MAX(INDEX(($A$2:$A$4929="kbb")*($L$2:$L$4929=L2855)*IFERROR(VALUE($V$2:$V$4929), 0), 0)), "最新", "歷史重複"))</f>
        <v/>
      </c>
      <c r="F2855" t="s">
        <v>12550</v>
      </c>
      <c r="G2855" t="s">
        <v>29</v>
      </c>
      <c r="H2855" t="s">
        <v>30</v>
      </c>
      <c r="I2855" t="s">
        <v>12246</v>
      </c>
      <c r="J2855" t="s">
        <v>12551</v>
      </c>
      <c r="K2855" t="s">
        <v>12552</v>
      </c>
      <c r="L2855" t="s">
        <v>12559</v>
      </c>
      <c r="M2855" t="s">
        <v>981</v>
      </c>
      <c r="N2855" t="s">
        <v>556</v>
      </c>
      <c r="O2855" t="s">
        <v>37</v>
      </c>
      <c r="P2855" t="s">
        <v>12560</v>
      </c>
      <c r="Q2855" t="s">
        <v>38</v>
      </c>
      <c r="R2855" t="s">
        <v>53</v>
      </c>
      <c r="S2855" t="s">
        <v>12555</v>
      </c>
      <c r="T2855" t="s">
        <v>12561</v>
      </c>
      <c r="U2855" t="s">
        <v>12510</v>
      </c>
      <c r="V2855" t="s">
        <v>12510</v>
      </c>
      <c r="W2855" t="s">
        <v>37</v>
      </c>
      <c r="X2855" t="s">
        <v>37</v>
      </c>
      <c r="Y2855" t="s">
        <v>37</v>
      </c>
      <c r="Z2855" t="s">
        <v>12562</v>
      </c>
      <c r="AA2855" t="s">
        <v>44</v>
      </c>
      <c r="AB2855" t="s">
        <v>44</v>
      </c>
      <c r="AC2855" t="s">
        <v>45</v>
      </c>
      <c r="AD2855" t="s">
        <v>190</v>
      </c>
      <c r="AE2855" t="s">
        <v>12512</v>
      </c>
      <c r="AF2855" t="s">
        <v>48</v>
      </c>
      <c r="AG2855">
        <v>620769</v>
      </c>
      <c r="AH2855">
        <v>1</v>
      </c>
      <c r="AI2855">
        <v>1</v>
      </c>
    </row>
    <row r="2856" spans="1:35" ht="16.850000000000001" customHeight="1">
      <c r="A2856" s="65" t="str">
        <f>IF(L2856="","",IF(COUNTIF(Wip!K:K,L2856)=0,IF(W2856="","KGB","KBB"),IF(AND(_xlfn.IFNA(VLOOKUP(L2856,Wip!K:M,3,0),"")="Y",Q2856="MTCAPPLYCONF"),"On Hold",IF(W2856="","KGB","KBB"))))</f>
        <v>KGB</v>
      </c>
      <c r="B2856" s="65" t="str">
        <f>IF(A2856="on hold", "on hold",
 IF(A2856="KGB", "Standard Shipment",
  IF(IFERROR(IFERROR(VLOOKUP(L2856, List!D:J, 7, 0), VLOOKUP(L2856&amp;"", List!D:J, 7, 0)), 0)=0,
   IF(IFERROR(IFERROR(VLOOKUP(L2856, 'CND List'!$A:$C, 3, 0), VLOOKUP(L2856&amp;"", 'CND List'!$A:$C, 3, 0)), 0)=0,
    IF(A2856="KBB", "-", ""),
    IFERROR(VLOOKUP(L2856, 'CND List'!$A:$C, 3, 0), VLOOKUP(L2856&amp;"", 'CND List'!$A:$C, 3, 0))
   ),
   IFERROR(VLOOKUP(L2856, List!D:J, 7, 0), VLOOKUP(L2856&amp;"", List!D:J, 7, 0))
  )
 )
)</f>
        <v>Standard Shipment</v>
      </c>
      <c r="C2856" s="66" t="str">
        <f t="shared" si="45"/>
        <v>Standard Shipment</v>
      </c>
      <c r="D2856" s="67" t="str">
        <f ca="1">IF(C2856="Local Scrap","Closed",IFERROR(IF(A2856="kgb","Closed",IF(MID(C2856,5,1)="Q","Closed",LOOKUP(TODAY()-W2856, {0,31,91,181,366}, {"0-30天","31-90天","91-180天","181-365天","365天以上"}))), LOOKUP(TODAY()-Z2856, {0,31,91,181,366}, {"0-30天","31-90天","91-180天","181-365天","365天以上"})))</f>
        <v>Closed</v>
      </c>
      <c r="E2856" s="67" t="str" cm="1">
        <f t="array" ref="E2856">IF(A2856&lt;&gt;"kbb", "", IF(IFERROR(VALUE(V2856), 0)=MAX(INDEX(($A$2:$A$4929="kbb")*($L$2:$L$4929=L2856)*IFERROR(VALUE($V$2:$V$4929), 0), 0)), "最新", "歷史重複"))</f>
        <v/>
      </c>
      <c r="F2856" t="s">
        <v>12563</v>
      </c>
      <c r="G2856" t="s">
        <v>29</v>
      </c>
      <c r="H2856" t="s">
        <v>30</v>
      </c>
      <c r="I2856" t="s">
        <v>12246</v>
      </c>
      <c r="J2856" t="s">
        <v>12564</v>
      </c>
      <c r="K2856" t="s">
        <v>12565</v>
      </c>
      <c r="L2856" t="s">
        <v>12566</v>
      </c>
      <c r="M2856" t="s">
        <v>981</v>
      </c>
      <c r="N2856" t="s">
        <v>556</v>
      </c>
      <c r="O2856" t="s">
        <v>37</v>
      </c>
      <c r="P2856" t="s">
        <v>12567</v>
      </c>
      <c r="Q2856" t="s">
        <v>38</v>
      </c>
      <c r="R2856" t="s">
        <v>1070</v>
      </c>
      <c r="S2856" t="s">
        <v>12568</v>
      </c>
      <c r="T2856" t="s">
        <v>12569</v>
      </c>
      <c r="U2856" t="s">
        <v>12510</v>
      </c>
      <c r="V2856" t="s">
        <v>12510</v>
      </c>
      <c r="W2856" t="s">
        <v>37</v>
      </c>
      <c r="X2856" t="s">
        <v>37</v>
      </c>
      <c r="Y2856" t="s">
        <v>37</v>
      </c>
      <c r="Z2856" t="s">
        <v>12570</v>
      </c>
      <c r="AA2856" t="s">
        <v>44</v>
      </c>
      <c r="AB2856" t="s">
        <v>44</v>
      </c>
      <c r="AC2856" t="s">
        <v>45</v>
      </c>
      <c r="AD2856" t="s">
        <v>190</v>
      </c>
      <c r="AE2856" t="s">
        <v>12512</v>
      </c>
      <c r="AF2856" t="s">
        <v>48</v>
      </c>
      <c r="AG2856">
        <v>620769</v>
      </c>
      <c r="AH2856">
        <v>1</v>
      </c>
      <c r="AI2856">
        <v>1</v>
      </c>
    </row>
    <row r="2857" spans="1:35" ht="16.850000000000001" customHeight="1">
      <c r="A2857" s="65" t="str">
        <f>IF(L2857="","",IF(COUNTIF(Wip!K:K,L2857)=0,IF(W2857="","KGB","KBB"),IF(AND(_xlfn.IFNA(VLOOKUP(L2857,Wip!K:M,3,0),"")="Y",Q2857="MTCAPPLYCONF"),"On Hold",IF(W2857="","KGB","KBB"))))</f>
        <v>KGB</v>
      </c>
      <c r="B2857" s="65" t="str">
        <f>IF(A2857="on hold", "on hold",
 IF(A2857="KGB", "Standard Shipment",
  IF(IFERROR(IFERROR(VLOOKUP(L2857, List!D:J, 7, 0), VLOOKUP(L2857&amp;"", List!D:J, 7, 0)), 0)=0,
   IF(IFERROR(IFERROR(VLOOKUP(L2857, 'CND List'!$A:$C, 3, 0), VLOOKUP(L2857&amp;"", 'CND List'!$A:$C, 3, 0)), 0)=0,
    IF(A2857="KBB", "-", ""),
    IFERROR(VLOOKUP(L2857, 'CND List'!$A:$C, 3, 0), VLOOKUP(L2857&amp;"", 'CND List'!$A:$C, 3, 0))
   ),
   IFERROR(VLOOKUP(L2857, List!D:J, 7, 0), VLOOKUP(L2857&amp;"", List!D:J, 7, 0))
  )
 )
)</f>
        <v>Standard Shipment</v>
      </c>
      <c r="C2857" s="66" t="str">
        <f t="shared" si="45"/>
        <v>Standard Shipment</v>
      </c>
      <c r="D2857" s="67" t="str">
        <f ca="1">IF(C2857="Local Scrap","Closed",IFERROR(IF(A2857="kgb","Closed",IF(MID(C2857,5,1)="Q","Closed",LOOKUP(TODAY()-W2857, {0,31,91,181,366}, {"0-30天","31-90天","91-180天","181-365天","365天以上"}))), LOOKUP(TODAY()-Z2857, {0,31,91,181,366}, {"0-30天","31-90天","91-180天","181-365天","365天以上"})))</f>
        <v>Closed</v>
      </c>
      <c r="E2857" s="67" t="str" cm="1">
        <f t="array" ref="E2857">IF(A2857&lt;&gt;"kbb", "", IF(IFERROR(VALUE(V2857), 0)=MAX(INDEX(($A$2:$A$4929="kbb")*($L$2:$L$4929=L2857)*IFERROR(VALUE($V$2:$V$4929), 0), 0)), "最新", "歷史重複"))</f>
        <v/>
      </c>
      <c r="F2857" t="s">
        <v>12571</v>
      </c>
      <c r="G2857" t="s">
        <v>29</v>
      </c>
      <c r="H2857" t="s">
        <v>30</v>
      </c>
      <c r="I2857" t="s">
        <v>12246</v>
      </c>
      <c r="J2857" t="s">
        <v>12572</v>
      </c>
      <c r="K2857" t="s">
        <v>12573</v>
      </c>
      <c r="L2857" t="s">
        <v>12574</v>
      </c>
      <c r="M2857" t="s">
        <v>205</v>
      </c>
      <c r="N2857" t="s">
        <v>206</v>
      </c>
      <c r="O2857" t="s">
        <v>4321</v>
      </c>
      <c r="P2857" t="s">
        <v>12575</v>
      </c>
      <c r="Q2857" t="s">
        <v>38</v>
      </c>
      <c r="R2857" t="s">
        <v>743</v>
      </c>
      <c r="S2857" t="s">
        <v>12576</v>
      </c>
      <c r="T2857" t="s">
        <v>12577</v>
      </c>
      <c r="U2857" t="s">
        <v>12510</v>
      </c>
      <c r="V2857" t="s">
        <v>12510</v>
      </c>
      <c r="W2857" t="s">
        <v>37</v>
      </c>
      <c r="X2857" t="s">
        <v>37</v>
      </c>
      <c r="Y2857" t="s">
        <v>37</v>
      </c>
      <c r="Z2857" t="s">
        <v>12578</v>
      </c>
      <c r="AA2857" t="s">
        <v>44</v>
      </c>
      <c r="AB2857" t="s">
        <v>44</v>
      </c>
      <c r="AC2857" t="s">
        <v>45</v>
      </c>
      <c r="AD2857" t="s">
        <v>190</v>
      </c>
      <c r="AE2857" t="s">
        <v>12512</v>
      </c>
      <c r="AF2857" t="s">
        <v>48</v>
      </c>
      <c r="AG2857">
        <v>620769</v>
      </c>
      <c r="AH2857">
        <v>1</v>
      </c>
      <c r="AI2857">
        <v>1</v>
      </c>
    </row>
    <row r="2858" spans="1:35" ht="16.850000000000001" customHeight="1">
      <c r="A2858" s="65" t="str">
        <f>IF(L2858="","",IF(COUNTIF(Wip!K:K,L2858)=0,IF(W2858="","KGB","KBB"),IF(AND(_xlfn.IFNA(VLOOKUP(L2858,Wip!K:M,3,0),"")="Y",Q2858="MTCAPPLYCONF"),"On Hold",IF(W2858="","KGB","KBB"))))</f>
        <v>KGB</v>
      </c>
      <c r="B2858" s="65" t="str">
        <f>IF(A2858="on hold", "on hold",
 IF(A2858="KGB", "Standard Shipment",
  IF(IFERROR(IFERROR(VLOOKUP(L2858, List!D:J, 7, 0), VLOOKUP(L2858&amp;"", List!D:J, 7, 0)), 0)=0,
   IF(IFERROR(IFERROR(VLOOKUP(L2858, 'CND List'!$A:$C, 3, 0), VLOOKUP(L2858&amp;"", 'CND List'!$A:$C, 3, 0)), 0)=0,
    IF(A2858="KBB", "-", ""),
    IFERROR(VLOOKUP(L2858, 'CND List'!$A:$C, 3, 0), VLOOKUP(L2858&amp;"", 'CND List'!$A:$C, 3, 0))
   ),
   IFERROR(VLOOKUP(L2858, List!D:J, 7, 0), VLOOKUP(L2858&amp;"", List!D:J, 7, 0))
  )
 )
)</f>
        <v>Standard Shipment</v>
      </c>
      <c r="C2858" s="66" t="str">
        <f t="shared" si="45"/>
        <v>Standard Shipment</v>
      </c>
      <c r="D2858" s="67" t="str">
        <f ca="1">IF(C2858="Local Scrap","Closed",IFERROR(IF(A2858="kgb","Closed",IF(MID(C2858,5,1)="Q","Closed",LOOKUP(TODAY()-W2858, {0,31,91,181,366}, {"0-30天","31-90天","91-180天","181-365天","365天以上"}))), LOOKUP(TODAY()-Z2858, {0,31,91,181,366}, {"0-30天","31-90天","91-180天","181-365天","365天以上"})))</f>
        <v>Closed</v>
      </c>
      <c r="E2858" s="67" t="str" cm="1">
        <f t="array" ref="E2858">IF(A2858&lt;&gt;"kbb", "", IF(IFERROR(VALUE(V2858), 0)=MAX(INDEX(($A$2:$A$4929="kbb")*($L$2:$L$4929=L2858)*IFERROR(VALUE($V$2:$V$4929), 0), 0)), "最新", "歷史重複"))</f>
        <v/>
      </c>
      <c r="F2858" t="s">
        <v>12579</v>
      </c>
      <c r="G2858" t="s">
        <v>29</v>
      </c>
      <c r="H2858" t="s">
        <v>30</v>
      </c>
      <c r="I2858" t="s">
        <v>12246</v>
      </c>
      <c r="J2858" t="s">
        <v>12580</v>
      </c>
      <c r="K2858" t="s">
        <v>12581</v>
      </c>
      <c r="L2858" t="s">
        <v>12582</v>
      </c>
      <c r="M2858" t="s">
        <v>3523</v>
      </c>
      <c r="N2858" t="s">
        <v>206</v>
      </c>
      <c r="O2858" t="s">
        <v>37</v>
      </c>
      <c r="P2858" t="s">
        <v>12583</v>
      </c>
      <c r="Q2858" t="s">
        <v>38</v>
      </c>
      <c r="R2858" t="s">
        <v>53</v>
      </c>
      <c r="S2858" t="s">
        <v>12584</v>
      </c>
      <c r="T2858" t="s">
        <v>12585</v>
      </c>
      <c r="U2858" t="s">
        <v>12586</v>
      </c>
      <c r="V2858" t="s">
        <v>12586</v>
      </c>
      <c r="W2858" t="s">
        <v>37</v>
      </c>
      <c r="X2858" t="s">
        <v>37</v>
      </c>
      <c r="Y2858" t="s">
        <v>37</v>
      </c>
      <c r="Z2858" t="s">
        <v>12587</v>
      </c>
      <c r="AA2858" t="s">
        <v>44</v>
      </c>
      <c r="AB2858" t="s">
        <v>44</v>
      </c>
      <c r="AC2858" t="s">
        <v>45</v>
      </c>
      <c r="AD2858" t="s">
        <v>190</v>
      </c>
      <c r="AE2858" t="s">
        <v>12588</v>
      </c>
      <c r="AF2858" t="s">
        <v>48</v>
      </c>
      <c r="AG2858">
        <v>621344</v>
      </c>
      <c r="AH2858">
        <v>1</v>
      </c>
      <c r="AI2858">
        <v>1</v>
      </c>
    </row>
    <row r="2859" spans="1:35" ht="16.850000000000001" customHeight="1">
      <c r="A2859" s="65" t="str">
        <f>IF(L2859="","",IF(COUNTIF(Wip!K:K,L2859)=0,IF(W2859="","KGB","KBB"),IF(AND(_xlfn.IFNA(VLOOKUP(L2859,Wip!K:M,3,0),"")="Y",Q2859="MTCAPPLYCONF"),"On Hold",IF(W2859="","KGB","KBB"))))</f>
        <v>KGB</v>
      </c>
      <c r="B2859" s="65" t="str">
        <f>IF(A2859="on hold", "on hold",
 IF(A2859="KGB", "Standard Shipment",
  IF(IFERROR(IFERROR(VLOOKUP(L2859, List!D:J, 7, 0), VLOOKUP(L2859&amp;"", List!D:J, 7, 0)), 0)=0,
   IF(IFERROR(IFERROR(VLOOKUP(L2859, 'CND List'!$A:$C, 3, 0), VLOOKUP(L2859&amp;"", 'CND List'!$A:$C, 3, 0)), 0)=0,
    IF(A2859="KBB", "-", ""),
    IFERROR(VLOOKUP(L2859, 'CND List'!$A:$C, 3, 0), VLOOKUP(L2859&amp;"", 'CND List'!$A:$C, 3, 0))
   ),
   IFERROR(VLOOKUP(L2859, List!D:J, 7, 0), VLOOKUP(L2859&amp;"", List!D:J, 7, 0))
  )
 )
)</f>
        <v>Standard Shipment</v>
      </c>
      <c r="C2859" s="66" t="str">
        <f t="shared" si="45"/>
        <v>Standard Shipment</v>
      </c>
      <c r="D2859" s="67" t="str">
        <f ca="1">IF(C2859="Local Scrap","Closed",IFERROR(IF(A2859="kgb","Closed",IF(MID(C2859,5,1)="Q","Closed",LOOKUP(TODAY()-W2859, {0,31,91,181,366}, {"0-30天","31-90天","91-180天","181-365天","365天以上"}))), LOOKUP(TODAY()-Z2859, {0,31,91,181,366}, {"0-30天","31-90天","91-180天","181-365天","365天以上"})))</f>
        <v>Closed</v>
      </c>
      <c r="E2859" s="67" t="str" cm="1">
        <f t="array" ref="E2859">IF(A2859&lt;&gt;"kbb", "", IF(IFERROR(VALUE(V2859), 0)=MAX(INDEX(($A$2:$A$4929="kbb")*($L$2:$L$4929=L2859)*IFERROR(VALUE($V$2:$V$4929), 0), 0)), "最新", "歷史重複"))</f>
        <v/>
      </c>
      <c r="F2859" t="s">
        <v>12589</v>
      </c>
      <c r="G2859" t="s">
        <v>29</v>
      </c>
      <c r="H2859" t="s">
        <v>30</v>
      </c>
      <c r="I2859" t="s">
        <v>12246</v>
      </c>
      <c r="J2859" t="s">
        <v>12590</v>
      </c>
      <c r="K2859" t="s">
        <v>12591</v>
      </c>
      <c r="L2859" t="s">
        <v>12592</v>
      </c>
      <c r="M2859" t="s">
        <v>205</v>
      </c>
      <c r="N2859" t="s">
        <v>206</v>
      </c>
      <c r="O2859" t="s">
        <v>4321</v>
      </c>
      <c r="P2859" t="s">
        <v>12593</v>
      </c>
      <c r="Q2859" t="s">
        <v>38</v>
      </c>
      <c r="R2859" t="s">
        <v>53</v>
      </c>
      <c r="S2859" t="s">
        <v>12594</v>
      </c>
      <c r="T2859" t="s">
        <v>12595</v>
      </c>
      <c r="U2859" t="s">
        <v>12596</v>
      </c>
      <c r="V2859" t="s">
        <v>12596</v>
      </c>
      <c r="W2859" t="s">
        <v>37</v>
      </c>
      <c r="X2859" t="s">
        <v>37</v>
      </c>
      <c r="Y2859" t="s">
        <v>37</v>
      </c>
      <c r="Z2859" t="s">
        <v>12597</v>
      </c>
      <c r="AA2859" t="s">
        <v>44</v>
      </c>
      <c r="AB2859" t="s">
        <v>44</v>
      </c>
      <c r="AC2859" t="s">
        <v>45</v>
      </c>
      <c r="AD2859" t="s">
        <v>190</v>
      </c>
      <c r="AE2859" t="s">
        <v>12598</v>
      </c>
      <c r="AF2859" t="s">
        <v>48</v>
      </c>
      <c r="AG2859">
        <v>622130</v>
      </c>
      <c r="AH2859">
        <v>3.3</v>
      </c>
      <c r="AI2859">
        <v>3.3</v>
      </c>
    </row>
    <row r="2860" spans="1:35" ht="16.850000000000001" customHeight="1">
      <c r="A2860" s="65" t="str">
        <f>IF(L2860="","",IF(COUNTIF(Wip!K:K,L2860)=0,IF(W2860="","KGB","KBB"),IF(AND(_xlfn.IFNA(VLOOKUP(L2860,Wip!K:M,3,0),"")="Y",Q2860="MTCAPPLYCONF"),"On Hold",IF(W2860="","KGB","KBB"))))</f>
        <v>KGB</v>
      </c>
      <c r="B2860" s="65" t="str">
        <f>IF(A2860="on hold", "on hold",
 IF(A2860="KGB", "Standard Shipment",
  IF(IFERROR(IFERROR(VLOOKUP(L2860, List!D:J, 7, 0), VLOOKUP(L2860&amp;"", List!D:J, 7, 0)), 0)=0,
   IF(IFERROR(IFERROR(VLOOKUP(L2860, 'CND List'!$A:$C, 3, 0), VLOOKUP(L2860&amp;"", 'CND List'!$A:$C, 3, 0)), 0)=0,
    IF(A2860="KBB", "-", ""),
    IFERROR(VLOOKUP(L2860, 'CND List'!$A:$C, 3, 0), VLOOKUP(L2860&amp;"", 'CND List'!$A:$C, 3, 0))
   ),
   IFERROR(VLOOKUP(L2860, List!D:J, 7, 0), VLOOKUP(L2860&amp;"", List!D:J, 7, 0))
  )
 )
)</f>
        <v>Standard Shipment</v>
      </c>
      <c r="C2860" s="66" t="str">
        <f t="shared" si="45"/>
        <v>Standard Shipment</v>
      </c>
      <c r="D2860" s="67" t="str">
        <f ca="1">IF(C2860="Local Scrap","Closed",IFERROR(IF(A2860="kgb","Closed",IF(MID(C2860,5,1)="Q","Closed",LOOKUP(TODAY()-W2860, {0,31,91,181,366}, {"0-30天","31-90天","91-180天","181-365天","365天以上"}))), LOOKUP(TODAY()-Z2860, {0,31,91,181,366}, {"0-30天","31-90天","91-180天","181-365天","365天以上"})))</f>
        <v>Closed</v>
      </c>
      <c r="E2860" s="67" t="str" cm="1">
        <f t="array" ref="E2860">IF(A2860&lt;&gt;"kbb", "", IF(IFERROR(VALUE(V2860), 0)=MAX(INDEX(($A$2:$A$4929="kbb")*($L$2:$L$4929=L2860)*IFERROR(VALUE($V$2:$V$4929), 0), 0)), "最新", "歷史重複"))</f>
        <v/>
      </c>
      <c r="F2860" t="s">
        <v>12599</v>
      </c>
      <c r="G2860" t="s">
        <v>29</v>
      </c>
      <c r="H2860" t="s">
        <v>30</v>
      </c>
      <c r="I2860" t="s">
        <v>12600</v>
      </c>
      <c r="J2860" t="s">
        <v>12601</v>
      </c>
      <c r="K2860" t="s">
        <v>12602</v>
      </c>
      <c r="L2860" t="s">
        <v>12603</v>
      </c>
      <c r="M2860" t="s">
        <v>3523</v>
      </c>
      <c r="N2860" t="s">
        <v>206</v>
      </c>
      <c r="O2860" t="s">
        <v>37</v>
      </c>
      <c r="P2860" t="s">
        <v>12603</v>
      </c>
      <c r="Q2860" t="s">
        <v>38</v>
      </c>
      <c r="R2860" t="s">
        <v>53</v>
      </c>
      <c r="S2860" t="s">
        <v>12604</v>
      </c>
      <c r="T2860" t="s">
        <v>12605</v>
      </c>
      <c r="U2860" t="s">
        <v>12606</v>
      </c>
      <c r="V2860" t="s">
        <v>12606</v>
      </c>
      <c r="W2860" t="s">
        <v>37</v>
      </c>
      <c r="X2860" t="s">
        <v>37</v>
      </c>
      <c r="Y2860" t="s">
        <v>37</v>
      </c>
      <c r="Z2860" t="s">
        <v>12607</v>
      </c>
      <c r="AA2860" t="s">
        <v>44</v>
      </c>
      <c r="AB2860" t="s">
        <v>44</v>
      </c>
      <c r="AC2860" t="s">
        <v>45</v>
      </c>
      <c r="AD2860" t="s">
        <v>190</v>
      </c>
      <c r="AE2860" t="s">
        <v>12608</v>
      </c>
      <c r="AF2860" t="s">
        <v>48</v>
      </c>
      <c r="AG2860">
        <v>616662</v>
      </c>
      <c r="AH2860">
        <v>1</v>
      </c>
      <c r="AI2860">
        <v>1</v>
      </c>
    </row>
    <row r="2861" spans="1:35" ht="16.850000000000001" customHeight="1">
      <c r="A2861" s="65" t="str">
        <f>IF(L2861="","",IF(COUNTIF(Wip!K:K,L2861)=0,IF(W2861="","KGB","KBB"),IF(AND(_xlfn.IFNA(VLOOKUP(L2861,Wip!K:M,3,0),"")="Y",Q2861="MTCAPPLYCONF"),"On Hold",IF(W2861="","KGB","KBB"))))</f>
        <v>KGB</v>
      </c>
      <c r="B2861" s="65" t="str">
        <f>IF(A2861="on hold", "on hold",
 IF(A2861="KGB", "Standard Shipment",
  IF(IFERROR(IFERROR(VLOOKUP(L2861, List!D:J, 7, 0), VLOOKUP(L2861&amp;"", List!D:J, 7, 0)), 0)=0,
   IF(IFERROR(IFERROR(VLOOKUP(L2861, 'CND List'!$A:$C, 3, 0), VLOOKUP(L2861&amp;"", 'CND List'!$A:$C, 3, 0)), 0)=0,
    IF(A2861="KBB", "-", ""),
    IFERROR(VLOOKUP(L2861, 'CND List'!$A:$C, 3, 0), VLOOKUP(L2861&amp;"", 'CND List'!$A:$C, 3, 0))
   ),
   IFERROR(VLOOKUP(L2861, List!D:J, 7, 0), VLOOKUP(L2861&amp;"", List!D:J, 7, 0))
  )
 )
)</f>
        <v>Standard Shipment</v>
      </c>
      <c r="C2861" s="66" t="str">
        <f t="shared" si="45"/>
        <v>Standard Shipment</v>
      </c>
      <c r="D2861" s="67" t="str">
        <f ca="1">IF(C2861="Local Scrap","Closed",IFERROR(IF(A2861="kgb","Closed",IF(MID(C2861,5,1)="Q","Closed",LOOKUP(TODAY()-W2861, {0,31,91,181,366}, {"0-30天","31-90天","91-180天","181-365天","365天以上"}))), LOOKUP(TODAY()-Z2861, {0,31,91,181,366}, {"0-30天","31-90天","91-180天","181-365天","365天以上"})))</f>
        <v>Closed</v>
      </c>
      <c r="E2861" s="67" t="str" cm="1">
        <f t="array" ref="E2861">IF(A2861&lt;&gt;"kbb", "", IF(IFERROR(VALUE(V2861), 0)=MAX(INDEX(($A$2:$A$4929="kbb")*($L$2:$L$4929=L2861)*IFERROR(VALUE($V$2:$V$4929), 0), 0)), "最新", "歷史重複"))</f>
        <v/>
      </c>
      <c r="F2861" t="s">
        <v>12599</v>
      </c>
      <c r="G2861" t="s">
        <v>29</v>
      </c>
      <c r="H2861" t="s">
        <v>30</v>
      </c>
      <c r="I2861" t="s">
        <v>12600</v>
      </c>
      <c r="J2861" t="s">
        <v>12601</v>
      </c>
      <c r="K2861" t="s">
        <v>12602</v>
      </c>
      <c r="L2861" t="s">
        <v>12609</v>
      </c>
      <c r="M2861" t="s">
        <v>981</v>
      </c>
      <c r="N2861" t="s">
        <v>556</v>
      </c>
      <c r="O2861" t="s">
        <v>37</v>
      </c>
      <c r="P2861" t="s">
        <v>12609</v>
      </c>
      <c r="Q2861" t="s">
        <v>38</v>
      </c>
      <c r="R2861" t="s">
        <v>53</v>
      </c>
      <c r="S2861" t="s">
        <v>12610</v>
      </c>
      <c r="T2861" t="s">
        <v>12611</v>
      </c>
      <c r="U2861" t="s">
        <v>12606</v>
      </c>
      <c r="V2861" t="s">
        <v>12606</v>
      </c>
      <c r="W2861" t="s">
        <v>37</v>
      </c>
      <c r="X2861" t="s">
        <v>37</v>
      </c>
      <c r="Y2861" t="s">
        <v>37</v>
      </c>
      <c r="Z2861" t="s">
        <v>12612</v>
      </c>
      <c r="AA2861" t="s">
        <v>44</v>
      </c>
      <c r="AB2861" t="s">
        <v>44</v>
      </c>
      <c r="AC2861" t="s">
        <v>45</v>
      </c>
      <c r="AD2861" t="s">
        <v>190</v>
      </c>
      <c r="AE2861" t="s">
        <v>12613</v>
      </c>
      <c r="AF2861" t="s">
        <v>48</v>
      </c>
      <c r="AG2861">
        <v>616662</v>
      </c>
      <c r="AH2861">
        <v>1</v>
      </c>
      <c r="AI2861">
        <v>1</v>
      </c>
    </row>
    <row r="2862" spans="1:35" ht="16.850000000000001" customHeight="1">
      <c r="A2862" s="65" t="str">
        <f>IF(L2862="","",IF(COUNTIF(Wip!K:K,L2862)=0,IF(W2862="","KGB","KBB"),IF(AND(_xlfn.IFNA(VLOOKUP(L2862,Wip!K:M,3,0),"")="Y",Q2862="MTCAPPLYCONF"),"On Hold",IF(W2862="","KGB","KBB"))))</f>
        <v>KGB</v>
      </c>
      <c r="B2862" s="65" t="str">
        <f>IF(A2862="on hold", "on hold",
 IF(A2862="KGB", "Standard Shipment",
  IF(IFERROR(IFERROR(VLOOKUP(L2862, List!D:J, 7, 0), VLOOKUP(L2862&amp;"", List!D:J, 7, 0)), 0)=0,
   IF(IFERROR(IFERROR(VLOOKUP(L2862, 'CND List'!$A:$C, 3, 0), VLOOKUP(L2862&amp;"", 'CND List'!$A:$C, 3, 0)), 0)=0,
    IF(A2862="KBB", "-", ""),
    IFERROR(VLOOKUP(L2862, 'CND List'!$A:$C, 3, 0), VLOOKUP(L2862&amp;"", 'CND List'!$A:$C, 3, 0))
   ),
   IFERROR(VLOOKUP(L2862, List!D:J, 7, 0), VLOOKUP(L2862&amp;"", List!D:J, 7, 0))
  )
 )
)</f>
        <v>Standard Shipment</v>
      </c>
      <c r="C2862" s="66" t="str">
        <f t="shared" si="45"/>
        <v>Standard Shipment</v>
      </c>
      <c r="D2862" s="67" t="str">
        <f ca="1">IF(C2862="Local Scrap","Closed",IFERROR(IF(A2862="kgb","Closed",IF(MID(C2862,5,1)="Q","Closed",LOOKUP(TODAY()-W2862, {0,31,91,181,366}, {"0-30天","31-90天","91-180天","181-365天","365天以上"}))), LOOKUP(TODAY()-Z2862, {0,31,91,181,366}, {"0-30天","31-90天","91-180天","181-365天","365天以上"})))</f>
        <v>Closed</v>
      </c>
      <c r="E2862" s="67" t="str" cm="1">
        <f t="array" ref="E2862">IF(A2862&lt;&gt;"kbb", "", IF(IFERROR(VALUE(V2862), 0)=MAX(INDEX(($A$2:$A$4929="kbb")*($L$2:$L$4929=L2862)*IFERROR(VALUE($V$2:$V$4929), 0), 0)), "最新", "歷史重複"))</f>
        <v/>
      </c>
      <c r="F2862" t="s">
        <v>12599</v>
      </c>
      <c r="G2862" t="s">
        <v>29</v>
      </c>
      <c r="H2862" t="s">
        <v>30</v>
      </c>
      <c r="I2862" t="s">
        <v>12600</v>
      </c>
      <c r="J2862" t="s">
        <v>12601</v>
      </c>
      <c r="K2862" t="s">
        <v>12602</v>
      </c>
      <c r="L2862" t="s">
        <v>12614</v>
      </c>
      <c r="M2862" t="s">
        <v>981</v>
      </c>
      <c r="N2862" t="s">
        <v>556</v>
      </c>
      <c r="O2862" t="s">
        <v>37</v>
      </c>
      <c r="P2862" t="s">
        <v>12614</v>
      </c>
      <c r="Q2862" t="s">
        <v>38</v>
      </c>
      <c r="R2862" t="s">
        <v>53</v>
      </c>
      <c r="S2862" t="s">
        <v>12610</v>
      </c>
      <c r="T2862" t="s">
        <v>12615</v>
      </c>
      <c r="U2862" t="s">
        <v>12606</v>
      </c>
      <c r="V2862" t="s">
        <v>12606</v>
      </c>
      <c r="W2862" t="s">
        <v>37</v>
      </c>
      <c r="X2862" t="s">
        <v>37</v>
      </c>
      <c r="Y2862" t="s">
        <v>37</v>
      </c>
      <c r="Z2862" t="s">
        <v>12616</v>
      </c>
      <c r="AA2862" t="s">
        <v>44</v>
      </c>
      <c r="AB2862" t="s">
        <v>44</v>
      </c>
      <c r="AC2862" t="s">
        <v>45</v>
      </c>
      <c r="AD2862" t="s">
        <v>190</v>
      </c>
      <c r="AE2862" t="s">
        <v>12608</v>
      </c>
      <c r="AF2862" t="s">
        <v>48</v>
      </c>
      <c r="AG2862">
        <v>616662</v>
      </c>
      <c r="AH2862">
        <v>1</v>
      </c>
      <c r="AI2862">
        <v>1</v>
      </c>
    </row>
    <row r="2863" spans="1:35" ht="16.850000000000001" customHeight="1">
      <c r="A2863" s="65" t="str">
        <f>IF(L2863="","",IF(COUNTIF(Wip!K:K,L2863)=0,IF(W2863="","KGB","KBB"),IF(AND(_xlfn.IFNA(VLOOKUP(L2863,Wip!K:M,3,0),"")="Y",Q2863="MTCAPPLYCONF"),"On Hold",IF(W2863="","KGB","KBB"))))</f>
        <v>KGB</v>
      </c>
      <c r="B2863" s="65" t="str">
        <f>IF(A2863="on hold", "on hold",
 IF(A2863="KGB", "Standard Shipment",
  IF(IFERROR(IFERROR(VLOOKUP(L2863, List!D:J, 7, 0), VLOOKUP(L2863&amp;"", List!D:J, 7, 0)), 0)=0,
   IF(IFERROR(IFERROR(VLOOKUP(L2863, 'CND List'!$A:$C, 3, 0), VLOOKUP(L2863&amp;"", 'CND List'!$A:$C, 3, 0)), 0)=0,
    IF(A2863="KBB", "-", ""),
    IFERROR(VLOOKUP(L2863, 'CND List'!$A:$C, 3, 0), VLOOKUP(L2863&amp;"", 'CND List'!$A:$C, 3, 0))
   ),
   IFERROR(VLOOKUP(L2863, List!D:J, 7, 0), VLOOKUP(L2863&amp;"", List!D:J, 7, 0))
  )
 )
)</f>
        <v>Standard Shipment</v>
      </c>
      <c r="C2863" s="66" t="str">
        <f t="shared" si="45"/>
        <v>Standard Shipment</v>
      </c>
      <c r="D2863" s="67" t="str">
        <f ca="1">IF(C2863="Local Scrap","Closed",IFERROR(IF(A2863="kgb","Closed",IF(MID(C2863,5,1)="Q","Closed",LOOKUP(TODAY()-W2863, {0,31,91,181,366}, {"0-30天","31-90天","91-180天","181-365天","365天以上"}))), LOOKUP(TODAY()-Z2863, {0,31,91,181,366}, {"0-30天","31-90天","91-180天","181-365天","365天以上"})))</f>
        <v>Closed</v>
      </c>
      <c r="E2863" s="67" t="str" cm="1">
        <f t="array" ref="E2863">IF(A2863&lt;&gt;"kbb", "", IF(IFERROR(VALUE(V2863), 0)=MAX(INDEX(($A$2:$A$4929="kbb")*($L$2:$L$4929=L2863)*IFERROR(VALUE($V$2:$V$4929), 0), 0)), "最新", "歷史重複"))</f>
        <v/>
      </c>
      <c r="F2863" t="s">
        <v>12599</v>
      </c>
      <c r="G2863" t="s">
        <v>29</v>
      </c>
      <c r="H2863" t="s">
        <v>30</v>
      </c>
      <c r="I2863" t="s">
        <v>12600</v>
      </c>
      <c r="J2863" t="s">
        <v>12601</v>
      </c>
      <c r="K2863" t="s">
        <v>12602</v>
      </c>
      <c r="L2863" t="s">
        <v>12617</v>
      </c>
      <c r="M2863" t="s">
        <v>981</v>
      </c>
      <c r="N2863" t="s">
        <v>556</v>
      </c>
      <c r="O2863" t="s">
        <v>37</v>
      </c>
      <c r="P2863" t="s">
        <v>12617</v>
      </c>
      <c r="Q2863" t="s">
        <v>38</v>
      </c>
      <c r="R2863" t="s">
        <v>53</v>
      </c>
      <c r="S2863" t="s">
        <v>12604</v>
      </c>
      <c r="T2863" t="s">
        <v>12618</v>
      </c>
      <c r="U2863" t="s">
        <v>12606</v>
      </c>
      <c r="V2863" t="s">
        <v>12606</v>
      </c>
      <c r="W2863" t="s">
        <v>37</v>
      </c>
      <c r="X2863" t="s">
        <v>37</v>
      </c>
      <c r="Y2863" t="s">
        <v>37</v>
      </c>
      <c r="Z2863" t="s">
        <v>12619</v>
      </c>
      <c r="AA2863" t="s">
        <v>44</v>
      </c>
      <c r="AB2863" t="s">
        <v>44</v>
      </c>
      <c r="AC2863" t="s">
        <v>45</v>
      </c>
      <c r="AD2863" t="s">
        <v>190</v>
      </c>
      <c r="AE2863" t="s">
        <v>12613</v>
      </c>
      <c r="AF2863" t="s">
        <v>48</v>
      </c>
      <c r="AG2863">
        <v>616662</v>
      </c>
      <c r="AH2863">
        <v>1</v>
      </c>
      <c r="AI2863">
        <v>1</v>
      </c>
    </row>
    <row r="2864" spans="1:35" ht="16.850000000000001" customHeight="1">
      <c r="A2864" s="65" t="str">
        <f>IF(L2864="","",IF(COUNTIF(Wip!K:K,L2864)=0,IF(W2864="","KGB","KBB"),IF(AND(_xlfn.IFNA(VLOOKUP(L2864,Wip!K:M,3,0),"")="Y",Q2864="MTCAPPLYCONF"),"On Hold",IF(W2864="","KGB","KBB"))))</f>
        <v>KGB</v>
      </c>
      <c r="B2864" s="65" t="str">
        <f>IF(A2864="on hold", "on hold",
 IF(A2864="KGB", "Standard Shipment",
  IF(IFERROR(IFERROR(VLOOKUP(L2864, List!D:J, 7, 0), VLOOKUP(L2864&amp;"", List!D:J, 7, 0)), 0)=0,
   IF(IFERROR(IFERROR(VLOOKUP(L2864, 'CND List'!$A:$C, 3, 0), VLOOKUP(L2864&amp;"", 'CND List'!$A:$C, 3, 0)), 0)=0,
    IF(A2864="KBB", "-", ""),
    IFERROR(VLOOKUP(L2864, 'CND List'!$A:$C, 3, 0), VLOOKUP(L2864&amp;"", 'CND List'!$A:$C, 3, 0))
   ),
   IFERROR(VLOOKUP(L2864, List!D:J, 7, 0), VLOOKUP(L2864&amp;"", List!D:J, 7, 0))
  )
 )
)</f>
        <v>Standard Shipment</v>
      </c>
      <c r="C2864" s="66" t="str">
        <f t="shared" si="45"/>
        <v>Standard Shipment</v>
      </c>
      <c r="D2864" s="67" t="str">
        <f ca="1">IF(C2864="Local Scrap","Closed",IFERROR(IF(A2864="kgb","Closed",IF(MID(C2864,5,1)="Q","Closed",LOOKUP(TODAY()-W2864, {0,31,91,181,366}, {"0-30天","31-90天","91-180天","181-365天","365天以上"}))), LOOKUP(TODAY()-Z2864, {0,31,91,181,366}, {"0-30天","31-90天","91-180天","181-365天","365天以上"})))</f>
        <v>Closed</v>
      </c>
      <c r="E2864" s="67" t="str" cm="1">
        <f t="array" ref="E2864">IF(A2864&lt;&gt;"kbb", "", IF(IFERROR(VALUE(V2864), 0)=MAX(INDEX(($A$2:$A$4929="kbb")*($L$2:$L$4929=L2864)*IFERROR(VALUE($V$2:$V$4929), 0), 0)), "最新", "歷史重複"))</f>
        <v/>
      </c>
      <c r="F2864" t="s">
        <v>12599</v>
      </c>
      <c r="G2864" t="s">
        <v>29</v>
      </c>
      <c r="H2864" t="s">
        <v>30</v>
      </c>
      <c r="I2864" t="s">
        <v>12600</v>
      </c>
      <c r="J2864" t="s">
        <v>12601</v>
      </c>
      <c r="K2864" t="s">
        <v>12602</v>
      </c>
      <c r="L2864" t="s">
        <v>12620</v>
      </c>
      <c r="M2864" t="s">
        <v>4046</v>
      </c>
      <c r="N2864" t="s">
        <v>556</v>
      </c>
      <c r="O2864" t="s">
        <v>37</v>
      </c>
      <c r="P2864" t="s">
        <v>12620</v>
      </c>
      <c r="Q2864" t="s">
        <v>38</v>
      </c>
      <c r="R2864" t="s">
        <v>53</v>
      </c>
      <c r="S2864" t="s">
        <v>12604</v>
      </c>
      <c r="T2864" t="s">
        <v>12621</v>
      </c>
      <c r="U2864" t="s">
        <v>12606</v>
      </c>
      <c r="V2864" t="s">
        <v>12606</v>
      </c>
      <c r="W2864" t="s">
        <v>37</v>
      </c>
      <c r="X2864" t="s">
        <v>37</v>
      </c>
      <c r="Y2864" t="s">
        <v>37</v>
      </c>
      <c r="Z2864" t="s">
        <v>12622</v>
      </c>
      <c r="AA2864" t="s">
        <v>44</v>
      </c>
      <c r="AB2864" t="s">
        <v>44</v>
      </c>
      <c r="AC2864" t="s">
        <v>45</v>
      </c>
      <c r="AD2864" t="s">
        <v>190</v>
      </c>
      <c r="AE2864" t="s">
        <v>12608</v>
      </c>
      <c r="AF2864" t="s">
        <v>48</v>
      </c>
      <c r="AG2864">
        <v>616662</v>
      </c>
      <c r="AH2864">
        <v>1</v>
      </c>
      <c r="AI2864">
        <v>1</v>
      </c>
    </row>
    <row r="2865" spans="1:35" ht="16.850000000000001" customHeight="1">
      <c r="A2865" s="65" t="str">
        <f>IF(L2865="","",IF(COUNTIF(Wip!K:K,L2865)=0,IF(W2865="","KGB","KBB"),IF(AND(_xlfn.IFNA(VLOOKUP(L2865,Wip!K:M,3,0),"")="Y",Q2865="MTCAPPLYCONF"),"On Hold",IF(W2865="","KGB","KBB"))))</f>
        <v>KGB</v>
      </c>
      <c r="B2865" s="65" t="str">
        <f>IF(A2865="on hold", "on hold",
 IF(A2865="KGB", "Standard Shipment",
  IF(IFERROR(IFERROR(VLOOKUP(L2865, List!D:J, 7, 0), VLOOKUP(L2865&amp;"", List!D:J, 7, 0)), 0)=0,
   IF(IFERROR(IFERROR(VLOOKUP(L2865, 'CND List'!$A:$C, 3, 0), VLOOKUP(L2865&amp;"", 'CND List'!$A:$C, 3, 0)), 0)=0,
    IF(A2865="KBB", "-", ""),
    IFERROR(VLOOKUP(L2865, 'CND List'!$A:$C, 3, 0), VLOOKUP(L2865&amp;"", 'CND List'!$A:$C, 3, 0))
   ),
   IFERROR(VLOOKUP(L2865, List!D:J, 7, 0), VLOOKUP(L2865&amp;"", List!D:J, 7, 0))
  )
 )
)</f>
        <v>Standard Shipment</v>
      </c>
      <c r="C2865" s="66" t="str">
        <f t="shared" si="45"/>
        <v>Standard Shipment</v>
      </c>
      <c r="D2865" s="67" t="str">
        <f ca="1">IF(C2865="Local Scrap","Closed",IFERROR(IF(A2865="kgb","Closed",IF(MID(C2865,5,1)="Q","Closed",LOOKUP(TODAY()-W2865, {0,31,91,181,366}, {"0-30天","31-90天","91-180天","181-365天","365天以上"}))), LOOKUP(TODAY()-Z2865, {0,31,91,181,366}, {"0-30天","31-90天","91-180天","181-365天","365天以上"})))</f>
        <v>Closed</v>
      </c>
      <c r="E2865" s="67" t="str" cm="1">
        <f t="array" ref="E2865">IF(A2865&lt;&gt;"kbb", "", IF(IFERROR(VALUE(V2865), 0)=MAX(INDEX(($A$2:$A$4929="kbb")*($L$2:$L$4929=L2865)*IFERROR(VALUE($V$2:$V$4929), 0), 0)), "最新", "歷史重複"))</f>
        <v/>
      </c>
      <c r="F2865" t="s">
        <v>12599</v>
      </c>
      <c r="G2865" t="s">
        <v>29</v>
      </c>
      <c r="H2865" t="s">
        <v>30</v>
      </c>
      <c r="I2865" t="s">
        <v>12600</v>
      </c>
      <c r="J2865" t="s">
        <v>12601</v>
      </c>
      <c r="K2865" t="s">
        <v>12602</v>
      </c>
      <c r="L2865" t="s">
        <v>12623</v>
      </c>
      <c r="M2865" t="s">
        <v>205</v>
      </c>
      <c r="N2865" t="s">
        <v>206</v>
      </c>
      <c r="O2865" t="s">
        <v>37</v>
      </c>
      <c r="P2865" t="s">
        <v>12623</v>
      </c>
      <c r="Q2865" t="s">
        <v>38</v>
      </c>
      <c r="R2865" t="s">
        <v>53</v>
      </c>
      <c r="S2865" t="s">
        <v>12610</v>
      </c>
      <c r="T2865" t="s">
        <v>12624</v>
      </c>
      <c r="U2865" t="s">
        <v>12606</v>
      </c>
      <c r="V2865" t="s">
        <v>12606</v>
      </c>
      <c r="W2865" t="s">
        <v>37</v>
      </c>
      <c r="X2865" t="s">
        <v>37</v>
      </c>
      <c r="Y2865" t="s">
        <v>37</v>
      </c>
      <c r="Z2865" t="s">
        <v>12625</v>
      </c>
      <c r="AA2865" t="s">
        <v>44</v>
      </c>
      <c r="AB2865" t="s">
        <v>44</v>
      </c>
      <c r="AC2865" t="s">
        <v>45</v>
      </c>
      <c r="AD2865" t="s">
        <v>190</v>
      </c>
      <c r="AE2865" t="s">
        <v>12613</v>
      </c>
      <c r="AF2865" t="s">
        <v>48</v>
      </c>
      <c r="AG2865">
        <v>616662</v>
      </c>
      <c r="AH2865">
        <v>1</v>
      </c>
      <c r="AI2865">
        <v>1</v>
      </c>
    </row>
    <row r="2866" spans="1:35" ht="16.850000000000001" customHeight="1">
      <c r="A2866" s="65" t="str">
        <f>IF(L2866="","",IF(COUNTIF(Wip!K:K,L2866)=0,IF(W2866="","KGB","KBB"),IF(AND(_xlfn.IFNA(VLOOKUP(L2866,Wip!K:M,3,0),"")="Y",Q2866="MTCAPPLYCONF"),"On Hold",IF(W2866="","KGB","KBB"))))</f>
        <v>KGB</v>
      </c>
      <c r="B2866" s="65" t="str">
        <f>IF(A2866="on hold", "on hold",
 IF(A2866="KGB", "Standard Shipment",
  IF(IFERROR(IFERROR(VLOOKUP(L2866, List!D:J, 7, 0), VLOOKUP(L2866&amp;"", List!D:J, 7, 0)), 0)=0,
   IF(IFERROR(IFERROR(VLOOKUP(L2866, 'CND List'!$A:$C, 3, 0), VLOOKUP(L2866&amp;"", 'CND List'!$A:$C, 3, 0)), 0)=0,
    IF(A2866="KBB", "-", ""),
    IFERROR(VLOOKUP(L2866, 'CND List'!$A:$C, 3, 0), VLOOKUP(L2866&amp;"", 'CND List'!$A:$C, 3, 0))
   ),
   IFERROR(VLOOKUP(L2866, List!D:J, 7, 0), VLOOKUP(L2866&amp;"", List!D:J, 7, 0))
  )
 )
)</f>
        <v>Standard Shipment</v>
      </c>
      <c r="C2866" s="66" t="str">
        <f t="shared" si="45"/>
        <v>Standard Shipment</v>
      </c>
      <c r="D2866" s="67" t="str">
        <f ca="1">IF(C2866="Local Scrap","Closed",IFERROR(IF(A2866="kgb","Closed",IF(MID(C2866,5,1)="Q","Closed",LOOKUP(TODAY()-W2866, {0,31,91,181,366}, {"0-30天","31-90天","91-180天","181-365天","365天以上"}))), LOOKUP(TODAY()-Z2866, {0,31,91,181,366}, {"0-30天","31-90天","91-180天","181-365天","365天以上"})))</f>
        <v>Closed</v>
      </c>
      <c r="E2866" s="67" t="str" cm="1">
        <f t="array" ref="E2866">IF(A2866&lt;&gt;"kbb", "", IF(IFERROR(VALUE(V2866), 0)=MAX(INDEX(($A$2:$A$4929="kbb")*($L$2:$L$4929=L2866)*IFERROR(VALUE($V$2:$V$4929), 0), 0)), "最新", "歷史重複"))</f>
        <v/>
      </c>
      <c r="F2866" t="s">
        <v>12599</v>
      </c>
      <c r="G2866" t="s">
        <v>29</v>
      </c>
      <c r="H2866" t="s">
        <v>30</v>
      </c>
      <c r="I2866" t="s">
        <v>12600</v>
      </c>
      <c r="J2866" t="s">
        <v>12601</v>
      </c>
      <c r="K2866" t="s">
        <v>12602</v>
      </c>
      <c r="L2866" t="s">
        <v>12626</v>
      </c>
      <c r="M2866" t="s">
        <v>981</v>
      </c>
      <c r="N2866" t="s">
        <v>556</v>
      </c>
      <c r="O2866" t="s">
        <v>37</v>
      </c>
      <c r="P2866" t="s">
        <v>12626</v>
      </c>
      <c r="Q2866" t="s">
        <v>38</v>
      </c>
      <c r="R2866" t="s">
        <v>53</v>
      </c>
      <c r="S2866" t="s">
        <v>12610</v>
      </c>
      <c r="T2866" t="s">
        <v>12627</v>
      </c>
      <c r="U2866" t="s">
        <v>12606</v>
      </c>
      <c r="V2866" t="s">
        <v>12606</v>
      </c>
      <c r="W2866" t="s">
        <v>37</v>
      </c>
      <c r="X2866" t="s">
        <v>37</v>
      </c>
      <c r="Y2866" t="s">
        <v>37</v>
      </c>
      <c r="Z2866" t="s">
        <v>12628</v>
      </c>
      <c r="AA2866" t="s">
        <v>44</v>
      </c>
      <c r="AB2866" t="s">
        <v>44</v>
      </c>
      <c r="AC2866" t="s">
        <v>45</v>
      </c>
      <c r="AD2866" t="s">
        <v>190</v>
      </c>
      <c r="AE2866" t="s">
        <v>12613</v>
      </c>
      <c r="AF2866" t="s">
        <v>48</v>
      </c>
      <c r="AG2866">
        <v>616662</v>
      </c>
      <c r="AH2866">
        <v>1</v>
      </c>
      <c r="AI2866">
        <v>1</v>
      </c>
    </row>
    <row r="2867" spans="1:35" ht="16.850000000000001" customHeight="1">
      <c r="A2867" s="65" t="str">
        <f>IF(L2867="","",IF(COUNTIF(Wip!K:K,L2867)=0,IF(W2867="","KGB","KBB"),IF(AND(_xlfn.IFNA(VLOOKUP(L2867,Wip!K:M,3,0),"")="Y",Q2867="MTCAPPLYCONF"),"On Hold",IF(W2867="","KGB","KBB"))))</f>
        <v>KGB</v>
      </c>
      <c r="B2867" s="65" t="str">
        <f>IF(A2867="on hold", "on hold",
 IF(A2867="KGB", "Standard Shipment",
  IF(IFERROR(IFERROR(VLOOKUP(L2867, List!D:J, 7, 0), VLOOKUP(L2867&amp;"", List!D:J, 7, 0)), 0)=0,
   IF(IFERROR(IFERROR(VLOOKUP(L2867, 'CND List'!$A:$C, 3, 0), VLOOKUP(L2867&amp;"", 'CND List'!$A:$C, 3, 0)), 0)=0,
    IF(A2867="KBB", "-", ""),
    IFERROR(VLOOKUP(L2867, 'CND List'!$A:$C, 3, 0), VLOOKUP(L2867&amp;"", 'CND List'!$A:$C, 3, 0))
   ),
   IFERROR(VLOOKUP(L2867, List!D:J, 7, 0), VLOOKUP(L2867&amp;"", List!D:J, 7, 0))
  )
 )
)</f>
        <v>Standard Shipment</v>
      </c>
      <c r="C2867" s="66" t="str">
        <f t="shared" si="45"/>
        <v>Standard Shipment</v>
      </c>
      <c r="D2867" s="67" t="str">
        <f ca="1">IF(C2867="Local Scrap","Closed",IFERROR(IF(A2867="kgb","Closed",IF(MID(C2867,5,1)="Q","Closed",LOOKUP(TODAY()-W2867, {0,31,91,181,366}, {"0-30天","31-90天","91-180天","181-365天","365天以上"}))), LOOKUP(TODAY()-Z2867, {0,31,91,181,366}, {"0-30天","31-90天","91-180天","181-365天","365天以上"})))</f>
        <v>Closed</v>
      </c>
      <c r="E2867" s="67" t="str" cm="1">
        <f t="array" ref="E2867">IF(A2867&lt;&gt;"kbb", "", IF(IFERROR(VALUE(V2867), 0)=MAX(INDEX(($A$2:$A$4929="kbb")*($L$2:$L$4929=L2867)*IFERROR(VALUE($V$2:$V$4929), 0), 0)), "最新", "歷史重複"))</f>
        <v/>
      </c>
      <c r="F2867" t="s">
        <v>12599</v>
      </c>
      <c r="G2867" t="s">
        <v>29</v>
      </c>
      <c r="H2867" t="s">
        <v>30</v>
      </c>
      <c r="I2867" t="s">
        <v>12600</v>
      </c>
      <c r="J2867" t="s">
        <v>12601</v>
      </c>
      <c r="K2867" t="s">
        <v>12602</v>
      </c>
      <c r="L2867" t="s">
        <v>12629</v>
      </c>
      <c r="M2867" t="s">
        <v>981</v>
      </c>
      <c r="N2867" t="s">
        <v>556</v>
      </c>
      <c r="O2867" t="s">
        <v>37</v>
      </c>
      <c r="P2867" t="s">
        <v>12629</v>
      </c>
      <c r="Q2867" t="s">
        <v>38</v>
      </c>
      <c r="R2867" t="s">
        <v>53</v>
      </c>
      <c r="S2867" t="s">
        <v>12610</v>
      </c>
      <c r="T2867" t="s">
        <v>12630</v>
      </c>
      <c r="U2867" t="s">
        <v>12606</v>
      </c>
      <c r="V2867" t="s">
        <v>12606</v>
      </c>
      <c r="W2867" t="s">
        <v>37</v>
      </c>
      <c r="X2867" t="s">
        <v>37</v>
      </c>
      <c r="Y2867" t="s">
        <v>37</v>
      </c>
      <c r="Z2867" t="s">
        <v>12631</v>
      </c>
      <c r="AA2867" t="s">
        <v>44</v>
      </c>
      <c r="AB2867" t="s">
        <v>44</v>
      </c>
      <c r="AC2867" t="s">
        <v>45</v>
      </c>
      <c r="AD2867" t="s">
        <v>190</v>
      </c>
      <c r="AE2867" t="s">
        <v>12613</v>
      </c>
      <c r="AF2867" t="s">
        <v>48</v>
      </c>
      <c r="AG2867">
        <v>616662</v>
      </c>
      <c r="AH2867">
        <v>1</v>
      </c>
      <c r="AI2867">
        <v>1</v>
      </c>
    </row>
    <row r="2868" spans="1:35" ht="16.850000000000001" customHeight="1">
      <c r="A2868" s="65" t="str">
        <f>IF(L2868="","",IF(COUNTIF(Wip!K:K,L2868)=0,IF(W2868="","KGB","KBB"),IF(AND(_xlfn.IFNA(VLOOKUP(L2868,Wip!K:M,3,0),"")="Y",Q2868="MTCAPPLYCONF"),"On Hold",IF(W2868="","KGB","KBB"))))</f>
        <v>KGB</v>
      </c>
      <c r="B2868" s="65" t="str">
        <f>IF(A2868="on hold", "on hold",
 IF(A2868="KGB", "Standard Shipment",
  IF(IFERROR(IFERROR(VLOOKUP(L2868, List!D:J, 7, 0), VLOOKUP(L2868&amp;"", List!D:J, 7, 0)), 0)=0,
   IF(IFERROR(IFERROR(VLOOKUP(L2868, 'CND List'!$A:$C, 3, 0), VLOOKUP(L2868&amp;"", 'CND List'!$A:$C, 3, 0)), 0)=0,
    IF(A2868="KBB", "-", ""),
    IFERROR(VLOOKUP(L2868, 'CND List'!$A:$C, 3, 0), VLOOKUP(L2868&amp;"", 'CND List'!$A:$C, 3, 0))
   ),
   IFERROR(VLOOKUP(L2868, List!D:J, 7, 0), VLOOKUP(L2868&amp;"", List!D:J, 7, 0))
  )
 )
)</f>
        <v>Standard Shipment</v>
      </c>
      <c r="C2868" s="66" t="str">
        <f t="shared" si="45"/>
        <v>Standard Shipment</v>
      </c>
      <c r="D2868" s="67" t="str">
        <f ca="1">IF(C2868="Local Scrap","Closed",IFERROR(IF(A2868="kgb","Closed",IF(MID(C2868,5,1)="Q","Closed",LOOKUP(TODAY()-W2868, {0,31,91,181,366}, {"0-30天","31-90天","91-180天","181-365天","365天以上"}))), LOOKUP(TODAY()-Z2868, {0,31,91,181,366}, {"0-30天","31-90天","91-180天","181-365天","365天以上"})))</f>
        <v>Closed</v>
      </c>
      <c r="E2868" s="67" t="str" cm="1">
        <f t="array" ref="E2868">IF(A2868&lt;&gt;"kbb", "", IF(IFERROR(VALUE(V2868), 0)=MAX(INDEX(($A$2:$A$4929="kbb")*($L$2:$L$4929=L2868)*IFERROR(VALUE($V$2:$V$4929), 0), 0)), "最新", "歷史重複"))</f>
        <v/>
      </c>
      <c r="F2868" t="s">
        <v>12599</v>
      </c>
      <c r="G2868" t="s">
        <v>29</v>
      </c>
      <c r="H2868" t="s">
        <v>30</v>
      </c>
      <c r="I2868" t="s">
        <v>12600</v>
      </c>
      <c r="J2868" t="s">
        <v>12601</v>
      </c>
      <c r="K2868" t="s">
        <v>12602</v>
      </c>
      <c r="L2868" t="s">
        <v>12632</v>
      </c>
      <c r="M2868" t="s">
        <v>205</v>
      </c>
      <c r="N2868" t="s">
        <v>206</v>
      </c>
      <c r="O2868" t="s">
        <v>37</v>
      </c>
      <c r="P2868" t="s">
        <v>12632</v>
      </c>
      <c r="Q2868" t="s">
        <v>38</v>
      </c>
      <c r="R2868" t="s">
        <v>53</v>
      </c>
      <c r="S2868" t="s">
        <v>12633</v>
      </c>
      <c r="T2868" t="s">
        <v>12634</v>
      </c>
      <c r="U2868" t="s">
        <v>12606</v>
      </c>
      <c r="V2868" t="s">
        <v>12606</v>
      </c>
      <c r="W2868" t="s">
        <v>37</v>
      </c>
      <c r="X2868" t="s">
        <v>37</v>
      </c>
      <c r="Y2868" t="s">
        <v>37</v>
      </c>
      <c r="Z2868" t="s">
        <v>12635</v>
      </c>
      <c r="AA2868" t="s">
        <v>44</v>
      </c>
      <c r="AB2868" t="s">
        <v>44</v>
      </c>
      <c r="AC2868" t="s">
        <v>45</v>
      </c>
      <c r="AD2868" t="s">
        <v>190</v>
      </c>
      <c r="AE2868" t="s">
        <v>12613</v>
      </c>
      <c r="AF2868" t="s">
        <v>48</v>
      </c>
      <c r="AG2868">
        <v>616662</v>
      </c>
      <c r="AH2868">
        <v>1</v>
      </c>
      <c r="AI2868">
        <v>1</v>
      </c>
    </row>
    <row r="2869" spans="1:35" ht="16.850000000000001" customHeight="1">
      <c r="A2869" s="65" t="str">
        <f>IF(L2869="","",IF(COUNTIF(Wip!K:K,L2869)=0,IF(W2869="","KGB","KBB"),IF(AND(_xlfn.IFNA(VLOOKUP(L2869,Wip!K:M,3,0),"")="Y",Q2869="MTCAPPLYCONF"),"On Hold",IF(W2869="","KGB","KBB"))))</f>
        <v>KBB</v>
      </c>
      <c r="B2869" s="65">
        <f>IF(A2869="on hold", "on hold",
 IF(A2869="KGB", "Standard Shipment",
  IF(IFERROR(IFERROR(VLOOKUP(L2869, List!D:J, 7, 0), VLOOKUP(L2869&amp;"", List!D:J, 7, 0)), 0)=0,
   IF(IFERROR(IFERROR(VLOOKUP(L2869, 'CND List'!$A:$C, 3, 0), VLOOKUP(L2869&amp;"", 'CND List'!$A:$C, 3, 0)), 0)=0,
    IF(A2869="KBB", "-", ""),
    IFERROR(VLOOKUP(L2869, 'CND List'!$A:$C, 3, 0), VLOOKUP(L2869&amp;"", 'CND List'!$A:$C, 3, 0))
   ),
   IFERROR(VLOOKUP(L2869, List!D:J, 7, 0), VLOOKUP(L2869&amp;"", List!D:J, 7, 0))
  )
 )
)</f>
        <v>45852</v>
      </c>
      <c r="C2869" s="66" t="str">
        <f t="shared" si="45"/>
        <v>2025Q3</v>
      </c>
      <c r="D2869" s="67" t="str">
        <f ca="1">IF(C2869="Local Scrap","Closed",IFERROR(IF(A2869="kgb","Closed",IF(MID(C2869,5,1)="Q","Closed",LOOKUP(TODAY()-W2869, {0,31,91,181,366}, {"0-30天","31-90天","91-180天","181-365天","365天以上"}))), LOOKUP(TODAY()-Z2869, {0,31,91,181,366}, {"0-30天","31-90天","91-180天","181-365天","365天以上"})))</f>
        <v>Closed</v>
      </c>
      <c r="E2869" s="67" t="str" cm="1">
        <f t="array" ref="E2869">IF(A2869&lt;&gt;"kbb", "", IF(IFERROR(VALUE(V2869), 0)=MAX(INDEX(($A$2:$A$4929="kbb")*($L$2:$L$4929=L2869)*IFERROR(VALUE($V$2:$V$4929), 0), 0)), "最新", "歷史重複"))</f>
        <v>最新</v>
      </c>
      <c r="F2869" t="s">
        <v>12599</v>
      </c>
      <c r="G2869" t="s">
        <v>29</v>
      </c>
      <c r="H2869" t="s">
        <v>30</v>
      </c>
      <c r="I2869" t="s">
        <v>12600</v>
      </c>
      <c r="J2869" t="s">
        <v>12601</v>
      </c>
      <c r="K2869" t="s">
        <v>12602</v>
      </c>
      <c r="L2869" t="s">
        <v>12636</v>
      </c>
      <c r="M2869" t="s">
        <v>981</v>
      </c>
      <c r="N2869" t="s">
        <v>556</v>
      </c>
      <c r="O2869" t="s">
        <v>37</v>
      </c>
      <c r="P2869" t="s">
        <v>12636</v>
      </c>
      <c r="Q2869" t="s">
        <v>38</v>
      </c>
      <c r="R2869" t="s">
        <v>53</v>
      </c>
      <c r="S2869" t="s">
        <v>12610</v>
      </c>
      <c r="T2869" t="s">
        <v>37</v>
      </c>
      <c r="U2869" t="s">
        <v>37</v>
      </c>
      <c r="V2869" t="s">
        <v>12637</v>
      </c>
      <c r="W2869" t="s">
        <v>113</v>
      </c>
      <c r="X2869" t="s">
        <v>114</v>
      </c>
      <c r="Y2869" t="s">
        <v>3624</v>
      </c>
      <c r="Z2869" t="s">
        <v>12638</v>
      </c>
      <c r="AA2869" t="s">
        <v>44</v>
      </c>
      <c r="AB2869" t="s">
        <v>44</v>
      </c>
      <c r="AC2869" t="s">
        <v>117</v>
      </c>
      <c r="AD2869" t="s">
        <v>190</v>
      </c>
      <c r="AE2869" t="s">
        <v>37</v>
      </c>
      <c r="AF2869" t="s">
        <v>37</v>
      </c>
      <c r="AG2869" t="s">
        <v>37</v>
      </c>
      <c r="AH2869" t="s">
        <v>37</v>
      </c>
      <c r="AI2869" t="s">
        <v>37</v>
      </c>
    </row>
    <row r="2870" spans="1:35" ht="16.850000000000001" customHeight="1">
      <c r="A2870" s="65" t="str">
        <f>IF(L2870="","",IF(COUNTIF(Wip!K:K,L2870)=0,IF(W2870="","KGB","KBB"),IF(AND(_xlfn.IFNA(VLOOKUP(L2870,Wip!K:M,3,0),"")="Y",Q2870="MTCAPPLYCONF"),"On Hold",IF(W2870="","KGB","KBB"))))</f>
        <v>KGB</v>
      </c>
      <c r="B2870" s="65" t="str">
        <f>IF(A2870="on hold", "on hold",
 IF(A2870="KGB", "Standard Shipment",
  IF(IFERROR(IFERROR(VLOOKUP(L2870, List!D:J, 7, 0), VLOOKUP(L2870&amp;"", List!D:J, 7, 0)), 0)=0,
   IF(IFERROR(IFERROR(VLOOKUP(L2870, 'CND List'!$A:$C, 3, 0), VLOOKUP(L2870&amp;"", 'CND List'!$A:$C, 3, 0)), 0)=0,
    IF(A2870="KBB", "-", ""),
    IFERROR(VLOOKUP(L2870, 'CND List'!$A:$C, 3, 0), VLOOKUP(L2870&amp;"", 'CND List'!$A:$C, 3, 0))
   ),
   IFERROR(VLOOKUP(L2870, List!D:J, 7, 0), VLOOKUP(L2870&amp;"", List!D:J, 7, 0))
  )
 )
)</f>
        <v>Standard Shipment</v>
      </c>
      <c r="C2870" s="66" t="str">
        <f t="shared" si="45"/>
        <v>Standard Shipment</v>
      </c>
      <c r="D2870" s="67" t="str">
        <f ca="1">IF(C2870="Local Scrap","Closed",IFERROR(IF(A2870="kgb","Closed",IF(MID(C2870,5,1)="Q","Closed",LOOKUP(TODAY()-W2870, {0,31,91,181,366}, {"0-30天","31-90天","91-180天","181-365天","365天以上"}))), LOOKUP(TODAY()-Z2870, {0,31,91,181,366}, {"0-30天","31-90天","91-180天","181-365天","365天以上"})))</f>
        <v>Closed</v>
      </c>
      <c r="E2870" s="67" t="str" cm="1">
        <f t="array" ref="E2870">IF(A2870&lt;&gt;"kbb", "", IF(IFERROR(VALUE(V2870), 0)=MAX(INDEX(($A$2:$A$4929="kbb")*($L$2:$L$4929=L2870)*IFERROR(VALUE($V$2:$V$4929), 0), 0)), "最新", "歷史重複"))</f>
        <v/>
      </c>
      <c r="F2870" t="s">
        <v>12599</v>
      </c>
      <c r="G2870" t="s">
        <v>29</v>
      </c>
      <c r="H2870" t="s">
        <v>30</v>
      </c>
      <c r="I2870" t="s">
        <v>12600</v>
      </c>
      <c r="J2870" t="s">
        <v>12601</v>
      </c>
      <c r="K2870" t="s">
        <v>12602</v>
      </c>
      <c r="L2870" t="s">
        <v>12639</v>
      </c>
      <c r="M2870" t="s">
        <v>981</v>
      </c>
      <c r="N2870" t="s">
        <v>556</v>
      </c>
      <c r="O2870" t="s">
        <v>37</v>
      </c>
      <c r="P2870" t="s">
        <v>12639</v>
      </c>
      <c r="Q2870" t="s">
        <v>38</v>
      </c>
      <c r="R2870" t="s">
        <v>53</v>
      </c>
      <c r="S2870" t="s">
        <v>12604</v>
      </c>
      <c r="T2870" t="s">
        <v>12640</v>
      </c>
      <c r="U2870" t="s">
        <v>12606</v>
      </c>
      <c r="V2870" t="s">
        <v>12606</v>
      </c>
      <c r="W2870" t="s">
        <v>37</v>
      </c>
      <c r="X2870" t="s">
        <v>37</v>
      </c>
      <c r="Y2870" t="s">
        <v>37</v>
      </c>
      <c r="Z2870" t="s">
        <v>12641</v>
      </c>
      <c r="AA2870" t="s">
        <v>44</v>
      </c>
      <c r="AB2870" t="s">
        <v>44</v>
      </c>
      <c r="AC2870" t="s">
        <v>45</v>
      </c>
      <c r="AD2870" t="s">
        <v>190</v>
      </c>
      <c r="AE2870" t="s">
        <v>12613</v>
      </c>
      <c r="AF2870" t="s">
        <v>48</v>
      </c>
      <c r="AG2870">
        <v>616662</v>
      </c>
      <c r="AH2870">
        <v>1</v>
      </c>
      <c r="AI2870">
        <v>1</v>
      </c>
    </row>
    <row r="2871" spans="1:35" ht="16.850000000000001" customHeight="1">
      <c r="A2871" s="65" t="str">
        <f>IF(L2871="","",IF(COUNTIF(Wip!K:K,L2871)=0,IF(W2871="","KGB","KBB"),IF(AND(_xlfn.IFNA(VLOOKUP(L2871,Wip!K:M,3,0),"")="Y",Q2871="MTCAPPLYCONF"),"On Hold",IF(W2871="","KGB","KBB"))))</f>
        <v>KGB</v>
      </c>
      <c r="B2871" s="65" t="str">
        <f>IF(A2871="on hold", "on hold",
 IF(A2871="KGB", "Standard Shipment",
  IF(IFERROR(IFERROR(VLOOKUP(L2871, List!D:J, 7, 0), VLOOKUP(L2871&amp;"", List!D:J, 7, 0)), 0)=0,
   IF(IFERROR(IFERROR(VLOOKUP(L2871, 'CND List'!$A:$C, 3, 0), VLOOKUP(L2871&amp;"", 'CND List'!$A:$C, 3, 0)), 0)=0,
    IF(A2871="KBB", "-", ""),
    IFERROR(VLOOKUP(L2871, 'CND List'!$A:$C, 3, 0), VLOOKUP(L2871&amp;"", 'CND List'!$A:$C, 3, 0))
   ),
   IFERROR(VLOOKUP(L2871, List!D:J, 7, 0), VLOOKUP(L2871&amp;"", List!D:J, 7, 0))
  )
 )
)</f>
        <v>Standard Shipment</v>
      </c>
      <c r="C2871" s="66" t="str">
        <f t="shared" si="45"/>
        <v>Standard Shipment</v>
      </c>
      <c r="D2871" s="67" t="str">
        <f ca="1">IF(C2871="Local Scrap","Closed",IFERROR(IF(A2871="kgb","Closed",IF(MID(C2871,5,1)="Q","Closed",LOOKUP(TODAY()-W2871, {0,31,91,181,366}, {"0-30天","31-90天","91-180天","181-365天","365天以上"}))), LOOKUP(TODAY()-Z2871, {0,31,91,181,366}, {"0-30天","31-90天","91-180天","181-365天","365天以上"})))</f>
        <v>Closed</v>
      </c>
      <c r="E2871" s="67" t="str" cm="1">
        <f t="array" ref="E2871">IF(A2871&lt;&gt;"kbb", "", IF(IFERROR(VALUE(V2871), 0)=MAX(INDEX(($A$2:$A$4929="kbb")*($L$2:$L$4929=L2871)*IFERROR(VALUE($V$2:$V$4929), 0), 0)), "最新", "歷史重複"))</f>
        <v/>
      </c>
      <c r="F2871" t="s">
        <v>12599</v>
      </c>
      <c r="G2871" t="s">
        <v>29</v>
      </c>
      <c r="H2871" t="s">
        <v>30</v>
      </c>
      <c r="I2871" t="s">
        <v>12600</v>
      </c>
      <c r="J2871" t="s">
        <v>12601</v>
      </c>
      <c r="K2871" t="s">
        <v>12602</v>
      </c>
      <c r="L2871" t="s">
        <v>12642</v>
      </c>
      <c r="M2871" t="s">
        <v>981</v>
      </c>
      <c r="N2871" t="s">
        <v>556</v>
      </c>
      <c r="O2871" t="s">
        <v>37</v>
      </c>
      <c r="P2871" t="s">
        <v>12642</v>
      </c>
      <c r="Q2871" t="s">
        <v>38</v>
      </c>
      <c r="R2871" t="s">
        <v>53</v>
      </c>
      <c r="S2871" t="s">
        <v>12610</v>
      </c>
      <c r="T2871" t="s">
        <v>12643</v>
      </c>
      <c r="U2871" t="s">
        <v>12606</v>
      </c>
      <c r="V2871" t="s">
        <v>12606</v>
      </c>
      <c r="W2871" t="s">
        <v>37</v>
      </c>
      <c r="X2871" t="s">
        <v>37</v>
      </c>
      <c r="Y2871" t="s">
        <v>37</v>
      </c>
      <c r="Z2871" t="s">
        <v>12644</v>
      </c>
      <c r="AA2871" t="s">
        <v>44</v>
      </c>
      <c r="AB2871" t="s">
        <v>44</v>
      </c>
      <c r="AC2871" t="s">
        <v>45</v>
      </c>
      <c r="AD2871" t="s">
        <v>190</v>
      </c>
      <c r="AE2871" t="s">
        <v>12613</v>
      </c>
      <c r="AF2871" t="s">
        <v>48</v>
      </c>
      <c r="AG2871">
        <v>616662</v>
      </c>
      <c r="AH2871">
        <v>1</v>
      </c>
      <c r="AI2871">
        <v>1</v>
      </c>
    </row>
    <row r="2872" spans="1:35" ht="16.850000000000001" customHeight="1">
      <c r="A2872" s="65" t="str">
        <f>IF(L2872="","",IF(COUNTIF(Wip!K:K,L2872)=0,IF(W2872="","KGB","KBB"),IF(AND(_xlfn.IFNA(VLOOKUP(L2872,Wip!K:M,3,0),"")="Y",Q2872="MTCAPPLYCONF"),"On Hold",IF(W2872="","KGB","KBB"))))</f>
        <v>KGB</v>
      </c>
      <c r="B2872" s="65" t="str">
        <f>IF(A2872="on hold", "on hold",
 IF(A2872="KGB", "Standard Shipment",
  IF(IFERROR(IFERROR(VLOOKUP(L2872, List!D:J, 7, 0), VLOOKUP(L2872&amp;"", List!D:J, 7, 0)), 0)=0,
   IF(IFERROR(IFERROR(VLOOKUP(L2872, 'CND List'!$A:$C, 3, 0), VLOOKUP(L2872&amp;"", 'CND List'!$A:$C, 3, 0)), 0)=0,
    IF(A2872="KBB", "-", ""),
    IFERROR(VLOOKUP(L2872, 'CND List'!$A:$C, 3, 0), VLOOKUP(L2872&amp;"", 'CND List'!$A:$C, 3, 0))
   ),
   IFERROR(VLOOKUP(L2872, List!D:J, 7, 0), VLOOKUP(L2872&amp;"", List!D:J, 7, 0))
  )
 )
)</f>
        <v>Standard Shipment</v>
      </c>
      <c r="C2872" s="66" t="str">
        <f t="shared" si="45"/>
        <v>Standard Shipment</v>
      </c>
      <c r="D2872" s="67" t="str">
        <f ca="1">IF(C2872="Local Scrap","Closed",IFERROR(IF(A2872="kgb","Closed",IF(MID(C2872,5,1)="Q","Closed",LOOKUP(TODAY()-W2872, {0,31,91,181,366}, {"0-30天","31-90天","91-180天","181-365天","365天以上"}))), LOOKUP(TODAY()-Z2872, {0,31,91,181,366}, {"0-30天","31-90天","91-180天","181-365天","365天以上"})))</f>
        <v>Closed</v>
      </c>
      <c r="E2872" s="67" t="str" cm="1">
        <f t="array" ref="E2872">IF(A2872&lt;&gt;"kbb", "", IF(IFERROR(VALUE(V2872), 0)=MAX(INDEX(($A$2:$A$4929="kbb")*($L$2:$L$4929=L2872)*IFERROR(VALUE($V$2:$V$4929), 0), 0)), "最新", "歷史重複"))</f>
        <v/>
      </c>
      <c r="F2872" t="s">
        <v>12599</v>
      </c>
      <c r="G2872" t="s">
        <v>29</v>
      </c>
      <c r="H2872" t="s">
        <v>30</v>
      </c>
      <c r="I2872" t="s">
        <v>12600</v>
      </c>
      <c r="J2872" t="s">
        <v>12601</v>
      </c>
      <c r="K2872" t="s">
        <v>12602</v>
      </c>
      <c r="L2872" t="s">
        <v>12645</v>
      </c>
      <c r="M2872" t="s">
        <v>4046</v>
      </c>
      <c r="N2872" t="s">
        <v>556</v>
      </c>
      <c r="O2872" t="s">
        <v>37</v>
      </c>
      <c r="P2872" t="s">
        <v>12645</v>
      </c>
      <c r="Q2872" t="s">
        <v>38</v>
      </c>
      <c r="R2872" t="s">
        <v>53</v>
      </c>
      <c r="S2872" t="s">
        <v>12633</v>
      </c>
      <c r="T2872" t="s">
        <v>12646</v>
      </c>
      <c r="U2872" t="s">
        <v>12606</v>
      </c>
      <c r="V2872" t="s">
        <v>12606</v>
      </c>
      <c r="W2872" t="s">
        <v>37</v>
      </c>
      <c r="X2872" t="s">
        <v>37</v>
      </c>
      <c r="Y2872" t="s">
        <v>37</v>
      </c>
      <c r="Z2872" t="s">
        <v>12647</v>
      </c>
      <c r="AA2872" t="s">
        <v>44</v>
      </c>
      <c r="AB2872" t="s">
        <v>44</v>
      </c>
      <c r="AC2872" t="s">
        <v>45</v>
      </c>
      <c r="AD2872" t="s">
        <v>190</v>
      </c>
      <c r="AE2872" t="s">
        <v>12608</v>
      </c>
      <c r="AF2872" t="s">
        <v>48</v>
      </c>
      <c r="AG2872">
        <v>616662</v>
      </c>
      <c r="AH2872">
        <v>1</v>
      </c>
      <c r="AI2872">
        <v>1</v>
      </c>
    </row>
    <row r="2873" spans="1:35" ht="16.850000000000001" customHeight="1">
      <c r="A2873" s="65" t="str">
        <f>IF(L2873="","",IF(COUNTIF(Wip!K:K,L2873)=0,IF(W2873="","KGB","KBB"),IF(AND(_xlfn.IFNA(VLOOKUP(L2873,Wip!K:M,3,0),"")="Y",Q2873="MTCAPPLYCONF"),"On Hold",IF(W2873="","KGB","KBB"))))</f>
        <v>KBB</v>
      </c>
      <c r="B2873" s="65">
        <f>IF(A2873="on hold", "on hold",
 IF(A2873="KGB", "Standard Shipment",
  IF(IFERROR(IFERROR(VLOOKUP(L2873, List!D:J, 7, 0), VLOOKUP(L2873&amp;"", List!D:J, 7, 0)), 0)=0,
   IF(IFERROR(IFERROR(VLOOKUP(L2873, 'CND List'!$A:$C, 3, 0), VLOOKUP(L2873&amp;"", 'CND List'!$A:$C, 3, 0)), 0)=0,
    IF(A2873="KBB", "-", ""),
    IFERROR(VLOOKUP(L2873, 'CND List'!$A:$C, 3, 0), VLOOKUP(L2873&amp;"", 'CND List'!$A:$C, 3, 0))
   ),
   IFERROR(VLOOKUP(L2873, List!D:J, 7, 0), VLOOKUP(L2873&amp;"", List!D:J, 7, 0))
  )
 )
)</f>
        <v>45852</v>
      </c>
      <c r="C2873" s="66" t="str">
        <f t="shared" si="45"/>
        <v>2025Q3</v>
      </c>
      <c r="D2873" s="67" t="str">
        <f ca="1">IF(C2873="Local Scrap","Closed",IFERROR(IF(A2873="kgb","Closed",IF(MID(C2873,5,1)="Q","Closed",LOOKUP(TODAY()-W2873, {0,31,91,181,366}, {"0-30天","31-90天","91-180天","181-365天","365天以上"}))), LOOKUP(TODAY()-Z2873, {0,31,91,181,366}, {"0-30天","31-90天","91-180天","181-365天","365天以上"})))</f>
        <v>Closed</v>
      </c>
      <c r="E2873" s="67" t="str" cm="1">
        <f t="array" ref="E2873">IF(A2873&lt;&gt;"kbb", "", IF(IFERROR(VALUE(V2873), 0)=MAX(INDEX(($A$2:$A$4929="kbb")*($L$2:$L$4929=L2873)*IFERROR(VALUE($V$2:$V$4929), 0), 0)), "最新", "歷史重複"))</f>
        <v>最新</v>
      </c>
      <c r="F2873" t="s">
        <v>12648</v>
      </c>
      <c r="G2873" t="s">
        <v>29</v>
      </c>
      <c r="H2873" t="s">
        <v>30</v>
      </c>
      <c r="I2873" t="s">
        <v>12600</v>
      </c>
      <c r="J2873" t="s">
        <v>12649</v>
      </c>
      <c r="K2873" t="s">
        <v>12650</v>
      </c>
      <c r="L2873" t="s">
        <v>12651</v>
      </c>
      <c r="M2873" t="s">
        <v>555</v>
      </c>
      <c r="N2873" t="s">
        <v>556</v>
      </c>
      <c r="O2873" t="s">
        <v>37</v>
      </c>
      <c r="P2873" t="s">
        <v>12651</v>
      </c>
      <c r="Q2873" t="s">
        <v>38</v>
      </c>
      <c r="R2873" t="s">
        <v>743</v>
      </c>
      <c r="S2873" t="s">
        <v>12652</v>
      </c>
      <c r="T2873" t="s">
        <v>37</v>
      </c>
      <c r="U2873" t="s">
        <v>37</v>
      </c>
      <c r="V2873" t="s">
        <v>12653</v>
      </c>
      <c r="W2873" t="s">
        <v>692</v>
      </c>
      <c r="X2873" t="s">
        <v>114</v>
      </c>
      <c r="Y2873" t="s">
        <v>12654</v>
      </c>
      <c r="Z2873" t="s">
        <v>12655</v>
      </c>
      <c r="AA2873" t="s">
        <v>44</v>
      </c>
      <c r="AB2873" t="s">
        <v>44</v>
      </c>
      <c r="AC2873" t="s">
        <v>117</v>
      </c>
      <c r="AD2873" t="s">
        <v>190</v>
      </c>
      <c r="AE2873" t="s">
        <v>37</v>
      </c>
      <c r="AF2873" t="s">
        <v>37</v>
      </c>
      <c r="AG2873" t="s">
        <v>37</v>
      </c>
      <c r="AH2873" t="s">
        <v>37</v>
      </c>
      <c r="AI2873" t="s">
        <v>37</v>
      </c>
    </row>
    <row r="2874" spans="1:35" ht="16.850000000000001" customHeight="1">
      <c r="A2874" s="65" t="str">
        <f>IF(L2874="","",IF(COUNTIF(Wip!K:K,L2874)=0,IF(W2874="","KGB","KBB"),IF(AND(_xlfn.IFNA(VLOOKUP(L2874,Wip!K:M,3,0),"")="Y",Q2874="MTCAPPLYCONF"),"On Hold",IF(W2874="","KGB","KBB"))))</f>
        <v>KBB</v>
      </c>
      <c r="B2874" s="65">
        <f>IF(A2874="on hold", "on hold",
 IF(A2874="KGB", "Standard Shipment",
  IF(IFERROR(IFERROR(VLOOKUP(L2874, List!D:J, 7, 0), VLOOKUP(L2874&amp;"", List!D:J, 7, 0)), 0)=0,
   IF(IFERROR(IFERROR(VLOOKUP(L2874, 'CND List'!$A:$C, 3, 0), VLOOKUP(L2874&amp;"", 'CND List'!$A:$C, 3, 0)), 0)=0,
    IF(A2874="KBB", "-", ""),
    IFERROR(VLOOKUP(L2874, 'CND List'!$A:$C, 3, 0), VLOOKUP(L2874&amp;"", 'CND List'!$A:$C, 3, 0))
   ),
   IFERROR(VLOOKUP(L2874, List!D:J, 7, 0), VLOOKUP(L2874&amp;"", List!D:J, 7, 0))
  )
 )
)</f>
        <v>45852</v>
      </c>
      <c r="C2874" s="66" t="str">
        <f t="shared" si="45"/>
        <v>2025Q3</v>
      </c>
      <c r="D2874" s="67" t="str">
        <f ca="1">IF(C2874="Local Scrap","Closed",IFERROR(IF(A2874="kgb","Closed",IF(MID(C2874,5,1)="Q","Closed",LOOKUP(TODAY()-W2874, {0,31,91,181,366}, {"0-30天","31-90天","91-180天","181-365天","365天以上"}))), LOOKUP(TODAY()-Z2874, {0,31,91,181,366}, {"0-30天","31-90天","91-180天","181-365天","365天以上"})))</f>
        <v>Closed</v>
      </c>
      <c r="E2874" s="67" t="str" cm="1">
        <f t="array" ref="E2874">IF(A2874&lt;&gt;"kbb", "", IF(IFERROR(VALUE(V2874), 0)=MAX(INDEX(($A$2:$A$4929="kbb")*($L$2:$L$4929=L2874)*IFERROR(VALUE($V$2:$V$4929), 0), 0)), "最新", "歷史重複"))</f>
        <v>最新</v>
      </c>
      <c r="F2874" t="s">
        <v>12648</v>
      </c>
      <c r="G2874" t="s">
        <v>29</v>
      </c>
      <c r="H2874" t="s">
        <v>30</v>
      </c>
      <c r="I2874" t="s">
        <v>12600</v>
      </c>
      <c r="J2874" t="s">
        <v>12649</v>
      </c>
      <c r="K2874" t="s">
        <v>12650</v>
      </c>
      <c r="L2874" t="s">
        <v>12656</v>
      </c>
      <c r="M2874" t="s">
        <v>4046</v>
      </c>
      <c r="N2874" t="s">
        <v>556</v>
      </c>
      <c r="O2874" t="s">
        <v>37</v>
      </c>
      <c r="P2874" t="s">
        <v>12656</v>
      </c>
      <c r="Q2874" t="s">
        <v>38</v>
      </c>
      <c r="R2874" t="s">
        <v>743</v>
      </c>
      <c r="S2874" t="s">
        <v>12657</v>
      </c>
      <c r="T2874" t="s">
        <v>37</v>
      </c>
      <c r="U2874" t="s">
        <v>37</v>
      </c>
      <c r="V2874" t="s">
        <v>12658</v>
      </c>
      <c r="W2874" t="s">
        <v>1157</v>
      </c>
      <c r="X2874" t="s">
        <v>114</v>
      </c>
      <c r="Y2874" t="s">
        <v>1158</v>
      </c>
      <c r="Z2874" t="s">
        <v>12659</v>
      </c>
      <c r="AA2874" t="s">
        <v>44</v>
      </c>
      <c r="AB2874" t="s">
        <v>44</v>
      </c>
      <c r="AC2874" t="s">
        <v>117</v>
      </c>
      <c r="AD2874" t="s">
        <v>190</v>
      </c>
      <c r="AE2874" t="s">
        <v>37</v>
      </c>
      <c r="AF2874" t="s">
        <v>37</v>
      </c>
      <c r="AG2874" t="s">
        <v>37</v>
      </c>
      <c r="AH2874" t="s">
        <v>37</v>
      </c>
      <c r="AI2874" t="s">
        <v>37</v>
      </c>
    </row>
    <row r="2875" spans="1:35" ht="16.850000000000001" customHeight="1">
      <c r="A2875" s="65" t="str">
        <f>IF(L2875="","",IF(COUNTIF(Wip!K:K,L2875)=0,IF(W2875="","KGB","KBB"),IF(AND(_xlfn.IFNA(VLOOKUP(L2875,Wip!K:M,3,0),"")="Y",Q2875="MTCAPPLYCONF"),"On Hold",IF(W2875="","KGB","KBB"))))</f>
        <v>KGB</v>
      </c>
      <c r="B2875" s="65" t="str">
        <f>IF(A2875="on hold", "on hold",
 IF(A2875="KGB", "Standard Shipment",
  IF(IFERROR(IFERROR(VLOOKUP(L2875, List!D:J, 7, 0), VLOOKUP(L2875&amp;"", List!D:J, 7, 0)), 0)=0,
   IF(IFERROR(IFERROR(VLOOKUP(L2875, 'CND List'!$A:$C, 3, 0), VLOOKUP(L2875&amp;"", 'CND List'!$A:$C, 3, 0)), 0)=0,
    IF(A2875="KBB", "-", ""),
    IFERROR(VLOOKUP(L2875, 'CND List'!$A:$C, 3, 0), VLOOKUP(L2875&amp;"", 'CND List'!$A:$C, 3, 0))
   ),
   IFERROR(VLOOKUP(L2875, List!D:J, 7, 0), VLOOKUP(L2875&amp;"", List!D:J, 7, 0))
  )
 )
)</f>
        <v>Standard Shipment</v>
      </c>
      <c r="C2875" s="66" t="str">
        <f t="shared" ref="C2875:C2938" si="46">IF(A2875="on hold", "on hold", IF(B2875="on hold", "wait for return customer", IF(B2875="CND Sceond Pass", "Standard Shipment", IF(AND(A2875="kgb", OR(B2875="-", B2875="", B2875="#N/A")), "Standard Shipment", IF(AND(A2875="kbb", OR(B2875="-", B2875="", B2875="#N/A")), "wait for return customer", IF(OR(B2875="Local Scrap", B2875="SBF to be notified", B2875="VRAM is pending RTV", B2875="BU未結案"), B2875, IF(OR(B2875="scrap結案", B2875="良品結案", LEFT(B2875,2)="sc", LEFT(B2875,2)="良品"), "CND結案", IF(ISNUMBER(B2875), YEAR(B2875) &amp; "Q" &amp; INT((MONTH(B2875)+2)/3), IF(ISERROR(DATEVALUE(TEXT(B2875,"yyyy/mm/dd"))), IF(ISNA(B2875), "#N/A", B2875), YEAR(DATEVALUE(TEXT(B2875,"yyyy/mm/dd"))) &amp; "Q" &amp; INT((MONTH(DATEVALUE(TEXT(B2875,"yyyy/mm/dd")))+2)/3))))))))))</f>
        <v>Standard Shipment</v>
      </c>
      <c r="D2875" s="67" t="str">
        <f ca="1">IF(C2875="Local Scrap","Closed",IFERROR(IF(A2875="kgb","Closed",IF(MID(C2875,5,1)="Q","Closed",LOOKUP(TODAY()-W2875, {0,31,91,181,366}, {"0-30天","31-90天","91-180天","181-365天","365天以上"}))), LOOKUP(TODAY()-Z2875, {0,31,91,181,366}, {"0-30天","31-90天","91-180天","181-365天","365天以上"})))</f>
        <v>Closed</v>
      </c>
      <c r="E2875" s="67" t="str" cm="1">
        <f t="array" ref="E2875">IF(A2875&lt;&gt;"kbb", "", IF(IFERROR(VALUE(V2875), 0)=MAX(INDEX(($A$2:$A$4929="kbb")*($L$2:$L$4929=L2875)*IFERROR(VALUE($V$2:$V$4929), 0), 0)), "最新", "歷史重複"))</f>
        <v/>
      </c>
      <c r="F2875" t="s">
        <v>12648</v>
      </c>
      <c r="G2875" t="s">
        <v>29</v>
      </c>
      <c r="H2875" t="s">
        <v>30</v>
      </c>
      <c r="I2875" t="s">
        <v>12600</v>
      </c>
      <c r="J2875" t="s">
        <v>12649</v>
      </c>
      <c r="K2875" t="s">
        <v>12650</v>
      </c>
      <c r="L2875" t="s">
        <v>12660</v>
      </c>
      <c r="M2875" t="s">
        <v>981</v>
      </c>
      <c r="N2875" t="s">
        <v>556</v>
      </c>
      <c r="O2875" t="s">
        <v>37</v>
      </c>
      <c r="P2875" t="s">
        <v>12661</v>
      </c>
      <c r="Q2875" t="s">
        <v>38</v>
      </c>
      <c r="R2875" t="s">
        <v>743</v>
      </c>
      <c r="S2875" t="s">
        <v>12662</v>
      </c>
      <c r="T2875" t="s">
        <v>12663</v>
      </c>
      <c r="U2875" t="s">
        <v>12664</v>
      </c>
      <c r="V2875" t="s">
        <v>12664</v>
      </c>
      <c r="W2875" t="s">
        <v>37</v>
      </c>
      <c r="X2875" t="s">
        <v>37</v>
      </c>
      <c r="Y2875" t="s">
        <v>37</v>
      </c>
      <c r="Z2875" t="s">
        <v>12665</v>
      </c>
      <c r="AA2875" t="s">
        <v>44</v>
      </c>
      <c r="AB2875" t="s">
        <v>44</v>
      </c>
      <c r="AC2875" t="s">
        <v>45</v>
      </c>
      <c r="AD2875" t="s">
        <v>190</v>
      </c>
      <c r="AE2875" t="s">
        <v>12666</v>
      </c>
      <c r="AF2875" t="s">
        <v>48</v>
      </c>
      <c r="AG2875">
        <v>620814</v>
      </c>
      <c r="AH2875">
        <v>5</v>
      </c>
      <c r="AI2875">
        <v>5</v>
      </c>
    </row>
    <row r="2876" spans="1:35" ht="16.850000000000001" customHeight="1">
      <c r="A2876" s="65" t="str">
        <f>IF(L2876="","",IF(COUNTIF(Wip!K:K,L2876)=0,IF(W2876="","KGB","KBB"),IF(AND(_xlfn.IFNA(VLOOKUP(L2876,Wip!K:M,3,0),"")="Y",Q2876="MTCAPPLYCONF"),"On Hold",IF(W2876="","KGB","KBB"))))</f>
        <v>KGB</v>
      </c>
      <c r="B2876" s="65" t="str">
        <f>IF(A2876="on hold", "on hold",
 IF(A2876="KGB", "Standard Shipment",
  IF(IFERROR(IFERROR(VLOOKUP(L2876, List!D:J, 7, 0), VLOOKUP(L2876&amp;"", List!D:J, 7, 0)), 0)=0,
   IF(IFERROR(IFERROR(VLOOKUP(L2876, 'CND List'!$A:$C, 3, 0), VLOOKUP(L2876&amp;"", 'CND List'!$A:$C, 3, 0)), 0)=0,
    IF(A2876="KBB", "-", ""),
    IFERROR(VLOOKUP(L2876, 'CND List'!$A:$C, 3, 0), VLOOKUP(L2876&amp;"", 'CND List'!$A:$C, 3, 0))
   ),
   IFERROR(VLOOKUP(L2876, List!D:J, 7, 0), VLOOKUP(L2876&amp;"", List!D:J, 7, 0))
  )
 )
)</f>
        <v>Standard Shipment</v>
      </c>
      <c r="C2876" s="66" t="str">
        <f t="shared" si="46"/>
        <v>Standard Shipment</v>
      </c>
      <c r="D2876" s="67" t="str">
        <f ca="1">IF(C2876="Local Scrap","Closed",IFERROR(IF(A2876="kgb","Closed",IF(MID(C2876,5,1)="Q","Closed",LOOKUP(TODAY()-W2876, {0,31,91,181,366}, {"0-30天","31-90天","91-180天","181-365天","365天以上"}))), LOOKUP(TODAY()-Z2876, {0,31,91,181,366}, {"0-30天","31-90天","91-180天","181-365天","365天以上"})))</f>
        <v>Closed</v>
      </c>
      <c r="E2876" s="67" t="str" cm="1">
        <f t="array" ref="E2876">IF(A2876&lt;&gt;"kbb", "", IF(IFERROR(VALUE(V2876), 0)=MAX(INDEX(($A$2:$A$4929="kbb")*($L$2:$L$4929=L2876)*IFERROR(VALUE($V$2:$V$4929), 0), 0)), "最新", "歷史重複"))</f>
        <v/>
      </c>
      <c r="F2876" t="s">
        <v>12648</v>
      </c>
      <c r="G2876" t="s">
        <v>29</v>
      </c>
      <c r="H2876" t="s">
        <v>30</v>
      </c>
      <c r="I2876" t="s">
        <v>12600</v>
      </c>
      <c r="J2876" t="s">
        <v>12649</v>
      </c>
      <c r="K2876" t="s">
        <v>12650</v>
      </c>
      <c r="L2876" t="s">
        <v>12047</v>
      </c>
      <c r="M2876" t="s">
        <v>981</v>
      </c>
      <c r="N2876" t="s">
        <v>556</v>
      </c>
      <c r="O2876" t="s">
        <v>37</v>
      </c>
      <c r="P2876" t="s">
        <v>12667</v>
      </c>
      <c r="Q2876" t="s">
        <v>38</v>
      </c>
      <c r="R2876" t="s">
        <v>1070</v>
      </c>
      <c r="S2876" t="s">
        <v>12668</v>
      </c>
      <c r="T2876" t="s">
        <v>12669</v>
      </c>
      <c r="U2876" t="s">
        <v>12670</v>
      </c>
      <c r="V2876" t="s">
        <v>12670</v>
      </c>
      <c r="W2876" t="s">
        <v>37</v>
      </c>
      <c r="X2876" t="s">
        <v>37</v>
      </c>
      <c r="Y2876" t="s">
        <v>37</v>
      </c>
      <c r="Z2876" t="s">
        <v>12671</v>
      </c>
      <c r="AA2876" t="s">
        <v>44</v>
      </c>
      <c r="AB2876" t="s">
        <v>44</v>
      </c>
      <c r="AC2876" t="s">
        <v>45</v>
      </c>
      <c r="AD2876" t="s">
        <v>190</v>
      </c>
      <c r="AE2876" t="s">
        <v>12672</v>
      </c>
      <c r="AF2876" t="s">
        <v>48</v>
      </c>
      <c r="AG2876">
        <v>620728</v>
      </c>
      <c r="AH2876">
        <v>1</v>
      </c>
      <c r="AI2876">
        <v>1</v>
      </c>
    </row>
    <row r="2877" spans="1:35" ht="16.850000000000001" customHeight="1">
      <c r="A2877" s="65" t="str">
        <f>IF(L2877="","",IF(COUNTIF(Wip!K:K,L2877)=0,IF(W2877="","KGB","KBB"),IF(AND(_xlfn.IFNA(VLOOKUP(L2877,Wip!K:M,3,0),"")="Y",Q2877="MTCAPPLYCONF"),"On Hold",IF(W2877="","KGB","KBB"))))</f>
        <v>KGB</v>
      </c>
      <c r="B2877" s="65" t="str">
        <f>IF(A2877="on hold", "on hold",
 IF(A2877="KGB", "Standard Shipment",
  IF(IFERROR(IFERROR(VLOOKUP(L2877, List!D:J, 7, 0), VLOOKUP(L2877&amp;"", List!D:J, 7, 0)), 0)=0,
   IF(IFERROR(IFERROR(VLOOKUP(L2877, 'CND List'!$A:$C, 3, 0), VLOOKUP(L2877&amp;"", 'CND List'!$A:$C, 3, 0)), 0)=0,
    IF(A2877="KBB", "-", ""),
    IFERROR(VLOOKUP(L2877, 'CND List'!$A:$C, 3, 0), VLOOKUP(L2877&amp;"", 'CND List'!$A:$C, 3, 0))
   ),
   IFERROR(VLOOKUP(L2877, List!D:J, 7, 0), VLOOKUP(L2877&amp;"", List!D:J, 7, 0))
  )
 )
)</f>
        <v>Standard Shipment</v>
      </c>
      <c r="C2877" s="66" t="str">
        <f t="shared" si="46"/>
        <v>Standard Shipment</v>
      </c>
      <c r="D2877" s="67" t="str">
        <f ca="1">IF(C2877="Local Scrap","Closed",IFERROR(IF(A2877="kgb","Closed",IF(MID(C2877,5,1)="Q","Closed",LOOKUP(TODAY()-W2877, {0,31,91,181,366}, {"0-30天","31-90天","91-180天","181-365天","365天以上"}))), LOOKUP(TODAY()-Z2877, {0,31,91,181,366}, {"0-30天","31-90天","91-180天","181-365天","365天以上"})))</f>
        <v>Closed</v>
      </c>
      <c r="E2877" s="67" t="str" cm="1">
        <f t="array" ref="E2877">IF(A2877&lt;&gt;"kbb", "", IF(IFERROR(VALUE(V2877), 0)=MAX(INDEX(($A$2:$A$4929="kbb")*($L$2:$L$4929=L2877)*IFERROR(VALUE($V$2:$V$4929), 0), 0)), "最新", "歷史重複"))</f>
        <v/>
      </c>
      <c r="F2877" t="s">
        <v>12648</v>
      </c>
      <c r="G2877" t="s">
        <v>29</v>
      </c>
      <c r="H2877" t="s">
        <v>30</v>
      </c>
      <c r="I2877" t="s">
        <v>12600</v>
      </c>
      <c r="J2877" t="s">
        <v>12649</v>
      </c>
      <c r="K2877" t="s">
        <v>12650</v>
      </c>
      <c r="L2877" t="s">
        <v>12673</v>
      </c>
      <c r="M2877" t="s">
        <v>981</v>
      </c>
      <c r="N2877" t="s">
        <v>556</v>
      </c>
      <c r="O2877" t="s">
        <v>37</v>
      </c>
      <c r="P2877" t="s">
        <v>12674</v>
      </c>
      <c r="Q2877" t="s">
        <v>38</v>
      </c>
      <c r="R2877" t="s">
        <v>1070</v>
      </c>
      <c r="S2877" t="s">
        <v>12668</v>
      </c>
      <c r="T2877" t="s">
        <v>12675</v>
      </c>
      <c r="U2877" t="s">
        <v>12676</v>
      </c>
      <c r="V2877" t="s">
        <v>12676</v>
      </c>
      <c r="W2877" t="s">
        <v>37</v>
      </c>
      <c r="X2877" t="s">
        <v>37</v>
      </c>
      <c r="Y2877" t="s">
        <v>37</v>
      </c>
      <c r="Z2877" t="s">
        <v>12677</v>
      </c>
      <c r="AA2877" t="s">
        <v>44</v>
      </c>
      <c r="AB2877" t="s">
        <v>44</v>
      </c>
      <c r="AC2877" t="s">
        <v>45</v>
      </c>
      <c r="AD2877" t="s">
        <v>190</v>
      </c>
      <c r="AE2877" t="s">
        <v>12666</v>
      </c>
      <c r="AF2877" t="s">
        <v>48</v>
      </c>
      <c r="AG2877">
        <v>620814</v>
      </c>
      <c r="AH2877">
        <v>5</v>
      </c>
      <c r="AI2877">
        <v>5</v>
      </c>
    </row>
    <row r="2878" spans="1:35" ht="16.850000000000001" customHeight="1">
      <c r="A2878" s="65" t="str">
        <f>IF(L2878="","",IF(COUNTIF(Wip!K:K,L2878)=0,IF(W2878="","KGB","KBB"),IF(AND(_xlfn.IFNA(VLOOKUP(L2878,Wip!K:M,3,0),"")="Y",Q2878="MTCAPPLYCONF"),"On Hold",IF(W2878="","KGB","KBB"))))</f>
        <v>KGB</v>
      </c>
      <c r="B2878" s="65" t="str">
        <f>IF(A2878="on hold", "on hold",
 IF(A2878="KGB", "Standard Shipment",
  IF(IFERROR(IFERROR(VLOOKUP(L2878, List!D:J, 7, 0), VLOOKUP(L2878&amp;"", List!D:J, 7, 0)), 0)=0,
   IF(IFERROR(IFERROR(VLOOKUP(L2878, 'CND List'!$A:$C, 3, 0), VLOOKUP(L2878&amp;"", 'CND List'!$A:$C, 3, 0)), 0)=0,
    IF(A2878="KBB", "-", ""),
    IFERROR(VLOOKUP(L2878, 'CND List'!$A:$C, 3, 0), VLOOKUP(L2878&amp;"", 'CND List'!$A:$C, 3, 0))
   ),
   IFERROR(VLOOKUP(L2878, List!D:J, 7, 0), VLOOKUP(L2878&amp;"", List!D:J, 7, 0))
  )
 )
)</f>
        <v>Standard Shipment</v>
      </c>
      <c r="C2878" s="66" t="str">
        <f t="shared" si="46"/>
        <v>Standard Shipment</v>
      </c>
      <c r="D2878" s="67" t="str">
        <f ca="1">IF(C2878="Local Scrap","Closed",IFERROR(IF(A2878="kgb","Closed",IF(MID(C2878,5,1)="Q","Closed",LOOKUP(TODAY()-W2878, {0,31,91,181,366}, {"0-30天","31-90天","91-180天","181-365天","365天以上"}))), LOOKUP(TODAY()-Z2878, {0,31,91,181,366}, {"0-30天","31-90天","91-180天","181-365天","365天以上"})))</f>
        <v>Closed</v>
      </c>
      <c r="E2878" s="67" t="str" cm="1">
        <f t="array" ref="E2878">IF(A2878&lt;&gt;"kbb", "", IF(IFERROR(VALUE(V2878), 0)=MAX(INDEX(($A$2:$A$4929="kbb")*($L$2:$L$4929=L2878)*IFERROR(VALUE($V$2:$V$4929), 0), 0)), "最新", "歷史重複"))</f>
        <v/>
      </c>
      <c r="F2878" t="s">
        <v>12648</v>
      </c>
      <c r="G2878" t="s">
        <v>29</v>
      </c>
      <c r="H2878" t="s">
        <v>30</v>
      </c>
      <c r="I2878" t="s">
        <v>12600</v>
      </c>
      <c r="J2878" t="s">
        <v>12649</v>
      </c>
      <c r="K2878" t="s">
        <v>12650</v>
      </c>
      <c r="L2878" t="s">
        <v>12678</v>
      </c>
      <c r="M2878" t="s">
        <v>4046</v>
      </c>
      <c r="N2878" t="s">
        <v>556</v>
      </c>
      <c r="O2878" t="s">
        <v>37</v>
      </c>
      <c r="P2878" t="s">
        <v>12679</v>
      </c>
      <c r="Q2878" t="s">
        <v>38</v>
      </c>
      <c r="R2878" t="s">
        <v>743</v>
      </c>
      <c r="S2878" t="s">
        <v>12680</v>
      </c>
      <c r="T2878" t="s">
        <v>12681</v>
      </c>
      <c r="U2878" t="s">
        <v>12670</v>
      </c>
      <c r="V2878" t="s">
        <v>12670</v>
      </c>
      <c r="W2878" t="s">
        <v>37</v>
      </c>
      <c r="X2878" t="s">
        <v>37</v>
      </c>
      <c r="Y2878" t="s">
        <v>37</v>
      </c>
      <c r="Z2878" t="s">
        <v>12682</v>
      </c>
      <c r="AA2878" t="s">
        <v>44</v>
      </c>
      <c r="AB2878" t="s">
        <v>44</v>
      </c>
      <c r="AC2878" t="s">
        <v>45</v>
      </c>
      <c r="AD2878" t="s">
        <v>190</v>
      </c>
      <c r="AE2878" t="s">
        <v>12672</v>
      </c>
      <c r="AF2878" t="s">
        <v>48</v>
      </c>
      <c r="AG2878">
        <v>620728</v>
      </c>
      <c r="AH2878">
        <v>1</v>
      </c>
      <c r="AI2878">
        <v>1</v>
      </c>
    </row>
    <row r="2879" spans="1:35" ht="16.850000000000001" customHeight="1">
      <c r="A2879" s="65" t="str">
        <f>IF(L2879="","",IF(COUNTIF(Wip!K:K,L2879)=0,IF(W2879="","KGB","KBB"),IF(AND(_xlfn.IFNA(VLOOKUP(L2879,Wip!K:M,3,0),"")="Y",Q2879="MTCAPPLYCONF"),"On Hold",IF(W2879="","KGB","KBB"))))</f>
        <v>KGB</v>
      </c>
      <c r="B2879" s="65" t="str">
        <f>IF(A2879="on hold", "on hold",
 IF(A2879="KGB", "Standard Shipment",
  IF(IFERROR(IFERROR(VLOOKUP(L2879, List!D:J, 7, 0), VLOOKUP(L2879&amp;"", List!D:J, 7, 0)), 0)=0,
   IF(IFERROR(IFERROR(VLOOKUP(L2879, 'CND List'!$A:$C, 3, 0), VLOOKUP(L2879&amp;"", 'CND List'!$A:$C, 3, 0)), 0)=0,
    IF(A2879="KBB", "-", ""),
    IFERROR(VLOOKUP(L2879, 'CND List'!$A:$C, 3, 0), VLOOKUP(L2879&amp;"", 'CND List'!$A:$C, 3, 0))
   ),
   IFERROR(VLOOKUP(L2879, List!D:J, 7, 0), VLOOKUP(L2879&amp;"", List!D:J, 7, 0))
  )
 )
)</f>
        <v>Standard Shipment</v>
      </c>
      <c r="C2879" s="66" t="str">
        <f t="shared" si="46"/>
        <v>Standard Shipment</v>
      </c>
      <c r="D2879" s="67" t="str">
        <f ca="1">IF(C2879="Local Scrap","Closed",IFERROR(IF(A2879="kgb","Closed",IF(MID(C2879,5,1)="Q","Closed",LOOKUP(TODAY()-W2879, {0,31,91,181,366}, {"0-30天","31-90天","91-180天","181-365天","365天以上"}))), LOOKUP(TODAY()-Z2879, {0,31,91,181,366}, {"0-30天","31-90天","91-180天","181-365天","365天以上"})))</f>
        <v>Closed</v>
      </c>
      <c r="E2879" s="67" t="str" cm="1">
        <f t="array" ref="E2879">IF(A2879&lt;&gt;"kbb", "", IF(IFERROR(VALUE(V2879), 0)=MAX(INDEX(($A$2:$A$4929="kbb")*($L$2:$L$4929=L2879)*IFERROR(VALUE($V$2:$V$4929), 0), 0)), "最新", "歷史重複"))</f>
        <v/>
      </c>
      <c r="F2879" t="s">
        <v>12648</v>
      </c>
      <c r="G2879" t="s">
        <v>29</v>
      </c>
      <c r="H2879" t="s">
        <v>30</v>
      </c>
      <c r="I2879" t="s">
        <v>12600</v>
      </c>
      <c r="J2879" t="s">
        <v>12649</v>
      </c>
      <c r="K2879" t="s">
        <v>12650</v>
      </c>
      <c r="L2879" t="s">
        <v>12683</v>
      </c>
      <c r="M2879" t="s">
        <v>4046</v>
      </c>
      <c r="N2879" t="s">
        <v>556</v>
      </c>
      <c r="O2879" t="s">
        <v>37</v>
      </c>
      <c r="P2879" t="s">
        <v>12684</v>
      </c>
      <c r="Q2879" t="s">
        <v>38</v>
      </c>
      <c r="R2879" t="s">
        <v>1070</v>
      </c>
      <c r="S2879" t="s">
        <v>12680</v>
      </c>
      <c r="T2879" t="s">
        <v>12685</v>
      </c>
      <c r="U2879" t="s">
        <v>12670</v>
      </c>
      <c r="V2879" t="s">
        <v>12670</v>
      </c>
      <c r="W2879" t="s">
        <v>37</v>
      </c>
      <c r="X2879" t="s">
        <v>37</v>
      </c>
      <c r="Y2879" t="s">
        <v>37</v>
      </c>
      <c r="Z2879" t="s">
        <v>12686</v>
      </c>
      <c r="AA2879" t="s">
        <v>44</v>
      </c>
      <c r="AB2879" t="s">
        <v>44</v>
      </c>
      <c r="AC2879" t="s">
        <v>45</v>
      </c>
      <c r="AD2879" t="s">
        <v>190</v>
      </c>
      <c r="AE2879" t="s">
        <v>12672</v>
      </c>
      <c r="AF2879" t="s">
        <v>48</v>
      </c>
      <c r="AG2879">
        <v>620728</v>
      </c>
      <c r="AH2879">
        <v>1</v>
      </c>
      <c r="AI2879">
        <v>1</v>
      </c>
    </row>
    <row r="2880" spans="1:35" ht="16.850000000000001" customHeight="1">
      <c r="A2880" s="65" t="str">
        <f>IF(L2880="","",IF(COUNTIF(Wip!K:K,L2880)=0,IF(W2880="","KGB","KBB"),IF(AND(_xlfn.IFNA(VLOOKUP(L2880,Wip!K:M,3,0),"")="Y",Q2880="MTCAPPLYCONF"),"On Hold",IF(W2880="","KGB","KBB"))))</f>
        <v>KGB</v>
      </c>
      <c r="B2880" s="65" t="str">
        <f>IF(A2880="on hold", "on hold",
 IF(A2880="KGB", "Standard Shipment",
  IF(IFERROR(IFERROR(VLOOKUP(L2880, List!D:J, 7, 0), VLOOKUP(L2880&amp;"", List!D:J, 7, 0)), 0)=0,
   IF(IFERROR(IFERROR(VLOOKUP(L2880, 'CND List'!$A:$C, 3, 0), VLOOKUP(L2880&amp;"", 'CND List'!$A:$C, 3, 0)), 0)=0,
    IF(A2880="KBB", "-", ""),
    IFERROR(VLOOKUP(L2880, 'CND List'!$A:$C, 3, 0), VLOOKUP(L2880&amp;"", 'CND List'!$A:$C, 3, 0))
   ),
   IFERROR(VLOOKUP(L2880, List!D:J, 7, 0), VLOOKUP(L2880&amp;"", List!D:J, 7, 0))
  )
 )
)</f>
        <v>Standard Shipment</v>
      </c>
      <c r="C2880" s="66" t="str">
        <f t="shared" si="46"/>
        <v>Standard Shipment</v>
      </c>
      <c r="D2880" s="67" t="str">
        <f ca="1">IF(C2880="Local Scrap","Closed",IFERROR(IF(A2880="kgb","Closed",IF(MID(C2880,5,1)="Q","Closed",LOOKUP(TODAY()-W2880, {0,31,91,181,366}, {"0-30天","31-90天","91-180天","181-365天","365天以上"}))), LOOKUP(TODAY()-Z2880, {0,31,91,181,366}, {"0-30天","31-90天","91-180天","181-365天","365天以上"})))</f>
        <v>Closed</v>
      </c>
      <c r="E2880" s="67" t="str" cm="1">
        <f t="array" ref="E2880">IF(A2880&lt;&gt;"kbb", "", IF(IFERROR(VALUE(V2880), 0)=MAX(INDEX(($A$2:$A$4929="kbb")*($L$2:$L$4929=L2880)*IFERROR(VALUE($V$2:$V$4929), 0), 0)), "最新", "歷史重複"))</f>
        <v/>
      </c>
      <c r="F2880" t="s">
        <v>12648</v>
      </c>
      <c r="G2880" t="s">
        <v>29</v>
      </c>
      <c r="H2880" t="s">
        <v>30</v>
      </c>
      <c r="I2880" t="s">
        <v>12600</v>
      </c>
      <c r="J2880" t="s">
        <v>12649</v>
      </c>
      <c r="K2880" t="s">
        <v>12650</v>
      </c>
      <c r="L2880" t="s">
        <v>12687</v>
      </c>
      <c r="M2880" t="s">
        <v>981</v>
      </c>
      <c r="N2880" t="s">
        <v>556</v>
      </c>
      <c r="O2880" t="s">
        <v>37</v>
      </c>
      <c r="P2880" t="s">
        <v>12688</v>
      </c>
      <c r="Q2880" t="s">
        <v>38</v>
      </c>
      <c r="R2880" t="s">
        <v>1070</v>
      </c>
      <c r="S2880" t="s">
        <v>12668</v>
      </c>
      <c r="T2880" t="s">
        <v>12689</v>
      </c>
      <c r="U2880" t="s">
        <v>12670</v>
      </c>
      <c r="V2880" t="s">
        <v>12670</v>
      </c>
      <c r="W2880" t="s">
        <v>37</v>
      </c>
      <c r="X2880" t="s">
        <v>37</v>
      </c>
      <c r="Y2880" t="s">
        <v>37</v>
      </c>
      <c r="Z2880" t="s">
        <v>12690</v>
      </c>
      <c r="AA2880" t="s">
        <v>44</v>
      </c>
      <c r="AB2880" t="s">
        <v>44</v>
      </c>
      <c r="AC2880" t="s">
        <v>45</v>
      </c>
      <c r="AD2880" t="s">
        <v>190</v>
      </c>
      <c r="AE2880" t="s">
        <v>12672</v>
      </c>
      <c r="AF2880" t="s">
        <v>48</v>
      </c>
      <c r="AG2880">
        <v>620728</v>
      </c>
      <c r="AH2880">
        <v>1</v>
      </c>
      <c r="AI2880">
        <v>1</v>
      </c>
    </row>
    <row r="2881" spans="1:35" ht="16.850000000000001" customHeight="1">
      <c r="A2881" s="65" t="str">
        <f>IF(L2881="","",IF(COUNTIF(Wip!K:K,L2881)=0,IF(W2881="","KGB","KBB"),IF(AND(_xlfn.IFNA(VLOOKUP(L2881,Wip!K:M,3,0),"")="Y",Q2881="MTCAPPLYCONF"),"On Hold",IF(W2881="","KGB","KBB"))))</f>
        <v>KGB</v>
      </c>
      <c r="B2881" s="65" t="str">
        <f>IF(A2881="on hold", "on hold",
 IF(A2881="KGB", "Standard Shipment",
  IF(IFERROR(IFERROR(VLOOKUP(L2881, List!D:J, 7, 0), VLOOKUP(L2881&amp;"", List!D:J, 7, 0)), 0)=0,
   IF(IFERROR(IFERROR(VLOOKUP(L2881, 'CND List'!$A:$C, 3, 0), VLOOKUP(L2881&amp;"", 'CND List'!$A:$C, 3, 0)), 0)=0,
    IF(A2881="KBB", "-", ""),
    IFERROR(VLOOKUP(L2881, 'CND List'!$A:$C, 3, 0), VLOOKUP(L2881&amp;"", 'CND List'!$A:$C, 3, 0))
   ),
   IFERROR(VLOOKUP(L2881, List!D:J, 7, 0), VLOOKUP(L2881&amp;"", List!D:J, 7, 0))
  )
 )
)</f>
        <v>Standard Shipment</v>
      </c>
      <c r="C2881" s="66" t="str">
        <f t="shared" si="46"/>
        <v>Standard Shipment</v>
      </c>
      <c r="D2881" s="67" t="str">
        <f ca="1">IF(C2881="Local Scrap","Closed",IFERROR(IF(A2881="kgb","Closed",IF(MID(C2881,5,1)="Q","Closed",LOOKUP(TODAY()-W2881, {0,31,91,181,366}, {"0-30天","31-90天","91-180天","181-365天","365天以上"}))), LOOKUP(TODAY()-Z2881, {0,31,91,181,366}, {"0-30天","31-90天","91-180天","181-365天","365天以上"})))</f>
        <v>Closed</v>
      </c>
      <c r="E2881" s="67" t="str" cm="1">
        <f t="array" ref="E2881">IF(A2881&lt;&gt;"kbb", "", IF(IFERROR(VALUE(V2881), 0)=MAX(INDEX(($A$2:$A$4929="kbb")*($L$2:$L$4929=L2881)*IFERROR(VALUE($V$2:$V$4929), 0), 0)), "最新", "歷史重複"))</f>
        <v/>
      </c>
      <c r="F2881" t="s">
        <v>12648</v>
      </c>
      <c r="G2881" t="s">
        <v>29</v>
      </c>
      <c r="H2881" t="s">
        <v>30</v>
      </c>
      <c r="I2881" t="s">
        <v>12600</v>
      </c>
      <c r="J2881" t="s">
        <v>12649</v>
      </c>
      <c r="K2881" t="s">
        <v>12650</v>
      </c>
      <c r="L2881" t="s">
        <v>12691</v>
      </c>
      <c r="M2881" t="s">
        <v>981</v>
      </c>
      <c r="N2881" t="s">
        <v>556</v>
      </c>
      <c r="O2881" t="s">
        <v>37</v>
      </c>
      <c r="P2881" t="s">
        <v>12692</v>
      </c>
      <c r="Q2881" t="s">
        <v>38</v>
      </c>
      <c r="R2881" t="s">
        <v>1070</v>
      </c>
      <c r="S2881" t="s">
        <v>12668</v>
      </c>
      <c r="T2881" t="s">
        <v>12693</v>
      </c>
      <c r="U2881" t="s">
        <v>12670</v>
      </c>
      <c r="V2881" t="s">
        <v>12670</v>
      </c>
      <c r="W2881" t="s">
        <v>37</v>
      </c>
      <c r="X2881" t="s">
        <v>37</v>
      </c>
      <c r="Y2881" t="s">
        <v>37</v>
      </c>
      <c r="Z2881" t="s">
        <v>12694</v>
      </c>
      <c r="AA2881" t="s">
        <v>44</v>
      </c>
      <c r="AB2881" t="s">
        <v>44</v>
      </c>
      <c r="AC2881" t="s">
        <v>45</v>
      </c>
      <c r="AD2881" t="s">
        <v>190</v>
      </c>
      <c r="AE2881" t="s">
        <v>12672</v>
      </c>
      <c r="AF2881" t="s">
        <v>48</v>
      </c>
      <c r="AG2881">
        <v>620728</v>
      </c>
      <c r="AH2881">
        <v>1</v>
      </c>
      <c r="AI2881">
        <v>1</v>
      </c>
    </row>
    <row r="2882" spans="1:35" ht="16.850000000000001" customHeight="1">
      <c r="A2882" s="65" t="str">
        <f>IF(L2882="","",IF(COUNTIF(Wip!K:K,L2882)=0,IF(W2882="","KGB","KBB"),IF(AND(_xlfn.IFNA(VLOOKUP(L2882,Wip!K:M,3,0),"")="Y",Q2882="MTCAPPLYCONF"),"On Hold",IF(W2882="","KGB","KBB"))))</f>
        <v>KGB</v>
      </c>
      <c r="B2882" s="65" t="str">
        <f>IF(A2882="on hold", "on hold",
 IF(A2882="KGB", "Standard Shipment",
  IF(IFERROR(IFERROR(VLOOKUP(L2882, List!D:J, 7, 0), VLOOKUP(L2882&amp;"", List!D:J, 7, 0)), 0)=0,
   IF(IFERROR(IFERROR(VLOOKUP(L2882, 'CND List'!$A:$C, 3, 0), VLOOKUP(L2882&amp;"", 'CND List'!$A:$C, 3, 0)), 0)=0,
    IF(A2882="KBB", "-", ""),
    IFERROR(VLOOKUP(L2882, 'CND List'!$A:$C, 3, 0), VLOOKUP(L2882&amp;"", 'CND List'!$A:$C, 3, 0))
   ),
   IFERROR(VLOOKUP(L2882, List!D:J, 7, 0), VLOOKUP(L2882&amp;"", List!D:J, 7, 0))
  )
 )
)</f>
        <v>Standard Shipment</v>
      </c>
      <c r="C2882" s="66" t="str">
        <f t="shared" si="46"/>
        <v>Standard Shipment</v>
      </c>
      <c r="D2882" s="67" t="str">
        <f ca="1">IF(C2882="Local Scrap","Closed",IFERROR(IF(A2882="kgb","Closed",IF(MID(C2882,5,1)="Q","Closed",LOOKUP(TODAY()-W2882, {0,31,91,181,366}, {"0-30天","31-90天","91-180天","181-365天","365天以上"}))), LOOKUP(TODAY()-Z2882, {0,31,91,181,366}, {"0-30天","31-90天","91-180天","181-365天","365天以上"})))</f>
        <v>Closed</v>
      </c>
      <c r="E2882" s="67" t="str" cm="1">
        <f t="array" ref="E2882">IF(A2882&lt;&gt;"kbb", "", IF(IFERROR(VALUE(V2882), 0)=MAX(INDEX(($A$2:$A$4929="kbb")*($L$2:$L$4929=L2882)*IFERROR(VALUE($V$2:$V$4929), 0), 0)), "最新", "歷史重複"))</f>
        <v/>
      </c>
      <c r="F2882" t="s">
        <v>12648</v>
      </c>
      <c r="G2882" t="s">
        <v>29</v>
      </c>
      <c r="H2882" t="s">
        <v>30</v>
      </c>
      <c r="I2882" t="s">
        <v>12600</v>
      </c>
      <c r="J2882" t="s">
        <v>12649</v>
      </c>
      <c r="K2882" t="s">
        <v>12650</v>
      </c>
      <c r="L2882" t="s">
        <v>12695</v>
      </c>
      <c r="M2882" t="s">
        <v>981</v>
      </c>
      <c r="N2882" t="s">
        <v>556</v>
      </c>
      <c r="O2882" t="s">
        <v>37</v>
      </c>
      <c r="P2882" t="s">
        <v>12696</v>
      </c>
      <c r="Q2882" t="s">
        <v>38</v>
      </c>
      <c r="R2882" t="s">
        <v>743</v>
      </c>
      <c r="S2882" t="s">
        <v>12662</v>
      </c>
      <c r="T2882" t="s">
        <v>12697</v>
      </c>
      <c r="U2882" t="s">
        <v>12664</v>
      </c>
      <c r="V2882" t="s">
        <v>12664</v>
      </c>
      <c r="W2882" t="s">
        <v>37</v>
      </c>
      <c r="X2882" t="s">
        <v>37</v>
      </c>
      <c r="Y2882" t="s">
        <v>37</v>
      </c>
      <c r="Z2882" t="s">
        <v>12698</v>
      </c>
      <c r="AA2882" t="s">
        <v>44</v>
      </c>
      <c r="AB2882" t="s">
        <v>44</v>
      </c>
      <c r="AC2882" t="s">
        <v>45</v>
      </c>
      <c r="AD2882" t="s">
        <v>190</v>
      </c>
      <c r="AE2882" t="s">
        <v>12666</v>
      </c>
      <c r="AF2882" t="s">
        <v>48</v>
      </c>
      <c r="AG2882">
        <v>620814</v>
      </c>
      <c r="AH2882">
        <v>5</v>
      </c>
      <c r="AI2882">
        <v>5</v>
      </c>
    </row>
    <row r="2883" spans="1:35" ht="16.850000000000001" customHeight="1">
      <c r="A2883" s="65" t="str">
        <f>IF(L2883="","",IF(COUNTIF(Wip!K:K,L2883)=0,IF(W2883="","KGB","KBB"),IF(AND(_xlfn.IFNA(VLOOKUP(L2883,Wip!K:M,3,0),"")="Y",Q2883="MTCAPPLYCONF"),"On Hold",IF(W2883="","KGB","KBB"))))</f>
        <v>KGB</v>
      </c>
      <c r="B2883" s="65" t="str">
        <f>IF(A2883="on hold", "on hold",
 IF(A2883="KGB", "Standard Shipment",
  IF(IFERROR(IFERROR(VLOOKUP(L2883, List!D:J, 7, 0), VLOOKUP(L2883&amp;"", List!D:J, 7, 0)), 0)=0,
   IF(IFERROR(IFERROR(VLOOKUP(L2883, 'CND List'!$A:$C, 3, 0), VLOOKUP(L2883&amp;"", 'CND List'!$A:$C, 3, 0)), 0)=0,
    IF(A2883="KBB", "-", ""),
    IFERROR(VLOOKUP(L2883, 'CND List'!$A:$C, 3, 0), VLOOKUP(L2883&amp;"", 'CND List'!$A:$C, 3, 0))
   ),
   IFERROR(VLOOKUP(L2883, List!D:J, 7, 0), VLOOKUP(L2883&amp;"", List!D:J, 7, 0))
  )
 )
)</f>
        <v>Standard Shipment</v>
      </c>
      <c r="C2883" s="66" t="str">
        <f t="shared" si="46"/>
        <v>Standard Shipment</v>
      </c>
      <c r="D2883" s="67" t="str">
        <f ca="1">IF(C2883="Local Scrap","Closed",IFERROR(IF(A2883="kgb","Closed",IF(MID(C2883,5,1)="Q","Closed",LOOKUP(TODAY()-W2883, {0,31,91,181,366}, {"0-30天","31-90天","91-180天","181-365天","365天以上"}))), LOOKUP(TODAY()-Z2883, {0,31,91,181,366}, {"0-30天","31-90天","91-180天","181-365天","365天以上"})))</f>
        <v>Closed</v>
      </c>
      <c r="E2883" s="67" t="str" cm="1">
        <f t="array" ref="E2883">IF(A2883&lt;&gt;"kbb", "", IF(IFERROR(VALUE(V2883), 0)=MAX(INDEX(($A$2:$A$4929="kbb")*($L$2:$L$4929=L2883)*IFERROR(VALUE($V$2:$V$4929), 0), 0)), "最新", "歷史重複"))</f>
        <v/>
      </c>
      <c r="F2883" t="s">
        <v>12648</v>
      </c>
      <c r="G2883" t="s">
        <v>29</v>
      </c>
      <c r="H2883" t="s">
        <v>30</v>
      </c>
      <c r="I2883" t="s">
        <v>12600</v>
      </c>
      <c r="J2883" t="s">
        <v>12649</v>
      </c>
      <c r="K2883" t="s">
        <v>12650</v>
      </c>
      <c r="L2883" t="s">
        <v>12699</v>
      </c>
      <c r="M2883" t="s">
        <v>981</v>
      </c>
      <c r="N2883" t="s">
        <v>556</v>
      </c>
      <c r="O2883" t="s">
        <v>37</v>
      </c>
      <c r="P2883" t="s">
        <v>12700</v>
      </c>
      <c r="Q2883" t="s">
        <v>38</v>
      </c>
      <c r="R2883" t="s">
        <v>743</v>
      </c>
      <c r="S2883" t="s">
        <v>12662</v>
      </c>
      <c r="T2883" t="s">
        <v>12701</v>
      </c>
      <c r="U2883" t="s">
        <v>12670</v>
      </c>
      <c r="V2883" t="s">
        <v>12670</v>
      </c>
      <c r="W2883" t="s">
        <v>37</v>
      </c>
      <c r="X2883" t="s">
        <v>37</v>
      </c>
      <c r="Y2883" t="s">
        <v>37</v>
      </c>
      <c r="Z2883" t="s">
        <v>12702</v>
      </c>
      <c r="AA2883" t="s">
        <v>44</v>
      </c>
      <c r="AB2883" t="s">
        <v>44</v>
      </c>
      <c r="AC2883" t="s">
        <v>45</v>
      </c>
      <c r="AD2883" t="s">
        <v>190</v>
      </c>
      <c r="AE2883" t="s">
        <v>12672</v>
      </c>
      <c r="AF2883" t="s">
        <v>48</v>
      </c>
      <c r="AG2883">
        <v>620728</v>
      </c>
      <c r="AH2883">
        <v>1</v>
      </c>
      <c r="AI2883">
        <v>1</v>
      </c>
    </row>
    <row r="2884" spans="1:35" ht="16.850000000000001" customHeight="1">
      <c r="A2884" s="65" t="str">
        <f>IF(L2884="","",IF(COUNTIF(Wip!K:K,L2884)=0,IF(W2884="","KGB","KBB"),IF(AND(_xlfn.IFNA(VLOOKUP(L2884,Wip!K:M,3,0),"")="Y",Q2884="MTCAPPLYCONF"),"On Hold",IF(W2884="","KGB","KBB"))))</f>
        <v>KBB</v>
      </c>
      <c r="B2884" s="65">
        <f>IF(A2884="on hold", "on hold",
 IF(A2884="KGB", "Standard Shipment",
  IF(IFERROR(IFERROR(VLOOKUP(L2884, List!D:J, 7, 0), VLOOKUP(L2884&amp;"", List!D:J, 7, 0)), 0)=0,
   IF(IFERROR(IFERROR(VLOOKUP(L2884, 'CND List'!$A:$C, 3, 0), VLOOKUP(L2884&amp;"", 'CND List'!$A:$C, 3, 0)), 0)=0,
    IF(A2884="KBB", "-", ""),
    IFERROR(VLOOKUP(L2884, 'CND List'!$A:$C, 3, 0), VLOOKUP(L2884&amp;"", 'CND List'!$A:$C, 3, 0))
   ),
   IFERROR(VLOOKUP(L2884, List!D:J, 7, 0), VLOOKUP(L2884&amp;"", List!D:J, 7, 0))
  )
 )
)</f>
        <v>45852</v>
      </c>
      <c r="C2884" s="66" t="str">
        <f t="shared" si="46"/>
        <v>2025Q3</v>
      </c>
      <c r="D2884" s="67" t="str">
        <f ca="1">IF(C2884="Local Scrap","Closed",IFERROR(IF(A2884="kgb","Closed",IF(MID(C2884,5,1)="Q","Closed",LOOKUP(TODAY()-W2884, {0,31,91,181,366}, {"0-30天","31-90天","91-180天","181-365天","365天以上"}))), LOOKUP(TODAY()-Z2884, {0,31,91,181,366}, {"0-30天","31-90天","91-180天","181-365天","365天以上"})))</f>
        <v>Closed</v>
      </c>
      <c r="E2884" s="67" t="str" cm="1">
        <f t="array" ref="E2884">IF(A2884&lt;&gt;"kbb", "", IF(IFERROR(VALUE(V2884), 0)=MAX(INDEX(($A$2:$A$4929="kbb")*($L$2:$L$4929=L2884)*IFERROR(VALUE($V$2:$V$4929), 0), 0)), "最新", "歷史重複"))</f>
        <v>最新</v>
      </c>
      <c r="F2884" t="s">
        <v>12648</v>
      </c>
      <c r="G2884" t="s">
        <v>29</v>
      </c>
      <c r="H2884" t="s">
        <v>30</v>
      </c>
      <c r="I2884" t="s">
        <v>12600</v>
      </c>
      <c r="J2884" t="s">
        <v>12649</v>
      </c>
      <c r="K2884" t="s">
        <v>12650</v>
      </c>
      <c r="L2884" t="s">
        <v>12703</v>
      </c>
      <c r="M2884" t="s">
        <v>4046</v>
      </c>
      <c r="N2884" t="s">
        <v>556</v>
      </c>
      <c r="O2884" t="s">
        <v>37</v>
      </c>
      <c r="P2884" t="s">
        <v>12703</v>
      </c>
      <c r="Q2884" t="s">
        <v>38</v>
      </c>
      <c r="R2884" t="s">
        <v>743</v>
      </c>
      <c r="S2884" t="s">
        <v>12704</v>
      </c>
      <c r="T2884" t="s">
        <v>37</v>
      </c>
      <c r="U2884" t="s">
        <v>37</v>
      </c>
      <c r="V2884" t="s">
        <v>12705</v>
      </c>
      <c r="W2884" t="s">
        <v>692</v>
      </c>
      <c r="X2884" t="s">
        <v>114</v>
      </c>
      <c r="Y2884" t="s">
        <v>6574</v>
      </c>
      <c r="Z2884" t="s">
        <v>12706</v>
      </c>
      <c r="AA2884" t="s">
        <v>44</v>
      </c>
      <c r="AB2884" t="s">
        <v>44</v>
      </c>
      <c r="AC2884" t="s">
        <v>117</v>
      </c>
      <c r="AD2884" t="s">
        <v>190</v>
      </c>
      <c r="AE2884" t="s">
        <v>37</v>
      </c>
      <c r="AF2884" t="s">
        <v>37</v>
      </c>
      <c r="AG2884" t="s">
        <v>37</v>
      </c>
      <c r="AH2884" t="s">
        <v>37</v>
      </c>
      <c r="AI2884" t="s">
        <v>37</v>
      </c>
    </row>
    <row r="2885" spans="1:35" ht="16.850000000000001" customHeight="1">
      <c r="A2885" s="65" t="str">
        <f>IF(L2885="","",IF(COUNTIF(Wip!K:K,L2885)=0,IF(W2885="","KGB","KBB"),IF(AND(_xlfn.IFNA(VLOOKUP(L2885,Wip!K:M,3,0),"")="Y",Q2885="MTCAPPLYCONF"),"On Hold",IF(W2885="","KGB","KBB"))))</f>
        <v>KGB</v>
      </c>
      <c r="B2885" s="65" t="str">
        <f>IF(A2885="on hold", "on hold",
 IF(A2885="KGB", "Standard Shipment",
  IF(IFERROR(IFERROR(VLOOKUP(L2885, List!D:J, 7, 0), VLOOKUP(L2885&amp;"", List!D:J, 7, 0)), 0)=0,
   IF(IFERROR(IFERROR(VLOOKUP(L2885, 'CND List'!$A:$C, 3, 0), VLOOKUP(L2885&amp;"", 'CND List'!$A:$C, 3, 0)), 0)=0,
    IF(A2885="KBB", "-", ""),
    IFERROR(VLOOKUP(L2885, 'CND List'!$A:$C, 3, 0), VLOOKUP(L2885&amp;"", 'CND List'!$A:$C, 3, 0))
   ),
   IFERROR(VLOOKUP(L2885, List!D:J, 7, 0), VLOOKUP(L2885&amp;"", List!D:J, 7, 0))
  )
 )
)</f>
        <v>Standard Shipment</v>
      </c>
      <c r="C2885" s="66" t="str">
        <f t="shared" si="46"/>
        <v>Standard Shipment</v>
      </c>
      <c r="D2885" s="67" t="str">
        <f ca="1">IF(C2885="Local Scrap","Closed",IFERROR(IF(A2885="kgb","Closed",IF(MID(C2885,5,1)="Q","Closed",LOOKUP(TODAY()-W2885, {0,31,91,181,366}, {"0-30天","31-90天","91-180天","181-365天","365天以上"}))), LOOKUP(TODAY()-Z2885, {0,31,91,181,366}, {"0-30天","31-90天","91-180天","181-365天","365天以上"})))</f>
        <v>Closed</v>
      </c>
      <c r="E2885" s="67" t="str" cm="1">
        <f t="array" ref="E2885">IF(A2885&lt;&gt;"kbb", "", IF(IFERROR(VALUE(V2885), 0)=MAX(INDEX(($A$2:$A$4929="kbb")*($L$2:$L$4929=L2885)*IFERROR(VALUE($V$2:$V$4929), 0), 0)), "最新", "歷史重複"))</f>
        <v/>
      </c>
      <c r="F2885" t="s">
        <v>12648</v>
      </c>
      <c r="G2885" t="s">
        <v>29</v>
      </c>
      <c r="H2885" t="s">
        <v>30</v>
      </c>
      <c r="I2885" t="s">
        <v>12600</v>
      </c>
      <c r="J2885" t="s">
        <v>12649</v>
      </c>
      <c r="K2885" t="s">
        <v>12650</v>
      </c>
      <c r="L2885" t="s">
        <v>12707</v>
      </c>
      <c r="M2885" t="s">
        <v>205</v>
      </c>
      <c r="N2885" t="s">
        <v>206</v>
      </c>
      <c r="O2885" t="s">
        <v>37</v>
      </c>
      <c r="P2885" t="s">
        <v>12708</v>
      </c>
      <c r="Q2885" t="s">
        <v>38</v>
      </c>
      <c r="R2885" t="s">
        <v>1070</v>
      </c>
      <c r="S2885" t="s">
        <v>12709</v>
      </c>
      <c r="T2885" t="s">
        <v>12710</v>
      </c>
      <c r="U2885" t="s">
        <v>12676</v>
      </c>
      <c r="V2885" t="s">
        <v>12676</v>
      </c>
      <c r="W2885" t="s">
        <v>37</v>
      </c>
      <c r="X2885" t="s">
        <v>37</v>
      </c>
      <c r="Y2885" t="s">
        <v>37</v>
      </c>
      <c r="Z2885" t="s">
        <v>12711</v>
      </c>
      <c r="AA2885" t="s">
        <v>44</v>
      </c>
      <c r="AB2885" t="s">
        <v>44</v>
      </c>
      <c r="AC2885" t="s">
        <v>45</v>
      </c>
      <c r="AD2885" t="s">
        <v>190</v>
      </c>
      <c r="AE2885" t="s">
        <v>12666</v>
      </c>
      <c r="AF2885" t="s">
        <v>48</v>
      </c>
      <c r="AG2885">
        <v>620814</v>
      </c>
      <c r="AH2885">
        <v>5</v>
      </c>
      <c r="AI2885">
        <v>5</v>
      </c>
    </row>
    <row r="2886" spans="1:35" ht="16.850000000000001" customHeight="1">
      <c r="A2886" s="65" t="str">
        <f>IF(L2886="","",IF(COUNTIF(Wip!K:K,L2886)=0,IF(W2886="","KGB","KBB"),IF(AND(_xlfn.IFNA(VLOOKUP(L2886,Wip!K:M,3,0),"")="Y",Q2886="MTCAPPLYCONF"),"On Hold",IF(W2886="","KGB","KBB"))))</f>
        <v>KGB</v>
      </c>
      <c r="B2886" s="65" t="str">
        <f>IF(A2886="on hold", "on hold",
 IF(A2886="KGB", "Standard Shipment",
  IF(IFERROR(IFERROR(VLOOKUP(L2886, List!D:J, 7, 0), VLOOKUP(L2886&amp;"", List!D:J, 7, 0)), 0)=0,
   IF(IFERROR(IFERROR(VLOOKUP(L2886, 'CND List'!$A:$C, 3, 0), VLOOKUP(L2886&amp;"", 'CND List'!$A:$C, 3, 0)), 0)=0,
    IF(A2886="KBB", "-", ""),
    IFERROR(VLOOKUP(L2886, 'CND List'!$A:$C, 3, 0), VLOOKUP(L2886&amp;"", 'CND List'!$A:$C, 3, 0))
   ),
   IFERROR(VLOOKUP(L2886, List!D:J, 7, 0), VLOOKUP(L2886&amp;"", List!D:J, 7, 0))
  )
 )
)</f>
        <v>Standard Shipment</v>
      </c>
      <c r="C2886" s="66" t="str">
        <f t="shared" si="46"/>
        <v>Standard Shipment</v>
      </c>
      <c r="D2886" s="67" t="str">
        <f ca="1">IF(C2886="Local Scrap","Closed",IFERROR(IF(A2886="kgb","Closed",IF(MID(C2886,5,1)="Q","Closed",LOOKUP(TODAY()-W2886, {0,31,91,181,366}, {"0-30天","31-90天","91-180天","181-365天","365天以上"}))), LOOKUP(TODAY()-Z2886, {0,31,91,181,366}, {"0-30天","31-90天","91-180天","181-365天","365天以上"})))</f>
        <v>Closed</v>
      </c>
      <c r="E2886" s="67" t="str" cm="1">
        <f t="array" ref="E2886">IF(A2886&lt;&gt;"kbb", "", IF(IFERROR(VALUE(V2886), 0)=MAX(INDEX(($A$2:$A$4929="kbb")*($L$2:$L$4929=L2886)*IFERROR(VALUE($V$2:$V$4929), 0), 0)), "最新", "歷史重複"))</f>
        <v/>
      </c>
      <c r="F2886" t="s">
        <v>12648</v>
      </c>
      <c r="G2886" t="s">
        <v>29</v>
      </c>
      <c r="H2886" t="s">
        <v>30</v>
      </c>
      <c r="I2886" t="s">
        <v>12600</v>
      </c>
      <c r="J2886" t="s">
        <v>12649</v>
      </c>
      <c r="K2886" t="s">
        <v>12650</v>
      </c>
      <c r="L2886" t="s">
        <v>12712</v>
      </c>
      <c r="M2886" t="s">
        <v>4046</v>
      </c>
      <c r="N2886" t="s">
        <v>556</v>
      </c>
      <c r="O2886" t="s">
        <v>37</v>
      </c>
      <c r="P2886" t="s">
        <v>12713</v>
      </c>
      <c r="Q2886" t="s">
        <v>38</v>
      </c>
      <c r="R2886" t="s">
        <v>743</v>
      </c>
      <c r="S2886" t="s">
        <v>12714</v>
      </c>
      <c r="T2886" t="s">
        <v>12715</v>
      </c>
      <c r="U2886" t="s">
        <v>12676</v>
      </c>
      <c r="V2886" t="s">
        <v>12676</v>
      </c>
      <c r="W2886" t="s">
        <v>37</v>
      </c>
      <c r="X2886" t="s">
        <v>37</v>
      </c>
      <c r="Y2886" t="s">
        <v>37</v>
      </c>
      <c r="Z2886" t="s">
        <v>12716</v>
      </c>
      <c r="AA2886" t="s">
        <v>44</v>
      </c>
      <c r="AB2886" t="s">
        <v>44</v>
      </c>
      <c r="AC2886" t="s">
        <v>45</v>
      </c>
      <c r="AD2886" t="s">
        <v>190</v>
      </c>
      <c r="AE2886" t="s">
        <v>12666</v>
      </c>
      <c r="AF2886" t="s">
        <v>48</v>
      </c>
      <c r="AG2886">
        <v>620814</v>
      </c>
      <c r="AH2886">
        <v>5</v>
      </c>
      <c r="AI2886">
        <v>5</v>
      </c>
    </row>
    <row r="2887" spans="1:35" ht="16.850000000000001" customHeight="1">
      <c r="A2887" s="65" t="str">
        <f>IF(L2887="","",IF(COUNTIF(Wip!K:K,L2887)=0,IF(W2887="","KGB","KBB"),IF(AND(_xlfn.IFNA(VLOOKUP(L2887,Wip!K:M,3,0),"")="Y",Q2887="MTCAPPLYCONF"),"On Hold",IF(W2887="","KGB","KBB"))))</f>
        <v>KBB</v>
      </c>
      <c r="B2887" s="65">
        <f>IF(A2887="on hold", "on hold",
 IF(A2887="KGB", "Standard Shipment",
  IF(IFERROR(IFERROR(VLOOKUP(L2887, List!D:J, 7, 0), VLOOKUP(L2887&amp;"", List!D:J, 7, 0)), 0)=0,
   IF(IFERROR(IFERROR(VLOOKUP(L2887, 'CND List'!$A:$C, 3, 0), VLOOKUP(L2887&amp;"", 'CND List'!$A:$C, 3, 0)), 0)=0,
    IF(A2887="KBB", "-", ""),
    IFERROR(VLOOKUP(L2887, 'CND List'!$A:$C, 3, 0), VLOOKUP(L2887&amp;"", 'CND List'!$A:$C, 3, 0))
   ),
   IFERROR(VLOOKUP(L2887, List!D:J, 7, 0), VLOOKUP(L2887&amp;"", List!D:J, 7, 0))
  )
 )
)</f>
        <v>45852</v>
      </c>
      <c r="C2887" s="66" t="str">
        <f t="shared" si="46"/>
        <v>2025Q3</v>
      </c>
      <c r="D2887" s="67" t="str">
        <f ca="1">IF(C2887="Local Scrap","Closed",IFERROR(IF(A2887="kgb","Closed",IF(MID(C2887,5,1)="Q","Closed",LOOKUP(TODAY()-W2887, {0,31,91,181,366}, {"0-30天","31-90天","91-180天","181-365天","365天以上"}))), LOOKUP(TODAY()-Z2887, {0,31,91,181,366}, {"0-30天","31-90天","91-180天","181-365天","365天以上"})))</f>
        <v>Closed</v>
      </c>
      <c r="E2887" s="67" t="str" cm="1">
        <f t="array" ref="E2887">IF(A2887&lt;&gt;"kbb", "", IF(IFERROR(VALUE(V2887), 0)=MAX(INDEX(($A$2:$A$4929="kbb")*($L$2:$L$4929=L2887)*IFERROR(VALUE($V$2:$V$4929), 0), 0)), "最新", "歷史重複"))</f>
        <v>最新</v>
      </c>
      <c r="F2887" t="s">
        <v>12648</v>
      </c>
      <c r="G2887" t="s">
        <v>29</v>
      </c>
      <c r="H2887" t="s">
        <v>30</v>
      </c>
      <c r="I2887" t="s">
        <v>12600</v>
      </c>
      <c r="J2887" t="s">
        <v>12649</v>
      </c>
      <c r="K2887" t="s">
        <v>12650</v>
      </c>
      <c r="L2887" t="s">
        <v>12717</v>
      </c>
      <c r="M2887" t="s">
        <v>3523</v>
      </c>
      <c r="N2887" t="s">
        <v>206</v>
      </c>
      <c r="O2887" t="s">
        <v>37</v>
      </c>
      <c r="P2887" t="s">
        <v>12717</v>
      </c>
      <c r="Q2887" t="s">
        <v>38</v>
      </c>
      <c r="R2887" t="s">
        <v>743</v>
      </c>
      <c r="S2887" t="s">
        <v>12652</v>
      </c>
      <c r="T2887" t="s">
        <v>37</v>
      </c>
      <c r="U2887" t="s">
        <v>37</v>
      </c>
      <c r="V2887" t="s">
        <v>12718</v>
      </c>
      <c r="W2887" t="s">
        <v>692</v>
      </c>
      <c r="X2887" t="s">
        <v>114</v>
      </c>
      <c r="Y2887" t="s">
        <v>6574</v>
      </c>
      <c r="Z2887" t="s">
        <v>12719</v>
      </c>
      <c r="AA2887" t="s">
        <v>44</v>
      </c>
      <c r="AB2887" t="s">
        <v>44</v>
      </c>
      <c r="AC2887" t="s">
        <v>117</v>
      </c>
      <c r="AD2887" t="s">
        <v>190</v>
      </c>
      <c r="AE2887" t="s">
        <v>37</v>
      </c>
      <c r="AF2887" t="s">
        <v>37</v>
      </c>
      <c r="AG2887" t="s">
        <v>37</v>
      </c>
      <c r="AH2887" t="s">
        <v>37</v>
      </c>
      <c r="AI2887" t="s">
        <v>37</v>
      </c>
    </row>
    <row r="2888" spans="1:35" ht="16.850000000000001" customHeight="1">
      <c r="A2888" s="65" t="str">
        <f>IF(L2888="","",IF(COUNTIF(Wip!K:K,L2888)=0,IF(W2888="","KGB","KBB"),IF(AND(_xlfn.IFNA(VLOOKUP(L2888,Wip!K:M,3,0),"")="Y",Q2888="MTCAPPLYCONF"),"On Hold",IF(W2888="","KGB","KBB"))))</f>
        <v>KGB</v>
      </c>
      <c r="B2888" s="65" t="str">
        <f>IF(A2888="on hold", "on hold",
 IF(A2888="KGB", "Standard Shipment",
  IF(IFERROR(IFERROR(VLOOKUP(L2888, List!D:J, 7, 0), VLOOKUP(L2888&amp;"", List!D:J, 7, 0)), 0)=0,
   IF(IFERROR(IFERROR(VLOOKUP(L2888, 'CND List'!$A:$C, 3, 0), VLOOKUP(L2888&amp;"", 'CND List'!$A:$C, 3, 0)), 0)=0,
    IF(A2888="KBB", "-", ""),
    IFERROR(VLOOKUP(L2888, 'CND List'!$A:$C, 3, 0), VLOOKUP(L2888&amp;"", 'CND List'!$A:$C, 3, 0))
   ),
   IFERROR(VLOOKUP(L2888, List!D:J, 7, 0), VLOOKUP(L2888&amp;"", List!D:J, 7, 0))
  )
 )
)</f>
        <v>Standard Shipment</v>
      </c>
      <c r="C2888" s="66" t="str">
        <f t="shared" si="46"/>
        <v>Standard Shipment</v>
      </c>
      <c r="D2888" s="67" t="str">
        <f ca="1">IF(C2888="Local Scrap","Closed",IFERROR(IF(A2888="kgb","Closed",IF(MID(C2888,5,1)="Q","Closed",LOOKUP(TODAY()-W2888, {0,31,91,181,366}, {"0-30天","31-90天","91-180天","181-365天","365天以上"}))), LOOKUP(TODAY()-Z2888, {0,31,91,181,366}, {"0-30天","31-90天","91-180天","181-365天","365天以上"})))</f>
        <v>Closed</v>
      </c>
      <c r="E2888" s="67" t="str" cm="1">
        <f t="array" ref="E2888">IF(A2888&lt;&gt;"kbb", "", IF(IFERROR(VALUE(V2888), 0)=MAX(INDEX(($A$2:$A$4929="kbb")*($L$2:$L$4929=L2888)*IFERROR(VALUE($V$2:$V$4929), 0), 0)), "最新", "歷史重複"))</f>
        <v/>
      </c>
      <c r="F2888" t="s">
        <v>12648</v>
      </c>
      <c r="G2888" t="s">
        <v>29</v>
      </c>
      <c r="H2888" t="s">
        <v>30</v>
      </c>
      <c r="I2888" t="s">
        <v>12600</v>
      </c>
      <c r="J2888" t="s">
        <v>12649</v>
      </c>
      <c r="K2888" t="s">
        <v>12650</v>
      </c>
      <c r="L2888" t="s">
        <v>12720</v>
      </c>
      <c r="M2888" t="s">
        <v>4046</v>
      </c>
      <c r="N2888" t="s">
        <v>556</v>
      </c>
      <c r="O2888" t="s">
        <v>37</v>
      </c>
      <c r="P2888" t="s">
        <v>12721</v>
      </c>
      <c r="Q2888" t="s">
        <v>38</v>
      </c>
      <c r="R2888" t="s">
        <v>1070</v>
      </c>
      <c r="S2888" t="s">
        <v>12722</v>
      </c>
      <c r="T2888" t="s">
        <v>12723</v>
      </c>
      <c r="U2888" t="s">
        <v>12676</v>
      </c>
      <c r="V2888" t="s">
        <v>12676</v>
      </c>
      <c r="W2888" t="s">
        <v>37</v>
      </c>
      <c r="X2888" t="s">
        <v>37</v>
      </c>
      <c r="Y2888" t="s">
        <v>37</v>
      </c>
      <c r="Z2888" t="s">
        <v>12724</v>
      </c>
      <c r="AA2888" t="s">
        <v>44</v>
      </c>
      <c r="AB2888" t="s">
        <v>44</v>
      </c>
      <c r="AC2888" t="s">
        <v>45</v>
      </c>
      <c r="AD2888" t="s">
        <v>190</v>
      </c>
      <c r="AE2888" t="s">
        <v>12666</v>
      </c>
      <c r="AF2888" t="s">
        <v>48</v>
      </c>
      <c r="AG2888">
        <v>620814</v>
      </c>
      <c r="AH2888">
        <v>5</v>
      </c>
      <c r="AI2888">
        <v>5</v>
      </c>
    </row>
    <row r="2889" spans="1:35" ht="16.850000000000001" customHeight="1">
      <c r="A2889" s="65" t="str">
        <f>IF(L2889="","",IF(COUNTIF(Wip!K:K,L2889)=0,IF(W2889="","KGB","KBB"),IF(AND(_xlfn.IFNA(VLOOKUP(L2889,Wip!K:M,3,0),"")="Y",Q2889="MTCAPPLYCONF"),"On Hold",IF(W2889="","KGB","KBB"))))</f>
        <v>KGB</v>
      </c>
      <c r="B2889" s="65" t="str">
        <f>IF(A2889="on hold", "on hold",
 IF(A2889="KGB", "Standard Shipment",
  IF(IFERROR(IFERROR(VLOOKUP(L2889, List!D:J, 7, 0), VLOOKUP(L2889&amp;"", List!D:J, 7, 0)), 0)=0,
   IF(IFERROR(IFERROR(VLOOKUP(L2889, 'CND List'!$A:$C, 3, 0), VLOOKUP(L2889&amp;"", 'CND List'!$A:$C, 3, 0)), 0)=0,
    IF(A2889="KBB", "-", ""),
    IFERROR(VLOOKUP(L2889, 'CND List'!$A:$C, 3, 0), VLOOKUP(L2889&amp;"", 'CND List'!$A:$C, 3, 0))
   ),
   IFERROR(VLOOKUP(L2889, List!D:J, 7, 0), VLOOKUP(L2889&amp;"", List!D:J, 7, 0))
  )
 )
)</f>
        <v>Standard Shipment</v>
      </c>
      <c r="C2889" s="66" t="str">
        <f t="shared" si="46"/>
        <v>Standard Shipment</v>
      </c>
      <c r="D2889" s="67" t="str">
        <f ca="1">IF(C2889="Local Scrap","Closed",IFERROR(IF(A2889="kgb","Closed",IF(MID(C2889,5,1)="Q","Closed",LOOKUP(TODAY()-W2889, {0,31,91,181,366}, {"0-30天","31-90天","91-180天","181-365天","365天以上"}))), LOOKUP(TODAY()-Z2889, {0,31,91,181,366}, {"0-30天","31-90天","91-180天","181-365天","365天以上"})))</f>
        <v>Closed</v>
      </c>
      <c r="E2889" s="67" t="str" cm="1">
        <f t="array" ref="E2889">IF(A2889&lt;&gt;"kbb", "", IF(IFERROR(VALUE(V2889), 0)=MAX(INDEX(($A$2:$A$4929="kbb")*($L$2:$L$4929=L2889)*IFERROR(VALUE($V$2:$V$4929), 0), 0)), "最新", "歷史重複"))</f>
        <v/>
      </c>
      <c r="F2889" t="s">
        <v>12648</v>
      </c>
      <c r="G2889" t="s">
        <v>29</v>
      </c>
      <c r="H2889" t="s">
        <v>30</v>
      </c>
      <c r="I2889" t="s">
        <v>12600</v>
      </c>
      <c r="J2889" t="s">
        <v>12649</v>
      </c>
      <c r="K2889" t="s">
        <v>12650</v>
      </c>
      <c r="L2889" t="s">
        <v>12725</v>
      </c>
      <c r="M2889" t="s">
        <v>4046</v>
      </c>
      <c r="N2889" t="s">
        <v>556</v>
      </c>
      <c r="O2889" t="s">
        <v>37</v>
      </c>
      <c r="P2889" t="s">
        <v>12726</v>
      </c>
      <c r="Q2889" t="s">
        <v>38</v>
      </c>
      <c r="R2889" t="s">
        <v>743</v>
      </c>
      <c r="S2889" t="s">
        <v>12680</v>
      </c>
      <c r="T2889" t="s">
        <v>12727</v>
      </c>
      <c r="U2889" t="s">
        <v>12670</v>
      </c>
      <c r="V2889" t="s">
        <v>12670</v>
      </c>
      <c r="W2889" t="s">
        <v>37</v>
      </c>
      <c r="X2889" t="s">
        <v>37</v>
      </c>
      <c r="Y2889" t="s">
        <v>37</v>
      </c>
      <c r="Z2889" t="s">
        <v>12728</v>
      </c>
      <c r="AA2889" t="s">
        <v>44</v>
      </c>
      <c r="AB2889" t="s">
        <v>44</v>
      </c>
      <c r="AC2889" t="s">
        <v>45</v>
      </c>
      <c r="AD2889" t="s">
        <v>190</v>
      </c>
      <c r="AE2889" t="s">
        <v>12672</v>
      </c>
      <c r="AF2889" t="s">
        <v>48</v>
      </c>
      <c r="AG2889">
        <v>620728</v>
      </c>
      <c r="AH2889">
        <v>1</v>
      </c>
      <c r="AI2889">
        <v>1</v>
      </c>
    </row>
    <row r="2890" spans="1:35" ht="16.850000000000001" customHeight="1">
      <c r="A2890" s="65" t="str">
        <f>IF(L2890="","",IF(COUNTIF(Wip!K:K,L2890)=0,IF(W2890="","KGB","KBB"),IF(AND(_xlfn.IFNA(VLOOKUP(L2890,Wip!K:M,3,0),"")="Y",Q2890="MTCAPPLYCONF"),"On Hold",IF(W2890="","KGB","KBB"))))</f>
        <v>KBB</v>
      </c>
      <c r="B2890" s="65">
        <f>IF(A2890="on hold", "on hold",
 IF(A2890="KGB", "Standard Shipment",
  IF(IFERROR(IFERROR(VLOOKUP(L2890, List!D:J, 7, 0), VLOOKUP(L2890&amp;"", List!D:J, 7, 0)), 0)=0,
   IF(IFERROR(IFERROR(VLOOKUP(L2890, 'CND List'!$A:$C, 3, 0), VLOOKUP(L2890&amp;"", 'CND List'!$A:$C, 3, 0)), 0)=0,
    IF(A2890="KBB", "-", ""),
    IFERROR(VLOOKUP(L2890, 'CND List'!$A:$C, 3, 0), VLOOKUP(L2890&amp;"", 'CND List'!$A:$C, 3, 0))
   ),
   IFERROR(VLOOKUP(L2890, List!D:J, 7, 0), VLOOKUP(L2890&amp;"", List!D:J, 7, 0))
  )
 )
)</f>
        <v>45852</v>
      </c>
      <c r="C2890" s="66" t="str">
        <f t="shared" si="46"/>
        <v>2025Q3</v>
      </c>
      <c r="D2890" s="67" t="str">
        <f ca="1">IF(C2890="Local Scrap","Closed",IFERROR(IF(A2890="kgb","Closed",IF(MID(C2890,5,1)="Q","Closed",LOOKUP(TODAY()-W2890, {0,31,91,181,366}, {"0-30天","31-90天","91-180天","181-365天","365天以上"}))), LOOKUP(TODAY()-Z2890, {0,31,91,181,366}, {"0-30天","31-90天","91-180天","181-365天","365天以上"})))</f>
        <v>Closed</v>
      </c>
      <c r="E2890" s="67" t="str" cm="1">
        <f t="array" ref="E2890">IF(A2890&lt;&gt;"kbb", "", IF(IFERROR(VALUE(V2890), 0)=MAX(INDEX(($A$2:$A$4929="kbb")*($L$2:$L$4929=L2890)*IFERROR(VALUE($V$2:$V$4929), 0), 0)), "最新", "歷史重複"))</f>
        <v>最新</v>
      </c>
      <c r="F2890" t="s">
        <v>12648</v>
      </c>
      <c r="G2890" t="s">
        <v>29</v>
      </c>
      <c r="H2890" t="s">
        <v>30</v>
      </c>
      <c r="I2890" t="s">
        <v>12600</v>
      </c>
      <c r="J2890" t="s">
        <v>12649</v>
      </c>
      <c r="K2890" t="s">
        <v>12650</v>
      </c>
      <c r="L2890" t="s">
        <v>12729</v>
      </c>
      <c r="M2890" t="s">
        <v>555</v>
      </c>
      <c r="N2890" t="s">
        <v>556</v>
      </c>
      <c r="O2890" t="s">
        <v>37</v>
      </c>
      <c r="P2890" t="s">
        <v>12729</v>
      </c>
      <c r="Q2890" t="s">
        <v>38</v>
      </c>
      <c r="R2890" t="s">
        <v>743</v>
      </c>
      <c r="S2890" t="s">
        <v>12714</v>
      </c>
      <c r="T2890" t="s">
        <v>37</v>
      </c>
      <c r="U2890" t="s">
        <v>37</v>
      </c>
      <c r="V2890" t="s">
        <v>12730</v>
      </c>
      <c r="W2890" t="s">
        <v>113</v>
      </c>
      <c r="X2890" t="s">
        <v>114</v>
      </c>
      <c r="Y2890" t="s">
        <v>12731</v>
      </c>
      <c r="Z2890" t="s">
        <v>12732</v>
      </c>
      <c r="AA2890" t="s">
        <v>44</v>
      </c>
      <c r="AB2890" t="s">
        <v>44</v>
      </c>
      <c r="AC2890" t="s">
        <v>117</v>
      </c>
      <c r="AD2890" t="s">
        <v>190</v>
      </c>
      <c r="AE2890" t="s">
        <v>37</v>
      </c>
      <c r="AF2890" t="s">
        <v>37</v>
      </c>
      <c r="AG2890" t="s">
        <v>37</v>
      </c>
      <c r="AH2890" t="s">
        <v>37</v>
      </c>
      <c r="AI2890" t="s">
        <v>37</v>
      </c>
    </row>
    <row r="2891" spans="1:35" ht="16.850000000000001" customHeight="1">
      <c r="A2891" s="65" t="str">
        <f>IF(L2891="","",IF(COUNTIF(Wip!K:K,L2891)=0,IF(W2891="","KGB","KBB"),IF(AND(_xlfn.IFNA(VLOOKUP(L2891,Wip!K:M,3,0),"")="Y",Q2891="MTCAPPLYCONF"),"On Hold",IF(W2891="","KGB","KBB"))))</f>
        <v>KGB</v>
      </c>
      <c r="B2891" s="65" t="str">
        <f>IF(A2891="on hold", "on hold",
 IF(A2891="KGB", "Standard Shipment",
  IF(IFERROR(IFERROR(VLOOKUP(L2891, List!D:J, 7, 0), VLOOKUP(L2891&amp;"", List!D:J, 7, 0)), 0)=0,
   IF(IFERROR(IFERROR(VLOOKUP(L2891, 'CND List'!$A:$C, 3, 0), VLOOKUP(L2891&amp;"", 'CND List'!$A:$C, 3, 0)), 0)=0,
    IF(A2891="KBB", "-", ""),
    IFERROR(VLOOKUP(L2891, 'CND List'!$A:$C, 3, 0), VLOOKUP(L2891&amp;"", 'CND List'!$A:$C, 3, 0))
   ),
   IFERROR(VLOOKUP(L2891, List!D:J, 7, 0), VLOOKUP(L2891&amp;"", List!D:J, 7, 0))
  )
 )
)</f>
        <v>Standard Shipment</v>
      </c>
      <c r="C2891" s="66" t="str">
        <f t="shared" si="46"/>
        <v>Standard Shipment</v>
      </c>
      <c r="D2891" s="67" t="str">
        <f ca="1">IF(C2891="Local Scrap","Closed",IFERROR(IF(A2891="kgb","Closed",IF(MID(C2891,5,1)="Q","Closed",LOOKUP(TODAY()-W2891, {0,31,91,181,366}, {"0-30天","31-90天","91-180天","181-365天","365天以上"}))), LOOKUP(TODAY()-Z2891, {0,31,91,181,366}, {"0-30天","31-90天","91-180天","181-365天","365天以上"})))</f>
        <v>Closed</v>
      </c>
      <c r="E2891" s="67" t="str" cm="1">
        <f t="array" ref="E2891">IF(A2891&lt;&gt;"kbb", "", IF(IFERROR(VALUE(V2891), 0)=MAX(INDEX(($A$2:$A$4929="kbb")*($L$2:$L$4929=L2891)*IFERROR(VALUE($V$2:$V$4929), 0), 0)), "最新", "歷史重複"))</f>
        <v/>
      </c>
      <c r="F2891" t="s">
        <v>12648</v>
      </c>
      <c r="G2891" t="s">
        <v>29</v>
      </c>
      <c r="H2891" t="s">
        <v>30</v>
      </c>
      <c r="I2891" t="s">
        <v>12600</v>
      </c>
      <c r="J2891" t="s">
        <v>12649</v>
      </c>
      <c r="K2891" t="s">
        <v>12650</v>
      </c>
      <c r="L2891" t="s">
        <v>12733</v>
      </c>
      <c r="M2891" t="s">
        <v>205</v>
      </c>
      <c r="N2891" t="s">
        <v>206</v>
      </c>
      <c r="O2891" t="s">
        <v>37</v>
      </c>
      <c r="P2891" t="s">
        <v>12734</v>
      </c>
      <c r="Q2891" t="s">
        <v>38</v>
      </c>
      <c r="R2891" t="s">
        <v>1070</v>
      </c>
      <c r="S2891" t="s">
        <v>12714</v>
      </c>
      <c r="T2891" t="s">
        <v>12735</v>
      </c>
      <c r="U2891" t="s">
        <v>12676</v>
      </c>
      <c r="V2891" t="s">
        <v>12676</v>
      </c>
      <c r="W2891" t="s">
        <v>37</v>
      </c>
      <c r="X2891" t="s">
        <v>37</v>
      </c>
      <c r="Y2891" t="s">
        <v>37</v>
      </c>
      <c r="Z2891" t="s">
        <v>12736</v>
      </c>
      <c r="AA2891" t="s">
        <v>44</v>
      </c>
      <c r="AB2891" t="s">
        <v>44</v>
      </c>
      <c r="AC2891" t="s">
        <v>45</v>
      </c>
      <c r="AD2891" t="s">
        <v>190</v>
      </c>
      <c r="AE2891" t="s">
        <v>12666</v>
      </c>
      <c r="AF2891" t="s">
        <v>48</v>
      </c>
      <c r="AG2891">
        <v>620814</v>
      </c>
      <c r="AH2891">
        <v>5</v>
      </c>
      <c r="AI2891">
        <v>5</v>
      </c>
    </row>
    <row r="2892" spans="1:35" ht="16.850000000000001" customHeight="1">
      <c r="A2892" s="65" t="str">
        <f>IF(L2892="","",IF(COUNTIF(Wip!K:K,L2892)=0,IF(W2892="","KGB","KBB"),IF(AND(_xlfn.IFNA(VLOOKUP(L2892,Wip!K:M,3,0),"")="Y",Q2892="MTCAPPLYCONF"),"On Hold",IF(W2892="","KGB","KBB"))))</f>
        <v>KGB</v>
      </c>
      <c r="B2892" s="65" t="str">
        <f>IF(A2892="on hold", "on hold",
 IF(A2892="KGB", "Standard Shipment",
  IF(IFERROR(IFERROR(VLOOKUP(L2892, List!D:J, 7, 0), VLOOKUP(L2892&amp;"", List!D:J, 7, 0)), 0)=0,
   IF(IFERROR(IFERROR(VLOOKUP(L2892, 'CND List'!$A:$C, 3, 0), VLOOKUP(L2892&amp;"", 'CND List'!$A:$C, 3, 0)), 0)=0,
    IF(A2892="KBB", "-", ""),
    IFERROR(VLOOKUP(L2892, 'CND List'!$A:$C, 3, 0), VLOOKUP(L2892&amp;"", 'CND List'!$A:$C, 3, 0))
   ),
   IFERROR(VLOOKUP(L2892, List!D:J, 7, 0), VLOOKUP(L2892&amp;"", List!D:J, 7, 0))
  )
 )
)</f>
        <v>Standard Shipment</v>
      </c>
      <c r="C2892" s="66" t="str">
        <f t="shared" si="46"/>
        <v>Standard Shipment</v>
      </c>
      <c r="D2892" s="67" t="str">
        <f ca="1">IF(C2892="Local Scrap","Closed",IFERROR(IF(A2892="kgb","Closed",IF(MID(C2892,5,1)="Q","Closed",LOOKUP(TODAY()-W2892, {0,31,91,181,366}, {"0-30天","31-90天","91-180天","181-365天","365天以上"}))), LOOKUP(TODAY()-Z2892, {0,31,91,181,366}, {"0-30天","31-90天","91-180天","181-365天","365天以上"})))</f>
        <v>Closed</v>
      </c>
      <c r="E2892" s="67" t="str" cm="1">
        <f t="array" ref="E2892">IF(A2892&lt;&gt;"kbb", "", IF(IFERROR(VALUE(V2892), 0)=MAX(INDEX(($A$2:$A$4929="kbb")*($L$2:$L$4929=L2892)*IFERROR(VALUE($V$2:$V$4929), 0), 0)), "最新", "歷史重複"))</f>
        <v/>
      </c>
      <c r="F2892" t="s">
        <v>12648</v>
      </c>
      <c r="G2892" t="s">
        <v>29</v>
      </c>
      <c r="H2892" t="s">
        <v>30</v>
      </c>
      <c r="I2892" t="s">
        <v>12600</v>
      </c>
      <c r="J2892" t="s">
        <v>12649</v>
      </c>
      <c r="K2892" t="s">
        <v>12650</v>
      </c>
      <c r="L2892" t="s">
        <v>12737</v>
      </c>
      <c r="M2892" t="s">
        <v>981</v>
      </c>
      <c r="N2892" t="s">
        <v>556</v>
      </c>
      <c r="O2892" t="s">
        <v>37</v>
      </c>
      <c r="P2892" t="s">
        <v>12738</v>
      </c>
      <c r="Q2892" t="s">
        <v>38</v>
      </c>
      <c r="R2892" t="s">
        <v>1070</v>
      </c>
      <c r="S2892" t="s">
        <v>12668</v>
      </c>
      <c r="T2892" t="s">
        <v>12739</v>
      </c>
      <c r="U2892" t="s">
        <v>12676</v>
      </c>
      <c r="V2892" t="s">
        <v>12676</v>
      </c>
      <c r="W2892" t="s">
        <v>37</v>
      </c>
      <c r="X2892" t="s">
        <v>37</v>
      </c>
      <c r="Y2892" t="s">
        <v>37</v>
      </c>
      <c r="Z2892" t="s">
        <v>12740</v>
      </c>
      <c r="AA2892" t="s">
        <v>44</v>
      </c>
      <c r="AB2892" t="s">
        <v>44</v>
      </c>
      <c r="AC2892" t="s">
        <v>45</v>
      </c>
      <c r="AD2892" t="s">
        <v>190</v>
      </c>
      <c r="AE2892" t="s">
        <v>12666</v>
      </c>
      <c r="AF2892" t="s">
        <v>48</v>
      </c>
      <c r="AG2892">
        <v>620814</v>
      </c>
      <c r="AH2892">
        <v>5</v>
      </c>
      <c r="AI2892">
        <v>5</v>
      </c>
    </row>
    <row r="2893" spans="1:35" ht="16.850000000000001" customHeight="1">
      <c r="A2893" s="65" t="str">
        <f>IF(L2893="","",IF(COUNTIF(Wip!K:K,L2893)=0,IF(W2893="","KGB","KBB"),IF(AND(_xlfn.IFNA(VLOOKUP(L2893,Wip!K:M,3,0),"")="Y",Q2893="MTCAPPLYCONF"),"On Hold",IF(W2893="","KGB","KBB"))))</f>
        <v>KGB</v>
      </c>
      <c r="B2893" s="65" t="str">
        <f>IF(A2893="on hold", "on hold",
 IF(A2893="KGB", "Standard Shipment",
  IF(IFERROR(IFERROR(VLOOKUP(L2893, List!D:J, 7, 0), VLOOKUP(L2893&amp;"", List!D:J, 7, 0)), 0)=0,
   IF(IFERROR(IFERROR(VLOOKUP(L2893, 'CND List'!$A:$C, 3, 0), VLOOKUP(L2893&amp;"", 'CND List'!$A:$C, 3, 0)), 0)=0,
    IF(A2893="KBB", "-", ""),
    IFERROR(VLOOKUP(L2893, 'CND List'!$A:$C, 3, 0), VLOOKUP(L2893&amp;"", 'CND List'!$A:$C, 3, 0))
   ),
   IFERROR(VLOOKUP(L2893, List!D:J, 7, 0), VLOOKUP(L2893&amp;"", List!D:J, 7, 0))
  )
 )
)</f>
        <v>Standard Shipment</v>
      </c>
      <c r="C2893" s="66" t="str">
        <f t="shared" si="46"/>
        <v>Standard Shipment</v>
      </c>
      <c r="D2893" s="67" t="str">
        <f ca="1">IF(C2893="Local Scrap","Closed",IFERROR(IF(A2893="kgb","Closed",IF(MID(C2893,5,1)="Q","Closed",LOOKUP(TODAY()-W2893, {0,31,91,181,366}, {"0-30天","31-90天","91-180天","181-365天","365天以上"}))), LOOKUP(TODAY()-Z2893, {0,31,91,181,366}, {"0-30天","31-90天","91-180天","181-365天","365天以上"})))</f>
        <v>Closed</v>
      </c>
      <c r="E2893" s="67" t="str" cm="1">
        <f t="array" ref="E2893">IF(A2893&lt;&gt;"kbb", "", IF(IFERROR(VALUE(V2893), 0)=MAX(INDEX(($A$2:$A$4929="kbb")*($L$2:$L$4929=L2893)*IFERROR(VALUE($V$2:$V$4929), 0), 0)), "最新", "歷史重複"))</f>
        <v/>
      </c>
      <c r="F2893" t="s">
        <v>12648</v>
      </c>
      <c r="G2893" t="s">
        <v>29</v>
      </c>
      <c r="H2893" t="s">
        <v>30</v>
      </c>
      <c r="I2893" t="s">
        <v>12600</v>
      </c>
      <c r="J2893" t="s">
        <v>12649</v>
      </c>
      <c r="K2893" t="s">
        <v>12650</v>
      </c>
      <c r="L2893" t="s">
        <v>12741</v>
      </c>
      <c r="M2893" t="s">
        <v>981</v>
      </c>
      <c r="N2893" t="s">
        <v>556</v>
      </c>
      <c r="O2893" t="s">
        <v>37</v>
      </c>
      <c r="P2893" t="s">
        <v>12742</v>
      </c>
      <c r="Q2893" t="s">
        <v>38</v>
      </c>
      <c r="R2893" t="s">
        <v>743</v>
      </c>
      <c r="S2893" t="s">
        <v>12743</v>
      </c>
      <c r="T2893" t="s">
        <v>12744</v>
      </c>
      <c r="U2893" t="s">
        <v>12745</v>
      </c>
      <c r="V2893" t="s">
        <v>12745</v>
      </c>
      <c r="W2893" t="s">
        <v>37</v>
      </c>
      <c r="X2893" t="s">
        <v>37</v>
      </c>
      <c r="Y2893" t="s">
        <v>37</v>
      </c>
      <c r="Z2893" t="s">
        <v>12746</v>
      </c>
      <c r="AA2893" t="s">
        <v>44</v>
      </c>
      <c r="AB2893" t="s">
        <v>44</v>
      </c>
      <c r="AC2893" t="s">
        <v>45</v>
      </c>
      <c r="AD2893" t="s">
        <v>190</v>
      </c>
      <c r="AE2893" t="s">
        <v>12672</v>
      </c>
      <c r="AF2893" t="s">
        <v>48</v>
      </c>
      <c r="AG2893">
        <v>620728</v>
      </c>
      <c r="AH2893">
        <v>1</v>
      </c>
      <c r="AI2893">
        <v>1</v>
      </c>
    </row>
    <row r="2894" spans="1:35" ht="16.850000000000001" customHeight="1">
      <c r="A2894" s="65" t="str">
        <f>IF(L2894="","",IF(COUNTIF(Wip!K:K,L2894)=0,IF(W2894="","KGB","KBB"),IF(AND(_xlfn.IFNA(VLOOKUP(L2894,Wip!K:M,3,0),"")="Y",Q2894="MTCAPPLYCONF"),"On Hold",IF(W2894="","KGB","KBB"))))</f>
        <v>KGB</v>
      </c>
      <c r="B2894" s="65" t="str">
        <f>IF(A2894="on hold", "on hold",
 IF(A2894="KGB", "Standard Shipment",
  IF(IFERROR(IFERROR(VLOOKUP(L2894, List!D:J, 7, 0), VLOOKUP(L2894&amp;"", List!D:J, 7, 0)), 0)=0,
   IF(IFERROR(IFERROR(VLOOKUP(L2894, 'CND List'!$A:$C, 3, 0), VLOOKUP(L2894&amp;"", 'CND List'!$A:$C, 3, 0)), 0)=0,
    IF(A2894="KBB", "-", ""),
    IFERROR(VLOOKUP(L2894, 'CND List'!$A:$C, 3, 0), VLOOKUP(L2894&amp;"", 'CND List'!$A:$C, 3, 0))
   ),
   IFERROR(VLOOKUP(L2894, List!D:J, 7, 0), VLOOKUP(L2894&amp;"", List!D:J, 7, 0))
  )
 )
)</f>
        <v>Standard Shipment</v>
      </c>
      <c r="C2894" s="66" t="str">
        <f t="shared" si="46"/>
        <v>Standard Shipment</v>
      </c>
      <c r="D2894" s="67" t="str">
        <f ca="1">IF(C2894="Local Scrap","Closed",IFERROR(IF(A2894="kgb","Closed",IF(MID(C2894,5,1)="Q","Closed",LOOKUP(TODAY()-W2894, {0,31,91,181,366}, {"0-30天","31-90天","91-180天","181-365天","365天以上"}))), LOOKUP(TODAY()-Z2894, {0,31,91,181,366}, {"0-30天","31-90天","91-180天","181-365天","365天以上"})))</f>
        <v>Closed</v>
      </c>
      <c r="E2894" s="67" t="str" cm="1">
        <f t="array" ref="E2894">IF(A2894&lt;&gt;"kbb", "", IF(IFERROR(VALUE(V2894), 0)=MAX(INDEX(($A$2:$A$4929="kbb")*($L$2:$L$4929=L2894)*IFERROR(VALUE($V$2:$V$4929), 0), 0)), "最新", "歷史重複"))</f>
        <v/>
      </c>
      <c r="F2894" t="s">
        <v>12648</v>
      </c>
      <c r="G2894" t="s">
        <v>29</v>
      </c>
      <c r="H2894" t="s">
        <v>30</v>
      </c>
      <c r="I2894" t="s">
        <v>12600</v>
      </c>
      <c r="J2894" t="s">
        <v>12649</v>
      </c>
      <c r="K2894" t="s">
        <v>12650</v>
      </c>
      <c r="L2894" t="s">
        <v>12747</v>
      </c>
      <c r="M2894" t="s">
        <v>205</v>
      </c>
      <c r="N2894" t="s">
        <v>206</v>
      </c>
      <c r="O2894" t="s">
        <v>37</v>
      </c>
      <c r="P2894" t="s">
        <v>12748</v>
      </c>
      <c r="Q2894" t="s">
        <v>38</v>
      </c>
      <c r="R2894" t="s">
        <v>1070</v>
      </c>
      <c r="S2894" t="s">
        <v>12704</v>
      </c>
      <c r="T2894" t="s">
        <v>12749</v>
      </c>
      <c r="U2894" t="s">
        <v>12750</v>
      </c>
      <c r="V2894" t="s">
        <v>12750</v>
      </c>
      <c r="W2894" t="s">
        <v>37</v>
      </c>
      <c r="X2894" t="s">
        <v>37</v>
      </c>
      <c r="Y2894" t="s">
        <v>37</v>
      </c>
      <c r="Z2894" t="s">
        <v>12751</v>
      </c>
      <c r="AA2894" t="s">
        <v>44</v>
      </c>
      <c r="AB2894" t="s">
        <v>44</v>
      </c>
      <c r="AC2894" t="s">
        <v>45</v>
      </c>
      <c r="AD2894" t="s">
        <v>190</v>
      </c>
      <c r="AE2894" t="s">
        <v>12752</v>
      </c>
      <c r="AF2894" t="s">
        <v>48</v>
      </c>
      <c r="AG2894">
        <v>620230</v>
      </c>
      <c r="AH2894">
        <v>1</v>
      </c>
      <c r="AI2894">
        <v>1</v>
      </c>
    </row>
    <row r="2895" spans="1:35" ht="16.850000000000001" customHeight="1">
      <c r="A2895" s="65" t="str">
        <f>IF(L2895="","",IF(COUNTIF(Wip!K:K,L2895)=0,IF(W2895="","KGB","KBB"),IF(AND(_xlfn.IFNA(VLOOKUP(L2895,Wip!K:M,3,0),"")="Y",Q2895="MTCAPPLYCONF"),"On Hold",IF(W2895="","KGB","KBB"))))</f>
        <v>KBB</v>
      </c>
      <c r="B2895" s="65">
        <f>IF(A2895="on hold", "on hold",
 IF(A2895="KGB", "Standard Shipment",
  IF(IFERROR(IFERROR(VLOOKUP(L2895, List!D:J, 7, 0), VLOOKUP(L2895&amp;"", List!D:J, 7, 0)), 0)=0,
   IF(IFERROR(IFERROR(VLOOKUP(L2895, 'CND List'!$A:$C, 3, 0), VLOOKUP(L2895&amp;"", 'CND List'!$A:$C, 3, 0)), 0)=0,
    IF(A2895="KBB", "-", ""),
    IFERROR(VLOOKUP(L2895, 'CND List'!$A:$C, 3, 0), VLOOKUP(L2895&amp;"", 'CND List'!$A:$C, 3, 0))
   ),
   IFERROR(VLOOKUP(L2895, List!D:J, 7, 0), VLOOKUP(L2895&amp;"", List!D:J, 7, 0))
  )
 )
)</f>
        <v>45852</v>
      </c>
      <c r="C2895" s="66" t="str">
        <f t="shared" si="46"/>
        <v>2025Q3</v>
      </c>
      <c r="D2895" s="67" t="str">
        <f ca="1">IF(C2895="Local Scrap","Closed",IFERROR(IF(A2895="kgb","Closed",IF(MID(C2895,5,1)="Q","Closed",LOOKUP(TODAY()-W2895, {0,31,91,181,366}, {"0-30天","31-90天","91-180天","181-365天","365天以上"}))), LOOKUP(TODAY()-Z2895, {0,31,91,181,366}, {"0-30天","31-90天","91-180天","181-365天","365天以上"})))</f>
        <v>Closed</v>
      </c>
      <c r="E2895" s="67" t="str" cm="1">
        <f t="array" ref="E2895">IF(A2895&lt;&gt;"kbb", "", IF(IFERROR(VALUE(V2895), 0)=MAX(INDEX(($A$2:$A$4929="kbb")*($L$2:$L$4929=L2895)*IFERROR(VALUE($V$2:$V$4929), 0), 0)), "最新", "歷史重複"))</f>
        <v>最新</v>
      </c>
      <c r="F2895" t="s">
        <v>12648</v>
      </c>
      <c r="G2895" t="s">
        <v>29</v>
      </c>
      <c r="H2895" t="s">
        <v>30</v>
      </c>
      <c r="I2895" t="s">
        <v>12600</v>
      </c>
      <c r="J2895" t="s">
        <v>12649</v>
      </c>
      <c r="K2895" t="s">
        <v>12650</v>
      </c>
      <c r="L2895" t="s">
        <v>12753</v>
      </c>
      <c r="M2895" t="s">
        <v>875</v>
      </c>
      <c r="N2895" t="s">
        <v>206</v>
      </c>
      <c r="O2895" t="s">
        <v>37</v>
      </c>
      <c r="P2895" t="s">
        <v>12753</v>
      </c>
      <c r="Q2895" t="s">
        <v>38</v>
      </c>
      <c r="R2895" t="s">
        <v>743</v>
      </c>
      <c r="S2895" t="s">
        <v>12704</v>
      </c>
      <c r="T2895" t="s">
        <v>37</v>
      </c>
      <c r="U2895" t="s">
        <v>37</v>
      </c>
      <c r="V2895" t="s">
        <v>12754</v>
      </c>
      <c r="W2895" t="s">
        <v>1157</v>
      </c>
      <c r="X2895" t="s">
        <v>114</v>
      </c>
      <c r="Y2895" t="s">
        <v>1158</v>
      </c>
      <c r="Z2895" t="s">
        <v>12755</v>
      </c>
      <c r="AA2895" t="s">
        <v>44</v>
      </c>
      <c r="AB2895" t="s">
        <v>44</v>
      </c>
      <c r="AC2895" t="s">
        <v>117</v>
      </c>
      <c r="AD2895" t="s">
        <v>190</v>
      </c>
      <c r="AE2895" t="s">
        <v>37</v>
      </c>
      <c r="AF2895" t="s">
        <v>37</v>
      </c>
      <c r="AG2895" t="s">
        <v>37</v>
      </c>
      <c r="AH2895" t="s">
        <v>37</v>
      </c>
      <c r="AI2895" t="s">
        <v>37</v>
      </c>
    </row>
    <row r="2896" spans="1:35" ht="16.850000000000001" customHeight="1">
      <c r="A2896" s="65" t="str">
        <f>IF(L2896="","",IF(COUNTIF(Wip!K:K,L2896)=0,IF(W2896="","KGB","KBB"),IF(AND(_xlfn.IFNA(VLOOKUP(L2896,Wip!K:M,3,0),"")="Y",Q2896="MTCAPPLYCONF"),"On Hold",IF(W2896="","KGB","KBB"))))</f>
        <v>KGB</v>
      </c>
      <c r="B2896" s="65" t="str">
        <f>IF(A2896="on hold", "on hold",
 IF(A2896="KGB", "Standard Shipment",
  IF(IFERROR(IFERROR(VLOOKUP(L2896, List!D:J, 7, 0), VLOOKUP(L2896&amp;"", List!D:J, 7, 0)), 0)=0,
   IF(IFERROR(IFERROR(VLOOKUP(L2896, 'CND List'!$A:$C, 3, 0), VLOOKUP(L2896&amp;"", 'CND List'!$A:$C, 3, 0)), 0)=0,
    IF(A2896="KBB", "-", ""),
    IFERROR(VLOOKUP(L2896, 'CND List'!$A:$C, 3, 0), VLOOKUP(L2896&amp;"", 'CND List'!$A:$C, 3, 0))
   ),
   IFERROR(VLOOKUP(L2896, List!D:J, 7, 0), VLOOKUP(L2896&amp;"", List!D:J, 7, 0))
  )
 )
)</f>
        <v>Standard Shipment</v>
      </c>
      <c r="C2896" s="66" t="str">
        <f t="shared" si="46"/>
        <v>Standard Shipment</v>
      </c>
      <c r="D2896" s="67" t="str">
        <f ca="1">IF(C2896="Local Scrap","Closed",IFERROR(IF(A2896="kgb","Closed",IF(MID(C2896,5,1)="Q","Closed",LOOKUP(TODAY()-W2896, {0,31,91,181,366}, {"0-30天","31-90天","91-180天","181-365天","365天以上"}))), LOOKUP(TODAY()-Z2896, {0,31,91,181,366}, {"0-30天","31-90天","91-180天","181-365天","365天以上"})))</f>
        <v>Closed</v>
      </c>
      <c r="E2896" s="67" t="str" cm="1">
        <f t="array" ref="E2896">IF(A2896&lt;&gt;"kbb", "", IF(IFERROR(VALUE(V2896), 0)=MAX(INDEX(($A$2:$A$4929="kbb")*($L$2:$L$4929=L2896)*IFERROR(VALUE($V$2:$V$4929), 0), 0)), "最新", "歷史重複"))</f>
        <v/>
      </c>
      <c r="F2896" t="s">
        <v>12648</v>
      </c>
      <c r="G2896" t="s">
        <v>29</v>
      </c>
      <c r="H2896" t="s">
        <v>30</v>
      </c>
      <c r="I2896" t="s">
        <v>12600</v>
      </c>
      <c r="J2896" t="s">
        <v>12649</v>
      </c>
      <c r="K2896" t="s">
        <v>12650</v>
      </c>
      <c r="L2896" t="s">
        <v>12756</v>
      </c>
      <c r="M2896" t="s">
        <v>4046</v>
      </c>
      <c r="N2896" t="s">
        <v>556</v>
      </c>
      <c r="O2896" t="s">
        <v>37</v>
      </c>
      <c r="P2896" t="s">
        <v>12757</v>
      </c>
      <c r="Q2896" t="s">
        <v>38</v>
      </c>
      <c r="R2896" t="s">
        <v>1070</v>
      </c>
      <c r="S2896" t="s">
        <v>12704</v>
      </c>
      <c r="T2896" t="s">
        <v>12758</v>
      </c>
      <c r="U2896" t="s">
        <v>12676</v>
      </c>
      <c r="V2896" t="s">
        <v>12676</v>
      </c>
      <c r="W2896" t="s">
        <v>37</v>
      </c>
      <c r="X2896" t="s">
        <v>37</v>
      </c>
      <c r="Y2896" t="s">
        <v>37</v>
      </c>
      <c r="Z2896" t="s">
        <v>12759</v>
      </c>
      <c r="AA2896" t="s">
        <v>44</v>
      </c>
      <c r="AB2896" t="s">
        <v>44</v>
      </c>
      <c r="AC2896" t="s">
        <v>45</v>
      </c>
      <c r="AD2896" t="s">
        <v>190</v>
      </c>
      <c r="AE2896" t="s">
        <v>12666</v>
      </c>
      <c r="AF2896" t="s">
        <v>48</v>
      </c>
      <c r="AG2896">
        <v>620814</v>
      </c>
      <c r="AH2896">
        <v>5</v>
      </c>
      <c r="AI2896">
        <v>5</v>
      </c>
    </row>
    <row r="2897" spans="1:35" ht="16.850000000000001" customHeight="1">
      <c r="A2897" s="65" t="str">
        <f>IF(L2897="","",IF(COUNTIF(Wip!K:K,L2897)=0,IF(W2897="","KGB","KBB"),IF(AND(_xlfn.IFNA(VLOOKUP(L2897,Wip!K:M,3,0),"")="Y",Q2897="MTCAPPLYCONF"),"On Hold",IF(W2897="","KGB","KBB"))))</f>
        <v>KGB</v>
      </c>
      <c r="B2897" s="65" t="str">
        <f>IF(A2897="on hold", "on hold",
 IF(A2897="KGB", "Standard Shipment",
  IF(IFERROR(IFERROR(VLOOKUP(L2897, List!D:J, 7, 0), VLOOKUP(L2897&amp;"", List!D:J, 7, 0)), 0)=0,
   IF(IFERROR(IFERROR(VLOOKUP(L2897, 'CND List'!$A:$C, 3, 0), VLOOKUP(L2897&amp;"", 'CND List'!$A:$C, 3, 0)), 0)=0,
    IF(A2897="KBB", "-", ""),
    IFERROR(VLOOKUP(L2897, 'CND List'!$A:$C, 3, 0), VLOOKUP(L2897&amp;"", 'CND List'!$A:$C, 3, 0))
   ),
   IFERROR(VLOOKUP(L2897, List!D:J, 7, 0), VLOOKUP(L2897&amp;"", List!D:J, 7, 0))
  )
 )
)</f>
        <v>Standard Shipment</v>
      </c>
      <c r="C2897" s="66" t="str">
        <f t="shared" si="46"/>
        <v>Standard Shipment</v>
      </c>
      <c r="D2897" s="67" t="str">
        <f ca="1">IF(C2897="Local Scrap","Closed",IFERROR(IF(A2897="kgb","Closed",IF(MID(C2897,5,1)="Q","Closed",LOOKUP(TODAY()-W2897, {0,31,91,181,366}, {"0-30天","31-90天","91-180天","181-365天","365天以上"}))), LOOKUP(TODAY()-Z2897, {0,31,91,181,366}, {"0-30天","31-90天","91-180天","181-365天","365天以上"})))</f>
        <v>Closed</v>
      </c>
      <c r="E2897" s="67" t="str" cm="1">
        <f t="array" ref="E2897">IF(A2897&lt;&gt;"kbb", "", IF(IFERROR(VALUE(V2897), 0)=MAX(INDEX(($A$2:$A$4929="kbb")*($L$2:$L$4929=L2897)*IFERROR(VALUE($V$2:$V$4929), 0), 0)), "最新", "歷史重複"))</f>
        <v/>
      </c>
      <c r="F2897" t="s">
        <v>12648</v>
      </c>
      <c r="G2897" t="s">
        <v>29</v>
      </c>
      <c r="H2897" t="s">
        <v>30</v>
      </c>
      <c r="I2897" t="s">
        <v>12600</v>
      </c>
      <c r="J2897" t="s">
        <v>12649</v>
      </c>
      <c r="K2897" t="s">
        <v>12650</v>
      </c>
      <c r="L2897" t="s">
        <v>12760</v>
      </c>
      <c r="M2897" t="s">
        <v>205</v>
      </c>
      <c r="N2897" t="s">
        <v>206</v>
      </c>
      <c r="O2897" t="s">
        <v>37</v>
      </c>
      <c r="P2897" t="s">
        <v>12761</v>
      </c>
      <c r="Q2897" t="s">
        <v>38</v>
      </c>
      <c r="R2897" t="s">
        <v>743</v>
      </c>
      <c r="S2897" t="s">
        <v>12709</v>
      </c>
      <c r="T2897" t="s">
        <v>12762</v>
      </c>
      <c r="U2897" t="s">
        <v>12676</v>
      </c>
      <c r="V2897" t="s">
        <v>12676</v>
      </c>
      <c r="W2897" t="s">
        <v>37</v>
      </c>
      <c r="X2897" t="s">
        <v>37</v>
      </c>
      <c r="Y2897" t="s">
        <v>37</v>
      </c>
      <c r="Z2897" t="s">
        <v>12763</v>
      </c>
      <c r="AA2897" t="s">
        <v>44</v>
      </c>
      <c r="AB2897" t="s">
        <v>44</v>
      </c>
      <c r="AC2897" t="s">
        <v>45</v>
      </c>
      <c r="AD2897" t="s">
        <v>190</v>
      </c>
      <c r="AE2897" t="s">
        <v>12666</v>
      </c>
      <c r="AF2897" t="s">
        <v>48</v>
      </c>
      <c r="AG2897">
        <v>620814</v>
      </c>
      <c r="AH2897">
        <v>5</v>
      </c>
      <c r="AI2897">
        <v>5</v>
      </c>
    </row>
    <row r="2898" spans="1:35" ht="16.850000000000001" customHeight="1">
      <c r="A2898" s="65" t="str">
        <f>IF(L2898="","",IF(COUNTIF(Wip!K:K,L2898)=0,IF(W2898="","KGB","KBB"),IF(AND(_xlfn.IFNA(VLOOKUP(L2898,Wip!K:M,3,0),"")="Y",Q2898="MTCAPPLYCONF"),"On Hold",IF(W2898="","KGB","KBB"))))</f>
        <v>KGB</v>
      </c>
      <c r="B2898" s="65" t="str">
        <f>IF(A2898="on hold", "on hold",
 IF(A2898="KGB", "Standard Shipment",
  IF(IFERROR(IFERROR(VLOOKUP(L2898, List!D:J, 7, 0), VLOOKUP(L2898&amp;"", List!D:J, 7, 0)), 0)=0,
   IF(IFERROR(IFERROR(VLOOKUP(L2898, 'CND List'!$A:$C, 3, 0), VLOOKUP(L2898&amp;"", 'CND List'!$A:$C, 3, 0)), 0)=0,
    IF(A2898="KBB", "-", ""),
    IFERROR(VLOOKUP(L2898, 'CND List'!$A:$C, 3, 0), VLOOKUP(L2898&amp;"", 'CND List'!$A:$C, 3, 0))
   ),
   IFERROR(VLOOKUP(L2898, List!D:J, 7, 0), VLOOKUP(L2898&amp;"", List!D:J, 7, 0))
  )
 )
)</f>
        <v>Standard Shipment</v>
      </c>
      <c r="C2898" s="66" t="str">
        <f t="shared" si="46"/>
        <v>Standard Shipment</v>
      </c>
      <c r="D2898" s="67" t="str">
        <f ca="1">IF(C2898="Local Scrap","Closed",IFERROR(IF(A2898="kgb","Closed",IF(MID(C2898,5,1)="Q","Closed",LOOKUP(TODAY()-W2898, {0,31,91,181,366}, {"0-30天","31-90天","91-180天","181-365天","365天以上"}))), LOOKUP(TODAY()-Z2898, {0,31,91,181,366}, {"0-30天","31-90天","91-180天","181-365天","365天以上"})))</f>
        <v>Closed</v>
      </c>
      <c r="E2898" s="67" t="str" cm="1">
        <f t="array" ref="E2898">IF(A2898&lt;&gt;"kbb", "", IF(IFERROR(VALUE(V2898), 0)=MAX(INDEX(($A$2:$A$4929="kbb")*($L$2:$L$4929=L2898)*IFERROR(VALUE($V$2:$V$4929), 0), 0)), "最新", "歷史重複"))</f>
        <v/>
      </c>
      <c r="F2898" t="s">
        <v>12648</v>
      </c>
      <c r="G2898" t="s">
        <v>29</v>
      </c>
      <c r="H2898" t="s">
        <v>30</v>
      </c>
      <c r="I2898" t="s">
        <v>12600</v>
      </c>
      <c r="J2898" t="s">
        <v>12649</v>
      </c>
      <c r="K2898" t="s">
        <v>12650</v>
      </c>
      <c r="L2898" t="s">
        <v>12764</v>
      </c>
      <c r="M2898" t="s">
        <v>981</v>
      </c>
      <c r="N2898" t="s">
        <v>556</v>
      </c>
      <c r="O2898" t="s">
        <v>37</v>
      </c>
      <c r="P2898" t="s">
        <v>12765</v>
      </c>
      <c r="Q2898" t="s">
        <v>38</v>
      </c>
      <c r="R2898" t="s">
        <v>1070</v>
      </c>
      <c r="S2898" t="s">
        <v>12668</v>
      </c>
      <c r="T2898" t="s">
        <v>12766</v>
      </c>
      <c r="U2898" t="s">
        <v>12670</v>
      </c>
      <c r="V2898" t="s">
        <v>12670</v>
      </c>
      <c r="W2898" t="s">
        <v>37</v>
      </c>
      <c r="X2898" t="s">
        <v>37</v>
      </c>
      <c r="Y2898" t="s">
        <v>37</v>
      </c>
      <c r="Z2898" t="s">
        <v>12767</v>
      </c>
      <c r="AA2898" t="s">
        <v>44</v>
      </c>
      <c r="AB2898" t="s">
        <v>44</v>
      </c>
      <c r="AC2898" t="s">
        <v>45</v>
      </c>
      <c r="AD2898" t="s">
        <v>190</v>
      </c>
      <c r="AE2898" t="s">
        <v>12672</v>
      </c>
      <c r="AF2898" t="s">
        <v>48</v>
      </c>
      <c r="AG2898">
        <v>620728</v>
      </c>
      <c r="AH2898">
        <v>1</v>
      </c>
      <c r="AI2898">
        <v>1</v>
      </c>
    </row>
    <row r="2899" spans="1:35" ht="16.850000000000001" customHeight="1">
      <c r="A2899" s="65" t="str">
        <f>IF(L2899="","",IF(COUNTIF(Wip!K:K,L2899)=0,IF(W2899="","KGB","KBB"),IF(AND(_xlfn.IFNA(VLOOKUP(L2899,Wip!K:M,3,0),"")="Y",Q2899="MTCAPPLYCONF"),"On Hold",IF(W2899="","KGB","KBB"))))</f>
        <v>KGB</v>
      </c>
      <c r="B2899" s="65" t="str">
        <f>IF(A2899="on hold", "on hold",
 IF(A2899="KGB", "Standard Shipment",
  IF(IFERROR(IFERROR(VLOOKUP(L2899, List!D:J, 7, 0), VLOOKUP(L2899&amp;"", List!D:J, 7, 0)), 0)=0,
   IF(IFERROR(IFERROR(VLOOKUP(L2899, 'CND List'!$A:$C, 3, 0), VLOOKUP(L2899&amp;"", 'CND List'!$A:$C, 3, 0)), 0)=0,
    IF(A2899="KBB", "-", ""),
    IFERROR(VLOOKUP(L2899, 'CND List'!$A:$C, 3, 0), VLOOKUP(L2899&amp;"", 'CND List'!$A:$C, 3, 0))
   ),
   IFERROR(VLOOKUP(L2899, List!D:J, 7, 0), VLOOKUP(L2899&amp;"", List!D:J, 7, 0))
  )
 )
)</f>
        <v>Standard Shipment</v>
      </c>
      <c r="C2899" s="66" t="str">
        <f t="shared" si="46"/>
        <v>Standard Shipment</v>
      </c>
      <c r="D2899" s="67" t="str">
        <f ca="1">IF(C2899="Local Scrap","Closed",IFERROR(IF(A2899="kgb","Closed",IF(MID(C2899,5,1)="Q","Closed",LOOKUP(TODAY()-W2899, {0,31,91,181,366}, {"0-30天","31-90天","91-180天","181-365天","365天以上"}))), LOOKUP(TODAY()-Z2899, {0,31,91,181,366}, {"0-30天","31-90天","91-180天","181-365天","365天以上"})))</f>
        <v>Closed</v>
      </c>
      <c r="E2899" s="67" t="str" cm="1">
        <f t="array" ref="E2899">IF(A2899&lt;&gt;"kbb", "", IF(IFERROR(VALUE(V2899), 0)=MAX(INDEX(($A$2:$A$4929="kbb")*($L$2:$L$4929=L2899)*IFERROR(VALUE($V$2:$V$4929), 0), 0)), "最新", "歷史重複"))</f>
        <v/>
      </c>
      <c r="F2899" t="s">
        <v>12648</v>
      </c>
      <c r="G2899" t="s">
        <v>29</v>
      </c>
      <c r="H2899" t="s">
        <v>30</v>
      </c>
      <c r="I2899" t="s">
        <v>12600</v>
      </c>
      <c r="J2899" t="s">
        <v>12649</v>
      </c>
      <c r="K2899" t="s">
        <v>12650</v>
      </c>
      <c r="L2899" t="s">
        <v>12768</v>
      </c>
      <c r="M2899" t="s">
        <v>981</v>
      </c>
      <c r="N2899" t="s">
        <v>556</v>
      </c>
      <c r="O2899" t="s">
        <v>37</v>
      </c>
      <c r="P2899" t="s">
        <v>12769</v>
      </c>
      <c r="Q2899" t="s">
        <v>38</v>
      </c>
      <c r="R2899" t="s">
        <v>1070</v>
      </c>
      <c r="S2899" t="s">
        <v>12668</v>
      </c>
      <c r="T2899" t="s">
        <v>12770</v>
      </c>
      <c r="U2899" t="s">
        <v>12750</v>
      </c>
      <c r="V2899" t="s">
        <v>12750</v>
      </c>
      <c r="W2899" t="s">
        <v>37</v>
      </c>
      <c r="X2899" t="s">
        <v>37</v>
      </c>
      <c r="Y2899" t="s">
        <v>37</v>
      </c>
      <c r="Z2899" t="s">
        <v>12771</v>
      </c>
      <c r="AA2899" t="s">
        <v>44</v>
      </c>
      <c r="AB2899" t="s">
        <v>44</v>
      </c>
      <c r="AC2899" t="s">
        <v>45</v>
      </c>
      <c r="AD2899" t="s">
        <v>190</v>
      </c>
      <c r="AE2899" t="s">
        <v>12772</v>
      </c>
      <c r="AF2899" t="s">
        <v>48</v>
      </c>
      <c r="AG2899">
        <v>620230</v>
      </c>
      <c r="AH2899">
        <v>1</v>
      </c>
      <c r="AI2899">
        <v>1</v>
      </c>
    </row>
    <row r="2900" spans="1:35" ht="16.850000000000001" customHeight="1">
      <c r="A2900" s="65" t="str">
        <f>IF(L2900="","",IF(COUNTIF(Wip!K:K,L2900)=0,IF(W2900="","KGB","KBB"),IF(AND(_xlfn.IFNA(VLOOKUP(L2900,Wip!K:M,3,0),"")="Y",Q2900="MTCAPPLYCONF"),"On Hold",IF(W2900="","KGB","KBB"))))</f>
        <v>KGB</v>
      </c>
      <c r="B2900" s="65" t="str">
        <f>IF(A2900="on hold", "on hold",
 IF(A2900="KGB", "Standard Shipment",
  IF(IFERROR(IFERROR(VLOOKUP(L2900, List!D:J, 7, 0), VLOOKUP(L2900&amp;"", List!D:J, 7, 0)), 0)=0,
   IF(IFERROR(IFERROR(VLOOKUP(L2900, 'CND List'!$A:$C, 3, 0), VLOOKUP(L2900&amp;"", 'CND List'!$A:$C, 3, 0)), 0)=0,
    IF(A2900="KBB", "-", ""),
    IFERROR(VLOOKUP(L2900, 'CND List'!$A:$C, 3, 0), VLOOKUP(L2900&amp;"", 'CND List'!$A:$C, 3, 0))
   ),
   IFERROR(VLOOKUP(L2900, List!D:J, 7, 0), VLOOKUP(L2900&amp;"", List!D:J, 7, 0))
  )
 )
)</f>
        <v>Standard Shipment</v>
      </c>
      <c r="C2900" s="66" t="str">
        <f t="shared" si="46"/>
        <v>Standard Shipment</v>
      </c>
      <c r="D2900" s="67" t="str">
        <f ca="1">IF(C2900="Local Scrap","Closed",IFERROR(IF(A2900="kgb","Closed",IF(MID(C2900,5,1)="Q","Closed",LOOKUP(TODAY()-W2900, {0,31,91,181,366}, {"0-30天","31-90天","91-180天","181-365天","365天以上"}))), LOOKUP(TODAY()-Z2900, {0,31,91,181,366}, {"0-30天","31-90天","91-180天","181-365天","365天以上"})))</f>
        <v>Closed</v>
      </c>
      <c r="E2900" s="67" t="str" cm="1">
        <f t="array" ref="E2900">IF(A2900&lt;&gt;"kbb", "", IF(IFERROR(VALUE(V2900), 0)=MAX(INDEX(($A$2:$A$4929="kbb")*($L$2:$L$4929=L2900)*IFERROR(VALUE($V$2:$V$4929), 0), 0)), "最新", "歷史重複"))</f>
        <v/>
      </c>
      <c r="F2900" t="s">
        <v>12648</v>
      </c>
      <c r="G2900" t="s">
        <v>29</v>
      </c>
      <c r="H2900" t="s">
        <v>30</v>
      </c>
      <c r="I2900" t="s">
        <v>12600</v>
      </c>
      <c r="J2900" t="s">
        <v>12649</v>
      </c>
      <c r="K2900" t="s">
        <v>12650</v>
      </c>
      <c r="L2900" t="s">
        <v>12773</v>
      </c>
      <c r="M2900" t="s">
        <v>981</v>
      </c>
      <c r="N2900" t="s">
        <v>556</v>
      </c>
      <c r="O2900" t="s">
        <v>37</v>
      </c>
      <c r="P2900" t="s">
        <v>12774</v>
      </c>
      <c r="Q2900" t="s">
        <v>38</v>
      </c>
      <c r="R2900" t="s">
        <v>1070</v>
      </c>
      <c r="S2900" t="s">
        <v>12668</v>
      </c>
      <c r="T2900" t="s">
        <v>12775</v>
      </c>
      <c r="U2900" t="s">
        <v>12670</v>
      </c>
      <c r="V2900" t="s">
        <v>12670</v>
      </c>
      <c r="W2900" t="s">
        <v>37</v>
      </c>
      <c r="X2900" t="s">
        <v>37</v>
      </c>
      <c r="Y2900" t="s">
        <v>37</v>
      </c>
      <c r="Z2900" t="s">
        <v>12776</v>
      </c>
      <c r="AA2900" t="s">
        <v>44</v>
      </c>
      <c r="AB2900" t="s">
        <v>44</v>
      </c>
      <c r="AC2900" t="s">
        <v>45</v>
      </c>
      <c r="AD2900" t="s">
        <v>190</v>
      </c>
      <c r="AE2900" t="s">
        <v>12777</v>
      </c>
      <c r="AF2900" t="s">
        <v>48</v>
      </c>
      <c r="AG2900">
        <v>620728</v>
      </c>
      <c r="AH2900">
        <v>1</v>
      </c>
      <c r="AI2900">
        <v>1</v>
      </c>
    </row>
    <row r="2901" spans="1:35" ht="16.850000000000001" customHeight="1">
      <c r="A2901" s="65" t="str">
        <f>IF(L2901="","",IF(COUNTIF(Wip!K:K,L2901)=0,IF(W2901="","KGB","KBB"),IF(AND(_xlfn.IFNA(VLOOKUP(L2901,Wip!K:M,3,0),"")="Y",Q2901="MTCAPPLYCONF"),"On Hold",IF(W2901="","KGB","KBB"))))</f>
        <v>KGB</v>
      </c>
      <c r="B2901" s="65" t="str">
        <f>IF(A2901="on hold", "on hold",
 IF(A2901="KGB", "Standard Shipment",
  IF(IFERROR(IFERROR(VLOOKUP(L2901, List!D:J, 7, 0), VLOOKUP(L2901&amp;"", List!D:J, 7, 0)), 0)=0,
   IF(IFERROR(IFERROR(VLOOKUP(L2901, 'CND List'!$A:$C, 3, 0), VLOOKUP(L2901&amp;"", 'CND List'!$A:$C, 3, 0)), 0)=0,
    IF(A2901="KBB", "-", ""),
    IFERROR(VLOOKUP(L2901, 'CND List'!$A:$C, 3, 0), VLOOKUP(L2901&amp;"", 'CND List'!$A:$C, 3, 0))
   ),
   IFERROR(VLOOKUP(L2901, List!D:J, 7, 0), VLOOKUP(L2901&amp;"", List!D:J, 7, 0))
  )
 )
)</f>
        <v>Standard Shipment</v>
      </c>
      <c r="C2901" s="66" t="str">
        <f t="shared" si="46"/>
        <v>Standard Shipment</v>
      </c>
      <c r="D2901" s="67" t="str">
        <f ca="1">IF(C2901="Local Scrap","Closed",IFERROR(IF(A2901="kgb","Closed",IF(MID(C2901,5,1)="Q","Closed",LOOKUP(TODAY()-W2901, {0,31,91,181,366}, {"0-30天","31-90天","91-180天","181-365天","365天以上"}))), LOOKUP(TODAY()-Z2901, {0,31,91,181,366}, {"0-30天","31-90天","91-180天","181-365天","365天以上"})))</f>
        <v>Closed</v>
      </c>
      <c r="E2901" s="67" t="str" cm="1">
        <f t="array" ref="E2901">IF(A2901&lt;&gt;"kbb", "", IF(IFERROR(VALUE(V2901), 0)=MAX(INDEX(($A$2:$A$4929="kbb")*($L$2:$L$4929=L2901)*IFERROR(VALUE($V$2:$V$4929), 0), 0)), "最新", "歷史重複"))</f>
        <v/>
      </c>
      <c r="F2901" t="s">
        <v>12648</v>
      </c>
      <c r="G2901" t="s">
        <v>29</v>
      </c>
      <c r="H2901" t="s">
        <v>30</v>
      </c>
      <c r="I2901" t="s">
        <v>12600</v>
      </c>
      <c r="J2901" t="s">
        <v>12649</v>
      </c>
      <c r="K2901" t="s">
        <v>12650</v>
      </c>
      <c r="L2901" t="s">
        <v>12778</v>
      </c>
      <c r="M2901" t="s">
        <v>981</v>
      </c>
      <c r="N2901" t="s">
        <v>556</v>
      </c>
      <c r="O2901" t="s">
        <v>37</v>
      </c>
      <c r="P2901" t="s">
        <v>12779</v>
      </c>
      <c r="Q2901" t="s">
        <v>38</v>
      </c>
      <c r="R2901" t="s">
        <v>743</v>
      </c>
      <c r="S2901" t="s">
        <v>12662</v>
      </c>
      <c r="T2901" t="s">
        <v>12780</v>
      </c>
      <c r="U2901" t="s">
        <v>12664</v>
      </c>
      <c r="V2901" t="s">
        <v>12664</v>
      </c>
      <c r="W2901" t="s">
        <v>37</v>
      </c>
      <c r="X2901" t="s">
        <v>37</v>
      </c>
      <c r="Y2901" t="s">
        <v>37</v>
      </c>
      <c r="Z2901" t="s">
        <v>12781</v>
      </c>
      <c r="AA2901" t="s">
        <v>44</v>
      </c>
      <c r="AB2901" t="s">
        <v>44</v>
      </c>
      <c r="AC2901" t="s">
        <v>45</v>
      </c>
      <c r="AD2901" t="s">
        <v>190</v>
      </c>
      <c r="AE2901" t="s">
        <v>12666</v>
      </c>
      <c r="AF2901" t="s">
        <v>48</v>
      </c>
      <c r="AG2901">
        <v>620814</v>
      </c>
      <c r="AH2901">
        <v>5</v>
      </c>
      <c r="AI2901">
        <v>5</v>
      </c>
    </row>
    <row r="2902" spans="1:35" ht="16.850000000000001" customHeight="1">
      <c r="A2902" s="65" t="str">
        <f>IF(L2902="","",IF(COUNTIF(Wip!K:K,L2902)=0,IF(W2902="","KGB","KBB"),IF(AND(_xlfn.IFNA(VLOOKUP(L2902,Wip!K:M,3,0),"")="Y",Q2902="MTCAPPLYCONF"),"On Hold",IF(W2902="","KGB","KBB"))))</f>
        <v>KGB</v>
      </c>
      <c r="B2902" s="65" t="str">
        <f>IF(A2902="on hold", "on hold",
 IF(A2902="KGB", "Standard Shipment",
  IF(IFERROR(IFERROR(VLOOKUP(L2902, List!D:J, 7, 0), VLOOKUP(L2902&amp;"", List!D:J, 7, 0)), 0)=0,
   IF(IFERROR(IFERROR(VLOOKUP(L2902, 'CND List'!$A:$C, 3, 0), VLOOKUP(L2902&amp;"", 'CND List'!$A:$C, 3, 0)), 0)=0,
    IF(A2902="KBB", "-", ""),
    IFERROR(VLOOKUP(L2902, 'CND List'!$A:$C, 3, 0), VLOOKUP(L2902&amp;"", 'CND List'!$A:$C, 3, 0))
   ),
   IFERROR(VLOOKUP(L2902, List!D:J, 7, 0), VLOOKUP(L2902&amp;"", List!D:J, 7, 0))
  )
 )
)</f>
        <v>Standard Shipment</v>
      </c>
      <c r="C2902" s="66" t="str">
        <f t="shared" si="46"/>
        <v>Standard Shipment</v>
      </c>
      <c r="D2902" s="67" t="str">
        <f ca="1">IF(C2902="Local Scrap","Closed",IFERROR(IF(A2902="kgb","Closed",IF(MID(C2902,5,1)="Q","Closed",LOOKUP(TODAY()-W2902, {0,31,91,181,366}, {"0-30天","31-90天","91-180天","181-365天","365天以上"}))), LOOKUP(TODAY()-Z2902, {0,31,91,181,366}, {"0-30天","31-90天","91-180天","181-365天","365天以上"})))</f>
        <v>Closed</v>
      </c>
      <c r="E2902" s="67" t="str" cm="1">
        <f t="array" ref="E2902">IF(A2902&lt;&gt;"kbb", "", IF(IFERROR(VALUE(V2902), 0)=MAX(INDEX(($A$2:$A$4929="kbb")*($L$2:$L$4929=L2902)*IFERROR(VALUE($V$2:$V$4929), 0), 0)), "最新", "歷史重複"))</f>
        <v/>
      </c>
      <c r="F2902" t="s">
        <v>12648</v>
      </c>
      <c r="G2902" t="s">
        <v>29</v>
      </c>
      <c r="H2902" t="s">
        <v>30</v>
      </c>
      <c r="I2902" t="s">
        <v>12600</v>
      </c>
      <c r="J2902" t="s">
        <v>12649</v>
      </c>
      <c r="K2902" t="s">
        <v>12650</v>
      </c>
      <c r="L2902" t="s">
        <v>12782</v>
      </c>
      <c r="M2902" t="s">
        <v>981</v>
      </c>
      <c r="N2902" t="s">
        <v>556</v>
      </c>
      <c r="O2902" t="s">
        <v>37</v>
      </c>
      <c r="P2902" t="s">
        <v>12783</v>
      </c>
      <c r="Q2902" t="s">
        <v>38</v>
      </c>
      <c r="R2902" t="s">
        <v>743</v>
      </c>
      <c r="S2902" t="s">
        <v>12784</v>
      </c>
      <c r="T2902" t="s">
        <v>12785</v>
      </c>
      <c r="U2902" t="s">
        <v>12670</v>
      </c>
      <c r="V2902" t="s">
        <v>12670</v>
      </c>
      <c r="W2902" t="s">
        <v>37</v>
      </c>
      <c r="X2902" t="s">
        <v>37</v>
      </c>
      <c r="Y2902" t="s">
        <v>37</v>
      </c>
      <c r="Z2902" t="s">
        <v>12786</v>
      </c>
      <c r="AA2902" t="s">
        <v>44</v>
      </c>
      <c r="AB2902" t="s">
        <v>44</v>
      </c>
      <c r="AC2902" t="s">
        <v>45</v>
      </c>
      <c r="AD2902" t="s">
        <v>190</v>
      </c>
      <c r="AE2902" t="s">
        <v>12777</v>
      </c>
      <c r="AF2902" t="s">
        <v>48</v>
      </c>
      <c r="AG2902">
        <v>620728</v>
      </c>
      <c r="AH2902">
        <v>1</v>
      </c>
      <c r="AI2902">
        <v>1</v>
      </c>
    </row>
    <row r="2903" spans="1:35" ht="16.850000000000001" customHeight="1">
      <c r="A2903" s="65" t="str">
        <f>IF(L2903="","",IF(COUNTIF(Wip!K:K,L2903)=0,IF(W2903="","KGB","KBB"),IF(AND(_xlfn.IFNA(VLOOKUP(L2903,Wip!K:M,3,0),"")="Y",Q2903="MTCAPPLYCONF"),"On Hold",IF(W2903="","KGB","KBB"))))</f>
        <v>KGB</v>
      </c>
      <c r="B2903" s="65" t="str">
        <f>IF(A2903="on hold", "on hold",
 IF(A2903="KGB", "Standard Shipment",
  IF(IFERROR(IFERROR(VLOOKUP(L2903, List!D:J, 7, 0), VLOOKUP(L2903&amp;"", List!D:J, 7, 0)), 0)=0,
   IF(IFERROR(IFERROR(VLOOKUP(L2903, 'CND List'!$A:$C, 3, 0), VLOOKUP(L2903&amp;"", 'CND List'!$A:$C, 3, 0)), 0)=0,
    IF(A2903="KBB", "-", ""),
    IFERROR(VLOOKUP(L2903, 'CND List'!$A:$C, 3, 0), VLOOKUP(L2903&amp;"", 'CND List'!$A:$C, 3, 0))
   ),
   IFERROR(VLOOKUP(L2903, List!D:J, 7, 0), VLOOKUP(L2903&amp;"", List!D:J, 7, 0))
  )
 )
)</f>
        <v>Standard Shipment</v>
      </c>
      <c r="C2903" s="66" t="str">
        <f t="shared" si="46"/>
        <v>Standard Shipment</v>
      </c>
      <c r="D2903" s="67" t="str">
        <f ca="1">IF(C2903="Local Scrap","Closed",IFERROR(IF(A2903="kgb","Closed",IF(MID(C2903,5,1)="Q","Closed",LOOKUP(TODAY()-W2903, {0,31,91,181,366}, {"0-30天","31-90天","91-180天","181-365天","365天以上"}))), LOOKUP(TODAY()-Z2903, {0,31,91,181,366}, {"0-30天","31-90天","91-180天","181-365天","365天以上"})))</f>
        <v>Closed</v>
      </c>
      <c r="E2903" s="67" t="str" cm="1">
        <f t="array" ref="E2903">IF(A2903&lt;&gt;"kbb", "", IF(IFERROR(VALUE(V2903), 0)=MAX(INDEX(($A$2:$A$4929="kbb")*($L$2:$L$4929=L2903)*IFERROR(VALUE($V$2:$V$4929), 0), 0)), "最新", "歷史重複"))</f>
        <v/>
      </c>
      <c r="F2903" t="s">
        <v>12648</v>
      </c>
      <c r="G2903" t="s">
        <v>29</v>
      </c>
      <c r="H2903" t="s">
        <v>30</v>
      </c>
      <c r="I2903" t="s">
        <v>12600</v>
      </c>
      <c r="J2903" t="s">
        <v>12649</v>
      </c>
      <c r="K2903" t="s">
        <v>12650</v>
      </c>
      <c r="L2903" t="s">
        <v>12787</v>
      </c>
      <c r="M2903" t="s">
        <v>205</v>
      </c>
      <c r="N2903" t="s">
        <v>206</v>
      </c>
      <c r="O2903" t="s">
        <v>37</v>
      </c>
      <c r="P2903" t="s">
        <v>12788</v>
      </c>
      <c r="Q2903" t="s">
        <v>38</v>
      </c>
      <c r="R2903" t="s">
        <v>743</v>
      </c>
      <c r="S2903" t="s">
        <v>12709</v>
      </c>
      <c r="T2903" t="s">
        <v>12789</v>
      </c>
      <c r="U2903" t="s">
        <v>12676</v>
      </c>
      <c r="V2903" t="s">
        <v>12676</v>
      </c>
      <c r="W2903" t="s">
        <v>37</v>
      </c>
      <c r="X2903" t="s">
        <v>37</v>
      </c>
      <c r="Y2903" t="s">
        <v>37</v>
      </c>
      <c r="Z2903" t="s">
        <v>12790</v>
      </c>
      <c r="AA2903" t="s">
        <v>44</v>
      </c>
      <c r="AB2903" t="s">
        <v>44</v>
      </c>
      <c r="AC2903" t="s">
        <v>45</v>
      </c>
      <c r="AD2903" t="s">
        <v>190</v>
      </c>
      <c r="AE2903" t="s">
        <v>12666</v>
      </c>
      <c r="AF2903" t="s">
        <v>48</v>
      </c>
      <c r="AG2903">
        <v>620814</v>
      </c>
      <c r="AH2903">
        <v>5</v>
      </c>
      <c r="AI2903">
        <v>5</v>
      </c>
    </row>
    <row r="2904" spans="1:35" ht="16.850000000000001" customHeight="1">
      <c r="A2904" s="65" t="str">
        <f>IF(L2904="","",IF(COUNTIF(Wip!K:K,L2904)=0,IF(W2904="","KGB","KBB"),IF(AND(_xlfn.IFNA(VLOOKUP(L2904,Wip!K:M,3,0),"")="Y",Q2904="MTCAPPLYCONF"),"On Hold",IF(W2904="","KGB","KBB"))))</f>
        <v>KGB</v>
      </c>
      <c r="B2904" s="65" t="str">
        <f>IF(A2904="on hold", "on hold",
 IF(A2904="KGB", "Standard Shipment",
  IF(IFERROR(IFERROR(VLOOKUP(L2904, List!D:J, 7, 0), VLOOKUP(L2904&amp;"", List!D:J, 7, 0)), 0)=0,
   IF(IFERROR(IFERROR(VLOOKUP(L2904, 'CND List'!$A:$C, 3, 0), VLOOKUP(L2904&amp;"", 'CND List'!$A:$C, 3, 0)), 0)=0,
    IF(A2904="KBB", "-", ""),
    IFERROR(VLOOKUP(L2904, 'CND List'!$A:$C, 3, 0), VLOOKUP(L2904&amp;"", 'CND List'!$A:$C, 3, 0))
   ),
   IFERROR(VLOOKUP(L2904, List!D:J, 7, 0), VLOOKUP(L2904&amp;"", List!D:J, 7, 0))
  )
 )
)</f>
        <v>Standard Shipment</v>
      </c>
      <c r="C2904" s="66" t="str">
        <f t="shared" si="46"/>
        <v>Standard Shipment</v>
      </c>
      <c r="D2904" s="67" t="str">
        <f ca="1">IF(C2904="Local Scrap","Closed",IFERROR(IF(A2904="kgb","Closed",IF(MID(C2904,5,1)="Q","Closed",LOOKUP(TODAY()-W2904, {0,31,91,181,366}, {"0-30天","31-90天","91-180天","181-365天","365天以上"}))), LOOKUP(TODAY()-Z2904, {0,31,91,181,366}, {"0-30天","31-90天","91-180天","181-365天","365天以上"})))</f>
        <v>Closed</v>
      </c>
      <c r="E2904" s="67" t="str" cm="1">
        <f t="array" ref="E2904">IF(A2904&lt;&gt;"kbb", "", IF(IFERROR(VALUE(V2904), 0)=MAX(INDEX(($A$2:$A$4929="kbb")*($L$2:$L$4929=L2904)*IFERROR(VALUE($V$2:$V$4929), 0), 0)), "最新", "歷史重複"))</f>
        <v/>
      </c>
      <c r="F2904" t="s">
        <v>12648</v>
      </c>
      <c r="G2904" t="s">
        <v>29</v>
      </c>
      <c r="H2904" t="s">
        <v>30</v>
      </c>
      <c r="I2904" t="s">
        <v>12600</v>
      </c>
      <c r="J2904" t="s">
        <v>12649</v>
      </c>
      <c r="K2904" t="s">
        <v>12650</v>
      </c>
      <c r="L2904" t="s">
        <v>12791</v>
      </c>
      <c r="M2904" t="s">
        <v>4046</v>
      </c>
      <c r="N2904" t="s">
        <v>556</v>
      </c>
      <c r="O2904" t="s">
        <v>37</v>
      </c>
      <c r="P2904" t="s">
        <v>12792</v>
      </c>
      <c r="Q2904" t="s">
        <v>38</v>
      </c>
      <c r="R2904" t="s">
        <v>743</v>
      </c>
      <c r="S2904" t="s">
        <v>12709</v>
      </c>
      <c r="T2904" t="s">
        <v>12793</v>
      </c>
      <c r="U2904" t="s">
        <v>12670</v>
      </c>
      <c r="V2904" t="s">
        <v>12670</v>
      </c>
      <c r="W2904" t="s">
        <v>37</v>
      </c>
      <c r="X2904" t="s">
        <v>37</v>
      </c>
      <c r="Y2904" t="s">
        <v>37</v>
      </c>
      <c r="Z2904" t="s">
        <v>12794</v>
      </c>
      <c r="AA2904" t="s">
        <v>44</v>
      </c>
      <c r="AB2904" t="s">
        <v>44</v>
      </c>
      <c r="AC2904" t="s">
        <v>45</v>
      </c>
      <c r="AD2904" t="s">
        <v>190</v>
      </c>
      <c r="AE2904" t="s">
        <v>12672</v>
      </c>
      <c r="AF2904" t="s">
        <v>48</v>
      </c>
      <c r="AG2904">
        <v>620728</v>
      </c>
      <c r="AH2904">
        <v>1</v>
      </c>
      <c r="AI2904">
        <v>1</v>
      </c>
    </row>
    <row r="2905" spans="1:35" ht="16.850000000000001" customHeight="1">
      <c r="A2905" s="65" t="str">
        <f>IF(L2905="","",IF(COUNTIF(Wip!K:K,L2905)=0,IF(W2905="","KGB","KBB"),IF(AND(_xlfn.IFNA(VLOOKUP(L2905,Wip!K:M,3,0),"")="Y",Q2905="MTCAPPLYCONF"),"On Hold",IF(W2905="","KGB","KBB"))))</f>
        <v>KBB</v>
      </c>
      <c r="B2905" s="65">
        <f>IF(A2905="on hold", "on hold",
 IF(A2905="KGB", "Standard Shipment",
  IF(IFERROR(IFERROR(VLOOKUP(L2905, List!D:J, 7, 0), VLOOKUP(L2905&amp;"", List!D:J, 7, 0)), 0)=0,
   IF(IFERROR(IFERROR(VLOOKUP(L2905, 'CND List'!$A:$C, 3, 0), VLOOKUP(L2905&amp;"", 'CND List'!$A:$C, 3, 0)), 0)=0,
    IF(A2905="KBB", "-", ""),
    IFERROR(VLOOKUP(L2905, 'CND List'!$A:$C, 3, 0), VLOOKUP(L2905&amp;"", 'CND List'!$A:$C, 3, 0))
   ),
   IFERROR(VLOOKUP(L2905, List!D:J, 7, 0), VLOOKUP(L2905&amp;"", List!D:J, 7, 0))
  )
 )
)</f>
        <v>45852</v>
      </c>
      <c r="C2905" s="66" t="str">
        <f t="shared" si="46"/>
        <v>2025Q3</v>
      </c>
      <c r="D2905" s="67" t="str">
        <f ca="1">IF(C2905="Local Scrap","Closed",IFERROR(IF(A2905="kgb","Closed",IF(MID(C2905,5,1)="Q","Closed",LOOKUP(TODAY()-W2905, {0,31,91,181,366}, {"0-30天","31-90天","91-180天","181-365天","365天以上"}))), LOOKUP(TODAY()-Z2905, {0,31,91,181,366}, {"0-30天","31-90天","91-180天","181-365天","365天以上"})))</f>
        <v>Closed</v>
      </c>
      <c r="E2905" s="67" t="str" cm="1">
        <f t="array" ref="E2905">IF(A2905&lt;&gt;"kbb", "", IF(IFERROR(VALUE(V2905), 0)=MAX(INDEX(($A$2:$A$4929="kbb")*($L$2:$L$4929=L2905)*IFERROR(VALUE($V$2:$V$4929), 0), 0)), "最新", "歷史重複"))</f>
        <v>最新</v>
      </c>
      <c r="F2905" t="s">
        <v>12648</v>
      </c>
      <c r="G2905" t="s">
        <v>29</v>
      </c>
      <c r="H2905" t="s">
        <v>30</v>
      </c>
      <c r="I2905" t="s">
        <v>12600</v>
      </c>
      <c r="J2905" t="s">
        <v>12649</v>
      </c>
      <c r="K2905" t="s">
        <v>12650</v>
      </c>
      <c r="L2905" t="s">
        <v>12795</v>
      </c>
      <c r="M2905" t="s">
        <v>4046</v>
      </c>
      <c r="N2905" t="s">
        <v>556</v>
      </c>
      <c r="O2905" t="s">
        <v>37</v>
      </c>
      <c r="P2905" t="s">
        <v>12795</v>
      </c>
      <c r="Q2905" t="s">
        <v>38</v>
      </c>
      <c r="R2905" t="s">
        <v>743</v>
      </c>
      <c r="S2905" t="s">
        <v>12657</v>
      </c>
      <c r="T2905" t="s">
        <v>37</v>
      </c>
      <c r="U2905" t="s">
        <v>37</v>
      </c>
      <c r="V2905" t="s">
        <v>12796</v>
      </c>
      <c r="W2905" t="s">
        <v>692</v>
      </c>
      <c r="X2905" t="s">
        <v>114</v>
      </c>
      <c r="Y2905" t="s">
        <v>12797</v>
      </c>
      <c r="Z2905" t="s">
        <v>12798</v>
      </c>
      <c r="AA2905" t="s">
        <v>44</v>
      </c>
      <c r="AB2905" t="s">
        <v>44</v>
      </c>
      <c r="AC2905" t="s">
        <v>117</v>
      </c>
      <c r="AD2905" t="s">
        <v>190</v>
      </c>
      <c r="AE2905" t="s">
        <v>37</v>
      </c>
      <c r="AF2905" t="s">
        <v>37</v>
      </c>
      <c r="AG2905" t="s">
        <v>37</v>
      </c>
      <c r="AH2905" t="s">
        <v>37</v>
      </c>
      <c r="AI2905" t="s">
        <v>37</v>
      </c>
    </row>
    <row r="2906" spans="1:35" ht="16.850000000000001" customHeight="1">
      <c r="A2906" s="65" t="str">
        <f>IF(L2906="","",IF(COUNTIF(Wip!K:K,L2906)=0,IF(W2906="","KGB","KBB"),IF(AND(_xlfn.IFNA(VLOOKUP(L2906,Wip!K:M,3,0),"")="Y",Q2906="MTCAPPLYCONF"),"On Hold",IF(W2906="","KGB","KBB"))))</f>
        <v>KBB</v>
      </c>
      <c r="B2906" s="65">
        <f>IF(A2906="on hold", "on hold",
 IF(A2906="KGB", "Standard Shipment",
  IF(IFERROR(IFERROR(VLOOKUP(L2906, List!D:J, 7, 0), VLOOKUP(L2906&amp;"", List!D:J, 7, 0)), 0)=0,
   IF(IFERROR(IFERROR(VLOOKUP(L2906, 'CND List'!$A:$C, 3, 0), VLOOKUP(L2906&amp;"", 'CND List'!$A:$C, 3, 0)), 0)=0,
    IF(A2906="KBB", "-", ""),
    IFERROR(VLOOKUP(L2906, 'CND List'!$A:$C, 3, 0), VLOOKUP(L2906&amp;"", 'CND List'!$A:$C, 3, 0))
   ),
   IFERROR(VLOOKUP(L2906, List!D:J, 7, 0), VLOOKUP(L2906&amp;"", List!D:J, 7, 0))
  )
 )
)</f>
        <v>45852</v>
      </c>
      <c r="C2906" s="66" t="str">
        <f t="shared" si="46"/>
        <v>2025Q3</v>
      </c>
      <c r="D2906" s="67" t="str">
        <f ca="1">IF(C2906="Local Scrap","Closed",IFERROR(IF(A2906="kgb","Closed",IF(MID(C2906,5,1)="Q","Closed",LOOKUP(TODAY()-W2906, {0,31,91,181,366}, {"0-30天","31-90天","91-180天","181-365天","365天以上"}))), LOOKUP(TODAY()-Z2906, {0,31,91,181,366}, {"0-30天","31-90天","91-180天","181-365天","365天以上"})))</f>
        <v>Closed</v>
      </c>
      <c r="E2906" s="67" t="str" cm="1">
        <f t="array" ref="E2906">IF(A2906&lt;&gt;"kbb", "", IF(IFERROR(VALUE(V2906), 0)=MAX(INDEX(($A$2:$A$4929="kbb")*($L$2:$L$4929=L2906)*IFERROR(VALUE($V$2:$V$4929), 0), 0)), "最新", "歷史重複"))</f>
        <v>最新</v>
      </c>
      <c r="F2906" t="s">
        <v>12648</v>
      </c>
      <c r="G2906" t="s">
        <v>29</v>
      </c>
      <c r="H2906" t="s">
        <v>30</v>
      </c>
      <c r="I2906" t="s">
        <v>12600</v>
      </c>
      <c r="J2906" t="s">
        <v>12649</v>
      </c>
      <c r="K2906" t="s">
        <v>12650</v>
      </c>
      <c r="L2906" t="s">
        <v>12799</v>
      </c>
      <c r="M2906" t="s">
        <v>205</v>
      </c>
      <c r="N2906" t="s">
        <v>206</v>
      </c>
      <c r="O2906" t="s">
        <v>37</v>
      </c>
      <c r="P2906" t="s">
        <v>12799</v>
      </c>
      <c r="Q2906" t="s">
        <v>38</v>
      </c>
      <c r="R2906" t="s">
        <v>743</v>
      </c>
      <c r="S2906" t="s">
        <v>12657</v>
      </c>
      <c r="T2906" t="s">
        <v>37</v>
      </c>
      <c r="U2906" t="s">
        <v>37</v>
      </c>
      <c r="V2906" t="s">
        <v>12800</v>
      </c>
      <c r="W2906" t="s">
        <v>1157</v>
      </c>
      <c r="X2906" t="s">
        <v>114</v>
      </c>
      <c r="Y2906" t="s">
        <v>1158</v>
      </c>
      <c r="Z2906" t="s">
        <v>12801</v>
      </c>
      <c r="AA2906" t="s">
        <v>44</v>
      </c>
      <c r="AB2906" t="s">
        <v>44</v>
      </c>
      <c r="AC2906" t="s">
        <v>117</v>
      </c>
      <c r="AD2906" t="s">
        <v>190</v>
      </c>
      <c r="AE2906" t="s">
        <v>37</v>
      </c>
      <c r="AF2906" t="s">
        <v>37</v>
      </c>
      <c r="AG2906" t="s">
        <v>37</v>
      </c>
      <c r="AH2906" t="s">
        <v>37</v>
      </c>
      <c r="AI2906" t="s">
        <v>37</v>
      </c>
    </row>
    <row r="2907" spans="1:35" ht="16.850000000000001" customHeight="1">
      <c r="A2907" s="65" t="str">
        <f>IF(L2907="","",IF(COUNTIF(Wip!K:K,L2907)=0,IF(W2907="","KGB","KBB"),IF(AND(_xlfn.IFNA(VLOOKUP(L2907,Wip!K:M,3,0),"")="Y",Q2907="MTCAPPLYCONF"),"On Hold",IF(W2907="","KGB","KBB"))))</f>
        <v>KBB</v>
      </c>
      <c r="B2907" s="65">
        <f>IF(A2907="on hold", "on hold",
 IF(A2907="KGB", "Standard Shipment",
  IF(IFERROR(IFERROR(VLOOKUP(L2907, List!D:J, 7, 0), VLOOKUP(L2907&amp;"", List!D:J, 7, 0)), 0)=0,
   IF(IFERROR(IFERROR(VLOOKUP(L2907, 'CND List'!$A:$C, 3, 0), VLOOKUP(L2907&amp;"", 'CND List'!$A:$C, 3, 0)), 0)=0,
    IF(A2907="KBB", "-", ""),
    IFERROR(VLOOKUP(L2907, 'CND List'!$A:$C, 3, 0), VLOOKUP(L2907&amp;"", 'CND List'!$A:$C, 3, 0))
   ),
   IFERROR(VLOOKUP(L2907, List!D:J, 7, 0), VLOOKUP(L2907&amp;"", List!D:J, 7, 0))
  )
 )
)</f>
        <v>45852</v>
      </c>
      <c r="C2907" s="66" t="str">
        <f t="shared" si="46"/>
        <v>2025Q3</v>
      </c>
      <c r="D2907" s="67" t="str">
        <f ca="1">IF(C2907="Local Scrap","Closed",IFERROR(IF(A2907="kgb","Closed",IF(MID(C2907,5,1)="Q","Closed",LOOKUP(TODAY()-W2907, {0,31,91,181,366}, {"0-30天","31-90天","91-180天","181-365天","365天以上"}))), LOOKUP(TODAY()-Z2907, {0,31,91,181,366}, {"0-30天","31-90天","91-180天","181-365天","365天以上"})))</f>
        <v>Closed</v>
      </c>
      <c r="E2907" s="67" t="str" cm="1">
        <f t="array" ref="E2907">IF(A2907&lt;&gt;"kbb", "", IF(IFERROR(VALUE(V2907), 0)=MAX(INDEX(($A$2:$A$4929="kbb")*($L$2:$L$4929=L2907)*IFERROR(VALUE($V$2:$V$4929), 0), 0)), "最新", "歷史重複"))</f>
        <v>最新</v>
      </c>
      <c r="F2907" t="s">
        <v>12648</v>
      </c>
      <c r="G2907" t="s">
        <v>29</v>
      </c>
      <c r="H2907" t="s">
        <v>30</v>
      </c>
      <c r="I2907" t="s">
        <v>12600</v>
      </c>
      <c r="J2907" t="s">
        <v>12649</v>
      </c>
      <c r="K2907" t="s">
        <v>12650</v>
      </c>
      <c r="L2907" t="s">
        <v>12802</v>
      </c>
      <c r="M2907" t="s">
        <v>4046</v>
      </c>
      <c r="N2907" t="s">
        <v>556</v>
      </c>
      <c r="O2907" t="s">
        <v>37</v>
      </c>
      <c r="P2907" t="s">
        <v>12802</v>
      </c>
      <c r="Q2907" t="s">
        <v>38</v>
      </c>
      <c r="R2907" t="s">
        <v>743</v>
      </c>
      <c r="S2907" t="s">
        <v>12657</v>
      </c>
      <c r="T2907" t="s">
        <v>37</v>
      </c>
      <c r="U2907" t="s">
        <v>37</v>
      </c>
      <c r="V2907" t="s">
        <v>12803</v>
      </c>
      <c r="W2907" t="s">
        <v>1157</v>
      </c>
      <c r="X2907" t="s">
        <v>114</v>
      </c>
      <c r="Y2907" t="s">
        <v>1158</v>
      </c>
      <c r="Z2907" t="s">
        <v>12804</v>
      </c>
      <c r="AA2907" t="s">
        <v>44</v>
      </c>
      <c r="AB2907" t="s">
        <v>44</v>
      </c>
      <c r="AC2907" t="s">
        <v>117</v>
      </c>
      <c r="AD2907" t="s">
        <v>190</v>
      </c>
      <c r="AE2907" t="s">
        <v>37</v>
      </c>
      <c r="AF2907" t="s">
        <v>37</v>
      </c>
      <c r="AG2907" t="s">
        <v>37</v>
      </c>
      <c r="AH2907" t="s">
        <v>37</v>
      </c>
      <c r="AI2907" t="s">
        <v>37</v>
      </c>
    </row>
    <row r="2908" spans="1:35" ht="16.850000000000001" customHeight="1">
      <c r="A2908" s="65" t="str">
        <f>IF(L2908="","",IF(COUNTIF(Wip!K:K,L2908)=0,IF(W2908="","KGB","KBB"),IF(AND(_xlfn.IFNA(VLOOKUP(L2908,Wip!K:M,3,0),"")="Y",Q2908="MTCAPPLYCONF"),"On Hold",IF(W2908="","KGB","KBB"))))</f>
        <v>KGB</v>
      </c>
      <c r="B2908" s="65" t="str">
        <f>IF(A2908="on hold", "on hold",
 IF(A2908="KGB", "Standard Shipment",
  IF(IFERROR(IFERROR(VLOOKUP(L2908, List!D:J, 7, 0), VLOOKUP(L2908&amp;"", List!D:J, 7, 0)), 0)=0,
   IF(IFERROR(IFERROR(VLOOKUP(L2908, 'CND List'!$A:$C, 3, 0), VLOOKUP(L2908&amp;"", 'CND List'!$A:$C, 3, 0)), 0)=0,
    IF(A2908="KBB", "-", ""),
    IFERROR(VLOOKUP(L2908, 'CND List'!$A:$C, 3, 0), VLOOKUP(L2908&amp;"", 'CND List'!$A:$C, 3, 0))
   ),
   IFERROR(VLOOKUP(L2908, List!D:J, 7, 0), VLOOKUP(L2908&amp;"", List!D:J, 7, 0))
  )
 )
)</f>
        <v>Standard Shipment</v>
      </c>
      <c r="C2908" s="66" t="str">
        <f t="shared" si="46"/>
        <v>Standard Shipment</v>
      </c>
      <c r="D2908" s="67" t="str">
        <f ca="1">IF(C2908="Local Scrap","Closed",IFERROR(IF(A2908="kgb","Closed",IF(MID(C2908,5,1)="Q","Closed",LOOKUP(TODAY()-W2908, {0,31,91,181,366}, {"0-30天","31-90天","91-180天","181-365天","365天以上"}))), LOOKUP(TODAY()-Z2908, {0,31,91,181,366}, {"0-30天","31-90天","91-180天","181-365天","365天以上"})))</f>
        <v>Closed</v>
      </c>
      <c r="E2908" s="67" t="str" cm="1">
        <f t="array" ref="E2908">IF(A2908&lt;&gt;"kbb", "", IF(IFERROR(VALUE(V2908), 0)=MAX(INDEX(($A$2:$A$4929="kbb")*($L$2:$L$4929=L2908)*IFERROR(VALUE($V$2:$V$4929), 0), 0)), "最新", "歷史重複"))</f>
        <v/>
      </c>
      <c r="F2908" t="s">
        <v>12648</v>
      </c>
      <c r="G2908" t="s">
        <v>29</v>
      </c>
      <c r="H2908" t="s">
        <v>30</v>
      </c>
      <c r="I2908" t="s">
        <v>12600</v>
      </c>
      <c r="J2908" t="s">
        <v>12649</v>
      </c>
      <c r="K2908" t="s">
        <v>12650</v>
      </c>
      <c r="L2908" t="s">
        <v>12805</v>
      </c>
      <c r="M2908" t="s">
        <v>981</v>
      </c>
      <c r="N2908" t="s">
        <v>556</v>
      </c>
      <c r="O2908" t="s">
        <v>37</v>
      </c>
      <c r="P2908" t="s">
        <v>12806</v>
      </c>
      <c r="Q2908" t="s">
        <v>38</v>
      </c>
      <c r="R2908" t="s">
        <v>743</v>
      </c>
      <c r="S2908" t="s">
        <v>12668</v>
      </c>
      <c r="T2908" t="s">
        <v>12807</v>
      </c>
      <c r="U2908" t="s">
        <v>12670</v>
      </c>
      <c r="V2908" t="s">
        <v>12670</v>
      </c>
      <c r="W2908" t="s">
        <v>37</v>
      </c>
      <c r="X2908" t="s">
        <v>37</v>
      </c>
      <c r="Y2908" t="s">
        <v>37</v>
      </c>
      <c r="Z2908" t="s">
        <v>12808</v>
      </c>
      <c r="AA2908" t="s">
        <v>44</v>
      </c>
      <c r="AB2908" t="s">
        <v>44</v>
      </c>
      <c r="AC2908" t="s">
        <v>45</v>
      </c>
      <c r="AD2908" t="s">
        <v>190</v>
      </c>
      <c r="AE2908" t="s">
        <v>12777</v>
      </c>
      <c r="AF2908" t="s">
        <v>48</v>
      </c>
      <c r="AG2908">
        <v>620728</v>
      </c>
      <c r="AH2908">
        <v>1</v>
      </c>
      <c r="AI2908">
        <v>1</v>
      </c>
    </row>
    <row r="2909" spans="1:35" ht="16.850000000000001" customHeight="1">
      <c r="A2909" s="65" t="str">
        <f>IF(L2909="","",IF(COUNTIF(Wip!K:K,L2909)=0,IF(W2909="","KGB","KBB"),IF(AND(_xlfn.IFNA(VLOOKUP(L2909,Wip!K:M,3,0),"")="Y",Q2909="MTCAPPLYCONF"),"On Hold",IF(W2909="","KGB","KBB"))))</f>
        <v>KBB</v>
      </c>
      <c r="B2909" s="65">
        <f>IF(A2909="on hold", "on hold",
 IF(A2909="KGB", "Standard Shipment",
  IF(IFERROR(IFERROR(VLOOKUP(L2909, List!D:J, 7, 0), VLOOKUP(L2909&amp;"", List!D:J, 7, 0)), 0)=0,
   IF(IFERROR(IFERROR(VLOOKUP(L2909, 'CND List'!$A:$C, 3, 0), VLOOKUP(L2909&amp;"", 'CND List'!$A:$C, 3, 0)), 0)=0,
    IF(A2909="KBB", "-", ""),
    IFERROR(VLOOKUP(L2909, 'CND List'!$A:$C, 3, 0), VLOOKUP(L2909&amp;"", 'CND List'!$A:$C, 3, 0))
   ),
   IFERROR(VLOOKUP(L2909, List!D:J, 7, 0), VLOOKUP(L2909&amp;"", List!D:J, 7, 0))
  )
 )
)</f>
        <v>45852</v>
      </c>
      <c r="C2909" s="66" t="str">
        <f t="shared" si="46"/>
        <v>2025Q3</v>
      </c>
      <c r="D2909" s="67" t="str">
        <f ca="1">IF(C2909="Local Scrap","Closed",IFERROR(IF(A2909="kgb","Closed",IF(MID(C2909,5,1)="Q","Closed",LOOKUP(TODAY()-W2909, {0,31,91,181,366}, {"0-30天","31-90天","91-180天","181-365天","365天以上"}))), LOOKUP(TODAY()-Z2909, {0,31,91,181,366}, {"0-30天","31-90天","91-180天","181-365天","365天以上"})))</f>
        <v>Closed</v>
      </c>
      <c r="E2909" s="67" t="str" cm="1">
        <f t="array" ref="E2909">IF(A2909&lt;&gt;"kbb", "", IF(IFERROR(VALUE(V2909), 0)=MAX(INDEX(($A$2:$A$4929="kbb")*($L$2:$L$4929=L2909)*IFERROR(VALUE($V$2:$V$4929), 0), 0)), "最新", "歷史重複"))</f>
        <v>最新</v>
      </c>
      <c r="F2909" t="s">
        <v>12648</v>
      </c>
      <c r="G2909" t="s">
        <v>29</v>
      </c>
      <c r="H2909" t="s">
        <v>30</v>
      </c>
      <c r="I2909" t="s">
        <v>12600</v>
      </c>
      <c r="J2909" t="s">
        <v>12649</v>
      </c>
      <c r="K2909" t="s">
        <v>12650</v>
      </c>
      <c r="L2909" t="s">
        <v>12809</v>
      </c>
      <c r="M2909" t="s">
        <v>981</v>
      </c>
      <c r="N2909" t="s">
        <v>556</v>
      </c>
      <c r="O2909" t="s">
        <v>37</v>
      </c>
      <c r="P2909" t="s">
        <v>12809</v>
      </c>
      <c r="Q2909" t="s">
        <v>38</v>
      </c>
      <c r="R2909" t="s">
        <v>743</v>
      </c>
      <c r="S2909" t="s">
        <v>12668</v>
      </c>
      <c r="T2909" t="s">
        <v>37</v>
      </c>
      <c r="U2909" t="s">
        <v>37</v>
      </c>
      <c r="V2909" t="s">
        <v>12810</v>
      </c>
      <c r="W2909" t="s">
        <v>692</v>
      </c>
      <c r="X2909" t="s">
        <v>114</v>
      </c>
      <c r="Y2909" t="s">
        <v>1005</v>
      </c>
      <c r="Z2909" t="s">
        <v>12811</v>
      </c>
      <c r="AA2909" t="s">
        <v>44</v>
      </c>
      <c r="AB2909" t="s">
        <v>44</v>
      </c>
      <c r="AC2909" t="s">
        <v>117</v>
      </c>
      <c r="AD2909" t="s">
        <v>190</v>
      </c>
      <c r="AE2909" t="s">
        <v>37</v>
      </c>
      <c r="AF2909" t="s">
        <v>37</v>
      </c>
      <c r="AG2909" t="s">
        <v>37</v>
      </c>
      <c r="AH2909" t="s">
        <v>37</v>
      </c>
      <c r="AI2909" t="s">
        <v>37</v>
      </c>
    </row>
    <row r="2910" spans="1:35" ht="16.850000000000001" customHeight="1">
      <c r="A2910" s="65" t="str">
        <f>IF(L2910="","",IF(COUNTIF(Wip!K:K,L2910)=0,IF(W2910="","KGB","KBB"),IF(AND(_xlfn.IFNA(VLOOKUP(L2910,Wip!K:M,3,0),"")="Y",Q2910="MTCAPPLYCONF"),"On Hold",IF(W2910="","KGB","KBB"))))</f>
        <v>KGB</v>
      </c>
      <c r="B2910" s="65" t="str">
        <f>IF(A2910="on hold", "on hold",
 IF(A2910="KGB", "Standard Shipment",
  IF(IFERROR(IFERROR(VLOOKUP(L2910, List!D:J, 7, 0), VLOOKUP(L2910&amp;"", List!D:J, 7, 0)), 0)=0,
   IF(IFERROR(IFERROR(VLOOKUP(L2910, 'CND List'!$A:$C, 3, 0), VLOOKUP(L2910&amp;"", 'CND List'!$A:$C, 3, 0)), 0)=0,
    IF(A2910="KBB", "-", ""),
    IFERROR(VLOOKUP(L2910, 'CND List'!$A:$C, 3, 0), VLOOKUP(L2910&amp;"", 'CND List'!$A:$C, 3, 0))
   ),
   IFERROR(VLOOKUP(L2910, List!D:J, 7, 0), VLOOKUP(L2910&amp;"", List!D:J, 7, 0))
  )
 )
)</f>
        <v>Standard Shipment</v>
      </c>
      <c r="C2910" s="66" t="str">
        <f t="shared" si="46"/>
        <v>Standard Shipment</v>
      </c>
      <c r="D2910" s="67" t="str">
        <f ca="1">IF(C2910="Local Scrap","Closed",IFERROR(IF(A2910="kgb","Closed",IF(MID(C2910,5,1)="Q","Closed",LOOKUP(TODAY()-W2910, {0,31,91,181,366}, {"0-30天","31-90天","91-180天","181-365天","365天以上"}))), LOOKUP(TODAY()-Z2910, {0,31,91,181,366}, {"0-30天","31-90天","91-180天","181-365天","365天以上"})))</f>
        <v>Closed</v>
      </c>
      <c r="E2910" s="67" t="str" cm="1">
        <f t="array" ref="E2910">IF(A2910&lt;&gt;"kbb", "", IF(IFERROR(VALUE(V2910), 0)=MAX(INDEX(($A$2:$A$4929="kbb")*($L$2:$L$4929=L2910)*IFERROR(VALUE($V$2:$V$4929), 0), 0)), "最新", "歷史重複"))</f>
        <v/>
      </c>
      <c r="F2910" t="s">
        <v>12648</v>
      </c>
      <c r="G2910" t="s">
        <v>29</v>
      </c>
      <c r="H2910" t="s">
        <v>30</v>
      </c>
      <c r="I2910" t="s">
        <v>12600</v>
      </c>
      <c r="J2910" t="s">
        <v>12649</v>
      </c>
      <c r="K2910" t="s">
        <v>12650</v>
      </c>
      <c r="L2910" t="s">
        <v>12812</v>
      </c>
      <c r="M2910" t="s">
        <v>3523</v>
      </c>
      <c r="N2910" t="s">
        <v>206</v>
      </c>
      <c r="O2910" t="s">
        <v>37</v>
      </c>
      <c r="P2910" t="s">
        <v>12813</v>
      </c>
      <c r="Q2910" t="s">
        <v>38</v>
      </c>
      <c r="R2910" t="s">
        <v>743</v>
      </c>
      <c r="S2910" t="s">
        <v>12814</v>
      </c>
      <c r="T2910" t="s">
        <v>12815</v>
      </c>
      <c r="U2910" t="s">
        <v>12816</v>
      </c>
      <c r="V2910" t="s">
        <v>12816</v>
      </c>
      <c r="W2910" t="s">
        <v>37</v>
      </c>
      <c r="X2910" t="s">
        <v>37</v>
      </c>
      <c r="Y2910" t="s">
        <v>37</v>
      </c>
      <c r="Z2910" t="s">
        <v>12817</v>
      </c>
      <c r="AA2910" t="s">
        <v>44</v>
      </c>
      <c r="AB2910" t="s">
        <v>44</v>
      </c>
      <c r="AC2910" t="s">
        <v>45</v>
      </c>
      <c r="AD2910" t="s">
        <v>190</v>
      </c>
      <c r="AE2910" t="s">
        <v>12818</v>
      </c>
      <c r="AF2910" t="s">
        <v>48</v>
      </c>
      <c r="AG2910">
        <v>620058</v>
      </c>
      <c r="AH2910">
        <v>1</v>
      </c>
      <c r="AI2910">
        <v>1</v>
      </c>
    </row>
    <row r="2911" spans="1:35" ht="16.850000000000001" customHeight="1">
      <c r="A2911" s="65" t="str">
        <f>IF(L2911="","",IF(COUNTIF(Wip!K:K,L2911)=0,IF(W2911="","KGB","KBB"),IF(AND(_xlfn.IFNA(VLOOKUP(L2911,Wip!K:M,3,0),"")="Y",Q2911="MTCAPPLYCONF"),"On Hold",IF(W2911="","KGB","KBB"))))</f>
        <v>KGB</v>
      </c>
      <c r="B2911" s="65" t="str">
        <f>IF(A2911="on hold", "on hold",
 IF(A2911="KGB", "Standard Shipment",
  IF(IFERROR(IFERROR(VLOOKUP(L2911, List!D:J, 7, 0), VLOOKUP(L2911&amp;"", List!D:J, 7, 0)), 0)=0,
   IF(IFERROR(IFERROR(VLOOKUP(L2911, 'CND List'!$A:$C, 3, 0), VLOOKUP(L2911&amp;"", 'CND List'!$A:$C, 3, 0)), 0)=0,
    IF(A2911="KBB", "-", ""),
    IFERROR(VLOOKUP(L2911, 'CND List'!$A:$C, 3, 0), VLOOKUP(L2911&amp;"", 'CND List'!$A:$C, 3, 0))
   ),
   IFERROR(VLOOKUP(L2911, List!D:J, 7, 0), VLOOKUP(L2911&amp;"", List!D:J, 7, 0))
  )
 )
)</f>
        <v>Standard Shipment</v>
      </c>
      <c r="C2911" s="66" t="str">
        <f t="shared" si="46"/>
        <v>Standard Shipment</v>
      </c>
      <c r="D2911" s="67" t="str">
        <f ca="1">IF(C2911="Local Scrap","Closed",IFERROR(IF(A2911="kgb","Closed",IF(MID(C2911,5,1)="Q","Closed",LOOKUP(TODAY()-W2911, {0,31,91,181,366}, {"0-30天","31-90天","91-180天","181-365天","365天以上"}))), LOOKUP(TODAY()-Z2911, {0,31,91,181,366}, {"0-30天","31-90天","91-180天","181-365天","365天以上"})))</f>
        <v>Closed</v>
      </c>
      <c r="E2911" s="67" t="str" cm="1">
        <f t="array" ref="E2911">IF(A2911&lt;&gt;"kbb", "", IF(IFERROR(VALUE(V2911), 0)=MAX(INDEX(($A$2:$A$4929="kbb")*($L$2:$L$4929=L2911)*IFERROR(VALUE($V$2:$V$4929), 0), 0)), "最新", "歷史重複"))</f>
        <v/>
      </c>
      <c r="F2911" t="s">
        <v>12648</v>
      </c>
      <c r="G2911" t="s">
        <v>29</v>
      </c>
      <c r="H2911" t="s">
        <v>30</v>
      </c>
      <c r="I2911" t="s">
        <v>12600</v>
      </c>
      <c r="J2911" t="s">
        <v>12649</v>
      </c>
      <c r="K2911" t="s">
        <v>12650</v>
      </c>
      <c r="L2911" t="s">
        <v>12819</v>
      </c>
      <c r="M2911" t="s">
        <v>981</v>
      </c>
      <c r="N2911" t="s">
        <v>556</v>
      </c>
      <c r="O2911" t="s">
        <v>37</v>
      </c>
      <c r="P2911" t="s">
        <v>12820</v>
      </c>
      <c r="Q2911" t="s">
        <v>38</v>
      </c>
      <c r="R2911" t="s">
        <v>743</v>
      </c>
      <c r="S2911" t="s">
        <v>12662</v>
      </c>
      <c r="T2911" t="s">
        <v>12821</v>
      </c>
      <c r="U2911" t="s">
        <v>12664</v>
      </c>
      <c r="V2911" t="s">
        <v>12664</v>
      </c>
      <c r="W2911" t="s">
        <v>37</v>
      </c>
      <c r="X2911" t="s">
        <v>37</v>
      </c>
      <c r="Y2911" t="s">
        <v>37</v>
      </c>
      <c r="Z2911" t="s">
        <v>12822</v>
      </c>
      <c r="AA2911" t="s">
        <v>44</v>
      </c>
      <c r="AB2911" t="s">
        <v>44</v>
      </c>
      <c r="AC2911" t="s">
        <v>45</v>
      </c>
      <c r="AD2911" t="s">
        <v>190</v>
      </c>
      <c r="AE2911" t="s">
        <v>12666</v>
      </c>
      <c r="AF2911" t="s">
        <v>48</v>
      </c>
      <c r="AG2911">
        <v>620814</v>
      </c>
      <c r="AH2911">
        <v>5</v>
      </c>
      <c r="AI2911">
        <v>5</v>
      </c>
    </row>
    <row r="2912" spans="1:35" ht="16.850000000000001" customHeight="1">
      <c r="A2912" s="65" t="str">
        <f>IF(L2912="","",IF(COUNTIF(Wip!K:K,L2912)=0,IF(W2912="","KGB","KBB"),IF(AND(_xlfn.IFNA(VLOOKUP(L2912,Wip!K:M,3,0),"")="Y",Q2912="MTCAPPLYCONF"),"On Hold",IF(W2912="","KGB","KBB"))))</f>
        <v>KGB</v>
      </c>
      <c r="B2912" s="65" t="str">
        <f>IF(A2912="on hold", "on hold",
 IF(A2912="KGB", "Standard Shipment",
  IF(IFERROR(IFERROR(VLOOKUP(L2912, List!D:J, 7, 0), VLOOKUP(L2912&amp;"", List!D:J, 7, 0)), 0)=0,
   IF(IFERROR(IFERROR(VLOOKUP(L2912, 'CND List'!$A:$C, 3, 0), VLOOKUP(L2912&amp;"", 'CND List'!$A:$C, 3, 0)), 0)=0,
    IF(A2912="KBB", "-", ""),
    IFERROR(VLOOKUP(L2912, 'CND List'!$A:$C, 3, 0), VLOOKUP(L2912&amp;"", 'CND List'!$A:$C, 3, 0))
   ),
   IFERROR(VLOOKUP(L2912, List!D:J, 7, 0), VLOOKUP(L2912&amp;"", List!D:J, 7, 0))
  )
 )
)</f>
        <v>Standard Shipment</v>
      </c>
      <c r="C2912" s="66" t="str">
        <f t="shared" si="46"/>
        <v>Standard Shipment</v>
      </c>
      <c r="D2912" s="67" t="str">
        <f ca="1">IF(C2912="Local Scrap","Closed",IFERROR(IF(A2912="kgb","Closed",IF(MID(C2912,5,1)="Q","Closed",LOOKUP(TODAY()-W2912, {0,31,91,181,366}, {"0-30天","31-90天","91-180天","181-365天","365天以上"}))), LOOKUP(TODAY()-Z2912, {0,31,91,181,366}, {"0-30天","31-90天","91-180天","181-365天","365天以上"})))</f>
        <v>Closed</v>
      </c>
      <c r="E2912" s="67" t="str" cm="1">
        <f t="array" ref="E2912">IF(A2912&lt;&gt;"kbb", "", IF(IFERROR(VALUE(V2912), 0)=MAX(INDEX(($A$2:$A$4929="kbb")*($L$2:$L$4929=L2912)*IFERROR(VALUE($V$2:$V$4929), 0), 0)), "最新", "歷史重複"))</f>
        <v/>
      </c>
      <c r="F2912" t="s">
        <v>12648</v>
      </c>
      <c r="G2912" t="s">
        <v>29</v>
      </c>
      <c r="H2912" t="s">
        <v>30</v>
      </c>
      <c r="I2912" t="s">
        <v>12600</v>
      </c>
      <c r="J2912" t="s">
        <v>12649</v>
      </c>
      <c r="K2912" t="s">
        <v>12650</v>
      </c>
      <c r="L2912" t="s">
        <v>12823</v>
      </c>
      <c r="M2912" t="s">
        <v>981</v>
      </c>
      <c r="N2912" t="s">
        <v>556</v>
      </c>
      <c r="O2912" t="s">
        <v>37</v>
      </c>
      <c r="P2912" t="s">
        <v>12824</v>
      </c>
      <c r="Q2912" t="s">
        <v>38</v>
      </c>
      <c r="R2912" t="s">
        <v>743</v>
      </c>
      <c r="S2912" t="s">
        <v>12662</v>
      </c>
      <c r="T2912" t="s">
        <v>12825</v>
      </c>
      <c r="U2912" t="s">
        <v>12664</v>
      </c>
      <c r="V2912" t="s">
        <v>12664</v>
      </c>
      <c r="W2912" t="s">
        <v>37</v>
      </c>
      <c r="X2912" t="s">
        <v>37</v>
      </c>
      <c r="Y2912" t="s">
        <v>37</v>
      </c>
      <c r="Z2912" t="s">
        <v>12826</v>
      </c>
      <c r="AA2912" t="s">
        <v>44</v>
      </c>
      <c r="AB2912" t="s">
        <v>44</v>
      </c>
      <c r="AC2912" t="s">
        <v>45</v>
      </c>
      <c r="AD2912" t="s">
        <v>190</v>
      </c>
      <c r="AE2912" t="s">
        <v>12666</v>
      </c>
      <c r="AF2912" t="s">
        <v>48</v>
      </c>
      <c r="AG2912">
        <v>620814</v>
      </c>
      <c r="AH2912">
        <v>5</v>
      </c>
      <c r="AI2912">
        <v>5</v>
      </c>
    </row>
    <row r="2913" spans="1:35" ht="16.850000000000001" customHeight="1">
      <c r="A2913" s="65" t="str">
        <f>IF(L2913="","",IF(COUNTIF(Wip!K:K,L2913)=0,IF(W2913="","KGB","KBB"),IF(AND(_xlfn.IFNA(VLOOKUP(L2913,Wip!K:M,3,0),"")="Y",Q2913="MTCAPPLYCONF"),"On Hold",IF(W2913="","KGB","KBB"))))</f>
        <v>KGB</v>
      </c>
      <c r="B2913" s="65" t="str">
        <f>IF(A2913="on hold", "on hold",
 IF(A2913="KGB", "Standard Shipment",
  IF(IFERROR(IFERROR(VLOOKUP(L2913, List!D:J, 7, 0), VLOOKUP(L2913&amp;"", List!D:J, 7, 0)), 0)=0,
   IF(IFERROR(IFERROR(VLOOKUP(L2913, 'CND List'!$A:$C, 3, 0), VLOOKUP(L2913&amp;"", 'CND List'!$A:$C, 3, 0)), 0)=0,
    IF(A2913="KBB", "-", ""),
    IFERROR(VLOOKUP(L2913, 'CND List'!$A:$C, 3, 0), VLOOKUP(L2913&amp;"", 'CND List'!$A:$C, 3, 0))
   ),
   IFERROR(VLOOKUP(L2913, List!D:J, 7, 0), VLOOKUP(L2913&amp;"", List!D:J, 7, 0))
  )
 )
)</f>
        <v>Standard Shipment</v>
      </c>
      <c r="C2913" s="66" t="str">
        <f t="shared" si="46"/>
        <v>Standard Shipment</v>
      </c>
      <c r="D2913" s="67" t="str">
        <f ca="1">IF(C2913="Local Scrap","Closed",IFERROR(IF(A2913="kgb","Closed",IF(MID(C2913,5,1)="Q","Closed",LOOKUP(TODAY()-W2913, {0,31,91,181,366}, {"0-30天","31-90天","91-180天","181-365天","365天以上"}))), LOOKUP(TODAY()-Z2913, {0,31,91,181,366}, {"0-30天","31-90天","91-180天","181-365天","365天以上"})))</f>
        <v>Closed</v>
      </c>
      <c r="E2913" s="67" t="str" cm="1">
        <f t="array" ref="E2913">IF(A2913&lt;&gt;"kbb", "", IF(IFERROR(VALUE(V2913), 0)=MAX(INDEX(($A$2:$A$4929="kbb")*($L$2:$L$4929=L2913)*IFERROR(VALUE($V$2:$V$4929), 0), 0)), "最新", "歷史重複"))</f>
        <v/>
      </c>
      <c r="F2913" t="s">
        <v>12648</v>
      </c>
      <c r="G2913" t="s">
        <v>29</v>
      </c>
      <c r="H2913" t="s">
        <v>30</v>
      </c>
      <c r="I2913" t="s">
        <v>12600</v>
      </c>
      <c r="J2913" t="s">
        <v>12649</v>
      </c>
      <c r="K2913" t="s">
        <v>12650</v>
      </c>
      <c r="L2913" t="s">
        <v>12827</v>
      </c>
      <c r="M2913" t="s">
        <v>981</v>
      </c>
      <c r="N2913" t="s">
        <v>556</v>
      </c>
      <c r="O2913" t="s">
        <v>37</v>
      </c>
      <c r="P2913" t="s">
        <v>12828</v>
      </c>
      <c r="Q2913" t="s">
        <v>38</v>
      </c>
      <c r="R2913" t="s">
        <v>743</v>
      </c>
      <c r="S2913" t="s">
        <v>12662</v>
      </c>
      <c r="T2913" t="s">
        <v>12829</v>
      </c>
      <c r="U2913" t="s">
        <v>12664</v>
      </c>
      <c r="V2913" t="s">
        <v>12664</v>
      </c>
      <c r="W2913" t="s">
        <v>37</v>
      </c>
      <c r="X2913" t="s">
        <v>37</v>
      </c>
      <c r="Y2913" t="s">
        <v>37</v>
      </c>
      <c r="Z2913" t="s">
        <v>12830</v>
      </c>
      <c r="AA2913" t="s">
        <v>44</v>
      </c>
      <c r="AB2913" t="s">
        <v>44</v>
      </c>
      <c r="AC2913" t="s">
        <v>45</v>
      </c>
      <c r="AD2913" t="s">
        <v>190</v>
      </c>
      <c r="AE2913" t="s">
        <v>12666</v>
      </c>
      <c r="AF2913" t="s">
        <v>48</v>
      </c>
      <c r="AG2913">
        <v>620814</v>
      </c>
      <c r="AH2913">
        <v>5</v>
      </c>
      <c r="AI2913">
        <v>5</v>
      </c>
    </row>
    <row r="2914" spans="1:35" ht="16.850000000000001" customHeight="1">
      <c r="A2914" s="65" t="str">
        <f>IF(L2914="","",IF(COUNTIF(Wip!K:K,L2914)=0,IF(W2914="","KGB","KBB"),IF(AND(_xlfn.IFNA(VLOOKUP(L2914,Wip!K:M,3,0),"")="Y",Q2914="MTCAPPLYCONF"),"On Hold",IF(W2914="","KGB","KBB"))))</f>
        <v>KGB</v>
      </c>
      <c r="B2914" s="65" t="str">
        <f>IF(A2914="on hold", "on hold",
 IF(A2914="KGB", "Standard Shipment",
  IF(IFERROR(IFERROR(VLOOKUP(L2914, List!D:J, 7, 0), VLOOKUP(L2914&amp;"", List!D:J, 7, 0)), 0)=0,
   IF(IFERROR(IFERROR(VLOOKUP(L2914, 'CND List'!$A:$C, 3, 0), VLOOKUP(L2914&amp;"", 'CND List'!$A:$C, 3, 0)), 0)=0,
    IF(A2914="KBB", "-", ""),
    IFERROR(VLOOKUP(L2914, 'CND List'!$A:$C, 3, 0), VLOOKUP(L2914&amp;"", 'CND List'!$A:$C, 3, 0))
   ),
   IFERROR(VLOOKUP(L2914, List!D:J, 7, 0), VLOOKUP(L2914&amp;"", List!D:J, 7, 0))
  )
 )
)</f>
        <v>Standard Shipment</v>
      </c>
      <c r="C2914" s="66" t="str">
        <f t="shared" si="46"/>
        <v>Standard Shipment</v>
      </c>
      <c r="D2914" s="67" t="str">
        <f ca="1">IF(C2914="Local Scrap","Closed",IFERROR(IF(A2914="kgb","Closed",IF(MID(C2914,5,1)="Q","Closed",LOOKUP(TODAY()-W2914, {0,31,91,181,366}, {"0-30天","31-90天","91-180天","181-365天","365天以上"}))), LOOKUP(TODAY()-Z2914, {0,31,91,181,366}, {"0-30天","31-90天","91-180天","181-365天","365天以上"})))</f>
        <v>Closed</v>
      </c>
      <c r="E2914" s="67" t="str" cm="1">
        <f t="array" ref="E2914">IF(A2914&lt;&gt;"kbb", "", IF(IFERROR(VALUE(V2914), 0)=MAX(INDEX(($A$2:$A$4929="kbb")*($L$2:$L$4929=L2914)*IFERROR(VALUE($V$2:$V$4929), 0), 0)), "最新", "歷史重複"))</f>
        <v/>
      </c>
      <c r="F2914" t="s">
        <v>12648</v>
      </c>
      <c r="G2914" t="s">
        <v>29</v>
      </c>
      <c r="H2914" t="s">
        <v>30</v>
      </c>
      <c r="I2914" t="s">
        <v>12600</v>
      </c>
      <c r="J2914" t="s">
        <v>12649</v>
      </c>
      <c r="K2914" t="s">
        <v>12650</v>
      </c>
      <c r="L2914" t="s">
        <v>12831</v>
      </c>
      <c r="M2914" t="s">
        <v>3523</v>
      </c>
      <c r="N2914" t="s">
        <v>206</v>
      </c>
      <c r="O2914" t="s">
        <v>37</v>
      </c>
      <c r="P2914" t="s">
        <v>12832</v>
      </c>
      <c r="Q2914" t="s">
        <v>38</v>
      </c>
      <c r="R2914" t="s">
        <v>1070</v>
      </c>
      <c r="S2914" t="s">
        <v>12709</v>
      </c>
      <c r="T2914" t="s">
        <v>12833</v>
      </c>
      <c r="U2914" t="s">
        <v>12816</v>
      </c>
      <c r="V2914" t="s">
        <v>12816</v>
      </c>
      <c r="W2914" t="s">
        <v>37</v>
      </c>
      <c r="X2914" t="s">
        <v>37</v>
      </c>
      <c r="Y2914" t="s">
        <v>37</v>
      </c>
      <c r="Z2914" t="s">
        <v>12834</v>
      </c>
      <c r="AA2914" t="s">
        <v>44</v>
      </c>
      <c r="AB2914" t="s">
        <v>44</v>
      </c>
      <c r="AC2914" t="s">
        <v>45</v>
      </c>
      <c r="AD2914" t="s">
        <v>190</v>
      </c>
      <c r="AE2914" t="s">
        <v>12818</v>
      </c>
      <c r="AF2914" t="s">
        <v>48</v>
      </c>
      <c r="AG2914">
        <v>620058</v>
      </c>
      <c r="AH2914">
        <v>1</v>
      </c>
      <c r="AI2914">
        <v>1</v>
      </c>
    </row>
    <row r="2915" spans="1:35" ht="16.850000000000001" customHeight="1">
      <c r="A2915" s="65" t="str">
        <f>IF(L2915="","",IF(COUNTIF(Wip!K:K,L2915)=0,IF(W2915="","KGB","KBB"),IF(AND(_xlfn.IFNA(VLOOKUP(L2915,Wip!K:M,3,0),"")="Y",Q2915="MTCAPPLYCONF"),"On Hold",IF(W2915="","KGB","KBB"))))</f>
        <v>KBB</v>
      </c>
      <c r="B2915" s="65">
        <f>IF(A2915="on hold", "on hold",
 IF(A2915="KGB", "Standard Shipment",
  IF(IFERROR(IFERROR(VLOOKUP(L2915, List!D:J, 7, 0), VLOOKUP(L2915&amp;"", List!D:J, 7, 0)), 0)=0,
   IF(IFERROR(IFERROR(VLOOKUP(L2915, 'CND List'!$A:$C, 3, 0), VLOOKUP(L2915&amp;"", 'CND List'!$A:$C, 3, 0)), 0)=0,
    IF(A2915="KBB", "-", ""),
    IFERROR(VLOOKUP(L2915, 'CND List'!$A:$C, 3, 0), VLOOKUP(L2915&amp;"", 'CND List'!$A:$C, 3, 0))
   ),
   IFERROR(VLOOKUP(L2915, List!D:J, 7, 0), VLOOKUP(L2915&amp;"", List!D:J, 7, 0))
  )
 )
)</f>
        <v>46126</v>
      </c>
      <c r="C2915" s="66" t="str">
        <f t="shared" si="46"/>
        <v>2026Q2</v>
      </c>
      <c r="D2915" s="67" t="str">
        <f ca="1">IF(C2915="Local Scrap","Closed",IFERROR(IF(A2915="kgb","Closed",IF(MID(C2915,5,1)="Q","Closed",LOOKUP(TODAY()-W2915, {0,31,91,181,366}, {"0-30天","31-90天","91-180天","181-365天","365天以上"}))), LOOKUP(TODAY()-Z2915, {0,31,91,181,366}, {"0-30天","31-90天","91-180天","181-365天","365天以上"})))</f>
        <v>Closed</v>
      </c>
      <c r="E2915" s="67" t="str" cm="1">
        <f t="array" ref="E2915">IF(A2915&lt;&gt;"kbb", "", IF(IFERROR(VALUE(V2915), 0)=MAX(INDEX(($A$2:$A$4929="kbb")*($L$2:$L$4929=L2915)*IFERROR(VALUE($V$2:$V$4929), 0), 0)), "最新", "歷史重複"))</f>
        <v>最新</v>
      </c>
      <c r="F2915" t="s">
        <v>12648</v>
      </c>
      <c r="G2915" t="s">
        <v>29</v>
      </c>
      <c r="H2915" t="s">
        <v>30</v>
      </c>
      <c r="I2915" t="s">
        <v>12600</v>
      </c>
      <c r="J2915" t="s">
        <v>12649</v>
      </c>
      <c r="K2915" t="s">
        <v>12650</v>
      </c>
      <c r="L2915" t="s">
        <v>12835</v>
      </c>
      <c r="M2915" t="s">
        <v>981</v>
      </c>
      <c r="N2915" t="s">
        <v>556</v>
      </c>
      <c r="O2915" t="s">
        <v>37</v>
      </c>
      <c r="P2915" t="s">
        <v>12835</v>
      </c>
      <c r="Q2915" t="s">
        <v>38</v>
      </c>
      <c r="R2915" t="s">
        <v>743</v>
      </c>
      <c r="S2915" t="s">
        <v>12668</v>
      </c>
      <c r="T2915" t="s">
        <v>37</v>
      </c>
      <c r="U2915" t="s">
        <v>37</v>
      </c>
      <c r="V2915" t="s">
        <v>12836</v>
      </c>
      <c r="W2915" t="s">
        <v>517</v>
      </c>
      <c r="X2915" t="s">
        <v>114</v>
      </c>
      <c r="Y2915" t="s">
        <v>518</v>
      </c>
      <c r="Z2915" t="s">
        <v>12837</v>
      </c>
      <c r="AA2915" t="s">
        <v>44</v>
      </c>
      <c r="AB2915" t="s">
        <v>44</v>
      </c>
      <c r="AC2915" t="s">
        <v>117</v>
      </c>
      <c r="AD2915" t="s">
        <v>190</v>
      </c>
      <c r="AE2915" t="s">
        <v>37</v>
      </c>
      <c r="AF2915" t="s">
        <v>37</v>
      </c>
      <c r="AG2915" t="s">
        <v>37</v>
      </c>
      <c r="AH2915" t="s">
        <v>37</v>
      </c>
      <c r="AI2915" t="s">
        <v>37</v>
      </c>
    </row>
    <row r="2916" spans="1:35" ht="16.850000000000001" customHeight="1">
      <c r="A2916" s="65" t="str">
        <f>IF(L2916="","",IF(COUNTIF(Wip!K:K,L2916)=0,IF(W2916="","KGB","KBB"),IF(AND(_xlfn.IFNA(VLOOKUP(L2916,Wip!K:M,3,0),"")="Y",Q2916="MTCAPPLYCONF"),"On Hold",IF(W2916="","KGB","KBB"))))</f>
        <v>KGB</v>
      </c>
      <c r="B2916" s="65" t="str">
        <f>IF(A2916="on hold", "on hold",
 IF(A2916="KGB", "Standard Shipment",
  IF(IFERROR(IFERROR(VLOOKUP(L2916, List!D:J, 7, 0), VLOOKUP(L2916&amp;"", List!D:J, 7, 0)), 0)=0,
   IF(IFERROR(IFERROR(VLOOKUP(L2916, 'CND List'!$A:$C, 3, 0), VLOOKUP(L2916&amp;"", 'CND List'!$A:$C, 3, 0)), 0)=0,
    IF(A2916="KBB", "-", ""),
    IFERROR(VLOOKUP(L2916, 'CND List'!$A:$C, 3, 0), VLOOKUP(L2916&amp;"", 'CND List'!$A:$C, 3, 0))
   ),
   IFERROR(VLOOKUP(L2916, List!D:J, 7, 0), VLOOKUP(L2916&amp;"", List!D:J, 7, 0))
  )
 )
)</f>
        <v>Standard Shipment</v>
      </c>
      <c r="C2916" s="66" t="str">
        <f t="shared" si="46"/>
        <v>Standard Shipment</v>
      </c>
      <c r="D2916" s="67" t="str">
        <f ca="1">IF(C2916="Local Scrap","Closed",IFERROR(IF(A2916="kgb","Closed",IF(MID(C2916,5,1)="Q","Closed",LOOKUP(TODAY()-W2916, {0,31,91,181,366}, {"0-30天","31-90天","91-180天","181-365天","365天以上"}))), LOOKUP(TODAY()-Z2916, {0,31,91,181,366}, {"0-30天","31-90天","91-180天","181-365天","365天以上"})))</f>
        <v>Closed</v>
      </c>
      <c r="E2916" s="67" t="str" cm="1">
        <f t="array" ref="E2916">IF(A2916&lt;&gt;"kbb", "", IF(IFERROR(VALUE(V2916), 0)=MAX(INDEX(($A$2:$A$4929="kbb")*($L$2:$L$4929=L2916)*IFERROR(VALUE($V$2:$V$4929), 0), 0)), "最新", "歷史重複"))</f>
        <v/>
      </c>
      <c r="F2916" t="s">
        <v>12648</v>
      </c>
      <c r="G2916" t="s">
        <v>29</v>
      </c>
      <c r="H2916" t="s">
        <v>30</v>
      </c>
      <c r="I2916" t="s">
        <v>12600</v>
      </c>
      <c r="J2916" t="s">
        <v>12649</v>
      </c>
      <c r="K2916" t="s">
        <v>12650</v>
      </c>
      <c r="L2916" t="s">
        <v>12838</v>
      </c>
      <c r="M2916" t="s">
        <v>4046</v>
      </c>
      <c r="N2916" t="s">
        <v>556</v>
      </c>
      <c r="O2916" t="s">
        <v>37</v>
      </c>
      <c r="P2916" t="s">
        <v>12839</v>
      </c>
      <c r="Q2916" t="s">
        <v>38</v>
      </c>
      <c r="R2916" t="s">
        <v>743</v>
      </c>
      <c r="S2916" t="s">
        <v>12680</v>
      </c>
      <c r="T2916" t="s">
        <v>12840</v>
      </c>
      <c r="U2916" t="s">
        <v>12670</v>
      </c>
      <c r="V2916" t="s">
        <v>12670</v>
      </c>
      <c r="W2916" t="s">
        <v>37</v>
      </c>
      <c r="X2916" t="s">
        <v>37</v>
      </c>
      <c r="Y2916" t="s">
        <v>37</v>
      </c>
      <c r="Z2916" t="s">
        <v>12841</v>
      </c>
      <c r="AA2916" t="s">
        <v>44</v>
      </c>
      <c r="AB2916" t="s">
        <v>44</v>
      </c>
      <c r="AC2916" t="s">
        <v>45</v>
      </c>
      <c r="AD2916" t="s">
        <v>190</v>
      </c>
      <c r="AE2916" t="s">
        <v>12672</v>
      </c>
      <c r="AF2916" t="s">
        <v>48</v>
      </c>
      <c r="AG2916">
        <v>620728</v>
      </c>
      <c r="AH2916">
        <v>1</v>
      </c>
      <c r="AI2916">
        <v>1</v>
      </c>
    </row>
    <row r="2917" spans="1:35" ht="16.850000000000001" customHeight="1">
      <c r="A2917" s="65" t="str">
        <f>IF(L2917="","",IF(COUNTIF(Wip!K:K,L2917)=0,IF(W2917="","KGB","KBB"),IF(AND(_xlfn.IFNA(VLOOKUP(L2917,Wip!K:M,3,0),"")="Y",Q2917="MTCAPPLYCONF"),"On Hold",IF(W2917="","KGB","KBB"))))</f>
        <v>KGB</v>
      </c>
      <c r="B2917" s="65" t="str">
        <f>IF(A2917="on hold", "on hold",
 IF(A2917="KGB", "Standard Shipment",
  IF(IFERROR(IFERROR(VLOOKUP(L2917, List!D:J, 7, 0), VLOOKUP(L2917&amp;"", List!D:J, 7, 0)), 0)=0,
   IF(IFERROR(IFERROR(VLOOKUP(L2917, 'CND List'!$A:$C, 3, 0), VLOOKUP(L2917&amp;"", 'CND List'!$A:$C, 3, 0)), 0)=0,
    IF(A2917="KBB", "-", ""),
    IFERROR(VLOOKUP(L2917, 'CND List'!$A:$C, 3, 0), VLOOKUP(L2917&amp;"", 'CND List'!$A:$C, 3, 0))
   ),
   IFERROR(VLOOKUP(L2917, List!D:J, 7, 0), VLOOKUP(L2917&amp;"", List!D:J, 7, 0))
  )
 )
)</f>
        <v>Standard Shipment</v>
      </c>
      <c r="C2917" s="66" t="str">
        <f t="shared" si="46"/>
        <v>Standard Shipment</v>
      </c>
      <c r="D2917" s="67" t="str">
        <f ca="1">IF(C2917="Local Scrap","Closed",IFERROR(IF(A2917="kgb","Closed",IF(MID(C2917,5,1)="Q","Closed",LOOKUP(TODAY()-W2917, {0,31,91,181,366}, {"0-30天","31-90天","91-180天","181-365天","365天以上"}))), LOOKUP(TODAY()-Z2917, {0,31,91,181,366}, {"0-30天","31-90天","91-180天","181-365天","365天以上"})))</f>
        <v>Closed</v>
      </c>
      <c r="E2917" s="67" t="str" cm="1">
        <f t="array" ref="E2917">IF(A2917&lt;&gt;"kbb", "", IF(IFERROR(VALUE(V2917), 0)=MAX(INDEX(($A$2:$A$4929="kbb")*($L$2:$L$4929=L2917)*IFERROR(VALUE($V$2:$V$4929), 0), 0)), "最新", "歷史重複"))</f>
        <v/>
      </c>
      <c r="F2917" t="s">
        <v>12648</v>
      </c>
      <c r="G2917" t="s">
        <v>29</v>
      </c>
      <c r="H2917" t="s">
        <v>30</v>
      </c>
      <c r="I2917" t="s">
        <v>12600</v>
      </c>
      <c r="J2917" t="s">
        <v>12649</v>
      </c>
      <c r="K2917" t="s">
        <v>12650</v>
      </c>
      <c r="L2917" t="s">
        <v>12842</v>
      </c>
      <c r="M2917" t="s">
        <v>4046</v>
      </c>
      <c r="N2917" t="s">
        <v>556</v>
      </c>
      <c r="O2917" t="s">
        <v>37</v>
      </c>
      <c r="P2917" t="s">
        <v>12843</v>
      </c>
      <c r="Q2917" t="s">
        <v>38</v>
      </c>
      <c r="R2917" t="s">
        <v>1070</v>
      </c>
      <c r="S2917" t="s">
        <v>12680</v>
      </c>
      <c r="T2917" t="s">
        <v>12844</v>
      </c>
      <c r="U2917" t="s">
        <v>12670</v>
      </c>
      <c r="V2917" t="s">
        <v>12670</v>
      </c>
      <c r="W2917" t="s">
        <v>37</v>
      </c>
      <c r="X2917" t="s">
        <v>37</v>
      </c>
      <c r="Y2917" t="s">
        <v>37</v>
      </c>
      <c r="Z2917" t="s">
        <v>12845</v>
      </c>
      <c r="AA2917" t="s">
        <v>44</v>
      </c>
      <c r="AB2917" t="s">
        <v>44</v>
      </c>
      <c r="AC2917" t="s">
        <v>45</v>
      </c>
      <c r="AD2917" t="s">
        <v>190</v>
      </c>
      <c r="AE2917" t="s">
        <v>12672</v>
      </c>
      <c r="AF2917" t="s">
        <v>48</v>
      </c>
      <c r="AG2917">
        <v>620728</v>
      </c>
      <c r="AH2917">
        <v>1</v>
      </c>
      <c r="AI2917">
        <v>1</v>
      </c>
    </row>
    <row r="2918" spans="1:35" ht="16.850000000000001" customHeight="1">
      <c r="A2918" s="65" t="str">
        <f>IF(L2918="","",IF(COUNTIF(Wip!K:K,L2918)=0,IF(W2918="","KGB","KBB"),IF(AND(_xlfn.IFNA(VLOOKUP(L2918,Wip!K:M,3,0),"")="Y",Q2918="MTCAPPLYCONF"),"On Hold",IF(W2918="","KGB","KBB"))))</f>
        <v>KGB</v>
      </c>
      <c r="B2918" s="65" t="str">
        <f>IF(A2918="on hold", "on hold",
 IF(A2918="KGB", "Standard Shipment",
  IF(IFERROR(IFERROR(VLOOKUP(L2918, List!D:J, 7, 0), VLOOKUP(L2918&amp;"", List!D:J, 7, 0)), 0)=0,
   IF(IFERROR(IFERROR(VLOOKUP(L2918, 'CND List'!$A:$C, 3, 0), VLOOKUP(L2918&amp;"", 'CND List'!$A:$C, 3, 0)), 0)=0,
    IF(A2918="KBB", "-", ""),
    IFERROR(VLOOKUP(L2918, 'CND List'!$A:$C, 3, 0), VLOOKUP(L2918&amp;"", 'CND List'!$A:$C, 3, 0))
   ),
   IFERROR(VLOOKUP(L2918, List!D:J, 7, 0), VLOOKUP(L2918&amp;"", List!D:J, 7, 0))
  )
 )
)</f>
        <v>Standard Shipment</v>
      </c>
      <c r="C2918" s="66" t="str">
        <f t="shared" si="46"/>
        <v>Standard Shipment</v>
      </c>
      <c r="D2918" s="67" t="str">
        <f ca="1">IF(C2918="Local Scrap","Closed",IFERROR(IF(A2918="kgb","Closed",IF(MID(C2918,5,1)="Q","Closed",LOOKUP(TODAY()-W2918, {0,31,91,181,366}, {"0-30天","31-90天","91-180天","181-365天","365天以上"}))), LOOKUP(TODAY()-Z2918, {0,31,91,181,366}, {"0-30天","31-90天","91-180天","181-365天","365天以上"})))</f>
        <v>Closed</v>
      </c>
      <c r="E2918" s="67" t="str" cm="1">
        <f t="array" ref="E2918">IF(A2918&lt;&gt;"kbb", "", IF(IFERROR(VALUE(V2918), 0)=MAX(INDEX(($A$2:$A$4929="kbb")*($L$2:$L$4929=L2918)*IFERROR(VALUE($V$2:$V$4929), 0), 0)), "最新", "歷史重複"))</f>
        <v/>
      </c>
      <c r="F2918" t="s">
        <v>12648</v>
      </c>
      <c r="G2918" t="s">
        <v>29</v>
      </c>
      <c r="H2918" t="s">
        <v>30</v>
      </c>
      <c r="I2918" t="s">
        <v>12600</v>
      </c>
      <c r="J2918" t="s">
        <v>12649</v>
      </c>
      <c r="K2918" t="s">
        <v>12650</v>
      </c>
      <c r="L2918" t="s">
        <v>12846</v>
      </c>
      <c r="M2918" t="s">
        <v>555</v>
      </c>
      <c r="N2918" t="s">
        <v>556</v>
      </c>
      <c r="O2918" t="s">
        <v>37</v>
      </c>
      <c r="P2918" t="s">
        <v>12847</v>
      </c>
      <c r="Q2918" t="s">
        <v>38</v>
      </c>
      <c r="R2918" t="s">
        <v>1070</v>
      </c>
      <c r="S2918" t="s">
        <v>12657</v>
      </c>
      <c r="T2918" t="s">
        <v>12848</v>
      </c>
      <c r="U2918" t="s">
        <v>12670</v>
      </c>
      <c r="V2918" t="s">
        <v>12670</v>
      </c>
      <c r="W2918" t="s">
        <v>37</v>
      </c>
      <c r="X2918" t="s">
        <v>37</v>
      </c>
      <c r="Y2918" t="s">
        <v>37</v>
      </c>
      <c r="Z2918" t="s">
        <v>12849</v>
      </c>
      <c r="AA2918" t="s">
        <v>44</v>
      </c>
      <c r="AB2918" t="s">
        <v>44</v>
      </c>
      <c r="AC2918" t="s">
        <v>45</v>
      </c>
      <c r="AD2918" t="s">
        <v>190</v>
      </c>
      <c r="AE2918" t="s">
        <v>12777</v>
      </c>
      <c r="AF2918" t="s">
        <v>48</v>
      </c>
      <c r="AG2918">
        <v>620728</v>
      </c>
      <c r="AH2918">
        <v>1</v>
      </c>
      <c r="AI2918">
        <v>1</v>
      </c>
    </row>
    <row r="2919" spans="1:35" ht="16.850000000000001" customHeight="1">
      <c r="A2919" s="65" t="str">
        <f>IF(L2919="","",IF(COUNTIF(Wip!K:K,L2919)=0,IF(W2919="","KGB","KBB"),IF(AND(_xlfn.IFNA(VLOOKUP(L2919,Wip!K:M,3,0),"")="Y",Q2919="MTCAPPLYCONF"),"On Hold",IF(W2919="","KGB","KBB"))))</f>
        <v>KBB</v>
      </c>
      <c r="B2919" s="65">
        <f>IF(A2919="on hold", "on hold",
 IF(A2919="KGB", "Standard Shipment",
  IF(IFERROR(IFERROR(VLOOKUP(L2919, List!D:J, 7, 0), VLOOKUP(L2919&amp;"", List!D:J, 7, 0)), 0)=0,
   IF(IFERROR(IFERROR(VLOOKUP(L2919, 'CND List'!$A:$C, 3, 0), VLOOKUP(L2919&amp;"", 'CND List'!$A:$C, 3, 0)), 0)=0,
    IF(A2919="KBB", "-", ""),
    IFERROR(VLOOKUP(L2919, 'CND List'!$A:$C, 3, 0), VLOOKUP(L2919&amp;"", 'CND List'!$A:$C, 3, 0))
   ),
   IFERROR(VLOOKUP(L2919, List!D:J, 7, 0), VLOOKUP(L2919&amp;"", List!D:J, 7, 0))
  )
 )
)</f>
        <v>45852</v>
      </c>
      <c r="C2919" s="66" t="str">
        <f t="shared" si="46"/>
        <v>2025Q3</v>
      </c>
      <c r="D2919" s="67" t="str">
        <f ca="1">IF(C2919="Local Scrap","Closed",IFERROR(IF(A2919="kgb","Closed",IF(MID(C2919,5,1)="Q","Closed",LOOKUP(TODAY()-W2919, {0,31,91,181,366}, {"0-30天","31-90天","91-180天","181-365天","365天以上"}))), LOOKUP(TODAY()-Z2919, {0,31,91,181,366}, {"0-30天","31-90天","91-180天","181-365天","365天以上"})))</f>
        <v>Closed</v>
      </c>
      <c r="E2919" s="67" t="str" cm="1">
        <f t="array" ref="E2919">IF(A2919&lt;&gt;"kbb", "", IF(IFERROR(VALUE(V2919), 0)=MAX(INDEX(($A$2:$A$4929="kbb")*($L$2:$L$4929=L2919)*IFERROR(VALUE($V$2:$V$4929), 0), 0)), "最新", "歷史重複"))</f>
        <v>最新</v>
      </c>
      <c r="F2919" t="s">
        <v>12648</v>
      </c>
      <c r="G2919" t="s">
        <v>29</v>
      </c>
      <c r="H2919" t="s">
        <v>30</v>
      </c>
      <c r="I2919" t="s">
        <v>12600</v>
      </c>
      <c r="J2919" t="s">
        <v>12649</v>
      </c>
      <c r="K2919" t="s">
        <v>12650</v>
      </c>
      <c r="L2919" t="s">
        <v>12850</v>
      </c>
      <c r="M2919" t="s">
        <v>205</v>
      </c>
      <c r="N2919" t="s">
        <v>206</v>
      </c>
      <c r="O2919" t="s">
        <v>37</v>
      </c>
      <c r="P2919" t="s">
        <v>12850</v>
      </c>
      <c r="Q2919" t="s">
        <v>38</v>
      </c>
      <c r="R2919" t="s">
        <v>743</v>
      </c>
      <c r="S2919" t="s">
        <v>12657</v>
      </c>
      <c r="T2919" t="s">
        <v>37</v>
      </c>
      <c r="U2919" t="s">
        <v>37</v>
      </c>
      <c r="V2919" t="s">
        <v>12851</v>
      </c>
      <c r="W2919" t="s">
        <v>1157</v>
      </c>
      <c r="X2919" t="s">
        <v>114</v>
      </c>
      <c r="Y2919" t="s">
        <v>1158</v>
      </c>
      <c r="Z2919" t="s">
        <v>12852</v>
      </c>
      <c r="AA2919" t="s">
        <v>44</v>
      </c>
      <c r="AB2919" t="s">
        <v>44</v>
      </c>
      <c r="AC2919" t="s">
        <v>117</v>
      </c>
      <c r="AD2919" t="s">
        <v>190</v>
      </c>
      <c r="AE2919" t="s">
        <v>37</v>
      </c>
      <c r="AF2919" t="s">
        <v>37</v>
      </c>
      <c r="AG2919" t="s">
        <v>37</v>
      </c>
      <c r="AH2919" t="s">
        <v>37</v>
      </c>
      <c r="AI2919" t="s">
        <v>37</v>
      </c>
    </row>
    <row r="2920" spans="1:35" ht="16.850000000000001" customHeight="1">
      <c r="A2920" s="65" t="str">
        <f>IF(L2920="","",IF(COUNTIF(Wip!K:K,L2920)=0,IF(W2920="","KGB","KBB"),IF(AND(_xlfn.IFNA(VLOOKUP(L2920,Wip!K:M,3,0),"")="Y",Q2920="MTCAPPLYCONF"),"On Hold",IF(W2920="","KGB","KBB"))))</f>
        <v>KBB</v>
      </c>
      <c r="B2920" s="65">
        <f>IF(A2920="on hold", "on hold",
 IF(A2920="KGB", "Standard Shipment",
  IF(IFERROR(IFERROR(VLOOKUP(L2920, List!D:J, 7, 0), VLOOKUP(L2920&amp;"", List!D:J, 7, 0)), 0)=0,
   IF(IFERROR(IFERROR(VLOOKUP(L2920, 'CND List'!$A:$C, 3, 0), VLOOKUP(L2920&amp;"", 'CND List'!$A:$C, 3, 0)), 0)=0,
    IF(A2920="KBB", "-", ""),
    IFERROR(VLOOKUP(L2920, 'CND List'!$A:$C, 3, 0), VLOOKUP(L2920&amp;"", 'CND List'!$A:$C, 3, 0))
   ),
   IFERROR(VLOOKUP(L2920, List!D:J, 7, 0), VLOOKUP(L2920&amp;"", List!D:J, 7, 0))
  )
 )
)</f>
        <v>45852</v>
      </c>
      <c r="C2920" s="66" t="str">
        <f t="shared" si="46"/>
        <v>2025Q3</v>
      </c>
      <c r="D2920" s="67" t="str">
        <f ca="1">IF(C2920="Local Scrap","Closed",IFERROR(IF(A2920="kgb","Closed",IF(MID(C2920,5,1)="Q","Closed",LOOKUP(TODAY()-W2920, {0,31,91,181,366}, {"0-30天","31-90天","91-180天","181-365天","365天以上"}))), LOOKUP(TODAY()-Z2920, {0,31,91,181,366}, {"0-30天","31-90天","91-180天","181-365天","365天以上"})))</f>
        <v>Closed</v>
      </c>
      <c r="E2920" s="67" t="str" cm="1">
        <f t="array" ref="E2920">IF(A2920&lt;&gt;"kbb", "", IF(IFERROR(VALUE(V2920), 0)=MAX(INDEX(($A$2:$A$4929="kbb")*($L$2:$L$4929=L2920)*IFERROR(VALUE($V$2:$V$4929), 0), 0)), "最新", "歷史重複"))</f>
        <v>最新</v>
      </c>
      <c r="F2920" t="s">
        <v>12648</v>
      </c>
      <c r="G2920" t="s">
        <v>29</v>
      </c>
      <c r="H2920" t="s">
        <v>30</v>
      </c>
      <c r="I2920" t="s">
        <v>12600</v>
      </c>
      <c r="J2920" t="s">
        <v>12649</v>
      </c>
      <c r="K2920" t="s">
        <v>12650</v>
      </c>
      <c r="L2920" t="s">
        <v>12853</v>
      </c>
      <c r="M2920" t="s">
        <v>4046</v>
      </c>
      <c r="N2920" t="s">
        <v>556</v>
      </c>
      <c r="O2920" t="s">
        <v>37</v>
      </c>
      <c r="P2920" t="s">
        <v>12853</v>
      </c>
      <c r="Q2920" t="s">
        <v>38</v>
      </c>
      <c r="R2920" t="s">
        <v>743</v>
      </c>
      <c r="S2920" t="s">
        <v>12784</v>
      </c>
      <c r="T2920" t="s">
        <v>37</v>
      </c>
      <c r="U2920" t="s">
        <v>37</v>
      </c>
      <c r="V2920" t="s">
        <v>12854</v>
      </c>
      <c r="W2920" t="s">
        <v>692</v>
      </c>
      <c r="X2920" t="s">
        <v>114</v>
      </c>
      <c r="Y2920" t="s">
        <v>1005</v>
      </c>
      <c r="Z2920" t="s">
        <v>12855</v>
      </c>
      <c r="AA2920" t="s">
        <v>44</v>
      </c>
      <c r="AB2920" t="s">
        <v>44</v>
      </c>
      <c r="AC2920" t="s">
        <v>117</v>
      </c>
      <c r="AD2920" t="s">
        <v>190</v>
      </c>
      <c r="AE2920" t="s">
        <v>37</v>
      </c>
      <c r="AF2920" t="s">
        <v>37</v>
      </c>
      <c r="AG2920" t="s">
        <v>37</v>
      </c>
      <c r="AH2920" t="s">
        <v>37</v>
      </c>
      <c r="AI2920" t="s">
        <v>37</v>
      </c>
    </row>
    <row r="2921" spans="1:35" ht="16.850000000000001" customHeight="1">
      <c r="A2921" s="65" t="str">
        <f>IF(L2921="","",IF(COUNTIF(Wip!K:K,L2921)=0,IF(W2921="","KGB","KBB"),IF(AND(_xlfn.IFNA(VLOOKUP(L2921,Wip!K:M,3,0),"")="Y",Q2921="MTCAPPLYCONF"),"On Hold",IF(W2921="","KGB","KBB"))))</f>
        <v>KBB</v>
      </c>
      <c r="B2921" s="65">
        <f>IF(A2921="on hold", "on hold",
 IF(A2921="KGB", "Standard Shipment",
  IF(IFERROR(IFERROR(VLOOKUP(L2921, List!D:J, 7, 0), VLOOKUP(L2921&amp;"", List!D:J, 7, 0)), 0)=0,
   IF(IFERROR(IFERROR(VLOOKUP(L2921, 'CND List'!$A:$C, 3, 0), VLOOKUP(L2921&amp;"", 'CND List'!$A:$C, 3, 0)), 0)=0,
    IF(A2921="KBB", "-", ""),
    IFERROR(VLOOKUP(L2921, 'CND List'!$A:$C, 3, 0), VLOOKUP(L2921&amp;"", 'CND List'!$A:$C, 3, 0))
   ),
   IFERROR(VLOOKUP(L2921, List!D:J, 7, 0), VLOOKUP(L2921&amp;"", List!D:J, 7, 0))
  )
 )
)</f>
        <v>45852</v>
      </c>
      <c r="C2921" s="66" t="str">
        <f t="shared" si="46"/>
        <v>2025Q3</v>
      </c>
      <c r="D2921" s="67" t="str">
        <f ca="1">IF(C2921="Local Scrap","Closed",IFERROR(IF(A2921="kgb","Closed",IF(MID(C2921,5,1)="Q","Closed",LOOKUP(TODAY()-W2921, {0,31,91,181,366}, {"0-30天","31-90天","91-180天","181-365天","365天以上"}))), LOOKUP(TODAY()-Z2921, {0,31,91,181,366}, {"0-30天","31-90天","91-180天","181-365天","365天以上"})))</f>
        <v>Closed</v>
      </c>
      <c r="E2921" s="67" t="str" cm="1">
        <f t="array" ref="E2921">IF(A2921&lt;&gt;"kbb", "", IF(IFERROR(VALUE(V2921), 0)=MAX(INDEX(($A$2:$A$4929="kbb")*($L$2:$L$4929=L2921)*IFERROR(VALUE($V$2:$V$4929), 0), 0)), "最新", "歷史重複"))</f>
        <v>最新</v>
      </c>
      <c r="F2921" t="s">
        <v>12648</v>
      </c>
      <c r="G2921" t="s">
        <v>29</v>
      </c>
      <c r="H2921" t="s">
        <v>30</v>
      </c>
      <c r="I2921" t="s">
        <v>12600</v>
      </c>
      <c r="J2921" t="s">
        <v>12649</v>
      </c>
      <c r="K2921" t="s">
        <v>12650</v>
      </c>
      <c r="L2921" t="s">
        <v>12856</v>
      </c>
      <c r="M2921" t="s">
        <v>555</v>
      </c>
      <c r="N2921" t="s">
        <v>556</v>
      </c>
      <c r="O2921" t="s">
        <v>37</v>
      </c>
      <c r="P2921" t="s">
        <v>12856</v>
      </c>
      <c r="Q2921" t="s">
        <v>38</v>
      </c>
      <c r="R2921" t="s">
        <v>743</v>
      </c>
      <c r="S2921" t="s">
        <v>12784</v>
      </c>
      <c r="T2921" t="s">
        <v>37</v>
      </c>
      <c r="U2921" t="s">
        <v>37</v>
      </c>
      <c r="V2921" t="s">
        <v>12857</v>
      </c>
      <c r="W2921" t="s">
        <v>113</v>
      </c>
      <c r="X2921" t="s">
        <v>114</v>
      </c>
      <c r="Y2921" t="s">
        <v>12858</v>
      </c>
      <c r="Z2921" t="s">
        <v>12859</v>
      </c>
      <c r="AA2921" t="s">
        <v>44</v>
      </c>
      <c r="AB2921" t="s">
        <v>44</v>
      </c>
      <c r="AC2921" t="s">
        <v>117</v>
      </c>
      <c r="AD2921" t="s">
        <v>190</v>
      </c>
      <c r="AE2921" t="s">
        <v>37</v>
      </c>
      <c r="AF2921" t="s">
        <v>37</v>
      </c>
      <c r="AG2921" t="s">
        <v>37</v>
      </c>
      <c r="AH2921" t="s">
        <v>37</v>
      </c>
      <c r="AI2921" t="s">
        <v>37</v>
      </c>
    </row>
    <row r="2922" spans="1:35" ht="16.850000000000001" customHeight="1">
      <c r="A2922" s="65" t="str">
        <f>IF(L2922="","",IF(COUNTIF(Wip!K:K,L2922)=0,IF(W2922="","KGB","KBB"),IF(AND(_xlfn.IFNA(VLOOKUP(L2922,Wip!K:M,3,0),"")="Y",Q2922="MTCAPPLYCONF"),"On Hold",IF(W2922="","KGB","KBB"))))</f>
        <v>KGB</v>
      </c>
      <c r="B2922" s="65" t="str">
        <f>IF(A2922="on hold", "on hold",
 IF(A2922="KGB", "Standard Shipment",
  IF(IFERROR(IFERROR(VLOOKUP(L2922, List!D:J, 7, 0), VLOOKUP(L2922&amp;"", List!D:J, 7, 0)), 0)=0,
   IF(IFERROR(IFERROR(VLOOKUP(L2922, 'CND List'!$A:$C, 3, 0), VLOOKUP(L2922&amp;"", 'CND List'!$A:$C, 3, 0)), 0)=0,
    IF(A2922="KBB", "-", ""),
    IFERROR(VLOOKUP(L2922, 'CND List'!$A:$C, 3, 0), VLOOKUP(L2922&amp;"", 'CND List'!$A:$C, 3, 0))
   ),
   IFERROR(VLOOKUP(L2922, List!D:J, 7, 0), VLOOKUP(L2922&amp;"", List!D:J, 7, 0))
  )
 )
)</f>
        <v>Standard Shipment</v>
      </c>
      <c r="C2922" s="66" t="str">
        <f t="shared" si="46"/>
        <v>Standard Shipment</v>
      </c>
      <c r="D2922" s="67" t="str">
        <f ca="1">IF(C2922="Local Scrap","Closed",IFERROR(IF(A2922="kgb","Closed",IF(MID(C2922,5,1)="Q","Closed",LOOKUP(TODAY()-W2922, {0,31,91,181,366}, {"0-30天","31-90天","91-180天","181-365天","365天以上"}))), LOOKUP(TODAY()-Z2922, {0,31,91,181,366}, {"0-30天","31-90天","91-180天","181-365天","365天以上"})))</f>
        <v>Closed</v>
      </c>
      <c r="E2922" s="67" t="str" cm="1">
        <f t="array" ref="E2922">IF(A2922&lt;&gt;"kbb", "", IF(IFERROR(VALUE(V2922), 0)=MAX(INDEX(($A$2:$A$4929="kbb")*($L$2:$L$4929=L2922)*IFERROR(VALUE($V$2:$V$4929), 0), 0)), "最新", "歷史重複"))</f>
        <v/>
      </c>
      <c r="F2922" t="s">
        <v>12648</v>
      </c>
      <c r="G2922" t="s">
        <v>29</v>
      </c>
      <c r="H2922" t="s">
        <v>30</v>
      </c>
      <c r="I2922" t="s">
        <v>12600</v>
      </c>
      <c r="J2922" t="s">
        <v>12649</v>
      </c>
      <c r="K2922" t="s">
        <v>12650</v>
      </c>
      <c r="L2922" t="s">
        <v>12860</v>
      </c>
      <c r="M2922" t="s">
        <v>205</v>
      </c>
      <c r="N2922" t="s">
        <v>206</v>
      </c>
      <c r="O2922" t="s">
        <v>37</v>
      </c>
      <c r="P2922" t="s">
        <v>12861</v>
      </c>
      <c r="Q2922" t="s">
        <v>38</v>
      </c>
      <c r="R2922" t="s">
        <v>1070</v>
      </c>
      <c r="S2922" t="s">
        <v>12784</v>
      </c>
      <c r="T2922" t="s">
        <v>12862</v>
      </c>
      <c r="U2922" t="s">
        <v>12670</v>
      </c>
      <c r="V2922" t="s">
        <v>12670</v>
      </c>
      <c r="W2922" t="s">
        <v>37</v>
      </c>
      <c r="X2922" t="s">
        <v>37</v>
      </c>
      <c r="Y2922" t="s">
        <v>37</v>
      </c>
      <c r="Z2922" t="s">
        <v>12863</v>
      </c>
      <c r="AA2922" t="s">
        <v>44</v>
      </c>
      <c r="AB2922" t="s">
        <v>44</v>
      </c>
      <c r="AC2922" t="s">
        <v>45</v>
      </c>
      <c r="AD2922" t="s">
        <v>190</v>
      </c>
      <c r="AE2922" t="s">
        <v>12777</v>
      </c>
      <c r="AF2922" t="s">
        <v>48</v>
      </c>
      <c r="AG2922">
        <v>620728</v>
      </c>
      <c r="AH2922">
        <v>1</v>
      </c>
      <c r="AI2922">
        <v>1</v>
      </c>
    </row>
    <row r="2923" spans="1:35" ht="16.850000000000001" customHeight="1">
      <c r="A2923" s="65" t="str">
        <f>IF(L2923="","",IF(COUNTIF(Wip!K:K,L2923)=0,IF(W2923="","KGB","KBB"),IF(AND(_xlfn.IFNA(VLOOKUP(L2923,Wip!K:M,3,0),"")="Y",Q2923="MTCAPPLYCONF"),"On Hold",IF(W2923="","KGB","KBB"))))</f>
        <v>KGB</v>
      </c>
      <c r="B2923" s="65" t="str">
        <f>IF(A2923="on hold", "on hold",
 IF(A2923="KGB", "Standard Shipment",
  IF(IFERROR(IFERROR(VLOOKUP(L2923, List!D:J, 7, 0), VLOOKUP(L2923&amp;"", List!D:J, 7, 0)), 0)=0,
   IF(IFERROR(IFERROR(VLOOKUP(L2923, 'CND List'!$A:$C, 3, 0), VLOOKUP(L2923&amp;"", 'CND List'!$A:$C, 3, 0)), 0)=0,
    IF(A2923="KBB", "-", ""),
    IFERROR(VLOOKUP(L2923, 'CND List'!$A:$C, 3, 0), VLOOKUP(L2923&amp;"", 'CND List'!$A:$C, 3, 0))
   ),
   IFERROR(VLOOKUP(L2923, List!D:J, 7, 0), VLOOKUP(L2923&amp;"", List!D:J, 7, 0))
  )
 )
)</f>
        <v>Standard Shipment</v>
      </c>
      <c r="C2923" s="66" t="str">
        <f t="shared" si="46"/>
        <v>Standard Shipment</v>
      </c>
      <c r="D2923" s="67" t="str">
        <f ca="1">IF(C2923="Local Scrap","Closed",IFERROR(IF(A2923="kgb","Closed",IF(MID(C2923,5,1)="Q","Closed",LOOKUP(TODAY()-W2923, {0,31,91,181,366}, {"0-30天","31-90天","91-180天","181-365天","365天以上"}))), LOOKUP(TODAY()-Z2923, {0,31,91,181,366}, {"0-30天","31-90天","91-180天","181-365天","365天以上"})))</f>
        <v>Closed</v>
      </c>
      <c r="E2923" s="67" t="str" cm="1">
        <f t="array" ref="E2923">IF(A2923&lt;&gt;"kbb", "", IF(IFERROR(VALUE(V2923), 0)=MAX(INDEX(($A$2:$A$4929="kbb")*($L$2:$L$4929=L2923)*IFERROR(VALUE($V$2:$V$4929), 0), 0)), "最新", "歷史重複"))</f>
        <v/>
      </c>
      <c r="F2923" t="s">
        <v>12648</v>
      </c>
      <c r="G2923" t="s">
        <v>29</v>
      </c>
      <c r="H2923" t="s">
        <v>30</v>
      </c>
      <c r="I2923" t="s">
        <v>12600</v>
      </c>
      <c r="J2923" t="s">
        <v>12649</v>
      </c>
      <c r="K2923" t="s">
        <v>12650</v>
      </c>
      <c r="L2923" t="s">
        <v>12864</v>
      </c>
      <c r="M2923" t="s">
        <v>981</v>
      </c>
      <c r="N2923" t="s">
        <v>556</v>
      </c>
      <c r="O2923" t="s">
        <v>37</v>
      </c>
      <c r="P2923" t="s">
        <v>12865</v>
      </c>
      <c r="Q2923" t="s">
        <v>38</v>
      </c>
      <c r="R2923" t="s">
        <v>1070</v>
      </c>
      <c r="S2923" t="s">
        <v>12784</v>
      </c>
      <c r="T2923" t="s">
        <v>12866</v>
      </c>
      <c r="U2923" t="s">
        <v>12670</v>
      </c>
      <c r="V2923" t="s">
        <v>12670</v>
      </c>
      <c r="W2923" t="s">
        <v>37</v>
      </c>
      <c r="X2923" t="s">
        <v>37</v>
      </c>
      <c r="Y2923" t="s">
        <v>37</v>
      </c>
      <c r="Z2923" t="s">
        <v>12867</v>
      </c>
      <c r="AA2923" t="s">
        <v>44</v>
      </c>
      <c r="AB2923" t="s">
        <v>44</v>
      </c>
      <c r="AC2923" t="s">
        <v>45</v>
      </c>
      <c r="AD2923" t="s">
        <v>190</v>
      </c>
      <c r="AE2923" t="s">
        <v>12672</v>
      </c>
      <c r="AF2923" t="s">
        <v>48</v>
      </c>
      <c r="AG2923">
        <v>620728</v>
      </c>
      <c r="AH2923">
        <v>1</v>
      </c>
      <c r="AI2923">
        <v>1</v>
      </c>
    </row>
    <row r="2924" spans="1:35" ht="16.850000000000001" customHeight="1">
      <c r="A2924" s="65" t="str">
        <f>IF(L2924="","",IF(COUNTIF(Wip!K:K,L2924)=0,IF(W2924="","KGB","KBB"),IF(AND(_xlfn.IFNA(VLOOKUP(L2924,Wip!K:M,3,0),"")="Y",Q2924="MTCAPPLYCONF"),"On Hold",IF(W2924="","KGB","KBB"))))</f>
        <v>KGB</v>
      </c>
      <c r="B2924" s="65" t="str">
        <f>IF(A2924="on hold", "on hold",
 IF(A2924="KGB", "Standard Shipment",
  IF(IFERROR(IFERROR(VLOOKUP(L2924, List!D:J, 7, 0), VLOOKUP(L2924&amp;"", List!D:J, 7, 0)), 0)=0,
   IF(IFERROR(IFERROR(VLOOKUP(L2924, 'CND List'!$A:$C, 3, 0), VLOOKUP(L2924&amp;"", 'CND List'!$A:$C, 3, 0)), 0)=0,
    IF(A2924="KBB", "-", ""),
    IFERROR(VLOOKUP(L2924, 'CND List'!$A:$C, 3, 0), VLOOKUP(L2924&amp;"", 'CND List'!$A:$C, 3, 0))
   ),
   IFERROR(VLOOKUP(L2924, List!D:J, 7, 0), VLOOKUP(L2924&amp;"", List!D:J, 7, 0))
  )
 )
)</f>
        <v>Standard Shipment</v>
      </c>
      <c r="C2924" s="66" t="str">
        <f t="shared" si="46"/>
        <v>Standard Shipment</v>
      </c>
      <c r="D2924" s="67" t="str">
        <f ca="1">IF(C2924="Local Scrap","Closed",IFERROR(IF(A2924="kgb","Closed",IF(MID(C2924,5,1)="Q","Closed",LOOKUP(TODAY()-W2924, {0,31,91,181,366}, {"0-30天","31-90天","91-180天","181-365天","365天以上"}))), LOOKUP(TODAY()-Z2924, {0,31,91,181,366}, {"0-30天","31-90天","91-180天","181-365天","365天以上"})))</f>
        <v>Closed</v>
      </c>
      <c r="E2924" s="67" t="str" cm="1">
        <f t="array" ref="E2924">IF(A2924&lt;&gt;"kbb", "", IF(IFERROR(VALUE(V2924), 0)=MAX(INDEX(($A$2:$A$4929="kbb")*($L$2:$L$4929=L2924)*IFERROR(VALUE($V$2:$V$4929), 0), 0)), "最新", "歷史重複"))</f>
        <v/>
      </c>
      <c r="F2924" t="s">
        <v>12648</v>
      </c>
      <c r="G2924" t="s">
        <v>29</v>
      </c>
      <c r="H2924" t="s">
        <v>30</v>
      </c>
      <c r="I2924" t="s">
        <v>12600</v>
      </c>
      <c r="J2924" t="s">
        <v>12649</v>
      </c>
      <c r="K2924" t="s">
        <v>12650</v>
      </c>
      <c r="L2924" t="s">
        <v>12868</v>
      </c>
      <c r="M2924" t="s">
        <v>981</v>
      </c>
      <c r="N2924" t="s">
        <v>556</v>
      </c>
      <c r="O2924" t="s">
        <v>37</v>
      </c>
      <c r="P2924" t="s">
        <v>12869</v>
      </c>
      <c r="Q2924" t="s">
        <v>38</v>
      </c>
      <c r="R2924" t="s">
        <v>743</v>
      </c>
      <c r="S2924" t="s">
        <v>12784</v>
      </c>
      <c r="T2924" t="s">
        <v>12870</v>
      </c>
      <c r="U2924" t="s">
        <v>12670</v>
      </c>
      <c r="V2924" t="s">
        <v>12670</v>
      </c>
      <c r="W2924" t="s">
        <v>37</v>
      </c>
      <c r="X2924" t="s">
        <v>37</v>
      </c>
      <c r="Y2924" t="s">
        <v>37</v>
      </c>
      <c r="Z2924" t="s">
        <v>12871</v>
      </c>
      <c r="AA2924" t="s">
        <v>44</v>
      </c>
      <c r="AB2924" t="s">
        <v>44</v>
      </c>
      <c r="AC2924" t="s">
        <v>45</v>
      </c>
      <c r="AD2924" t="s">
        <v>190</v>
      </c>
      <c r="AE2924" t="s">
        <v>12777</v>
      </c>
      <c r="AF2924" t="s">
        <v>48</v>
      </c>
      <c r="AG2924">
        <v>620728</v>
      </c>
      <c r="AH2924">
        <v>1</v>
      </c>
      <c r="AI2924">
        <v>1</v>
      </c>
    </row>
    <row r="2925" spans="1:35" ht="16.850000000000001" customHeight="1">
      <c r="A2925" s="65" t="str">
        <f>IF(L2925="","",IF(COUNTIF(Wip!K:K,L2925)=0,IF(W2925="","KGB","KBB"),IF(AND(_xlfn.IFNA(VLOOKUP(L2925,Wip!K:M,3,0),"")="Y",Q2925="MTCAPPLYCONF"),"On Hold",IF(W2925="","KGB","KBB"))))</f>
        <v>KGB</v>
      </c>
      <c r="B2925" s="65" t="str">
        <f>IF(A2925="on hold", "on hold",
 IF(A2925="KGB", "Standard Shipment",
  IF(IFERROR(IFERROR(VLOOKUP(L2925, List!D:J, 7, 0), VLOOKUP(L2925&amp;"", List!D:J, 7, 0)), 0)=0,
   IF(IFERROR(IFERROR(VLOOKUP(L2925, 'CND List'!$A:$C, 3, 0), VLOOKUP(L2925&amp;"", 'CND List'!$A:$C, 3, 0)), 0)=0,
    IF(A2925="KBB", "-", ""),
    IFERROR(VLOOKUP(L2925, 'CND List'!$A:$C, 3, 0), VLOOKUP(L2925&amp;"", 'CND List'!$A:$C, 3, 0))
   ),
   IFERROR(VLOOKUP(L2925, List!D:J, 7, 0), VLOOKUP(L2925&amp;"", List!D:J, 7, 0))
  )
 )
)</f>
        <v>Standard Shipment</v>
      </c>
      <c r="C2925" s="66" t="str">
        <f t="shared" si="46"/>
        <v>Standard Shipment</v>
      </c>
      <c r="D2925" s="67" t="str">
        <f ca="1">IF(C2925="Local Scrap","Closed",IFERROR(IF(A2925="kgb","Closed",IF(MID(C2925,5,1)="Q","Closed",LOOKUP(TODAY()-W2925, {0,31,91,181,366}, {"0-30天","31-90天","91-180天","181-365天","365天以上"}))), LOOKUP(TODAY()-Z2925, {0,31,91,181,366}, {"0-30天","31-90天","91-180天","181-365天","365天以上"})))</f>
        <v>Closed</v>
      </c>
      <c r="E2925" s="67" t="str" cm="1">
        <f t="array" ref="E2925">IF(A2925&lt;&gt;"kbb", "", IF(IFERROR(VALUE(V2925), 0)=MAX(INDEX(($A$2:$A$4929="kbb")*($L$2:$L$4929=L2925)*IFERROR(VALUE($V$2:$V$4929), 0), 0)), "最新", "歷史重複"))</f>
        <v/>
      </c>
      <c r="F2925" t="s">
        <v>12648</v>
      </c>
      <c r="G2925" t="s">
        <v>29</v>
      </c>
      <c r="H2925" t="s">
        <v>30</v>
      </c>
      <c r="I2925" t="s">
        <v>12600</v>
      </c>
      <c r="J2925" t="s">
        <v>12649</v>
      </c>
      <c r="K2925" t="s">
        <v>12650</v>
      </c>
      <c r="L2925" t="s">
        <v>12872</v>
      </c>
      <c r="M2925" t="s">
        <v>981</v>
      </c>
      <c r="N2925" t="s">
        <v>556</v>
      </c>
      <c r="O2925" t="s">
        <v>37</v>
      </c>
      <c r="P2925" t="s">
        <v>12873</v>
      </c>
      <c r="Q2925" t="s">
        <v>38</v>
      </c>
      <c r="R2925" t="s">
        <v>743</v>
      </c>
      <c r="S2925" t="s">
        <v>12784</v>
      </c>
      <c r="T2925" t="s">
        <v>12874</v>
      </c>
      <c r="U2925" t="s">
        <v>12750</v>
      </c>
      <c r="V2925" t="s">
        <v>12750</v>
      </c>
      <c r="W2925" t="s">
        <v>37</v>
      </c>
      <c r="X2925" t="s">
        <v>37</v>
      </c>
      <c r="Y2925" t="s">
        <v>37</v>
      </c>
      <c r="Z2925" t="s">
        <v>12875</v>
      </c>
      <c r="AA2925" t="s">
        <v>44</v>
      </c>
      <c r="AB2925" t="s">
        <v>44</v>
      </c>
      <c r="AC2925" t="s">
        <v>45</v>
      </c>
      <c r="AD2925" t="s">
        <v>190</v>
      </c>
      <c r="AE2925" t="s">
        <v>12772</v>
      </c>
      <c r="AF2925" t="s">
        <v>48</v>
      </c>
      <c r="AG2925">
        <v>620230</v>
      </c>
      <c r="AH2925">
        <v>1</v>
      </c>
      <c r="AI2925">
        <v>1</v>
      </c>
    </row>
    <row r="2926" spans="1:35" ht="16.850000000000001" customHeight="1">
      <c r="A2926" s="65" t="str">
        <f>IF(L2926="","",IF(COUNTIF(Wip!K:K,L2926)=0,IF(W2926="","KGB","KBB"),IF(AND(_xlfn.IFNA(VLOOKUP(L2926,Wip!K:M,3,0),"")="Y",Q2926="MTCAPPLYCONF"),"On Hold",IF(W2926="","KGB","KBB"))))</f>
        <v>KGB</v>
      </c>
      <c r="B2926" s="65" t="str">
        <f>IF(A2926="on hold", "on hold",
 IF(A2926="KGB", "Standard Shipment",
  IF(IFERROR(IFERROR(VLOOKUP(L2926, List!D:J, 7, 0), VLOOKUP(L2926&amp;"", List!D:J, 7, 0)), 0)=0,
   IF(IFERROR(IFERROR(VLOOKUP(L2926, 'CND List'!$A:$C, 3, 0), VLOOKUP(L2926&amp;"", 'CND List'!$A:$C, 3, 0)), 0)=0,
    IF(A2926="KBB", "-", ""),
    IFERROR(VLOOKUP(L2926, 'CND List'!$A:$C, 3, 0), VLOOKUP(L2926&amp;"", 'CND List'!$A:$C, 3, 0))
   ),
   IFERROR(VLOOKUP(L2926, List!D:J, 7, 0), VLOOKUP(L2926&amp;"", List!D:J, 7, 0))
  )
 )
)</f>
        <v>Standard Shipment</v>
      </c>
      <c r="C2926" s="66" t="str">
        <f t="shared" si="46"/>
        <v>Standard Shipment</v>
      </c>
      <c r="D2926" s="67" t="str">
        <f ca="1">IF(C2926="Local Scrap","Closed",IFERROR(IF(A2926="kgb","Closed",IF(MID(C2926,5,1)="Q","Closed",LOOKUP(TODAY()-W2926, {0,31,91,181,366}, {"0-30天","31-90天","91-180天","181-365天","365天以上"}))), LOOKUP(TODAY()-Z2926, {0,31,91,181,366}, {"0-30天","31-90天","91-180天","181-365天","365天以上"})))</f>
        <v>Closed</v>
      </c>
      <c r="E2926" s="67" t="str" cm="1">
        <f t="array" ref="E2926">IF(A2926&lt;&gt;"kbb", "", IF(IFERROR(VALUE(V2926), 0)=MAX(INDEX(($A$2:$A$4929="kbb")*($L$2:$L$4929=L2926)*IFERROR(VALUE($V$2:$V$4929), 0), 0)), "最新", "歷史重複"))</f>
        <v/>
      </c>
      <c r="F2926" t="s">
        <v>12648</v>
      </c>
      <c r="G2926" t="s">
        <v>29</v>
      </c>
      <c r="H2926" t="s">
        <v>30</v>
      </c>
      <c r="I2926" t="s">
        <v>12600</v>
      </c>
      <c r="J2926" t="s">
        <v>12649</v>
      </c>
      <c r="K2926" t="s">
        <v>12650</v>
      </c>
      <c r="L2926" t="s">
        <v>12876</v>
      </c>
      <c r="M2926" t="s">
        <v>981</v>
      </c>
      <c r="N2926" t="s">
        <v>556</v>
      </c>
      <c r="O2926" t="s">
        <v>37</v>
      </c>
      <c r="P2926" t="s">
        <v>12877</v>
      </c>
      <c r="Q2926" t="s">
        <v>38</v>
      </c>
      <c r="R2926" t="s">
        <v>1070</v>
      </c>
      <c r="S2926" t="s">
        <v>12784</v>
      </c>
      <c r="T2926" t="s">
        <v>12878</v>
      </c>
      <c r="U2926" t="s">
        <v>12750</v>
      </c>
      <c r="V2926" t="s">
        <v>12750</v>
      </c>
      <c r="W2926" t="s">
        <v>37</v>
      </c>
      <c r="X2926" t="s">
        <v>37</v>
      </c>
      <c r="Y2926" t="s">
        <v>37</v>
      </c>
      <c r="Z2926" t="s">
        <v>12879</v>
      </c>
      <c r="AA2926" t="s">
        <v>44</v>
      </c>
      <c r="AB2926" t="s">
        <v>44</v>
      </c>
      <c r="AC2926" t="s">
        <v>45</v>
      </c>
      <c r="AD2926" t="s">
        <v>190</v>
      </c>
      <c r="AE2926" t="s">
        <v>12772</v>
      </c>
      <c r="AF2926" t="s">
        <v>48</v>
      </c>
      <c r="AG2926">
        <v>620230</v>
      </c>
      <c r="AH2926">
        <v>1</v>
      </c>
      <c r="AI2926">
        <v>1</v>
      </c>
    </row>
    <row r="2927" spans="1:35" ht="16.850000000000001" customHeight="1">
      <c r="A2927" s="65" t="str">
        <f>IF(L2927="","",IF(COUNTIF(Wip!K:K,L2927)=0,IF(W2927="","KGB","KBB"),IF(AND(_xlfn.IFNA(VLOOKUP(L2927,Wip!K:M,3,0),"")="Y",Q2927="MTCAPPLYCONF"),"On Hold",IF(W2927="","KGB","KBB"))))</f>
        <v>KGB</v>
      </c>
      <c r="B2927" s="65" t="str">
        <f>IF(A2927="on hold", "on hold",
 IF(A2927="KGB", "Standard Shipment",
  IF(IFERROR(IFERROR(VLOOKUP(L2927, List!D:J, 7, 0), VLOOKUP(L2927&amp;"", List!D:J, 7, 0)), 0)=0,
   IF(IFERROR(IFERROR(VLOOKUP(L2927, 'CND List'!$A:$C, 3, 0), VLOOKUP(L2927&amp;"", 'CND List'!$A:$C, 3, 0)), 0)=0,
    IF(A2927="KBB", "-", ""),
    IFERROR(VLOOKUP(L2927, 'CND List'!$A:$C, 3, 0), VLOOKUP(L2927&amp;"", 'CND List'!$A:$C, 3, 0))
   ),
   IFERROR(VLOOKUP(L2927, List!D:J, 7, 0), VLOOKUP(L2927&amp;"", List!D:J, 7, 0))
  )
 )
)</f>
        <v>Standard Shipment</v>
      </c>
      <c r="C2927" s="66" t="str">
        <f t="shared" si="46"/>
        <v>Standard Shipment</v>
      </c>
      <c r="D2927" s="67" t="str">
        <f ca="1">IF(C2927="Local Scrap","Closed",IFERROR(IF(A2927="kgb","Closed",IF(MID(C2927,5,1)="Q","Closed",LOOKUP(TODAY()-W2927, {0,31,91,181,366}, {"0-30天","31-90天","91-180天","181-365天","365天以上"}))), LOOKUP(TODAY()-Z2927, {0,31,91,181,366}, {"0-30天","31-90天","91-180天","181-365天","365天以上"})))</f>
        <v>Closed</v>
      </c>
      <c r="E2927" s="67" t="str" cm="1">
        <f t="array" ref="E2927">IF(A2927&lt;&gt;"kbb", "", IF(IFERROR(VALUE(V2927), 0)=MAX(INDEX(($A$2:$A$4929="kbb")*($L$2:$L$4929=L2927)*IFERROR(VALUE($V$2:$V$4929), 0), 0)), "最新", "歷史重複"))</f>
        <v/>
      </c>
      <c r="F2927" t="s">
        <v>12648</v>
      </c>
      <c r="G2927" t="s">
        <v>29</v>
      </c>
      <c r="H2927" t="s">
        <v>30</v>
      </c>
      <c r="I2927" t="s">
        <v>12600</v>
      </c>
      <c r="J2927" t="s">
        <v>12649</v>
      </c>
      <c r="K2927" t="s">
        <v>12650</v>
      </c>
      <c r="L2927" t="s">
        <v>12880</v>
      </c>
      <c r="M2927" t="s">
        <v>4046</v>
      </c>
      <c r="N2927" t="s">
        <v>556</v>
      </c>
      <c r="O2927" t="s">
        <v>37</v>
      </c>
      <c r="P2927" t="s">
        <v>12881</v>
      </c>
      <c r="Q2927" t="s">
        <v>38</v>
      </c>
      <c r="R2927" t="s">
        <v>743</v>
      </c>
      <c r="S2927" t="s">
        <v>12680</v>
      </c>
      <c r="T2927" t="s">
        <v>12882</v>
      </c>
      <c r="U2927" t="s">
        <v>12670</v>
      </c>
      <c r="V2927" t="s">
        <v>12670</v>
      </c>
      <c r="W2927" t="s">
        <v>37</v>
      </c>
      <c r="X2927" t="s">
        <v>37</v>
      </c>
      <c r="Y2927" t="s">
        <v>37</v>
      </c>
      <c r="Z2927" t="s">
        <v>12883</v>
      </c>
      <c r="AA2927" t="s">
        <v>44</v>
      </c>
      <c r="AB2927" t="s">
        <v>44</v>
      </c>
      <c r="AC2927" t="s">
        <v>45</v>
      </c>
      <c r="AD2927" t="s">
        <v>190</v>
      </c>
      <c r="AE2927" t="s">
        <v>12672</v>
      </c>
      <c r="AF2927" t="s">
        <v>48</v>
      </c>
      <c r="AG2927">
        <v>620728</v>
      </c>
      <c r="AH2927">
        <v>1</v>
      </c>
      <c r="AI2927">
        <v>1</v>
      </c>
    </row>
    <row r="2928" spans="1:35" ht="16.850000000000001" customHeight="1">
      <c r="A2928" s="65" t="str">
        <f>IF(L2928="","",IF(COUNTIF(Wip!K:K,L2928)=0,IF(W2928="","KGB","KBB"),IF(AND(_xlfn.IFNA(VLOOKUP(L2928,Wip!K:M,3,0),"")="Y",Q2928="MTCAPPLYCONF"),"On Hold",IF(W2928="","KGB","KBB"))))</f>
        <v>KBB</v>
      </c>
      <c r="B2928" s="65">
        <f>IF(A2928="on hold", "on hold",
 IF(A2928="KGB", "Standard Shipment",
  IF(IFERROR(IFERROR(VLOOKUP(L2928, List!D:J, 7, 0), VLOOKUP(L2928&amp;"", List!D:J, 7, 0)), 0)=0,
   IF(IFERROR(IFERROR(VLOOKUP(L2928, 'CND List'!$A:$C, 3, 0), VLOOKUP(L2928&amp;"", 'CND List'!$A:$C, 3, 0)), 0)=0,
    IF(A2928="KBB", "-", ""),
    IFERROR(VLOOKUP(L2928, 'CND List'!$A:$C, 3, 0), VLOOKUP(L2928&amp;"", 'CND List'!$A:$C, 3, 0))
   ),
   IFERROR(VLOOKUP(L2928, List!D:J, 7, 0), VLOOKUP(L2928&amp;"", List!D:J, 7, 0))
  )
 )
)</f>
        <v>45852</v>
      </c>
      <c r="C2928" s="66" t="str">
        <f t="shared" si="46"/>
        <v>2025Q3</v>
      </c>
      <c r="D2928" s="67" t="str">
        <f ca="1">IF(C2928="Local Scrap","Closed",IFERROR(IF(A2928="kgb","Closed",IF(MID(C2928,5,1)="Q","Closed",LOOKUP(TODAY()-W2928, {0,31,91,181,366}, {"0-30天","31-90天","91-180天","181-365天","365天以上"}))), LOOKUP(TODAY()-Z2928, {0,31,91,181,366}, {"0-30天","31-90天","91-180天","181-365天","365天以上"})))</f>
        <v>Closed</v>
      </c>
      <c r="E2928" s="67" t="str" cm="1">
        <f t="array" ref="E2928">IF(A2928&lt;&gt;"kbb", "", IF(IFERROR(VALUE(V2928), 0)=MAX(INDEX(($A$2:$A$4929="kbb")*($L$2:$L$4929=L2928)*IFERROR(VALUE($V$2:$V$4929), 0), 0)), "最新", "歷史重複"))</f>
        <v>最新</v>
      </c>
      <c r="F2928" t="s">
        <v>12648</v>
      </c>
      <c r="G2928" t="s">
        <v>29</v>
      </c>
      <c r="H2928" t="s">
        <v>30</v>
      </c>
      <c r="I2928" t="s">
        <v>12600</v>
      </c>
      <c r="J2928" t="s">
        <v>12649</v>
      </c>
      <c r="K2928" t="s">
        <v>12650</v>
      </c>
      <c r="L2928" t="s">
        <v>12884</v>
      </c>
      <c r="M2928" t="s">
        <v>205</v>
      </c>
      <c r="N2928" t="s">
        <v>206</v>
      </c>
      <c r="O2928" t="s">
        <v>37</v>
      </c>
      <c r="P2928" t="s">
        <v>12884</v>
      </c>
      <c r="Q2928" t="s">
        <v>38</v>
      </c>
      <c r="R2928" t="s">
        <v>743</v>
      </c>
      <c r="S2928" t="s">
        <v>12704</v>
      </c>
      <c r="T2928" t="s">
        <v>37</v>
      </c>
      <c r="U2928" t="s">
        <v>37</v>
      </c>
      <c r="V2928" t="s">
        <v>12885</v>
      </c>
      <c r="W2928" t="s">
        <v>113</v>
      </c>
      <c r="X2928" t="s">
        <v>114</v>
      </c>
      <c r="Y2928" t="s">
        <v>12886</v>
      </c>
      <c r="Z2928" t="s">
        <v>12887</v>
      </c>
      <c r="AA2928" t="s">
        <v>44</v>
      </c>
      <c r="AB2928" t="s">
        <v>44</v>
      </c>
      <c r="AC2928" t="s">
        <v>117</v>
      </c>
      <c r="AD2928" t="s">
        <v>190</v>
      </c>
      <c r="AE2928" t="s">
        <v>37</v>
      </c>
      <c r="AF2928" t="s">
        <v>37</v>
      </c>
      <c r="AG2928" t="s">
        <v>37</v>
      </c>
      <c r="AH2928" t="s">
        <v>37</v>
      </c>
      <c r="AI2928" t="s">
        <v>37</v>
      </c>
    </row>
    <row r="2929" spans="1:35" ht="16.850000000000001" customHeight="1">
      <c r="A2929" s="65" t="str">
        <f>IF(L2929="","",IF(COUNTIF(Wip!K:K,L2929)=0,IF(W2929="","KGB","KBB"),IF(AND(_xlfn.IFNA(VLOOKUP(L2929,Wip!K:M,3,0),"")="Y",Q2929="MTCAPPLYCONF"),"On Hold",IF(W2929="","KGB","KBB"))))</f>
        <v>KGB</v>
      </c>
      <c r="B2929" s="65" t="str">
        <f>IF(A2929="on hold", "on hold",
 IF(A2929="KGB", "Standard Shipment",
  IF(IFERROR(IFERROR(VLOOKUP(L2929, List!D:J, 7, 0), VLOOKUP(L2929&amp;"", List!D:J, 7, 0)), 0)=0,
   IF(IFERROR(IFERROR(VLOOKUP(L2929, 'CND List'!$A:$C, 3, 0), VLOOKUP(L2929&amp;"", 'CND List'!$A:$C, 3, 0)), 0)=0,
    IF(A2929="KBB", "-", ""),
    IFERROR(VLOOKUP(L2929, 'CND List'!$A:$C, 3, 0), VLOOKUP(L2929&amp;"", 'CND List'!$A:$C, 3, 0))
   ),
   IFERROR(VLOOKUP(L2929, List!D:J, 7, 0), VLOOKUP(L2929&amp;"", List!D:J, 7, 0))
  )
 )
)</f>
        <v>Standard Shipment</v>
      </c>
      <c r="C2929" s="66" t="str">
        <f t="shared" si="46"/>
        <v>Standard Shipment</v>
      </c>
      <c r="D2929" s="67" t="str">
        <f ca="1">IF(C2929="Local Scrap","Closed",IFERROR(IF(A2929="kgb","Closed",IF(MID(C2929,5,1)="Q","Closed",LOOKUP(TODAY()-W2929, {0,31,91,181,366}, {"0-30天","31-90天","91-180天","181-365天","365天以上"}))), LOOKUP(TODAY()-Z2929, {0,31,91,181,366}, {"0-30天","31-90天","91-180天","181-365天","365天以上"})))</f>
        <v>Closed</v>
      </c>
      <c r="E2929" s="67" t="str" cm="1">
        <f t="array" ref="E2929">IF(A2929&lt;&gt;"kbb", "", IF(IFERROR(VALUE(V2929), 0)=MAX(INDEX(($A$2:$A$4929="kbb")*($L$2:$L$4929=L2929)*IFERROR(VALUE($V$2:$V$4929), 0), 0)), "最新", "歷史重複"))</f>
        <v/>
      </c>
      <c r="F2929" t="s">
        <v>12648</v>
      </c>
      <c r="G2929" t="s">
        <v>29</v>
      </c>
      <c r="H2929" t="s">
        <v>30</v>
      </c>
      <c r="I2929" t="s">
        <v>12600</v>
      </c>
      <c r="J2929" t="s">
        <v>12649</v>
      </c>
      <c r="K2929" t="s">
        <v>12650</v>
      </c>
      <c r="L2929" t="s">
        <v>12888</v>
      </c>
      <c r="M2929" t="s">
        <v>4046</v>
      </c>
      <c r="N2929" t="s">
        <v>556</v>
      </c>
      <c r="O2929" t="s">
        <v>37</v>
      </c>
      <c r="P2929" t="s">
        <v>12889</v>
      </c>
      <c r="Q2929" t="s">
        <v>38</v>
      </c>
      <c r="R2929" t="s">
        <v>1070</v>
      </c>
      <c r="S2929" t="s">
        <v>12704</v>
      </c>
      <c r="T2929" t="s">
        <v>12890</v>
      </c>
      <c r="U2929" t="s">
        <v>12670</v>
      </c>
      <c r="V2929" t="s">
        <v>12670</v>
      </c>
      <c r="W2929" t="s">
        <v>37</v>
      </c>
      <c r="X2929" t="s">
        <v>37</v>
      </c>
      <c r="Y2929" t="s">
        <v>37</v>
      </c>
      <c r="Z2929" t="s">
        <v>12891</v>
      </c>
      <c r="AA2929" t="s">
        <v>44</v>
      </c>
      <c r="AB2929" t="s">
        <v>44</v>
      </c>
      <c r="AC2929" t="s">
        <v>45</v>
      </c>
      <c r="AD2929" t="s">
        <v>190</v>
      </c>
      <c r="AE2929" t="s">
        <v>12672</v>
      </c>
      <c r="AF2929" t="s">
        <v>48</v>
      </c>
      <c r="AG2929">
        <v>620728</v>
      </c>
      <c r="AH2929">
        <v>1</v>
      </c>
      <c r="AI2929">
        <v>1</v>
      </c>
    </row>
    <row r="2930" spans="1:35" ht="16.850000000000001" customHeight="1">
      <c r="A2930" s="65" t="str">
        <f>IF(L2930="","",IF(COUNTIF(Wip!K:K,L2930)=0,IF(W2930="","KGB","KBB"),IF(AND(_xlfn.IFNA(VLOOKUP(L2930,Wip!K:M,3,0),"")="Y",Q2930="MTCAPPLYCONF"),"On Hold",IF(W2930="","KGB","KBB"))))</f>
        <v>KGB</v>
      </c>
      <c r="B2930" s="65" t="str">
        <f>IF(A2930="on hold", "on hold",
 IF(A2930="KGB", "Standard Shipment",
  IF(IFERROR(IFERROR(VLOOKUP(L2930, List!D:J, 7, 0), VLOOKUP(L2930&amp;"", List!D:J, 7, 0)), 0)=0,
   IF(IFERROR(IFERROR(VLOOKUP(L2930, 'CND List'!$A:$C, 3, 0), VLOOKUP(L2930&amp;"", 'CND List'!$A:$C, 3, 0)), 0)=0,
    IF(A2930="KBB", "-", ""),
    IFERROR(VLOOKUP(L2930, 'CND List'!$A:$C, 3, 0), VLOOKUP(L2930&amp;"", 'CND List'!$A:$C, 3, 0))
   ),
   IFERROR(VLOOKUP(L2930, List!D:J, 7, 0), VLOOKUP(L2930&amp;"", List!D:J, 7, 0))
  )
 )
)</f>
        <v>Standard Shipment</v>
      </c>
      <c r="C2930" s="66" t="str">
        <f t="shared" si="46"/>
        <v>Standard Shipment</v>
      </c>
      <c r="D2930" s="67" t="str">
        <f ca="1">IF(C2930="Local Scrap","Closed",IFERROR(IF(A2930="kgb","Closed",IF(MID(C2930,5,1)="Q","Closed",LOOKUP(TODAY()-W2930, {0,31,91,181,366}, {"0-30天","31-90天","91-180天","181-365天","365天以上"}))), LOOKUP(TODAY()-Z2930, {0,31,91,181,366}, {"0-30天","31-90天","91-180天","181-365天","365天以上"})))</f>
        <v>Closed</v>
      </c>
      <c r="E2930" s="67" t="str" cm="1">
        <f t="array" ref="E2930">IF(A2930&lt;&gt;"kbb", "", IF(IFERROR(VALUE(V2930), 0)=MAX(INDEX(($A$2:$A$4929="kbb")*($L$2:$L$4929=L2930)*IFERROR(VALUE($V$2:$V$4929), 0), 0)), "最新", "歷史重複"))</f>
        <v/>
      </c>
      <c r="F2930" t="s">
        <v>12648</v>
      </c>
      <c r="G2930" t="s">
        <v>29</v>
      </c>
      <c r="H2930" t="s">
        <v>30</v>
      </c>
      <c r="I2930" t="s">
        <v>12600</v>
      </c>
      <c r="J2930" t="s">
        <v>12649</v>
      </c>
      <c r="K2930" t="s">
        <v>12650</v>
      </c>
      <c r="L2930" t="s">
        <v>12892</v>
      </c>
      <c r="M2930" t="s">
        <v>3523</v>
      </c>
      <c r="N2930" t="s">
        <v>206</v>
      </c>
      <c r="O2930" t="s">
        <v>37</v>
      </c>
      <c r="P2930" t="s">
        <v>12893</v>
      </c>
      <c r="Q2930" t="s">
        <v>38</v>
      </c>
      <c r="R2930" t="s">
        <v>1070</v>
      </c>
      <c r="S2930" t="s">
        <v>12814</v>
      </c>
      <c r="T2930" t="s">
        <v>12894</v>
      </c>
      <c r="U2930" t="s">
        <v>12670</v>
      </c>
      <c r="V2930" t="s">
        <v>12670</v>
      </c>
      <c r="W2930" t="s">
        <v>37</v>
      </c>
      <c r="X2930" t="s">
        <v>37</v>
      </c>
      <c r="Y2930" t="s">
        <v>37</v>
      </c>
      <c r="Z2930" t="s">
        <v>12895</v>
      </c>
      <c r="AA2930" t="s">
        <v>44</v>
      </c>
      <c r="AB2930" t="s">
        <v>44</v>
      </c>
      <c r="AC2930" t="s">
        <v>45</v>
      </c>
      <c r="AD2930" t="s">
        <v>190</v>
      </c>
      <c r="AE2930" t="s">
        <v>12672</v>
      </c>
      <c r="AF2930" t="s">
        <v>48</v>
      </c>
      <c r="AG2930">
        <v>620728</v>
      </c>
      <c r="AH2930">
        <v>1</v>
      </c>
      <c r="AI2930">
        <v>1</v>
      </c>
    </row>
    <row r="2931" spans="1:35" ht="16.850000000000001" customHeight="1">
      <c r="A2931" s="65" t="str">
        <f>IF(L2931="","",IF(COUNTIF(Wip!K:K,L2931)=0,IF(W2931="","KGB","KBB"),IF(AND(_xlfn.IFNA(VLOOKUP(L2931,Wip!K:M,3,0),"")="Y",Q2931="MTCAPPLYCONF"),"On Hold",IF(W2931="","KGB","KBB"))))</f>
        <v>KGB</v>
      </c>
      <c r="B2931" s="65" t="str">
        <f>IF(A2931="on hold", "on hold",
 IF(A2931="KGB", "Standard Shipment",
  IF(IFERROR(IFERROR(VLOOKUP(L2931, List!D:J, 7, 0), VLOOKUP(L2931&amp;"", List!D:J, 7, 0)), 0)=0,
   IF(IFERROR(IFERROR(VLOOKUP(L2931, 'CND List'!$A:$C, 3, 0), VLOOKUP(L2931&amp;"", 'CND List'!$A:$C, 3, 0)), 0)=0,
    IF(A2931="KBB", "-", ""),
    IFERROR(VLOOKUP(L2931, 'CND List'!$A:$C, 3, 0), VLOOKUP(L2931&amp;"", 'CND List'!$A:$C, 3, 0))
   ),
   IFERROR(VLOOKUP(L2931, List!D:J, 7, 0), VLOOKUP(L2931&amp;"", List!D:J, 7, 0))
  )
 )
)</f>
        <v>Standard Shipment</v>
      </c>
      <c r="C2931" s="66" t="str">
        <f t="shared" si="46"/>
        <v>Standard Shipment</v>
      </c>
      <c r="D2931" s="67" t="str">
        <f ca="1">IF(C2931="Local Scrap","Closed",IFERROR(IF(A2931="kgb","Closed",IF(MID(C2931,5,1)="Q","Closed",LOOKUP(TODAY()-W2931, {0,31,91,181,366}, {"0-30天","31-90天","91-180天","181-365天","365天以上"}))), LOOKUP(TODAY()-Z2931, {0,31,91,181,366}, {"0-30天","31-90天","91-180天","181-365天","365天以上"})))</f>
        <v>Closed</v>
      </c>
      <c r="E2931" s="67" t="str" cm="1">
        <f t="array" ref="E2931">IF(A2931&lt;&gt;"kbb", "", IF(IFERROR(VALUE(V2931), 0)=MAX(INDEX(($A$2:$A$4929="kbb")*($L$2:$L$4929=L2931)*IFERROR(VALUE($V$2:$V$4929), 0), 0)), "最新", "歷史重複"))</f>
        <v/>
      </c>
      <c r="F2931" t="s">
        <v>12648</v>
      </c>
      <c r="G2931" t="s">
        <v>29</v>
      </c>
      <c r="H2931" t="s">
        <v>30</v>
      </c>
      <c r="I2931" t="s">
        <v>12600</v>
      </c>
      <c r="J2931" t="s">
        <v>12649</v>
      </c>
      <c r="K2931" t="s">
        <v>12650</v>
      </c>
      <c r="L2931" t="s">
        <v>12896</v>
      </c>
      <c r="M2931" t="s">
        <v>981</v>
      </c>
      <c r="N2931" t="s">
        <v>556</v>
      </c>
      <c r="O2931" t="s">
        <v>37</v>
      </c>
      <c r="P2931" t="s">
        <v>12897</v>
      </c>
      <c r="Q2931" t="s">
        <v>38</v>
      </c>
      <c r="R2931" t="s">
        <v>743</v>
      </c>
      <c r="S2931" t="s">
        <v>12784</v>
      </c>
      <c r="T2931" t="s">
        <v>12898</v>
      </c>
      <c r="U2931" t="s">
        <v>12750</v>
      </c>
      <c r="V2931" t="s">
        <v>12750</v>
      </c>
      <c r="W2931" t="s">
        <v>37</v>
      </c>
      <c r="X2931" t="s">
        <v>37</v>
      </c>
      <c r="Y2931" t="s">
        <v>37</v>
      </c>
      <c r="Z2931" t="s">
        <v>12899</v>
      </c>
      <c r="AA2931" t="s">
        <v>44</v>
      </c>
      <c r="AB2931" t="s">
        <v>44</v>
      </c>
      <c r="AC2931" t="s">
        <v>45</v>
      </c>
      <c r="AD2931" t="s">
        <v>190</v>
      </c>
      <c r="AE2931" t="s">
        <v>12752</v>
      </c>
      <c r="AF2931" t="s">
        <v>48</v>
      </c>
      <c r="AG2931">
        <v>620230</v>
      </c>
      <c r="AH2931">
        <v>1</v>
      </c>
      <c r="AI2931">
        <v>1</v>
      </c>
    </row>
    <row r="2932" spans="1:35">
      <c r="A2932" s="65" t="str">
        <f>IF(L2932="","",IF(COUNTIF(Wip!K:K,L2932)=0,IF(W2932="","KGB","KBB"),IF(AND(_xlfn.IFNA(VLOOKUP(L2932,Wip!K:M,3,0),"")="Y",Q2932="MTCAPPLYCONF"),"On Hold",IF(W2932="","KGB","KBB"))))</f>
        <v>KGB</v>
      </c>
      <c r="B2932" s="65" t="str">
        <f>IF(A2932="on hold", "on hold",
 IF(A2932="KGB", "Standard Shipment",
  IF(IFERROR(IFERROR(VLOOKUP(L2932, List!D:J, 7, 0), VLOOKUP(L2932&amp;"", List!D:J, 7, 0)), 0)=0,
   IF(IFERROR(IFERROR(VLOOKUP(L2932, 'CND List'!$A:$C, 3, 0), VLOOKUP(L2932&amp;"", 'CND List'!$A:$C, 3, 0)), 0)=0,
    IF(A2932="KBB", "-", ""),
    IFERROR(VLOOKUP(L2932, 'CND List'!$A:$C, 3, 0), VLOOKUP(L2932&amp;"", 'CND List'!$A:$C, 3, 0))
   ),
   IFERROR(VLOOKUP(L2932, List!D:J, 7, 0), VLOOKUP(L2932&amp;"", List!D:J, 7, 0))
  )
 )
)</f>
        <v>Standard Shipment</v>
      </c>
      <c r="C2932" s="66" t="str">
        <f t="shared" ref="C2932:C2995" si="47">IF(A2932="on hold", "on hold", IF(B2932="on hold", "wait for return customer", IF(B2932="CND Sceond Pass", "Standard Shipment", IF(AND(A2932="kgb", OR(B2932="-", B2932="", B2932="#N/A")), "Standard Shipment", IF(AND(A2932="kbb", OR(B2932="-", B2932="", B2932="#N/A")), "wait for return customer", IF(OR(B2932="Local Scrap", B2932="SBF to be notified", B2932="VRAM is pending RTV", B2932="BU未結案"), B2932, IF(OR(B2932="scrap結案", B2932="良品結案", LEFT(B2932,2)="sc", LEFT(B2932,2)="良品"), "CND結案", IF(ISNUMBER(B2932), YEAR(B2932) &amp; "Q" &amp; INT((MONTH(B2932)+2)/3), IF(ISERROR(DATEVALUE(TEXT(B2932,"yyyy/mm/dd"))), IF(ISNA(B2932), "#N/A", B2932), YEAR(DATEVALUE(TEXT(B2932,"yyyy/mm/dd"))) &amp; "Q" &amp; INT((MONTH(DATEVALUE(TEXT(B2932,"yyyy/mm/dd")))+2)/3))))))))))</f>
        <v>Standard Shipment</v>
      </c>
      <c r="D2932" s="67" t="str">
        <f ca="1">IF(C2932="Local Scrap","Closed",IFERROR(IF(A2932="kgb","Closed",IF(MID(C2932,5,1)="Q","Closed",LOOKUP(TODAY()-W2932, {0,31,91,181,366}, {"0-30天","31-90天","91-180天","181-365天","365天以上"}))), LOOKUP(TODAY()-Z2932, {0,31,91,181,366}, {"0-30天","31-90天","91-180天","181-365天","365天以上"})))</f>
        <v>Closed</v>
      </c>
      <c r="E2932" s="67" t="str" cm="1">
        <f t="array" ref="E2932">IF(A2932&lt;&gt;"kbb", "", IF(IFERROR(VALUE(V2932), 0)=MAX(INDEX(($A$2:$A$4929="kbb")*($L$2:$L$4929=L2932)*IFERROR(VALUE($V$2:$V$4929), 0), 0)), "最新", "歷史重複"))</f>
        <v/>
      </c>
      <c r="F2932" t="s">
        <v>12648</v>
      </c>
      <c r="G2932" t="s">
        <v>29</v>
      </c>
      <c r="H2932" t="s">
        <v>30</v>
      </c>
      <c r="I2932" t="s">
        <v>12600</v>
      </c>
      <c r="J2932" t="s">
        <v>12649</v>
      </c>
      <c r="K2932" t="s">
        <v>12650</v>
      </c>
      <c r="L2932" t="s">
        <v>12900</v>
      </c>
      <c r="M2932" t="s">
        <v>981</v>
      </c>
      <c r="N2932" t="s">
        <v>556</v>
      </c>
      <c r="O2932" t="s">
        <v>37</v>
      </c>
      <c r="P2932" t="s">
        <v>12901</v>
      </c>
      <c r="Q2932" t="s">
        <v>38</v>
      </c>
      <c r="R2932" t="s">
        <v>1070</v>
      </c>
      <c r="S2932" t="s">
        <v>12902</v>
      </c>
      <c r="T2932" t="s">
        <v>12903</v>
      </c>
      <c r="U2932" t="s">
        <v>12745</v>
      </c>
      <c r="V2932" t="s">
        <v>12745</v>
      </c>
      <c r="W2932" t="s">
        <v>37</v>
      </c>
      <c r="X2932" t="s">
        <v>37</v>
      </c>
      <c r="Y2932" t="s">
        <v>37</v>
      </c>
      <c r="Z2932" t="s">
        <v>12904</v>
      </c>
      <c r="AA2932" t="s">
        <v>44</v>
      </c>
      <c r="AB2932" t="s">
        <v>44</v>
      </c>
      <c r="AC2932" t="s">
        <v>45</v>
      </c>
      <c r="AD2932" t="s">
        <v>190</v>
      </c>
      <c r="AE2932" t="s">
        <v>12672</v>
      </c>
      <c r="AF2932" t="s">
        <v>48</v>
      </c>
      <c r="AG2932">
        <v>620728</v>
      </c>
      <c r="AH2932">
        <v>1</v>
      </c>
      <c r="AI2932">
        <v>1</v>
      </c>
    </row>
    <row r="2933" spans="1:35">
      <c r="A2933" s="65" t="str">
        <f>IF(L2933="","",IF(COUNTIF(Wip!K:K,L2933)=0,IF(W2933="","KGB","KBB"),IF(AND(_xlfn.IFNA(VLOOKUP(L2933,Wip!K:M,3,0),"")="Y",Q2933="MTCAPPLYCONF"),"On Hold",IF(W2933="","KGB","KBB"))))</f>
        <v>KGB</v>
      </c>
      <c r="B2933" s="65" t="str">
        <f>IF(A2933="on hold", "on hold",
 IF(A2933="KGB", "Standard Shipment",
  IF(IFERROR(IFERROR(VLOOKUP(L2933, List!D:J, 7, 0), VLOOKUP(L2933&amp;"", List!D:J, 7, 0)), 0)=0,
   IF(IFERROR(IFERROR(VLOOKUP(L2933, 'CND List'!$A:$C, 3, 0), VLOOKUP(L2933&amp;"", 'CND List'!$A:$C, 3, 0)), 0)=0,
    IF(A2933="KBB", "-", ""),
    IFERROR(VLOOKUP(L2933, 'CND List'!$A:$C, 3, 0), VLOOKUP(L2933&amp;"", 'CND List'!$A:$C, 3, 0))
   ),
   IFERROR(VLOOKUP(L2933, List!D:J, 7, 0), VLOOKUP(L2933&amp;"", List!D:J, 7, 0))
  )
 )
)</f>
        <v>Standard Shipment</v>
      </c>
      <c r="C2933" s="66" t="str">
        <f t="shared" si="47"/>
        <v>Standard Shipment</v>
      </c>
      <c r="D2933" s="67" t="str">
        <f ca="1">IF(C2933="Local Scrap","Closed",IFERROR(IF(A2933="kgb","Closed",IF(MID(C2933,5,1)="Q","Closed",LOOKUP(TODAY()-W2933, {0,31,91,181,366}, {"0-30天","31-90天","91-180天","181-365天","365天以上"}))), LOOKUP(TODAY()-Z2933, {0,31,91,181,366}, {"0-30天","31-90天","91-180天","181-365天","365天以上"})))</f>
        <v>Closed</v>
      </c>
      <c r="E2933" s="67" t="str" cm="1">
        <f t="array" ref="E2933">IF(A2933&lt;&gt;"kbb", "", IF(IFERROR(VALUE(V2933), 0)=MAX(INDEX(($A$2:$A$4929="kbb")*($L$2:$L$4929=L2933)*IFERROR(VALUE($V$2:$V$4929), 0), 0)), "最新", "歷史重複"))</f>
        <v/>
      </c>
      <c r="F2933" t="s">
        <v>12648</v>
      </c>
      <c r="G2933" t="s">
        <v>29</v>
      </c>
      <c r="H2933" t="s">
        <v>30</v>
      </c>
      <c r="I2933" t="s">
        <v>12600</v>
      </c>
      <c r="J2933" t="s">
        <v>12649</v>
      </c>
      <c r="K2933" t="s">
        <v>12650</v>
      </c>
      <c r="L2933" t="s">
        <v>12905</v>
      </c>
      <c r="M2933" t="s">
        <v>205</v>
      </c>
      <c r="N2933" t="s">
        <v>206</v>
      </c>
      <c r="O2933" t="s">
        <v>37</v>
      </c>
      <c r="P2933" t="s">
        <v>12906</v>
      </c>
      <c r="Q2933" t="s">
        <v>38</v>
      </c>
      <c r="R2933" t="s">
        <v>1070</v>
      </c>
      <c r="S2933" t="s">
        <v>12814</v>
      </c>
      <c r="T2933" t="s">
        <v>12907</v>
      </c>
      <c r="U2933" t="s">
        <v>12676</v>
      </c>
      <c r="V2933" t="s">
        <v>12676</v>
      </c>
      <c r="W2933" t="s">
        <v>37</v>
      </c>
      <c r="X2933" t="s">
        <v>37</v>
      </c>
      <c r="Y2933" t="s">
        <v>37</v>
      </c>
      <c r="Z2933" t="s">
        <v>12908</v>
      </c>
      <c r="AA2933" t="s">
        <v>44</v>
      </c>
      <c r="AB2933" t="s">
        <v>44</v>
      </c>
      <c r="AC2933" t="s">
        <v>45</v>
      </c>
      <c r="AD2933" t="s">
        <v>190</v>
      </c>
      <c r="AE2933" t="s">
        <v>12666</v>
      </c>
      <c r="AF2933" t="s">
        <v>48</v>
      </c>
      <c r="AG2933">
        <v>620814</v>
      </c>
      <c r="AH2933">
        <v>5</v>
      </c>
      <c r="AI2933">
        <v>5</v>
      </c>
    </row>
    <row r="2934" spans="1:35">
      <c r="A2934" s="65" t="str">
        <f>IF(L2934="","",IF(COUNTIF(Wip!K:K,L2934)=0,IF(W2934="","KGB","KBB"),IF(AND(_xlfn.IFNA(VLOOKUP(L2934,Wip!K:M,3,0),"")="Y",Q2934="MTCAPPLYCONF"),"On Hold",IF(W2934="","KGB","KBB"))))</f>
        <v>KGB</v>
      </c>
      <c r="B2934" s="65" t="str">
        <f>IF(A2934="on hold", "on hold",
 IF(A2934="KGB", "Standard Shipment",
  IF(IFERROR(IFERROR(VLOOKUP(L2934, List!D:J, 7, 0), VLOOKUP(L2934&amp;"", List!D:J, 7, 0)), 0)=0,
   IF(IFERROR(IFERROR(VLOOKUP(L2934, 'CND List'!$A:$C, 3, 0), VLOOKUP(L2934&amp;"", 'CND List'!$A:$C, 3, 0)), 0)=0,
    IF(A2934="KBB", "-", ""),
    IFERROR(VLOOKUP(L2934, 'CND List'!$A:$C, 3, 0), VLOOKUP(L2934&amp;"", 'CND List'!$A:$C, 3, 0))
   ),
   IFERROR(VLOOKUP(L2934, List!D:J, 7, 0), VLOOKUP(L2934&amp;"", List!D:J, 7, 0))
  )
 )
)</f>
        <v>Standard Shipment</v>
      </c>
      <c r="C2934" s="66" t="str">
        <f t="shared" si="47"/>
        <v>Standard Shipment</v>
      </c>
      <c r="D2934" s="67" t="str">
        <f ca="1">IF(C2934="Local Scrap","Closed",IFERROR(IF(A2934="kgb","Closed",IF(MID(C2934,5,1)="Q","Closed",LOOKUP(TODAY()-W2934, {0,31,91,181,366}, {"0-30天","31-90天","91-180天","181-365天","365天以上"}))), LOOKUP(TODAY()-Z2934, {0,31,91,181,366}, {"0-30天","31-90天","91-180天","181-365天","365天以上"})))</f>
        <v>Closed</v>
      </c>
      <c r="E2934" s="67" t="str" cm="1">
        <f t="array" ref="E2934">IF(A2934&lt;&gt;"kbb", "", IF(IFERROR(VALUE(V2934), 0)=MAX(INDEX(($A$2:$A$4929="kbb")*($L$2:$L$4929=L2934)*IFERROR(VALUE($V$2:$V$4929), 0), 0)), "最新", "歷史重複"))</f>
        <v/>
      </c>
      <c r="F2934" t="s">
        <v>12648</v>
      </c>
      <c r="G2934" t="s">
        <v>29</v>
      </c>
      <c r="H2934" t="s">
        <v>30</v>
      </c>
      <c r="I2934" t="s">
        <v>12600</v>
      </c>
      <c r="J2934" t="s">
        <v>12649</v>
      </c>
      <c r="K2934" t="s">
        <v>12650</v>
      </c>
      <c r="L2934" t="s">
        <v>12909</v>
      </c>
      <c r="M2934" t="s">
        <v>205</v>
      </c>
      <c r="N2934" t="s">
        <v>206</v>
      </c>
      <c r="O2934" t="s">
        <v>37</v>
      </c>
      <c r="P2934" t="s">
        <v>12910</v>
      </c>
      <c r="Q2934" t="s">
        <v>38</v>
      </c>
      <c r="R2934" t="s">
        <v>743</v>
      </c>
      <c r="S2934" t="s">
        <v>12709</v>
      </c>
      <c r="T2934" t="s">
        <v>12911</v>
      </c>
      <c r="U2934" t="s">
        <v>12676</v>
      </c>
      <c r="V2934" t="s">
        <v>12676</v>
      </c>
      <c r="W2934" t="s">
        <v>37</v>
      </c>
      <c r="X2934" t="s">
        <v>37</v>
      </c>
      <c r="Y2934" t="s">
        <v>37</v>
      </c>
      <c r="Z2934" t="s">
        <v>12912</v>
      </c>
      <c r="AA2934" t="s">
        <v>44</v>
      </c>
      <c r="AB2934" t="s">
        <v>44</v>
      </c>
      <c r="AC2934" t="s">
        <v>45</v>
      </c>
      <c r="AD2934" t="s">
        <v>190</v>
      </c>
      <c r="AE2934" t="s">
        <v>12666</v>
      </c>
      <c r="AF2934" t="s">
        <v>48</v>
      </c>
      <c r="AG2934">
        <v>620814</v>
      </c>
      <c r="AH2934">
        <v>5</v>
      </c>
      <c r="AI2934">
        <v>5</v>
      </c>
    </row>
    <row r="2935" spans="1:35">
      <c r="A2935" s="65" t="str">
        <f>IF(L2935="","",IF(COUNTIF(Wip!K:K,L2935)=0,IF(W2935="","KGB","KBB"),IF(AND(_xlfn.IFNA(VLOOKUP(L2935,Wip!K:M,3,0),"")="Y",Q2935="MTCAPPLYCONF"),"On Hold",IF(W2935="","KGB","KBB"))))</f>
        <v>KGB</v>
      </c>
      <c r="B2935" s="65" t="str">
        <f>IF(A2935="on hold", "on hold",
 IF(A2935="KGB", "Standard Shipment",
  IF(IFERROR(IFERROR(VLOOKUP(L2935, List!D:J, 7, 0), VLOOKUP(L2935&amp;"", List!D:J, 7, 0)), 0)=0,
   IF(IFERROR(IFERROR(VLOOKUP(L2935, 'CND List'!$A:$C, 3, 0), VLOOKUP(L2935&amp;"", 'CND List'!$A:$C, 3, 0)), 0)=0,
    IF(A2935="KBB", "-", ""),
    IFERROR(VLOOKUP(L2935, 'CND List'!$A:$C, 3, 0), VLOOKUP(L2935&amp;"", 'CND List'!$A:$C, 3, 0))
   ),
   IFERROR(VLOOKUP(L2935, List!D:J, 7, 0), VLOOKUP(L2935&amp;"", List!D:J, 7, 0))
  )
 )
)</f>
        <v>Standard Shipment</v>
      </c>
      <c r="C2935" s="66" t="str">
        <f t="shared" si="47"/>
        <v>Standard Shipment</v>
      </c>
      <c r="D2935" s="67" t="str">
        <f ca="1">IF(C2935="Local Scrap","Closed",IFERROR(IF(A2935="kgb","Closed",IF(MID(C2935,5,1)="Q","Closed",LOOKUP(TODAY()-W2935, {0,31,91,181,366}, {"0-30天","31-90天","91-180天","181-365天","365天以上"}))), LOOKUP(TODAY()-Z2935, {0,31,91,181,366}, {"0-30天","31-90天","91-180天","181-365天","365天以上"})))</f>
        <v>Closed</v>
      </c>
      <c r="E2935" s="67" t="str" cm="1">
        <f t="array" ref="E2935">IF(A2935&lt;&gt;"kbb", "", IF(IFERROR(VALUE(V2935), 0)=MAX(INDEX(($A$2:$A$4929="kbb")*($L$2:$L$4929=L2935)*IFERROR(VALUE($V$2:$V$4929), 0), 0)), "最新", "歷史重複"))</f>
        <v/>
      </c>
      <c r="F2935" t="s">
        <v>12648</v>
      </c>
      <c r="G2935" t="s">
        <v>29</v>
      </c>
      <c r="H2935" t="s">
        <v>30</v>
      </c>
      <c r="I2935" t="s">
        <v>12600</v>
      </c>
      <c r="J2935" t="s">
        <v>12649</v>
      </c>
      <c r="K2935" t="s">
        <v>12650</v>
      </c>
      <c r="L2935" t="s">
        <v>12913</v>
      </c>
      <c r="M2935" t="s">
        <v>4046</v>
      </c>
      <c r="N2935" t="s">
        <v>556</v>
      </c>
      <c r="O2935" t="s">
        <v>37</v>
      </c>
      <c r="P2935" t="s">
        <v>12914</v>
      </c>
      <c r="Q2935" t="s">
        <v>38</v>
      </c>
      <c r="R2935" t="s">
        <v>1070</v>
      </c>
      <c r="S2935" t="s">
        <v>12709</v>
      </c>
      <c r="T2935" t="s">
        <v>12915</v>
      </c>
      <c r="U2935" t="s">
        <v>12816</v>
      </c>
      <c r="V2935" t="s">
        <v>12816</v>
      </c>
      <c r="W2935" t="s">
        <v>37</v>
      </c>
      <c r="X2935" t="s">
        <v>37</v>
      </c>
      <c r="Y2935" t="s">
        <v>37</v>
      </c>
      <c r="Z2935" t="s">
        <v>12916</v>
      </c>
      <c r="AA2935" t="s">
        <v>44</v>
      </c>
      <c r="AB2935" t="s">
        <v>44</v>
      </c>
      <c r="AC2935" t="s">
        <v>45</v>
      </c>
      <c r="AD2935" t="s">
        <v>190</v>
      </c>
      <c r="AE2935" t="s">
        <v>12818</v>
      </c>
      <c r="AF2935" t="s">
        <v>48</v>
      </c>
      <c r="AG2935">
        <v>620058</v>
      </c>
      <c r="AH2935">
        <v>1</v>
      </c>
      <c r="AI2935">
        <v>1</v>
      </c>
    </row>
    <row r="2936" spans="1:35">
      <c r="A2936" s="65" t="str">
        <f>IF(L2936="","",IF(COUNTIF(Wip!K:K,L2936)=0,IF(W2936="","KGB","KBB"),IF(AND(_xlfn.IFNA(VLOOKUP(L2936,Wip!K:M,3,0),"")="Y",Q2936="MTCAPPLYCONF"),"On Hold",IF(W2936="","KGB","KBB"))))</f>
        <v>KGB</v>
      </c>
      <c r="B2936" s="65" t="str">
        <f>IF(A2936="on hold", "on hold",
 IF(A2936="KGB", "Standard Shipment",
  IF(IFERROR(IFERROR(VLOOKUP(L2936, List!D:J, 7, 0), VLOOKUP(L2936&amp;"", List!D:J, 7, 0)), 0)=0,
   IF(IFERROR(IFERROR(VLOOKUP(L2936, 'CND List'!$A:$C, 3, 0), VLOOKUP(L2936&amp;"", 'CND List'!$A:$C, 3, 0)), 0)=0,
    IF(A2936="KBB", "-", ""),
    IFERROR(VLOOKUP(L2936, 'CND List'!$A:$C, 3, 0), VLOOKUP(L2936&amp;"", 'CND List'!$A:$C, 3, 0))
   ),
   IFERROR(VLOOKUP(L2936, List!D:J, 7, 0), VLOOKUP(L2936&amp;"", List!D:J, 7, 0))
  )
 )
)</f>
        <v>Standard Shipment</v>
      </c>
      <c r="C2936" s="66" t="str">
        <f t="shared" si="47"/>
        <v>Standard Shipment</v>
      </c>
      <c r="D2936" s="67" t="str">
        <f ca="1">IF(C2936="Local Scrap","Closed",IFERROR(IF(A2936="kgb","Closed",IF(MID(C2936,5,1)="Q","Closed",LOOKUP(TODAY()-W2936, {0,31,91,181,366}, {"0-30天","31-90天","91-180天","181-365天","365天以上"}))), LOOKUP(TODAY()-Z2936, {0,31,91,181,366}, {"0-30天","31-90天","91-180天","181-365天","365天以上"})))</f>
        <v>Closed</v>
      </c>
      <c r="E2936" s="67" t="str" cm="1">
        <f t="array" ref="E2936">IF(A2936&lt;&gt;"kbb", "", IF(IFERROR(VALUE(V2936), 0)=MAX(INDEX(($A$2:$A$4929="kbb")*($L$2:$L$4929=L2936)*IFERROR(VALUE($V$2:$V$4929), 0), 0)), "最新", "歷史重複"))</f>
        <v/>
      </c>
      <c r="F2936" t="s">
        <v>12648</v>
      </c>
      <c r="G2936" t="s">
        <v>29</v>
      </c>
      <c r="H2936" t="s">
        <v>30</v>
      </c>
      <c r="I2936" t="s">
        <v>12600</v>
      </c>
      <c r="J2936" t="s">
        <v>12649</v>
      </c>
      <c r="K2936" t="s">
        <v>12650</v>
      </c>
      <c r="L2936" t="s">
        <v>12917</v>
      </c>
      <c r="M2936" t="s">
        <v>4046</v>
      </c>
      <c r="N2936" t="s">
        <v>556</v>
      </c>
      <c r="O2936" t="s">
        <v>37</v>
      </c>
      <c r="P2936" t="s">
        <v>12918</v>
      </c>
      <c r="Q2936" t="s">
        <v>38</v>
      </c>
      <c r="R2936" t="s">
        <v>743</v>
      </c>
      <c r="S2936" t="s">
        <v>12709</v>
      </c>
      <c r="T2936" t="s">
        <v>12919</v>
      </c>
      <c r="U2936" t="s">
        <v>12816</v>
      </c>
      <c r="V2936" t="s">
        <v>12816</v>
      </c>
      <c r="W2936" t="s">
        <v>37</v>
      </c>
      <c r="X2936" t="s">
        <v>37</v>
      </c>
      <c r="Y2936" t="s">
        <v>37</v>
      </c>
      <c r="Z2936" t="s">
        <v>12920</v>
      </c>
      <c r="AA2936" t="s">
        <v>44</v>
      </c>
      <c r="AB2936" t="s">
        <v>44</v>
      </c>
      <c r="AC2936" t="s">
        <v>45</v>
      </c>
      <c r="AD2936" t="s">
        <v>190</v>
      </c>
      <c r="AE2936" t="s">
        <v>12818</v>
      </c>
      <c r="AF2936" t="s">
        <v>48</v>
      </c>
      <c r="AG2936">
        <v>620058</v>
      </c>
      <c r="AH2936">
        <v>1</v>
      </c>
      <c r="AI2936">
        <v>1</v>
      </c>
    </row>
    <row r="2937" spans="1:35">
      <c r="A2937" s="65" t="str">
        <f>IF(L2937="","",IF(COUNTIF(Wip!K:K,L2937)=0,IF(W2937="","KGB","KBB"),IF(AND(_xlfn.IFNA(VLOOKUP(L2937,Wip!K:M,3,0),"")="Y",Q2937="MTCAPPLYCONF"),"On Hold",IF(W2937="","KGB","KBB"))))</f>
        <v>KBB</v>
      </c>
      <c r="B2937" s="65">
        <f>IF(A2937="on hold", "on hold",
 IF(A2937="KGB", "Standard Shipment",
  IF(IFERROR(IFERROR(VLOOKUP(L2937, List!D:J, 7, 0), VLOOKUP(L2937&amp;"", List!D:J, 7, 0)), 0)=0,
   IF(IFERROR(IFERROR(VLOOKUP(L2937, 'CND List'!$A:$C, 3, 0), VLOOKUP(L2937&amp;"", 'CND List'!$A:$C, 3, 0)), 0)=0,
    IF(A2937="KBB", "-", ""),
    IFERROR(VLOOKUP(L2937, 'CND List'!$A:$C, 3, 0), VLOOKUP(L2937&amp;"", 'CND List'!$A:$C, 3, 0))
   ),
   IFERROR(VLOOKUP(L2937, List!D:J, 7, 0), VLOOKUP(L2937&amp;"", List!D:J, 7, 0))
  )
 )
)</f>
        <v>45852</v>
      </c>
      <c r="C2937" s="66" t="str">
        <f t="shared" si="47"/>
        <v>2025Q3</v>
      </c>
      <c r="D2937" s="67" t="str">
        <f ca="1">IF(C2937="Local Scrap","Closed",IFERROR(IF(A2937="kgb","Closed",IF(MID(C2937,5,1)="Q","Closed",LOOKUP(TODAY()-W2937, {0,31,91,181,366}, {"0-30天","31-90天","91-180天","181-365天","365天以上"}))), LOOKUP(TODAY()-Z2937, {0,31,91,181,366}, {"0-30天","31-90天","91-180天","181-365天","365天以上"})))</f>
        <v>Closed</v>
      </c>
      <c r="E2937" s="67" t="str" cm="1">
        <f t="array" ref="E2937">IF(A2937&lt;&gt;"kbb", "", IF(IFERROR(VALUE(V2937), 0)=MAX(INDEX(($A$2:$A$4929="kbb")*($L$2:$L$4929=L2937)*IFERROR(VALUE($V$2:$V$4929), 0), 0)), "最新", "歷史重複"))</f>
        <v>最新</v>
      </c>
      <c r="F2937" t="s">
        <v>12648</v>
      </c>
      <c r="G2937" t="s">
        <v>29</v>
      </c>
      <c r="H2937" t="s">
        <v>30</v>
      </c>
      <c r="I2937" t="s">
        <v>12600</v>
      </c>
      <c r="J2937" t="s">
        <v>12649</v>
      </c>
      <c r="K2937" t="s">
        <v>12650</v>
      </c>
      <c r="L2937" t="s">
        <v>12921</v>
      </c>
      <c r="M2937" t="s">
        <v>205</v>
      </c>
      <c r="N2937" t="s">
        <v>206</v>
      </c>
      <c r="O2937" t="s">
        <v>37</v>
      </c>
      <c r="P2937" t="s">
        <v>12921</v>
      </c>
      <c r="Q2937" t="s">
        <v>38</v>
      </c>
      <c r="R2937" t="s">
        <v>743</v>
      </c>
      <c r="S2937" t="s">
        <v>12652</v>
      </c>
      <c r="T2937" t="s">
        <v>37</v>
      </c>
      <c r="U2937" t="s">
        <v>37</v>
      </c>
      <c r="V2937" t="s">
        <v>12922</v>
      </c>
      <c r="W2937" t="s">
        <v>113</v>
      </c>
      <c r="X2937" t="s">
        <v>114</v>
      </c>
      <c r="Y2937" t="s">
        <v>12923</v>
      </c>
      <c r="Z2937" t="s">
        <v>12924</v>
      </c>
      <c r="AA2937" t="s">
        <v>44</v>
      </c>
      <c r="AB2937" t="s">
        <v>44</v>
      </c>
      <c r="AC2937" t="s">
        <v>117</v>
      </c>
      <c r="AD2937" t="s">
        <v>190</v>
      </c>
      <c r="AE2937" t="s">
        <v>37</v>
      </c>
      <c r="AF2937" t="s">
        <v>37</v>
      </c>
      <c r="AG2937" t="s">
        <v>37</v>
      </c>
      <c r="AH2937" t="s">
        <v>37</v>
      </c>
      <c r="AI2937" t="s">
        <v>37</v>
      </c>
    </row>
    <row r="2938" spans="1:35">
      <c r="A2938" s="65" t="str">
        <f>IF(L2938="","",IF(COUNTIF(Wip!K:K,L2938)=0,IF(W2938="","KGB","KBB"),IF(AND(_xlfn.IFNA(VLOOKUP(L2938,Wip!K:M,3,0),"")="Y",Q2938="MTCAPPLYCONF"),"On Hold",IF(W2938="","KGB","KBB"))))</f>
        <v>KGB</v>
      </c>
      <c r="B2938" s="65" t="str">
        <f>IF(A2938="on hold", "on hold",
 IF(A2938="KGB", "Standard Shipment",
  IF(IFERROR(IFERROR(VLOOKUP(L2938, List!D:J, 7, 0), VLOOKUP(L2938&amp;"", List!D:J, 7, 0)), 0)=0,
   IF(IFERROR(IFERROR(VLOOKUP(L2938, 'CND List'!$A:$C, 3, 0), VLOOKUP(L2938&amp;"", 'CND List'!$A:$C, 3, 0)), 0)=0,
    IF(A2938="KBB", "-", ""),
    IFERROR(VLOOKUP(L2938, 'CND List'!$A:$C, 3, 0), VLOOKUP(L2938&amp;"", 'CND List'!$A:$C, 3, 0))
   ),
   IFERROR(VLOOKUP(L2938, List!D:J, 7, 0), VLOOKUP(L2938&amp;"", List!D:J, 7, 0))
  )
 )
)</f>
        <v>Standard Shipment</v>
      </c>
      <c r="C2938" s="66" t="str">
        <f t="shared" si="47"/>
        <v>Standard Shipment</v>
      </c>
      <c r="D2938" s="67" t="str">
        <f ca="1">IF(C2938="Local Scrap","Closed",IFERROR(IF(A2938="kgb","Closed",IF(MID(C2938,5,1)="Q","Closed",LOOKUP(TODAY()-W2938, {0,31,91,181,366}, {"0-30天","31-90天","91-180天","181-365天","365天以上"}))), LOOKUP(TODAY()-Z2938, {0,31,91,181,366}, {"0-30天","31-90天","91-180天","181-365天","365天以上"})))</f>
        <v>Closed</v>
      </c>
      <c r="E2938" s="67" t="str" cm="1">
        <f t="array" ref="E2938">IF(A2938&lt;&gt;"kbb", "", IF(IFERROR(VALUE(V2938), 0)=MAX(INDEX(($A$2:$A$4929="kbb")*($L$2:$L$4929=L2938)*IFERROR(VALUE($V$2:$V$4929), 0), 0)), "最新", "歷史重複"))</f>
        <v/>
      </c>
      <c r="F2938" t="s">
        <v>12648</v>
      </c>
      <c r="G2938" t="s">
        <v>29</v>
      </c>
      <c r="H2938" t="s">
        <v>30</v>
      </c>
      <c r="I2938" t="s">
        <v>12600</v>
      </c>
      <c r="J2938" t="s">
        <v>12649</v>
      </c>
      <c r="K2938" t="s">
        <v>12650</v>
      </c>
      <c r="L2938" t="s">
        <v>12925</v>
      </c>
      <c r="M2938" t="s">
        <v>555</v>
      </c>
      <c r="N2938" t="s">
        <v>556</v>
      </c>
      <c r="O2938" t="s">
        <v>37</v>
      </c>
      <c r="P2938" t="s">
        <v>12926</v>
      </c>
      <c r="Q2938" t="s">
        <v>38</v>
      </c>
      <c r="R2938" t="s">
        <v>1070</v>
      </c>
      <c r="S2938" t="s">
        <v>12709</v>
      </c>
      <c r="T2938" t="s">
        <v>12927</v>
      </c>
      <c r="U2938" t="s">
        <v>12816</v>
      </c>
      <c r="V2938" t="s">
        <v>12816</v>
      </c>
      <c r="W2938" t="s">
        <v>37</v>
      </c>
      <c r="X2938" t="s">
        <v>37</v>
      </c>
      <c r="Y2938" t="s">
        <v>37</v>
      </c>
      <c r="Z2938" t="s">
        <v>12928</v>
      </c>
      <c r="AA2938" t="s">
        <v>44</v>
      </c>
      <c r="AB2938" t="s">
        <v>44</v>
      </c>
      <c r="AC2938" t="s">
        <v>45</v>
      </c>
      <c r="AD2938" t="s">
        <v>190</v>
      </c>
      <c r="AE2938" t="s">
        <v>12818</v>
      </c>
      <c r="AF2938" t="s">
        <v>48</v>
      </c>
      <c r="AG2938">
        <v>620058</v>
      </c>
      <c r="AH2938">
        <v>1</v>
      </c>
      <c r="AI2938">
        <v>1</v>
      </c>
    </row>
    <row r="2939" spans="1:35">
      <c r="A2939" s="65" t="str">
        <f>IF(L2939="","",IF(COUNTIF(Wip!K:K,L2939)=0,IF(W2939="","KGB","KBB"),IF(AND(_xlfn.IFNA(VLOOKUP(L2939,Wip!K:M,3,0),"")="Y",Q2939="MTCAPPLYCONF"),"On Hold",IF(W2939="","KGB","KBB"))))</f>
        <v>KGB</v>
      </c>
      <c r="B2939" s="65" t="str">
        <f>IF(A2939="on hold", "on hold",
 IF(A2939="KGB", "Standard Shipment",
  IF(IFERROR(IFERROR(VLOOKUP(L2939, List!D:J, 7, 0), VLOOKUP(L2939&amp;"", List!D:J, 7, 0)), 0)=0,
   IF(IFERROR(IFERROR(VLOOKUP(L2939, 'CND List'!$A:$C, 3, 0), VLOOKUP(L2939&amp;"", 'CND List'!$A:$C, 3, 0)), 0)=0,
    IF(A2939="KBB", "-", ""),
    IFERROR(VLOOKUP(L2939, 'CND List'!$A:$C, 3, 0), VLOOKUP(L2939&amp;"", 'CND List'!$A:$C, 3, 0))
   ),
   IFERROR(VLOOKUP(L2939, List!D:J, 7, 0), VLOOKUP(L2939&amp;"", List!D:J, 7, 0))
  )
 )
)</f>
        <v>Standard Shipment</v>
      </c>
      <c r="C2939" s="66" t="str">
        <f t="shared" si="47"/>
        <v>Standard Shipment</v>
      </c>
      <c r="D2939" s="67" t="str">
        <f ca="1">IF(C2939="Local Scrap","Closed",IFERROR(IF(A2939="kgb","Closed",IF(MID(C2939,5,1)="Q","Closed",LOOKUP(TODAY()-W2939, {0,31,91,181,366}, {"0-30天","31-90天","91-180天","181-365天","365天以上"}))), LOOKUP(TODAY()-Z2939, {0,31,91,181,366}, {"0-30天","31-90天","91-180天","181-365天","365天以上"})))</f>
        <v>Closed</v>
      </c>
      <c r="E2939" s="67" t="str" cm="1">
        <f t="array" ref="E2939">IF(A2939&lt;&gt;"kbb", "", IF(IFERROR(VALUE(V2939), 0)=MAX(INDEX(($A$2:$A$4929="kbb")*($L$2:$L$4929=L2939)*IFERROR(VALUE($V$2:$V$4929), 0), 0)), "最新", "歷史重複"))</f>
        <v/>
      </c>
      <c r="F2939" t="s">
        <v>12648</v>
      </c>
      <c r="G2939" t="s">
        <v>29</v>
      </c>
      <c r="H2939" t="s">
        <v>30</v>
      </c>
      <c r="I2939" t="s">
        <v>12600</v>
      </c>
      <c r="J2939" t="s">
        <v>12649</v>
      </c>
      <c r="K2939" t="s">
        <v>12650</v>
      </c>
      <c r="L2939" t="s">
        <v>12929</v>
      </c>
      <c r="M2939" t="s">
        <v>3523</v>
      </c>
      <c r="N2939" t="s">
        <v>206</v>
      </c>
      <c r="O2939" t="s">
        <v>37</v>
      </c>
      <c r="P2939" t="s">
        <v>12930</v>
      </c>
      <c r="Q2939" t="s">
        <v>38</v>
      </c>
      <c r="R2939" t="s">
        <v>1070</v>
      </c>
      <c r="S2939" t="s">
        <v>12714</v>
      </c>
      <c r="T2939" t="s">
        <v>12931</v>
      </c>
      <c r="U2939" t="s">
        <v>12670</v>
      </c>
      <c r="V2939" t="s">
        <v>12670</v>
      </c>
      <c r="W2939" t="s">
        <v>37</v>
      </c>
      <c r="X2939" t="s">
        <v>37</v>
      </c>
      <c r="Y2939" t="s">
        <v>37</v>
      </c>
      <c r="Z2939" t="s">
        <v>12932</v>
      </c>
      <c r="AA2939" t="s">
        <v>44</v>
      </c>
      <c r="AB2939" t="s">
        <v>44</v>
      </c>
      <c r="AC2939" t="s">
        <v>45</v>
      </c>
      <c r="AD2939" t="s">
        <v>190</v>
      </c>
      <c r="AE2939" t="s">
        <v>12672</v>
      </c>
      <c r="AF2939" t="s">
        <v>48</v>
      </c>
      <c r="AG2939">
        <v>620728</v>
      </c>
      <c r="AH2939">
        <v>1</v>
      </c>
      <c r="AI2939">
        <v>1</v>
      </c>
    </row>
    <row r="2940" spans="1:35">
      <c r="A2940" s="65" t="str">
        <f>IF(L2940="","",IF(COUNTIF(Wip!K:K,L2940)=0,IF(W2940="","KGB","KBB"),IF(AND(_xlfn.IFNA(VLOOKUP(L2940,Wip!K:M,3,0),"")="Y",Q2940="MTCAPPLYCONF"),"On Hold",IF(W2940="","KGB","KBB"))))</f>
        <v>KGB</v>
      </c>
      <c r="B2940" s="65" t="str">
        <f>IF(A2940="on hold", "on hold",
 IF(A2940="KGB", "Standard Shipment",
  IF(IFERROR(IFERROR(VLOOKUP(L2940, List!D:J, 7, 0), VLOOKUP(L2940&amp;"", List!D:J, 7, 0)), 0)=0,
   IF(IFERROR(IFERROR(VLOOKUP(L2940, 'CND List'!$A:$C, 3, 0), VLOOKUP(L2940&amp;"", 'CND List'!$A:$C, 3, 0)), 0)=0,
    IF(A2940="KBB", "-", ""),
    IFERROR(VLOOKUP(L2940, 'CND List'!$A:$C, 3, 0), VLOOKUP(L2940&amp;"", 'CND List'!$A:$C, 3, 0))
   ),
   IFERROR(VLOOKUP(L2940, List!D:J, 7, 0), VLOOKUP(L2940&amp;"", List!D:J, 7, 0))
  )
 )
)</f>
        <v>Standard Shipment</v>
      </c>
      <c r="C2940" s="66" t="str">
        <f t="shared" si="47"/>
        <v>Standard Shipment</v>
      </c>
      <c r="D2940" s="67" t="str">
        <f ca="1">IF(C2940="Local Scrap","Closed",IFERROR(IF(A2940="kgb","Closed",IF(MID(C2940,5,1)="Q","Closed",LOOKUP(TODAY()-W2940, {0,31,91,181,366}, {"0-30天","31-90天","91-180天","181-365天","365天以上"}))), LOOKUP(TODAY()-Z2940, {0,31,91,181,366}, {"0-30天","31-90天","91-180天","181-365天","365天以上"})))</f>
        <v>Closed</v>
      </c>
      <c r="E2940" s="67" t="str" cm="1">
        <f t="array" ref="E2940">IF(A2940&lt;&gt;"kbb", "", IF(IFERROR(VALUE(V2940), 0)=MAX(INDEX(($A$2:$A$4929="kbb")*($L$2:$L$4929=L2940)*IFERROR(VALUE($V$2:$V$4929), 0), 0)), "最新", "歷史重複"))</f>
        <v/>
      </c>
      <c r="F2940" t="s">
        <v>12648</v>
      </c>
      <c r="G2940" t="s">
        <v>29</v>
      </c>
      <c r="H2940" t="s">
        <v>30</v>
      </c>
      <c r="I2940" t="s">
        <v>12600</v>
      </c>
      <c r="J2940" t="s">
        <v>12649</v>
      </c>
      <c r="K2940" t="s">
        <v>12650</v>
      </c>
      <c r="L2940" t="s">
        <v>12933</v>
      </c>
      <c r="M2940" t="s">
        <v>3523</v>
      </c>
      <c r="N2940" t="s">
        <v>206</v>
      </c>
      <c r="O2940" t="s">
        <v>37</v>
      </c>
      <c r="P2940" t="s">
        <v>12934</v>
      </c>
      <c r="Q2940" t="s">
        <v>38</v>
      </c>
      <c r="R2940" t="s">
        <v>53</v>
      </c>
      <c r="S2940" t="s">
        <v>12714</v>
      </c>
      <c r="T2940" t="s">
        <v>12935</v>
      </c>
      <c r="U2940" t="s">
        <v>12936</v>
      </c>
      <c r="V2940" t="s">
        <v>12936</v>
      </c>
      <c r="W2940" t="s">
        <v>37</v>
      </c>
      <c r="X2940" t="s">
        <v>37</v>
      </c>
      <c r="Y2940" t="s">
        <v>37</v>
      </c>
      <c r="Z2940" t="s">
        <v>12937</v>
      </c>
      <c r="AA2940" t="s">
        <v>44</v>
      </c>
      <c r="AB2940" t="s">
        <v>44</v>
      </c>
      <c r="AC2940" t="s">
        <v>863</v>
      </c>
      <c r="AD2940" t="s">
        <v>190</v>
      </c>
      <c r="AE2940" t="s">
        <v>12938</v>
      </c>
      <c r="AF2940" t="s">
        <v>48</v>
      </c>
      <c r="AG2940">
        <v>621124</v>
      </c>
      <c r="AH2940">
        <v>1</v>
      </c>
      <c r="AI2940">
        <v>1</v>
      </c>
    </row>
    <row r="2941" spans="1:35">
      <c r="A2941" s="65" t="str">
        <f>IF(L2941="","",IF(COUNTIF(Wip!K:K,L2941)=0,IF(W2941="","KGB","KBB"),IF(AND(_xlfn.IFNA(VLOOKUP(L2941,Wip!K:M,3,0),"")="Y",Q2941="MTCAPPLYCONF"),"On Hold",IF(W2941="","KGB","KBB"))))</f>
        <v>KGB</v>
      </c>
      <c r="B2941" s="65" t="str">
        <f>IF(A2941="on hold", "on hold",
 IF(A2941="KGB", "Standard Shipment",
  IF(IFERROR(IFERROR(VLOOKUP(L2941, List!D:J, 7, 0), VLOOKUP(L2941&amp;"", List!D:J, 7, 0)), 0)=0,
   IF(IFERROR(IFERROR(VLOOKUP(L2941, 'CND List'!$A:$C, 3, 0), VLOOKUP(L2941&amp;"", 'CND List'!$A:$C, 3, 0)), 0)=0,
    IF(A2941="KBB", "-", ""),
    IFERROR(VLOOKUP(L2941, 'CND List'!$A:$C, 3, 0), VLOOKUP(L2941&amp;"", 'CND List'!$A:$C, 3, 0))
   ),
   IFERROR(VLOOKUP(L2941, List!D:J, 7, 0), VLOOKUP(L2941&amp;"", List!D:J, 7, 0))
  )
 )
)</f>
        <v>Standard Shipment</v>
      </c>
      <c r="C2941" s="66" t="str">
        <f t="shared" si="47"/>
        <v>Standard Shipment</v>
      </c>
      <c r="D2941" s="67" t="str">
        <f ca="1">IF(C2941="Local Scrap","Closed",IFERROR(IF(A2941="kgb","Closed",IF(MID(C2941,5,1)="Q","Closed",LOOKUP(TODAY()-W2941, {0,31,91,181,366}, {"0-30天","31-90天","91-180天","181-365天","365天以上"}))), LOOKUP(TODAY()-Z2941, {0,31,91,181,366}, {"0-30天","31-90天","91-180天","181-365天","365天以上"})))</f>
        <v>Closed</v>
      </c>
      <c r="E2941" s="67" t="str" cm="1">
        <f t="array" ref="E2941">IF(A2941&lt;&gt;"kbb", "", IF(IFERROR(VALUE(V2941), 0)=MAX(INDEX(($A$2:$A$4929="kbb")*($L$2:$L$4929=L2941)*IFERROR(VALUE($V$2:$V$4929), 0), 0)), "最新", "歷史重複"))</f>
        <v/>
      </c>
      <c r="F2941" t="s">
        <v>12648</v>
      </c>
      <c r="G2941" t="s">
        <v>29</v>
      </c>
      <c r="H2941" t="s">
        <v>30</v>
      </c>
      <c r="I2941" t="s">
        <v>12600</v>
      </c>
      <c r="J2941" t="s">
        <v>12649</v>
      </c>
      <c r="K2941" t="s">
        <v>12650</v>
      </c>
      <c r="L2941" t="s">
        <v>12066</v>
      </c>
      <c r="M2941" t="s">
        <v>4046</v>
      </c>
      <c r="N2941" t="s">
        <v>556</v>
      </c>
      <c r="O2941" t="s">
        <v>37</v>
      </c>
      <c r="P2941" t="s">
        <v>12939</v>
      </c>
      <c r="Q2941" t="s">
        <v>38</v>
      </c>
      <c r="R2941" t="s">
        <v>743</v>
      </c>
      <c r="S2941" t="s">
        <v>12657</v>
      </c>
      <c r="T2941" t="s">
        <v>12940</v>
      </c>
      <c r="U2941" t="s">
        <v>12676</v>
      </c>
      <c r="V2941" t="s">
        <v>12676</v>
      </c>
      <c r="W2941" t="s">
        <v>37</v>
      </c>
      <c r="X2941" t="s">
        <v>37</v>
      </c>
      <c r="Y2941" t="s">
        <v>37</v>
      </c>
      <c r="Z2941" t="s">
        <v>12941</v>
      </c>
      <c r="AA2941" t="s">
        <v>44</v>
      </c>
      <c r="AB2941" t="s">
        <v>44</v>
      </c>
      <c r="AC2941" t="s">
        <v>45</v>
      </c>
      <c r="AD2941" t="s">
        <v>190</v>
      </c>
      <c r="AE2941" t="s">
        <v>12666</v>
      </c>
      <c r="AF2941" t="s">
        <v>48</v>
      </c>
      <c r="AG2941">
        <v>620814</v>
      </c>
      <c r="AH2941">
        <v>5</v>
      </c>
      <c r="AI2941">
        <v>5</v>
      </c>
    </row>
    <row r="2942" spans="1:35">
      <c r="A2942" s="65" t="str">
        <f>IF(L2942="","",IF(COUNTIF(Wip!K:K,L2942)=0,IF(W2942="","KGB","KBB"),IF(AND(_xlfn.IFNA(VLOOKUP(L2942,Wip!K:M,3,0),"")="Y",Q2942="MTCAPPLYCONF"),"On Hold",IF(W2942="","KGB","KBB"))))</f>
        <v>KBB</v>
      </c>
      <c r="B2942" s="65">
        <f>IF(A2942="on hold", "on hold",
 IF(A2942="KGB", "Standard Shipment",
  IF(IFERROR(IFERROR(VLOOKUP(L2942, List!D:J, 7, 0), VLOOKUP(L2942&amp;"", List!D:J, 7, 0)), 0)=0,
   IF(IFERROR(IFERROR(VLOOKUP(L2942, 'CND List'!$A:$C, 3, 0), VLOOKUP(L2942&amp;"", 'CND List'!$A:$C, 3, 0)), 0)=0,
    IF(A2942="KBB", "-", ""),
    IFERROR(VLOOKUP(L2942, 'CND List'!$A:$C, 3, 0), VLOOKUP(L2942&amp;"", 'CND List'!$A:$C, 3, 0))
   ),
   IFERROR(VLOOKUP(L2942, List!D:J, 7, 0), VLOOKUP(L2942&amp;"", List!D:J, 7, 0))
  )
 )
)</f>
        <v>45852</v>
      </c>
      <c r="C2942" s="66" t="str">
        <f t="shared" si="47"/>
        <v>2025Q3</v>
      </c>
      <c r="D2942" s="67" t="str">
        <f ca="1">IF(C2942="Local Scrap","Closed",IFERROR(IF(A2942="kgb","Closed",IF(MID(C2942,5,1)="Q","Closed",LOOKUP(TODAY()-W2942, {0,31,91,181,366}, {"0-30天","31-90天","91-180天","181-365天","365天以上"}))), LOOKUP(TODAY()-Z2942, {0,31,91,181,366}, {"0-30天","31-90天","91-180天","181-365天","365天以上"})))</f>
        <v>Closed</v>
      </c>
      <c r="E2942" s="67" t="str" cm="1">
        <f t="array" ref="E2942">IF(A2942&lt;&gt;"kbb", "", IF(IFERROR(VALUE(V2942), 0)=MAX(INDEX(($A$2:$A$4929="kbb")*($L$2:$L$4929=L2942)*IFERROR(VALUE($V$2:$V$4929), 0), 0)), "最新", "歷史重複"))</f>
        <v>最新</v>
      </c>
      <c r="F2942" t="s">
        <v>12648</v>
      </c>
      <c r="G2942" t="s">
        <v>29</v>
      </c>
      <c r="H2942" t="s">
        <v>30</v>
      </c>
      <c r="I2942" t="s">
        <v>12600</v>
      </c>
      <c r="J2942" t="s">
        <v>12649</v>
      </c>
      <c r="K2942" t="s">
        <v>12650</v>
      </c>
      <c r="L2942" t="s">
        <v>12942</v>
      </c>
      <c r="M2942" t="s">
        <v>981</v>
      </c>
      <c r="N2942" t="s">
        <v>556</v>
      </c>
      <c r="O2942" t="s">
        <v>37</v>
      </c>
      <c r="P2942" t="s">
        <v>12942</v>
      </c>
      <c r="Q2942" t="s">
        <v>38</v>
      </c>
      <c r="R2942" t="s">
        <v>743</v>
      </c>
      <c r="S2942" t="s">
        <v>12657</v>
      </c>
      <c r="T2942" t="s">
        <v>37</v>
      </c>
      <c r="U2942" t="s">
        <v>37</v>
      </c>
      <c r="V2942" t="s">
        <v>12943</v>
      </c>
      <c r="W2942" t="s">
        <v>1157</v>
      </c>
      <c r="X2942" t="s">
        <v>114</v>
      </c>
      <c r="Y2942" t="s">
        <v>1158</v>
      </c>
      <c r="Z2942" t="s">
        <v>12944</v>
      </c>
      <c r="AA2942" t="s">
        <v>44</v>
      </c>
      <c r="AB2942" t="s">
        <v>44</v>
      </c>
      <c r="AC2942" t="s">
        <v>117</v>
      </c>
      <c r="AD2942" t="s">
        <v>190</v>
      </c>
      <c r="AE2942" t="s">
        <v>37</v>
      </c>
      <c r="AF2942" t="s">
        <v>37</v>
      </c>
      <c r="AG2942" t="s">
        <v>37</v>
      </c>
      <c r="AH2942" t="s">
        <v>37</v>
      </c>
      <c r="AI2942" t="s">
        <v>37</v>
      </c>
    </row>
    <row r="2943" spans="1:35">
      <c r="A2943" s="65" t="str">
        <f>IF(L2943="","",IF(COUNTIF(Wip!K:K,L2943)=0,IF(W2943="","KGB","KBB"),IF(AND(_xlfn.IFNA(VLOOKUP(L2943,Wip!K:M,3,0),"")="Y",Q2943="MTCAPPLYCONF"),"On Hold",IF(W2943="","KGB","KBB"))))</f>
        <v>KGB</v>
      </c>
      <c r="B2943" s="65" t="str">
        <f>IF(A2943="on hold", "on hold",
 IF(A2943="KGB", "Standard Shipment",
  IF(IFERROR(IFERROR(VLOOKUP(L2943, List!D:J, 7, 0), VLOOKUP(L2943&amp;"", List!D:J, 7, 0)), 0)=0,
   IF(IFERROR(IFERROR(VLOOKUP(L2943, 'CND List'!$A:$C, 3, 0), VLOOKUP(L2943&amp;"", 'CND List'!$A:$C, 3, 0)), 0)=0,
    IF(A2943="KBB", "-", ""),
    IFERROR(VLOOKUP(L2943, 'CND List'!$A:$C, 3, 0), VLOOKUP(L2943&amp;"", 'CND List'!$A:$C, 3, 0))
   ),
   IFERROR(VLOOKUP(L2943, List!D:J, 7, 0), VLOOKUP(L2943&amp;"", List!D:J, 7, 0))
  )
 )
)</f>
        <v>Standard Shipment</v>
      </c>
      <c r="C2943" s="66" t="str">
        <f t="shared" si="47"/>
        <v>Standard Shipment</v>
      </c>
      <c r="D2943" s="67" t="str">
        <f ca="1">IF(C2943="Local Scrap","Closed",IFERROR(IF(A2943="kgb","Closed",IF(MID(C2943,5,1)="Q","Closed",LOOKUP(TODAY()-W2943, {0,31,91,181,366}, {"0-30天","31-90天","91-180天","181-365天","365天以上"}))), LOOKUP(TODAY()-Z2943, {0,31,91,181,366}, {"0-30天","31-90天","91-180天","181-365天","365天以上"})))</f>
        <v>Closed</v>
      </c>
      <c r="E2943" s="67" t="str" cm="1">
        <f t="array" ref="E2943">IF(A2943&lt;&gt;"kbb", "", IF(IFERROR(VALUE(V2943), 0)=MAX(INDEX(($A$2:$A$4929="kbb")*($L$2:$L$4929=L2943)*IFERROR(VALUE($V$2:$V$4929), 0), 0)), "最新", "歷史重複"))</f>
        <v/>
      </c>
      <c r="F2943" t="s">
        <v>12648</v>
      </c>
      <c r="G2943" t="s">
        <v>29</v>
      </c>
      <c r="H2943" t="s">
        <v>30</v>
      </c>
      <c r="I2943" t="s">
        <v>12600</v>
      </c>
      <c r="J2943" t="s">
        <v>12649</v>
      </c>
      <c r="K2943" t="s">
        <v>12650</v>
      </c>
      <c r="L2943" t="s">
        <v>12052</v>
      </c>
      <c r="M2943" t="s">
        <v>981</v>
      </c>
      <c r="N2943" t="s">
        <v>556</v>
      </c>
      <c r="O2943" t="s">
        <v>37</v>
      </c>
      <c r="P2943" t="s">
        <v>12945</v>
      </c>
      <c r="Q2943" t="s">
        <v>38</v>
      </c>
      <c r="R2943" t="s">
        <v>743</v>
      </c>
      <c r="S2943" t="s">
        <v>12668</v>
      </c>
      <c r="T2943" t="s">
        <v>12946</v>
      </c>
      <c r="U2943" t="s">
        <v>12670</v>
      </c>
      <c r="V2943" t="s">
        <v>12670</v>
      </c>
      <c r="W2943" t="s">
        <v>37</v>
      </c>
      <c r="X2943" t="s">
        <v>37</v>
      </c>
      <c r="Y2943" t="s">
        <v>37</v>
      </c>
      <c r="Z2943" t="s">
        <v>12947</v>
      </c>
      <c r="AA2943" t="s">
        <v>44</v>
      </c>
      <c r="AB2943" t="s">
        <v>44</v>
      </c>
      <c r="AC2943" t="s">
        <v>45</v>
      </c>
      <c r="AD2943" t="s">
        <v>190</v>
      </c>
      <c r="AE2943" t="s">
        <v>12672</v>
      </c>
      <c r="AF2943" t="s">
        <v>48</v>
      </c>
      <c r="AG2943">
        <v>620728</v>
      </c>
      <c r="AH2943">
        <v>1</v>
      </c>
      <c r="AI2943">
        <v>1</v>
      </c>
    </row>
    <row r="2944" spans="1:35">
      <c r="A2944" s="65" t="str">
        <f>IF(L2944="","",IF(COUNTIF(Wip!K:K,L2944)=0,IF(W2944="","KGB","KBB"),IF(AND(_xlfn.IFNA(VLOOKUP(L2944,Wip!K:M,3,0),"")="Y",Q2944="MTCAPPLYCONF"),"On Hold",IF(W2944="","KGB","KBB"))))</f>
        <v>KGB</v>
      </c>
      <c r="B2944" s="65" t="str">
        <f>IF(A2944="on hold", "on hold",
 IF(A2944="KGB", "Standard Shipment",
  IF(IFERROR(IFERROR(VLOOKUP(L2944, List!D:J, 7, 0), VLOOKUP(L2944&amp;"", List!D:J, 7, 0)), 0)=0,
   IF(IFERROR(IFERROR(VLOOKUP(L2944, 'CND List'!$A:$C, 3, 0), VLOOKUP(L2944&amp;"", 'CND List'!$A:$C, 3, 0)), 0)=0,
    IF(A2944="KBB", "-", ""),
    IFERROR(VLOOKUP(L2944, 'CND List'!$A:$C, 3, 0), VLOOKUP(L2944&amp;"", 'CND List'!$A:$C, 3, 0))
   ),
   IFERROR(VLOOKUP(L2944, List!D:J, 7, 0), VLOOKUP(L2944&amp;"", List!D:J, 7, 0))
  )
 )
)</f>
        <v>Standard Shipment</v>
      </c>
      <c r="C2944" s="66" t="str">
        <f t="shared" si="47"/>
        <v>Standard Shipment</v>
      </c>
      <c r="D2944" s="67" t="str">
        <f ca="1">IF(C2944="Local Scrap","Closed",IFERROR(IF(A2944="kgb","Closed",IF(MID(C2944,5,1)="Q","Closed",LOOKUP(TODAY()-W2944, {0,31,91,181,366}, {"0-30天","31-90天","91-180天","181-365天","365天以上"}))), LOOKUP(TODAY()-Z2944, {0,31,91,181,366}, {"0-30天","31-90天","91-180天","181-365天","365天以上"})))</f>
        <v>Closed</v>
      </c>
      <c r="E2944" s="67" t="str" cm="1">
        <f t="array" ref="E2944">IF(A2944&lt;&gt;"kbb", "", IF(IFERROR(VALUE(V2944), 0)=MAX(INDEX(($A$2:$A$4929="kbb")*($L$2:$L$4929=L2944)*IFERROR(VALUE($V$2:$V$4929), 0), 0)), "最新", "歷史重複"))</f>
        <v/>
      </c>
      <c r="F2944" t="s">
        <v>12648</v>
      </c>
      <c r="G2944" t="s">
        <v>29</v>
      </c>
      <c r="H2944" t="s">
        <v>30</v>
      </c>
      <c r="I2944" t="s">
        <v>12600</v>
      </c>
      <c r="J2944" t="s">
        <v>12649</v>
      </c>
      <c r="K2944" t="s">
        <v>12650</v>
      </c>
      <c r="L2944" t="s">
        <v>12948</v>
      </c>
      <c r="M2944" t="s">
        <v>981</v>
      </c>
      <c r="N2944" t="s">
        <v>556</v>
      </c>
      <c r="O2944" t="s">
        <v>37</v>
      </c>
      <c r="P2944" t="s">
        <v>12949</v>
      </c>
      <c r="Q2944" t="s">
        <v>38</v>
      </c>
      <c r="R2944" t="s">
        <v>1070</v>
      </c>
      <c r="S2944" t="s">
        <v>12668</v>
      </c>
      <c r="T2944" t="s">
        <v>12950</v>
      </c>
      <c r="U2944" t="s">
        <v>12670</v>
      </c>
      <c r="V2944" t="s">
        <v>12670</v>
      </c>
      <c r="W2944" t="s">
        <v>37</v>
      </c>
      <c r="X2944" t="s">
        <v>37</v>
      </c>
      <c r="Y2944" t="s">
        <v>37</v>
      </c>
      <c r="Z2944" t="s">
        <v>12951</v>
      </c>
      <c r="AA2944" t="s">
        <v>44</v>
      </c>
      <c r="AB2944" t="s">
        <v>44</v>
      </c>
      <c r="AC2944" t="s">
        <v>45</v>
      </c>
      <c r="AD2944" t="s">
        <v>190</v>
      </c>
      <c r="AE2944" t="s">
        <v>12672</v>
      </c>
      <c r="AF2944" t="s">
        <v>48</v>
      </c>
      <c r="AG2944">
        <v>620728</v>
      </c>
      <c r="AH2944">
        <v>1</v>
      </c>
      <c r="AI2944">
        <v>1</v>
      </c>
    </row>
    <row r="2945" spans="1:35">
      <c r="A2945" s="65" t="str">
        <f>IF(L2945="","",IF(COUNTIF(Wip!K:K,L2945)=0,IF(W2945="","KGB","KBB"),IF(AND(_xlfn.IFNA(VLOOKUP(L2945,Wip!K:M,3,0),"")="Y",Q2945="MTCAPPLYCONF"),"On Hold",IF(W2945="","KGB","KBB"))))</f>
        <v>KGB</v>
      </c>
      <c r="B2945" s="65" t="str">
        <f>IF(A2945="on hold", "on hold",
 IF(A2945="KGB", "Standard Shipment",
  IF(IFERROR(IFERROR(VLOOKUP(L2945, List!D:J, 7, 0), VLOOKUP(L2945&amp;"", List!D:J, 7, 0)), 0)=0,
   IF(IFERROR(IFERROR(VLOOKUP(L2945, 'CND List'!$A:$C, 3, 0), VLOOKUP(L2945&amp;"", 'CND List'!$A:$C, 3, 0)), 0)=0,
    IF(A2945="KBB", "-", ""),
    IFERROR(VLOOKUP(L2945, 'CND List'!$A:$C, 3, 0), VLOOKUP(L2945&amp;"", 'CND List'!$A:$C, 3, 0))
   ),
   IFERROR(VLOOKUP(L2945, List!D:J, 7, 0), VLOOKUP(L2945&amp;"", List!D:J, 7, 0))
  )
 )
)</f>
        <v>Standard Shipment</v>
      </c>
      <c r="C2945" s="66" t="str">
        <f t="shared" si="47"/>
        <v>Standard Shipment</v>
      </c>
      <c r="D2945" s="67" t="str">
        <f ca="1">IF(C2945="Local Scrap","Closed",IFERROR(IF(A2945="kgb","Closed",IF(MID(C2945,5,1)="Q","Closed",LOOKUP(TODAY()-W2945, {0,31,91,181,366}, {"0-30天","31-90天","91-180天","181-365天","365天以上"}))), LOOKUP(TODAY()-Z2945, {0,31,91,181,366}, {"0-30天","31-90天","91-180天","181-365天","365天以上"})))</f>
        <v>Closed</v>
      </c>
      <c r="E2945" s="67" t="str" cm="1">
        <f t="array" ref="E2945">IF(A2945&lt;&gt;"kbb", "", IF(IFERROR(VALUE(V2945), 0)=MAX(INDEX(($A$2:$A$4929="kbb")*($L$2:$L$4929=L2945)*IFERROR(VALUE($V$2:$V$4929), 0), 0)), "最新", "歷史重複"))</f>
        <v/>
      </c>
      <c r="F2945" t="s">
        <v>12648</v>
      </c>
      <c r="G2945" t="s">
        <v>29</v>
      </c>
      <c r="H2945" t="s">
        <v>30</v>
      </c>
      <c r="I2945" t="s">
        <v>12600</v>
      </c>
      <c r="J2945" t="s">
        <v>12649</v>
      </c>
      <c r="K2945" t="s">
        <v>12650</v>
      </c>
      <c r="L2945" t="s">
        <v>12952</v>
      </c>
      <c r="M2945" t="s">
        <v>981</v>
      </c>
      <c r="N2945" t="s">
        <v>556</v>
      </c>
      <c r="O2945" t="s">
        <v>37</v>
      </c>
      <c r="P2945" t="s">
        <v>12953</v>
      </c>
      <c r="Q2945" t="s">
        <v>38</v>
      </c>
      <c r="R2945" t="s">
        <v>743</v>
      </c>
      <c r="S2945" t="s">
        <v>12662</v>
      </c>
      <c r="T2945" t="s">
        <v>12954</v>
      </c>
      <c r="U2945" t="s">
        <v>12664</v>
      </c>
      <c r="V2945" t="s">
        <v>12664</v>
      </c>
      <c r="W2945" t="s">
        <v>37</v>
      </c>
      <c r="X2945" t="s">
        <v>37</v>
      </c>
      <c r="Y2945" t="s">
        <v>37</v>
      </c>
      <c r="Z2945" t="s">
        <v>12955</v>
      </c>
      <c r="AA2945" t="s">
        <v>44</v>
      </c>
      <c r="AB2945" t="s">
        <v>44</v>
      </c>
      <c r="AC2945" t="s">
        <v>45</v>
      </c>
      <c r="AD2945" t="s">
        <v>190</v>
      </c>
      <c r="AE2945" t="s">
        <v>12666</v>
      </c>
      <c r="AF2945" t="s">
        <v>48</v>
      </c>
      <c r="AG2945">
        <v>620814</v>
      </c>
      <c r="AH2945">
        <v>5</v>
      </c>
      <c r="AI2945">
        <v>5</v>
      </c>
    </row>
    <row r="2946" spans="1:35">
      <c r="A2946" s="65" t="str">
        <f>IF(L2946="","",IF(COUNTIF(Wip!K:K,L2946)=0,IF(W2946="","KGB","KBB"),IF(AND(_xlfn.IFNA(VLOOKUP(L2946,Wip!K:M,3,0),"")="Y",Q2946="MTCAPPLYCONF"),"On Hold",IF(W2946="","KGB","KBB"))))</f>
        <v>KGB</v>
      </c>
      <c r="B2946" s="65" t="str">
        <f>IF(A2946="on hold", "on hold",
 IF(A2946="KGB", "Standard Shipment",
  IF(IFERROR(IFERROR(VLOOKUP(L2946, List!D:J, 7, 0), VLOOKUP(L2946&amp;"", List!D:J, 7, 0)), 0)=0,
   IF(IFERROR(IFERROR(VLOOKUP(L2946, 'CND List'!$A:$C, 3, 0), VLOOKUP(L2946&amp;"", 'CND List'!$A:$C, 3, 0)), 0)=0,
    IF(A2946="KBB", "-", ""),
    IFERROR(VLOOKUP(L2946, 'CND List'!$A:$C, 3, 0), VLOOKUP(L2946&amp;"", 'CND List'!$A:$C, 3, 0))
   ),
   IFERROR(VLOOKUP(L2946, List!D:J, 7, 0), VLOOKUP(L2946&amp;"", List!D:J, 7, 0))
  )
 )
)</f>
        <v>Standard Shipment</v>
      </c>
      <c r="C2946" s="66" t="str">
        <f t="shared" si="47"/>
        <v>Standard Shipment</v>
      </c>
      <c r="D2946" s="67" t="str">
        <f ca="1">IF(C2946="Local Scrap","Closed",IFERROR(IF(A2946="kgb","Closed",IF(MID(C2946,5,1)="Q","Closed",LOOKUP(TODAY()-W2946, {0,31,91,181,366}, {"0-30天","31-90天","91-180天","181-365天","365天以上"}))), LOOKUP(TODAY()-Z2946, {0,31,91,181,366}, {"0-30天","31-90天","91-180天","181-365天","365天以上"})))</f>
        <v>Closed</v>
      </c>
      <c r="E2946" s="67" t="str" cm="1">
        <f t="array" ref="E2946">IF(A2946&lt;&gt;"kbb", "", IF(IFERROR(VALUE(V2946), 0)=MAX(INDEX(($A$2:$A$4929="kbb")*($L$2:$L$4929=L2946)*IFERROR(VALUE($V$2:$V$4929), 0), 0)), "最新", "歷史重複"))</f>
        <v/>
      </c>
      <c r="F2946" t="s">
        <v>12648</v>
      </c>
      <c r="G2946" t="s">
        <v>29</v>
      </c>
      <c r="H2946" t="s">
        <v>30</v>
      </c>
      <c r="I2946" t="s">
        <v>12600</v>
      </c>
      <c r="J2946" t="s">
        <v>12649</v>
      </c>
      <c r="K2946" t="s">
        <v>12650</v>
      </c>
      <c r="L2946" t="s">
        <v>12956</v>
      </c>
      <c r="M2946" t="s">
        <v>205</v>
      </c>
      <c r="N2946" t="s">
        <v>206</v>
      </c>
      <c r="O2946" t="s">
        <v>37</v>
      </c>
      <c r="P2946" t="s">
        <v>12957</v>
      </c>
      <c r="Q2946" t="s">
        <v>38</v>
      </c>
      <c r="R2946" t="s">
        <v>1070</v>
      </c>
      <c r="S2946" t="s">
        <v>12709</v>
      </c>
      <c r="T2946" t="s">
        <v>12958</v>
      </c>
      <c r="U2946" t="s">
        <v>12676</v>
      </c>
      <c r="V2946" t="s">
        <v>12676</v>
      </c>
      <c r="W2946" t="s">
        <v>37</v>
      </c>
      <c r="X2946" t="s">
        <v>37</v>
      </c>
      <c r="Y2946" t="s">
        <v>37</v>
      </c>
      <c r="Z2946" t="s">
        <v>12959</v>
      </c>
      <c r="AA2946" t="s">
        <v>44</v>
      </c>
      <c r="AB2946" t="s">
        <v>44</v>
      </c>
      <c r="AC2946" t="s">
        <v>45</v>
      </c>
      <c r="AD2946" t="s">
        <v>190</v>
      </c>
      <c r="AE2946" t="s">
        <v>12666</v>
      </c>
      <c r="AF2946" t="s">
        <v>48</v>
      </c>
      <c r="AG2946">
        <v>620814</v>
      </c>
      <c r="AH2946">
        <v>5</v>
      </c>
      <c r="AI2946">
        <v>5</v>
      </c>
    </row>
    <row r="2947" spans="1:35">
      <c r="A2947" s="65" t="str">
        <f>IF(L2947="","",IF(COUNTIF(Wip!K:K,L2947)=0,IF(W2947="","KGB","KBB"),IF(AND(_xlfn.IFNA(VLOOKUP(L2947,Wip!K:M,3,0),"")="Y",Q2947="MTCAPPLYCONF"),"On Hold",IF(W2947="","KGB","KBB"))))</f>
        <v>KGB</v>
      </c>
      <c r="B2947" s="65" t="str">
        <f>IF(A2947="on hold", "on hold",
 IF(A2947="KGB", "Standard Shipment",
  IF(IFERROR(IFERROR(VLOOKUP(L2947, List!D:J, 7, 0), VLOOKUP(L2947&amp;"", List!D:J, 7, 0)), 0)=0,
   IF(IFERROR(IFERROR(VLOOKUP(L2947, 'CND List'!$A:$C, 3, 0), VLOOKUP(L2947&amp;"", 'CND List'!$A:$C, 3, 0)), 0)=0,
    IF(A2947="KBB", "-", ""),
    IFERROR(VLOOKUP(L2947, 'CND List'!$A:$C, 3, 0), VLOOKUP(L2947&amp;"", 'CND List'!$A:$C, 3, 0))
   ),
   IFERROR(VLOOKUP(L2947, List!D:J, 7, 0), VLOOKUP(L2947&amp;"", List!D:J, 7, 0))
  )
 )
)</f>
        <v>Standard Shipment</v>
      </c>
      <c r="C2947" s="66" t="str">
        <f t="shared" si="47"/>
        <v>Standard Shipment</v>
      </c>
      <c r="D2947" s="67" t="str">
        <f ca="1">IF(C2947="Local Scrap","Closed",IFERROR(IF(A2947="kgb","Closed",IF(MID(C2947,5,1)="Q","Closed",LOOKUP(TODAY()-W2947, {0,31,91,181,366}, {"0-30天","31-90天","91-180天","181-365天","365天以上"}))), LOOKUP(TODAY()-Z2947, {0,31,91,181,366}, {"0-30天","31-90天","91-180天","181-365天","365天以上"})))</f>
        <v>Closed</v>
      </c>
      <c r="E2947" s="67" t="str" cm="1">
        <f t="array" ref="E2947">IF(A2947&lt;&gt;"kbb", "", IF(IFERROR(VALUE(V2947), 0)=MAX(INDEX(($A$2:$A$4929="kbb")*($L$2:$L$4929=L2947)*IFERROR(VALUE($V$2:$V$4929), 0), 0)), "最新", "歷史重複"))</f>
        <v/>
      </c>
      <c r="F2947" t="s">
        <v>12648</v>
      </c>
      <c r="G2947" t="s">
        <v>29</v>
      </c>
      <c r="H2947" t="s">
        <v>30</v>
      </c>
      <c r="I2947" t="s">
        <v>12600</v>
      </c>
      <c r="J2947" t="s">
        <v>12649</v>
      </c>
      <c r="K2947" t="s">
        <v>12650</v>
      </c>
      <c r="L2947" t="s">
        <v>12136</v>
      </c>
      <c r="M2947" t="s">
        <v>4046</v>
      </c>
      <c r="N2947" t="s">
        <v>556</v>
      </c>
      <c r="O2947" t="s">
        <v>37</v>
      </c>
      <c r="P2947" t="s">
        <v>12960</v>
      </c>
      <c r="Q2947" t="s">
        <v>38</v>
      </c>
      <c r="R2947" t="s">
        <v>1070</v>
      </c>
      <c r="S2947" t="s">
        <v>12784</v>
      </c>
      <c r="T2947" t="s">
        <v>12961</v>
      </c>
      <c r="U2947" t="s">
        <v>12670</v>
      </c>
      <c r="V2947" t="s">
        <v>12670</v>
      </c>
      <c r="W2947" t="s">
        <v>37</v>
      </c>
      <c r="X2947" t="s">
        <v>37</v>
      </c>
      <c r="Y2947" t="s">
        <v>37</v>
      </c>
      <c r="Z2947" t="s">
        <v>12962</v>
      </c>
      <c r="AA2947" t="s">
        <v>44</v>
      </c>
      <c r="AB2947" t="s">
        <v>44</v>
      </c>
      <c r="AC2947" t="s">
        <v>45</v>
      </c>
      <c r="AD2947" t="s">
        <v>190</v>
      </c>
      <c r="AE2947" t="s">
        <v>12672</v>
      </c>
      <c r="AF2947" t="s">
        <v>48</v>
      </c>
      <c r="AG2947">
        <v>620728</v>
      </c>
      <c r="AH2947">
        <v>1</v>
      </c>
      <c r="AI2947">
        <v>1</v>
      </c>
    </row>
    <row r="2948" spans="1:35">
      <c r="A2948" s="65" t="str">
        <f>IF(L2948="","",IF(COUNTIF(Wip!K:K,L2948)=0,IF(W2948="","KGB","KBB"),IF(AND(_xlfn.IFNA(VLOOKUP(L2948,Wip!K:M,3,0),"")="Y",Q2948="MTCAPPLYCONF"),"On Hold",IF(W2948="","KGB","KBB"))))</f>
        <v>KBB</v>
      </c>
      <c r="B2948" s="65">
        <f>IF(A2948="on hold", "on hold",
 IF(A2948="KGB", "Standard Shipment",
  IF(IFERROR(IFERROR(VLOOKUP(L2948, List!D:J, 7, 0), VLOOKUP(L2948&amp;"", List!D:J, 7, 0)), 0)=0,
   IF(IFERROR(IFERROR(VLOOKUP(L2948, 'CND List'!$A:$C, 3, 0), VLOOKUP(L2948&amp;"", 'CND List'!$A:$C, 3, 0)), 0)=0,
    IF(A2948="KBB", "-", ""),
    IFERROR(VLOOKUP(L2948, 'CND List'!$A:$C, 3, 0), VLOOKUP(L2948&amp;"", 'CND List'!$A:$C, 3, 0))
   ),
   IFERROR(VLOOKUP(L2948, List!D:J, 7, 0), VLOOKUP(L2948&amp;"", List!D:J, 7, 0))
  )
 )
)</f>
        <v>45852</v>
      </c>
      <c r="C2948" s="66" t="str">
        <f t="shared" si="47"/>
        <v>2025Q3</v>
      </c>
      <c r="D2948" s="67" t="str">
        <f ca="1">IF(C2948="Local Scrap","Closed",IFERROR(IF(A2948="kgb","Closed",IF(MID(C2948,5,1)="Q","Closed",LOOKUP(TODAY()-W2948, {0,31,91,181,366}, {"0-30天","31-90天","91-180天","181-365天","365天以上"}))), LOOKUP(TODAY()-Z2948, {0,31,91,181,366}, {"0-30天","31-90天","91-180天","181-365天","365天以上"})))</f>
        <v>Closed</v>
      </c>
      <c r="E2948" s="67" t="str" cm="1">
        <f t="array" ref="E2948">IF(A2948&lt;&gt;"kbb", "", IF(IFERROR(VALUE(V2948), 0)=MAX(INDEX(($A$2:$A$4929="kbb")*($L$2:$L$4929=L2948)*IFERROR(VALUE($V$2:$V$4929), 0), 0)), "最新", "歷史重複"))</f>
        <v>最新</v>
      </c>
      <c r="F2948" t="s">
        <v>12648</v>
      </c>
      <c r="G2948" t="s">
        <v>29</v>
      </c>
      <c r="H2948" t="s">
        <v>30</v>
      </c>
      <c r="I2948" t="s">
        <v>12600</v>
      </c>
      <c r="J2948" t="s">
        <v>12649</v>
      </c>
      <c r="K2948" t="s">
        <v>12650</v>
      </c>
      <c r="L2948" t="s">
        <v>12963</v>
      </c>
      <c r="M2948" t="s">
        <v>555</v>
      </c>
      <c r="N2948" t="s">
        <v>556</v>
      </c>
      <c r="O2948" t="s">
        <v>37</v>
      </c>
      <c r="P2948" t="s">
        <v>12963</v>
      </c>
      <c r="Q2948" t="s">
        <v>38</v>
      </c>
      <c r="R2948" t="s">
        <v>743</v>
      </c>
      <c r="S2948" t="s">
        <v>12784</v>
      </c>
      <c r="T2948" t="s">
        <v>37</v>
      </c>
      <c r="U2948" t="s">
        <v>37</v>
      </c>
      <c r="V2948" t="s">
        <v>12964</v>
      </c>
      <c r="W2948" t="s">
        <v>113</v>
      </c>
      <c r="X2948" t="s">
        <v>114</v>
      </c>
      <c r="Y2948" t="s">
        <v>12965</v>
      </c>
      <c r="Z2948" t="s">
        <v>12966</v>
      </c>
      <c r="AA2948" t="s">
        <v>44</v>
      </c>
      <c r="AB2948" t="s">
        <v>44</v>
      </c>
      <c r="AC2948" t="s">
        <v>117</v>
      </c>
      <c r="AD2948" t="s">
        <v>190</v>
      </c>
      <c r="AE2948" t="s">
        <v>37</v>
      </c>
      <c r="AF2948" t="s">
        <v>37</v>
      </c>
      <c r="AG2948" t="s">
        <v>37</v>
      </c>
      <c r="AH2948" t="s">
        <v>37</v>
      </c>
      <c r="AI2948" t="s">
        <v>37</v>
      </c>
    </row>
    <row r="2949" spans="1:35">
      <c r="A2949" s="65" t="str">
        <f>IF(L2949="","",IF(COUNTIF(Wip!K:K,L2949)=0,IF(W2949="","KGB","KBB"),IF(AND(_xlfn.IFNA(VLOOKUP(L2949,Wip!K:M,3,0),"")="Y",Q2949="MTCAPPLYCONF"),"On Hold",IF(W2949="","KGB","KBB"))))</f>
        <v>KBB</v>
      </c>
      <c r="B2949" s="65">
        <f>IF(A2949="on hold", "on hold",
 IF(A2949="KGB", "Standard Shipment",
  IF(IFERROR(IFERROR(VLOOKUP(L2949, List!D:J, 7, 0), VLOOKUP(L2949&amp;"", List!D:J, 7, 0)), 0)=0,
   IF(IFERROR(IFERROR(VLOOKUP(L2949, 'CND List'!$A:$C, 3, 0), VLOOKUP(L2949&amp;"", 'CND List'!$A:$C, 3, 0)), 0)=0,
    IF(A2949="KBB", "-", ""),
    IFERROR(VLOOKUP(L2949, 'CND List'!$A:$C, 3, 0), VLOOKUP(L2949&amp;"", 'CND List'!$A:$C, 3, 0))
   ),
   IFERROR(VLOOKUP(L2949, List!D:J, 7, 0), VLOOKUP(L2949&amp;"", List!D:J, 7, 0))
  )
 )
)</f>
        <v>45852</v>
      </c>
      <c r="C2949" s="66" t="str">
        <f t="shared" si="47"/>
        <v>2025Q3</v>
      </c>
      <c r="D2949" s="67" t="str">
        <f ca="1">IF(C2949="Local Scrap","Closed",IFERROR(IF(A2949="kgb","Closed",IF(MID(C2949,5,1)="Q","Closed",LOOKUP(TODAY()-W2949, {0,31,91,181,366}, {"0-30天","31-90天","91-180天","181-365天","365天以上"}))), LOOKUP(TODAY()-Z2949, {0,31,91,181,366}, {"0-30天","31-90天","91-180天","181-365天","365天以上"})))</f>
        <v>Closed</v>
      </c>
      <c r="E2949" s="67" t="str" cm="1">
        <f t="array" ref="E2949">IF(A2949&lt;&gt;"kbb", "", IF(IFERROR(VALUE(V2949), 0)=MAX(INDEX(($A$2:$A$4929="kbb")*($L$2:$L$4929=L2949)*IFERROR(VALUE($V$2:$V$4929), 0), 0)), "最新", "歷史重複"))</f>
        <v>最新</v>
      </c>
      <c r="F2949" t="s">
        <v>12648</v>
      </c>
      <c r="G2949" t="s">
        <v>29</v>
      </c>
      <c r="H2949" t="s">
        <v>30</v>
      </c>
      <c r="I2949" t="s">
        <v>12600</v>
      </c>
      <c r="J2949" t="s">
        <v>12649</v>
      </c>
      <c r="K2949" t="s">
        <v>12650</v>
      </c>
      <c r="L2949" t="s">
        <v>12967</v>
      </c>
      <c r="M2949" t="s">
        <v>4046</v>
      </c>
      <c r="N2949" t="s">
        <v>556</v>
      </c>
      <c r="O2949" t="s">
        <v>37</v>
      </c>
      <c r="P2949" t="s">
        <v>12967</v>
      </c>
      <c r="Q2949" t="s">
        <v>38</v>
      </c>
      <c r="R2949" t="s">
        <v>743</v>
      </c>
      <c r="S2949" t="s">
        <v>12784</v>
      </c>
      <c r="T2949" t="s">
        <v>37</v>
      </c>
      <c r="U2949" t="s">
        <v>37</v>
      </c>
      <c r="V2949" t="s">
        <v>12968</v>
      </c>
      <c r="W2949" t="s">
        <v>692</v>
      </c>
      <c r="X2949" t="s">
        <v>114</v>
      </c>
      <c r="Y2949" t="s">
        <v>6574</v>
      </c>
      <c r="Z2949" t="s">
        <v>12969</v>
      </c>
      <c r="AA2949" t="s">
        <v>44</v>
      </c>
      <c r="AB2949" t="s">
        <v>44</v>
      </c>
      <c r="AC2949" t="s">
        <v>117</v>
      </c>
      <c r="AD2949" t="s">
        <v>190</v>
      </c>
      <c r="AE2949" t="s">
        <v>37</v>
      </c>
      <c r="AF2949" t="s">
        <v>37</v>
      </c>
      <c r="AG2949" t="s">
        <v>37</v>
      </c>
      <c r="AH2949" t="s">
        <v>37</v>
      </c>
      <c r="AI2949" t="s">
        <v>37</v>
      </c>
    </row>
    <row r="2950" spans="1:35">
      <c r="A2950" s="65" t="str">
        <f>IF(L2950="","",IF(COUNTIF(Wip!K:K,L2950)=0,IF(W2950="","KGB","KBB"),IF(AND(_xlfn.IFNA(VLOOKUP(L2950,Wip!K:M,3,0),"")="Y",Q2950="MTCAPPLYCONF"),"On Hold",IF(W2950="","KGB","KBB"))))</f>
        <v>KGB</v>
      </c>
      <c r="B2950" s="65" t="str">
        <f>IF(A2950="on hold", "on hold",
 IF(A2950="KGB", "Standard Shipment",
  IF(IFERROR(IFERROR(VLOOKUP(L2950, List!D:J, 7, 0), VLOOKUP(L2950&amp;"", List!D:J, 7, 0)), 0)=0,
   IF(IFERROR(IFERROR(VLOOKUP(L2950, 'CND List'!$A:$C, 3, 0), VLOOKUP(L2950&amp;"", 'CND List'!$A:$C, 3, 0)), 0)=0,
    IF(A2950="KBB", "-", ""),
    IFERROR(VLOOKUP(L2950, 'CND List'!$A:$C, 3, 0), VLOOKUP(L2950&amp;"", 'CND List'!$A:$C, 3, 0))
   ),
   IFERROR(VLOOKUP(L2950, List!D:J, 7, 0), VLOOKUP(L2950&amp;"", List!D:J, 7, 0))
  )
 )
)</f>
        <v>Standard Shipment</v>
      </c>
      <c r="C2950" s="66" t="str">
        <f t="shared" si="47"/>
        <v>Standard Shipment</v>
      </c>
      <c r="D2950" s="67" t="str">
        <f ca="1">IF(C2950="Local Scrap","Closed",IFERROR(IF(A2950="kgb","Closed",IF(MID(C2950,5,1)="Q","Closed",LOOKUP(TODAY()-W2950, {0,31,91,181,366}, {"0-30天","31-90天","91-180天","181-365天","365天以上"}))), LOOKUP(TODAY()-Z2950, {0,31,91,181,366}, {"0-30天","31-90天","91-180天","181-365天","365天以上"})))</f>
        <v>Closed</v>
      </c>
      <c r="E2950" s="67" t="str" cm="1">
        <f t="array" ref="E2950">IF(A2950&lt;&gt;"kbb", "", IF(IFERROR(VALUE(V2950), 0)=MAX(INDEX(($A$2:$A$4929="kbb")*($L$2:$L$4929=L2950)*IFERROR(VALUE($V$2:$V$4929), 0), 0)), "最新", "歷史重複"))</f>
        <v/>
      </c>
      <c r="F2950" t="s">
        <v>12648</v>
      </c>
      <c r="G2950" t="s">
        <v>29</v>
      </c>
      <c r="H2950" t="s">
        <v>30</v>
      </c>
      <c r="I2950" t="s">
        <v>12600</v>
      </c>
      <c r="J2950" t="s">
        <v>12649</v>
      </c>
      <c r="K2950" t="s">
        <v>12650</v>
      </c>
      <c r="L2950" t="s">
        <v>12970</v>
      </c>
      <c r="M2950" t="s">
        <v>981</v>
      </c>
      <c r="N2950" t="s">
        <v>556</v>
      </c>
      <c r="O2950" t="s">
        <v>37</v>
      </c>
      <c r="P2950" t="s">
        <v>12971</v>
      </c>
      <c r="Q2950" t="s">
        <v>38</v>
      </c>
      <c r="R2950" t="s">
        <v>743</v>
      </c>
      <c r="S2950" t="s">
        <v>12662</v>
      </c>
      <c r="T2950" t="s">
        <v>12972</v>
      </c>
      <c r="U2950" t="s">
        <v>12664</v>
      </c>
      <c r="V2950" t="s">
        <v>12664</v>
      </c>
      <c r="W2950" t="s">
        <v>37</v>
      </c>
      <c r="X2950" t="s">
        <v>37</v>
      </c>
      <c r="Y2950" t="s">
        <v>37</v>
      </c>
      <c r="Z2950" t="s">
        <v>12973</v>
      </c>
      <c r="AA2950" t="s">
        <v>44</v>
      </c>
      <c r="AB2950" t="s">
        <v>44</v>
      </c>
      <c r="AC2950" t="s">
        <v>45</v>
      </c>
      <c r="AD2950" t="s">
        <v>190</v>
      </c>
      <c r="AE2950" t="s">
        <v>12666</v>
      </c>
      <c r="AF2950" t="s">
        <v>48</v>
      </c>
      <c r="AG2950">
        <v>620814</v>
      </c>
      <c r="AH2950">
        <v>5</v>
      </c>
      <c r="AI2950">
        <v>5</v>
      </c>
    </row>
    <row r="2951" spans="1:35">
      <c r="A2951" s="65" t="str">
        <f>IF(L2951="","",IF(COUNTIF(Wip!K:K,L2951)=0,IF(W2951="","KGB","KBB"),IF(AND(_xlfn.IFNA(VLOOKUP(L2951,Wip!K:M,3,0),"")="Y",Q2951="MTCAPPLYCONF"),"On Hold",IF(W2951="","KGB","KBB"))))</f>
        <v>KBB</v>
      </c>
      <c r="B2951" s="65">
        <f>IF(A2951="on hold", "on hold",
 IF(A2951="KGB", "Standard Shipment",
  IF(IFERROR(IFERROR(VLOOKUP(L2951, List!D:J, 7, 0), VLOOKUP(L2951&amp;"", List!D:J, 7, 0)), 0)=0,
   IF(IFERROR(IFERROR(VLOOKUP(L2951, 'CND List'!$A:$C, 3, 0), VLOOKUP(L2951&amp;"", 'CND List'!$A:$C, 3, 0)), 0)=0,
    IF(A2951="KBB", "-", ""),
    IFERROR(VLOOKUP(L2951, 'CND List'!$A:$C, 3, 0), VLOOKUP(L2951&amp;"", 'CND List'!$A:$C, 3, 0))
   ),
   IFERROR(VLOOKUP(L2951, List!D:J, 7, 0), VLOOKUP(L2951&amp;"", List!D:J, 7, 0))
  )
 )
)</f>
        <v>45852</v>
      </c>
      <c r="C2951" s="66" t="str">
        <f t="shared" si="47"/>
        <v>2025Q3</v>
      </c>
      <c r="D2951" s="67" t="str">
        <f ca="1">IF(C2951="Local Scrap","Closed",IFERROR(IF(A2951="kgb","Closed",IF(MID(C2951,5,1)="Q","Closed",LOOKUP(TODAY()-W2951, {0,31,91,181,366}, {"0-30天","31-90天","91-180天","181-365天","365天以上"}))), LOOKUP(TODAY()-Z2951, {0,31,91,181,366}, {"0-30天","31-90天","91-180天","181-365天","365天以上"})))</f>
        <v>Closed</v>
      </c>
      <c r="E2951" s="67" t="str" cm="1">
        <f t="array" ref="E2951">IF(A2951&lt;&gt;"kbb", "", IF(IFERROR(VALUE(V2951), 0)=MAX(INDEX(($A$2:$A$4929="kbb")*($L$2:$L$4929=L2951)*IFERROR(VALUE($V$2:$V$4929), 0), 0)), "最新", "歷史重複"))</f>
        <v>最新</v>
      </c>
      <c r="F2951" t="s">
        <v>12648</v>
      </c>
      <c r="G2951" t="s">
        <v>29</v>
      </c>
      <c r="H2951" t="s">
        <v>30</v>
      </c>
      <c r="I2951" t="s">
        <v>12600</v>
      </c>
      <c r="J2951" t="s">
        <v>12649</v>
      </c>
      <c r="K2951" t="s">
        <v>12650</v>
      </c>
      <c r="L2951" t="s">
        <v>12974</v>
      </c>
      <c r="M2951" t="s">
        <v>981</v>
      </c>
      <c r="N2951" t="s">
        <v>556</v>
      </c>
      <c r="O2951" t="s">
        <v>37</v>
      </c>
      <c r="P2951" t="s">
        <v>12974</v>
      </c>
      <c r="Q2951" t="s">
        <v>38</v>
      </c>
      <c r="R2951" t="s">
        <v>743</v>
      </c>
      <c r="S2951" t="s">
        <v>12668</v>
      </c>
      <c r="T2951" t="s">
        <v>37</v>
      </c>
      <c r="U2951" t="s">
        <v>37</v>
      </c>
      <c r="V2951" t="s">
        <v>12975</v>
      </c>
      <c r="W2951" t="s">
        <v>1157</v>
      </c>
      <c r="X2951" t="s">
        <v>114</v>
      </c>
      <c r="Y2951" t="s">
        <v>1158</v>
      </c>
      <c r="Z2951" t="s">
        <v>12976</v>
      </c>
      <c r="AA2951" t="s">
        <v>44</v>
      </c>
      <c r="AB2951" t="s">
        <v>44</v>
      </c>
      <c r="AC2951" t="s">
        <v>117</v>
      </c>
      <c r="AD2951" t="s">
        <v>190</v>
      </c>
      <c r="AE2951" t="s">
        <v>37</v>
      </c>
      <c r="AF2951" t="s">
        <v>37</v>
      </c>
      <c r="AG2951" t="s">
        <v>37</v>
      </c>
      <c r="AH2951" t="s">
        <v>37</v>
      </c>
      <c r="AI2951" t="s">
        <v>37</v>
      </c>
    </row>
    <row r="2952" spans="1:35">
      <c r="A2952" s="65" t="str">
        <f>IF(L2952="","",IF(COUNTIF(Wip!K:K,L2952)=0,IF(W2952="","KGB","KBB"),IF(AND(_xlfn.IFNA(VLOOKUP(L2952,Wip!K:M,3,0),"")="Y",Q2952="MTCAPPLYCONF"),"On Hold",IF(W2952="","KGB","KBB"))))</f>
        <v>KGB</v>
      </c>
      <c r="B2952" s="65" t="str">
        <f>IF(A2952="on hold", "on hold",
 IF(A2952="KGB", "Standard Shipment",
  IF(IFERROR(IFERROR(VLOOKUP(L2952, List!D:J, 7, 0), VLOOKUP(L2952&amp;"", List!D:J, 7, 0)), 0)=0,
   IF(IFERROR(IFERROR(VLOOKUP(L2952, 'CND List'!$A:$C, 3, 0), VLOOKUP(L2952&amp;"", 'CND List'!$A:$C, 3, 0)), 0)=0,
    IF(A2952="KBB", "-", ""),
    IFERROR(VLOOKUP(L2952, 'CND List'!$A:$C, 3, 0), VLOOKUP(L2952&amp;"", 'CND List'!$A:$C, 3, 0))
   ),
   IFERROR(VLOOKUP(L2952, List!D:J, 7, 0), VLOOKUP(L2952&amp;"", List!D:J, 7, 0))
  )
 )
)</f>
        <v>Standard Shipment</v>
      </c>
      <c r="C2952" s="66" t="str">
        <f t="shared" si="47"/>
        <v>Standard Shipment</v>
      </c>
      <c r="D2952" s="67" t="str">
        <f ca="1">IF(C2952="Local Scrap","Closed",IFERROR(IF(A2952="kgb","Closed",IF(MID(C2952,5,1)="Q","Closed",LOOKUP(TODAY()-W2952, {0,31,91,181,366}, {"0-30天","31-90天","91-180天","181-365天","365天以上"}))), LOOKUP(TODAY()-Z2952, {0,31,91,181,366}, {"0-30天","31-90天","91-180天","181-365天","365天以上"})))</f>
        <v>Closed</v>
      </c>
      <c r="E2952" s="67" t="str" cm="1">
        <f t="array" ref="E2952">IF(A2952&lt;&gt;"kbb", "", IF(IFERROR(VALUE(V2952), 0)=MAX(INDEX(($A$2:$A$4929="kbb")*($L$2:$L$4929=L2952)*IFERROR(VALUE($V$2:$V$4929), 0), 0)), "最新", "歷史重複"))</f>
        <v/>
      </c>
      <c r="F2952" t="s">
        <v>12648</v>
      </c>
      <c r="G2952" t="s">
        <v>29</v>
      </c>
      <c r="H2952" t="s">
        <v>30</v>
      </c>
      <c r="I2952" t="s">
        <v>12600</v>
      </c>
      <c r="J2952" t="s">
        <v>12649</v>
      </c>
      <c r="K2952" t="s">
        <v>12650</v>
      </c>
      <c r="L2952" t="s">
        <v>12977</v>
      </c>
      <c r="M2952" t="s">
        <v>981</v>
      </c>
      <c r="N2952" t="s">
        <v>556</v>
      </c>
      <c r="O2952" t="s">
        <v>37</v>
      </c>
      <c r="P2952" t="s">
        <v>12978</v>
      </c>
      <c r="Q2952" t="s">
        <v>38</v>
      </c>
      <c r="R2952" t="s">
        <v>1070</v>
      </c>
      <c r="S2952" t="s">
        <v>12668</v>
      </c>
      <c r="T2952" t="s">
        <v>12979</v>
      </c>
      <c r="U2952" t="s">
        <v>12664</v>
      </c>
      <c r="V2952" t="s">
        <v>12664</v>
      </c>
      <c r="W2952" t="s">
        <v>37</v>
      </c>
      <c r="X2952" t="s">
        <v>37</v>
      </c>
      <c r="Y2952" t="s">
        <v>37</v>
      </c>
      <c r="Z2952" t="s">
        <v>12980</v>
      </c>
      <c r="AA2952" t="s">
        <v>44</v>
      </c>
      <c r="AB2952" t="s">
        <v>44</v>
      </c>
      <c r="AC2952" t="s">
        <v>45</v>
      </c>
      <c r="AD2952" t="s">
        <v>190</v>
      </c>
      <c r="AE2952" t="s">
        <v>12666</v>
      </c>
      <c r="AF2952" t="s">
        <v>48</v>
      </c>
      <c r="AG2952">
        <v>620814</v>
      </c>
      <c r="AH2952">
        <v>5</v>
      </c>
      <c r="AI2952">
        <v>5</v>
      </c>
    </row>
    <row r="2953" spans="1:35">
      <c r="A2953" s="65" t="str">
        <f>IF(L2953="","",IF(COUNTIF(Wip!K:K,L2953)=0,IF(W2953="","KGB","KBB"),IF(AND(_xlfn.IFNA(VLOOKUP(L2953,Wip!K:M,3,0),"")="Y",Q2953="MTCAPPLYCONF"),"On Hold",IF(W2953="","KGB","KBB"))))</f>
        <v>KGB</v>
      </c>
      <c r="B2953" s="65" t="str">
        <f>IF(A2953="on hold", "on hold",
 IF(A2953="KGB", "Standard Shipment",
  IF(IFERROR(IFERROR(VLOOKUP(L2953, List!D:J, 7, 0), VLOOKUP(L2953&amp;"", List!D:J, 7, 0)), 0)=0,
   IF(IFERROR(IFERROR(VLOOKUP(L2953, 'CND List'!$A:$C, 3, 0), VLOOKUP(L2953&amp;"", 'CND List'!$A:$C, 3, 0)), 0)=0,
    IF(A2953="KBB", "-", ""),
    IFERROR(VLOOKUP(L2953, 'CND List'!$A:$C, 3, 0), VLOOKUP(L2953&amp;"", 'CND List'!$A:$C, 3, 0))
   ),
   IFERROR(VLOOKUP(L2953, List!D:J, 7, 0), VLOOKUP(L2953&amp;"", List!D:J, 7, 0))
  )
 )
)</f>
        <v>Standard Shipment</v>
      </c>
      <c r="C2953" s="66" t="str">
        <f t="shared" si="47"/>
        <v>Standard Shipment</v>
      </c>
      <c r="D2953" s="67" t="str">
        <f ca="1">IF(C2953="Local Scrap","Closed",IFERROR(IF(A2953="kgb","Closed",IF(MID(C2953,5,1)="Q","Closed",LOOKUP(TODAY()-W2953, {0,31,91,181,366}, {"0-30天","31-90天","91-180天","181-365天","365天以上"}))), LOOKUP(TODAY()-Z2953, {0,31,91,181,366}, {"0-30天","31-90天","91-180天","181-365天","365天以上"})))</f>
        <v>Closed</v>
      </c>
      <c r="E2953" s="67" t="str" cm="1">
        <f t="array" ref="E2953">IF(A2953&lt;&gt;"kbb", "", IF(IFERROR(VALUE(V2953), 0)=MAX(INDEX(($A$2:$A$4929="kbb")*($L$2:$L$4929=L2953)*IFERROR(VALUE($V$2:$V$4929), 0), 0)), "最新", "歷史重複"))</f>
        <v/>
      </c>
      <c r="F2953" t="s">
        <v>12648</v>
      </c>
      <c r="G2953" t="s">
        <v>29</v>
      </c>
      <c r="H2953" t="s">
        <v>30</v>
      </c>
      <c r="I2953" t="s">
        <v>12600</v>
      </c>
      <c r="J2953" t="s">
        <v>12649</v>
      </c>
      <c r="K2953" t="s">
        <v>12650</v>
      </c>
      <c r="L2953" t="s">
        <v>12981</v>
      </c>
      <c r="M2953" t="s">
        <v>981</v>
      </c>
      <c r="N2953" t="s">
        <v>556</v>
      </c>
      <c r="O2953" t="s">
        <v>37</v>
      </c>
      <c r="P2953" t="s">
        <v>12982</v>
      </c>
      <c r="Q2953" t="s">
        <v>38</v>
      </c>
      <c r="R2953" t="s">
        <v>743</v>
      </c>
      <c r="S2953" t="s">
        <v>12662</v>
      </c>
      <c r="T2953" t="s">
        <v>12983</v>
      </c>
      <c r="U2953" t="s">
        <v>12670</v>
      </c>
      <c r="V2953" t="s">
        <v>12745</v>
      </c>
      <c r="W2953" t="s">
        <v>37</v>
      </c>
      <c r="X2953" t="s">
        <v>37</v>
      </c>
      <c r="Y2953" t="s">
        <v>37</v>
      </c>
      <c r="Z2953" t="s">
        <v>12984</v>
      </c>
      <c r="AA2953" t="s">
        <v>44</v>
      </c>
      <c r="AB2953" t="s">
        <v>44</v>
      </c>
      <c r="AC2953" t="s">
        <v>45</v>
      </c>
      <c r="AD2953" t="s">
        <v>190</v>
      </c>
      <c r="AE2953" t="s">
        <v>12672</v>
      </c>
      <c r="AF2953" t="s">
        <v>48</v>
      </c>
      <c r="AG2953">
        <v>620728</v>
      </c>
      <c r="AH2953">
        <v>1</v>
      </c>
      <c r="AI2953">
        <v>1</v>
      </c>
    </row>
    <row r="2954" spans="1:35">
      <c r="A2954" s="65" t="str">
        <f>IF(L2954="","",IF(COUNTIF(Wip!K:K,L2954)=0,IF(W2954="","KGB","KBB"),IF(AND(_xlfn.IFNA(VLOOKUP(L2954,Wip!K:M,3,0),"")="Y",Q2954="MTCAPPLYCONF"),"On Hold",IF(W2954="","KGB","KBB"))))</f>
        <v>KGB</v>
      </c>
      <c r="B2954" s="65" t="str">
        <f>IF(A2954="on hold", "on hold",
 IF(A2954="KGB", "Standard Shipment",
  IF(IFERROR(IFERROR(VLOOKUP(L2954, List!D:J, 7, 0), VLOOKUP(L2954&amp;"", List!D:J, 7, 0)), 0)=0,
   IF(IFERROR(IFERROR(VLOOKUP(L2954, 'CND List'!$A:$C, 3, 0), VLOOKUP(L2954&amp;"", 'CND List'!$A:$C, 3, 0)), 0)=0,
    IF(A2954="KBB", "-", ""),
    IFERROR(VLOOKUP(L2954, 'CND List'!$A:$C, 3, 0), VLOOKUP(L2954&amp;"", 'CND List'!$A:$C, 3, 0))
   ),
   IFERROR(VLOOKUP(L2954, List!D:J, 7, 0), VLOOKUP(L2954&amp;"", List!D:J, 7, 0))
  )
 )
)</f>
        <v>Standard Shipment</v>
      </c>
      <c r="C2954" s="66" t="str">
        <f t="shared" si="47"/>
        <v>Standard Shipment</v>
      </c>
      <c r="D2954" s="67" t="str">
        <f ca="1">IF(C2954="Local Scrap","Closed",IFERROR(IF(A2954="kgb","Closed",IF(MID(C2954,5,1)="Q","Closed",LOOKUP(TODAY()-W2954, {0,31,91,181,366}, {"0-30天","31-90天","91-180天","181-365天","365天以上"}))), LOOKUP(TODAY()-Z2954, {0,31,91,181,366}, {"0-30天","31-90天","91-180天","181-365天","365天以上"})))</f>
        <v>Closed</v>
      </c>
      <c r="E2954" s="67" t="str" cm="1">
        <f t="array" ref="E2954">IF(A2954&lt;&gt;"kbb", "", IF(IFERROR(VALUE(V2954), 0)=MAX(INDEX(($A$2:$A$4929="kbb")*($L$2:$L$4929=L2954)*IFERROR(VALUE($V$2:$V$4929), 0), 0)), "最新", "歷史重複"))</f>
        <v/>
      </c>
      <c r="F2954" t="s">
        <v>12648</v>
      </c>
      <c r="G2954" t="s">
        <v>29</v>
      </c>
      <c r="H2954" t="s">
        <v>30</v>
      </c>
      <c r="I2954" t="s">
        <v>12600</v>
      </c>
      <c r="J2954" t="s">
        <v>12649</v>
      </c>
      <c r="K2954" t="s">
        <v>12650</v>
      </c>
      <c r="L2954" t="s">
        <v>12985</v>
      </c>
      <c r="M2954" t="s">
        <v>981</v>
      </c>
      <c r="N2954" t="s">
        <v>556</v>
      </c>
      <c r="O2954" t="s">
        <v>37</v>
      </c>
      <c r="P2954" t="s">
        <v>12986</v>
      </c>
      <c r="Q2954" t="s">
        <v>38</v>
      </c>
      <c r="R2954" t="s">
        <v>743</v>
      </c>
      <c r="S2954" t="s">
        <v>12662</v>
      </c>
      <c r="T2954" t="s">
        <v>12987</v>
      </c>
      <c r="U2954" t="s">
        <v>12745</v>
      </c>
      <c r="V2954" t="s">
        <v>12745</v>
      </c>
      <c r="W2954" t="s">
        <v>37</v>
      </c>
      <c r="X2954" t="s">
        <v>37</v>
      </c>
      <c r="Y2954" t="s">
        <v>37</v>
      </c>
      <c r="Z2954" t="s">
        <v>12988</v>
      </c>
      <c r="AA2954" t="s">
        <v>44</v>
      </c>
      <c r="AB2954" t="s">
        <v>44</v>
      </c>
      <c r="AC2954" t="s">
        <v>45</v>
      </c>
      <c r="AD2954" t="s">
        <v>190</v>
      </c>
      <c r="AE2954" t="s">
        <v>12672</v>
      </c>
      <c r="AF2954" t="s">
        <v>48</v>
      </c>
      <c r="AG2954">
        <v>620728</v>
      </c>
      <c r="AH2954">
        <v>1</v>
      </c>
      <c r="AI2954">
        <v>1</v>
      </c>
    </row>
    <row r="2955" spans="1:35">
      <c r="A2955" s="65" t="str">
        <f>IF(L2955="","",IF(COUNTIF(Wip!K:K,L2955)=0,IF(W2955="","KGB","KBB"),IF(AND(_xlfn.IFNA(VLOOKUP(L2955,Wip!K:M,3,0),"")="Y",Q2955="MTCAPPLYCONF"),"On Hold",IF(W2955="","KGB","KBB"))))</f>
        <v>KGB</v>
      </c>
      <c r="B2955" s="65" t="str">
        <f>IF(A2955="on hold", "on hold",
 IF(A2955="KGB", "Standard Shipment",
  IF(IFERROR(IFERROR(VLOOKUP(L2955, List!D:J, 7, 0), VLOOKUP(L2955&amp;"", List!D:J, 7, 0)), 0)=0,
   IF(IFERROR(IFERROR(VLOOKUP(L2955, 'CND List'!$A:$C, 3, 0), VLOOKUP(L2955&amp;"", 'CND List'!$A:$C, 3, 0)), 0)=0,
    IF(A2955="KBB", "-", ""),
    IFERROR(VLOOKUP(L2955, 'CND List'!$A:$C, 3, 0), VLOOKUP(L2955&amp;"", 'CND List'!$A:$C, 3, 0))
   ),
   IFERROR(VLOOKUP(L2955, List!D:J, 7, 0), VLOOKUP(L2955&amp;"", List!D:J, 7, 0))
  )
 )
)</f>
        <v>Standard Shipment</v>
      </c>
      <c r="C2955" s="66" t="str">
        <f t="shared" si="47"/>
        <v>Standard Shipment</v>
      </c>
      <c r="D2955" s="67" t="str">
        <f ca="1">IF(C2955="Local Scrap","Closed",IFERROR(IF(A2955="kgb","Closed",IF(MID(C2955,5,1)="Q","Closed",LOOKUP(TODAY()-W2955, {0,31,91,181,366}, {"0-30天","31-90天","91-180天","181-365天","365天以上"}))), LOOKUP(TODAY()-Z2955, {0,31,91,181,366}, {"0-30天","31-90天","91-180天","181-365天","365天以上"})))</f>
        <v>Closed</v>
      </c>
      <c r="E2955" s="67" t="str" cm="1">
        <f t="array" ref="E2955">IF(A2955&lt;&gt;"kbb", "", IF(IFERROR(VALUE(V2955), 0)=MAX(INDEX(($A$2:$A$4929="kbb")*($L$2:$L$4929=L2955)*IFERROR(VALUE($V$2:$V$4929), 0), 0)), "最新", "歷史重複"))</f>
        <v/>
      </c>
      <c r="F2955" t="s">
        <v>12989</v>
      </c>
      <c r="G2955" t="s">
        <v>29</v>
      </c>
      <c r="H2955" t="s">
        <v>30</v>
      </c>
      <c r="I2955" t="s">
        <v>12600</v>
      </c>
      <c r="J2955" t="s">
        <v>12990</v>
      </c>
      <c r="K2955" t="s">
        <v>12991</v>
      </c>
      <c r="L2955" t="s">
        <v>12992</v>
      </c>
      <c r="M2955" t="s">
        <v>981</v>
      </c>
      <c r="N2955" t="s">
        <v>556</v>
      </c>
      <c r="O2955" t="s">
        <v>37</v>
      </c>
      <c r="P2955" t="s">
        <v>12993</v>
      </c>
      <c r="Q2955" t="s">
        <v>38</v>
      </c>
      <c r="R2955" t="s">
        <v>1070</v>
      </c>
      <c r="S2955" t="s">
        <v>12994</v>
      </c>
      <c r="T2955" t="s">
        <v>12995</v>
      </c>
      <c r="U2955" t="s">
        <v>12664</v>
      </c>
      <c r="V2955" t="s">
        <v>12664</v>
      </c>
      <c r="W2955" t="s">
        <v>37</v>
      </c>
      <c r="X2955" t="s">
        <v>37</v>
      </c>
      <c r="Y2955" t="s">
        <v>37</v>
      </c>
      <c r="Z2955" t="s">
        <v>12996</v>
      </c>
      <c r="AA2955" t="s">
        <v>44</v>
      </c>
      <c r="AB2955" t="s">
        <v>44</v>
      </c>
      <c r="AC2955" t="s">
        <v>45</v>
      </c>
      <c r="AD2955" t="s">
        <v>190</v>
      </c>
      <c r="AE2955" t="s">
        <v>12997</v>
      </c>
      <c r="AF2955" t="s">
        <v>48</v>
      </c>
      <c r="AG2955">
        <v>620814</v>
      </c>
      <c r="AH2955">
        <v>5</v>
      </c>
      <c r="AI2955">
        <v>5</v>
      </c>
    </row>
    <row r="2956" spans="1:35">
      <c r="A2956" s="65" t="str">
        <f>IF(L2956="","",IF(COUNTIF(Wip!K:K,L2956)=0,IF(W2956="","KGB","KBB"),IF(AND(_xlfn.IFNA(VLOOKUP(L2956,Wip!K:M,3,0),"")="Y",Q2956="MTCAPPLYCONF"),"On Hold",IF(W2956="","KGB","KBB"))))</f>
        <v>KGB</v>
      </c>
      <c r="B2956" s="65" t="str">
        <f>IF(A2956="on hold", "on hold",
 IF(A2956="KGB", "Standard Shipment",
  IF(IFERROR(IFERROR(VLOOKUP(L2956, List!D:J, 7, 0), VLOOKUP(L2956&amp;"", List!D:J, 7, 0)), 0)=0,
   IF(IFERROR(IFERROR(VLOOKUP(L2956, 'CND List'!$A:$C, 3, 0), VLOOKUP(L2956&amp;"", 'CND List'!$A:$C, 3, 0)), 0)=0,
    IF(A2956="KBB", "-", ""),
    IFERROR(VLOOKUP(L2956, 'CND List'!$A:$C, 3, 0), VLOOKUP(L2956&amp;"", 'CND List'!$A:$C, 3, 0))
   ),
   IFERROR(VLOOKUP(L2956, List!D:J, 7, 0), VLOOKUP(L2956&amp;"", List!D:J, 7, 0))
  )
 )
)</f>
        <v>Standard Shipment</v>
      </c>
      <c r="C2956" s="66" t="str">
        <f t="shared" si="47"/>
        <v>Standard Shipment</v>
      </c>
      <c r="D2956" s="67" t="str">
        <f ca="1">IF(C2956="Local Scrap","Closed",IFERROR(IF(A2956="kgb","Closed",IF(MID(C2956,5,1)="Q","Closed",LOOKUP(TODAY()-W2956, {0,31,91,181,366}, {"0-30天","31-90天","91-180天","181-365天","365天以上"}))), LOOKUP(TODAY()-Z2956, {0,31,91,181,366}, {"0-30天","31-90天","91-180天","181-365天","365天以上"})))</f>
        <v>Closed</v>
      </c>
      <c r="E2956" s="67" t="str" cm="1">
        <f t="array" ref="E2956">IF(A2956&lt;&gt;"kbb", "", IF(IFERROR(VALUE(V2956), 0)=MAX(INDEX(($A$2:$A$4929="kbb")*($L$2:$L$4929=L2956)*IFERROR(VALUE($V$2:$V$4929), 0), 0)), "最新", "歷史重複"))</f>
        <v/>
      </c>
      <c r="F2956" t="s">
        <v>12989</v>
      </c>
      <c r="G2956" t="s">
        <v>29</v>
      </c>
      <c r="H2956" t="s">
        <v>30</v>
      </c>
      <c r="I2956" t="s">
        <v>12600</v>
      </c>
      <c r="J2956" t="s">
        <v>12990</v>
      </c>
      <c r="K2956" t="s">
        <v>12991</v>
      </c>
      <c r="L2956" t="s">
        <v>12998</v>
      </c>
      <c r="M2956" t="s">
        <v>981</v>
      </c>
      <c r="N2956" t="s">
        <v>556</v>
      </c>
      <c r="O2956" t="s">
        <v>37</v>
      </c>
      <c r="P2956" t="s">
        <v>12999</v>
      </c>
      <c r="Q2956" t="s">
        <v>38</v>
      </c>
      <c r="R2956" t="s">
        <v>1070</v>
      </c>
      <c r="S2956" t="s">
        <v>12994</v>
      </c>
      <c r="T2956" t="s">
        <v>13000</v>
      </c>
      <c r="U2956" t="s">
        <v>12664</v>
      </c>
      <c r="V2956" t="s">
        <v>12664</v>
      </c>
      <c r="W2956" t="s">
        <v>37</v>
      </c>
      <c r="X2956" t="s">
        <v>37</v>
      </c>
      <c r="Y2956" t="s">
        <v>37</v>
      </c>
      <c r="Z2956" t="s">
        <v>13001</v>
      </c>
      <c r="AA2956" t="s">
        <v>44</v>
      </c>
      <c r="AB2956" t="s">
        <v>44</v>
      </c>
      <c r="AC2956" t="s">
        <v>45</v>
      </c>
      <c r="AD2956" t="s">
        <v>190</v>
      </c>
      <c r="AE2956" t="s">
        <v>12997</v>
      </c>
      <c r="AF2956" t="s">
        <v>48</v>
      </c>
      <c r="AG2956">
        <v>620814</v>
      </c>
      <c r="AH2956">
        <v>5</v>
      </c>
      <c r="AI2956">
        <v>5</v>
      </c>
    </row>
    <row r="2957" spans="1:35">
      <c r="A2957" s="65" t="str">
        <f>IF(L2957="","",IF(COUNTIF(Wip!K:K,L2957)=0,IF(W2957="","KGB","KBB"),IF(AND(_xlfn.IFNA(VLOOKUP(L2957,Wip!K:M,3,0),"")="Y",Q2957="MTCAPPLYCONF"),"On Hold",IF(W2957="","KGB","KBB"))))</f>
        <v>KGB</v>
      </c>
      <c r="B2957" s="65" t="str">
        <f>IF(A2957="on hold", "on hold",
 IF(A2957="KGB", "Standard Shipment",
  IF(IFERROR(IFERROR(VLOOKUP(L2957, List!D:J, 7, 0), VLOOKUP(L2957&amp;"", List!D:J, 7, 0)), 0)=0,
   IF(IFERROR(IFERROR(VLOOKUP(L2957, 'CND List'!$A:$C, 3, 0), VLOOKUP(L2957&amp;"", 'CND List'!$A:$C, 3, 0)), 0)=0,
    IF(A2957="KBB", "-", ""),
    IFERROR(VLOOKUP(L2957, 'CND List'!$A:$C, 3, 0), VLOOKUP(L2957&amp;"", 'CND List'!$A:$C, 3, 0))
   ),
   IFERROR(VLOOKUP(L2957, List!D:J, 7, 0), VLOOKUP(L2957&amp;"", List!D:J, 7, 0))
  )
 )
)</f>
        <v>Standard Shipment</v>
      </c>
      <c r="C2957" s="66" t="str">
        <f t="shared" si="47"/>
        <v>Standard Shipment</v>
      </c>
      <c r="D2957" s="67" t="str">
        <f ca="1">IF(C2957="Local Scrap","Closed",IFERROR(IF(A2957="kgb","Closed",IF(MID(C2957,5,1)="Q","Closed",LOOKUP(TODAY()-W2957, {0,31,91,181,366}, {"0-30天","31-90天","91-180天","181-365天","365天以上"}))), LOOKUP(TODAY()-Z2957, {0,31,91,181,366}, {"0-30天","31-90天","91-180天","181-365天","365天以上"})))</f>
        <v>Closed</v>
      </c>
      <c r="E2957" s="67" t="str" cm="1">
        <f t="array" ref="E2957">IF(A2957&lt;&gt;"kbb", "", IF(IFERROR(VALUE(V2957), 0)=MAX(INDEX(($A$2:$A$4929="kbb")*($L$2:$L$4929=L2957)*IFERROR(VALUE($V$2:$V$4929), 0), 0)), "最新", "歷史重複"))</f>
        <v/>
      </c>
      <c r="F2957" t="s">
        <v>12989</v>
      </c>
      <c r="G2957" t="s">
        <v>29</v>
      </c>
      <c r="H2957" t="s">
        <v>30</v>
      </c>
      <c r="I2957" t="s">
        <v>12600</v>
      </c>
      <c r="J2957" t="s">
        <v>12990</v>
      </c>
      <c r="K2957" t="s">
        <v>12991</v>
      </c>
      <c r="L2957" t="s">
        <v>13002</v>
      </c>
      <c r="M2957" t="s">
        <v>981</v>
      </c>
      <c r="N2957" t="s">
        <v>556</v>
      </c>
      <c r="O2957" t="s">
        <v>37</v>
      </c>
      <c r="P2957" t="s">
        <v>13003</v>
      </c>
      <c r="Q2957" t="s">
        <v>38</v>
      </c>
      <c r="R2957" t="s">
        <v>1070</v>
      </c>
      <c r="S2957" t="s">
        <v>12994</v>
      </c>
      <c r="T2957" t="s">
        <v>13004</v>
      </c>
      <c r="U2957" t="s">
        <v>12664</v>
      </c>
      <c r="V2957" t="s">
        <v>12664</v>
      </c>
      <c r="W2957" t="s">
        <v>37</v>
      </c>
      <c r="X2957" t="s">
        <v>37</v>
      </c>
      <c r="Y2957" t="s">
        <v>37</v>
      </c>
      <c r="Z2957" t="s">
        <v>13005</v>
      </c>
      <c r="AA2957" t="s">
        <v>44</v>
      </c>
      <c r="AB2957" t="s">
        <v>44</v>
      </c>
      <c r="AC2957" t="s">
        <v>45</v>
      </c>
      <c r="AD2957" t="s">
        <v>190</v>
      </c>
      <c r="AE2957" t="s">
        <v>12997</v>
      </c>
      <c r="AF2957" t="s">
        <v>48</v>
      </c>
      <c r="AG2957">
        <v>620814</v>
      </c>
      <c r="AH2957">
        <v>5</v>
      </c>
      <c r="AI2957">
        <v>5</v>
      </c>
    </row>
    <row r="2958" spans="1:35">
      <c r="A2958" s="65" t="str">
        <f>IF(L2958="","",IF(COUNTIF(Wip!K:K,L2958)=0,IF(W2958="","KGB","KBB"),IF(AND(_xlfn.IFNA(VLOOKUP(L2958,Wip!K:M,3,0),"")="Y",Q2958="MTCAPPLYCONF"),"On Hold",IF(W2958="","KGB","KBB"))))</f>
        <v>KGB</v>
      </c>
      <c r="B2958" s="65" t="str">
        <f>IF(A2958="on hold", "on hold",
 IF(A2958="KGB", "Standard Shipment",
  IF(IFERROR(IFERROR(VLOOKUP(L2958, List!D:J, 7, 0), VLOOKUP(L2958&amp;"", List!D:J, 7, 0)), 0)=0,
   IF(IFERROR(IFERROR(VLOOKUP(L2958, 'CND List'!$A:$C, 3, 0), VLOOKUP(L2958&amp;"", 'CND List'!$A:$C, 3, 0)), 0)=0,
    IF(A2958="KBB", "-", ""),
    IFERROR(VLOOKUP(L2958, 'CND List'!$A:$C, 3, 0), VLOOKUP(L2958&amp;"", 'CND List'!$A:$C, 3, 0))
   ),
   IFERROR(VLOOKUP(L2958, List!D:J, 7, 0), VLOOKUP(L2958&amp;"", List!D:J, 7, 0))
  )
 )
)</f>
        <v>Standard Shipment</v>
      </c>
      <c r="C2958" s="66" t="str">
        <f t="shared" si="47"/>
        <v>Standard Shipment</v>
      </c>
      <c r="D2958" s="67" t="str">
        <f ca="1">IF(C2958="Local Scrap","Closed",IFERROR(IF(A2958="kgb","Closed",IF(MID(C2958,5,1)="Q","Closed",LOOKUP(TODAY()-W2958, {0,31,91,181,366}, {"0-30天","31-90天","91-180天","181-365天","365天以上"}))), LOOKUP(TODAY()-Z2958, {0,31,91,181,366}, {"0-30天","31-90天","91-180天","181-365天","365天以上"})))</f>
        <v>Closed</v>
      </c>
      <c r="E2958" s="67" t="str" cm="1">
        <f t="array" ref="E2958">IF(A2958&lt;&gt;"kbb", "", IF(IFERROR(VALUE(V2958), 0)=MAX(INDEX(($A$2:$A$4929="kbb")*($L$2:$L$4929=L2958)*IFERROR(VALUE($V$2:$V$4929), 0), 0)), "最新", "歷史重複"))</f>
        <v/>
      </c>
      <c r="F2958" t="s">
        <v>12989</v>
      </c>
      <c r="G2958" t="s">
        <v>29</v>
      </c>
      <c r="H2958" t="s">
        <v>30</v>
      </c>
      <c r="I2958" t="s">
        <v>12600</v>
      </c>
      <c r="J2958" t="s">
        <v>12990</v>
      </c>
      <c r="K2958" t="s">
        <v>12991</v>
      </c>
      <c r="L2958" t="s">
        <v>13006</v>
      </c>
      <c r="M2958" t="s">
        <v>205</v>
      </c>
      <c r="N2958" t="s">
        <v>206</v>
      </c>
      <c r="O2958" t="s">
        <v>37</v>
      </c>
      <c r="P2958" t="s">
        <v>13007</v>
      </c>
      <c r="Q2958" t="s">
        <v>38</v>
      </c>
      <c r="R2958" t="s">
        <v>1070</v>
      </c>
      <c r="S2958" t="s">
        <v>13008</v>
      </c>
      <c r="T2958" t="s">
        <v>13009</v>
      </c>
      <c r="U2958" t="s">
        <v>12664</v>
      </c>
      <c r="V2958" t="s">
        <v>12664</v>
      </c>
      <c r="W2958" t="s">
        <v>37</v>
      </c>
      <c r="X2958" t="s">
        <v>37</v>
      </c>
      <c r="Y2958" t="s">
        <v>37</v>
      </c>
      <c r="Z2958" t="s">
        <v>13010</v>
      </c>
      <c r="AA2958" t="s">
        <v>44</v>
      </c>
      <c r="AB2958" t="s">
        <v>44</v>
      </c>
      <c r="AC2958" t="s">
        <v>45</v>
      </c>
      <c r="AD2958" t="s">
        <v>190</v>
      </c>
      <c r="AE2958" t="s">
        <v>12997</v>
      </c>
      <c r="AF2958" t="s">
        <v>48</v>
      </c>
      <c r="AG2958">
        <v>620814</v>
      </c>
      <c r="AH2958">
        <v>5</v>
      </c>
      <c r="AI2958">
        <v>5</v>
      </c>
    </row>
    <row r="2959" spans="1:35">
      <c r="A2959" s="65" t="str">
        <f>IF(L2959="","",IF(COUNTIF(Wip!K:K,L2959)=0,IF(W2959="","KGB","KBB"),IF(AND(_xlfn.IFNA(VLOOKUP(L2959,Wip!K:M,3,0),"")="Y",Q2959="MTCAPPLYCONF"),"On Hold",IF(W2959="","KGB","KBB"))))</f>
        <v>KBB</v>
      </c>
      <c r="B2959" s="65">
        <f>IF(A2959="on hold", "on hold",
 IF(A2959="KGB", "Standard Shipment",
  IF(IFERROR(IFERROR(VLOOKUP(L2959, List!D:J, 7, 0), VLOOKUP(L2959&amp;"", List!D:J, 7, 0)), 0)=0,
   IF(IFERROR(IFERROR(VLOOKUP(L2959, 'CND List'!$A:$C, 3, 0), VLOOKUP(L2959&amp;"", 'CND List'!$A:$C, 3, 0)), 0)=0,
    IF(A2959="KBB", "-", ""),
    IFERROR(VLOOKUP(L2959, 'CND List'!$A:$C, 3, 0), VLOOKUP(L2959&amp;"", 'CND List'!$A:$C, 3, 0))
   ),
   IFERROR(VLOOKUP(L2959, List!D:J, 7, 0), VLOOKUP(L2959&amp;"", List!D:J, 7, 0))
  )
 )
)</f>
        <v>45852</v>
      </c>
      <c r="C2959" s="66" t="str">
        <f t="shared" si="47"/>
        <v>2025Q3</v>
      </c>
      <c r="D2959" s="67" t="str">
        <f ca="1">IF(C2959="Local Scrap","Closed",IFERROR(IF(A2959="kgb","Closed",IF(MID(C2959,5,1)="Q","Closed",LOOKUP(TODAY()-W2959, {0,31,91,181,366}, {"0-30天","31-90天","91-180天","181-365天","365天以上"}))), LOOKUP(TODAY()-Z2959, {0,31,91,181,366}, {"0-30天","31-90天","91-180天","181-365天","365天以上"})))</f>
        <v>Closed</v>
      </c>
      <c r="E2959" s="67" t="str" cm="1">
        <f t="array" ref="E2959">IF(A2959&lt;&gt;"kbb", "", IF(IFERROR(VALUE(V2959), 0)=MAX(INDEX(($A$2:$A$4929="kbb")*($L$2:$L$4929=L2959)*IFERROR(VALUE($V$2:$V$4929), 0), 0)), "最新", "歷史重複"))</f>
        <v>最新</v>
      </c>
      <c r="F2959" t="s">
        <v>12989</v>
      </c>
      <c r="G2959" t="s">
        <v>29</v>
      </c>
      <c r="H2959" t="s">
        <v>30</v>
      </c>
      <c r="I2959" t="s">
        <v>12600</v>
      </c>
      <c r="J2959" t="s">
        <v>12990</v>
      </c>
      <c r="K2959" t="s">
        <v>12991</v>
      </c>
      <c r="L2959" t="s">
        <v>13011</v>
      </c>
      <c r="M2959" t="s">
        <v>875</v>
      </c>
      <c r="N2959" t="s">
        <v>206</v>
      </c>
      <c r="O2959" t="s">
        <v>37</v>
      </c>
      <c r="P2959" t="s">
        <v>13011</v>
      </c>
      <c r="Q2959" t="s">
        <v>38</v>
      </c>
      <c r="R2959" t="s">
        <v>53</v>
      </c>
      <c r="S2959" t="s">
        <v>13008</v>
      </c>
      <c r="T2959" t="s">
        <v>37</v>
      </c>
      <c r="U2959" t="s">
        <v>37</v>
      </c>
      <c r="V2959" t="s">
        <v>13012</v>
      </c>
      <c r="W2959" t="s">
        <v>1157</v>
      </c>
      <c r="X2959" t="s">
        <v>114</v>
      </c>
      <c r="Y2959" t="s">
        <v>1158</v>
      </c>
      <c r="Z2959" t="s">
        <v>13013</v>
      </c>
      <c r="AA2959" t="s">
        <v>44</v>
      </c>
      <c r="AB2959" t="s">
        <v>44</v>
      </c>
      <c r="AC2959" t="s">
        <v>117</v>
      </c>
      <c r="AD2959" t="s">
        <v>190</v>
      </c>
      <c r="AE2959" t="s">
        <v>37</v>
      </c>
      <c r="AF2959" t="s">
        <v>37</v>
      </c>
      <c r="AG2959" t="s">
        <v>37</v>
      </c>
      <c r="AH2959" t="s">
        <v>37</v>
      </c>
      <c r="AI2959" t="s">
        <v>37</v>
      </c>
    </row>
    <row r="2960" spans="1:35">
      <c r="A2960" s="65" t="str">
        <f>IF(L2960="","",IF(COUNTIF(Wip!K:K,L2960)=0,IF(W2960="","KGB","KBB"),IF(AND(_xlfn.IFNA(VLOOKUP(L2960,Wip!K:M,3,0),"")="Y",Q2960="MTCAPPLYCONF"),"On Hold",IF(W2960="","KGB","KBB"))))</f>
        <v>KBB</v>
      </c>
      <c r="B2960" s="65">
        <f>IF(A2960="on hold", "on hold",
 IF(A2960="KGB", "Standard Shipment",
  IF(IFERROR(IFERROR(VLOOKUP(L2960, List!D:J, 7, 0), VLOOKUP(L2960&amp;"", List!D:J, 7, 0)), 0)=0,
   IF(IFERROR(IFERROR(VLOOKUP(L2960, 'CND List'!$A:$C, 3, 0), VLOOKUP(L2960&amp;"", 'CND List'!$A:$C, 3, 0)), 0)=0,
    IF(A2960="KBB", "-", ""),
    IFERROR(VLOOKUP(L2960, 'CND List'!$A:$C, 3, 0), VLOOKUP(L2960&amp;"", 'CND List'!$A:$C, 3, 0))
   ),
   IFERROR(VLOOKUP(L2960, List!D:J, 7, 0), VLOOKUP(L2960&amp;"", List!D:J, 7, 0))
  )
 )
)</f>
        <v>45852</v>
      </c>
      <c r="C2960" s="66" t="str">
        <f t="shared" si="47"/>
        <v>2025Q3</v>
      </c>
      <c r="D2960" s="67" t="str">
        <f ca="1">IF(C2960="Local Scrap","Closed",IFERROR(IF(A2960="kgb","Closed",IF(MID(C2960,5,1)="Q","Closed",LOOKUP(TODAY()-W2960, {0,31,91,181,366}, {"0-30天","31-90天","91-180天","181-365天","365天以上"}))), LOOKUP(TODAY()-Z2960, {0,31,91,181,366}, {"0-30天","31-90天","91-180天","181-365天","365天以上"})))</f>
        <v>Closed</v>
      </c>
      <c r="E2960" s="67" t="str" cm="1">
        <f t="array" ref="E2960">IF(A2960&lt;&gt;"kbb", "", IF(IFERROR(VALUE(V2960), 0)=MAX(INDEX(($A$2:$A$4929="kbb")*($L$2:$L$4929=L2960)*IFERROR(VALUE($V$2:$V$4929), 0), 0)), "最新", "歷史重複"))</f>
        <v>最新</v>
      </c>
      <c r="F2960" t="s">
        <v>12989</v>
      </c>
      <c r="G2960" t="s">
        <v>29</v>
      </c>
      <c r="H2960" t="s">
        <v>30</v>
      </c>
      <c r="I2960" t="s">
        <v>12600</v>
      </c>
      <c r="J2960" t="s">
        <v>12990</v>
      </c>
      <c r="K2960" t="s">
        <v>12991</v>
      </c>
      <c r="L2960" t="s">
        <v>13014</v>
      </c>
      <c r="M2960" t="s">
        <v>4046</v>
      </c>
      <c r="N2960" t="s">
        <v>556</v>
      </c>
      <c r="O2960" t="s">
        <v>37</v>
      </c>
      <c r="P2960" t="s">
        <v>13014</v>
      </c>
      <c r="Q2960" t="s">
        <v>38</v>
      </c>
      <c r="R2960" t="s">
        <v>53</v>
      </c>
      <c r="S2960" t="s">
        <v>13015</v>
      </c>
      <c r="T2960" t="s">
        <v>37</v>
      </c>
      <c r="U2960" t="s">
        <v>37</v>
      </c>
      <c r="V2960" t="s">
        <v>13016</v>
      </c>
      <c r="W2960" t="s">
        <v>1157</v>
      </c>
      <c r="X2960" t="s">
        <v>114</v>
      </c>
      <c r="Y2960" t="s">
        <v>1158</v>
      </c>
      <c r="Z2960" t="s">
        <v>13017</v>
      </c>
      <c r="AA2960" t="s">
        <v>44</v>
      </c>
      <c r="AB2960" t="s">
        <v>44</v>
      </c>
      <c r="AC2960" t="s">
        <v>117</v>
      </c>
      <c r="AD2960" t="s">
        <v>190</v>
      </c>
      <c r="AE2960" t="s">
        <v>37</v>
      </c>
      <c r="AF2960" t="s">
        <v>37</v>
      </c>
      <c r="AG2960" t="s">
        <v>37</v>
      </c>
      <c r="AH2960" t="s">
        <v>37</v>
      </c>
      <c r="AI2960" t="s">
        <v>37</v>
      </c>
    </row>
    <row r="2961" spans="1:35">
      <c r="A2961" s="65" t="str">
        <f>IF(L2961="","",IF(COUNTIF(Wip!K:K,L2961)=0,IF(W2961="","KGB","KBB"),IF(AND(_xlfn.IFNA(VLOOKUP(L2961,Wip!K:M,3,0),"")="Y",Q2961="MTCAPPLYCONF"),"On Hold",IF(W2961="","KGB","KBB"))))</f>
        <v>KBB</v>
      </c>
      <c r="B2961" s="65">
        <f>IF(A2961="on hold", "on hold",
 IF(A2961="KGB", "Standard Shipment",
  IF(IFERROR(IFERROR(VLOOKUP(L2961, List!D:J, 7, 0), VLOOKUP(L2961&amp;"", List!D:J, 7, 0)), 0)=0,
   IF(IFERROR(IFERROR(VLOOKUP(L2961, 'CND List'!$A:$C, 3, 0), VLOOKUP(L2961&amp;"", 'CND List'!$A:$C, 3, 0)), 0)=0,
    IF(A2961="KBB", "-", ""),
    IFERROR(VLOOKUP(L2961, 'CND List'!$A:$C, 3, 0), VLOOKUP(L2961&amp;"", 'CND List'!$A:$C, 3, 0))
   ),
   IFERROR(VLOOKUP(L2961, List!D:J, 7, 0), VLOOKUP(L2961&amp;"", List!D:J, 7, 0))
  )
 )
)</f>
        <v>45852</v>
      </c>
      <c r="C2961" s="66" t="str">
        <f t="shared" si="47"/>
        <v>2025Q3</v>
      </c>
      <c r="D2961" s="67" t="str">
        <f ca="1">IF(C2961="Local Scrap","Closed",IFERROR(IF(A2961="kgb","Closed",IF(MID(C2961,5,1)="Q","Closed",LOOKUP(TODAY()-W2961, {0,31,91,181,366}, {"0-30天","31-90天","91-180天","181-365天","365天以上"}))), LOOKUP(TODAY()-Z2961, {0,31,91,181,366}, {"0-30天","31-90天","91-180天","181-365天","365天以上"})))</f>
        <v>Closed</v>
      </c>
      <c r="E2961" s="67" t="str" cm="1">
        <f t="array" ref="E2961">IF(A2961&lt;&gt;"kbb", "", IF(IFERROR(VALUE(V2961), 0)=MAX(INDEX(($A$2:$A$4929="kbb")*($L$2:$L$4929=L2961)*IFERROR(VALUE($V$2:$V$4929), 0), 0)), "最新", "歷史重複"))</f>
        <v>最新</v>
      </c>
      <c r="F2961" t="s">
        <v>12989</v>
      </c>
      <c r="G2961" t="s">
        <v>29</v>
      </c>
      <c r="H2961" t="s">
        <v>30</v>
      </c>
      <c r="I2961" t="s">
        <v>12600</v>
      </c>
      <c r="J2961" t="s">
        <v>12990</v>
      </c>
      <c r="K2961" t="s">
        <v>12991</v>
      </c>
      <c r="L2961" t="s">
        <v>13018</v>
      </c>
      <c r="M2961" t="s">
        <v>4046</v>
      </c>
      <c r="N2961" t="s">
        <v>556</v>
      </c>
      <c r="O2961" t="s">
        <v>37</v>
      </c>
      <c r="P2961" t="s">
        <v>13018</v>
      </c>
      <c r="Q2961" t="s">
        <v>38</v>
      </c>
      <c r="R2961" t="s">
        <v>53</v>
      </c>
      <c r="S2961" t="s">
        <v>13015</v>
      </c>
      <c r="T2961" t="s">
        <v>37</v>
      </c>
      <c r="U2961" t="s">
        <v>37</v>
      </c>
      <c r="V2961" t="s">
        <v>13019</v>
      </c>
      <c r="W2961" t="s">
        <v>1157</v>
      </c>
      <c r="X2961" t="s">
        <v>114</v>
      </c>
      <c r="Y2961" t="s">
        <v>1158</v>
      </c>
      <c r="Z2961" t="s">
        <v>13020</v>
      </c>
      <c r="AA2961" t="s">
        <v>44</v>
      </c>
      <c r="AB2961" t="s">
        <v>44</v>
      </c>
      <c r="AC2961" t="s">
        <v>117</v>
      </c>
      <c r="AD2961" t="s">
        <v>190</v>
      </c>
      <c r="AE2961" t="s">
        <v>37</v>
      </c>
      <c r="AF2961" t="s">
        <v>37</v>
      </c>
      <c r="AG2961" t="s">
        <v>37</v>
      </c>
      <c r="AH2961" t="s">
        <v>37</v>
      </c>
      <c r="AI2961" t="s">
        <v>37</v>
      </c>
    </row>
    <row r="2962" spans="1:35">
      <c r="A2962" s="65" t="str">
        <f>IF(L2962="","",IF(COUNTIF(Wip!K:K,L2962)=0,IF(W2962="","KGB","KBB"),IF(AND(_xlfn.IFNA(VLOOKUP(L2962,Wip!K:M,3,0),"")="Y",Q2962="MTCAPPLYCONF"),"On Hold",IF(W2962="","KGB","KBB"))))</f>
        <v>KGB</v>
      </c>
      <c r="B2962" s="65" t="str">
        <f>IF(A2962="on hold", "on hold",
 IF(A2962="KGB", "Standard Shipment",
  IF(IFERROR(IFERROR(VLOOKUP(L2962, List!D:J, 7, 0), VLOOKUP(L2962&amp;"", List!D:J, 7, 0)), 0)=0,
   IF(IFERROR(IFERROR(VLOOKUP(L2962, 'CND List'!$A:$C, 3, 0), VLOOKUP(L2962&amp;"", 'CND List'!$A:$C, 3, 0)), 0)=0,
    IF(A2962="KBB", "-", ""),
    IFERROR(VLOOKUP(L2962, 'CND List'!$A:$C, 3, 0), VLOOKUP(L2962&amp;"", 'CND List'!$A:$C, 3, 0))
   ),
   IFERROR(VLOOKUP(L2962, List!D:J, 7, 0), VLOOKUP(L2962&amp;"", List!D:J, 7, 0))
  )
 )
)</f>
        <v>Standard Shipment</v>
      </c>
      <c r="C2962" s="66" t="str">
        <f t="shared" si="47"/>
        <v>Standard Shipment</v>
      </c>
      <c r="D2962" s="67" t="str">
        <f ca="1">IF(C2962="Local Scrap","Closed",IFERROR(IF(A2962="kgb","Closed",IF(MID(C2962,5,1)="Q","Closed",LOOKUP(TODAY()-W2962, {0,31,91,181,366}, {"0-30天","31-90天","91-180天","181-365天","365天以上"}))), LOOKUP(TODAY()-Z2962, {0,31,91,181,366}, {"0-30天","31-90天","91-180天","181-365天","365天以上"})))</f>
        <v>Closed</v>
      </c>
      <c r="E2962" s="67" t="str" cm="1">
        <f t="array" ref="E2962">IF(A2962&lt;&gt;"kbb", "", IF(IFERROR(VALUE(V2962), 0)=MAX(INDEX(($A$2:$A$4929="kbb")*($L$2:$L$4929=L2962)*IFERROR(VALUE($V$2:$V$4929), 0), 0)), "最新", "歷史重複"))</f>
        <v/>
      </c>
      <c r="F2962" t="s">
        <v>12989</v>
      </c>
      <c r="G2962" t="s">
        <v>29</v>
      </c>
      <c r="H2962" t="s">
        <v>30</v>
      </c>
      <c r="I2962" t="s">
        <v>12600</v>
      </c>
      <c r="J2962" t="s">
        <v>12990</v>
      </c>
      <c r="K2962" t="s">
        <v>12991</v>
      </c>
      <c r="L2962" t="s">
        <v>13021</v>
      </c>
      <c r="M2962" t="s">
        <v>555</v>
      </c>
      <c r="N2962" t="s">
        <v>556</v>
      </c>
      <c r="O2962" t="s">
        <v>37</v>
      </c>
      <c r="P2962" t="s">
        <v>13022</v>
      </c>
      <c r="Q2962" t="s">
        <v>38</v>
      </c>
      <c r="R2962" t="s">
        <v>1070</v>
      </c>
      <c r="S2962" t="s">
        <v>13015</v>
      </c>
      <c r="T2962" t="s">
        <v>13023</v>
      </c>
      <c r="U2962" t="s">
        <v>12745</v>
      </c>
      <c r="V2962" t="s">
        <v>12745</v>
      </c>
      <c r="W2962" t="s">
        <v>37</v>
      </c>
      <c r="X2962" t="s">
        <v>37</v>
      </c>
      <c r="Y2962" t="s">
        <v>37</v>
      </c>
      <c r="Z2962" t="s">
        <v>13024</v>
      </c>
      <c r="AA2962" t="s">
        <v>44</v>
      </c>
      <c r="AB2962" t="s">
        <v>44</v>
      </c>
      <c r="AC2962" t="s">
        <v>45</v>
      </c>
      <c r="AD2962" t="s">
        <v>190</v>
      </c>
      <c r="AE2962" t="s">
        <v>12777</v>
      </c>
      <c r="AF2962" t="s">
        <v>48</v>
      </c>
      <c r="AG2962">
        <v>620728</v>
      </c>
      <c r="AH2962">
        <v>1</v>
      </c>
      <c r="AI2962">
        <v>1</v>
      </c>
    </row>
    <row r="2963" spans="1:35">
      <c r="A2963" s="65" t="str">
        <f>IF(L2963="","",IF(COUNTIF(Wip!K:K,L2963)=0,IF(W2963="","KGB","KBB"),IF(AND(_xlfn.IFNA(VLOOKUP(L2963,Wip!K:M,3,0),"")="Y",Q2963="MTCAPPLYCONF"),"On Hold",IF(W2963="","KGB","KBB"))))</f>
        <v>KGB</v>
      </c>
      <c r="B2963" s="65" t="str">
        <f>IF(A2963="on hold", "on hold",
 IF(A2963="KGB", "Standard Shipment",
  IF(IFERROR(IFERROR(VLOOKUP(L2963, List!D:J, 7, 0), VLOOKUP(L2963&amp;"", List!D:J, 7, 0)), 0)=0,
   IF(IFERROR(IFERROR(VLOOKUP(L2963, 'CND List'!$A:$C, 3, 0), VLOOKUP(L2963&amp;"", 'CND List'!$A:$C, 3, 0)), 0)=0,
    IF(A2963="KBB", "-", ""),
    IFERROR(VLOOKUP(L2963, 'CND List'!$A:$C, 3, 0), VLOOKUP(L2963&amp;"", 'CND List'!$A:$C, 3, 0))
   ),
   IFERROR(VLOOKUP(L2963, List!D:J, 7, 0), VLOOKUP(L2963&amp;"", List!D:J, 7, 0))
  )
 )
)</f>
        <v>Standard Shipment</v>
      </c>
      <c r="C2963" s="66" t="str">
        <f t="shared" si="47"/>
        <v>Standard Shipment</v>
      </c>
      <c r="D2963" s="67" t="str">
        <f ca="1">IF(C2963="Local Scrap","Closed",IFERROR(IF(A2963="kgb","Closed",IF(MID(C2963,5,1)="Q","Closed",LOOKUP(TODAY()-W2963, {0,31,91,181,366}, {"0-30天","31-90天","91-180天","181-365天","365天以上"}))), LOOKUP(TODAY()-Z2963, {0,31,91,181,366}, {"0-30天","31-90天","91-180天","181-365天","365天以上"})))</f>
        <v>Closed</v>
      </c>
      <c r="E2963" s="67" t="str" cm="1">
        <f t="array" ref="E2963">IF(A2963&lt;&gt;"kbb", "", IF(IFERROR(VALUE(V2963), 0)=MAX(INDEX(($A$2:$A$4929="kbb")*($L$2:$L$4929=L2963)*IFERROR(VALUE($V$2:$V$4929), 0), 0)), "最新", "歷史重複"))</f>
        <v/>
      </c>
      <c r="F2963" t="s">
        <v>12989</v>
      </c>
      <c r="G2963" t="s">
        <v>29</v>
      </c>
      <c r="H2963" t="s">
        <v>30</v>
      </c>
      <c r="I2963" t="s">
        <v>12600</v>
      </c>
      <c r="J2963" t="s">
        <v>12990</v>
      </c>
      <c r="K2963" t="s">
        <v>12991</v>
      </c>
      <c r="L2963" t="s">
        <v>13025</v>
      </c>
      <c r="M2963" t="s">
        <v>875</v>
      </c>
      <c r="N2963" t="s">
        <v>206</v>
      </c>
      <c r="O2963" t="s">
        <v>37</v>
      </c>
      <c r="P2963" t="s">
        <v>13026</v>
      </c>
      <c r="Q2963" t="s">
        <v>38</v>
      </c>
      <c r="R2963" t="s">
        <v>1070</v>
      </c>
      <c r="S2963" t="s">
        <v>13008</v>
      </c>
      <c r="T2963" t="s">
        <v>13027</v>
      </c>
      <c r="U2963" t="s">
        <v>12745</v>
      </c>
      <c r="V2963" t="s">
        <v>12745</v>
      </c>
      <c r="W2963" t="s">
        <v>37</v>
      </c>
      <c r="X2963" t="s">
        <v>37</v>
      </c>
      <c r="Y2963" t="s">
        <v>37</v>
      </c>
      <c r="Z2963" t="s">
        <v>13028</v>
      </c>
      <c r="AA2963" t="s">
        <v>44</v>
      </c>
      <c r="AB2963" t="s">
        <v>44</v>
      </c>
      <c r="AC2963" t="s">
        <v>45</v>
      </c>
      <c r="AD2963" t="s">
        <v>190</v>
      </c>
      <c r="AE2963" t="s">
        <v>12777</v>
      </c>
      <c r="AF2963" t="s">
        <v>48</v>
      </c>
      <c r="AG2963">
        <v>620728</v>
      </c>
      <c r="AH2963">
        <v>1</v>
      </c>
      <c r="AI2963">
        <v>1</v>
      </c>
    </row>
    <row r="2964" spans="1:35">
      <c r="A2964" s="65" t="str">
        <f>IF(L2964="","",IF(COUNTIF(Wip!K:K,L2964)=0,IF(W2964="","KGB","KBB"),IF(AND(_xlfn.IFNA(VLOOKUP(L2964,Wip!K:M,3,0),"")="Y",Q2964="MTCAPPLYCONF"),"On Hold",IF(W2964="","KGB","KBB"))))</f>
        <v>KGB</v>
      </c>
      <c r="B2964" s="65" t="str">
        <f>IF(A2964="on hold", "on hold",
 IF(A2964="KGB", "Standard Shipment",
  IF(IFERROR(IFERROR(VLOOKUP(L2964, List!D:J, 7, 0), VLOOKUP(L2964&amp;"", List!D:J, 7, 0)), 0)=0,
   IF(IFERROR(IFERROR(VLOOKUP(L2964, 'CND List'!$A:$C, 3, 0), VLOOKUP(L2964&amp;"", 'CND List'!$A:$C, 3, 0)), 0)=0,
    IF(A2964="KBB", "-", ""),
    IFERROR(VLOOKUP(L2964, 'CND List'!$A:$C, 3, 0), VLOOKUP(L2964&amp;"", 'CND List'!$A:$C, 3, 0))
   ),
   IFERROR(VLOOKUP(L2964, List!D:J, 7, 0), VLOOKUP(L2964&amp;"", List!D:J, 7, 0))
  )
 )
)</f>
        <v>Standard Shipment</v>
      </c>
      <c r="C2964" s="66" t="str">
        <f t="shared" si="47"/>
        <v>Standard Shipment</v>
      </c>
      <c r="D2964" s="67" t="str">
        <f ca="1">IF(C2964="Local Scrap","Closed",IFERROR(IF(A2964="kgb","Closed",IF(MID(C2964,5,1)="Q","Closed",LOOKUP(TODAY()-W2964, {0,31,91,181,366}, {"0-30天","31-90天","91-180天","181-365天","365天以上"}))), LOOKUP(TODAY()-Z2964, {0,31,91,181,366}, {"0-30天","31-90天","91-180天","181-365天","365天以上"})))</f>
        <v>Closed</v>
      </c>
      <c r="E2964" s="67" t="str" cm="1">
        <f t="array" ref="E2964">IF(A2964&lt;&gt;"kbb", "", IF(IFERROR(VALUE(V2964), 0)=MAX(INDEX(($A$2:$A$4929="kbb")*($L$2:$L$4929=L2964)*IFERROR(VALUE($V$2:$V$4929), 0), 0)), "最新", "歷史重複"))</f>
        <v/>
      </c>
      <c r="F2964" t="s">
        <v>12989</v>
      </c>
      <c r="G2964" t="s">
        <v>29</v>
      </c>
      <c r="H2964" t="s">
        <v>30</v>
      </c>
      <c r="I2964" t="s">
        <v>12600</v>
      </c>
      <c r="J2964" t="s">
        <v>12990</v>
      </c>
      <c r="K2964" t="s">
        <v>12991</v>
      </c>
      <c r="L2964" t="s">
        <v>13029</v>
      </c>
      <c r="M2964" t="s">
        <v>4046</v>
      </c>
      <c r="N2964" t="s">
        <v>556</v>
      </c>
      <c r="O2964" t="s">
        <v>37</v>
      </c>
      <c r="P2964" t="s">
        <v>13030</v>
      </c>
      <c r="Q2964" t="s">
        <v>38</v>
      </c>
      <c r="R2964" t="s">
        <v>1070</v>
      </c>
      <c r="S2964" t="s">
        <v>13008</v>
      </c>
      <c r="T2964" t="s">
        <v>13031</v>
      </c>
      <c r="U2964" t="s">
        <v>12745</v>
      </c>
      <c r="V2964" t="s">
        <v>12745</v>
      </c>
      <c r="W2964" t="s">
        <v>37</v>
      </c>
      <c r="X2964" t="s">
        <v>37</v>
      </c>
      <c r="Y2964" t="s">
        <v>37</v>
      </c>
      <c r="Z2964" t="s">
        <v>13032</v>
      </c>
      <c r="AA2964" t="s">
        <v>44</v>
      </c>
      <c r="AB2964" t="s">
        <v>44</v>
      </c>
      <c r="AC2964" t="s">
        <v>45</v>
      </c>
      <c r="AD2964" t="s">
        <v>190</v>
      </c>
      <c r="AE2964" t="s">
        <v>12777</v>
      </c>
      <c r="AF2964" t="s">
        <v>48</v>
      </c>
      <c r="AG2964">
        <v>620728</v>
      </c>
      <c r="AH2964">
        <v>1</v>
      </c>
      <c r="AI2964">
        <v>1</v>
      </c>
    </row>
    <row r="2965" spans="1:35">
      <c r="A2965" s="65" t="str">
        <f>IF(L2965="","",IF(COUNTIF(Wip!K:K,L2965)=0,IF(W2965="","KGB","KBB"),IF(AND(_xlfn.IFNA(VLOOKUP(L2965,Wip!K:M,3,0),"")="Y",Q2965="MTCAPPLYCONF"),"On Hold",IF(W2965="","KGB","KBB"))))</f>
        <v>KGB</v>
      </c>
      <c r="B2965" s="65" t="str">
        <f>IF(A2965="on hold", "on hold",
 IF(A2965="KGB", "Standard Shipment",
  IF(IFERROR(IFERROR(VLOOKUP(L2965, List!D:J, 7, 0), VLOOKUP(L2965&amp;"", List!D:J, 7, 0)), 0)=0,
   IF(IFERROR(IFERROR(VLOOKUP(L2965, 'CND List'!$A:$C, 3, 0), VLOOKUP(L2965&amp;"", 'CND List'!$A:$C, 3, 0)), 0)=0,
    IF(A2965="KBB", "-", ""),
    IFERROR(VLOOKUP(L2965, 'CND List'!$A:$C, 3, 0), VLOOKUP(L2965&amp;"", 'CND List'!$A:$C, 3, 0))
   ),
   IFERROR(VLOOKUP(L2965, List!D:J, 7, 0), VLOOKUP(L2965&amp;"", List!D:J, 7, 0))
  )
 )
)</f>
        <v>Standard Shipment</v>
      </c>
      <c r="C2965" s="66" t="str">
        <f t="shared" si="47"/>
        <v>Standard Shipment</v>
      </c>
      <c r="D2965" s="67" t="str">
        <f ca="1">IF(C2965="Local Scrap","Closed",IFERROR(IF(A2965="kgb","Closed",IF(MID(C2965,5,1)="Q","Closed",LOOKUP(TODAY()-W2965, {0,31,91,181,366}, {"0-30天","31-90天","91-180天","181-365天","365天以上"}))), LOOKUP(TODAY()-Z2965, {0,31,91,181,366}, {"0-30天","31-90天","91-180天","181-365天","365天以上"})))</f>
        <v>Closed</v>
      </c>
      <c r="E2965" s="67" t="str" cm="1">
        <f t="array" ref="E2965">IF(A2965&lt;&gt;"kbb", "", IF(IFERROR(VALUE(V2965), 0)=MAX(INDEX(($A$2:$A$4929="kbb")*($L$2:$L$4929=L2965)*IFERROR(VALUE($V$2:$V$4929), 0), 0)), "最新", "歷史重複"))</f>
        <v/>
      </c>
      <c r="F2965" t="s">
        <v>12989</v>
      </c>
      <c r="G2965" t="s">
        <v>29</v>
      </c>
      <c r="H2965" t="s">
        <v>30</v>
      </c>
      <c r="I2965" t="s">
        <v>12600</v>
      </c>
      <c r="J2965" t="s">
        <v>12990</v>
      </c>
      <c r="K2965" t="s">
        <v>12991</v>
      </c>
      <c r="L2965" t="s">
        <v>13033</v>
      </c>
      <c r="M2965" t="s">
        <v>981</v>
      </c>
      <c r="N2965" t="s">
        <v>556</v>
      </c>
      <c r="O2965" t="s">
        <v>37</v>
      </c>
      <c r="P2965" t="s">
        <v>13034</v>
      </c>
      <c r="Q2965" t="s">
        <v>38</v>
      </c>
      <c r="R2965" t="s">
        <v>1070</v>
      </c>
      <c r="S2965" t="s">
        <v>12994</v>
      </c>
      <c r="T2965" t="s">
        <v>13035</v>
      </c>
      <c r="U2965" t="s">
        <v>12664</v>
      </c>
      <c r="V2965" t="s">
        <v>12664</v>
      </c>
      <c r="W2965" t="s">
        <v>37</v>
      </c>
      <c r="X2965" t="s">
        <v>37</v>
      </c>
      <c r="Y2965" t="s">
        <v>37</v>
      </c>
      <c r="Z2965" t="s">
        <v>13036</v>
      </c>
      <c r="AA2965" t="s">
        <v>44</v>
      </c>
      <c r="AB2965" t="s">
        <v>44</v>
      </c>
      <c r="AC2965" t="s">
        <v>45</v>
      </c>
      <c r="AD2965" t="s">
        <v>190</v>
      </c>
      <c r="AE2965" t="s">
        <v>12997</v>
      </c>
      <c r="AF2965" t="s">
        <v>48</v>
      </c>
      <c r="AG2965">
        <v>620814</v>
      </c>
      <c r="AH2965">
        <v>5</v>
      </c>
      <c r="AI2965">
        <v>5</v>
      </c>
    </row>
    <row r="2966" spans="1:35">
      <c r="A2966" s="65" t="str">
        <f>IF(L2966="","",IF(COUNTIF(Wip!K:K,L2966)=0,IF(W2966="","KGB","KBB"),IF(AND(_xlfn.IFNA(VLOOKUP(L2966,Wip!K:M,3,0),"")="Y",Q2966="MTCAPPLYCONF"),"On Hold",IF(W2966="","KGB","KBB"))))</f>
        <v>KGB</v>
      </c>
      <c r="B2966" s="65" t="str">
        <f>IF(A2966="on hold", "on hold",
 IF(A2966="KGB", "Standard Shipment",
  IF(IFERROR(IFERROR(VLOOKUP(L2966, List!D:J, 7, 0), VLOOKUP(L2966&amp;"", List!D:J, 7, 0)), 0)=0,
   IF(IFERROR(IFERROR(VLOOKUP(L2966, 'CND List'!$A:$C, 3, 0), VLOOKUP(L2966&amp;"", 'CND List'!$A:$C, 3, 0)), 0)=0,
    IF(A2966="KBB", "-", ""),
    IFERROR(VLOOKUP(L2966, 'CND List'!$A:$C, 3, 0), VLOOKUP(L2966&amp;"", 'CND List'!$A:$C, 3, 0))
   ),
   IFERROR(VLOOKUP(L2966, List!D:J, 7, 0), VLOOKUP(L2966&amp;"", List!D:J, 7, 0))
  )
 )
)</f>
        <v>Standard Shipment</v>
      </c>
      <c r="C2966" s="66" t="str">
        <f t="shared" si="47"/>
        <v>Standard Shipment</v>
      </c>
      <c r="D2966" s="67" t="str">
        <f ca="1">IF(C2966="Local Scrap","Closed",IFERROR(IF(A2966="kgb","Closed",IF(MID(C2966,5,1)="Q","Closed",LOOKUP(TODAY()-W2966, {0,31,91,181,366}, {"0-30天","31-90天","91-180天","181-365天","365天以上"}))), LOOKUP(TODAY()-Z2966, {0,31,91,181,366}, {"0-30天","31-90天","91-180天","181-365天","365天以上"})))</f>
        <v>Closed</v>
      </c>
      <c r="E2966" s="67" t="str" cm="1">
        <f t="array" ref="E2966">IF(A2966&lt;&gt;"kbb", "", IF(IFERROR(VALUE(V2966), 0)=MAX(INDEX(($A$2:$A$4929="kbb")*($L$2:$L$4929=L2966)*IFERROR(VALUE($V$2:$V$4929), 0), 0)), "最新", "歷史重複"))</f>
        <v/>
      </c>
      <c r="F2966" t="s">
        <v>12989</v>
      </c>
      <c r="G2966" t="s">
        <v>29</v>
      </c>
      <c r="H2966" t="s">
        <v>30</v>
      </c>
      <c r="I2966" t="s">
        <v>12600</v>
      </c>
      <c r="J2966" t="s">
        <v>12990</v>
      </c>
      <c r="K2966" t="s">
        <v>12991</v>
      </c>
      <c r="L2966" t="s">
        <v>13037</v>
      </c>
      <c r="M2966" t="s">
        <v>981</v>
      </c>
      <c r="N2966" t="s">
        <v>556</v>
      </c>
      <c r="O2966" t="s">
        <v>37</v>
      </c>
      <c r="P2966" t="s">
        <v>13038</v>
      </c>
      <c r="Q2966" t="s">
        <v>38</v>
      </c>
      <c r="R2966" t="s">
        <v>1070</v>
      </c>
      <c r="S2966" t="s">
        <v>12994</v>
      </c>
      <c r="T2966" t="s">
        <v>13039</v>
      </c>
      <c r="U2966" t="s">
        <v>12664</v>
      </c>
      <c r="V2966" t="s">
        <v>12664</v>
      </c>
      <c r="W2966" t="s">
        <v>37</v>
      </c>
      <c r="X2966" t="s">
        <v>37</v>
      </c>
      <c r="Y2966" t="s">
        <v>37</v>
      </c>
      <c r="Z2966" t="s">
        <v>13040</v>
      </c>
      <c r="AA2966" t="s">
        <v>44</v>
      </c>
      <c r="AB2966" t="s">
        <v>44</v>
      </c>
      <c r="AC2966" t="s">
        <v>45</v>
      </c>
      <c r="AD2966" t="s">
        <v>190</v>
      </c>
      <c r="AE2966" t="s">
        <v>12997</v>
      </c>
      <c r="AF2966" t="s">
        <v>48</v>
      </c>
      <c r="AG2966">
        <v>620814</v>
      </c>
      <c r="AH2966">
        <v>5</v>
      </c>
      <c r="AI2966">
        <v>5</v>
      </c>
    </row>
    <row r="2967" spans="1:35">
      <c r="A2967" s="65" t="str">
        <f>IF(L2967="","",IF(COUNTIF(Wip!K:K,L2967)=0,IF(W2967="","KGB","KBB"),IF(AND(_xlfn.IFNA(VLOOKUP(L2967,Wip!K:M,3,0),"")="Y",Q2967="MTCAPPLYCONF"),"On Hold",IF(W2967="","KGB","KBB"))))</f>
        <v>KGB</v>
      </c>
      <c r="B2967" s="65" t="str">
        <f>IF(A2967="on hold", "on hold",
 IF(A2967="KGB", "Standard Shipment",
  IF(IFERROR(IFERROR(VLOOKUP(L2967, List!D:J, 7, 0), VLOOKUP(L2967&amp;"", List!D:J, 7, 0)), 0)=0,
   IF(IFERROR(IFERROR(VLOOKUP(L2967, 'CND List'!$A:$C, 3, 0), VLOOKUP(L2967&amp;"", 'CND List'!$A:$C, 3, 0)), 0)=0,
    IF(A2967="KBB", "-", ""),
    IFERROR(VLOOKUP(L2967, 'CND List'!$A:$C, 3, 0), VLOOKUP(L2967&amp;"", 'CND List'!$A:$C, 3, 0))
   ),
   IFERROR(VLOOKUP(L2967, List!D:J, 7, 0), VLOOKUP(L2967&amp;"", List!D:J, 7, 0))
  )
 )
)</f>
        <v>Standard Shipment</v>
      </c>
      <c r="C2967" s="66" t="str">
        <f t="shared" si="47"/>
        <v>Standard Shipment</v>
      </c>
      <c r="D2967" s="67" t="str">
        <f ca="1">IF(C2967="Local Scrap","Closed",IFERROR(IF(A2967="kgb","Closed",IF(MID(C2967,5,1)="Q","Closed",LOOKUP(TODAY()-W2967, {0,31,91,181,366}, {"0-30天","31-90天","91-180天","181-365天","365天以上"}))), LOOKUP(TODAY()-Z2967, {0,31,91,181,366}, {"0-30天","31-90天","91-180天","181-365天","365天以上"})))</f>
        <v>Closed</v>
      </c>
      <c r="E2967" s="67" t="str" cm="1">
        <f t="array" ref="E2967">IF(A2967&lt;&gt;"kbb", "", IF(IFERROR(VALUE(V2967), 0)=MAX(INDEX(($A$2:$A$4929="kbb")*($L$2:$L$4929=L2967)*IFERROR(VALUE($V$2:$V$4929), 0), 0)), "最新", "歷史重複"))</f>
        <v/>
      </c>
      <c r="F2967" t="s">
        <v>13041</v>
      </c>
      <c r="G2967" t="s">
        <v>29</v>
      </c>
      <c r="H2967" t="s">
        <v>30</v>
      </c>
      <c r="I2967" t="s">
        <v>12600</v>
      </c>
      <c r="J2967" t="s">
        <v>13042</v>
      </c>
      <c r="K2967" t="s">
        <v>13043</v>
      </c>
      <c r="L2967" t="s">
        <v>13044</v>
      </c>
      <c r="M2967" t="s">
        <v>981</v>
      </c>
      <c r="N2967" t="s">
        <v>556</v>
      </c>
      <c r="O2967" t="s">
        <v>37</v>
      </c>
      <c r="P2967" t="s">
        <v>13045</v>
      </c>
      <c r="Q2967" t="s">
        <v>38</v>
      </c>
      <c r="R2967" t="s">
        <v>53</v>
      </c>
      <c r="S2967" t="s">
        <v>13046</v>
      </c>
      <c r="T2967" t="s">
        <v>13047</v>
      </c>
      <c r="U2967" t="s">
        <v>12936</v>
      </c>
      <c r="V2967" t="s">
        <v>12936</v>
      </c>
      <c r="W2967" t="s">
        <v>37</v>
      </c>
      <c r="X2967" t="s">
        <v>37</v>
      </c>
      <c r="Y2967" t="s">
        <v>37</v>
      </c>
      <c r="Z2967" t="s">
        <v>13048</v>
      </c>
      <c r="AA2967" t="s">
        <v>44</v>
      </c>
      <c r="AB2967" t="s">
        <v>44</v>
      </c>
      <c r="AC2967" t="s">
        <v>863</v>
      </c>
      <c r="AD2967" t="s">
        <v>190</v>
      </c>
      <c r="AE2967" t="s">
        <v>12938</v>
      </c>
      <c r="AF2967" t="s">
        <v>48</v>
      </c>
      <c r="AG2967">
        <v>621124</v>
      </c>
      <c r="AH2967">
        <v>1</v>
      </c>
      <c r="AI2967">
        <v>1</v>
      </c>
    </row>
    <row r="2968" spans="1:35">
      <c r="A2968" s="65" t="str">
        <f>IF(L2968="","",IF(COUNTIF(Wip!K:K,L2968)=0,IF(W2968="","KGB","KBB"),IF(AND(_xlfn.IFNA(VLOOKUP(L2968,Wip!K:M,3,0),"")="Y",Q2968="MTCAPPLYCONF"),"On Hold",IF(W2968="","KGB","KBB"))))</f>
        <v>KGB</v>
      </c>
      <c r="B2968" s="65" t="str">
        <f>IF(A2968="on hold", "on hold",
 IF(A2968="KGB", "Standard Shipment",
  IF(IFERROR(IFERROR(VLOOKUP(L2968, List!D:J, 7, 0), VLOOKUP(L2968&amp;"", List!D:J, 7, 0)), 0)=0,
   IF(IFERROR(IFERROR(VLOOKUP(L2968, 'CND List'!$A:$C, 3, 0), VLOOKUP(L2968&amp;"", 'CND List'!$A:$C, 3, 0)), 0)=0,
    IF(A2968="KBB", "-", ""),
    IFERROR(VLOOKUP(L2968, 'CND List'!$A:$C, 3, 0), VLOOKUP(L2968&amp;"", 'CND List'!$A:$C, 3, 0))
   ),
   IFERROR(VLOOKUP(L2968, List!D:J, 7, 0), VLOOKUP(L2968&amp;"", List!D:J, 7, 0))
  )
 )
)</f>
        <v>Standard Shipment</v>
      </c>
      <c r="C2968" s="66" t="str">
        <f t="shared" si="47"/>
        <v>Standard Shipment</v>
      </c>
      <c r="D2968" s="67" t="str">
        <f ca="1">IF(C2968="Local Scrap","Closed",IFERROR(IF(A2968="kgb","Closed",IF(MID(C2968,5,1)="Q","Closed",LOOKUP(TODAY()-W2968, {0,31,91,181,366}, {"0-30天","31-90天","91-180天","181-365天","365天以上"}))), LOOKUP(TODAY()-Z2968, {0,31,91,181,366}, {"0-30天","31-90天","91-180天","181-365天","365天以上"})))</f>
        <v>Closed</v>
      </c>
      <c r="E2968" s="67" t="str" cm="1">
        <f t="array" ref="E2968">IF(A2968&lt;&gt;"kbb", "", IF(IFERROR(VALUE(V2968), 0)=MAX(INDEX(($A$2:$A$4929="kbb")*($L$2:$L$4929=L2968)*IFERROR(VALUE($V$2:$V$4929), 0), 0)), "最新", "歷史重複"))</f>
        <v/>
      </c>
      <c r="F2968" t="s">
        <v>13041</v>
      </c>
      <c r="G2968" t="s">
        <v>29</v>
      </c>
      <c r="H2968" t="s">
        <v>30</v>
      </c>
      <c r="I2968" t="s">
        <v>12600</v>
      </c>
      <c r="J2968" t="s">
        <v>13042</v>
      </c>
      <c r="K2968" t="s">
        <v>13043</v>
      </c>
      <c r="L2968" t="s">
        <v>13049</v>
      </c>
      <c r="M2968" t="s">
        <v>555</v>
      </c>
      <c r="N2968" t="s">
        <v>556</v>
      </c>
      <c r="O2968" t="s">
        <v>37</v>
      </c>
      <c r="P2968" t="s">
        <v>13050</v>
      </c>
      <c r="Q2968" t="s">
        <v>38</v>
      </c>
      <c r="R2968" t="s">
        <v>53</v>
      </c>
      <c r="S2968" t="s">
        <v>13046</v>
      </c>
      <c r="T2968" t="s">
        <v>13051</v>
      </c>
      <c r="U2968" t="s">
        <v>12936</v>
      </c>
      <c r="V2968" t="s">
        <v>12936</v>
      </c>
      <c r="W2968" t="s">
        <v>37</v>
      </c>
      <c r="X2968" t="s">
        <v>37</v>
      </c>
      <c r="Y2968" t="s">
        <v>37</v>
      </c>
      <c r="Z2968" t="s">
        <v>13052</v>
      </c>
      <c r="AA2968" t="s">
        <v>44</v>
      </c>
      <c r="AB2968" t="s">
        <v>44</v>
      </c>
      <c r="AC2968" t="s">
        <v>863</v>
      </c>
      <c r="AD2968" t="s">
        <v>190</v>
      </c>
      <c r="AE2968" t="s">
        <v>12938</v>
      </c>
      <c r="AF2968" t="s">
        <v>48</v>
      </c>
      <c r="AG2968">
        <v>621124</v>
      </c>
      <c r="AH2968">
        <v>1</v>
      </c>
      <c r="AI2968">
        <v>1</v>
      </c>
    </row>
    <row r="2969" spans="1:35">
      <c r="A2969" s="65" t="str">
        <f>IF(L2969="","",IF(COUNTIF(Wip!K:K,L2969)=0,IF(W2969="","KGB","KBB"),IF(AND(_xlfn.IFNA(VLOOKUP(L2969,Wip!K:M,3,0),"")="Y",Q2969="MTCAPPLYCONF"),"On Hold",IF(W2969="","KGB","KBB"))))</f>
        <v>KGB</v>
      </c>
      <c r="B2969" s="65" t="str">
        <f>IF(A2969="on hold", "on hold",
 IF(A2969="KGB", "Standard Shipment",
  IF(IFERROR(IFERROR(VLOOKUP(L2969, List!D:J, 7, 0), VLOOKUP(L2969&amp;"", List!D:J, 7, 0)), 0)=0,
   IF(IFERROR(IFERROR(VLOOKUP(L2969, 'CND List'!$A:$C, 3, 0), VLOOKUP(L2969&amp;"", 'CND List'!$A:$C, 3, 0)), 0)=0,
    IF(A2969="KBB", "-", ""),
    IFERROR(VLOOKUP(L2969, 'CND List'!$A:$C, 3, 0), VLOOKUP(L2969&amp;"", 'CND List'!$A:$C, 3, 0))
   ),
   IFERROR(VLOOKUP(L2969, List!D:J, 7, 0), VLOOKUP(L2969&amp;"", List!D:J, 7, 0))
  )
 )
)</f>
        <v>Standard Shipment</v>
      </c>
      <c r="C2969" s="66" t="str">
        <f t="shared" si="47"/>
        <v>Standard Shipment</v>
      </c>
      <c r="D2969" s="67" t="str">
        <f ca="1">IF(C2969="Local Scrap","Closed",IFERROR(IF(A2969="kgb","Closed",IF(MID(C2969,5,1)="Q","Closed",LOOKUP(TODAY()-W2969, {0,31,91,181,366}, {"0-30天","31-90天","91-180天","181-365天","365天以上"}))), LOOKUP(TODAY()-Z2969, {0,31,91,181,366}, {"0-30天","31-90天","91-180天","181-365天","365天以上"})))</f>
        <v>Closed</v>
      </c>
      <c r="E2969" s="67" t="str" cm="1">
        <f t="array" ref="E2969">IF(A2969&lt;&gt;"kbb", "", IF(IFERROR(VALUE(V2969), 0)=MAX(INDEX(($A$2:$A$4929="kbb")*($L$2:$L$4929=L2969)*IFERROR(VALUE($V$2:$V$4929), 0), 0)), "最新", "歷史重複"))</f>
        <v/>
      </c>
      <c r="F2969" t="s">
        <v>13041</v>
      </c>
      <c r="G2969" t="s">
        <v>29</v>
      </c>
      <c r="H2969" t="s">
        <v>30</v>
      </c>
      <c r="I2969" t="s">
        <v>12600</v>
      </c>
      <c r="J2969" t="s">
        <v>13042</v>
      </c>
      <c r="K2969" t="s">
        <v>13043</v>
      </c>
      <c r="L2969" t="s">
        <v>13053</v>
      </c>
      <c r="M2969" t="s">
        <v>3523</v>
      </c>
      <c r="N2969" t="s">
        <v>206</v>
      </c>
      <c r="O2969" t="s">
        <v>37</v>
      </c>
      <c r="P2969" t="s">
        <v>13054</v>
      </c>
      <c r="Q2969" t="s">
        <v>38</v>
      </c>
      <c r="R2969" t="s">
        <v>53</v>
      </c>
      <c r="S2969" t="s">
        <v>13046</v>
      </c>
      <c r="T2969" t="s">
        <v>13055</v>
      </c>
      <c r="U2969" t="s">
        <v>13056</v>
      </c>
      <c r="V2969" t="s">
        <v>13056</v>
      </c>
      <c r="W2969" t="s">
        <v>37</v>
      </c>
      <c r="X2969" t="s">
        <v>37</v>
      </c>
      <c r="Y2969" t="s">
        <v>37</v>
      </c>
      <c r="Z2969" t="s">
        <v>13057</v>
      </c>
      <c r="AA2969" t="s">
        <v>44</v>
      </c>
      <c r="AB2969" t="s">
        <v>44</v>
      </c>
      <c r="AC2969" t="s">
        <v>13058</v>
      </c>
      <c r="AD2969" t="s">
        <v>190</v>
      </c>
      <c r="AE2969" t="s">
        <v>12938</v>
      </c>
      <c r="AF2969" t="s">
        <v>48</v>
      </c>
      <c r="AG2969">
        <v>621124</v>
      </c>
      <c r="AH2969">
        <v>1</v>
      </c>
      <c r="AI2969">
        <v>1</v>
      </c>
    </row>
    <row r="2970" spans="1:35">
      <c r="A2970" s="65" t="str">
        <f>IF(L2970="","",IF(COUNTIF(Wip!K:K,L2970)=0,IF(W2970="","KGB","KBB"),IF(AND(_xlfn.IFNA(VLOOKUP(L2970,Wip!K:M,3,0),"")="Y",Q2970="MTCAPPLYCONF"),"On Hold",IF(W2970="","KGB","KBB"))))</f>
        <v>KGB</v>
      </c>
      <c r="B2970" s="65" t="str">
        <f>IF(A2970="on hold", "on hold",
 IF(A2970="KGB", "Standard Shipment",
  IF(IFERROR(IFERROR(VLOOKUP(L2970, List!D:J, 7, 0), VLOOKUP(L2970&amp;"", List!D:J, 7, 0)), 0)=0,
   IF(IFERROR(IFERROR(VLOOKUP(L2970, 'CND List'!$A:$C, 3, 0), VLOOKUP(L2970&amp;"", 'CND List'!$A:$C, 3, 0)), 0)=0,
    IF(A2970="KBB", "-", ""),
    IFERROR(VLOOKUP(L2970, 'CND List'!$A:$C, 3, 0), VLOOKUP(L2970&amp;"", 'CND List'!$A:$C, 3, 0))
   ),
   IFERROR(VLOOKUP(L2970, List!D:J, 7, 0), VLOOKUP(L2970&amp;"", List!D:J, 7, 0))
  )
 )
)</f>
        <v>Standard Shipment</v>
      </c>
      <c r="C2970" s="66" t="str">
        <f t="shared" si="47"/>
        <v>Standard Shipment</v>
      </c>
      <c r="D2970" s="67" t="str">
        <f ca="1">IF(C2970="Local Scrap","Closed",IFERROR(IF(A2970="kgb","Closed",IF(MID(C2970,5,1)="Q","Closed",LOOKUP(TODAY()-W2970, {0,31,91,181,366}, {"0-30天","31-90天","91-180天","181-365天","365天以上"}))), LOOKUP(TODAY()-Z2970, {0,31,91,181,366}, {"0-30天","31-90天","91-180天","181-365天","365天以上"})))</f>
        <v>Closed</v>
      </c>
      <c r="E2970" s="67" t="str" cm="1">
        <f t="array" ref="E2970">IF(A2970&lt;&gt;"kbb", "", IF(IFERROR(VALUE(V2970), 0)=MAX(INDEX(($A$2:$A$4929="kbb")*($L$2:$L$4929=L2970)*IFERROR(VALUE($V$2:$V$4929), 0), 0)), "最新", "歷史重複"))</f>
        <v/>
      </c>
      <c r="F2970" t="s">
        <v>13041</v>
      </c>
      <c r="G2970" t="s">
        <v>29</v>
      </c>
      <c r="H2970" t="s">
        <v>30</v>
      </c>
      <c r="I2970" t="s">
        <v>12600</v>
      </c>
      <c r="J2970" t="s">
        <v>13042</v>
      </c>
      <c r="K2970" t="s">
        <v>13043</v>
      </c>
      <c r="L2970" t="s">
        <v>13059</v>
      </c>
      <c r="M2970" t="s">
        <v>3523</v>
      </c>
      <c r="N2970" t="s">
        <v>206</v>
      </c>
      <c r="O2970" t="s">
        <v>37</v>
      </c>
      <c r="P2970" t="s">
        <v>13060</v>
      </c>
      <c r="Q2970" t="s">
        <v>38</v>
      </c>
      <c r="R2970" t="s">
        <v>53</v>
      </c>
      <c r="S2970" t="s">
        <v>13046</v>
      </c>
      <c r="T2970" t="s">
        <v>13061</v>
      </c>
      <c r="U2970" t="s">
        <v>12936</v>
      </c>
      <c r="V2970" t="s">
        <v>12936</v>
      </c>
      <c r="W2970" t="s">
        <v>37</v>
      </c>
      <c r="X2970" t="s">
        <v>37</v>
      </c>
      <c r="Y2970" t="s">
        <v>37</v>
      </c>
      <c r="Z2970" t="s">
        <v>13062</v>
      </c>
      <c r="AA2970" t="s">
        <v>44</v>
      </c>
      <c r="AB2970" t="s">
        <v>44</v>
      </c>
      <c r="AC2970" t="s">
        <v>863</v>
      </c>
      <c r="AD2970" t="s">
        <v>190</v>
      </c>
      <c r="AE2970" t="s">
        <v>12938</v>
      </c>
      <c r="AF2970" t="s">
        <v>48</v>
      </c>
      <c r="AG2970">
        <v>621124</v>
      </c>
      <c r="AH2970">
        <v>1</v>
      </c>
      <c r="AI2970">
        <v>1</v>
      </c>
    </row>
    <row r="2971" spans="1:35">
      <c r="A2971" s="65" t="str">
        <f>IF(L2971="","",IF(COUNTIF(Wip!K:K,L2971)=0,IF(W2971="","KGB","KBB"),IF(AND(_xlfn.IFNA(VLOOKUP(L2971,Wip!K:M,3,0),"")="Y",Q2971="MTCAPPLYCONF"),"On Hold",IF(W2971="","KGB","KBB"))))</f>
        <v>KGB</v>
      </c>
      <c r="B2971" s="65" t="str">
        <f>IF(A2971="on hold", "on hold",
 IF(A2971="KGB", "Standard Shipment",
  IF(IFERROR(IFERROR(VLOOKUP(L2971, List!D:J, 7, 0), VLOOKUP(L2971&amp;"", List!D:J, 7, 0)), 0)=0,
   IF(IFERROR(IFERROR(VLOOKUP(L2971, 'CND List'!$A:$C, 3, 0), VLOOKUP(L2971&amp;"", 'CND List'!$A:$C, 3, 0)), 0)=0,
    IF(A2971="KBB", "-", ""),
    IFERROR(VLOOKUP(L2971, 'CND List'!$A:$C, 3, 0), VLOOKUP(L2971&amp;"", 'CND List'!$A:$C, 3, 0))
   ),
   IFERROR(VLOOKUP(L2971, List!D:J, 7, 0), VLOOKUP(L2971&amp;"", List!D:J, 7, 0))
  )
 )
)</f>
        <v>Standard Shipment</v>
      </c>
      <c r="C2971" s="66" t="str">
        <f t="shared" si="47"/>
        <v>Standard Shipment</v>
      </c>
      <c r="D2971" s="67" t="str">
        <f ca="1">IF(C2971="Local Scrap","Closed",IFERROR(IF(A2971="kgb","Closed",IF(MID(C2971,5,1)="Q","Closed",LOOKUP(TODAY()-W2971, {0,31,91,181,366}, {"0-30天","31-90天","91-180天","181-365天","365天以上"}))), LOOKUP(TODAY()-Z2971, {0,31,91,181,366}, {"0-30天","31-90天","91-180天","181-365天","365天以上"})))</f>
        <v>Closed</v>
      </c>
      <c r="E2971" s="67" t="str" cm="1">
        <f t="array" ref="E2971">IF(A2971&lt;&gt;"kbb", "", IF(IFERROR(VALUE(V2971), 0)=MAX(INDEX(($A$2:$A$4929="kbb")*($L$2:$L$4929=L2971)*IFERROR(VALUE($V$2:$V$4929), 0), 0)), "最新", "歷史重複"))</f>
        <v/>
      </c>
      <c r="F2971" t="s">
        <v>13041</v>
      </c>
      <c r="G2971" t="s">
        <v>29</v>
      </c>
      <c r="H2971" t="s">
        <v>30</v>
      </c>
      <c r="I2971" t="s">
        <v>12600</v>
      </c>
      <c r="J2971" t="s">
        <v>13042</v>
      </c>
      <c r="K2971" t="s">
        <v>13043</v>
      </c>
      <c r="L2971" t="s">
        <v>13063</v>
      </c>
      <c r="M2971" t="s">
        <v>981</v>
      </c>
      <c r="N2971" t="s">
        <v>556</v>
      </c>
      <c r="O2971" t="s">
        <v>37</v>
      </c>
      <c r="P2971" t="s">
        <v>13064</v>
      </c>
      <c r="Q2971" t="s">
        <v>38</v>
      </c>
      <c r="R2971" t="s">
        <v>53</v>
      </c>
      <c r="S2971" t="s">
        <v>13046</v>
      </c>
      <c r="T2971" t="s">
        <v>13065</v>
      </c>
      <c r="U2971" t="s">
        <v>12936</v>
      </c>
      <c r="V2971" t="s">
        <v>12936</v>
      </c>
      <c r="W2971" t="s">
        <v>37</v>
      </c>
      <c r="X2971" t="s">
        <v>37</v>
      </c>
      <c r="Y2971" t="s">
        <v>37</v>
      </c>
      <c r="Z2971" t="s">
        <v>13066</v>
      </c>
      <c r="AA2971" t="s">
        <v>44</v>
      </c>
      <c r="AB2971" t="s">
        <v>44</v>
      </c>
      <c r="AC2971" t="s">
        <v>863</v>
      </c>
      <c r="AD2971" t="s">
        <v>190</v>
      </c>
      <c r="AE2971" t="s">
        <v>12938</v>
      </c>
      <c r="AF2971" t="s">
        <v>48</v>
      </c>
      <c r="AG2971">
        <v>621124</v>
      </c>
      <c r="AH2971">
        <v>1</v>
      </c>
      <c r="AI2971">
        <v>1</v>
      </c>
    </row>
    <row r="2972" spans="1:35">
      <c r="A2972" s="65" t="str">
        <f>IF(L2972="","",IF(COUNTIF(Wip!K:K,L2972)=0,IF(W2972="","KGB","KBB"),IF(AND(_xlfn.IFNA(VLOOKUP(L2972,Wip!K:M,3,0),"")="Y",Q2972="MTCAPPLYCONF"),"On Hold",IF(W2972="","KGB","KBB"))))</f>
        <v>KGB</v>
      </c>
      <c r="B2972" s="65" t="str">
        <f>IF(A2972="on hold", "on hold",
 IF(A2972="KGB", "Standard Shipment",
  IF(IFERROR(IFERROR(VLOOKUP(L2972, List!D:J, 7, 0), VLOOKUP(L2972&amp;"", List!D:J, 7, 0)), 0)=0,
   IF(IFERROR(IFERROR(VLOOKUP(L2972, 'CND List'!$A:$C, 3, 0), VLOOKUP(L2972&amp;"", 'CND List'!$A:$C, 3, 0)), 0)=0,
    IF(A2972="KBB", "-", ""),
    IFERROR(VLOOKUP(L2972, 'CND List'!$A:$C, 3, 0), VLOOKUP(L2972&amp;"", 'CND List'!$A:$C, 3, 0))
   ),
   IFERROR(VLOOKUP(L2972, List!D:J, 7, 0), VLOOKUP(L2972&amp;"", List!D:J, 7, 0))
  )
 )
)</f>
        <v>Standard Shipment</v>
      </c>
      <c r="C2972" s="66" t="str">
        <f t="shared" si="47"/>
        <v>Standard Shipment</v>
      </c>
      <c r="D2972" s="67" t="str">
        <f ca="1">IF(C2972="Local Scrap","Closed",IFERROR(IF(A2972="kgb","Closed",IF(MID(C2972,5,1)="Q","Closed",LOOKUP(TODAY()-W2972, {0,31,91,181,366}, {"0-30天","31-90天","91-180天","181-365天","365天以上"}))), LOOKUP(TODAY()-Z2972, {0,31,91,181,366}, {"0-30天","31-90天","91-180天","181-365天","365天以上"})))</f>
        <v>Closed</v>
      </c>
      <c r="E2972" s="67" t="str" cm="1">
        <f t="array" ref="E2972">IF(A2972&lt;&gt;"kbb", "", IF(IFERROR(VALUE(V2972), 0)=MAX(INDEX(($A$2:$A$4929="kbb")*($L$2:$L$4929=L2972)*IFERROR(VALUE($V$2:$V$4929), 0), 0)), "最新", "歷史重複"))</f>
        <v/>
      </c>
      <c r="F2972" t="s">
        <v>13041</v>
      </c>
      <c r="G2972" t="s">
        <v>29</v>
      </c>
      <c r="H2972" t="s">
        <v>30</v>
      </c>
      <c r="I2972" t="s">
        <v>12600</v>
      </c>
      <c r="J2972" t="s">
        <v>13042</v>
      </c>
      <c r="K2972" t="s">
        <v>13043</v>
      </c>
      <c r="L2972" t="s">
        <v>13067</v>
      </c>
      <c r="M2972" t="s">
        <v>4046</v>
      </c>
      <c r="N2972" t="s">
        <v>556</v>
      </c>
      <c r="O2972" t="s">
        <v>37</v>
      </c>
      <c r="P2972" t="s">
        <v>13068</v>
      </c>
      <c r="Q2972" t="s">
        <v>38</v>
      </c>
      <c r="R2972" t="s">
        <v>53</v>
      </c>
      <c r="S2972" t="s">
        <v>13046</v>
      </c>
      <c r="T2972" t="s">
        <v>13069</v>
      </c>
      <c r="U2972" t="s">
        <v>12936</v>
      </c>
      <c r="V2972" t="s">
        <v>12936</v>
      </c>
      <c r="W2972" t="s">
        <v>37</v>
      </c>
      <c r="X2972" t="s">
        <v>37</v>
      </c>
      <c r="Y2972" t="s">
        <v>37</v>
      </c>
      <c r="Z2972" t="s">
        <v>13070</v>
      </c>
      <c r="AA2972" t="s">
        <v>44</v>
      </c>
      <c r="AB2972" t="s">
        <v>44</v>
      </c>
      <c r="AC2972" t="s">
        <v>863</v>
      </c>
      <c r="AD2972" t="s">
        <v>190</v>
      </c>
      <c r="AE2972" t="s">
        <v>12938</v>
      </c>
      <c r="AF2972" t="s">
        <v>48</v>
      </c>
      <c r="AG2972">
        <v>621124</v>
      </c>
      <c r="AH2972">
        <v>1</v>
      </c>
      <c r="AI2972">
        <v>1</v>
      </c>
    </row>
    <row r="2973" spans="1:35">
      <c r="A2973" s="65" t="str">
        <f>IF(L2973="","",IF(COUNTIF(Wip!K:K,L2973)=0,IF(W2973="","KGB","KBB"),IF(AND(_xlfn.IFNA(VLOOKUP(L2973,Wip!K:M,3,0),"")="Y",Q2973="MTCAPPLYCONF"),"On Hold",IF(W2973="","KGB","KBB"))))</f>
        <v>KGB</v>
      </c>
      <c r="B2973" s="65" t="str">
        <f>IF(A2973="on hold", "on hold",
 IF(A2973="KGB", "Standard Shipment",
  IF(IFERROR(IFERROR(VLOOKUP(L2973, List!D:J, 7, 0), VLOOKUP(L2973&amp;"", List!D:J, 7, 0)), 0)=0,
   IF(IFERROR(IFERROR(VLOOKUP(L2973, 'CND List'!$A:$C, 3, 0), VLOOKUP(L2973&amp;"", 'CND List'!$A:$C, 3, 0)), 0)=0,
    IF(A2973="KBB", "-", ""),
    IFERROR(VLOOKUP(L2973, 'CND List'!$A:$C, 3, 0), VLOOKUP(L2973&amp;"", 'CND List'!$A:$C, 3, 0))
   ),
   IFERROR(VLOOKUP(L2973, List!D:J, 7, 0), VLOOKUP(L2973&amp;"", List!D:J, 7, 0))
  )
 )
)</f>
        <v>Standard Shipment</v>
      </c>
      <c r="C2973" s="66" t="str">
        <f t="shared" si="47"/>
        <v>Standard Shipment</v>
      </c>
      <c r="D2973" s="67" t="str">
        <f ca="1">IF(C2973="Local Scrap","Closed",IFERROR(IF(A2973="kgb","Closed",IF(MID(C2973,5,1)="Q","Closed",LOOKUP(TODAY()-W2973, {0,31,91,181,366}, {"0-30天","31-90天","91-180天","181-365天","365天以上"}))), LOOKUP(TODAY()-Z2973, {0,31,91,181,366}, {"0-30天","31-90天","91-180天","181-365天","365天以上"})))</f>
        <v>Closed</v>
      </c>
      <c r="E2973" s="67" t="str" cm="1">
        <f t="array" ref="E2973">IF(A2973&lt;&gt;"kbb", "", IF(IFERROR(VALUE(V2973), 0)=MAX(INDEX(($A$2:$A$4929="kbb")*($L$2:$L$4929=L2973)*IFERROR(VALUE($V$2:$V$4929), 0), 0)), "最新", "歷史重複"))</f>
        <v/>
      </c>
      <c r="F2973" t="s">
        <v>13041</v>
      </c>
      <c r="G2973" t="s">
        <v>29</v>
      </c>
      <c r="H2973" t="s">
        <v>30</v>
      </c>
      <c r="I2973" t="s">
        <v>12600</v>
      </c>
      <c r="J2973" t="s">
        <v>13042</v>
      </c>
      <c r="K2973" t="s">
        <v>13043</v>
      </c>
      <c r="L2973" t="s">
        <v>13071</v>
      </c>
      <c r="M2973" t="s">
        <v>555</v>
      </c>
      <c r="N2973" t="s">
        <v>556</v>
      </c>
      <c r="O2973" t="s">
        <v>37</v>
      </c>
      <c r="P2973" t="s">
        <v>13072</v>
      </c>
      <c r="Q2973" t="s">
        <v>38</v>
      </c>
      <c r="R2973" t="s">
        <v>53</v>
      </c>
      <c r="S2973" t="s">
        <v>13046</v>
      </c>
      <c r="T2973" t="s">
        <v>13073</v>
      </c>
      <c r="U2973" t="s">
        <v>12936</v>
      </c>
      <c r="V2973" t="s">
        <v>12936</v>
      </c>
      <c r="W2973" t="s">
        <v>37</v>
      </c>
      <c r="X2973" t="s">
        <v>37</v>
      </c>
      <c r="Y2973" t="s">
        <v>37</v>
      </c>
      <c r="Z2973" t="s">
        <v>13074</v>
      </c>
      <c r="AA2973" t="s">
        <v>44</v>
      </c>
      <c r="AB2973" t="s">
        <v>44</v>
      </c>
      <c r="AC2973" t="s">
        <v>863</v>
      </c>
      <c r="AD2973" t="s">
        <v>190</v>
      </c>
      <c r="AE2973" t="s">
        <v>12938</v>
      </c>
      <c r="AF2973" t="s">
        <v>48</v>
      </c>
      <c r="AG2973">
        <v>621124</v>
      </c>
      <c r="AH2973">
        <v>1</v>
      </c>
      <c r="AI2973">
        <v>1</v>
      </c>
    </row>
    <row r="2974" spans="1:35">
      <c r="A2974" s="65" t="str">
        <f>IF(L2974="","",IF(COUNTIF(Wip!K:K,L2974)=0,IF(W2974="","KGB","KBB"),IF(AND(_xlfn.IFNA(VLOOKUP(L2974,Wip!K:M,3,0),"")="Y",Q2974="MTCAPPLYCONF"),"On Hold",IF(W2974="","KGB","KBB"))))</f>
        <v>KBB</v>
      </c>
      <c r="B2974" s="65">
        <f>IF(A2974="on hold", "on hold",
 IF(A2974="KGB", "Standard Shipment",
  IF(IFERROR(IFERROR(VLOOKUP(L2974, List!D:J, 7, 0), VLOOKUP(L2974&amp;"", List!D:J, 7, 0)), 0)=0,
   IF(IFERROR(IFERROR(VLOOKUP(L2974, 'CND List'!$A:$C, 3, 0), VLOOKUP(L2974&amp;"", 'CND List'!$A:$C, 3, 0)), 0)=0,
    IF(A2974="KBB", "-", ""),
    IFERROR(VLOOKUP(L2974, 'CND List'!$A:$C, 3, 0), VLOOKUP(L2974&amp;"", 'CND List'!$A:$C, 3, 0))
   ),
   IFERROR(VLOOKUP(L2974, List!D:J, 7, 0), VLOOKUP(L2974&amp;"", List!D:J, 7, 0))
  )
 )
)</f>
        <v>45852</v>
      </c>
      <c r="C2974" s="66" t="str">
        <f t="shared" si="47"/>
        <v>2025Q3</v>
      </c>
      <c r="D2974" s="67" t="str">
        <f ca="1">IF(C2974="Local Scrap","Closed",IFERROR(IF(A2974="kgb","Closed",IF(MID(C2974,5,1)="Q","Closed",LOOKUP(TODAY()-W2974, {0,31,91,181,366}, {"0-30天","31-90天","91-180天","181-365天","365天以上"}))), LOOKUP(TODAY()-Z2974, {0,31,91,181,366}, {"0-30天","31-90天","91-180天","181-365天","365天以上"})))</f>
        <v>Closed</v>
      </c>
      <c r="E2974" s="67" t="str" cm="1">
        <f t="array" ref="E2974">IF(A2974&lt;&gt;"kbb", "", IF(IFERROR(VALUE(V2974), 0)=MAX(INDEX(($A$2:$A$4929="kbb")*($L$2:$L$4929=L2974)*IFERROR(VALUE($V$2:$V$4929), 0), 0)), "最新", "歷史重複"))</f>
        <v>最新</v>
      </c>
      <c r="F2974" t="s">
        <v>13075</v>
      </c>
      <c r="G2974" t="s">
        <v>29</v>
      </c>
      <c r="H2974" t="s">
        <v>30</v>
      </c>
      <c r="I2974" t="s">
        <v>12600</v>
      </c>
      <c r="J2974" t="s">
        <v>13076</v>
      </c>
      <c r="K2974" t="s">
        <v>13077</v>
      </c>
      <c r="L2974" t="s">
        <v>13078</v>
      </c>
      <c r="M2974" t="s">
        <v>205</v>
      </c>
      <c r="N2974" t="s">
        <v>206</v>
      </c>
      <c r="O2974" t="s">
        <v>37</v>
      </c>
      <c r="P2974" t="s">
        <v>13078</v>
      </c>
      <c r="Q2974" t="s">
        <v>38</v>
      </c>
      <c r="R2974" t="s">
        <v>743</v>
      </c>
      <c r="S2974" t="s">
        <v>13079</v>
      </c>
      <c r="T2974" t="s">
        <v>37</v>
      </c>
      <c r="U2974" t="s">
        <v>37</v>
      </c>
      <c r="V2974" t="s">
        <v>13080</v>
      </c>
      <c r="W2974" t="s">
        <v>1157</v>
      </c>
      <c r="X2974" t="s">
        <v>114</v>
      </c>
      <c r="Y2974" t="s">
        <v>13081</v>
      </c>
      <c r="Z2974" t="s">
        <v>13082</v>
      </c>
      <c r="AA2974" t="s">
        <v>44</v>
      </c>
      <c r="AB2974" t="s">
        <v>44</v>
      </c>
      <c r="AC2974" t="s">
        <v>117</v>
      </c>
      <c r="AD2974" t="s">
        <v>190</v>
      </c>
      <c r="AE2974" t="s">
        <v>37</v>
      </c>
      <c r="AF2974" t="s">
        <v>37</v>
      </c>
      <c r="AG2974" t="s">
        <v>37</v>
      </c>
      <c r="AH2974" t="s">
        <v>37</v>
      </c>
      <c r="AI2974" t="s">
        <v>37</v>
      </c>
    </row>
    <row r="2975" spans="1:35">
      <c r="A2975" s="65" t="str">
        <f>IF(L2975="","",IF(COUNTIF(Wip!K:K,L2975)=0,IF(W2975="","KGB","KBB"),IF(AND(_xlfn.IFNA(VLOOKUP(L2975,Wip!K:M,3,0),"")="Y",Q2975="MTCAPPLYCONF"),"On Hold",IF(W2975="","KGB","KBB"))))</f>
        <v>KBB</v>
      </c>
      <c r="B2975" s="65">
        <f>IF(A2975="on hold", "on hold",
 IF(A2975="KGB", "Standard Shipment",
  IF(IFERROR(IFERROR(VLOOKUP(L2975, List!D:J, 7, 0), VLOOKUP(L2975&amp;"", List!D:J, 7, 0)), 0)=0,
   IF(IFERROR(IFERROR(VLOOKUP(L2975, 'CND List'!$A:$C, 3, 0), VLOOKUP(L2975&amp;"", 'CND List'!$A:$C, 3, 0)), 0)=0,
    IF(A2975="KBB", "-", ""),
    IFERROR(VLOOKUP(L2975, 'CND List'!$A:$C, 3, 0), VLOOKUP(L2975&amp;"", 'CND List'!$A:$C, 3, 0))
   ),
   IFERROR(VLOOKUP(L2975, List!D:J, 7, 0), VLOOKUP(L2975&amp;"", List!D:J, 7, 0))
  )
 )
)</f>
        <v>45852</v>
      </c>
      <c r="C2975" s="66" t="str">
        <f t="shared" si="47"/>
        <v>2025Q3</v>
      </c>
      <c r="D2975" s="67" t="str">
        <f ca="1">IF(C2975="Local Scrap","Closed",IFERROR(IF(A2975="kgb","Closed",IF(MID(C2975,5,1)="Q","Closed",LOOKUP(TODAY()-W2975, {0,31,91,181,366}, {"0-30天","31-90天","91-180天","181-365天","365天以上"}))), LOOKUP(TODAY()-Z2975, {0,31,91,181,366}, {"0-30天","31-90天","91-180天","181-365天","365天以上"})))</f>
        <v>Closed</v>
      </c>
      <c r="E2975" s="67" t="str" cm="1">
        <f t="array" ref="E2975">IF(A2975&lt;&gt;"kbb", "", IF(IFERROR(VALUE(V2975), 0)=MAX(INDEX(($A$2:$A$4929="kbb")*($L$2:$L$4929=L2975)*IFERROR(VALUE($V$2:$V$4929), 0), 0)), "最新", "歷史重複"))</f>
        <v>最新</v>
      </c>
      <c r="F2975" t="s">
        <v>13075</v>
      </c>
      <c r="G2975" t="s">
        <v>29</v>
      </c>
      <c r="H2975" t="s">
        <v>30</v>
      </c>
      <c r="I2975" t="s">
        <v>12600</v>
      </c>
      <c r="J2975" t="s">
        <v>13076</v>
      </c>
      <c r="K2975" t="s">
        <v>13077</v>
      </c>
      <c r="L2975" t="s">
        <v>13083</v>
      </c>
      <c r="M2975" t="s">
        <v>3523</v>
      </c>
      <c r="N2975" t="s">
        <v>206</v>
      </c>
      <c r="O2975" t="s">
        <v>37</v>
      </c>
      <c r="P2975" t="s">
        <v>13083</v>
      </c>
      <c r="Q2975" t="s">
        <v>38</v>
      </c>
      <c r="R2975" t="s">
        <v>743</v>
      </c>
      <c r="S2975" t="s">
        <v>13079</v>
      </c>
      <c r="T2975" t="s">
        <v>37</v>
      </c>
      <c r="U2975" t="s">
        <v>37</v>
      </c>
      <c r="V2975" t="s">
        <v>13084</v>
      </c>
      <c r="W2975" t="s">
        <v>1157</v>
      </c>
      <c r="X2975" t="s">
        <v>114</v>
      </c>
      <c r="Y2975" t="s">
        <v>1158</v>
      </c>
      <c r="Z2975" t="s">
        <v>13085</v>
      </c>
      <c r="AA2975" t="s">
        <v>44</v>
      </c>
      <c r="AB2975" t="s">
        <v>44</v>
      </c>
      <c r="AC2975" t="s">
        <v>117</v>
      </c>
      <c r="AD2975" t="s">
        <v>190</v>
      </c>
      <c r="AE2975" t="s">
        <v>37</v>
      </c>
      <c r="AF2975" t="s">
        <v>37</v>
      </c>
      <c r="AG2975" t="s">
        <v>37</v>
      </c>
      <c r="AH2975" t="s">
        <v>37</v>
      </c>
      <c r="AI2975" t="s">
        <v>37</v>
      </c>
    </row>
    <row r="2976" spans="1:35">
      <c r="A2976" s="65" t="str">
        <f>IF(L2976="","",IF(COUNTIF(Wip!K:K,L2976)=0,IF(W2976="","KGB","KBB"),IF(AND(_xlfn.IFNA(VLOOKUP(L2976,Wip!K:M,3,0),"")="Y",Q2976="MTCAPPLYCONF"),"On Hold",IF(W2976="","KGB","KBB"))))</f>
        <v>KGB</v>
      </c>
      <c r="B2976" s="65" t="str">
        <f>IF(A2976="on hold", "on hold",
 IF(A2976="KGB", "Standard Shipment",
  IF(IFERROR(IFERROR(VLOOKUP(L2976, List!D:J, 7, 0), VLOOKUP(L2976&amp;"", List!D:J, 7, 0)), 0)=0,
   IF(IFERROR(IFERROR(VLOOKUP(L2976, 'CND List'!$A:$C, 3, 0), VLOOKUP(L2976&amp;"", 'CND List'!$A:$C, 3, 0)), 0)=0,
    IF(A2976="KBB", "-", ""),
    IFERROR(VLOOKUP(L2976, 'CND List'!$A:$C, 3, 0), VLOOKUP(L2976&amp;"", 'CND List'!$A:$C, 3, 0))
   ),
   IFERROR(VLOOKUP(L2976, List!D:J, 7, 0), VLOOKUP(L2976&amp;"", List!D:J, 7, 0))
  )
 )
)</f>
        <v>Standard Shipment</v>
      </c>
      <c r="C2976" s="66" t="str">
        <f t="shared" si="47"/>
        <v>Standard Shipment</v>
      </c>
      <c r="D2976" s="67" t="str">
        <f ca="1">IF(C2976="Local Scrap","Closed",IFERROR(IF(A2976="kgb","Closed",IF(MID(C2976,5,1)="Q","Closed",LOOKUP(TODAY()-W2976, {0,31,91,181,366}, {"0-30天","31-90天","91-180天","181-365天","365天以上"}))), LOOKUP(TODAY()-Z2976, {0,31,91,181,366}, {"0-30天","31-90天","91-180天","181-365天","365天以上"})))</f>
        <v>Closed</v>
      </c>
      <c r="E2976" s="67" t="str" cm="1">
        <f t="array" ref="E2976">IF(A2976&lt;&gt;"kbb", "", IF(IFERROR(VALUE(V2976), 0)=MAX(INDEX(($A$2:$A$4929="kbb")*($L$2:$L$4929=L2976)*IFERROR(VALUE($V$2:$V$4929), 0), 0)), "最新", "歷史重複"))</f>
        <v/>
      </c>
      <c r="F2976" t="s">
        <v>13075</v>
      </c>
      <c r="G2976" t="s">
        <v>29</v>
      </c>
      <c r="H2976" t="s">
        <v>30</v>
      </c>
      <c r="I2976" t="s">
        <v>12600</v>
      </c>
      <c r="J2976" t="s">
        <v>13076</v>
      </c>
      <c r="K2976" t="s">
        <v>13077</v>
      </c>
      <c r="L2976" t="s">
        <v>13086</v>
      </c>
      <c r="M2976" t="s">
        <v>205</v>
      </c>
      <c r="N2976" t="s">
        <v>206</v>
      </c>
      <c r="O2976" t="s">
        <v>37</v>
      </c>
      <c r="P2976" t="s">
        <v>13087</v>
      </c>
      <c r="Q2976" t="s">
        <v>38</v>
      </c>
      <c r="R2976" t="s">
        <v>743</v>
      </c>
      <c r="S2976" t="s">
        <v>13079</v>
      </c>
      <c r="T2976" t="s">
        <v>13088</v>
      </c>
      <c r="U2976" t="s">
        <v>13089</v>
      </c>
      <c r="V2976" t="s">
        <v>13089</v>
      </c>
      <c r="W2976" t="s">
        <v>37</v>
      </c>
      <c r="X2976" t="s">
        <v>37</v>
      </c>
      <c r="Y2976" t="s">
        <v>37</v>
      </c>
      <c r="Z2976" t="s">
        <v>13090</v>
      </c>
      <c r="AA2976" t="s">
        <v>44</v>
      </c>
      <c r="AB2976" t="s">
        <v>44</v>
      </c>
      <c r="AC2976" t="s">
        <v>45</v>
      </c>
      <c r="AD2976" t="s">
        <v>190</v>
      </c>
      <c r="AE2976" t="s">
        <v>13091</v>
      </c>
      <c r="AF2976" t="s">
        <v>48</v>
      </c>
      <c r="AG2976">
        <v>621791</v>
      </c>
      <c r="AH2976">
        <v>1</v>
      </c>
      <c r="AI2976">
        <v>1</v>
      </c>
    </row>
    <row r="2977" spans="1:35">
      <c r="A2977" s="65" t="str">
        <f>IF(L2977="","",IF(COUNTIF(Wip!K:K,L2977)=0,IF(W2977="","KGB","KBB"),IF(AND(_xlfn.IFNA(VLOOKUP(L2977,Wip!K:M,3,0),"")="Y",Q2977="MTCAPPLYCONF"),"On Hold",IF(W2977="","KGB","KBB"))))</f>
        <v>KBB</v>
      </c>
      <c r="B2977" s="65">
        <f>IF(A2977="on hold", "on hold",
 IF(A2977="KGB", "Standard Shipment",
  IF(IFERROR(IFERROR(VLOOKUP(L2977, List!D:J, 7, 0), VLOOKUP(L2977&amp;"", List!D:J, 7, 0)), 0)=0,
   IF(IFERROR(IFERROR(VLOOKUP(L2977, 'CND List'!$A:$C, 3, 0), VLOOKUP(L2977&amp;"", 'CND List'!$A:$C, 3, 0)), 0)=0,
    IF(A2977="KBB", "-", ""),
    IFERROR(VLOOKUP(L2977, 'CND List'!$A:$C, 3, 0), VLOOKUP(L2977&amp;"", 'CND List'!$A:$C, 3, 0))
   ),
   IFERROR(VLOOKUP(L2977, List!D:J, 7, 0), VLOOKUP(L2977&amp;"", List!D:J, 7, 0))
  )
 )
)</f>
        <v>45852</v>
      </c>
      <c r="C2977" s="66" t="str">
        <f t="shared" si="47"/>
        <v>2025Q3</v>
      </c>
      <c r="D2977" s="67" t="str">
        <f ca="1">IF(C2977="Local Scrap","Closed",IFERROR(IF(A2977="kgb","Closed",IF(MID(C2977,5,1)="Q","Closed",LOOKUP(TODAY()-W2977, {0,31,91,181,366}, {"0-30天","31-90天","91-180天","181-365天","365天以上"}))), LOOKUP(TODAY()-Z2977, {0,31,91,181,366}, {"0-30天","31-90天","91-180天","181-365天","365天以上"})))</f>
        <v>Closed</v>
      </c>
      <c r="E2977" s="67" t="str" cm="1">
        <f t="array" ref="E2977">IF(A2977&lt;&gt;"kbb", "", IF(IFERROR(VALUE(V2977), 0)=MAX(INDEX(($A$2:$A$4929="kbb")*($L$2:$L$4929=L2977)*IFERROR(VALUE($V$2:$V$4929), 0), 0)), "最新", "歷史重複"))</f>
        <v>最新</v>
      </c>
      <c r="F2977" t="s">
        <v>13075</v>
      </c>
      <c r="G2977" t="s">
        <v>29</v>
      </c>
      <c r="H2977" t="s">
        <v>30</v>
      </c>
      <c r="I2977" t="s">
        <v>12600</v>
      </c>
      <c r="J2977" t="s">
        <v>13076</v>
      </c>
      <c r="K2977" t="s">
        <v>13077</v>
      </c>
      <c r="L2977" t="s">
        <v>13092</v>
      </c>
      <c r="M2977" t="s">
        <v>205</v>
      </c>
      <c r="N2977" t="s">
        <v>206</v>
      </c>
      <c r="O2977" t="s">
        <v>37</v>
      </c>
      <c r="P2977" t="s">
        <v>13092</v>
      </c>
      <c r="Q2977" t="s">
        <v>38</v>
      </c>
      <c r="R2977" t="s">
        <v>743</v>
      </c>
      <c r="S2977" t="s">
        <v>13079</v>
      </c>
      <c r="T2977" t="s">
        <v>37</v>
      </c>
      <c r="U2977" t="s">
        <v>37</v>
      </c>
      <c r="V2977" t="s">
        <v>13093</v>
      </c>
      <c r="W2977" t="s">
        <v>1157</v>
      </c>
      <c r="X2977" t="s">
        <v>114</v>
      </c>
      <c r="Y2977" t="s">
        <v>1158</v>
      </c>
      <c r="Z2977" t="s">
        <v>13094</v>
      </c>
      <c r="AA2977" t="s">
        <v>44</v>
      </c>
      <c r="AB2977" t="s">
        <v>44</v>
      </c>
      <c r="AC2977" t="s">
        <v>117</v>
      </c>
      <c r="AD2977" t="s">
        <v>190</v>
      </c>
      <c r="AE2977" t="s">
        <v>37</v>
      </c>
      <c r="AF2977" t="s">
        <v>37</v>
      </c>
      <c r="AG2977" t="s">
        <v>37</v>
      </c>
      <c r="AH2977" t="s">
        <v>37</v>
      </c>
      <c r="AI2977" t="s">
        <v>37</v>
      </c>
    </row>
    <row r="2978" spans="1:35">
      <c r="A2978" s="65" t="str">
        <f>IF(L2978="","",IF(COUNTIF(Wip!K:K,L2978)=0,IF(W2978="","KGB","KBB"),IF(AND(_xlfn.IFNA(VLOOKUP(L2978,Wip!K:M,3,0),"")="Y",Q2978="MTCAPPLYCONF"),"On Hold",IF(W2978="","KGB","KBB"))))</f>
        <v>KGB</v>
      </c>
      <c r="B2978" s="65" t="str">
        <f>IF(A2978="on hold", "on hold",
 IF(A2978="KGB", "Standard Shipment",
  IF(IFERROR(IFERROR(VLOOKUP(L2978, List!D:J, 7, 0), VLOOKUP(L2978&amp;"", List!D:J, 7, 0)), 0)=0,
   IF(IFERROR(IFERROR(VLOOKUP(L2978, 'CND List'!$A:$C, 3, 0), VLOOKUP(L2978&amp;"", 'CND List'!$A:$C, 3, 0)), 0)=0,
    IF(A2978="KBB", "-", ""),
    IFERROR(VLOOKUP(L2978, 'CND List'!$A:$C, 3, 0), VLOOKUP(L2978&amp;"", 'CND List'!$A:$C, 3, 0))
   ),
   IFERROR(VLOOKUP(L2978, List!D:J, 7, 0), VLOOKUP(L2978&amp;"", List!D:J, 7, 0))
  )
 )
)</f>
        <v>Standard Shipment</v>
      </c>
      <c r="C2978" s="66" t="str">
        <f t="shared" si="47"/>
        <v>Standard Shipment</v>
      </c>
      <c r="D2978" s="67" t="str">
        <f ca="1">IF(C2978="Local Scrap","Closed",IFERROR(IF(A2978="kgb","Closed",IF(MID(C2978,5,1)="Q","Closed",LOOKUP(TODAY()-W2978, {0,31,91,181,366}, {"0-30天","31-90天","91-180天","181-365天","365天以上"}))), LOOKUP(TODAY()-Z2978, {0,31,91,181,366}, {"0-30天","31-90天","91-180天","181-365天","365天以上"})))</f>
        <v>Closed</v>
      </c>
      <c r="E2978" s="67" t="str" cm="1">
        <f t="array" ref="E2978">IF(A2978&lt;&gt;"kbb", "", IF(IFERROR(VALUE(V2978), 0)=MAX(INDEX(($A$2:$A$4929="kbb")*($L$2:$L$4929=L2978)*IFERROR(VALUE($V$2:$V$4929), 0), 0)), "最新", "歷史重複"))</f>
        <v/>
      </c>
      <c r="F2978" t="s">
        <v>13095</v>
      </c>
      <c r="G2978" t="s">
        <v>29</v>
      </c>
      <c r="H2978" t="s">
        <v>30</v>
      </c>
      <c r="I2978" t="s">
        <v>13096</v>
      </c>
      <c r="J2978" t="s">
        <v>13097</v>
      </c>
      <c r="K2978" t="s">
        <v>13098</v>
      </c>
      <c r="L2978" t="s">
        <v>13099</v>
      </c>
      <c r="M2978" t="s">
        <v>1282</v>
      </c>
      <c r="N2978" t="s">
        <v>1283</v>
      </c>
      <c r="O2978" t="s">
        <v>37</v>
      </c>
      <c r="P2978" t="s">
        <v>13100</v>
      </c>
      <c r="Q2978" t="s">
        <v>38</v>
      </c>
      <c r="R2978" t="s">
        <v>1881</v>
      </c>
      <c r="S2978" t="s">
        <v>13101</v>
      </c>
      <c r="T2978" t="s">
        <v>13102</v>
      </c>
      <c r="U2978" t="s">
        <v>13103</v>
      </c>
      <c r="V2978" t="s">
        <v>13103</v>
      </c>
      <c r="W2978" t="s">
        <v>37</v>
      </c>
      <c r="X2978" t="s">
        <v>37</v>
      </c>
      <c r="Y2978" t="s">
        <v>37</v>
      </c>
      <c r="Z2978" t="s">
        <v>13104</v>
      </c>
      <c r="AA2978" t="s">
        <v>44</v>
      </c>
      <c r="AB2978" t="s">
        <v>44</v>
      </c>
      <c r="AC2978" t="s">
        <v>45</v>
      </c>
      <c r="AD2978" t="s">
        <v>1288</v>
      </c>
      <c r="AE2978" t="s">
        <v>13105</v>
      </c>
      <c r="AF2978" t="s">
        <v>48</v>
      </c>
      <c r="AG2978">
        <v>622489</v>
      </c>
      <c r="AH2978">
        <v>6.2</v>
      </c>
      <c r="AI2978">
        <v>6.2</v>
      </c>
    </row>
    <row r="2979" spans="1:35">
      <c r="A2979" s="65" t="str">
        <f>IF(L2979="","",IF(COUNTIF(Wip!K:K,L2979)=0,IF(W2979="","KGB","KBB"),IF(AND(_xlfn.IFNA(VLOOKUP(L2979,Wip!K:M,3,0),"")="Y",Q2979="MTCAPPLYCONF"),"On Hold",IF(W2979="","KGB","KBB"))))</f>
        <v>KGB</v>
      </c>
      <c r="B2979" s="65" t="str">
        <f>IF(A2979="on hold", "on hold",
 IF(A2979="KGB", "Standard Shipment",
  IF(IFERROR(IFERROR(VLOOKUP(L2979, List!D:J, 7, 0), VLOOKUP(L2979&amp;"", List!D:J, 7, 0)), 0)=0,
   IF(IFERROR(IFERROR(VLOOKUP(L2979, 'CND List'!$A:$C, 3, 0), VLOOKUP(L2979&amp;"", 'CND List'!$A:$C, 3, 0)), 0)=0,
    IF(A2979="KBB", "-", ""),
    IFERROR(VLOOKUP(L2979, 'CND List'!$A:$C, 3, 0), VLOOKUP(L2979&amp;"", 'CND List'!$A:$C, 3, 0))
   ),
   IFERROR(VLOOKUP(L2979, List!D:J, 7, 0), VLOOKUP(L2979&amp;"", List!D:J, 7, 0))
  )
 )
)</f>
        <v>Standard Shipment</v>
      </c>
      <c r="C2979" s="66" t="str">
        <f t="shared" si="47"/>
        <v>Standard Shipment</v>
      </c>
      <c r="D2979" s="67" t="str">
        <f ca="1">IF(C2979="Local Scrap","Closed",IFERROR(IF(A2979="kgb","Closed",IF(MID(C2979,5,1)="Q","Closed",LOOKUP(TODAY()-W2979, {0,31,91,181,366}, {"0-30天","31-90天","91-180天","181-365天","365天以上"}))), LOOKUP(TODAY()-Z2979, {0,31,91,181,366}, {"0-30天","31-90天","91-180天","181-365天","365天以上"})))</f>
        <v>Closed</v>
      </c>
      <c r="E2979" s="67" t="str" cm="1">
        <f t="array" ref="E2979">IF(A2979&lt;&gt;"kbb", "", IF(IFERROR(VALUE(V2979), 0)=MAX(INDEX(($A$2:$A$4929="kbb")*($L$2:$L$4929=L2979)*IFERROR(VALUE($V$2:$V$4929), 0), 0)), "最新", "歷史重複"))</f>
        <v/>
      </c>
      <c r="F2979" t="s">
        <v>13095</v>
      </c>
      <c r="G2979" t="s">
        <v>29</v>
      </c>
      <c r="H2979" t="s">
        <v>30</v>
      </c>
      <c r="I2979" t="s">
        <v>13096</v>
      </c>
      <c r="J2979" t="s">
        <v>13097</v>
      </c>
      <c r="K2979" t="s">
        <v>13098</v>
      </c>
      <c r="L2979" t="s">
        <v>13106</v>
      </c>
      <c r="M2979" t="s">
        <v>1376</v>
      </c>
      <c r="N2979" t="s">
        <v>1283</v>
      </c>
      <c r="O2979" t="s">
        <v>37</v>
      </c>
      <c r="P2979" t="s">
        <v>2768</v>
      </c>
      <c r="Q2979" t="s">
        <v>38</v>
      </c>
      <c r="R2979" t="s">
        <v>1881</v>
      </c>
      <c r="S2979" t="s">
        <v>13101</v>
      </c>
      <c r="T2979" t="s">
        <v>13107</v>
      </c>
      <c r="U2979" t="s">
        <v>13103</v>
      </c>
      <c r="V2979" t="s">
        <v>13103</v>
      </c>
      <c r="W2979" t="s">
        <v>37</v>
      </c>
      <c r="X2979" t="s">
        <v>37</v>
      </c>
      <c r="Y2979" t="s">
        <v>37</v>
      </c>
      <c r="Z2979" t="s">
        <v>13108</v>
      </c>
      <c r="AA2979" t="s">
        <v>44</v>
      </c>
      <c r="AB2979" t="s">
        <v>44</v>
      </c>
      <c r="AC2979" t="s">
        <v>45</v>
      </c>
      <c r="AD2979" t="s">
        <v>1288</v>
      </c>
      <c r="AE2979" t="s">
        <v>13105</v>
      </c>
      <c r="AF2979" t="s">
        <v>48</v>
      </c>
      <c r="AG2979">
        <v>622489</v>
      </c>
      <c r="AH2979">
        <v>6.2</v>
      </c>
      <c r="AI2979">
        <v>6.2</v>
      </c>
    </row>
    <row r="2980" spans="1:35">
      <c r="A2980" s="65" t="str">
        <f>IF(L2980="","",IF(COUNTIF(Wip!K:K,L2980)=0,IF(W2980="","KGB","KBB"),IF(AND(_xlfn.IFNA(VLOOKUP(L2980,Wip!K:M,3,0),"")="Y",Q2980="MTCAPPLYCONF"),"On Hold",IF(W2980="","KGB","KBB"))))</f>
        <v>KGB</v>
      </c>
      <c r="B2980" s="65" t="str">
        <f>IF(A2980="on hold", "on hold",
 IF(A2980="KGB", "Standard Shipment",
  IF(IFERROR(IFERROR(VLOOKUP(L2980, List!D:J, 7, 0), VLOOKUP(L2980&amp;"", List!D:J, 7, 0)), 0)=0,
   IF(IFERROR(IFERROR(VLOOKUP(L2980, 'CND List'!$A:$C, 3, 0), VLOOKUP(L2980&amp;"", 'CND List'!$A:$C, 3, 0)), 0)=0,
    IF(A2980="KBB", "-", ""),
    IFERROR(VLOOKUP(L2980, 'CND List'!$A:$C, 3, 0), VLOOKUP(L2980&amp;"", 'CND List'!$A:$C, 3, 0))
   ),
   IFERROR(VLOOKUP(L2980, List!D:J, 7, 0), VLOOKUP(L2980&amp;"", List!D:J, 7, 0))
  )
 )
)</f>
        <v>Standard Shipment</v>
      </c>
      <c r="C2980" s="66" t="str">
        <f t="shared" si="47"/>
        <v>Standard Shipment</v>
      </c>
      <c r="D2980" s="67" t="str">
        <f ca="1">IF(C2980="Local Scrap","Closed",IFERROR(IF(A2980="kgb","Closed",IF(MID(C2980,5,1)="Q","Closed",LOOKUP(TODAY()-W2980, {0,31,91,181,366}, {"0-30天","31-90天","91-180天","181-365天","365天以上"}))), LOOKUP(TODAY()-Z2980, {0,31,91,181,366}, {"0-30天","31-90天","91-180天","181-365天","365天以上"})))</f>
        <v>Closed</v>
      </c>
      <c r="E2980" s="67" t="str" cm="1">
        <f t="array" ref="E2980">IF(A2980&lt;&gt;"kbb", "", IF(IFERROR(VALUE(V2980), 0)=MAX(INDEX(($A$2:$A$4929="kbb")*($L$2:$L$4929=L2980)*IFERROR(VALUE($V$2:$V$4929), 0), 0)), "最新", "歷史重複"))</f>
        <v/>
      </c>
      <c r="F2980" t="s">
        <v>13109</v>
      </c>
      <c r="G2980" t="s">
        <v>29</v>
      </c>
      <c r="H2980" t="s">
        <v>30</v>
      </c>
      <c r="I2980" t="s">
        <v>13110</v>
      </c>
      <c r="J2980" t="s">
        <v>13111</v>
      </c>
      <c r="K2980" t="s">
        <v>13112</v>
      </c>
      <c r="L2980" t="s">
        <v>13113</v>
      </c>
      <c r="M2980" t="s">
        <v>13114</v>
      </c>
      <c r="N2980" t="s">
        <v>439</v>
      </c>
      <c r="O2980" t="s">
        <v>37</v>
      </c>
      <c r="P2980" t="s">
        <v>13115</v>
      </c>
      <c r="Q2980" t="s">
        <v>38</v>
      </c>
      <c r="R2980" t="s">
        <v>1881</v>
      </c>
      <c r="S2980" t="s">
        <v>13116</v>
      </c>
      <c r="T2980" t="s">
        <v>13117</v>
      </c>
      <c r="U2980" t="s">
        <v>13118</v>
      </c>
      <c r="V2980" t="s">
        <v>13118</v>
      </c>
      <c r="W2980" t="s">
        <v>37</v>
      </c>
      <c r="X2980" t="s">
        <v>37</v>
      </c>
      <c r="Y2980" t="s">
        <v>37</v>
      </c>
      <c r="Z2980" t="s">
        <v>13119</v>
      </c>
      <c r="AA2980" t="s">
        <v>44</v>
      </c>
      <c r="AB2980" t="s">
        <v>44</v>
      </c>
      <c r="AC2980" t="s">
        <v>45</v>
      </c>
      <c r="AD2980" t="s">
        <v>443</v>
      </c>
      <c r="AE2980" t="s">
        <v>13120</v>
      </c>
      <c r="AF2980" t="s">
        <v>1730</v>
      </c>
      <c r="AG2980">
        <v>622487</v>
      </c>
      <c r="AH2980">
        <v>6.3</v>
      </c>
      <c r="AI2980">
        <v>6.3</v>
      </c>
    </row>
    <row r="2981" spans="1:35">
      <c r="A2981" s="65" t="str">
        <f>IF(L2981="","",IF(COUNTIF(Wip!K:K,L2981)=0,IF(W2981="","KGB","KBB"),IF(AND(_xlfn.IFNA(VLOOKUP(L2981,Wip!K:M,3,0),"")="Y",Q2981="MTCAPPLYCONF"),"On Hold",IF(W2981="","KGB","KBB"))))</f>
        <v>KGB</v>
      </c>
      <c r="B2981" s="65" t="str">
        <f>IF(A2981="on hold", "on hold",
 IF(A2981="KGB", "Standard Shipment",
  IF(IFERROR(IFERROR(VLOOKUP(L2981, List!D:J, 7, 0), VLOOKUP(L2981&amp;"", List!D:J, 7, 0)), 0)=0,
   IF(IFERROR(IFERROR(VLOOKUP(L2981, 'CND List'!$A:$C, 3, 0), VLOOKUP(L2981&amp;"", 'CND List'!$A:$C, 3, 0)), 0)=0,
    IF(A2981="KBB", "-", ""),
    IFERROR(VLOOKUP(L2981, 'CND List'!$A:$C, 3, 0), VLOOKUP(L2981&amp;"", 'CND List'!$A:$C, 3, 0))
   ),
   IFERROR(VLOOKUP(L2981, List!D:J, 7, 0), VLOOKUP(L2981&amp;"", List!D:J, 7, 0))
  )
 )
)</f>
        <v>Standard Shipment</v>
      </c>
      <c r="C2981" s="66" t="str">
        <f t="shared" si="47"/>
        <v>Standard Shipment</v>
      </c>
      <c r="D2981" s="67" t="str">
        <f ca="1">IF(C2981="Local Scrap","Closed",IFERROR(IF(A2981="kgb","Closed",IF(MID(C2981,5,1)="Q","Closed",LOOKUP(TODAY()-W2981, {0,31,91,181,366}, {"0-30天","31-90天","91-180天","181-365天","365天以上"}))), LOOKUP(TODAY()-Z2981, {0,31,91,181,366}, {"0-30天","31-90天","91-180天","181-365天","365天以上"})))</f>
        <v>Closed</v>
      </c>
      <c r="E2981" s="67" t="str" cm="1">
        <f t="array" ref="E2981">IF(A2981&lt;&gt;"kbb", "", IF(IFERROR(VALUE(V2981), 0)=MAX(INDEX(($A$2:$A$4929="kbb")*($L$2:$L$4929=L2981)*IFERROR(VALUE($V$2:$V$4929), 0), 0)), "最新", "歷史重複"))</f>
        <v/>
      </c>
      <c r="F2981" t="s">
        <v>13109</v>
      </c>
      <c r="G2981" t="s">
        <v>29</v>
      </c>
      <c r="H2981" t="s">
        <v>30</v>
      </c>
      <c r="I2981" t="s">
        <v>13110</v>
      </c>
      <c r="J2981" t="s">
        <v>13111</v>
      </c>
      <c r="K2981" t="s">
        <v>13112</v>
      </c>
      <c r="L2981" t="s">
        <v>13121</v>
      </c>
      <c r="M2981" t="s">
        <v>1647</v>
      </c>
      <c r="N2981" t="s">
        <v>730</v>
      </c>
      <c r="O2981" t="s">
        <v>37</v>
      </c>
      <c r="P2981" t="s">
        <v>13122</v>
      </c>
      <c r="Q2981" t="s">
        <v>38</v>
      </c>
      <c r="R2981" t="s">
        <v>1881</v>
      </c>
      <c r="S2981" t="s">
        <v>13123</v>
      </c>
      <c r="T2981" t="s">
        <v>13124</v>
      </c>
      <c r="U2981" t="s">
        <v>13125</v>
      </c>
      <c r="V2981" t="s">
        <v>13125</v>
      </c>
      <c r="W2981" t="s">
        <v>37</v>
      </c>
      <c r="X2981" t="s">
        <v>37</v>
      </c>
      <c r="Y2981" t="s">
        <v>37</v>
      </c>
      <c r="Z2981" t="s">
        <v>13126</v>
      </c>
      <c r="AA2981" t="s">
        <v>44</v>
      </c>
      <c r="AB2981" t="s">
        <v>44</v>
      </c>
      <c r="AC2981" t="s">
        <v>45</v>
      </c>
      <c r="AD2981" t="s">
        <v>87</v>
      </c>
      <c r="AE2981" t="s">
        <v>13127</v>
      </c>
      <c r="AF2981" t="s">
        <v>1918</v>
      </c>
      <c r="AG2981">
        <v>622498</v>
      </c>
      <c r="AH2981">
        <v>4.2</v>
      </c>
      <c r="AI2981">
        <v>4.2</v>
      </c>
    </row>
    <row r="2982" spans="1:35">
      <c r="A2982" s="65" t="str">
        <f>IF(L2982="","",IF(COUNTIF(Wip!K:K,L2982)=0,IF(W2982="","KGB","KBB"),IF(AND(_xlfn.IFNA(VLOOKUP(L2982,Wip!K:M,3,0),"")="Y",Q2982="MTCAPPLYCONF"),"On Hold",IF(W2982="","KGB","KBB"))))</f>
        <v>KGB</v>
      </c>
      <c r="B2982" s="65" t="str">
        <f>IF(A2982="on hold", "on hold",
 IF(A2982="KGB", "Standard Shipment",
  IF(IFERROR(IFERROR(VLOOKUP(L2982, List!D:J, 7, 0), VLOOKUP(L2982&amp;"", List!D:J, 7, 0)), 0)=0,
   IF(IFERROR(IFERROR(VLOOKUP(L2982, 'CND List'!$A:$C, 3, 0), VLOOKUP(L2982&amp;"", 'CND List'!$A:$C, 3, 0)), 0)=0,
    IF(A2982="KBB", "-", ""),
    IFERROR(VLOOKUP(L2982, 'CND List'!$A:$C, 3, 0), VLOOKUP(L2982&amp;"", 'CND List'!$A:$C, 3, 0))
   ),
   IFERROR(VLOOKUP(L2982, List!D:J, 7, 0), VLOOKUP(L2982&amp;"", List!D:J, 7, 0))
  )
 )
)</f>
        <v>Standard Shipment</v>
      </c>
      <c r="C2982" s="66" t="str">
        <f t="shared" si="47"/>
        <v>Standard Shipment</v>
      </c>
      <c r="D2982" s="67" t="str">
        <f ca="1">IF(C2982="Local Scrap","Closed",IFERROR(IF(A2982="kgb","Closed",IF(MID(C2982,5,1)="Q","Closed",LOOKUP(TODAY()-W2982, {0,31,91,181,366}, {"0-30天","31-90天","91-180天","181-365天","365天以上"}))), LOOKUP(TODAY()-Z2982, {0,31,91,181,366}, {"0-30天","31-90天","91-180天","181-365天","365天以上"})))</f>
        <v>Closed</v>
      </c>
      <c r="E2982" s="67" t="str" cm="1">
        <f t="array" ref="E2982">IF(A2982&lt;&gt;"kbb", "", IF(IFERROR(VALUE(V2982), 0)=MAX(INDEX(($A$2:$A$4929="kbb")*($L$2:$L$4929=L2982)*IFERROR(VALUE($V$2:$V$4929), 0), 0)), "最新", "歷史重複"))</f>
        <v/>
      </c>
      <c r="F2982" t="s">
        <v>13109</v>
      </c>
      <c r="G2982" t="s">
        <v>29</v>
      </c>
      <c r="H2982" t="s">
        <v>30</v>
      </c>
      <c r="I2982" t="s">
        <v>13110</v>
      </c>
      <c r="J2982" t="s">
        <v>13111</v>
      </c>
      <c r="K2982" t="s">
        <v>13112</v>
      </c>
      <c r="L2982" t="s">
        <v>13128</v>
      </c>
      <c r="M2982" t="s">
        <v>930</v>
      </c>
      <c r="N2982" t="s">
        <v>219</v>
      </c>
      <c r="O2982" t="s">
        <v>37</v>
      </c>
      <c r="P2982" t="s">
        <v>13129</v>
      </c>
      <c r="Q2982" t="s">
        <v>38</v>
      </c>
      <c r="R2982" t="s">
        <v>1881</v>
      </c>
      <c r="S2982" t="s">
        <v>13123</v>
      </c>
      <c r="T2982" t="s">
        <v>13130</v>
      </c>
      <c r="U2982" t="s">
        <v>13118</v>
      </c>
      <c r="V2982" t="s">
        <v>13118</v>
      </c>
      <c r="W2982" t="s">
        <v>37</v>
      </c>
      <c r="X2982" t="s">
        <v>37</v>
      </c>
      <c r="Y2982" t="s">
        <v>37</v>
      </c>
      <c r="Z2982" t="s">
        <v>13131</v>
      </c>
      <c r="AA2982" t="s">
        <v>44</v>
      </c>
      <c r="AB2982" t="s">
        <v>44</v>
      </c>
      <c r="AC2982" t="s">
        <v>45</v>
      </c>
      <c r="AD2982" t="s">
        <v>179</v>
      </c>
      <c r="AE2982" t="s">
        <v>13120</v>
      </c>
      <c r="AF2982" t="s">
        <v>48</v>
      </c>
      <c r="AG2982">
        <v>622487</v>
      </c>
      <c r="AH2982">
        <v>4.0999999999999996</v>
      </c>
      <c r="AI2982">
        <v>4.0999999999999996</v>
      </c>
    </row>
    <row r="2983" spans="1:35">
      <c r="A2983" s="65" t="str">
        <f>IF(L2983="","",IF(COUNTIF(Wip!K:K,L2983)=0,IF(W2983="","KGB","KBB"),IF(AND(_xlfn.IFNA(VLOOKUP(L2983,Wip!K:M,3,0),"")="Y",Q2983="MTCAPPLYCONF"),"On Hold",IF(W2983="","KGB","KBB"))))</f>
        <v>KGB</v>
      </c>
      <c r="B2983" s="65" t="str">
        <f>IF(A2983="on hold", "on hold",
 IF(A2983="KGB", "Standard Shipment",
  IF(IFERROR(IFERROR(VLOOKUP(L2983, List!D:J, 7, 0), VLOOKUP(L2983&amp;"", List!D:J, 7, 0)), 0)=0,
   IF(IFERROR(IFERROR(VLOOKUP(L2983, 'CND List'!$A:$C, 3, 0), VLOOKUP(L2983&amp;"", 'CND List'!$A:$C, 3, 0)), 0)=0,
    IF(A2983="KBB", "-", ""),
    IFERROR(VLOOKUP(L2983, 'CND List'!$A:$C, 3, 0), VLOOKUP(L2983&amp;"", 'CND List'!$A:$C, 3, 0))
   ),
   IFERROR(VLOOKUP(L2983, List!D:J, 7, 0), VLOOKUP(L2983&amp;"", List!D:J, 7, 0))
  )
 )
)</f>
        <v>Standard Shipment</v>
      </c>
      <c r="C2983" s="66" t="str">
        <f t="shared" si="47"/>
        <v>Standard Shipment</v>
      </c>
      <c r="D2983" s="67" t="str">
        <f ca="1">IF(C2983="Local Scrap","Closed",IFERROR(IF(A2983="kgb","Closed",IF(MID(C2983,5,1)="Q","Closed",LOOKUP(TODAY()-W2983, {0,31,91,181,366}, {"0-30天","31-90天","91-180天","181-365天","365天以上"}))), LOOKUP(TODAY()-Z2983, {0,31,91,181,366}, {"0-30天","31-90天","91-180天","181-365天","365天以上"})))</f>
        <v>Closed</v>
      </c>
      <c r="E2983" s="67" t="str" cm="1">
        <f t="array" ref="E2983">IF(A2983&lt;&gt;"kbb", "", IF(IFERROR(VALUE(V2983), 0)=MAX(INDEX(($A$2:$A$4929="kbb")*($L$2:$L$4929=L2983)*IFERROR(VALUE($V$2:$V$4929), 0), 0)), "最新", "歷史重複"))</f>
        <v/>
      </c>
      <c r="F2983" t="s">
        <v>13109</v>
      </c>
      <c r="G2983" t="s">
        <v>29</v>
      </c>
      <c r="H2983" t="s">
        <v>30</v>
      </c>
      <c r="I2983" t="s">
        <v>13110</v>
      </c>
      <c r="J2983" t="s">
        <v>13111</v>
      </c>
      <c r="K2983" t="s">
        <v>13112</v>
      </c>
      <c r="L2983" t="s">
        <v>13132</v>
      </c>
      <c r="M2983" t="s">
        <v>2359</v>
      </c>
      <c r="N2983" t="s">
        <v>2360</v>
      </c>
      <c r="O2983" t="s">
        <v>37</v>
      </c>
      <c r="P2983" t="s">
        <v>13133</v>
      </c>
      <c r="Q2983" t="s">
        <v>38</v>
      </c>
      <c r="R2983" t="s">
        <v>1881</v>
      </c>
      <c r="S2983" t="s">
        <v>13123</v>
      </c>
      <c r="T2983" t="s">
        <v>13134</v>
      </c>
      <c r="U2983" t="s">
        <v>13135</v>
      </c>
      <c r="V2983" t="s">
        <v>13135</v>
      </c>
      <c r="W2983" t="s">
        <v>37</v>
      </c>
      <c r="X2983" t="s">
        <v>37</v>
      </c>
      <c r="Y2983" t="s">
        <v>37</v>
      </c>
      <c r="Z2983" t="s">
        <v>13136</v>
      </c>
      <c r="AA2983" t="s">
        <v>44</v>
      </c>
      <c r="AB2983" t="s">
        <v>44</v>
      </c>
      <c r="AC2983" t="s">
        <v>45</v>
      </c>
      <c r="AD2983" t="s">
        <v>1532</v>
      </c>
      <c r="AE2983" t="s">
        <v>13127</v>
      </c>
      <c r="AF2983" t="s">
        <v>48</v>
      </c>
      <c r="AG2983">
        <v>622498</v>
      </c>
      <c r="AH2983">
        <v>5.8</v>
      </c>
      <c r="AI2983">
        <v>5.8</v>
      </c>
    </row>
    <row r="2984" spans="1:35">
      <c r="A2984" s="65" t="str">
        <f>IF(L2984="","",IF(COUNTIF(Wip!K:K,L2984)=0,IF(W2984="","KGB","KBB"),IF(AND(_xlfn.IFNA(VLOOKUP(L2984,Wip!K:M,3,0),"")="Y",Q2984="MTCAPPLYCONF"),"On Hold",IF(W2984="","KGB","KBB"))))</f>
        <v>KGB</v>
      </c>
      <c r="B2984" s="65" t="str">
        <f>IF(A2984="on hold", "on hold",
 IF(A2984="KGB", "Standard Shipment",
  IF(IFERROR(IFERROR(VLOOKUP(L2984, List!D:J, 7, 0), VLOOKUP(L2984&amp;"", List!D:J, 7, 0)), 0)=0,
   IF(IFERROR(IFERROR(VLOOKUP(L2984, 'CND List'!$A:$C, 3, 0), VLOOKUP(L2984&amp;"", 'CND List'!$A:$C, 3, 0)), 0)=0,
    IF(A2984="KBB", "-", ""),
    IFERROR(VLOOKUP(L2984, 'CND List'!$A:$C, 3, 0), VLOOKUP(L2984&amp;"", 'CND List'!$A:$C, 3, 0))
   ),
   IFERROR(VLOOKUP(L2984, List!D:J, 7, 0), VLOOKUP(L2984&amp;"", List!D:J, 7, 0))
  )
 )
)</f>
        <v>Standard Shipment</v>
      </c>
      <c r="C2984" s="66" t="str">
        <f t="shared" si="47"/>
        <v>Standard Shipment</v>
      </c>
      <c r="D2984" s="67" t="str">
        <f ca="1">IF(C2984="Local Scrap","Closed",IFERROR(IF(A2984="kgb","Closed",IF(MID(C2984,5,1)="Q","Closed",LOOKUP(TODAY()-W2984, {0,31,91,181,366}, {"0-30天","31-90天","91-180天","181-365天","365天以上"}))), LOOKUP(TODAY()-Z2984, {0,31,91,181,366}, {"0-30天","31-90天","91-180天","181-365天","365天以上"})))</f>
        <v>Closed</v>
      </c>
      <c r="E2984" s="67" t="str" cm="1">
        <f t="array" ref="E2984">IF(A2984&lt;&gt;"kbb", "", IF(IFERROR(VALUE(V2984), 0)=MAX(INDEX(($A$2:$A$4929="kbb")*($L$2:$L$4929=L2984)*IFERROR(VALUE($V$2:$V$4929), 0), 0)), "最新", "歷史重複"))</f>
        <v/>
      </c>
      <c r="F2984" t="s">
        <v>13109</v>
      </c>
      <c r="G2984" t="s">
        <v>29</v>
      </c>
      <c r="H2984" t="s">
        <v>30</v>
      </c>
      <c r="I2984" t="s">
        <v>13110</v>
      </c>
      <c r="J2984" t="s">
        <v>13111</v>
      </c>
      <c r="K2984" t="s">
        <v>13112</v>
      </c>
      <c r="L2984" t="s">
        <v>13137</v>
      </c>
      <c r="M2984" t="s">
        <v>1647</v>
      </c>
      <c r="N2984" t="s">
        <v>730</v>
      </c>
      <c r="O2984" t="s">
        <v>37</v>
      </c>
      <c r="P2984" t="s">
        <v>13138</v>
      </c>
      <c r="Q2984" t="s">
        <v>38</v>
      </c>
      <c r="R2984" t="s">
        <v>1881</v>
      </c>
      <c r="S2984" t="s">
        <v>13123</v>
      </c>
      <c r="T2984" t="s">
        <v>13139</v>
      </c>
      <c r="U2984" t="s">
        <v>13135</v>
      </c>
      <c r="V2984" t="s">
        <v>13135</v>
      </c>
      <c r="W2984" t="s">
        <v>37</v>
      </c>
      <c r="X2984" t="s">
        <v>37</v>
      </c>
      <c r="Y2984" t="s">
        <v>37</v>
      </c>
      <c r="Z2984" t="s">
        <v>13140</v>
      </c>
      <c r="AA2984" t="s">
        <v>44</v>
      </c>
      <c r="AB2984" t="s">
        <v>44</v>
      </c>
      <c r="AC2984" t="s">
        <v>45</v>
      </c>
      <c r="AD2984" t="s">
        <v>87</v>
      </c>
      <c r="AE2984" t="s">
        <v>13127</v>
      </c>
      <c r="AF2984" t="s">
        <v>1730</v>
      </c>
      <c r="AG2984">
        <v>622498</v>
      </c>
      <c r="AH2984">
        <v>4.2</v>
      </c>
      <c r="AI2984">
        <v>4.2</v>
      </c>
    </row>
    <row r="2985" spans="1:35">
      <c r="A2985" s="65" t="str">
        <f>IF(L2985="","",IF(COUNTIF(Wip!K:K,L2985)=0,IF(W2985="","KGB","KBB"),IF(AND(_xlfn.IFNA(VLOOKUP(L2985,Wip!K:M,3,0),"")="Y",Q2985="MTCAPPLYCONF"),"On Hold",IF(W2985="","KGB","KBB"))))</f>
        <v>KGB</v>
      </c>
      <c r="B2985" s="65" t="str">
        <f>IF(A2985="on hold", "on hold",
 IF(A2985="KGB", "Standard Shipment",
  IF(IFERROR(IFERROR(VLOOKUP(L2985, List!D:J, 7, 0), VLOOKUP(L2985&amp;"", List!D:J, 7, 0)), 0)=0,
   IF(IFERROR(IFERROR(VLOOKUP(L2985, 'CND List'!$A:$C, 3, 0), VLOOKUP(L2985&amp;"", 'CND List'!$A:$C, 3, 0)), 0)=0,
    IF(A2985="KBB", "-", ""),
    IFERROR(VLOOKUP(L2985, 'CND List'!$A:$C, 3, 0), VLOOKUP(L2985&amp;"", 'CND List'!$A:$C, 3, 0))
   ),
   IFERROR(VLOOKUP(L2985, List!D:J, 7, 0), VLOOKUP(L2985&amp;"", List!D:J, 7, 0))
  )
 )
)</f>
        <v>Standard Shipment</v>
      </c>
      <c r="C2985" s="66" t="str">
        <f t="shared" si="47"/>
        <v>Standard Shipment</v>
      </c>
      <c r="D2985" s="67" t="str">
        <f ca="1">IF(C2985="Local Scrap","Closed",IFERROR(IF(A2985="kgb","Closed",IF(MID(C2985,5,1)="Q","Closed",LOOKUP(TODAY()-W2985, {0,31,91,181,366}, {"0-30天","31-90天","91-180天","181-365天","365天以上"}))), LOOKUP(TODAY()-Z2985, {0,31,91,181,366}, {"0-30天","31-90天","91-180天","181-365天","365天以上"})))</f>
        <v>Closed</v>
      </c>
      <c r="E2985" s="67" t="str" cm="1">
        <f t="array" ref="E2985">IF(A2985&lt;&gt;"kbb", "", IF(IFERROR(VALUE(V2985), 0)=MAX(INDEX(($A$2:$A$4929="kbb")*($L$2:$L$4929=L2985)*IFERROR(VALUE($V$2:$V$4929), 0), 0)), "最新", "歷史重複"))</f>
        <v/>
      </c>
      <c r="F2985" t="s">
        <v>13109</v>
      </c>
      <c r="G2985" t="s">
        <v>29</v>
      </c>
      <c r="H2985" t="s">
        <v>30</v>
      </c>
      <c r="I2985" t="s">
        <v>13110</v>
      </c>
      <c r="J2985" t="s">
        <v>13111</v>
      </c>
      <c r="K2985" t="s">
        <v>13112</v>
      </c>
      <c r="L2985" t="s">
        <v>13141</v>
      </c>
      <c r="M2985" t="s">
        <v>1647</v>
      </c>
      <c r="N2985" t="s">
        <v>730</v>
      </c>
      <c r="O2985" t="s">
        <v>37</v>
      </c>
      <c r="P2985" t="s">
        <v>13142</v>
      </c>
      <c r="Q2985" t="s">
        <v>38</v>
      </c>
      <c r="R2985" t="s">
        <v>1881</v>
      </c>
      <c r="S2985" t="s">
        <v>13123</v>
      </c>
      <c r="T2985" t="s">
        <v>13143</v>
      </c>
      <c r="U2985" t="s">
        <v>13118</v>
      </c>
      <c r="V2985" t="s">
        <v>13118</v>
      </c>
      <c r="W2985" t="s">
        <v>37</v>
      </c>
      <c r="X2985" t="s">
        <v>37</v>
      </c>
      <c r="Y2985" t="s">
        <v>37</v>
      </c>
      <c r="Z2985" t="s">
        <v>13144</v>
      </c>
      <c r="AA2985" t="s">
        <v>44</v>
      </c>
      <c r="AB2985" t="s">
        <v>44</v>
      </c>
      <c r="AC2985" t="s">
        <v>45</v>
      </c>
      <c r="AD2985" t="s">
        <v>87</v>
      </c>
      <c r="AE2985" t="s">
        <v>13120</v>
      </c>
      <c r="AF2985" t="s">
        <v>48</v>
      </c>
      <c r="AG2985">
        <v>622487</v>
      </c>
      <c r="AH2985">
        <v>4.0999999999999996</v>
      </c>
      <c r="AI2985">
        <v>4.0999999999999996</v>
      </c>
    </row>
    <row r="2986" spans="1:35">
      <c r="A2986" s="65" t="str">
        <f>IF(L2986="","",IF(COUNTIF(Wip!K:K,L2986)=0,IF(W2986="","KGB","KBB"),IF(AND(_xlfn.IFNA(VLOOKUP(L2986,Wip!K:M,3,0),"")="Y",Q2986="MTCAPPLYCONF"),"On Hold",IF(W2986="","KGB","KBB"))))</f>
        <v>KGB</v>
      </c>
      <c r="B2986" s="65" t="str">
        <f>IF(A2986="on hold", "on hold",
 IF(A2986="KGB", "Standard Shipment",
  IF(IFERROR(IFERROR(VLOOKUP(L2986, List!D:J, 7, 0), VLOOKUP(L2986&amp;"", List!D:J, 7, 0)), 0)=0,
   IF(IFERROR(IFERROR(VLOOKUP(L2986, 'CND List'!$A:$C, 3, 0), VLOOKUP(L2986&amp;"", 'CND List'!$A:$C, 3, 0)), 0)=0,
    IF(A2986="KBB", "-", ""),
    IFERROR(VLOOKUP(L2986, 'CND List'!$A:$C, 3, 0), VLOOKUP(L2986&amp;"", 'CND List'!$A:$C, 3, 0))
   ),
   IFERROR(VLOOKUP(L2986, List!D:J, 7, 0), VLOOKUP(L2986&amp;"", List!D:J, 7, 0))
  )
 )
)</f>
        <v>Standard Shipment</v>
      </c>
      <c r="C2986" s="66" t="str">
        <f t="shared" si="47"/>
        <v>Standard Shipment</v>
      </c>
      <c r="D2986" s="67" t="str">
        <f ca="1">IF(C2986="Local Scrap","Closed",IFERROR(IF(A2986="kgb","Closed",IF(MID(C2986,5,1)="Q","Closed",LOOKUP(TODAY()-W2986, {0,31,91,181,366}, {"0-30天","31-90天","91-180天","181-365天","365天以上"}))), LOOKUP(TODAY()-Z2986, {0,31,91,181,366}, {"0-30天","31-90天","91-180天","181-365天","365天以上"})))</f>
        <v>Closed</v>
      </c>
      <c r="E2986" s="67" t="str" cm="1">
        <f t="array" ref="E2986">IF(A2986&lt;&gt;"kbb", "", IF(IFERROR(VALUE(V2986), 0)=MAX(INDEX(($A$2:$A$4929="kbb")*($L$2:$L$4929=L2986)*IFERROR(VALUE($V$2:$V$4929), 0), 0)), "最新", "歷史重複"))</f>
        <v/>
      </c>
      <c r="F2986" t="s">
        <v>13109</v>
      </c>
      <c r="G2986" t="s">
        <v>29</v>
      </c>
      <c r="H2986" t="s">
        <v>30</v>
      </c>
      <c r="I2986" t="s">
        <v>13110</v>
      </c>
      <c r="J2986" t="s">
        <v>13111</v>
      </c>
      <c r="K2986" t="s">
        <v>13112</v>
      </c>
      <c r="L2986" t="s">
        <v>13145</v>
      </c>
      <c r="M2986" t="s">
        <v>5487</v>
      </c>
      <c r="N2986" t="s">
        <v>3083</v>
      </c>
      <c r="O2986" t="s">
        <v>37</v>
      </c>
      <c r="P2986" t="s">
        <v>13146</v>
      </c>
      <c r="Q2986" t="s">
        <v>38</v>
      </c>
      <c r="R2986" t="s">
        <v>1881</v>
      </c>
      <c r="S2986" t="s">
        <v>13123</v>
      </c>
      <c r="T2986" t="s">
        <v>13147</v>
      </c>
      <c r="U2986" t="s">
        <v>13118</v>
      </c>
      <c r="V2986" t="s">
        <v>13118</v>
      </c>
      <c r="W2986" t="s">
        <v>37</v>
      </c>
      <c r="X2986" t="s">
        <v>37</v>
      </c>
      <c r="Y2986" t="s">
        <v>37</v>
      </c>
      <c r="Z2986" t="s">
        <v>13148</v>
      </c>
      <c r="AA2986" t="s">
        <v>44</v>
      </c>
      <c r="AB2986" t="s">
        <v>44</v>
      </c>
      <c r="AC2986" t="s">
        <v>45</v>
      </c>
      <c r="AD2986" t="s">
        <v>3085</v>
      </c>
      <c r="AE2986" t="s">
        <v>13120</v>
      </c>
      <c r="AF2986" t="s">
        <v>48</v>
      </c>
      <c r="AG2986">
        <v>622487</v>
      </c>
      <c r="AH2986">
        <v>4.0999999999999996</v>
      </c>
      <c r="AI2986">
        <v>4.0999999999999996</v>
      </c>
    </row>
    <row r="2987" spans="1:35">
      <c r="A2987" s="65" t="str">
        <f>IF(L2987="","",IF(COUNTIF(Wip!K:K,L2987)=0,IF(W2987="","KGB","KBB"),IF(AND(_xlfn.IFNA(VLOOKUP(L2987,Wip!K:M,3,0),"")="Y",Q2987="MTCAPPLYCONF"),"On Hold",IF(W2987="","KGB","KBB"))))</f>
        <v>KGB</v>
      </c>
      <c r="B2987" s="65" t="str">
        <f>IF(A2987="on hold", "on hold",
 IF(A2987="KGB", "Standard Shipment",
  IF(IFERROR(IFERROR(VLOOKUP(L2987, List!D:J, 7, 0), VLOOKUP(L2987&amp;"", List!D:J, 7, 0)), 0)=0,
   IF(IFERROR(IFERROR(VLOOKUP(L2987, 'CND List'!$A:$C, 3, 0), VLOOKUP(L2987&amp;"", 'CND List'!$A:$C, 3, 0)), 0)=0,
    IF(A2987="KBB", "-", ""),
    IFERROR(VLOOKUP(L2987, 'CND List'!$A:$C, 3, 0), VLOOKUP(L2987&amp;"", 'CND List'!$A:$C, 3, 0))
   ),
   IFERROR(VLOOKUP(L2987, List!D:J, 7, 0), VLOOKUP(L2987&amp;"", List!D:J, 7, 0))
  )
 )
)</f>
        <v>Standard Shipment</v>
      </c>
      <c r="C2987" s="66" t="str">
        <f t="shared" si="47"/>
        <v>Standard Shipment</v>
      </c>
      <c r="D2987" s="67" t="str">
        <f ca="1">IF(C2987="Local Scrap","Closed",IFERROR(IF(A2987="kgb","Closed",IF(MID(C2987,5,1)="Q","Closed",LOOKUP(TODAY()-W2987, {0,31,91,181,366}, {"0-30天","31-90天","91-180天","181-365天","365天以上"}))), LOOKUP(TODAY()-Z2987, {0,31,91,181,366}, {"0-30天","31-90天","91-180天","181-365天","365天以上"})))</f>
        <v>Closed</v>
      </c>
      <c r="E2987" s="67" t="str" cm="1">
        <f t="array" ref="E2987">IF(A2987&lt;&gt;"kbb", "", IF(IFERROR(VALUE(V2987), 0)=MAX(INDEX(($A$2:$A$4929="kbb")*($L$2:$L$4929=L2987)*IFERROR(VALUE($V$2:$V$4929), 0), 0)), "最新", "歷史重複"))</f>
        <v/>
      </c>
      <c r="F2987" t="s">
        <v>13109</v>
      </c>
      <c r="G2987" t="s">
        <v>29</v>
      </c>
      <c r="H2987" t="s">
        <v>30</v>
      </c>
      <c r="I2987" t="s">
        <v>13110</v>
      </c>
      <c r="J2987" t="s">
        <v>13111</v>
      </c>
      <c r="K2987" t="s">
        <v>13112</v>
      </c>
      <c r="L2987" t="s">
        <v>13149</v>
      </c>
      <c r="M2987" t="s">
        <v>2544</v>
      </c>
      <c r="N2987" t="s">
        <v>2481</v>
      </c>
      <c r="O2987" t="s">
        <v>37</v>
      </c>
      <c r="P2987" t="s">
        <v>13150</v>
      </c>
      <c r="Q2987" t="s">
        <v>38</v>
      </c>
      <c r="R2987" t="s">
        <v>1881</v>
      </c>
      <c r="S2987" t="s">
        <v>13123</v>
      </c>
      <c r="T2987" t="s">
        <v>13151</v>
      </c>
      <c r="U2987" t="s">
        <v>13125</v>
      </c>
      <c r="V2987" t="s">
        <v>13125</v>
      </c>
      <c r="W2987" t="s">
        <v>37</v>
      </c>
      <c r="X2987" t="s">
        <v>37</v>
      </c>
      <c r="Y2987" t="s">
        <v>37</v>
      </c>
      <c r="Z2987" t="s">
        <v>13152</v>
      </c>
      <c r="AA2987" t="s">
        <v>44</v>
      </c>
      <c r="AB2987" t="s">
        <v>44</v>
      </c>
      <c r="AC2987" t="s">
        <v>45</v>
      </c>
      <c r="AD2987" t="s">
        <v>1532</v>
      </c>
      <c r="AE2987" t="s">
        <v>13127</v>
      </c>
      <c r="AF2987" t="s">
        <v>48</v>
      </c>
      <c r="AG2987">
        <v>622498</v>
      </c>
      <c r="AH2987">
        <v>5.8</v>
      </c>
      <c r="AI2987">
        <v>5.8</v>
      </c>
    </row>
    <row r="2988" spans="1:35">
      <c r="A2988" s="65" t="str">
        <f>IF(L2988="","",IF(COUNTIF(Wip!K:K,L2988)=0,IF(W2988="","KGB","KBB"),IF(AND(_xlfn.IFNA(VLOOKUP(L2988,Wip!K:M,3,0),"")="Y",Q2988="MTCAPPLYCONF"),"On Hold",IF(W2988="","KGB","KBB"))))</f>
        <v>KGB</v>
      </c>
      <c r="B2988" s="65" t="str">
        <f>IF(A2988="on hold", "on hold",
 IF(A2988="KGB", "Standard Shipment",
  IF(IFERROR(IFERROR(VLOOKUP(L2988, List!D:J, 7, 0), VLOOKUP(L2988&amp;"", List!D:J, 7, 0)), 0)=0,
   IF(IFERROR(IFERROR(VLOOKUP(L2988, 'CND List'!$A:$C, 3, 0), VLOOKUP(L2988&amp;"", 'CND List'!$A:$C, 3, 0)), 0)=0,
    IF(A2988="KBB", "-", ""),
    IFERROR(VLOOKUP(L2988, 'CND List'!$A:$C, 3, 0), VLOOKUP(L2988&amp;"", 'CND List'!$A:$C, 3, 0))
   ),
   IFERROR(VLOOKUP(L2988, List!D:J, 7, 0), VLOOKUP(L2988&amp;"", List!D:J, 7, 0))
  )
 )
)</f>
        <v>Standard Shipment</v>
      </c>
      <c r="C2988" s="66" t="str">
        <f t="shared" si="47"/>
        <v>Standard Shipment</v>
      </c>
      <c r="D2988" s="67" t="str">
        <f ca="1">IF(C2988="Local Scrap","Closed",IFERROR(IF(A2988="kgb","Closed",IF(MID(C2988,5,1)="Q","Closed",LOOKUP(TODAY()-W2988, {0,31,91,181,366}, {"0-30天","31-90天","91-180天","181-365天","365天以上"}))), LOOKUP(TODAY()-Z2988, {0,31,91,181,366}, {"0-30天","31-90天","91-180天","181-365天","365天以上"})))</f>
        <v>Closed</v>
      </c>
      <c r="E2988" s="67" t="str" cm="1">
        <f t="array" ref="E2988">IF(A2988&lt;&gt;"kbb", "", IF(IFERROR(VALUE(V2988), 0)=MAX(INDEX(($A$2:$A$4929="kbb")*($L$2:$L$4929=L2988)*IFERROR(VALUE($V$2:$V$4929), 0), 0)), "最新", "歷史重複"))</f>
        <v/>
      </c>
      <c r="F2988" t="s">
        <v>13109</v>
      </c>
      <c r="G2988" t="s">
        <v>29</v>
      </c>
      <c r="H2988" t="s">
        <v>30</v>
      </c>
      <c r="I2988" t="s">
        <v>13110</v>
      </c>
      <c r="J2988" t="s">
        <v>13111</v>
      </c>
      <c r="K2988" t="s">
        <v>13112</v>
      </c>
      <c r="L2988" t="s">
        <v>13153</v>
      </c>
      <c r="M2988" t="s">
        <v>1647</v>
      </c>
      <c r="N2988" t="s">
        <v>730</v>
      </c>
      <c r="O2988" t="s">
        <v>37</v>
      </c>
      <c r="P2988" t="s">
        <v>13154</v>
      </c>
      <c r="Q2988" t="s">
        <v>38</v>
      </c>
      <c r="R2988" t="s">
        <v>1881</v>
      </c>
      <c r="S2988" t="s">
        <v>13123</v>
      </c>
      <c r="T2988" t="s">
        <v>13155</v>
      </c>
      <c r="U2988" t="s">
        <v>13118</v>
      </c>
      <c r="V2988" t="s">
        <v>13118</v>
      </c>
      <c r="W2988" t="s">
        <v>37</v>
      </c>
      <c r="X2988" t="s">
        <v>37</v>
      </c>
      <c r="Y2988" t="s">
        <v>37</v>
      </c>
      <c r="Z2988" t="s">
        <v>13156</v>
      </c>
      <c r="AA2988" t="s">
        <v>44</v>
      </c>
      <c r="AB2988" t="s">
        <v>44</v>
      </c>
      <c r="AC2988" t="s">
        <v>45</v>
      </c>
      <c r="AD2988" t="s">
        <v>87</v>
      </c>
      <c r="AE2988" t="s">
        <v>13120</v>
      </c>
      <c r="AF2988" t="s">
        <v>48</v>
      </c>
      <c r="AG2988">
        <v>622487</v>
      </c>
      <c r="AH2988">
        <v>4.0999999999999996</v>
      </c>
      <c r="AI2988">
        <v>4.0999999999999996</v>
      </c>
    </row>
    <row r="2989" spans="1:35">
      <c r="A2989" s="65" t="str">
        <f>IF(L2989="","",IF(COUNTIF(Wip!K:K,L2989)=0,IF(W2989="","KGB","KBB"),IF(AND(_xlfn.IFNA(VLOOKUP(L2989,Wip!K:M,3,0),"")="Y",Q2989="MTCAPPLYCONF"),"On Hold",IF(W2989="","KGB","KBB"))))</f>
        <v>KGB</v>
      </c>
      <c r="B2989" s="65" t="str">
        <f>IF(A2989="on hold", "on hold",
 IF(A2989="KGB", "Standard Shipment",
  IF(IFERROR(IFERROR(VLOOKUP(L2989, List!D:J, 7, 0), VLOOKUP(L2989&amp;"", List!D:J, 7, 0)), 0)=0,
   IF(IFERROR(IFERROR(VLOOKUP(L2989, 'CND List'!$A:$C, 3, 0), VLOOKUP(L2989&amp;"", 'CND List'!$A:$C, 3, 0)), 0)=0,
    IF(A2989="KBB", "-", ""),
    IFERROR(VLOOKUP(L2989, 'CND List'!$A:$C, 3, 0), VLOOKUP(L2989&amp;"", 'CND List'!$A:$C, 3, 0))
   ),
   IFERROR(VLOOKUP(L2989, List!D:J, 7, 0), VLOOKUP(L2989&amp;"", List!D:J, 7, 0))
  )
 )
)</f>
        <v>Standard Shipment</v>
      </c>
      <c r="C2989" s="66" t="str">
        <f t="shared" si="47"/>
        <v>Standard Shipment</v>
      </c>
      <c r="D2989" s="67" t="str">
        <f ca="1">IF(C2989="Local Scrap","Closed",IFERROR(IF(A2989="kgb","Closed",IF(MID(C2989,5,1)="Q","Closed",LOOKUP(TODAY()-W2989, {0,31,91,181,366}, {"0-30天","31-90天","91-180天","181-365天","365天以上"}))), LOOKUP(TODAY()-Z2989, {0,31,91,181,366}, {"0-30天","31-90天","91-180天","181-365天","365天以上"})))</f>
        <v>Closed</v>
      </c>
      <c r="E2989" s="67" t="str" cm="1">
        <f t="array" ref="E2989">IF(A2989&lt;&gt;"kbb", "", IF(IFERROR(VALUE(V2989), 0)=MAX(INDEX(($A$2:$A$4929="kbb")*($L$2:$L$4929=L2989)*IFERROR(VALUE($V$2:$V$4929), 0), 0)), "最新", "歷史重複"))</f>
        <v/>
      </c>
      <c r="F2989" t="s">
        <v>13109</v>
      </c>
      <c r="G2989" t="s">
        <v>29</v>
      </c>
      <c r="H2989" t="s">
        <v>30</v>
      </c>
      <c r="I2989" t="s">
        <v>13110</v>
      </c>
      <c r="J2989" t="s">
        <v>13111</v>
      </c>
      <c r="K2989" t="s">
        <v>13112</v>
      </c>
      <c r="L2989" t="s">
        <v>13157</v>
      </c>
      <c r="M2989" t="s">
        <v>1647</v>
      </c>
      <c r="N2989" t="s">
        <v>730</v>
      </c>
      <c r="O2989" t="s">
        <v>37</v>
      </c>
      <c r="P2989" t="s">
        <v>13158</v>
      </c>
      <c r="Q2989" t="s">
        <v>38</v>
      </c>
      <c r="R2989" t="s">
        <v>1881</v>
      </c>
      <c r="S2989" t="s">
        <v>13123</v>
      </c>
      <c r="T2989" t="s">
        <v>13159</v>
      </c>
      <c r="U2989" t="s">
        <v>13125</v>
      </c>
      <c r="V2989" t="s">
        <v>13125</v>
      </c>
      <c r="W2989" t="s">
        <v>37</v>
      </c>
      <c r="X2989" t="s">
        <v>37</v>
      </c>
      <c r="Y2989" t="s">
        <v>37</v>
      </c>
      <c r="Z2989" t="s">
        <v>13160</v>
      </c>
      <c r="AA2989" t="s">
        <v>44</v>
      </c>
      <c r="AB2989" t="s">
        <v>44</v>
      </c>
      <c r="AC2989" t="s">
        <v>45</v>
      </c>
      <c r="AD2989" t="s">
        <v>87</v>
      </c>
      <c r="AE2989" t="s">
        <v>13161</v>
      </c>
      <c r="AF2989" t="s">
        <v>2122</v>
      </c>
      <c r="AG2989">
        <v>622498</v>
      </c>
      <c r="AH2989">
        <v>4.2</v>
      </c>
      <c r="AI2989">
        <v>4.2</v>
      </c>
    </row>
    <row r="2990" spans="1:35">
      <c r="A2990" s="65" t="str">
        <f>IF(L2990="","",IF(COUNTIF(Wip!K:K,L2990)=0,IF(W2990="","KGB","KBB"),IF(AND(_xlfn.IFNA(VLOOKUP(L2990,Wip!K:M,3,0),"")="Y",Q2990="MTCAPPLYCONF"),"On Hold",IF(W2990="","KGB","KBB"))))</f>
        <v>KGB</v>
      </c>
      <c r="B2990" s="65" t="str">
        <f>IF(A2990="on hold", "on hold",
 IF(A2990="KGB", "Standard Shipment",
  IF(IFERROR(IFERROR(VLOOKUP(L2990, List!D:J, 7, 0), VLOOKUP(L2990&amp;"", List!D:J, 7, 0)), 0)=0,
   IF(IFERROR(IFERROR(VLOOKUP(L2990, 'CND List'!$A:$C, 3, 0), VLOOKUP(L2990&amp;"", 'CND List'!$A:$C, 3, 0)), 0)=0,
    IF(A2990="KBB", "-", ""),
    IFERROR(VLOOKUP(L2990, 'CND List'!$A:$C, 3, 0), VLOOKUP(L2990&amp;"", 'CND List'!$A:$C, 3, 0))
   ),
   IFERROR(VLOOKUP(L2990, List!D:J, 7, 0), VLOOKUP(L2990&amp;"", List!D:J, 7, 0))
  )
 )
)</f>
        <v>Standard Shipment</v>
      </c>
      <c r="C2990" s="66" t="str">
        <f t="shared" si="47"/>
        <v>Standard Shipment</v>
      </c>
      <c r="D2990" s="67" t="str">
        <f ca="1">IF(C2990="Local Scrap","Closed",IFERROR(IF(A2990="kgb","Closed",IF(MID(C2990,5,1)="Q","Closed",LOOKUP(TODAY()-W2990, {0,31,91,181,366}, {"0-30天","31-90天","91-180天","181-365天","365天以上"}))), LOOKUP(TODAY()-Z2990, {0,31,91,181,366}, {"0-30天","31-90天","91-180天","181-365天","365天以上"})))</f>
        <v>Closed</v>
      </c>
      <c r="E2990" s="67" t="str" cm="1">
        <f t="array" ref="E2990">IF(A2990&lt;&gt;"kbb", "", IF(IFERROR(VALUE(V2990), 0)=MAX(INDEX(($A$2:$A$4929="kbb")*($L$2:$L$4929=L2990)*IFERROR(VALUE($V$2:$V$4929), 0), 0)), "最新", "歷史重複"))</f>
        <v/>
      </c>
      <c r="F2990" t="s">
        <v>13109</v>
      </c>
      <c r="G2990" t="s">
        <v>29</v>
      </c>
      <c r="H2990" t="s">
        <v>30</v>
      </c>
      <c r="I2990" t="s">
        <v>13110</v>
      </c>
      <c r="J2990" t="s">
        <v>13111</v>
      </c>
      <c r="K2990" t="s">
        <v>13112</v>
      </c>
      <c r="L2990" t="s">
        <v>13162</v>
      </c>
      <c r="M2990" t="s">
        <v>1647</v>
      </c>
      <c r="N2990" t="s">
        <v>730</v>
      </c>
      <c r="O2990" t="s">
        <v>37</v>
      </c>
      <c r="P2990" t="s">
        <v>13163</v>
      </c>
      <c r="Q2990" t="s">
        <v>38</v>
      </c>
      <c r="R2990" t="s">
        <v>1881</v>
      </c>
      <c r="S2990" t="s">
        <v>13123</v>
      </c>
      <c r="T2990" t="s">
        <v>13164</v>
      </c>
      <c r="U2990" t="s">
        <v>13125</v>
      </c>
      <c r="V2990" t="s">
        <v>13125</v>
      </c>
      <c r="W2990" t="s">
        <v>37</v>
      </c>
      <c r="X2990" t="s">
        <v>37</v>
      </c>
      <c r="Y2990" t="s">
        <v>37</v>
      </c>
      <c r="Z2990" t="s">
        <v>13165</v>
      </c>
      <c r="AA2990" t="s">
        <v>44</v>
      </c>
      <c r="AB2990" t="s">
        <v>44</v>
      </c>
      <c r="AC2990" t="s">
        <v>45</v>
      </c>
      <c r="AD2990" t="s">
        <v>87</v>
      </c>
      <c r="AE2990" t="s">
        <v>13161</v>
      </c>
      <c r="AF2990" t="s">
        <v>1918</v>
      </c>
      <c r="AG2990">
        <v>622498</v>
      </c>
      <c r="AH2990">
        <v>4.2</v>
      </c>
      <c r="AI2990">
        <v>4.2</v>
      </c>
    </row>
    <row r="2991" spans="1:35">
      <c r="A2991" s="65" t="str">
        <f>IF(L2991="","",IF(COUNTIF(Wip!K:K,L2991)=0,IF(W2991="","KGB","KBB"),IF(AND(_xlfn.IFNA(VLOOKUP(L2991,Wip!K:M,3,0),"")="Y",Q2991="MTCAPPLYCONF"),"On Hold",IF(W2991="","KGB","KBB"))))</f>
        <v>KGB</v>
      </c>
      <c r="B2991" s="65" t="str">
        <f>IF(A2991="on hold", "on hold",
 IF(A2991="KGB", "Standard Shipment",
  IF(IFERROR(IFERROR(VLOOKUP(L2991, List!D:J, 7, 0), VLOOKUP(L2991&amp;"", List!D:J, 7, 0)), 0)=0,
   IF(IFERROR(IFERROR(VLOOKUP(L2991, 'CND List'!$A:$C, 3, 0), VLOOKUP(L2991&amp;"", 'CND List'!$A:$C, 3, 0)), 0)=0,
    IF(A2991="KBB", "-", ""),
    IFERROR(VLOOKUP(L2991, 'CND List'!$A:$C, 3, 0), VLOOKUP(L2991&amp;"", 'CND List'!$A:$C, 3, 0))
   ),
   IFERROR(VLOOKUP(L2991, List!D:J, 7, 0), VLOOKUP(L2991&amp;"", List!D:J, 7, 0))
  )
 )
)</f>
        <v>Standard Shipment</v>
      </c>
      <c r="C2991" s="66" t="str">
        <f t="shared" si="47"/>
        <v>Standard Shipment</v>
      </c>
      <c r="D2991" s="67" t="str">
        <f ca="1">IF(C2991="Local Scrap","Closed",IFERROR(IF(A2991="kgb","Closed",IF(MID(C2991,5,1)="Q","Closed",LOOKUP(TODAY()-W2991, {0,31,91,181,366}, {"0-30天","31-90天","91-180天","181-365天","365天以上"}))), LOOKUP(TODAY()-Z2991, {0,31,91,181,366}, {"0-30天","31-90天","91-180天","181-365天","365天以上"})))</f>
        <v>Closed</v>
      </c>
      <c r="E2991" s="67" t="str" cm="1">
        <f t="array" ref="E2991">IF(A2991&lt;&gt;"kbb", "", IF(IFERROR(VALUE(V2991), 0)=MAX(INDEX(($A$2:$A$4929="kbb")*($L$2:$L$4929=L2991)*IFERROR(VALUE($V$2:$V$4929), 0), 0)), "最新", "歷史重複"))</f>
        <v/>
      </c>
      <c r="F2991" t="s">
        <v>13109</v>
      </c>
      <c r="G2991" t="s">
        <v>29</v>
      </c>
      <c r="H2991" t="s">
        <v>30</v>
      </c>
      <c r="I2991" t="s">
        <v>13110</v>
      </c>
      <c r="J2991" t="s">
        <v>13111</v>
      </c>
      <c r="K2991" t="s">
        <v>13112</v>
      </c>
      <c r="L2991" t="s">
        <v>13166</v>
      </c>
      <c r="M2991" t="s">
        <v>1647</v>
      </c>
      <c r="N2991" t="s">
        <v>730</v>
      </c>
      <c r="O2991" t="s">
        <v>37</v>
      </c>
      <c r="P2991" t="s">
        <v>13167</v>
      </c>
      <c r="Q2991" t="s">
        <v>38</v>
      </c>
      <c r="R2991" t="s">
        <v>1881</v>
      </c>
      <c r="S2991" t="s">
        <v>13123</v>
      </c>
      <c r="T2991" t="s">
        <v>13168</v>
      </c>
      <c r="U2991" t="s">
        <v>13135</v>
      </c>
      <c r="V2991" t="s">
        <v>13135</v>
      </c>
      <c r="W2991" t="s">
        <v>37</v>
      </c>
      <c r="X2991" t="s">
        <v>37</v>
      </c>
      <c r="Y2991" t="s">
        <v>37</v>
      </c>
      <c r="Z2991" t="s">
        <v>13169</v>
      </c>
      <c r="AA2991" t="s">
        <v>44</v>
      </c>
      <c r="AB2991" t="s">
        <v>44</v>
      </c>
      <c r="AC2991" t="s">
        <v>45</v>
      </c>
      <c r="AD2991" t="s">
        <v>87</v>
      </c>
      <c r="AE2991" t="s">
        <v>13127</v>
      </c>
      <c r="AF2991" t="s">
        <v>1730</v>
      </c>
      <c r="AG2991">
        <v>622498</v>
      </c>
      <c r="AH2991">
        <v>4.2</v>
      </c>
      <c r="AI2991">
        <v>4.2</v>
      </c>
    </row>
    <row r="2992" spans="1:35">
      <c r="A2992" s="65" t="str">
        <f>IF(L2992="","",IF(COUNTIF(Wip!K:K,L2992)=0,IF(W2992="","KGB","KBB"),IF(AND(_xlfn.IFNA(VLOOKUP(L2992,Wip!K:M,3,0),"")="Y",Q2992="MTCAPPLYCONF"),"On Hold",IF(W2992="","KGB","KBB"))))</f>
        <v>KGB</v>
      </c>
      <c r="B2992" s="65" t="str">
        <f>IF(A2992="on hold", "on hold",
 IF(A2992="KGB", "Standard Shipment",
  IF(IFERROR(IFERROR(VLOOKUP(L2992, List!D:J, 7, 0), VLOOKUP(L2992&amp;"", List!D:J, 7, 0)), 0)=0,
   IF(IFERROR(IFERROR(VLOOKUP(L2992, 'CND List'!$A:$C, 3, 0), VLOOKUP(L2992&amp;"", 'CND List'!$A:$C, 3, 0)), 0)=0,
    IF(A2992="KBB", "-", ""),
    IFERROR(VLOOKUP(L2992, 'CND List'!$A:$C, 3, 0), VLOOKUP(L2992&amp;"", 'CND List'!$A:$C, 3, 0))
   ),
   IFERROR(VLOOKUP(L2992, List!D:J, 7, 0), VLOOKUP(L2992&amp;"", List!D:J, 7, 0))
  )
 )
)</f>
        <v>Standard Shipment</v>
      </c>
      <c r="C2992" s="66" t="str">
        <f t="shared" si="47"/>
        <v>Standard Shipment</v>
      </c>
      <c r="D2992" s="67" t="str">
        <f ca="1">IF(C2992="Local Scrap","Closed",IFERROR(IF(A2992="kgb","Closed",IF(MID(C2992,5,1)="Q","Closed",LOOKUP(TODAY()-W2992, {0,31,91,181,366}, {"0-30天","31-90天","91-180天","181-365天","365天以上"}))), LOOKUP(TODAY()-Z2992, {0,31,91,181,366}, {"0-30天","31-90天","91-180天","181-365天","365天以上"})))</f>
        <v>Closed</v>
      </c>
      <c r="E2992" s="67" t="str" cm="1">
        <f t="array" ref="E2992">IF(A2992&lt;&gt;"kbb", "", IF(IFERROR(VALUE(V2992), 0)=MAX(INDEX(($A$2:$A$4929="kbb")*($L$2:$L$4929=L2992)*IFERROR(VALUE($V$2:$V$4929), 0), 0)), "最新", "歷史重複"))</f>
        <v/>
      </c>
      <c r="F2992" t="s">
        <v>13109</v>
      </c>
      <c r="G2992" t="s">
        <v>29</v>
      </c>
      <c r="H2992" t="s">
        <v>30</v>
      </c>
      <c r="I2992" t="s">
        <v>13110</v>
      </c>
      <c r="J2992" t="s">
        <v>13111</v>
      </c>
      <c r="K2992" t="s">
        <v>13112</v>
      </c>
      <c r="L2992" t="s">
        <v>13170</v>
      </c>
      <c r="M2992" t="s">
        <v>1647</v>
      </c>
      <c r="N2992" t="s">
        <v>730</v>
      </c>
      <c r="O2992" t="s">
        <v>37</v>
      </c>
      <c r="P2992" t="s">
        <v>13171</v>
      </c>
      <c r="Q2992" t="s">
        <v>38</v>
      </c>
      <c r="R2992" t="s">
        <v>1881</v>
      </c>
      <c r="S2992" t="s">
        <v>13116</v>
      </c>
      <c r="T2992" t="s">
        <v>13172</v>
      </c>
      <c r="U2992" t="s">
        <v>13135</v>
      </c>
      <c r="V2992" t="s">
        <v>13135</v>
      </c>
      <c r="W2992" t="s">
        <v>37</v>
      </c>
      <c r="X2992" t="s">
        <v>37</v>
      </c>
      <c r="Y2992" t="s">
        <v>37</v>
      </c>
      <c r="Z2992" t="s">
        <v>13173</v>
      </c>
      <c r="AA2992" t="s">
        <v>44</v>
      </c>
      <c r="AB2992" t="s">
        <v>44</v>
      </c>
      <c r="AC2992" t="s">
        <v>45</v>
      </c>
      <c r="AD2992" t="s">
        <v>87</v>
      </c>
      <c r="AE2992" t="s">
        <v>13161</v>
      </c>
      <c r="AF2992" t="s">
        <v>2122</v>
      </c>
      <c r="AG2992">
        <v>622498</v>
      </c>
      <c r="AH2992">
        <v>4.2</v>
      </c>
      <c r="AI2992">
        <v>4.2</v>
      </c>
    </row>
    <row r="2993" spans="1:35">
      <c r="A2993" s="65" t="str">
        <f>IF(L2993="","",IF(COUNTIF(Wip!K:K,L2993)=0,IF(W2993="","KGB","KBB"),IF(AND(_xlfn.IFNA(VLOOKUP(L2993,Wip!K:M,3,0),"")="Y",Q2993="MTCAPPLYCONF"),"On Hold",IF(W2993="","KGB","KBB"))))</f>
        <v>KGB</v>
      </c>
      <c r="B2993" s="65" t="str">
        <f>IF(A2993="on hold", "on hold",
 IF(A2993="KGB", "Standard Shipment",
  IF(IFERROR(IFERROR(VLOOKUP(L2993, List!D:J, 7, 0), VLOOKUP(L2993&amp;"", List!D:J, 7, 0)), 0)=0,
   IF(IFERROR(IFERROR(VLOOKUP(L2993, 'CND List'!$A:$C, 3, 0), VLOOKUP(L2993&amp;"", 'CND List'!$A:$C, 3, 0)), 0)=0,
    IF(A2993="KBB", "-", ""),
    IFERROR(VLOOKUP(L2993, 'CND List'!$A:$C, 3, 0), VLOOKUP(L2993&amp;"", 'CND List'!$A:$C, 3, 0))
   ),
   IFERROR(VLOOKUP(L2993, List!D:J, 7, 0), VLOOKUP(L2993&amp;"", List!D:J, 7, 0))
  )
 )
)</f>
        <v>Standard Shipment</v>
      </c>
      <c r="C2993" s="66" t="str">
        <f t="shared" si="47"/>
        <v>Standard Shipment</v>
      </c>
      <c r="D2993" s="67" t="str">
        <f ca="1">IF(C2993="Local Scrap","Closed",IFERROR(IF(A2993="kgb","Closed",IF(MID(C2993,5,1)="Q","Closed",LOOKUP(TODAY()-W2993, {0,31,91,181,366}, {"0-30天","31-90天","91-180天","181-365天","365天以上"}))), LOOKUP(TODAY()-Z2993, {0,31,91,181,366}, {"0-30天","31-90天","91-180天","181-365天","365天以上"})))</f>
        <v>Closed</v>
      </c>
      <c r="E2993" s="67" t="str" cm="1">
        <f t="array" ref="E2993">IF(A2993&lt;&gt;"kbb", "", IF(IFERROR(VALUE(V2993), 0)=MAX(INDEX(($A$2:$A$4929="kbb")*($L$2:$L$4929=L2993)*IFERROR(VALUE($V$2:$V$4929), 0), 0)), "最新", "歷史重複"))</f>
        <v/>
      </c>
      <c r="F2993" t="s">
        <v>13109</v>
      </c>
      <c r="G2993" t="s">
        <v>29</v>
      </c>
      <c r="H2993" t="s">
        <v>30</v>
      </c>
      <c r="I2993" t="s">
        <v>13110</v>
      </c>
      <c r="J2993" t="s">
        <v>13111</v>
      </c>
      <c r="K2993" t="s">
        <v>13112</v>
      </c>
      <c r="L2993" t="s">
        <v>13174</v>
      </c>
      <c r="M2993" t="s">
        <v>1647</v>
      </c>
      <c r="N2993" t="s">
        <v>730</v>
      </c>
      <c r="O2993" t="s">
        <v>37</v>
      </c>
      <c r="P2993" t="s">
        <v>13175</v>
      </c>
      <c r="Q2993" t="s">
        <v>38</v>
      </c>
      <c r="R2993" t="s">
        <v>1881</v>
      </c>
      <c r="S2993" t="s">
        <v>13116</v>
      </c>
      <c r="T2993" t="s">
        <v>13176</v>
      </c>
      <c r="U2993" t="s">
        <v>13135</v>
      </c>
      <c r="V2993" t="s">
        <v>13135</v>
      </c>
      <c r="W2993" t="s">
        <v>37</v>
      </c>
      <c r="X2993" t="s">
        <v>37</v>
      </c>
      <c r="Y2993" t="s">
        <v>37</v>
      </c>
      <c r="Z2993" t="s">
        <v>13177</v>
      </c>
      <c r="AA2993" t="s">
        <v>44</v>
      </c>
      <c r="AB2993" t="s">
        <v>44</v>
      </c>
      <c r="AC2993" t="s">
        <v>45</v>
      </c>
      <c r="AD2993" t="s">
        <v>87</v>
      </c>
      <c r="AE2993" t="s">
        <v>13127</v>
      </c>
      <c r="AF2993" t="s">
        <v>1730</v>
      </c>
      <c r="AG2993">
        <v>622498</v>
      </c>
      <c r="AH2993">
        <v>4.2</v>
      </c>
      <c r="AI2993">
        <v>4.2</v>
      </c>
    </row>
    <row r="2994" spans="1:35">
      <c r="A2994" s="65" t="str">
        <f>IF(L2994="","",IF(COUNTIF(Wip!K:K,L2994)=0,IF(W2994="","KGB","KBB"),IF(AND(_xlfn.IFNA(VLOOKUP(L2994,Wip!K:M,3,0),"")="Y",Q2994="MTCAPPLYCONF"),"On Hold",IF(W2994="","KGB","KBB"))))</f>
        <v>KGB</v>
      </c>
      <c r="B2994" s="65" t="str">
        <f>IF(A2994="on hold", "on hold",
 IF(A2994="KGB", "Standard Shipment",
  IF(IFERROR(IFERROR(VLOOKUP(L2994, List!D:J, 7, 0), VLOOKUP(L2994&amp;"", List!D:J, 7, 0)), 0)=0,
   IF(IFERROR(IFERROR(VLOOKUP(L2994, 'CND List'!$A:$C, 3, 0), VLOOKUP(L2994&amp;"", 'CND List'!$A:$C, 3, 0)), 0)=0,
    IF(A2994="KBB", "-", ""),
    IFERROR(VLOOKUP(L2994, 'CND List'!$A:$C, 3, 0), VLOOKUP(L2994&amp;"", 'CND List'!$A:$C, 3, 0))
   ),
   IFERROR(VLOOKUP(L2994, List!D:J, 7, 0), VLOOKUP(L2994&amp;"", List!D:J, 7, 0))
  )
 )
)</f>
        <v>Standard Shipment</v>
      </c>
      <c r="C2994" s="66" t="str">
        <f t="shared" si="47"/>
        <v>Standard Shipment</v>
      </c>
      <c r="D2994" s="67" t="str">
        <f ca="1">IF(C2994="Local Scrap","Closed",IFERROR(IF(A2994="kgb","Closed",IF(MID(C2994,5,1)="Q","Closed",LOOKUP(TODAY()-W2994, {0,31,91,181,366}, {"0-30天","31-90天","91-180天","181-365天","365天以上"}))), LOOKUP(TODAY()-Z2994, {0,31,91,181,366}, {"0-30天","31-90天","91-180天","181-365天","365天以上"})))</f>
        <v>Closed</v>
      </c>
      <c r="E2994" s="67" t="str" cm="1">
        <f t="array" ref="E2994">IF(A2994&lt;&gt;"kbb", "", IF(IFERROR(VALUE(V2994), 0)=MAX(INDEX(($A$2:$A$4929="kbb")*($L$2:$L$4929=L2994)*IFERROR(VALUE($V$2:$V$4929), 0), 0)), "最新", "歷史重複"))</f>
        <v/>
      </c>
      <c r="F2994" t="s">
        <v>13109</v>
      </c>
      <c r="G2994" t="s">
        <v>29</v>
      </c>
      <c r="H2994" t="s">
        <v>30</v>
      </c>
      <c r="I2994" t="s">
        <v>13110</v>
      </c>
      <c r="J2994" t="s">
        <v>13111</v>
      </c>
      <c r="K2994" t="s">
        <v>13112</v>
      </c>
      <c r="L2994" t="s">
        <v>13178</v>
      </c>
      <c r="M2994" t="s">
        <v>1248</v>
      </c>
      <c r="N2994" t="s">
        <v>1249</v>
      </c>
      <c r="O2994" t="s">
        <v>37</v>
      </c>
      <c r="P2994" t="s">
        <v>13179</v>
      </c>
      <c r="Q2994" t="s">
        <v>38</v>
      </c>
      <c r="R2994" t="s">
        <v>1881</v>
      </c>
      <c r="S2994" t="s">
        <v>13116</v>
      </c>
      <c r="T2994" t="s">
        <v>13180</v>
      </c>
      <c r="U2994" t="s">
        <v>13118</v>
      </c>
      <c r="V2994" t="s">
        <v>13118</v>
      </c>
      <c r="W2994" t="s">
        <v>37</v>
      </c>
      <c r="X2994" t="s">
        <v>37</v>
      </c>
      <c r="Y2994" t="s">
        <v>37</v>
      </c>
      <c r="Z2994" t="s">
        <v>13181</v>
      </c>
      <c r="AA2994" t="s">
        <v>44</v>
      </c>
      <c r="AB2994" t="s">
        <v>44</v>
      </c>
      <c r="AC2994" t="s">
        <v>45</v>
      </c>
      <c r="AD2994" t="s">
        <v>1257</v>
      </c>
      <c r="AE2994" t="s">
        <v>13120</v>
      </c>
      <c r="AF2994" t="s">
        <v>1730</v>
      </c>
      <c r="AG2994">
        <v>622487</v>
      </c>
      <c r="AH2994">
        <v>6.3</v>
      </c>
      <c r="AI2994">
        <v>6.3</v>
      </c>
    </row>
    <row r="2995" spans="1:35">
      <c r="A2995" s="65" t="str">
        <f>IF(L2995="","",IF(COUNTIF(Wip!K:K,L2995)=0,IF(W2995="","KGB","KBB"),IF(AND(_xlfn.IFNA(VLOOKUP(L2995,Wip!K:M,3,0),"")="Y",Q2995="MTCAPPLYCONF"),"On Hold",IF(W2995="","KGB","KBB"))))</f>
        <v>KGB</v>
      </c>
      <c r="B2995" s="65" t="str">
        <f>IF(A2995="on hold", "on hold",
 IF(A2995="KGB", "Standard Shipment",
  IF(IFERROR(IFERROR(VLOOKUP(L2995, List!D:J, 7, 0), VLOOKUP(L2995&amp;"", List!D:J, 7, 0)), 0)=0,
   IF(IFERROR(IFERROR(VLOOKUP(L2995, 'CND List'!$A:$C, 3, 0), VLOOKUP(L2995&amp;"", 'CND List'!$A:$C, 3, 0)), 0)=0,
    IF(A2995="KBB", "-", ""),
    IFERROR(VLOOKUP(L2995, 'CND List'!$A:$C, 3, 0), VLOOKUP(L2995&amp;"", 'CND List'!$A:$C, 3, 0))
   ),
   IFERROR(VLOOKUP(L2995, List!D:J, 7, 0), VLOOKUP(L2995&amp;"", List!D:J, 7, 0))
  )
 )
)</f>
        <v>Standard Shipment</v>
      </c>
      <c r="C2995" s="66" t="str">
        <f t="shared" si="47"/>
        <v>Standard Shipment</v>
      </c>
      <c r="D2995" s="67" t="str">
        <f ca="1">IF(C2995="Local Scrap","Closed",IFERROR(IF(A2995="kgb","Closed",IF(MID(C2995,5,1)="Q","Closed",LOOKUP(TODAY()-W2995, {0,31,91,181,366}, {"0-30天","31-90天","91-180天","181-365天","365天以上"}))), LOOKUP(TODAY()-Z2995, {0,31,91,181,366}, {"0-30天","31-90天","91-180天","181-365天","365天以上"})))</f>
        <v>Closed</v>
      </c>
      <c r="E2995" s="67" t="str" cm="1">
        <f t="array" ref="E2995">IF(A2995&lt;&gt;"kbb", "", IF(IFERROR(VALUE(V2995), 0)=MAX(INDEX(($A$2:$A$4929="kbb")*($L$2:$L$4929=L2995)*IFERROR(VALUE($V$2:$V$4929), 0), 0)), "最新", "歷史重複"))</f>
        <v/>
      </c>
      <c r="F2995" t="s">
        <v>13109</v>
      </c>
      <c r="G2995" t="s">
        <v>29</v>
      </c>
      <c r="H2995" t="s">
        <v>30</v>
      </c>
      <c r="I2995" t="s">
        <v>13110</v>
      </c>
      <c r="J2995" t="s">
        <v>13111</v>
      </c>
      <c r="K2995" t="s">
        <v>13112</v>
      </c>
      <c r="L2995" t="s">
        <v>13182</v>
      </c>
      <c r="M2995" t="s">
        <v>1647</v>
      </c>
      <c r="N2995" t="s">
        <v>730</v>
      </c>
      <c r="O2995" t="s">
        <v>37</v>
      </c>
      <c r="P2995" t="s">
        <v>13183</v>
      </c>
      <c r="Q2995" t="s">
        <v>38</v>
      </c>
      <c r="R2995" t="s">
        <v>1881</v>
      </c>
      <c r="S2995" t="s">
        <v>13116</v>
      </c>
      <c r="T2995" t="s">
        <v>13184</v>
      </c>
      <c r="U2995" t="s">
        <v>13135</v>
      </c>
      <c r="V2995" t="s">
        <v>13135</v>
      </c>
      <c r="W2995" t="s">
        <v>37</v>
      </c>
      <c r="X2995" t="s">
        <v>37</v>
      </c>
      <c r="Y2995" t="s">
        <v>37</v>
      </c>
      <c r="Z2995" t="s">
        <v>13185</v>
      </c>
      <c r="AA2995" t="s">
        <v>44</v>
      </c>
      <c r="AB2995" t="s">
        <v>44</v>
      </c>
      <c r="AC2995" t="s">
        <v>45</v>
      </c>
      <c r="AD2995" t="s">
        <v>87</v>
      </c>
      <c r="AE2995" t="s">
        <v>13127</v>
      </c>
      <c r="AF2995" t="s">
        <v>48</v>
      </c>
      <c r="AG2995">
        <v>622498</v>
      </c>
      <c r="AH2995">
        <v>5.8</v>
      </c>
      <c r="AI2995">
        <v>5.8</v>
      </c>
    </row>
    <row r="2996" spans="1:35">
      <c r="A2996" s="65" t="str">
        <f>IF(L2996="","",IF(COUNTIF(Wip!K:K,L2996)=0,IF(W2996="","KGB","KBB"),IF(AND(_xlfn.IFNA(VLOOKUP(L2996,Wip!K:M,3,0),"")="Y",Q2996="MTCAPPLYCONF"),"On Hold",IF(W2996="","KGB","KBB"))))</f>
        <v>KGB</v>
      </c>
      <c r="B2996" s="65" t="str">
        <f>IF(A2996="on hold", "on hold",
 IF(A2996="KGB", "Standard Shipment",
  IF(IFERROR(IFERROR(VLOOKUP(L2996, List!D:J, 7, 0), VLOOKUP(L2996&amp;"", List!D:J, 7, 0)), 0)=0,
   IF(IFERROR(IFERROR(VLOOKUP(L2996, 'CND List'!$A:$C, 3, 0), VLOOKUP(L2996&amp;"", 'CND List'!$A:$C, 3, 0)), 0)=0,
    IF(A2996="KBB", "-", ""),
    IFERROR(VLOOKUP(L2996, 'CND List'!$A:$C, 3, 0), VLOOKUP(L2996&amp;"", 'CND List'!$A:$C, 3, 0))
   ),
   IFERROR(VLOOKUP(L2996, List!D:J, 7, 0), VLOOKUP(L2996&amp;"", List!D:J, 7, 0))
  )
 )
)</f>
        <v>Standard Shipment</v>
      </c>
      <c r="C2996" s="66" t="str">
        <f t="shared" ref="C2996:C3002" si="48">IF(A2996="on hold", "on hold", IF(B2996="on hold", "wait for return customer", IF(B2996="CND Sceond Pass", "Standard Shipment", IF(AND(A2996="kgb", OR(B2996="-", B2996="", B2996="#N/A")), "Standard Shipment", IF(AND(A2996="kbb", OR(B2996="-", B2996="", B2996="#N/A")), "wait for return customer", IF(OR(B2996="Local Scrap", B2996="SBF to be notified", B2996="VRAM is pending RTV", B2996="BU未結案"), B2996, IF(OR(B2996="scrap結案", B2996="良品結案", LEFT(B2996,2)="sc", LEFT(B2996,2)="良品"), "CND結案", IF(ISNUMBER(B2996), YEAR(B2996) &amp; "Q" &amp; INT((MONTH(B2996)+2)/3), IF(ISERROR(DATEVALUE(TEXT(B2996,"yyyy/mm/dd"))), IF(ISNA(B2996), "#N/A", B2996), YEAR(DATEVALUE(TEXT(B2996,"yyyy/mm/dd"))) &amp; "Q" &amp; INT((MONTH(DATEVALUE(TEXT(B2996,"yyyy/mm/dd")))+2)/3))))))))))</f>
        <v>Standard Shipment</v>
      </c>
      <c r="D2996" s="67" t="str">
        <f ca="1">IF(C2996="Local Scrap","Closed",IFERROR(IF(A2996="kgb","Closed",IF(MID(C2996,5,1)="Q","Closed",LOOKUP(TODAY()-W2996, {0,31,91,181,366}, {"0-30天","31-90天","91-180天","181-365天","365天以上"}))), LOOKUP(TODAY()-Z2996, {0,31,91,181,366}, {"0-30天","31-90天","91-180天","181-365天","365天以上"})))</f>
        <v>Closed</v>
      </c>
      <c r="E2996" s="67" t="str" cm="1">
        <f t="array" ref="E2996">IF(A2996&lt;&gt;"kbb", "", IF(IFERROR(VALUE(V2996), 0)=MAX(INDEX(($A$2:$A$4929="kbb")*($L$2:$L$4929=L2996)*IFERROR(VALUE($V$2:$V$4929), 0), 0)), "最新", "歷史重複"))</f>
        <v/>
      </c>
      <c r="F2996" t="s">
        <v>13109</v>
      </c>
      <c r="G2996" t="s">
        <v>29</v>
      </c>
      <c r="H2996" t="s">
        <v>30</v>
      </c>
      <c r="I2996" t="s">
        <v>13110</v>
      </c>
      <c r="J2996" t="s">
        <v>13111</v>
      </c>
      <c r="K2996" t="s">
        <v>13112</v>
      </c>
      <c r="L2996" t="s">
        <v>13186</v>
      </c>
      <c r="M2996" t="s">
        <v>1647</v>
      </c>
      <c r="N2996" t="s">
        <v>730</v>
      </c>
      <c r="O2996" t="s">
        <v>37</v>
      </c>
      <c r="P2996" t="s">
        <v>13187</v>
      </c>
      <c r="Q2996" t="s">
        <v>38</v>
      </c>
      <c r="R2996" t="s">
        <v>1881</v>
      </c>
      <c r="S2996" t="s">
        <v>13116</v>
      </c>
      <c r="T2996" t="s">
        <v>13188</v>
      </c>
      <c r="U2996" t="s">
        <v>13135</v>
      </c>
      <c r="V2996" t="s">
        <v>13135</v>
      </c>
      <c r="W2996" t="s">
        <v>37</v>
      </c>
      <c r="X2996" t="s">
        <v>37</v>
      </c>
      <c r="Y2996" t="s">
        <v>37</v>
      </c>
      <c r="Z2996" t="s">
        <v>13189</v>
      </c>
      <c r="AA2996" t="s">
        <v>44</v>
      </c>
      <c r="AB2996" t="s">
        <v>44</v>
      </c>
      <c r="AC2996" t="s">
        <v>45</v>
      </c>
      <c r="AD2996" t="s">
        <v>87</v>
      </c>
      <c r="AE2996" t="s">
        <v>13127</v>
      </c>
      <c r="AF2996" t="s">
        <v>1918</v>
      </c>
      <c r="AG2996">
        <v>622498</v>
      </c>
      <c r="AH2996">
        <v>4.2</v>
      </c>
      <c r="AI2996">
        <v>4.2</v>
      </c>
    </row>
    <row r="2997" spans="1:35">
      <c r="A2997" s="65" t="str">
        <f>IF(L2997="","",IF(COUNTIF(Wip!K:K,L2997)=0,IF(W2997="","KGB","KBB"),IF(AND(_xlfn.IFNA(VLOOKUP(L2997,Wip!K:M,3,0),"")="Y",Q2997="MTCAPPLYCONF"),"On Hold",IF(W2997="","KGB","KBB"))))</f>
        <v>KGB</v>
      </c>
      <c r="B2997" s="65" t="str">
        <f>IF(A2997="on hold", "on hold",
 IF(A2997="KGB", "Standard Shipment",
  IF(IFERROR(IFERROR(VLOOKUP(L2997, List!D:J, 7, 0), VLOOKUP(L2997&amp;"", List!D:J, 7, 0)), 0)=0,
   IF(IFERROR(IFERROR(VLOOKUP(L2997, 'CND List'!$A:$C, 3, 0), VLOOKUP(L2997&amp;"", 'CND List'!$A:$C, 3, 0)), 0)=0,
    IF(A2997="KBB", "-", ""),
    IFERROR(VLOOKUP(L2997, 'CND List'!$A:$C, 3, 0), VLOOKUP(L2997&amp;"", 'CND List'!$A:$C, 3, 0))
   ),
   IFERROR(VLOOKUP(L2997, List!D:J, 7, 0), VLOOKUP(L2997&amp;"", List!D:J, 7, 0))
  )
 )
)</f>
        <v>Standard Shipment</v>
      </c>
      <c r="C2997" s="66" t="str">
        <f t="shared" si="48"/>
        <v>Standard Shipment</v>
      </c>
      <c r="D2997" s="67" t="str">
        <f ca="1">IF(C2997="Local Scrap","Closed",IFERROR(IF(A2997="kgb","Closed",IF(MID(C2997,5,1)="Q","Closed",LOOKUP(TODAY()-W2997, {0,31,91,181,366}, {"0-30天","31-90天","91-180天","181-365天","365天以上"}))), LOOKUP(TODAY()-Z2997, {0,31,91,181,366}, {"0-30天","31-90天","91-180天","181-365天","365天以上"})))</f>
        <v>Closed</v>
      </c>
      <c r="E2997" s="67" t="str" cm="1">
        <f t="array" ref="E2997">IF(A2997&lt;&gt;"kbb", "", IF(IFERROR(VALUE(V2997), 0)=MAX(INDEX(($A$2:$A$4929="kbb")*($L$2:$L$4929=L2997)*IFERROR(VALUE($V$2:$V$4929), 0), 0)), "最新", "歷史重複"))</f>
        <v/>
      </c>
      <c r="F2997" t="s">
        <v>13109</v>
      </c>
      <c r="G2997" t="s">
        <v>29</v>
      </c>
      <c r="H2997" t="s">
        <v>30</v>
      </c>
      <c r="I2997" t="s">
        <v>13110</v>
      </c>
      <c r="J2997" t="s">
        <v>13111</v>
      </c>
      <c r="K2997" t="s">
        <v>13112</v>
      </c>
      <c r="L2997" t="s">
        <v>13190</v>
      </c>
      <c r="M2997" t="s">
        <v>1647</v>
      </c>
      <c r="N2997" t="s">
        <v>730</v>
      </c>
      <c r="O2997" t="s">
        <v>37</v>
      </c>
      <c r="P2997" t="s">
        <v>13191</v>
      </c>
      <c r="Q2997" t="s">
        <v>38</v>
      </c>
      <c r="R2997" t="s">
        <v>1881</v>
      </c>
      <c r="S2997" t="s">
        <v>13116</v>
      </c>
      <c r="T2997" t="s">
        <v>13192</v>
      </c>
      <c r="U2997" t="s">
        <v>13135</v>
      </c>
      <c r="V2997" t="s">
        <v>13135</v>
      </c>
      <c r="W2997" t="s">
        <v>37</v>
      </c>
      <c r="X2997" t="s">
        <v>37</v>
      </c>
      <c r="Y2997" t="s">
        <v>37</v>
      </c>
      <c r="Z2997" t="s">
        <v>13193</v>
      </c>
      <c r="AA2997" t="s">
        <v>44</v>
      </c>
      <c r="AB2997" t="s">
        <v>44</v>
      </c>
      <c r="AC2997" t="s">
        <v>45</v>
      </c>
      <c r="AD2997" t="s">
        <v>87</v>
      </c>
      <c r="AE2997" t="s">
        <v>13127</v>
      </c>
      <c r="AF2997" t="s">
        <v>1730</v>
      </c>
      <c r="AG2997">
        <v>622498</v>
      </c>
      <c r="AH2997">
        <v>4.2</v>
      </c>
      <c r="AI2997">
        <v>4.2</v>
      </c>
    </row>
    <row r="2998" spans="1:35">
      <c r="A2998" s="65" t="str">
        <f>IF(L2998="","",IF(COUNTIF(Wip!K:K,L2998)=0,IF(W2998="","KGB","KBB"),IF(AND(_xlfn.IFNA(VLOOKUP(L2998,Wip!K:M,3,0),"")="Y",Q2998="MTCAPPLYCONF"),"On Hold",IF(W2998="","KGB","KBB"))))</f>
        <v>KGB</v>
      </c>
      <c r="B2998" s="65" t="str">
        <f>IF(A2998="on hold", "on hold",
 IF(A2998="KGB", "Standard Shipment",
  IF(IFERROR(IFERROR(VLOOKUP(L2998, List!D:J, 7, 0), VLOOKUP(L2998&amp;"", List!D:J, 7, 0)), 0)=0,
   IF(IFERROR(IFERROR(VLOOKUP(L2998, 'CND List'!$A:$C, 3, 0), VLOOKUP(L2998&amp;"", 'CND List'!$A:$C, 3, 0)), 0)=0,
    IF(A2998="KBB", "-", ""),
    IFERROR(VLOOKUP(L2998, 'CND List'!$A:$C, 3, 0), VLOOKUP(L2998&amp;"", 'CND List'!$A:$C, 3, 0))
   ),
   IFERROR(VLOOKUP(L2998, List!D:J, 7, 0), VLOOKUP(L2998&amp;"", List!D:J, 7, 0))
  )
 )
)</f>
        <v>Standard Shipment</v>
      </c>
      <c r="C2998" s="66" t="str">
        <f t="shared" si="48"/>
        <v>Standard Shipment</v>
      </c>
      <c r="D2998" s="67" t="str">
        <f ca="1">IF(C2998="Local Scrap","Closed",IFERROR(IF(A2998="kgb","Closed",IF(MID(C2998,5,1)="Q","Closed",LOOKUP(TODAY()-W2998, {0,31,91,181,366}, {"0-30天","31-90天","91-180天","181-365天","365天以上"}))), LOOKUP(TODAY()-Z2998, {0,31,91,181,366}, {"0-30天","31-90天","91-180天","181-365天","365天以上"})))</f>
        <v>Closed</v>
      </c>
      <c r="E2998" s="67" t="str" cm="1">
        <f t="array" ref="E2998">IF(A2998&lt;&gt;"kbb", "", IF(IFERROR(VALUE(V2998), 0)=MAX(INDEX(($A$2:$A$4929="kbb")*($L$2:$L$4929=L2998)*IFERROR(VALUE($V$2:$V$4929), 0), 0)), "最新", "歷史重複"))</f>
        <v/>
      </c>
      <c r="F2998" t="s">
        <v>13109</v>
      </c>
      <c r="G2998" t="s">
        <v>29</v>
      </c>
      <c r="H2998" t="s">
        <v>30</v>
      </c>
      <c r="I2998" t="s">
        <v>13110</v>
      </c>
      <c r="J2998" t="s">
        <v>13111</v>
      </c>
      <c r="K2998" t="s">
        <v>13112</v>
      </c>
      <c r="L2998" t="s">
        <v>13194</v>
      </c>
      <c r="M2998" t="s">
        <v>1647</v>
      </c>
      <c r="N2998" t="s">
        <v>730</v>
      </c>
      <c r="O2998" t="s">
        <v>37</v>
      </c>
      <c r="P2998" t="s">
        <v>13195</v>
      </c>
      <c r="Q2998" t="s">
        <v>38</v>
      </c>
      <c r="R2998" t="s">
        <v>1881</v>
      </c>
      <c r="S2998" t="s">
        <v>13116</v>
      </c>
      <c r="T2998" t="s">
        <v>13196</v>
      </c>
      <c r="U2998" t="s">
        <v>13135</v>
      </c>
      <c r="V2998" t="s">
        <v>13135</v>
      </c>
      <c r="W2998" t="s">
        <v>37</v>
      </c>
      <c r="X2998" t="s">
        <v>37</v>
      </c>
      <c r="Y2998" t="s">
        <v>37</v>
      </c>
      <c r="Z2998" t="s">
        <v>13197</v>
      </c>
      <c r="AA2998" t="s">
        <v>44</v>
      </c>
      <c r="AB2998" t="s">
        <v>44</v>
      </c>
      <c r="AC2998" t="s">
        <v>45</v>
      </c>
      <c r="AD2998" t="s">
        <v>87</v>
      </c>
      <c r="AE2998" t="s">
        <v>13161</v>
      </c>
      <c r="AF2998" t="s">
        <v>2122</v>
      </c>
      <c r="AG2998">
        <v>622498</v>
      </c>
      <c r="AH2998">
        <v>4.2</v>
      </c>
      <c r="AI2998">
        <v>4.2</v>
      </c>
    </row>
    <row r="2999" spans="1:35">
      <c r="A2999" s="65" t="str">
        <f>IF(L2999="","",IF(COUNTIF(Wip!K:K,L2999)=0,IF(W2999="","KGB","KBB"),IF(AND(_xlfn.IFNA(VLOOKUP(L2999,Wip!K:M,3,0),"")="Y",Q2999="MTCAPPLYCONF"),"On Hold",IF(W2999="","KGB","KBB"))))</f>
        <v>KGB</v>
      </c>
      <c r="B2999" s="65" t="str">
        <f>IF(A2999="on hold", "on hold",
 IF(A2999="KGB", "Standard Shipment",
  IF(IFERROR(IFERROR(VLOOKUP(L2999, List!D:J, 7, 0), VLOOKUP(L2999&amp;"", List!D:J, 7, 0)), 0)=0,
   IF(IFERROR(IFERROR(VLOOKUP(L2999, 'CND List'!$A:$C, 3, 0), VLOOKUP(L2999&amp;"", 'CND List'!$A:$C, 3, 0)), 0)=0,
    IF(A2999="KBB", "-", ""),
    IFERROR(VLOOKUP(L2999, 'CND List'!$A:$C, 3, 0), VLOOKUP(L2999&amp;"", 'CND List'!$A:$C, 3, 0))
   ),
   IFERROR(VLOOKUP(L2999, List!D:J, 7, 0), VLOOKUP(L2999&amp;"", List!D:J, 7, 0))
  )
 )
)</f>
        <v>Standard Shipment</v>
      </c>
      <c r="C2999" s="66" t="str">
        <f t="shared" si="48"/>
        <v>Standard Shipment</v>
      </c>
      <c r="D2999" s="67" t="str">
        <f ca="1">IF(C2999="Local Scrap","Closed",IFERROR(IF(A2999="kgb","Closed",IF(MID(C2999,5,1)="Q","Closed",LOOKUP(TODAY()-W2999, {0,31,91,181,366}, {"0-30天","31-90天","91-180天","181-365天","365天以上"}))), LOOKUP(TODAY()-Z2999, {0,31,91,181,366}, {"0-30天","31-90天","91-180天","181-365天","365天以上"})))</f>
        <v>Closed</v>
      </c>
      <c r="E2999" s="67" t="str" cm="1">
        <f t="array" ref="E2999">IF(A2999&lt;&gt;"kbb", "", IF(IFERROR(VALUE(V2999), 0)=MAX(INDEX(($A$2:$A$4929="kbb")*($L$2:$L$4929=L2999)*IFERROR(VALUE($V$2:$V$4929), 0), 0)), "最新", "歷史重複"))</f>
        <v/>
      </c>
      <c r="F2999" t="s">
        <v>13109</v>
      </c>
      <c r="G2999" t="s">
        <v>29</v>
      </c>
      <c r="H2999" t="s">
        <v>30</v>
      </c>
      <c r="I2999" t="s">
        <v>13110</v>
      </c>
      <c r="J2999" t="s">
        <v>13111</v>
      </c>
      <c r="K2999" t="s">
        <v>13112</v>
      </c>
      <c r="L2999" t="s">
        <v>13198</v>
      </c>
      <c r="M2999" t="s">
        <v>1647</v>
      </c>
      <c r="N2999" t="s">
        <v>730</v>
      </c>
      <c r="O2999" t="s">
        <v>13199</v>
      </c>
      <c r="P2999" t="s">
        <v>13200</v>
      </c>
      <c r="Q2999" t="s">
        <v>38</v>
      </c>
      <c r="R2999" t="s">
        <v>1881</v>
      </c>
      <c r="S2999" t="s">
        <v>13116</v>
      </c>
      <c r="T2999" t="s">
        <v>13201</v>
      </c>
      <c r="U2999" t="s">
        <v>13135</v>
      </c>
      <c r="V2999" t="s">
        <v>13135</v>
      </c>
      <c r="W2999" t="s">
        <v>37</v>
      </c>
      <c r="X2999" t="s">
        <v>37</v>
      </c>
      <c r="Y2999" t="s">
        <v>37</v>
      </c>
      <c r="Z2999" t="s">
        <v>13202</v>
      </c>
      <c r="AA2999" t="s">
        <v>44</v>
      </c>
      <c r="AB2999" t="s">
        <v>44</v>
      </c>
      <c r="AC2999" t="s">
        <v>45</v>
      </c>
      <c r="AD2999" t="s">
        <v>87</v>
      </c>
      <c r="AE2999" t="s">
        <v>13127</v>
      </c>
      <c r="AF2999" t="s">
        <v>1918</v>
      </c>
      <c r="AG2999">
        <v>622498</v>
      </c>
      <c r="AH2999">
        <v>4.2</v>
      </c>
      <c r="AI2999">
        <v>4.2</v>
      </c>
    </row>
    <row r="3000" spans="1:35">
      <c r="A3000" s="65" t="str">
        <f>IF(L3000="","",IF(COUNTIF(Wip!K:K,L3000)=0,IF(W3000="","KGB","KBB"),IF(AND(_xlfn.IFNA(VLOOKUP(L3000,Wip!K:M,3,0),"")="Y",Q3000="MTCAPPLYCONF"),"On Hold",IF(W3000="","KGB","KBB"))))</f>
        <v>KGB</v>
      </c>
      <c r="B3000" s="65" t="str">
        <f>IF(A3000="on hold", "on hold",
 IF(A3000="KGB", "Standard Shipment",
  IF(IFERROR(IFERROR(VLOOKUP(L3000, List!D:J, 7, 0), VLOOKUP(L3000&amp;"", List!D:J, 7, 0)), 0)=0,
   IF(IFERROR(IFERROR(VLOOKUP(L3000, 'CND List'!$A:$C, 3, 0), VLOOKUP(L3000&amp;"", 'CND List'!$A:$C, 3, 0)), 0)=0,
    IF(A3000="KBB", "-", ""),
    IFERROR(VLOOKUP(L3000, 'CND List'!$A:$C, 3, 0), VLOOKUP(L3000&amp;"", 'CND List'!$A:$C, 3, 0))
   ),
   IFERROR(VLOOKUP(L3000, List!D:J, 7, 0), VLOOKUP(L3000&amp;"", List!D:J, 7, 0))
  )
 )
)</f>
        <v>Standard Shipment</v>
      </c>
      <c r="C3000" s="66" t="str">
        <f t="shared" si="48"/>
        <v>Standard Shipment</v>
      </c>
      <c r="D3000" s="67" t="str">
        <f ca="1">IF(C3000="Local Scrap","Closed",IFERROR(IF(A3000="kgb","Closed",IF(MID(C3000,5,1)="Q","Closed",LOOKUP(TODAY()-W3000, {0,31,91,181,366}, {"0-30天","31-90天","91-180天","181-365天","365天以上"}))), LOOKUP(TODAY()-Z3000, {0,31,91,181,366}, {"0-30天","31-90天","91-180天","181-365天","365天以上"})))</f>
        <v>Closed</v>
      </c>
      <c r="E3000" s="67" t="str" cm="1">
        <f t="array" ref="E3000">IF(A3000&lt;&gt;"kbb", "", IF(IFERROR(VALUE(V3000), 0)=MAX(INDEX(($A$2:$A$4929="kbb")*($L$2:$L$4929=L3000)*IFERROR(VALUE($V$2:$V$4929), 0), 0)), "最新", "歷史重複"))</f>
        <v/>
      </c>
      <c r="F3000" t="s">
        <v>13109</v>
      </c>
      <c r="G3000" t="s">
        <v>29</v>
      </c>
      <c r="H3000" t="s">
        <v>30</v>
      </c>
      <c r="I3000" t="s">
        <v>13110</v>
      </c>
      <c r="J3000" t="s">
        <v>13111</v>
      </c>
      <c r="K3000" t="s">
        <v>13112</v>
      </c>
      <c r="L3000" t="s">
        <v>13203</v>
      </c>
      <c r="M3000" t="s">
        <v>1647</v>
      </c>
      <c r="N3000" t="s">
        <v>730</v>
      </c>
      <c r="O3000" t="s">
        <v>37</v>
      </c>
      <c r="P3000" t="s">
        <v>13204</v>
      </c>
      <c r="Q3000" t="s">
        <v>38</v>
      </c>
      <c r="R3000" t="s">
        <v>1881</v>
      </c>
      <c r="S3000" t="s">
        <v>13123</v>
      </c>
      <c r="T3000" t="s">
        <v>13205</v>
      </c>
      <c r="U3000" t="s">
        <v>13125</v>
      </c>
      <c r="V3000" t="s">
        <v>13125</v>
      </c>
      <c r="W3000" t="s">
        <v>37</v>
      </c>
      <c r="X3000" t="s">
        <v>37</v>
      </c>
      <c r="Y3000" t="s">
        <v>37</v>
      </c>
      <c r="Z3000" t="s">
        <v>13206</v>
      </c>
      <c r="AA3000" t="s">
        <v>44</v>
      </c>
      <c r="AB3000" t="s">
        <v>44</v>
      </c>
      <c r="AC3000" t="s">
        <v>45</v>
      </c>
      <c r="AD3000" t="s">
        <v>87</v>
      </c>
      <c r="AE3000" t="s">
        <v>13161</v>
      </c>
      <c r="AF3000" t="s">
        <v>2122</v>
      </c>
      <c r="AG3000">
        <v>622498</v>
      </c>
      <c r="AH3000">
        <v>4.2</v>
      </c>
      <c r="AI3000">
        <v>4.2</v>
      </c>
    </row>
    <row r="3001" spans="1:35">
      <c r="A3001" s="65" t="str">
        <f>IF(L3001="","",IF(COUNTIF(Wip!K:K,L3001)=0,IF(W3001="","KGB","KBB"),IF(AND(_xlfn.IFNA(VLOOKUP(L3001,Wip!K:M,3,0),"")="Y",Q3001="MTCAPPLYCONF"),"On Hold",IF(W3001="","KGB","KBB"))))</f>
        <v>KGB</v>
      </c>
      <c r="B3001" s="65" t="str">
        <f>IF(A3001="on hold", "on hold",
 IF(A3001="KGB", "Standard Shipment",
  IF(IFERROR(IFERROR(VLOOKUP(L3001, List!D:J, 7, 0), VLOOKUP(L3001&amp;"", List!D:J, 7, 0)), 0)=0,
   IF(IFERROR(IFERROR(VLOOKUP(L3001, 'CND List'!$A:$C, 3, 0), VLOOKUP(L3001&amp;"", 'CND List'!$A:$C, 3, 0)), 0)=0,
    IF(A3001="KBB", "-", ""),
    IFERROR(VLOOKUP(L3001, 'CND List'!$A:$C, 3, 0), VLOOKUP(L3001&amp;"", 'CND List'!$A:$C, 3, 0))
   ),
   IFERROR(VLOOKUP(L3001, List!D:J, 7, 0), VLOOKUP(L3001&amp;"", List!D:J, 7, 0))
  )
 )
)</f>
        <v>Standard Shipment</v>
      </c>
      <c r="C3001" s="66" t="str">
        <f t="shared" si="48"/>
        <v>Standard Shipment</v>
      </c>
      <c r="D3001" s="67" t="str">
        <f ca="1">IF(C3001="Local Scrap","Closed",IFERROR(IF(A3001="kgb","Closed",IF(MID(C3001,5,1)="Q","Closed",LOOKUP(TODAY()-W3001, {0,31,91,181,366}, {"0-30天","31-90天","91-180天","181-365天","365天以上"}))), LOOKUP(TODAY()-Z3001, {0,31,91,181,366}, {"0-30天","31-90天","91-180天","181-365天","365天以上"})))</f>
        <v>Closed</v>
      </c>
      <c r="E3001" s="67" t="str" cm="1">
        <f t="array" ref="E3001">IF(A3001&lt;&gt;"kbb", "", IF(IFERROR(VALUE(V3001), 0)=MAX(INDEX(($A$2:$A$4929="kbb")*($L$2:$L$4929=L3001)*IFERROR(VALUE($V$2:$V$4929), 0), 0)), "最新", "歷史重複"))</f>
        <v/>
      </c>
      <c r="F3001" t="s">
        <v>13109</v>
      </c>
      <c r="G3001" t="s">
        <v>29</v>
      </c>
      <c r="H3001" t="s">
        <v>30</v>
      </c>
      <c r="I3001" t="s">
        <v>13110</v>
      </c>
      <c r="J3001" t="s">
        <v>13111</v>
      </c>
      <c r="K3001" t="s">
        <v>13112</v>
      </c>
      <c r="L3001" t="s">
        <v>13207</v>
      </c>
      <c r="M3001" t="s">
        <v>2544</v>
      </c>
      <c r="N3001" t="s">
        <v>2481</v>
      </c>
      <c r="O3001" t="s">
        <v>37</v>
      </c>
      <c r="P3001" t="s">
        <v>13208</v>
      </c>
      <c r="Q3001" t="s">
        <v>38</v>
      </c>
      <c r="R3001" t="s">
        <v>1881</v>
      </c>
      <c r="S3001" t="s">
        <v>13123</v>
      </c>
      <c r="T3001" t="s">
        <v>13209</v>
      </c>
      <c r="U3001" t="s">
        <v>13125</v>
      </c>
      <c r="V3001" t="s">
        <v>13125</v>
      </c>
      <c r="W3001" t="s">
        <v>37</v>
      </c>
      <c r="X3001" t="s">
        <v>37</v>
      </c>
      <c r="Y3001" t="s">
        <v>37</v>
      </c>
      <c r="Z3001" t="s">
        <v>13210</v>
      </c>
      <c r="AA3001" t="s">
        <v>44</v>
      </c>
      <c r="AB3001" t="s">
        <v>44</v>
      </c>
      <c r="AC3001" t="s">
        <v>45</v>
      </c>
      <c r="AD3001" t="s">
        <v>1532</v>
      </c>
      <c r="AE3001" t="s">
        <v>13127</v>
      </c>
      <c r="AF3001" t="s">
        <v>48</v>
      </c>
      <c r="AG3001">
        <v>622498</v>
      </c>
      <c r="AH3001">
        <v>5.8</v>
      </c>
      <c r="AI3001">
        <v>5.8</v>
      </c>
    </row>
    <row r="3002" spans="1:35">
      <c r="A3002" s="65" t="str">
        <f>IF(L3002="","",IF(COUNTIF(Wip!K:K,L3002)=0,IF(W3002="","KGB","KBB"),IF(AND(_xlfn.IFNA(VLOOKUP(L3002,Wip!K:M,3,0),"")="Y",Q3002="MTCAPPLYCONF"),"On Hold",IF(W3002="","KGB","KBB"))))</f>
        <v>KGB</v>
      </c>
      <c r="B3002" s="65" t="str">
        <f>IF(A3002="on hold", "on hold",
 IF(A3002="KGB", "Standard Shipment",
  IF(IFERROR(IFERROR(VLOOKUP(L3002, List!D:J, 7, 0), VLOOKUP(L3002&amp;"", List!D:J, 7, 0)), 0)=0,
   IF(IFERROR(IFERROR(VLOOKUP(L3002, 'CND List'!$A:$C, 3, 0), VLOOKUP(L3002&amp;"", 'CND List'!$A:$C, 3, 0)), 0)=0,
    IF(A3002="KBB", "-", ""),
    IFERROR(VLOOKUP(L3002, 'CND List'!$A:$C, 3, 0), VLOOKUP(L3002&amp;"", 'CND List'!$A:$C, 3, 0))
   ),
   IFERROR(VLOOKUP(L3002, List!D:J, 7, 0), VLOOKUP(L3002&amp;"", List!D:J, 7, 0))
  )
 )
)</f>
        <v>Standard Shipment</v>
      </c>
      <c r="C3002" s="66" t="str">
        <f t="shared" si="48"/>
        <v>Standard Shipment</v>
      </c>
      <c r="D3002" s="67" t="str">
        <f ca="1">IF(C3002="Local Scrap","Closed",IFERROR(IF(A3002="kgb","Closed",IF(MID(C3002,5,1)="Q","Closed",LOOKUP(TODAY()-W3002, {0,31,91,181,366}, {"0-30天","31-90天","91-180天","181-365天","365天以上"}))), LOOKUP(TODAY()-Z3002, {0,31,91,181,366}, {"0-30天","31-90天","91-180天","181-365天","365天以上"})))</f>
        <v>Closed</v>
      </c>
      <c r="E3002" s="67" t="str" cm="1">
        <f t="array" ref="E3002">IF(A3002&lt;&gt;"kbb", "", IF(IFERROR(VALUE(V3002), 0)=MAX(INDEX(($A$2:$A$4929="kbb")*($L$2:$L$4929=L3002)*IFERROR(VALUE($V$2:$V$4929), 0), 0)), "最新", "歷史重複"))</f>
        <v/>
      </c>
      <c r="F3002" t="s">
        <v>13211</v>
      </c>
      <c r="G3002" t="s">
        <v>29</v>
      </c>
      <c r="H3002" t="s">
        <v>30</v>
      </c>
      <c r="I3002" t="s">
        <v>13110</v>
      </c>
      <c r="J3002" t="s">
        <v>13212</v>
      </c>
      <c r="K3002" t="s">
        <v>13213</v>
      </c>
      <c r="L3002" t="s">
        <v>13214</v>
      </c>
      <c r="M3002" t="s">
        <v>1610</v>
      </c>
      <c r="N3002" t="s">
        <v>1391</v>
      </c>
      <c r="O3002" t="s">
        <v>37</v>
      </c>
      <c r="P3002" t="s">
        <v>13214</v>
      </c>
      <c r="Q3002" t="s">
        <v>38</v>
      </c>
      <c r="R3002" t="s">
        <v>1881</v>
      </c>
      <c r="S3002" t="s">
        <v>13215</v>
      </c>
      <c r="T3002" t="s">
        <v>13216</v>
      </c>
      <c r="U3002" t="s">
        <v>13118</v>
      </c>
      <c r="V3002" t="s">
        <v>13118</v>
      </c>
      <c r="W3002" t="s">
        <v>37</v>
      </c>
      <c r="X3002" t="s">
        <v>37</v>
      </c>
      <c r="Y3002" t="s">
        <v>37</v>
      </c>
      <c r="Z3002" t="s">
        <v>13217</v>
      </c>
      <c r="AA3002" t="s">
        <v>44</v>
      </c>
      <c r="AB3002" t="s">
        <v>44</v>
      </c>
      <c r="AC3002" t="s">
        <v>45</v>
      </c>
      <c r="AD3002" t="s">
        <v>1302</v>
      </c>
      <c r="AE3002" t="s">
        <v>13120</v>
      </c>
      <c r="AF3002" t="s">
        <v>1730</v>
      </c>
      <c r="AG3002">
        <v>622487</v>
      </c>
      <c r="AH3002">
        <v>6.3</v>
      </c>
      <c r="AI3002">
        <v>6.3</v>
      </c>
    </row>
  </sheetData>
  <autoFilter ref="A1:AI2931" xr:uid="{00000000-0001-0000-0000-000000000000}"/>
  <phoneticPr fontId="2" type="noConversion"/>
  <conditionalFormatting sqref="L1:L1048576">
    <cfRule type="duplicateValues" dxfId="96" priority="1"/>
  </conditionalFormatting>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0D08C-F4D3-42C5-B03C-20F5D88B22F0}">
  <dimension ref="A1:V182"/>
  <sheetViews>
    <sheetView workbookViewId="0">
      <selection activeCell="F13" sqref="F13"/>
    </sheetView>
  </sheetViews>
  <sheetFormatPr defaultRowHeight="15.7"/>
  <sheetData>
    <row r="1" spans="1:22">
      <c r="A1" s="3" t="s">
        <v>13259</v>
      </c>
      <c r="B1" s="3" t="s">
        <v>13260</v>
      </c>
      <c r="C1" s="3" t="s">
        <v>13261</v>
      </c>
      <c r="D1" s="3" t="s">
        <v>13262</v>
      </c>
      <c r="E1" s="3" t="s">
        <v>13263</v>
      </c>
      <c r="F1" s="3" t="s">
        <v>8</v>
      </c>
      <c r="G1" s="3" t="s">
        <v>13264</v>
      </c>
      <c r="H1" s="3" t="s">
        <v>13265</v>
      </c>
      <c r="I1" s="3" t="s">
        <v>13266</v>
      </c>
      <c r="J1" s="3" t="s">
        <v>13267</v>
      </c>
      <c r="K1" s="3" t="s">
        <v>13268</v>
      </c>
      <c r="L1" s="3" t="s">
        <v>10</v>
      </c>
      <c r="M1" s="3" t="s">
        <v>13269</v>
      </c>
      <c r="N1" s="3" t="s">
        <v>13270</v>
      </c>
      <c r="O1" s="3" t="s">
        <v>13271</v>
      </c>
      <c r="P1" s="3" t="s">
        <v>13272</v>
      </c>
      <c r="Q1" s="3" t="s">
        <v>13273</v>
      </c>
      <c r="R1" s="3" t="s">
        <v>13274</v>
      </c>
      <c r="S1" s="3" t="s">
        <v>24</v>
      </c>
      <c r="T1" s="3" t="s">
        <v>25</v>
      </c>
      <c r="U1" s="3" t="s">
        <v>1</v>
      </c>
      <c r="V1" s="3" t="s">
        <v>22</v>
      </c>
    </row>
    <row r="2" spans="1:22">
      <c r="A2" t="s">
        <v>3483</v>
      </c>
      <c r="B2" t="s">
        <v>37</v>
      </c>
      <c r="C2" t="s">
        <v>30</v>
      </c>
      <c r="D2" t="s">
        <v>53</v>
      </c>
      <c r="E2">
        <v>12</v>
      </c>
      <c r="F2" t="s">
        <v>37</v>
      </c>
      <c r="G2" t="s">
        <v>37</v>
      </c>
      <c r="H2" t="s">
        <v>13275</v>
      </c>
      <c r="I2">
        <v>1</v>
      </c>
      <c r="J2" t="s">
        <v>4403</v>
      </c>
      <c r="K2" t="s">
        <v>4476</v>
      </c>
      <c r="L2" t="s">
        <v>2309</v>
      </c>
      <c r="M2" t="s">
        <v>13276</v>
      </c>
      <c r="N2" t="s">
        <v>13277</v>
      </c>
      <c r="O2" t="s">
        <v>4477</v>
      </c>
      <c r="P2" t="s">
        <v>3404</v>
      </c>
      <c r="Q2">
        <v>327.08</v>
      </c>
      <c r="R2">
        <v>378.95</v>
      </c>
      <c r="S2" t="s">
        <v>37</v>
      </c>
      <c r="T2" t="s">
        <v>37</v>
      </c>
      <c r="U2" t="s">
        <v>29</v>
      </c>
      <c r="V2" t="s">
        <v>190</v>
      </c>
    </row>
    <row r="3" spans="1:22">
      <c r="A3" t="s">
        <v>31</v>
      </c>
      <c r="B3" t="s">
        <v>37</v>
      </c>
      <c r="C3" t="s">
        <v>30</v>
      </c>
      <c r="D3" t="s">
        <v>1881</v>
      </c>
      <c r="E3">
        <v>1</v>
      </c>
      <c r="F3" t="s">
        <v>37</v>
      </c>
      <c r="G3" t="s">
        <v>37</v>
      </c>
      <c r="H3" t="s">
        <v>13275</v>
      </c>
      <c r="I3">
        <v>1</v>
      </c>
      <c r="J3" t="s">
        <v>2305</v>
      </c>
      <c r="K3" t="s">
        <v>2308</v>
      </c>
      <c r="L3" t="s">
        <v>2309</v>
      </c>
      <c r="M3" t="s">
        <v>13276</v>
      </c>
      <c r="N3" t="s">
        <v>13278</v>
      </c>
      <c r="O3" t="s">
        <v>2311</v>
      </c>
      <c r="P3" t="s">
        <v>3404</v>
      </c>
      <c r="Q3">
        <v>203.07</v>
      </c>
      <c r="R3">
        <v>238.14</v>
      </c>
      <c r="S3" t="s">
        <v>37</v>
      </c>
      <c r="T3" t="s">
        <v>37</v>
      </c>
      <c r="U3" t="s">
        <v>29</v>
      </c>
      <c r="V3" t="s">
        <v>460</v>
      </c>
    </row>
    <row r="4" spans="1:22">
      <c r="A4" t="s">
        <v>31</v>
      </c>
      <c r="B4" t="s">
        <v>37</v>
      </c>
      <c r="C4" t="s">
        <v>30</v>
      </c>
      <c r="D4" t="s">
        <v>1881</v>
      </c>
      <c r="E4">
        <v>29</v>
      </c>
      <c r="F4" t="s">
        <v>37</v>
      </c>
      <c r="G4" t="s">
        <v>37</v>
      </c>
      <c r="H4" t="s">
        <v>13275</v>
      </c>
      <c r="I4">
        <v>1</v>
      </c>
      <c r="J4" t="s">
        <v>2422</v>
      </c>
      <c r="K4" t="s">
        <v>2472</v>
      </c>
      <c r="L4" t="s">
        <v>2309</v>
      </c>
      <c r="M4" t="s">
        <v>13276</v>
      </c>
      <c r="N4" t="s">
        <v>13279</v>
      </c>
      <c r="O4" t="s">
        <v>2474</v>
      </c>
      <c r="P4" t="s">
        <v>3404</v>
      </c>
      <c r="Q4">
        <v>196.19</v>
      </c>
      <c r="R4">
        <v>205.15</v>
      </c>
      <c r="S4" t="s">
        <v>37</v>
      </c>
      <c r="T4" t="s">
        <v>37</v>
      </c>
      <c r="U4" t="s">
        <v>29</v>
      </c>
      <c r="V4" t="s">
        <v>179</v>
      </c>
    </row>
    <row r="5" spans="1:22">
      <c r="A5" t="s">
        <v>6154</v>
      </c>
      <c r="B5" t="s">
        <v>37</v>
      </c>
      <c r="C5" t="s">
        <v>30</v>
      </c>
      <c r="D5" t="s">
        <v>1881</v>
      </c>
      <c r="E5">
        <v>8</v>
      </c>
      <c r="F5" t="s">
        <v>37</v>
      </c>
      <c r="G5" t="s">
        <v>37</v>
      </c>
      <c r="H5" t="s">
        <v>13275</v>
      </c>
      <c r="I5">
        <v>1</v>
      </c>
      <c r="J5" t="s">
        <v>9632</v>
      </c>
      <c r="K5" t="s">
        <v>9672</v>
      </c>
      <c r="L5" t="s">
        <v>2309</v>
      </c>
      <c r="M5" t="s">
        <v>13276</v>
      </c>
      <c r="N5" t="s">
        <v>13280</v>
      </c>
      <c r="O5" t="s">
        <v>9673</v>
      </c>
      <c r="P5" t="s">
        <v>3404</v>
      </c>
      <c r="Q5">
        <v>128.19999999999999</v>
      </c>
      <c r="R5">
        <v>203.27</v>
      </c>
      <c r="S5" t="s">
        <v>37</v>
      </c>
      <c r="T5" t="s">
        <v>37</v>
      </c>
      <c r="U5" t="s">
        <v>29</v>
      </c>
      <c r="V5" t="s">
        <v>179</v>
      </c>
    </row>
    <row r="6" spans="1:22">
      <c r="A6" t="s">
        <v>6154</v>
      </c>
      <c r="B6" t="s">
        <v>37</v>
      </c>
      <c r="C6" t="s">
        <v>30</v>
      </c>
      <c r="D6" t="s">
        <v>1881</v>
      </c>
      <c r="E6">
        <v>10</v>
      </c>
      <c r="F6" t="s">
        <v>37</v>
      </c>
      <c r="G6" t="s">
        <v>37</v>
      </c>
      <c r="H6" t="s">
        <v>13275</v>
      </c>
      <c r="I6">
        <v>1</v>
      </c>
      <c r="J6" t="s">
        <v>9715</v>
      </c>
      <c r="K6" t="s">
        <v>9751</v>
      </c>
      <c r="L6" t="s">
        <v>2309</v>
      </c>
      <c r="M6" t="s">
        <v>13276</v>
      </c>
      <c r="N6" t="s">
        <v>13281</v>
      </c>
      <c r="O6" t="s">
        <v>9752</v>
      </c>
      <c r="P6" t="s">
        <v>3404</v>
      </c>
      <c r="Q6">
        <v>156.08000000000001</v>
      </c>
      <c r="R6">
        <v>187.19</v>
      </c>
      <c r="S6" t="s">
        <v>37</v>
      </c>
      <c r="T6" t="s">
        <v>37</v>
      </c>
      <c r="U6" t="s">
        <v>29</v>
      </c>
      <c r="V6" t="s">
        <v>1532</v>
      </c>
    </row>
    <row r="7" spans="1:22">
      <c r="A7" t="s">
        <v>3483</v>
      </c>
      <c r="B7" t="s">
        <v>37</v>
      </c>
      <c r="C7" t="s">
        <v>30</v>
      </c>
      <c r="D7" t="s">
        <v>1881</v>
      </c>
      <c r="E7">
        <v>1</v>
      </c>
      <c r="F7" t="s">
        <v>37</v>
      </c>
      <c r="G7" t="s">
        <v>37</v>
      </c>
      <c r="H7" t="s">
        <v>13275</v>
      </c>
      <c r="I7">
        <v>1</v>
      </c>
      <c r="J7" t="s">
        <v>5483</v>
      </c>
      <c r="K7" t="s">
        <v>5486</v>
      </c>
      <c r="L7" t="s">
        <v>2309</v>
      </c>
      <c r="M7" t="s">
        <v>13276</v>
      </c>
      <c r="N7" t="s">
        <v>13282</v>
      </c>
      <c r="O7" t="s">
        <v>5489</v>
      </c>
      <c r="P7" t="s">
        <v>3404</v>
      </c>
      <c r="Q7">
        <v>181</v>
      </c>
      <c r="R7">
        <v>186.96</v>
      </c>
      <c r="S7" t="s">
        <v>37</v>
      </c>
      <c r="T7" t="s">
        <v>37</v>
      </c>
      <c r="U7" t="s">
        <v>29</v>
      </c>
      <c r="V7" t="s">
        <v>3085</v>
      </c>
    </row>
    <row r="8" spans="1:22">
      <c r="A8" t="s">
        <v>3483</v>
      </c>
      <c r="B8" t="s">
        <v>37</v>
      </c>
      <c r="C8" t="s">
        <v>30</v>
      </c>
      <c r="D8" t="s">
        <v>1881</v>
      </c>
      <c r="E8">
        <v>4</v>
      </c>
      <c r="F8" t="s">
        <v>37</v>
      </c>
      <c r="G8" t="s">
        <v>37</v>
      </c>
      <c r="H8" t="s">
        <v>13275</v>
      </c>
      <c r="I8">
        <v>1</v>
      </c>
      <c r="J8" t="s">
        <v>5483</v>
      </c>
      <c r="K8" t="s">
        <v>5499</v>
      </c>
      <c r="L8" t="s">
        <v>2309</v>
      </c>
      <c r="M8" t="s">
        <v>13276</v>
      </c>
      <c r="N8" t="s">
        <v>13283</v>
      </c>
      <c r="O8" t="s">
        <v>5500</v>
      </c>
      <c r="P8" t="s">
        <v>3404</v>
      </c>
      <c r="Q8">
        <v>138.26</v>
      </c>
      <c r="R8">
        <v>186.96</v>
      </c>
      <c r="S8" t="s">
        <v>37</v>
      </c>
      <c r="T8" t="s">
        <v>37</v>
      </c>
      <c r="U8" t="s">
        <v>29</v>
      </c>
      <c r="V8" t="s">
        <v>1847</v>
      </c>
    </row>
    <row r="9" spans="1:22">
      <c r="A9" t="s">
        <v>31</v>
      </c>
      <c r="B9" t="s">
        <v>37</v>
      </c>
      <c r="C9" t="s">
        <v>30</v>
      </c>
      <c r="D9" t="s">
        <v>1881</v>
      </c>
      <c r="E9">
        <v>5</v>
      </c>
      <c r="F9" t="s">
        <v>37</v>
      </c>
      <c r="G9" t="s">
        <v>37</v>
      </c>
      <c r="H9" t="s">
        <v>13275</v>
      </c>
      <c r="I9">
        <v>1</v>
      </c>
      <c r="J9" t="s">
        <v>2772</v>
      </c>
      <c r="K9" t="s">
        <v>2788</v>
      </c>
      <c r="L9" t="s">
        <v>2309</v>
      </c>
      <c r="M9" t="s">
        <v>13276</v>
      </c>
      <c r="N9" t="s">
        <v>13284</v>
      </c>
      <c r="O9" t="s">
        <v>2790</v>
      </c>
      <c r="P9" t="s">
        <v>3404</v>
      </c>
      <c r="Q9">
        <v>181</v>
      </c>
      <c r="R9">
        <v>183.2</v>
      </c>
      <c r="S9" t="s">
        <v>37</v>
      </c>
      <c r="T9" t="s">
        <v>37</v>
      </c>
      <c r="U9" t="s">
        <v>29</v>
      </c>
      <c r="V9" t="s">
        <v>1302</v>
      </c>
    </row>
    <row r="10" spans="1:22">
      <c r="A10" t="s">
        <v>6154</v>
      </c>
      <c r="B10" t="s">
        <v>37</v>
      </c>
      <c r="C10" t="s">
        <v>30</v>
      </c>
      <c r="D10" t="s">
        <v>1881</v>
      </c>
      <c r="E10">
        <v>4</v>
      </c>
      <c r="F10" t="s">
        <v>37</v>
      </c>
      <c r="G10" t="s">
        <v>37</v>
      </c>
      <c r="H10" t="s">
        <v>13275</v>
      </c>
      <c r="I10">
        <v>1</v>
      </c>
      <c r="J10" t="s">
        <v>9870</v>
      </c>
      <c r="K10" t="s">
        <v>10138</v>
      </c>
      <c r="L10" t="s">
        <v>2309</v>
      </c>
      <c r="M10" t="s">
        <v>13276</v>
      </c>
      <c r="N10" t="s">
        <v>13285</v>
      </c>
      <c r="O10" t="s">
        <v>10139</v>
      </c>
      <c r="P10" t="s">
        <v>3404</v>
      </c>
      <c r="Q10">
        <v>78.959999999999994</v>
      </c>
      <c r="R10">
        <v>176</v>
      </c>
      <c r="S10" t="s">
        <v>37</v>
      </c>
      <c r="T10" t="s">
        <v>37</v>
      </c>
      <c r="U10" t="s">
        <v>29</v>
      </c>
      <c r="V10" t="s">
        <v>1532</v>
      </c>
    </row>
    <row r="11" spans="1:22">
      <c r="A11" t="s">
        <v>6154</v>
      </c>
      <c r="B11" t="s">
        <v>37</v>
      </c>
      <c r="C11" t="s">
        <v>30</v>
      </c>
      <c r="D11" t="s">
        <v>1881</v>
      </c>
      <c r="E11">
        <v>6</v>
      </c>
      <c r="F11" t="s">
        <v>37</v>
      </c>
      <c r="G11" t="s">
        <v>37</v>
      </c>
      <c r="H11" t="s">
        <v>13275</v>
      </c>
      <c r="I11">
        <v>1</v>
      </c>
      <c r="J11" t="s">
        <v>9870</v>
      </c>
      <c r="K11" t="s">
        <v>10144</v>
      </c>
      <c r="L11" t="s">
        <v>2309</v>
      </c>
      <c r="M11" t="s">
        <v>13276</v>
      </c>
      <c r="N11" t="s">
        <v>13286</v>
      </c>
      <c r="O11" t="s">
        <v>10145</v>
      </c>
      <c r="P11" t="s">
        <v>3404</v>
      </c>
      <c r="Q11">
        <v>161.22</v>
      </c>
      <c r="R11">
        <v>176</v>
      </c>
      <c r="S11" t="s">
        <v>37</v>
      </c>
      <c r="T11" t="s">
        <v>37</v>
      </c>
      <c r="U11" t="s">
        <v>29</v>
      </c>
      <c r="V11" t="s">
        <v>1302</v>
      </c>
    </row>
    <row r="12" spans="1:22">
      <c r="A12" t="s">
        <v>6154</v>
      </c>
      <c r="B12" t="s">
        <v>37</v>
      </c>
      <c r="C12" t="s">
        <v>30</v>
      </c>
      <c r="D12" t="s">
        <v>1881</v>
      </c>
      <c r="E12">
        <v>19</v>
      </c>
      <c r="F12" t="s">
        <v>37</v>
      </c>
      <c r="G12" t="s">
        <v>37</v>
      </c>
      <c r="H12" t="s">
        <v>13275</v>
      </c>
      <c r="I12">
        <v>1</v>
      </c>
      <c r="J12" t="s">
        <v>9870</v>
      </c>
      <c r="K12" t="s">
        <v>10128</v>
      </c>
      <c r="L12" t="s">
        <v>2309</v>
      </c>
      <c r="M12" t="s">
        <v>13276</v>
      </c>
      <c r="N12" t="s">
        <v>13287</v>
      </c>
      <c r="O12" t="s">
        <v>10129</v>
      </c>
      <c r="P12" t="s">
        <v>3404</v>
      </c>
      <c r="Q12">
        <v>152.97</v>
      </c>
      <c r="R12">
        <v>176</v>
      </c>
      <c r="S12" t="s">
        <v>37</v>
      </c>
      <c r="T12" t="s">
        <v>37</v>
      </c>
      <c r="U12" t="s">
        <v>29</v>
      </c>
      <c r="V12" t="s">
        <v>1847</v>
      </c>
    </row>
    <row r="13" spans="1:22">
      <c r="A13" t="s">
        <v>6154</v>
      </c>
      <c r="B13" t="s">
        <v>37</v>
      </c>
      <c r="C13" t="s">
        <v>30</v>
      </c>
      <c r="D13" t="s">
        <v>1881</v>
      </c>
      <c r="E13">
        <v>28</v>
      </c>
      <c r="F13" t="s">
        <v>37</v>
      </c>
      <c r="G13" t="s">
        <v>37</v>
      </c>
      <c r="H13" t="s">
        <v>13275</v>
      </c>
      <c r="I13">
        <v>1</v>
      </c>
      <c r="J13" t="s">
        <v>9870</v>
      </c>
      <c r="K13" t="s">
        <v>10094</v>
      </c>
      <c r="L13" t="s">
        <v>2309</v>
      </c>
      <c r="M13" t="s">
        <v>13276</v>
      </c>
      <c r="N13" t="s">
        <v>13288</v>
      </c>
      <c r="O13" t="s">
        <v>10095</v>
      </c>
      <c r="P13" t="s">
        <v>3404</v>
      </c>
      <c r="Q13">
        <v>138.11000000000001</v>
      </c>
      <c r="R13">
        <v>176</v>
      </c>
      <c r="S13" t="s">
        <v>37</v>
      </c>
      <c r="T13" t="s">
        <v>37</v>
      </c>
      <c r="U13" t="s">
        <v>29</v>
      </c>
      <c r="V13" t="s">
        <v>1847</v>
      </c>
    </row>
    <row r="14" spans="1:22">
      <c r="A14" t="s">
        <v>6154</v>
      </c>
      <c r="B14" t="s">
        <v>37</v>
      </c>
      <c r="C14" t="s">
        <v>30</v>
      </c>
      <c r="D14" t="s">
        <v>1881</v>
      </c>
      <c r="E14">
        <v>35</v>
      </c>
      <c r="F14" t="s">
        <v>37</v>
      </c>
      <c r="G14" t="s">
        <v>37</v>
      </c>
      <c r="H14" t="s">
        <v>13275</v>
      </c>
      <c r="I14">
        <v>1</v>
      </c>
      <c r="J14" t="s">
        <v>9870</v>
      </c>
      <c r="K14" t="s">
        <v>9910</v>
      </c>
      <c r="L14" t="s">
        <v>2309</v>
      </c>
      <c r="M14" t="s">
        <v>13276</v>
      </c>
      <c r="N14" t="s">
        <v>13289</v>
      </c>
      <c r="O14" t="s">
        <v>9911</v>
      </c>
      <c r="P14" t="s">
        <v>3404</v>
      </c>
      <c r="Q14">
        <v>131.99</v>
      </c>
      <c r="R14">
        <v>176</v>
      </c>
      <c r="S14" t="s">
        <v>37</v>
      </c>
      <c r="T14" t="s">
        <v>37</v>
      </c>
      <c r="U14" t="s">
        <v>29</v>
      </c>
      <c r="V14" t="s">
        <v>1847</v>
      </c>
    </row>
    <row r="15" spans="1:22">
      <c r="A15" t="s">
        <v>6154</v>
      </c>
      <c r="B15" t="s">
        <v>37</v>
      </c>
      <c r="C15" t="s">
        <v>30</v>
      </c>
      <c r="D15" t="s">
        <v>1881</v>
      </c>
      <c r="E15">
        <v>49</v>
      </c>
      <c r="F15" t="s">
        <v>37</v>
      </c>
      <c r="G15" t="s">
        <v>37</v>
      </c>
      <c r="H15" t="s">
        <v>13275</v>
      </c>
      <c r="I15">
        <v>1</v>
      </c>
      <c r="J15" t="s">
        <v>9870</v>
      </c>
      <c r="K15" t="s">
        <v>9926</v>
      </c>
      <c r="L15" t="s">
        <v>2309</v>
      </c>
      <c r="M15" t="s">
        <v>13276</v>
      </c>
      <c r="N15" t="s">
        <v>13290</v>
      </c>
      <c r="O15" t="s">
        <v>9927</v>
      </c>
      <c r="P15" t="s">
        <v>3404</v>
      </c>
      <c r="Q15">
        <v>160.25</v>
      </c>
      <c r="R15">
        <v>176</v>
      </c>
      <c r="S15" t="s">
        <v>37</v>
      </c>
      <c r="T15" t="s">
        <v>37</v>
      </c>
      <c r="U15" t="s">
        <v>29</v>
      </c>
      <c r="V15" t="s">
        <v>1532</v>
      </c>
    </row>
    <row r="16" spans="1:22">
      <c r="A16" t="s">
        <v>6154</v>
      </c>
      <c r="B16" t="s">
        <v>37</v>
      </c>
      <c r="C16" t="s">
        <v>30</v>
      </c>
      <c r="D16" t="s">
        <v>1881</v>
      </c>
      <c r="E16">
        <v>62</v>
      </c>
      <c r="F16" t="s">
        <v>37</v>
      </c>
      <c r="G16" t="s">
        <v>37</v>
      </c>
      <c r="H16" t="s">
        <v>13275</v>
      </c>
      <c r="I16">
        <v>1</v>
      </c>
      <c r="J16" t="s">
        <v>9870</v>
      </c>
      <c r="K16" t="s">
        <v>9998</v>
      </c>
      <c r="L16" t="s">
        <v>2309</v>
      </c>
      <c r="M16" t="s">
        <v>13276</v>
      </c>
      <c r="N16" t="s">
        <v>13291</v>
      </c>
      <c r="O16" t="s">
        <v>9999</v>
      </c>
      <c r="P16" t="s">
        <v>3404</v>
      </c>
      <c r="Q16">
        <v>142.13999999999999</v>
      </c>
      <c r="R16">
        <v>176</v>
      </c>
      <c r="S16" t="s">
        <v>37</v>
      </c>
      <c r="T16" t="s">
        <v>37</v>
      </c>
      <c r="U16" t="s">
        <v>29</v>
      </c>
      <c r="V16" t="s">
        <v>1539</v>
      </c>
    </row>
    <row r="17" spans="1:22">
      <c r="A17" t="s">
        <v>6154</v>
      </c>
      <c r="B17" t="s">
        <v>37</v>
      </c>
      <c r="C17" t="s">
        <v>30</v>
      </c>
      <c r="D17" t="s">
        <v>1881</v>
      </c>
      <c r="E17">
        <v>67</v>
      </c>
      <c r="F17" t="s">
        <v>37</v>
      </c>
      <c r="G17" t="s">
        <v>37</v>
      </c>
      <c r="H17" t="s">
        <v>13275</v>
      </c>
      <c r="I17">
        <v>1</v>
      </c>
      <c r="J17" t="s">
        <v>9870</v>
      </c>
      <c r="K17" t="s">
        <v>10015</v>
      </c>
      <c r="L17" t="s">
        <v>2309</v>
      </c>
      <c r="M17" t="s">
        <v>13276</v>
      </c>
      <c r="N17" t="s">
        <v>13292</v>
      </c>
      <c r="O17" t="s">
        <v>10016</v>
      </c>
      <c r="P17" t="s">
        <v>3404</v>
      </c>
      <c r="Q17">
        <v>138.09</v>
      </c>
      <c r="R17">
        <v>176</v>
      </c>
      <c r="S17" t="s">
        <v>37</v>
      </c>
      <c r="T17" t="s">
        <v>37</v>
      </c>
      <c r="U17" t="s">
        <v>29</v>
      </c>
      <c r="V17" t="s">
        <v>1302</v>
      </c>
    </row>
    <row r="18" spans="1:22">
      <c r="A18" t="s">
        <v>6154</v>
      </c>
      <c r="B18" t="s">
        <v>37</v>
      </c>
      <c r="C18" t="s">
        <v>30</v>
      </c>
      <c r="D18" t="s">
        <v>1881</v>
      </c>
      <c r="E18">
        <v>73</v>
      </c>
      <c r="F18" t="s">
        <v>37</v>
      </c>
      <c r="G18" t="s">
        <v>37</v>
      </c>
      <c r="H18" t="s">
        <v>13275</v>
      </c>
      <c r="I18">
        <v>1</v>
      </c>
      <c r="J18" t="s">
        <v>9870</v>
      </c>
      <c r="K18" t="s">
        <v>10037</v>
      </c>
      <c r="L18" t="s">
        <v>2309</v>
      </c>
      <c r="M18" t="s">
        <v>13276</v>
      </c>
      <c r="N18" t="s">
        <v>13293</v>
      </c>
      <c r="O18" t="s">
        <v>10038</v>
      </c>
      <c r="P18" t="s">
        <v>3404</v>
      </c>
      <c r="Q18">
        <v>137.99</v>
      </c>
      <c r="R18">
        <v>176</v>
      </c>
      <c r="S18" t="s">
        <v>37</v>
      </c>
      <c r="T18" t="s">
        <v>37</v>
      </c>
      <c r="U18" t="s">
        <v>29</v>
      </c>
      <c r="V18" t="s">
        <v>1257</v>
      </c>
    </row>
    <row r="19" spans="1:22">
      <c r="A19" t="s">
        <v>31</v>
      </c>
      <c r="B19" t="s">
        <v>37</v>
      </c>
      <c r="C19" t="s">
        <v>30</v>
      </c>
      <c r="D19" t="s">
        <v>1881</v>
      </c>
      <c r="E19">
        <v>2</v>
      </c>
      <c r="F19" t="s">
        <v>37</v>
      </c>
      <c r="G19" t="s">
        <v>37</v>
      </c>
      <c r="H19" t="s">
        <v>13275</v>
      </c>
      <c r="I19">
        <v>1</v>
      </c>
      <c r="J19" t="s">
        <v>2795</v>
      </c>
      <c r="K19" t="s">
        <v>2822</v>
      </c>
      <c r="L19" t="s">
        <v>2309</v>
      </c>
      <c r="M19" t="s">
        <v>13276</v>
      </c>
      <c r="N19" t="s">
        <v>13294</v>
      </c>
      <c r="O19" t="s">
        <v>2823</v>
      </c>
      <c r="P19" t="s">
        <v>3404</v>
      </c>
      <c r="Q19">
        <v>167.3</v>
      </c>
      <c r="R19">
        <v>169.21</v>
      </c>
      <c r="S19" t="s">
        <v>37</v>
      </c>
      <c r="T19" t="s">
        <v>37</v>
      </c>
      <c r="U19" t="s">
        <v>29</v>
      </c>
      <c r="V19" t="s">
        <v>1532</v>
      </c>
    </row>
    <row r="20" spans="1:22">
      <c r="A20" t="s">
        <v>31</v>
      </c>
      <c r="B20" t="s">
        <v>37</v>
      </c>
      <c r="C20" t="s">
        <v>30</v>
      </c>
      <c r="D20" t="s">
        <v>1881</v>
      </c>
      <c r="E20">
        <v>3</v>
      </c>
      <c r="F20" t="s">
        <v>37</v>
      </c>
      <c r="G20" t="s">
        <v>37</v>
      </c>
      <c r="H20" t="s">
        <v>13275</v>
      </c>
      <c r="I20">
        <v>1</v>
      </c>
      <c r="J20" t="s">
        <v>2795</v>
      </c>
      <c r="K20" t="s">
        <v>2798</v>
      </c>
      <c r="L20" t="s">
        <v>2309</v>
      </c>
      <c r="M20" t="s">
        <v>13276</v>
      </c>
      <c r="N20" t="s">
        <v>13295</v>
      </c>
      <c r="O20" t="s">
        <v>2800</v>
      </c>
      <c r="P20" t="s">
        <v>3404</v>
      </c>
      <c r="Q20">
        <v>142</v>
      </c>
      <c r="R20">
        <v>169.21</v>
      </c>
      <c r="S20" t="s">
        <v>37</v>
      </c>
      <c r="T20" t="s">
        <v>37</v>
      </c>
      <c r="U20" t="s">
        <v>29</v>
      </c>
      <c r="V20" t="s">
        <v>443</v>
      </c>
    </row>
    <row r="21" spans="1:22">
      <c r="A21" t="s">
        <v>3483</v>
      </c>
      <c r="B21" t="s">
        <v>37</v>
      </c>
      <c r="C21" t="s">
        <v>30</v>
      </c>
      <c r="D21" t="s">
        <v>1881</v>
      </c>
      <c r="E21">
        <v>8</v>
      </c>
      <c r="F21" t="s">
        <v>37</v>
      </c>
      <c r="G21" t="s">
        <v>37</v>
      </c>
      <c r="H21" t="s">
        <v>13275</v>
      </c>
      <c r="I21">
        <v>1</v>
      </c>
      <c r="J21" t="s">
        <v>5577</v>
      </c>
      <c r="K21" t="s">
        <v>5593</v>
      </c>
      <c r="L21" t="s">
        <v>2309</v>
      </c>
      <c r="M21" t="s">
        <v>13276</v>
      </c>
      <c r="N21" t="s">
        <v>13296</v>
      </c>
      <c r="O21" t="s">
        <v>5594</v>
      </c>
      <c r="P21" t="s">
        <v>3404</v>
      </c>
      <c r="Q21">
        <v>155.11000000000001</v>
      </c>
      <c r="R21">
        <v>169.13</v>
      </c>
      <c r="S21" t="s">
        <v>37</v>
      </c>
      <c r="T21" t="s">
        <v>37</v>
      </c>
      <c r="U21" t="s">
        <v>29</v>
      </c>
      <c r="V21" t="s">
        <v>1532</v>
      </c>
    </row>
    <row r="22" spans="1:22">
      <c r="A22" t="s">
        <v>3483</v>
      </c>
      <c r="B22" t="s">
        <v>37</v>
      </c>
      <c r="C22" t="s">
        <v>30</v>
      </c>
      <c r="D22" t="s">
        <v>1881</v>
      </c>
      <c r="E22">
        <v>10</v>
      </c>
      <c r="F22" t="s">
        <v>37</v>
      </c>
      <c r="G22" t="s">
        <v>37</v>
      </c>
      <c r="H22" t="s">
        <v>13275</v>
      </c>
      <c r="I22">
        <v>1</v>
      </c>
      <c r="J22" t="s">
        <v>5577</v>
      </c>
      <c r="K22" t="s">
        <v>5599</v>
      </c>
      <c r="L22" t="s">
        <v>2309</v>
      </c>
      <c r="M22" t="s">
        <v>13276</v>
      </c>
      <c r="N22" t="s">
        <v>13297</v>
      </c>
      <c r="O22" t="s">
        <v>5600</v>
      </c>
      <c r="P22" t="s">
        <v>3404</v>
      </c>
      <c r="Q22">
        <v>140.13</v>
      </c>
      <c r="R22">
        <v>169.13</v>
      </c>
      <c r="S22" t="s">
        <v>37</v>
      </c>
      <c r="T22" t="s">
        <v>37</v>
      </c>
      <c r="U22" t="s">
        <v>29</v>
      </c>
      <c r="V22" t="s">
        <v>1532</v>
      </c>
    </row>
    <row r="23" spans="1:22">
      <c r="A23" t="s">
        <v>6154</v>
      </c>
      <c r="B23" t="s">
        <v>37</v>
      </c>
      <c r="C23" t="s">
        <v>30</v>
      </c>
      <c r="D23" t="s">
        <v>1881</v>
      </c>
      <c r="E23">
        <v>14</v>
      </c>
      <c r="F23" t="s">
        <v>37</v>
      </c>
      <c r="G23" t="s">
        <v>37</v>
      </c>
      <c r="H23" t="s">
        <v>13275</v>
      </c>
      <c r="I23">
        <v>1</v>
      </c>
      <c r="J23" t="s">
        <v>10161</v>
      </c>
      <c r="K23" t="s">
        <v>10235</v>
      </c>
      <c r="L23" t="s">
        <v>2309</v>
      </c>
      <c r="M23" t="s">
        <v>13276</v>
      </c>
      <c r="N23" t="s">
        <v>13298</v>
      </c>
      <c r="O23" t="s">
        <v>10236</v>
      </c>
      <c r="P23" t="s">
        <v>3404</v>
      </c>
      <c r="Q23">
        <v>138.1</v>
      </c>
      <c r="R23">
        <v>159.21</v>
      </c>
      <c r="S23" t="s">
        <v>37</v>
      </c>
      <c r="T23" t="s">
        <v>37</v>
      </c>
      <c r="U23" t="s">
        <v>29</v>
      </c>
      <c r="V23" t="s">
        <v>1257</v>
      </c>
    </row>
    <row r="24" spans="1:22">
      <c r="A24" t="s">
        <v>6154</v>
      </c>
      <c r="B24" t="s">
        <v>37</v>
      </c>
      <c r="C24" t="s">
        <v>30</v>
      </c>
      <c r="D24" t="s">
        <v>1881</v>
      </c>
      <c r="E24">
        <v>17</v>
      </c>
      <c r="F24" t="s">
        <v>37</v>
      </c>
      <c r="G24" t="s">
        <v>37</v>
      </c>
      <c r="H24" t="s">
        <v>13275</v>
      </c>
      <c r="I24">
        <v>1</v>
      </c>
      <c r="J24" t="s">
        <v>10161</v>
      </c>
      <c r="K24" t="s">
        <v>10241</v>
      </c>
      <c r="L24" t="s">
        <v>2309</v>
      </c>
      <c r="M24" t="s">
        <v>13276</v>
      </c>
      <c r="N24" t="s">
        <v>13299</v>
      </c>
      <c r="O24" t="s">
        <v>10242</v>
      </c>
      <c r="P24" t="s">
        <v>3404</v>
      </c>
      <c r="Q24">
        <v>146.04</v>
      </c>
      <c r="R24">
        <v>159.21</v>
      </c>
      <c r="S24" t="s">
        <v>37</v>
      </c>
      <c r="T24" t="s">
        <v>37</v>
      </c>
      <c r="U24" t="s">
        <v>29</v>
      </c>
      <c r="V24" t="s">
        <v>1302</v>
      </c>
    </row>
    <row r="25" spans="1:22">
      <c r="A25" t="s">
        <v>6154</v>
      </c>
      <c r="B25" t="s">
        <v>37</v>
      </c>
      <c r="C25" t="s">
        <v>30</v>
      </c>
      <c r="D25" t="s">
        <v>1881</v>
      </c>
      <c r="E25">
        <v>23</v>
      </c>
      <c r="F25" t="s">
        <v>37</v>
      </c>
      <c r="G25" t="s">
        <v>37</v>
      </c>
      <c r="H25" t="s">
        <v>13275</v>
      </c>
      <c r="I25">
        <v>1</v>
      </c>
      <c r="J25" t="s">
        <v>10161</v>
      </c>
      <c r="K25" t="s">
        <v>10271</v>
      </c>
      <c r="L25" t="s">
        <v>2309</v>
      </c>
      <c r="M25" t="s">
        <v>13276</v>
      </c>
      <c r="N25" t="s">
        <v>13300</v>
      </c>
      <c r="O25" t="s">
        <v>10272</v>
      </c>
      <c r="P25" t="s">
        <v>3404</v>
      </c>
      <c r="Q25">
        <v>135.25</v>
      </c>
      <c r="R25">
        <v>159.21</v>
      </c>
      <c r="S25" t="s">
        <v>37</v>
      </c>
      <c r="T25" t="s">
        <v>37</v>
      </c>
      <c r="U25" t="s">
        <v>29</v>
      </c>
      <c r="V25" t="s">
        <v>1257</v>
      </c>
    </row>
    <row r="26" spans="1:22">
      <c r="A26" t="s">
        <v>6154</v>
      </c>
      <c r="B26" t="s">
        <v>37</v>
      </c>
      <c r="C26" t="s">
        <v>30</v>
      </c>
      <c r="D26" t="s">
        <v>1881</v>
      </c>
      <c r="E26">
        <v>26</v>
      </c>
      <c r="F26" t="s">
        <v>37</v>
      </c>
      <c r="G26" t="s">
        <v>37</v>
      </c>
      <c r="H26" t="s">
        <v>13275</v>
      </c>
      <c r="I26">
        <v>1</v>
      </c>
      <c r="J26" t="s">
        <v>10161</v>
      </c>
      <c r="K26" t="s">
        <v>10177</v>
      </c>
      <c r="L26" t="s">
        <v>2309</v>
      </c>
      <c r="M26" t="s">
        <v>13276</v>
      </c>
      <c r="N26" t="s">
        <v>13301</v>
      </c>
      <c r="O26" t="s">
        <v>10178</v>
      </c>
      <c r="P26" t="s">
        <v>3404</v>
      </c>
      <c r="Q26">
        <v>128.06</v>
      </c>
      <c r="R26">
        <v>159.21</v>
      </c>
      <c r="S26" t="s">
        <v>37</v>
      </c>
      <c r="T26" t="s">
        <v>37</v>
      </c>
      <c r="U26" t="s">
        <v>29</v>
      </c>
      <c r="V26" t="s">
        <v>1302</v>
      </c>
    </row>
    <row r="27" spans="1:22">
      <c r="A27" t="s">
        <v>6154</v>
      </c>
      <c r="B27" t="s">
        <v>37</v>
      </c>
      <c r="C27" t="s">
        <v>30</v>
      </c>
      <c r="D27" t="s">
        <v>1881</v>
      </c>
      <c r="E27">
        <v>29</v>
      </c>
      <c r="F27" t="s">
        <v>37</v>
      </c>
      <c r="G27" t="s">
        <v>37</v>
      </c>
      <c r="H27" t="s">
        <v>13275</v>
      </c>
      <c r="I27">
        <v>1</v>
      </c>
      <c r="J27" t="s">
        <v>10161</v>
      </c>
      <c r="K27" t="s">
        <v>10284</v>
      </c>
      <c r="L27" t="s">
        <v>2309</v>
      </c>
      <c r="M27" t="s">
        <v>13276</v>
      </c>
      <c r="N27" t="s">
        <v>13302</v>
      </c>
      <c r="O27" t="s">
        <v>10285</v>
      </c>
      <c r="P27" t="s">
        <v>3404</v>
      </c>
      <c r="Q27">
        <v>135.21</v>
      </c>
      <c r="R27">
        <v>159.21</v>
      </c>
      <c r="S27" t="s">
        <v>37</v>
      </c>
      <c r="T27" t="s">
        <v>37</v>
      </c>
      <c r="U27" t="s">
        <v>29</v>
      </c>
      <c r="V27" t="s">
        <v>1257</v>
      </c>
    </row>
    <row r="28" spans="1:22">
      <c r="A28" t="s">
        <v>6154</v>
      </c>
      <c r="B28" t="s">
        <v>37</v>
      </c>
      <c r="C28" t="s">
        <v>30</v>
      </c>
      <c r="D28" t="s">
        <v>1881</v>
      </c>
      <c r="E28">
        <v>14</v>
      </c>
      <c r="F28" t="s">
        <v>37</v>
      </c>
      <c r="G28" t="s">
        <v>37</v>
      </c>
      <c r="H28" t="s">
        <v>13275</v>
      </c>
      <c r="I28">
        <v>1</v>
      </c>
      <c r="J28" t="s">
        <v>9142</v>
      </c>
      <c r="K28" t="s">
        <v>9207</v>
      </c>
      <c r="L28" t="s">
        <v>2309</v>
      </c>
      <c r="M28" t="s">
        <v>13276</v>
      </c>
      <c r="N28" t="s">
        <v>13303</v>
      </c>
      <c r="O28" t="s">
        <v>9208</v>
      </c>
      <c r="P28" t="s">
        <v>3404</v>
      </c>
      <c r="Q28">
        <v>146.28</v>
      </c>
      <c r="R28">
        <v>224.32</v>
      </c>
      <c r="S28" t="s">
        <v>37</v>
      </c>
      <c r="T28" t="s">
        <v>37</v>
      </c>
      <c r="U28" t="s">
        <v>29</v>
      </c>
      <c r="V28" t="s">
        <v>1532</v>
      </c>
    </row>
    <row r="29" spans="1:22">
      <c r="A29" t="s">
        <v>6154</v>
      </c>
      <c r="B29" t="s">
        <v>37</v>
      </c>
      <c r="C29" t="s">
        <v>30</v>
      </c>
      <c r="D29" t="s">
        <v>1881</v>
      </c>
      <c r="E29">
        <v>1</v>
      </c>
      <c r="F29" t="s">
        <v>37</v>
      </c>
      <c r="G29" t="s">
        <v>37</v>
      </c>
      <c r="H29" t="s">
        <v>13275</v>
      </c>
      <c r="I29">
        <v>1</v>
      </c>
      <c r="J29" t="s">
        <v>10344</v>
      </c>
      <c r="K29" t="s">
        <v>10385</v>
      </c>
      <c r="L29" t="s">
        <v>2309</v>
      </c>
      <c r="M29" t="s">
        <v>13276</v>
      </c>
      <c r="N29" t="s">
        <v>13304</v>
      </c>
      <c r="O29" t="s">
        <v>10386</v>
      </c>
      <c r="P29" t="s">
        <v>3404</v>
      </c>
      <c r="Q29">
        <v>142.21</v>
      </c>
      <c r="R29">
        <v>153.07</v>
      </c>
      <c r="S29" t="s">
        <v>37</v>
      </c>
      <c r="T29" t="s">
        <v>37</v>
      </c>
      <c r="U29" t="s">
        <v>29</v>
      </c>
      <c r="V29" t="s">
        <v>1532</v>
      </c>
    </row>
    <row r="30" spans="1:22">
      <c r="A30" t="s">
        <v>6154</v>
      </c>
      <c r="B30" t="s">
        <v>37</v>
      </c>
      <c r="C30" t="s">
        <v>30</v>
      </c>
      <c r="D30" t="s">
        <v>1881</v>
      </c>
      <c r="E30">
        <v>3</v>
      </c>
      <c r="F30" t="s">
        <v>37</v>
      </c>
      <c r="G30" t="s">
        <v>37</v>
      </c>
      <c r="H30" t="s">
        <v>13275</v>
      </c>
      <c r="I30">
        <v>1</v>
      </c>
      <c r="J30" t="s">
        <v>10344</v>
      </c>
      <c r="K30" t="s">
        <v>10347</v>
      </c>
      <c r="L30" t="s">
        <v>2309</v>
      </c>
      <c r="M30" t="s">
        <v>13276</v>
      </c>
      <c r="N30" t="s">
        <v>13305</v>
      </c>
      <c r="O30" t="s">
        <v>10349</v>
      </c>
      <c r="P30" t="s">
        <v>3404</v>
      </c>
      <c r="Q30">
        <v>43.98</v>
      </c>
      <c r="R30">
        <v>153.07</v>
      </c>
      <c r="S30" t="s">
        <v>37</v>
      </c>
      <c r="T30" t="s">
        <v>37</v>
      </c>
      <c r="U30" t="s">
        <v>29</v>
      </c>
      <c r="V30" t="s">
        <v>1302</v>
      </c>
    </row>
    <row r="31" spans="1:22">
      <c r="A31" t="s">
        <v>6154</v>
      </c>
      <c r="B31" t="s">
        <v>37</v>
      </c>
      <c r="C31" t="s">
        <v>30</v>
      </c>
      <c r="D31" t="s">
        <v>1881</v>
      </c>
      <c r="E31">
        <v>4</v>
      </c>
      <c r="F31" t="s">
        <v>37</v>
      </c>
      <c r="G31" t="s">
        <v>37</v>
      </c>
      <c r="H31" t="s">
        <v>13275</v>
      </c>
      <c r="I31">
        <v>1</v>
      </c>
      <c r="J31" t="s">
        <v>10344</v>
      </c>
      <c r="K31" t="s">
        <v>10350</v>
      </c>
      <c r="L31" t="s">
        <v>2309</v>
      </c>
      <c r="M31" t="s">
        <v>13276</v>
      </c>
      <c r="N31" t="s">
        <v>13306</v>
      </c>
      <c r="O31" t="s">
        <v>10351</v>
      </c>
      <c r="P31" t="s">
        <v>3404</v>
      </c>
      <c r="Q31">
        <v>133.25</v>
      </c>
      <c r="R31">
        <v>153.07</v>
      </c>
      <c r="S31" t="s">
        <v>37</v>
      </c>
      <c r="T31" t="s">
        <v>37</v>
      </c>
      <c r="U31" t="s">
        <v>29</v>
      </c>
      <c r="V31" t="s">
        <v>1302</v>
      </c>
    </row>
    <row r="32" spans="1:22">
      <c r="A32" t="s">
        <v>6154</v>
      </c>
      <c r="B32" t="s">
        <v>37</v>
      </c>
      <c r="C32" t="s">
        <v>30</v>
      </c>
      <c r="D32" t="s">
        <v>1881</v>
      </c>
      <c r="E32">
        <v>7</v>
      </c>
      <c r="F32" t="s">
        <v>37</v>
      </c>
      <c r="G32" t="s">
        <v>37</v>
      </c>
      <c r="H32" t="s">
        <v>13275</v>
      </c>
      <c r="I32">
        <v>1</v>
      </c>
      <c r="J32" t="s">
        <v>10344</v>
      </c>
      <c r="K32" t="s">
        <v>10379</v>
      </c>
      <c r="L32" t="s">
        <v>2309</v>
      </c>
      <c r="M32" t="s">
        <v>13276</v>
      </c>
      <c r="N32" t="s">
        <v>13307</v>
      </c>
      <c r="O32" t="s">
        <v>10380</v>
      </c>
      <c r="P32" t="s">
        <v>3404</v>
      </c>
      <c r="Q32">
        <v>133.26</v>
      </c>
      <c r="R32">
        <v>153.07</v>
      </c>
      <c r="S32" t="s">
        <v>37</v>
      </c>
      <c r="T32" t="s">
        <v>37</v>
      </c>
      <c r="U32" t="s">
        <v>29</v>
      </c>
      <c r="V32" t="s">
        <v>1257</v>
      </c>
    </row>
    <row r="33" spans="1:22">
      <c r="A33" t="s">
        <v>31</v>
      </c>
      <c r="B33" t="s">
        <v>37</v>
      </c>
      <c r="C33" t="s">
        <v>30</v>
      </c>
      <c r="D33" t="s">
        <v>1881</v>
      </c>
      <c r="E33">
        <v>4</v>
      </c>
      <c r="F33" t="s">
        <v>37</v>
      </c>
      <c r="G33" t="s">
        <v>37</v>
      </c>
      <c r="H33" t="s">
        <v>13275</v>
      </c>
      <c r="I33">
        <v>1</v>
      </c>
      <c r="J33" t="s">
        <v>2869</v>
      </c>
      <c r="K33" t="s">
        <v>2941</v>
      </c>
      <c r="L33" t="s">
        <v>2309</v>
      </c>
      <c r="M33" t="s">
        <v>13276</v>
      </c>
      <c r="N33" t="s">
        <v>13308</v>
      </c>
      <c r="O33" t="s">
        <v>2942</v>
      </c>
      <c r="P33" t="s">
        <v>3404</v>
      </c>
      <c r="Q33">
        <v>133.22999999999999</v>
      </c>
      <c r="R33">
        <v>140.12</v>
      </c>
      <c r="S33" t="s">
        <v>37</v>
      </c>
      <c r="T33" t="s">
        <v>37</v>
      </c>
      <c r="U33" t="s">
        <v>29</v>
      </c>
      <c r="V33" t="s">
        <v>1847</v>
      </c>
    </row>
    <row r="34" spans="1:22">
      <c r="A34" t="s">
        <v>31</v>
      </c>
      <c r="B34" t="s">
        <v>37</v>
      </c>
      <c r="C34" t="s">
        <v>30</v>
      </c>
      <c r="D34" t="s">
        <v>1881</v>
      </c>
      <c r="E34">
        <v>5</v>
      </c>
      <c r="F34" t="s">
        <v>37</v>
      </c>
      <c r="G34" t="s">
        <v>37</v>
      </c>
      <c r="H34" t="s">
        <v>13275</v>
      </c>
      <c r="I34">
        <v>1</v>
      </c>
      <c r="J34" t="s">
        <v>2869</v>
      </c>
      <c r="K34" t="s">
        <v>2943</v>
      </c>
      <c r="L34" t="s">
        <v>2309</v>
      </c>
      <c r="M34" t="s">
        <v>13276</v>
      </c>
      <c r="N34" t="s">
        <v>13309</v>
      </c>
      <c r="O34" t="s">
        <v>2946</v>
      </c>
      <c r="P34" t="s">
        <v>3404</v>
      </c>
      <c r="Q34">
        <v>127.96</v>
      </c>
      <c r="R34">
        <v>140.12</v>
      </c>
      <c r="S34" t="s">
        <v>37</v>
      </c>
      <c r="T34" t="s">
        <v>37</v>
      </c>
      <c r="U34" t="s">
        <v>29</v>
      </c>
      <c r="V34" t="s">
        <v>1539</v>
      </c>
    </row>
    <row r="35" spans="1:22">
      <c r="A35" t="s">
        <v>31</v>
      </c>
      <c r="B35" t="s">
        <v>37</v>
      </c>
      <c r="C35" t="s">
        <v>30</v>
      </c>
      <c r="D35" t="s">
        <v>1881</v>
      </c>
      <c r="E35">
        <v>11</v>
      </c>
      <c r="F35" t="s">
        <v>37</v>
      </c>
      <c r="G35" t="s">
        <v>37</v>
      </c>
      <c r="H35" t="s">
        <v>13275</v>
      </c>
      <c r="I35">
        <v>1</v>
      </c>
      <c r="J35" t="s">
        <v>2869</v>
      </c>
      <c r="K35" t="s">
        <v>2900</v>
      </c>
      <c r="L35" t="s">
        <v>2309</v>
      </c>
      <c r="M35" t="s">
        <v>13276</v>
      </c>
      <c r="N35" t="s">
        <v>13310</v>
      </c>
      <c r="O35" t="s">
        <v>2901</v>
      </c>
      <c r="P35" t="s">
        <v>3404</v>
      </c>
      <c r="Q35">
        <v>127.05</v>
      </c>
      <c r="R35">
        <v>140.12</v>
      </c>
      <c r="S35" t="s">
        <v>37</v>
      </c>
      <c r="T35" t="s">
        <v>37</v>
      </c>
      <c r="U35" t="s">
        <v>29</v>
      </c>
      <c r="V35" t="s">
        <v>1257</v>
      </c>
    </row>
    <row r="36" spans="1:22">
      <c r="A36" t="s">
        <v>3483</v>
      </c>
      <c r="B36" t="s">
        <v>37</v>
      </c>
      <c r="C36" t="s">
        <v>30</v>
      </c>
      <c r="D36" t="s">
        <v>1881</v>
      </c>
      <c r="E36">
        <v>1</v>
      </c>
      <c r="F36" t="s">
        <v>37</v>
      </c>
      <c r="G36" t="s">
        <v>37</v>
      </c>
      <c r="H36" t="s">
        <v>13275</v>
      </c>
      <c r="I36">
        <v>1</v>
      </c>
      <c r="J36" t="s">
        <v>5734</v>
      </c>
      <c r="K36" t="s">
        <v>5750</v>
      </c>
      <c r="L36" t="s">
        <v>2309</v>
      </c>
      <c r="M36" t="s">
        <v>13276</v>
      </c>
      <c r="N36" t="s">
        <v>13311</v>
      </c>
      <c r="O36" t="s">
        <v>5752</v>
      </c>
      <c r="P36" t="s">
        <v>3404</v>
      </c>
      <c r="Q36">
        <v>120.12</v>
      </c>
      <c r="R36">
        <v>131.13</v>
      </c>
      <c r="S36" t="s">
        <v>37</v>
      </c>
      <c r="T36" t="s">
        <v>37</v>
      </c>
      <c r="U36" t="s">
        <v>29</v>
      </c>
      <c r="V36" t="s">
        <v>460</v>
      </c>
    </row>
    <row r="37" spans="1:22">
      <c r="A37" t="s">
        <v>3483</v>
      </c>
      <c r="B37" t="s">
        <v>37</v>
      </c>
      <c r="C37" t="s">
        <v>30</v>
      </c>
      <c r="D37" t="s">
        <v>1881</v>
      </c>
      <c r="E37">
        <v>2</v>
      </c>
      <c r="F37" t="s">
        <v>37</v>
      </c>
      <c r="G37" t="s">
        <v>37</v>
      </c>
      <c r="H37" t="s">
        <v>13275</v>
      </c>
      <c r="I37">
        <v>1</v>
      </c>
      <c r="J37" t="s">
        <v>5734</v>
      </c>
      <c r="K37" t="s">
        <v>5753</v>
      </c>
      <c r="L37" t="s">
        <v>2309</v>
      </c>
      <c r="M37" t="s">
        <v>13276</v>
      </c>
      <c r="N37" t="s">
        <v>13312</v>
      </c>
      <c r="O37" t="s">
        <v>5754</v>
      </c>
      <c r="P37" t="s">
        <v>3404</v>
      </c>
      <c r="Q37">
        <v>120.11</v>
      </c>
      <c r="R37">
        <v>131.13</v>
      </c>
      <c r="S37" t="s">
        <v>37</v>
      </c>
      <c r="T37" t="s">
        <v>37</v>
      </c>
      <c r="U37" t="s">
        <v>29</v>
      </c>
      <c r="V37" t="s">
        <v>179</v>
      </c>
    </row>
    <row r="38" spans="1:22">
      <c r="A38" t="s">
        <v>3483</v>
      </c>
      <c r="B38" t="s">
        <v>37</v>
      </c>
      <c r="C38" t="s">
        <v>30</v>
      </c>
      <c r="D38" t="s">
        <v>1881</v>
      </c>
      <c r="E38">
        <v>2</v>
      </c>
      <c r="F38" t="s">
        <v>37</v>
      </c>
      <c r="G38" t="s">
        <v>37</v>
      </c>
      <c r="H38" t="s">
        <v>13275</v>
      </c>
      <c r="I38">
        <v>1</v>
      </c>
      <c r="J38" t="s">
        <v>5701</v>
      </c>
      <c r="K38" t="s">
        <v>5710</v>
      </c>
      <c r="L38" t="s">
        <v>2309</v>
      </c>
      <c r="M38" t="s">
        <v>13276</v>
      </c>
      <c r="N38" t="s">
        <v>13313</v>
      </c>
      <c r="O38" t="s">
        <v>5711</v>
      </c>
      <c r="P38" t="s">
        <v>3404</v>
      </c>
      <c r="Q38">
        <v>120.12</v>
      </c>
      <c r="R38">
        <v>131.13</v>
      </c>
      <c r="S38" t="s">
        <v>37</v>
      </c>
      <c r="T38" t="s">
        <v>37</v>
      </c>
      <c r="U38" t="s">
        <v>29</v>
      </c>
      <c r="V38" t="s">
        <v>1257</v>
      </c>
    </row>
    <row r="39" spans="1:22">
      <c r="A39" t="s">
        <v>3483</v>
      </c>
      <c r="B39" t="s">
        <v>37</v>
      </c>
      <c r="C39" t="s">
        <v>30</v>
      </c>
      <c r="D39" t="s">
        <v>1881</v>
      </c>
      <c r="E39">
        <v>5</v>
      </c>
      <c r="F39" t="s">
        <v>37</v>
      </c>
      <c r="G39" t="s">
        <v>37</v>
      </c>
      <c r="H39" t="s">
        <v>13275</v>
      </c>
      <c r="I39">
        <v>1</v>
      </c>
      <c r="J39" t="s">
        <v>5701</v>
      </c>
      <c r="K39" t="s">
        <v>5720</v>
      </c>
      <c r="L39" t="s">
        <v>2309</v>
      </c>
      <c r="M39" t="s">
        <v>13276</v>
      </c>
      <c r="N39" t="s">
        <v>13314</v>
      </c>
      <c r="O39" t="s">
        <v>5721</v>
      </c>
      <c r="P39" t="s">
        <v>3404</v>
      </c>
      <c r="Q39">
        <v>120.1</v>
      </c>
      <c r="R39">
        <v>131.13</v>
      </c>
      <c r="S39" t="s">
        <v>37</v>
      </c>
      <c r="T39" t="s">
        <v>37</v>
      </c>
      <c r="U39" t="s">
        <v>29</v>
      </c>
      <c r="V39" t="s">
        <v>1302</v>
      </c>
    </row>
    <row r="40" spans="1:22">
      <c r="A40" t="s">
        <v>6154</v>
      </c>
      <c r="B40" t="s">
        <v>37</v>
      </c>
      <c r="C40" t="s">
        <v>30</v>
      </c>
      <c r="D40" t="s">
        <v>1881</v>
      </c>
      <c r="E40">
        <v>19</v>
      </c>
      <c r="F40" t="s">
        <v>37</v>
      </c>
      <c r="G40" t="s">
        <v>37</v>
      </c>
      <c r="H40" t="s">
        <v>13275</v>
      </c>
      <c r="I40">
        <v>1</v>
      </c>
      <c r="J40" t="s">
        <v>10391</v>
      </c>
      <c r="K40" t="s">
        <v>10487</v>
      </c>
      <c r="L40" t="s">
        <v>2309</v>
      </c>
      <c r="M40" t="s">
        <v>13276</v>
      </c>
      <c r="N40" t="s">
        <v>13315</v>
      </c>
      <c r="O40" t="s">
        <v>10488</v>
      </c>
      <c r="P40" t="s">
        <v>3404</v>
      </c>
      <c r="Q40">
        <v>107.21</v>
      </c>
      <c r="R40">
        <v>118.31</v>
      </c>
      <c r="S40" t="s">
        <v>37</v>
      </c>
      <c r="T40" t="s">
        <v>37</v>
      </c>
      <c r="U40" t="s">
        <v>29</v>
      </c>
      <c r="V40" t="s">
        <v>1257</v>
      </c>
    </row>
    <row r="41" spans="1:22">
      <c r="A41" t="s">
        <v>6154</v>
      </c>
      <c r="B41" t="s">
        <v>37</v>
      </c>
      <c r="C41" t="s">
        <v>30</v>
      </c>
      <c r="D41" t="s">
        <v>1881</v>
      </c>
      <c r="E41">
        <v>28</v>
      </c>
      <c r="F41" t="s">
        <v>37</v>
      </c>
      <c r="G41" t="s">
        <v>37</v>
      </c>
      <c r="H41" t="s">
        <v>13275</v>
      </c>
      <c r="I41">
        <v>1</v>
      </c>
      <c r="J41" t="s">
        <v>10391</v>
      </c>
      <c r="K41" t="s">
        <v>10523</v>
      </c>
      <c r="L41" t="s">
        <v>2309</v>
      </c>
      <c r="M41" t="s">
        <v>13276</v>
      </c>
      <c r="N41" t="s">
        <v>13316</v>
      </c>
      <c r="O41" t="s">
        <v>10525</v>
      </c>
      <c r="P41" t="s">
        <v>3404</v>
      </c>
      <c r="Q41">
        <v>107.21</v>
      </c>
      <c r="R41">
        <v>118.31</v>
      </c>
      <c r="S41" t="s">
        <v>37</v>
      </c>
      <c r="T41" t="s">
        <v>37</v>
      </c>
      <c r="U41" t="s">
        <v>29</v>
      </c>
      <c r="V41" t="s">
        <v>1847</v>
      </c>
    </row>
    <row r="42" spans="1:22">
      <c r="A42" t="s">
        <v>6154</v>
      </c>
      <c r="B42" t="s">
        <v>37</v>
      </c>
      <c r="C42" t="s">
        <v>30</v>
      </c>
      <c r="D42" t="s">
        <v>1881</v>
      </c>
      <c r="E42">
        <v>4</v>
      </c>
      <c r="F42" t="s">
        <v>37</v>
      </c>
      <c r="G42" t="s">
        <v>37</v>
      </c>
      <c r="H42" t="s">
        <v>13275</v>
      </c>
      <c r="I42">
        <v>1</v>
      </c>
      <c r="J42" t="s">
        <v>10531</v>
      </c>
      <c r="K42" t="s">
        <v>10585</v>
      </c>
      <c r="L42" t="s">
        <v>2309</v>
      </c>
      <c r="M42" t="s">
        <v>13276</v>
      </c>
      <c r="N42" t="s">
        <v>13317</v>
      </c>
      <c r="O42" t="s">
        <v>10587</v>
      </c>
      <c r="P42" t="s">
        <v>3404</v>
      </c>
      <c r="Q42">
        <v>82.07</v>
      </c>
      <c r="R42">
        <v>104.26</v>
      </c>
      <c r="S42" t="s">
        <v>37</v>
      </c>
      <c r="T42" t="s">
        <v>37</v>
      </c>
      <c r="U42" t="s">
        <v>29</v>
      </c>
      <c r="V42" t="s">
        <v>1257</v>
      </c>
    </row>
    <row r="43" spans="1:22">
      <c r="A43" t="s">
        <v>6154</v>
      </c>
      <c r="B43" t="s">
        <v>37</v>
      </c>
      <c r="C43" t="s">
        <v>30</v>
      </c>
      <c r="D43" t="s">
        <v>1881</v>
      </c>
      <c r="E43">
        <v>7</v>
      </c>
      <c r="F43" t="s">
        <v>37</v>
      </c>
      <c r="G43" t="s">
        <v>37</v>
      </c>
      <c r="H43" t="s">
        <v>13275</v>
      </c>
      <c r="I43">
        <v>1</v>
      </c>
      <c r="J43" t="s">
        <v>10531</v>
      </c>
      <c r="K43" t="s">
        <v>10640</v>
      </c>
      <c r="L43" t="s">
        <v>2309</v>
      </c>
      <c r="M43" t="s">
        <v>13276</v>
      </c>
      <c r="N43" t="s">
        <v>13318</v>
      </c>
      <c r="O43" t="s">
        <v>10641</v>
      </c>
      <c r="P43" t="s">
        <v>3404</v>
      </c>
      <c r="Q43">
        <v>79.14</v>
      </c>
      <c r="R43">
        <v>104.26</v>
      </c>
      <c r="S43" t="s">
        <v>37</v>
      </c>
      <c r="T43" t="s">
        <v>37</v>
      </c>
      <c r="U43" t="s">
        <v>29</v>
      </c>
      <c r="V43" t="s">
        <v>1257</v>
      </c>
    </row>
    <row r="44" spans="1:22">
      <c r="A44" t="s">
        <v>6154</v>
      </c>
      <c r="B44" t="s">
        <v>37</v>
      </c>
      <c r="C44" t="s">
        <v>30</v>
      </c>
      <c r="D44" t="s">
        <v>1881</v>
      </c>
      <c r="E44">
        <v>14</v>
      </c>
      <c r="F44" t="s">
        <v>37</v>
      </c>
      <c r="G44" t="s">
        <v>37</v>
      </c>
      <c r="H44" t="s">
        <v>13275</v>
      </c>
      <c r="I44">
        <v>1</v>
      </c>
      <c r="J44" t="s">
        <v>10531</v>
      </c>
      <c r="K44" t="s">
        <v>10666</v>
      </c>
      <c r="L44" t="s">
        <v>2309</v>
      </c>
      <c r="M44" t="s">
        <v>13276</v>
      </c>
      <c r="N44" t="s">
        <v>13319</v>
      </c>
      <c r="O44" t="s">
        <v>10667</v>
      </c>
      <c r="P44" t="s">
        <v>3404</v>
      </c>
      <c r="Q44">
        <v>91.28</v>
      </c>
      <c r="R44">
        <v>104.26</v>
      </c>
      <c r="S44" t="s">
        <v>37</v>
      </c>
      <c r="T44" t="s">
        <v>37</v>
      </c>
      <c r="U44" t="s">
        <v>29</v>
      </c>
      <c r="V44" t="s">
        <v>1302</v>
      </c>
    </row>
    <row r="45" spans="1:22">
      <c r="A45" t="s">
        <v>6154</v>
      </c>
      <c r="B45" t="s">
        <v>37</v>
      </c>
      <c r="C45" t="s">
        <v>30</v>
      </c>
      <c r="D45" t="s">
        <v>1881</v>
      </c>
      <c r="E45">
        <v>20</v>
      </c>
      <c r="F45" t="s">
        <v>37</v>
      </c>
      <c r="G45" t="s">
        <v>37</v>
      </c>
      <c r="H45" t="s">
        <v>13275</v>
      </c>
      <c r="I45">
        <v>1</v>
      </c>
      <c r="J45" t="s">
        <v>10531</v>
      </c>
      <c r="K45" t="s">
        <v>10686</v>
      </c>
      <c r="L45" t="s">
        <v>2309</v>
      </c>
      <c r="M45" t="s">
        <v>13276</v>
      </c>
      <c r="N45" t="s">
        <v>13320</v>
      </c>
      <c r="O45" t="s">
        <v>10687</v>
      </c>
      <c r="P45" t="s">
        <v>3404</v>
      </c>
      <c r="Q45">
        <v>82.07</v>
      </c>
      <c r="R45">
        <v>104.26</v>
      </c>
      <c r="S45" t="s">
        <v>37</v>
      </c>
      <c r="T45" t="s">
        <v>37</v>
      </c>
      <c r="U45" t="s">
        <v>29</v>
      </c>
      <c r="V45" t="s">
        <v>1847</v>
      </c>
    </row>
    <row r="46" spans="1:22">
      <c r="A46" t="s">
        <v>6154</v>
      </c>
      <c r="B46" t="s">
        <v>37</v>
      </c>
      <c r="C46" t="s">
        <v>30</v>
      </c>
      <c r="D46" t="s">
        <v>1881</v>
      </c>
      <c r="E46">
        <v>23</v>
      </c>
      <c r="F46" t="s">
        <v>37</v>
      </c>
      <c r="G46" t="s">
        <v>37</v>
      </c>
      <c r="H46" t="s">
        <v>13275</v>
      </c>
      <c r="I46">
        <v>1</v>
      </c>
      <c r="J46" t="s">
        <v>10531</v>
      </c>
      <c r="K46" t="s">
        <v>10695</v>
      </c>
      <c r="L46" t="s">
        <v>2309</v>
      </c>
      <c r="M46" t="s">
        <v>13276</v>
      </c>
      <c r="N46" t="s">
        <v>13321</v>
      </c>
      <c r="O46" t="s">
        <v>10696</v>
      </c>
      <c r="P46" t="s">
        <v>3404</v>
      </c>
      <c r="Q46">
        <v>88.97</v>
      </c>
      <c r="R46">
        <v>104.26</v>
      </c>
      <c r="S46" t="s">
        <v>37</v>
      </c>
      <c r="T46" t="s">
        <v>37</v>
      </c>
      <c r="U46" t="s">
        <v>29</v>
      </c>
      <c r="V46" t="s">
        <v>1847</v>
      </c>
    </row>
    <row r="47" spans="1:22">
      <c r="A47" t="s">
        <v>6154</v>
      </c>
      <c r="B47" t="s">
        <v>37</v>
      </c>
      <c r="C47" t="s">
        <v>30</v>
      </c>
      <c r="D47" t="s">
        <v>1881</v>
      </c>
      <c r="E47">
        <v>38</v>
      </c>
      <c r="F47" t="s">
        <v>37</v>
      </c>
      <c r="G47" t="s">
        <v>37</v>
      </c>
      <c r="H47" t="s">
        <v>13275</v>
      </c>
      <c r="I47">
        <v>1</v>
      </c>
      <c r="J47" t="s">
        <v>10531</v>
      </c>
      <c r="K47" t="s">
        <v>10739</v>
      </c>
      <c r="L47" t="s">
        <v>2309</v>
      </c>
      <c r="M47" t="s">
        <v>13276</v>
      </c>
      <c r="N47" t="s">
        <v>13322</v>
      </c>
      <c r="O47" t="s">
        <v>10740</v>
      </c>
      <c r="P47" t="s">
        <v>3404</v>
      </c>
      <c r="Q47">
        <v>90.19</v>
      </c>
      <c r="R47">
        <v>104.26</v>
      </c>
      <c r="S47" t="s">
        <v>37</v>
      </c>
      <c r="T47" t="s">
        <v>37</v>
      </c>
      <c r="U47" t="s">
        <v>29</v>
      </c>
      <c r="V47" t="s">
        <v>1302</v>
      </c>
    </row>
    <row r="48" spans="1:22">
      <c r="A48" t="s">
        <v>6154</v>
      </c>
      <c r="B48" t="s">
        <v>37</v>
      </c>
      <c r="C48" t="s">
        <v>30</v>
      </c>
      <c r="D48" t="s">
        <v>1881</v>
      </c>
      <c r="E48">
        <v>42</v>
      </c>
      <c r="F48" t="s">
        <v>37</v>
      </c>
      <c r="G48" t="s">
        <v>37</v>
      </c>
      <c r="H48" t="s">
        <v>13275</v>
      </c>
      <c r="I48">
        <v>1</v>
      </c>
      <c r="J48" t="s">
        <v>10531</v>
      </c>
      <c r="K48" t="s">
        <v>10741</v>
      </c>
      <c r="L48" t="s">
        <v>2309</v>
      </c>
      <c r="M48" t="s">
        <v>13276</v>
      </c>
      <c r="N48" t="s">
        <v>13323</v>
      </c>
      <c r="O48" t="s">
        <v>10742</v>
      </c>
      <c r="P48" t="s">
        <v>3404</v>
      </c>
      <c r="Q48">
        <v>78.959999999999994</v>
      </c>
      <c r="R48">
        <v>104.26</v>
      </c>
      <c r="S48" t="s">
        <v>37</v>
      </c>
      <c r="T48" t="s">
        <v>37</v>
      </c>
      <c r="U48" t="s">
        <v>29</v>
      </c>
      <c r="V48" t="s">
        <v>1847</v>
      </c>
    </row>
    <row r="49" spans="1:22">
      <c r="A49" t="s">
        <v>6154</v>
      </c>
      <c r="B49" t="s">
        <v>37</v>
      </c>
      <c r="C49" t="s">
        <v>30</v>
      </c>
      <c r="D49" t="s">
        <v>1881</v>
      </c>
      <c r="E49">
        <v>55</v>
      </c>
      <c r="F49" t="s">
        <v>37</v>
      </c>
      <c r="G49" t="s">
        <v>37</v>
      </c>
      <c r="H49" t="s">
        <v>13275</v>
      </c>
      <c r="I49">
        <v>1</v>
      </c>
      <c r="J49" t="s">
        <v>10531</v>
      </c>
      <c r="K49" t="s">
        <v>10554</v>
      </c>
      <c r="L49" t="s">
        <v>2309</v>
      </c>
      <c r="M49" t="s">
        <v>13276</v>
      </c>
      <c r="N49" t="s">
        <v>13324</v>
      </c>
      <c r="O49" t="s">
        <v>10555</v>
      </c>
      <c r="P49" t="s">
        <v>3404</v>
      </c>
      <c r="Q49">
        <v>91.23</v>
      </c>
      <c r="R49">
        <v>104.26</v>
      </c>
      <c r="S49" t="s">
        <v>37</v>
      </c>
      <c r="T49" t="s">
        <v>37</v>
      </c>
      <c r="U49" t="s">
        <v>29</v>
      </c>
      <c r="V49" t="s">
        <v>1302</v>
      </c>
    </row>
    <row r="50" spans="1:22">
      <c r="A50" t="s">
        <v>6154</v>
      </c>
      <c r="B50" t="s">
        <v>37</v>
      </c>
      <c r="C50" t="s">
        <v>30</v>
      </c>
      <c r="D50" t="s">
        <v>1881</v>
      </c>
      <c r="E50">
        <v>56</v>
      </c>
      <c r="F50" t="s">
        <v>37</v>
      </c>
      <c r="G50" t="s">
        <v>37</v>
      </c>
      <c r="H50" t="s">
        <v>13275</v>
      </c>
      <c r="I50">
        <v>1</v>
      </c>
      <c r="J50" t="s">
        <v>10531</v>
      </c>
      <c r="K50" t="s">
        <v>10620</v>
      </c>
      <c r="L50" t="s">
        <v>2309</v>
      </c>
      <c r="M50" t="s">
        <v>13276</v>
      </c>
      <c r="N50" t="s">
        <v>13325</v>
      </c>
      <c r="O50" t="s">
        <v>10621</v>
      </c>
      <c r="P50" t="s">
        <v>3404</v>
      </c>
      <c r="Q50">
        <v>89.96</v>
      </c>
      <c r="R50">
        <v>104.26</v>
      </c>
      <c r="S50" t="s">
        <v>37</v>
      </c>
      <c r="T50" t="s">
        <v>37</v>
      </c>
      <c r="U50" t="s">
        <v>29</v>
      </c>
      <c r="V50" t="s">
        <v>1302</v>
      </c>
    </row>
    <row r="51" spans="1:22">
      <c r="A51" t="s">
        <v>6154</v>
      </c>
      <c r="B51" t="s">
        <v>37</v>
      </c>
      <c r="C51" t="s">
        <v>30</v>
      </c>
      <c r="D51" t="s">
        <v>1881</v>
      </c>
      <c r="E51">
        <v>57</v>
      </c>
      <c r="F51" t="s">
        <v>37</v>
      </c>
      <c r="G51" t="s">
        <v>37</v>
      </c>
      <c r="H51" t="s">
        <v>13275</v>
      </c>
      <c r="I51">
        <v>1</v>
      </c>
      <c r="J51" t="s">
        <v>10531</v>
      </c>
      <c r="K51" t="s">
        <v>10622</v>
      </c>
      <c r="L51" t="s">
        <v>2309</v>
      </c>
      <c r="M51" t="s">
        <v>13276</v>
      </c>
      <c r="N51" t="s">
        <v>13326</v>
      </c>
      <c r="O51" t="s">
        <v>10623</v>
      </c>
      <c r="P51" t="s">
        <v>3404</v>
      </c>
      <c r="Q51">
        <v>91.28</v>
      </c>
      <c r="R51">
        <v>104.26</v>
      </c>
      <c r="S51" t="s">
        <v>37</v>
      </c>
      <c r="T51" t="s">
        <v>37</v>
      </c>
      <c r="U51" t="s">
        <v>29</v>
      </c>
      <c r="V51" t="s">
        <v>1302</v>
      </c>
    </row>
    <row r="52" spans="1:22">
      <c r="A52" t="s">
        <v>6154</v>
      </c>
      <c r="B52" t="s">
        <v>37</v>
      </c>
      <c r="C52" t="s">
        <v>30</v>
      </c>
      <c r="D52" t="s">
        <v>1881</v>
      </c>
      <c r="E52">
        <v>58</v>
      </c>
      <c r="F52" t="s">
        <v>37</v>
      </c>
      <c r="G52" t="s">
        <v>37</v>
      </c>
      <c r="H52" t="s">
        <v>13275</v>
      </c>
      <c r="I52">
        <v>1</v>
      </c>
      <c r="J52" t="s">
        <v>10531</v>
      </c>
      <c r="K52" t="s">
        <v>10624</v>
      </c>
      <c r="L52" t="s">
        <v>2309</v>
      </c>
      <c r="M52" t="s">
        <v>13276</v>
      </c>
      <c r="N52" t="s">
        <v>13327</v>
      </c>
      <c r="O52" t="s">
        <v>10625</v>
      </c>
      <c r="P52" t="s">
        <v>3404</v>
      </c>
      <c r="Q52">
        <v>86.14</v>
      </c>
      <c r="R52">
        <v>104.26</v>
      </c>
      <c r="S52" t="s">
        <v>37</v>
      </c>
      <c r="T52" t="s">
        <v>37</v>
      </c>
      <c r="U52" t="s">
        <v>29</v>
      </c>
      <c r="V52" t="s">
        <v>1302</v>
      </c>
    </row>
    <row r="53" spans="1:22">
      <c r="A53" t="s">
        <v>3483</v>
      </c>
      <c r="B53" t="s">
        <v>37</v>
      </c>
      <c r="C53" t="s">
        <v>30</v>
      </c>
      <c r="D53" t="s">
        <v>1881</v>
      </c>
      <c r="E53">
        <v>1</v>
      </c>
      <c r="F53" t="s">
        <v>37</v>
      </c>
      <c r="G53" t="s">
        <v>37</v>
      </c>
      <c r="H53" t="s">
        <v>13276</v>
      </c>
      <c r="I53">
        <v>1</v>
      </c>
      <c r="J53" t="s">
        <v>5803</v>
      </c>
      <c r="K53" t="s">
        <v>5816</v>
      </c>
      <c r="L53" t="s">
        <v>2309</v>
      </c>
      <c r="M53" t="s">
        <v>13276</v>
      </c>
      <c r="N53" t="s">
        <v>13328</v>
      </c>
      <c r="O53" t="s">
        <v>5817</v>
      </c>
      <c r="P53" t="s">
        <v>3404</v>
      </c>
      <c r="Q53">
        <v>61.07</v>
      </c>
      <c r="R53">
        <v>99.13</v>
      </c>
      <c r="S53" t="s">
        <v>37</v>
      </c>
      <c r="T53" t="s">
        <v>37</v>
      </c>
      <c r="U53" t="s">
        <v>29</v>
      </c>
      <c r="V53" t="s">
        <v>1532</v>
      </c>
    </row>
    <row r="54" spans="1:22">
      <c r="A54" t="s">
        <v>3483</v>
      </c>
      <c r="B54" t="s">
        <v>37</v>
      </c>
      <c r="C54" t="s">
        <v>30</v>
      </c>
      <c r="D54" t="s">
        <v>1881</v>
      </c>
      <c r="E54">
        <v>5</v>
      </c>
      <c r="F54" t="s">
        <v>37</v>
      </c>
      <c r="G54" t="s">
        <v>37</v>
      </c>
      <c r="H54" t="s">
        <v>13275</v>
      </c>
      <c r="I54">
        <v>1</v>
      </c>
      <c r="J54" t="s">
        <v>5759</v>
      </c>
      <c r="K54" t="s">
        <v>5791</v>
      </c>
      <c r="L54" t="s">
        <v>2309</v>
      </c>
      <c r="M54" t="s">
        <v>13276</v>
      </c>
      <c r="N54" t="s">
        <v>13329</v>
      </c>
      <c r="O54" t="s">
        <v>5792</v>
      </c>
      <c r="P54" t="s">
        <v>3404</v>
      </c>
      <c r="Q54">
        <v>90.22</v>
      </c>
      <c r="R54">
        <v>99.13</v>
      </c>
      <c r="S54" t="s">
        <v>37</v>
      </c>
      <c r="T54" t="s">
        <v>37</v>
      </c>
      <c r="U54" t="s">
        <v>29</v>
      </c>
      <c r="V54" t="s">
        <v>1257</v>
      </c>
    </row>
    <row r="55" spans="1:22">
      <c r="A55" t="s">
        <v>3483</v>
      </c>
      <c r="B55" t="s">
        <v>37</v>
      </c>
      <c r="C55" t="s">
        <v>30</v>
      </c>
      <c r="D55" t="s">
        <v>1881</v>
      </c>
      <c r="E55">
        <v>8</v>
      </c>
      <c r="F55" t="s">
        <v>37</v>
      </c>
      <c r="G55" t="s">
        <v>37</v>
      </c>
      <c r="H55" t="s">
        <v>13275</v>
      </c>
      <c r="I55">
        <v>1</v>
      </c>
      <c r="J55" t="s">
        <v>5759</v>
      </c>
      <c r="K55" t="s">
        <v>5778</v>
      </c>
      <c r="L55" t="s">
        <v>2309</v>
      </c>
      <c r="M55" t="s">
        <v>13276</v>
      </c>
      <c r="N55" t="s">
        <v>13330</v>
      </c>
      <c r="O55" t="s">
        <v>5779</v>
      </c>
      <c r="P55" t="s">
        <v>3404</v>
      </c>
      <c r="Q55">
        <v>91.28</v>
      </c>
      <c r="R55">
        <v>99.13</v>
      </c>
      <c r="S55" t="s">
        <v>37</v>
      </c>
      <c r="T55" t="s">
        <v>37</v>
      </c>
      <c r="U55" t="s">
        <v>29</v>
      </c>
      <c r="V55" t="s">
        <v>1257</v>
      </c>
    </row>
    <row r="56" spans="1:22">
      <c r="A56" t="s">
        <v>6154</v>
      </c>
      <c r="B56" t="s">
        <v>37</v>
      </c>
      <c r="C56" t="s">
        <v>30</v>
      </c>
      <c r="D56" t="s">
        <v>1881</v>
      </c>
      <c r="E56">
        <v>7</v>
      </c>
      <c r="F56" t="s">
        <v>37</v>
      </c>
      <c r="G56" t="s">
        <v>37</v>
      </c>
      <c r="H56" t="s">
        <v>13275</v>
      </c>
      <c r="I56">
        <v>1</v>
      </c>
      <c r="J56" t="s">
        <v>10756</v>
      </c>
      <c r="K56" t="s">
        <v>10812</v>
      </c>
      <c r="L56" t="s">
        <v>2309</v>
      </c>
      <c r="M56" t="s">
        <v>13276</v>
      </c>
      <c r="N56" t="s">
        <v>13331</v>
      </c>
      <c r="O56" t="s">
        <v>10813</v>
      </c>
      <c r="P56" t="s">
        <v>3404</v>
      </c>
      <c r="Q56">
        <v>86.14</v>
      </c>
      <c r="R56">
        <v>92.08</v>
      </c>
      <c r="S56" t="s">
        <v>37</v>
      </c>
      <c r="T56" t="s">
        <v>37</v>
      </c>
      <c r="U56" t="s">
        <v>29</v>
      </c>
      <c r="V56" t="s">
        <v>1257</v>
      </c>
    </row>
    <row r="57" spans="1:22">
      <c r="A57" t="s">
        <v>6154</v>
      </c>
      <c r="B57" t="s">
        <v>37</v>
      </c>
      <c r="C57" t="s">
        <v>30</v>
      </c>
      <c r="D57" t="s">
        <v>1881</v>
      </c>
      <c r="E57">
        <v>8</v>
      </c>
      <c r="F57" t="s">
        <v>37</v>
      </c>
      <c r="G57" t="s">
        <v>37</v>
      </c>
      <c r="H57" t="s">
        <v>13275</v>
      </c>
      <c r="I57">
        <v>1</v>
      </c>
      <c r="J57" t="s">
        <v>10756</v>
      </c>
      <c r="K57" t="s">
        <v>10772</v>
      </c>
      <c r="L57" t="s">
        <v>2309</v>
      </c>
      <c r="M57" t="s">
        <v>13276</v>
      </c>
      <c r="N57" t="s">
        <v>13332</v>
      </c>
      <c r="O57" t="s">
        <v>10773</v>
      </c>
      <c r="P57" t="s">
        <v>3404</v>
      </c>
      <c r="Q57">
        <v>86.11</v>
      </c>
      <c r="R57">
        <v>92.08</v>
      </c>
      <c r="S57" t="s">
        <v>37</v>
      </c>
      <c r="T57" t="s">
        <v>37</v>
      </c>
      <c r="U57" t="s">
        <v>29</v>
      </c>
      <c r="V57" t="s">
        <v>1257</v>
      </c>
    </row>
    <row r="58" spans="1:22">
      <c r="A58" t="s">
        <v>6154</v>
      </c>
      <c r="B58" t="s">
        <v>37</v>
      </c>
      <c r="C58" t="s">
        <v>30</v>
      </c>
      <c r="D58" t="s">
        <v>1881</v>
      </c>
      <c r="E58">
        <v>1</v>
      </c>
      <c r="F58" t="s">
        <v>37</v>
      </c>
      <c r="G58" t="s">
        <v>37</v>
      </c>
      <c r="H58" t="s">
        <v>13275</v>
      </c>
      <c r="I58">
        <v>1</v>
      </c>
      <c r="J58" t="s">
        <v>10849</v>
      </c>
      <c r="K58" t="s">
        <v>10857</v>
      </c>
      <c r="L58" t="s">
        <v>2309</v>
      </c>
      <c r="M58" t="s">
        <v>13276</v>
      </c>
      <c r="N58" t="s">
        <v>13333</v>
      </c>
      <c r="O58" t="s">
        <v>10858</v>
      </c>
      <c r="P58" t="s">
        <v>3404</v>
      </c>
      <c r="Q58">
        <v>76.27</v>
      </c>
      <c r="R58">
        <v>92.08</v>
      </c>
      <c r="S58" t="s">
        <v>37</v>
      </c>
      <c r="T58" t="s">
        <v>37</v>
      </c>
      <c r="U58" t="s">
        <v>29</v>
      </c>
      <c r="V58" t="s">
        <v>1532</v>
      </c>
    </row>
    <row r="59" spans="1:22">
      <c r="A59" t="s">
        <v>6154</v>
      </c>
      <c r="B59" t="s">
        <v>37</v>
      </c>
      <c r="C59" t="s">
        <v>30</v>
      </c>
      <c r="D59" t="s">
        <v>1881</v>
      </c>
      <c r="E59">
        <v>22</v>
      </c>
      <c r="F59" t="s">
        <v>37</v>
      </c>
      <c r="G59" t="s">
        <v>37</v>
      </c>
      <c r="H59" t="s">
        <v>13275</v>
      </c>
      <c r="I59">
        <v>1</v>
      </c>
      <c r="J59" t="s">
        <v>10756</v>
      </c>
      <c r="K59" t="s">
        <v>10841</v>
      </c>
      <c r="L59" t="s">
        <v>2309</v>
      </c>
      <c r="M59" t="s">
        <v>13276</v>
      </c>
      <c r="N59" t="s">
        <v>13334</v>
      </c>
      <c r="O59" t="s">
        <v>10842</v>
      </c>
      <c r="P59" t="s">
        <v>3404</v>
      </c>
      <c r="Q59">
        <v>82.13</v>
      </c>
      <c r="R59">
        <v>92.08</v>
      </c>
      <c r="S59" t="s">
        <v>37</v>
      </c>
      <c r="T59" t="s">
        <v>37</v>
      </c>
      <c r="U59" t="s">
        <v>29</v>
      </c>
      <c r="V59" t="s">
        <v>1847</v>
      </c>
    </row>
    <row r="60" spans="1:22">
      <c r="A60" t="s">
        <v>11688</v>
      </c>
      <c r="B60" t="s">
        <v>37</v>
      </c>
      <c r="C60" t="s">
        <v>30</v>
      </c>
      <c r="D60" t="s">
        <v>1881</v>
      </c>
      <c r="E60">
        <v>2</v>
      </c>
      <c r="F60" t="s">
        <v>37</v>
      </c>
      <c r="G60" t="s">
        <v>37</v>
      </c>
      <c r="H60" t="s">
        <v>13275</v>
      </c>
      <c r="I60">
        <v>3</v>
      </c>
      <c r="J60" t="s">
        <v>12212</v>
      </c>
      <c r="K60" t="s">
        <v>12046</v>
      </c>
      <c r="L60" t="s">
        <v>2309</v>
      </c>
      <c r="M60" t="s">
        <v>13276</v>
      </c>
      <c r="N60" t="s">
        <v>13335</v>
      </c>
      <c r="O60" t="s">
        <v>12221</v>
      </c>
      <c r="P60" t="s">
        <v>3404</v>
      </c>
      <c r="Q60">
        <v>82.22</v>
      </c>
      <c r="R60">
        <v>86.21</v>
      </c>
      <c r="S60" t="s">
        <v>37</v>
      </c>
      <c r="T60" t="s">
        <v>37</v>
      </c>
      <c r="U60" t="s">
        <v>29</v>
      </c>
      <c r="V60" t="s">
        <v>190</v>
      </c>
    </row>
    <row r="61" spans="1:22">
      <c r="A61" t="s">
        <v>31</v>
      </c>
      <c r="B61" t="s">
        <v>37</v>
      </c>
      <c r="C61" t="s">
        <v>30</v>
      </c>
      <c r="D61" t="s">
        <v>1881</v>
      </c>
      <c r="E61">
        <v>4</v>
      </c>
      <c r="F61" t="s">
        <v>37</v>
      </c>
      <c r="G61" t="s">
        <v>37</v>
      </c>
      <c r="H61" t="s">
        <v>13275</v>
      </c>
      <c r="I61">
        <v>1</v>
      </c>
      <c r="J61" t="s">
        <v>2960</v>
      </c>
      <c r="K61" t="s">
        <v>2987</v>
      </c>
      <c r="L61" t="s">
        <v>2309</v>
      </c>
      <c r="M61" t="s">
        <v>13276</v>
      </c>
      <c r="N61" t="s">
        <v>13336</v>
      </c>
      <c r="O61" t="s">
        <v>2988</v>
      </c>
      <c r="P61" t="s">
        <v>3404</v>
      </c>
      <c r="Q61">
        <v>79.290000000000006</v>
      </c>
      <c r="R61">
        <v>86.21</v>
      </c>
      <c r="S61" t="s">
        <v>37</v>
      </c>
      <c r="T61" t="s">
        <v>37</v>
      </c>
      <c r="U61" t="s">
        <v>29</v>
      </c>
      <c r="V61" t="s">
        <v>1257</v>
      </c>
    </row>
    <row r="62" spans="1:22">
      <c r="A62" t="s">
        <v>31</v>
      </c>
      <c r="B62" t="s">
        <v>37</v>
      </c>
      <c r="C62" t="s">
        <v>30</v>
      </c>
      <c r="D62" t="s">
        <v>1881</v>
      </c>
      <c r="E62">
        <v>6</v>
      </c>
      <c r="F62" t="s">
        <v>37</v>
      </c>
      <c r="G62" t="s">
        <v>37</v>
      </c>
      <c r="H62" t="s">
        <v>13275</v>
      </c>
      <c r="I62">
        <v>1</v>
      </c>
      <c r="J62" t="s">
        <v>2960</v>
      </c>
      <c r="K62" t="s">
        <v>2993</v>
      </c>
      <c r="L62" t="s">
        <v>2309</v>
      </c>
      <c r="M62" t="s">
        <v>13276</v>
      </c>
      <c r="N62" t="s">
        <v>13337</v>
      </c>
      <c r="O62" t="s">
        <v>2994</v>
      </c>
      <c r="P62" t="s">
        <v>3404</v>
      </c>
      <c r="Q62">
        <v>83.08</v>
      </c>
      <c r="R62">
        <v>86.21</v>
      </c>
      <c r="S62" t="s">
        <v>37</v>
      </c>
      <c r="T62" t="s">
        <v>37</v>
      </c>
      <c r="U62" t="s">
        <v>29</v>
      </c>
      <c r="V62" t="s">
        <v>1847</v>
      </c>
    </row>
    <row r="63" spans="1:22">
      <c r="A63" t="s">
        <v>31</v>
      </c>
      <c r="B63" t="s">
        <v>37</v>
      </c>
      <c r="C63" t="s">
        <v>30</v>
      </c>
      <c r="D63" t="s">
        <v>1881</v>
      </c>
      <c r="E63">
        <v>19</v>
      </c>
      <c r="F63" t="s">
        <v>37</v>
      </c>
      <c r="G63" t="s">
        <v>37</v>
      </c>
      <c r="H63" t="s">
        <v>13275</v>
      </c>
      <c r="I63">
        <v>1</v>
      </c>
      <c r="J63" t="s">
        <v>2960</v>
      </c>
      <c r="K63" t="s">
        <v>3046</v>
      </c>
      <c r="L63" t="s">
        <v>2309</v>
      </c>
      <c r="M63" t="s">
        <v>13276</v>
      </c>
      <c r="N63" t="s">
        <v>13338</v>
      </c>
      <c r="O63" t="s">
        <v>3047</v>
      </c>
      <c r="P63" t="s">
        <v>3404</v>
      </c>
      <c r="Q63">
        <v>77.97</v>
      </c>
      <c r="R63">
        <v>86.21</v>
      </c>
      <c r="S63" t="s">
        <v>37</v>
      </c>
      <c r="T63" t="s">
        <v>37</v>
      </c>
      <c r="U63" t="s">
        <v>29</v>
      </c>
      <c r="V63" t="s">
        <v>1532</v>
      </c>
    </row>
    <row r="64" spans="1:22">
      <c r="A64" t="s">
        <v>31</v>
      </c>
      <c r="B64" t="s">
        <v>37</v>
      </c>
      <c r="C64" t="s">
        <v>30</v>
      </c>
      <c r="D64" t="s">
        <v>1881</v>
      </c>
      <c r="E64">
        <v>24</v>
      </c>
      <c r="F64" t="s">
        <v>37</v>
      </c>
      <c r="G64" t="s">
        <v>37</v>
      </c>
      <c r="H64" t="s">
        <v>13275</v>
      </c>
      <c r="I64">
        <v>1</v>
      </c>
      <c r="J64" t="s">
        <v>2960</v>
      </c>
      <c r="K64" t="s">
        <v>3081</v>
      </c>
      <c r="L64" t="s">
        <v>2309</v>
      </c>
      <c r="M64" t="s">
        <v>13276</v>
      </c>
      <c r="N64" t="s">
        <v>13339</v>
      </c>
      <c r="O64" t="s">
        <v>3084</v>
      </c>
      <c r="P64" t="s">
        <v>3404</v>
      </c>
      <c r="Q64">
        <v>82.99</v>
      </c>
      <c r="R64">
        <v>86.21</v>
      </c>
      <c r="S64" t="s">
        <v>37</v>
      </c>
      <c r="T64" t="s">
        <v>37</v>
      </c>
      <c r="U64" t="s">
        <v>29</v>
      </c>
      <c r="V64" t="s">
        <v>3085</v>
      </c>
    </row>
    <row r="65" spans="1:22">
      <c r="A65" t="s">
        <v>31</v>
      </c>
      <c r="B65" t="s">
        <v>37</v>
      </c>
      <c r="C65" t="s">
        <v>30</v>
      </c>
      <c r="D65" t="s">
        <v>1881</v>
      </c>
      <c r="E65">
        <v>25</v>
      </c>
      <c r="F65" t="s">
        <v>37</v>
      </c>
      <c r="G65" t="s">
        <v>37</v>
      </c>
      <c r="H65" t="s">
        <v>13275</v>
      </c>
      <c r="I65">
        <v>2</v>
      </c>
      <c r="J65" t="s">
        <v>2960</v>
      </c>
      <c r="K65" t="s">
        <v>2583</v>
      </c>
      <c r="L65" t="s">
        <v>2309</v>
      </c>
      <c r="M65" t="s">
        <v>13276</v>
      </c>
      <c r="N65" t="s">
        <v>13340</v>
      </c>
      <c r="O65" t="s">
        <v>3052</v>
      </c>
      <c r="P65" t="s">
        <v>3404</v>
      </c>
      <c r="Q65">
        <v>82.06</v>
      </c>
      <c r="R65">
        <v>86.21</v>
      </c>
      <c r="S65" t="s">
        <v>37</v>
      </c>
      <c r="T65" t="s">
        <v>37</v>
      </c>
      <c r="U65" t="s">
        <v>29</v>
      </c>
      <c r="V65" t="s">
        <v>46</v>
      </c>
    </row>
    <row r="66" spans="1:22">
      <c r="A66" t="s">
        <v>31</v>
      </c>
      <c r="B66" t="s">
        <v>37</v>
      </c>
      <c r="C66" t="s">
        <v>30</v>
      </c>
      <c r="D66" t="s">
        <v>37</v>
      </c>
      <c r="E66">
        <v>1</v>
      </c>
      <c r="F66" t="s">
        <v>37</v>
      </c>
      <c r="G66" t="s">
        <v>37</v>
      </c>
      <c r="H66" t="s">
        <v>13275</v>
      </c>
      <c r="I66">
        <v>1</v>
      </c>
      <c r="J66" t="s">
        <v>3086</v>
      </c>
      <c r="K66" t="s">
        <v>3155</v>
      </c>
      <c r="L66" t="s">
        <v>3158</v>
      </c>
      <c r="M66" t="s">
        <v>13275</v>
      </c>
      <c r="N66" t="s">
        <v>13341</v>
      </c>
      <c r="O66" t="s">
        <v>3159</v>
      </c>
      <c r="P66" t="s">
        <v>13342</v>
      </c>
      <c r="Q66">
        <v>20.95</v>
      </c>
      <c r="R66">
        <v>75.180000000000007</v>
      </c>
      <c r="S66" t="s">
        <v>37</v>
      </c>
      <c r="T66" t="s">
        <v>37</v>
      </c>
      <c r="U66" t="s">
        <v>29</v>
      </c>
      <c r="V66" t="s">
        <v>3085</v>
      </c>
    </row>
    <row r="67" spans="1:22">
      <c r="A67" t="s">
        <v>31</v>
      </c>
      <c r="B67" t="s">
        <v>37</v>
      </c>
      <c r="C67" t="s">
        <v>30</v>
      </c>
      <c r="D67" t="s">
        <v>37</v>
      </c>
      <c r="E67">
        <v>6</v>
      </c>
      <c r="F67" t="s">
        <v>37</v>
      </c>
      <c r="G67" t="s">
        <v>37</v>
      </c>
      <c r="H67" t="s">
        <v>13275</v>
      </c>
      <c r="I67">
        <v>1</v>
      </c>
      <c r="J67" t="s">
        <v>3086</v>
      </c>
      <c r="K67" t="s">
        <v>3176</v>
      </c>
      <c r="L67" t="s">
        <v>3158</v>
      </c>
      <c r="M67" t="s">
        <v>13275</v>
      </c>
      <c r="N67" t="s">
        <v>13343</v>
      </c>
      <c r="O67" t="s">
        <v>3177</v>
      </c>
      <c r="P67" t="s">
        <v>13342</v>
      </c>
      <c r="Q67">
        <v>20.95</v>
      </c>
      <c r="R67">
        <v>75.180000000000007</v>
      </c>
      <c r="S67" t="s">
        <v>37</v>
      </c>
      <c r="T67" t="s">
        <v>37</v>
      </c>
      <c r="U67" t="s">
        <v>29</v>
      </c>
      <c r="V67" t="s">
        <v>3085</v>
      </c>
    </row>
    <row r="68" spans="1:22">
      <c r="A68" t="s">
        <v>31</v>
      </c>
      <c r="B68" t="s">
        <v>37</v>
      </c>
      <c r="C68" t="s">
        <v>30</v>
      </c>
      <c r="D68" t="s">
        <v>37</v>
      </c>
      <c r="E68">
        <v>7</v>
      </c>
      <c r="F68" t="s">
        <v>37</v>
      </c>
      <c r="G68" t="s">
        <v>37</v>
      </c>
      <c r="H68" t="s">
        <v>13275</v>
      </c>
      <c r="I68">
        <v>1</v>
      </c>
      <c r="J68" t="s">
        <v>3086</v>
      </c>
      <c r="K68" t="s">
        <v>3178</v>
      </c>
      <c r="L68" t="s">
        <v>3158</v>
      </c>
      <c r="M68" t="s">
        <v>13275</v>
      </c>
      <c r="N68" t="s">
        <v>13344</v>
      </c>
      <c r="O68" t="s">
        <v>3179</v>
      </c>
      <c r="P68" t="s">
        <v>13342</v>
      </c>
      <c r="Q68">
        <v>20.95</v>
      </c>
      <c r="R68">
        <v>75.180000000000007</v>
      </c>
      <c r="S68" t="s">
        <v>37</v>
      </c>
      <c r="T68" t="s">
        <v>37</v>
      </c>
      <c r="U68" t="s">
        <v>29</v>
      </c>
      <c r="V68" t="s">
        <v>3085</v>
      </c>
    </row>
    <row r="69" spans="1:22">
      <c r="A69" t="s">
        <v>31</v>
      </c>
      <c r="B69" t="s">
        <v>37</v>
      </c>
      <c r="C69" t="s">
        <v>30</v>
      </c>
      <c r="D69" t="s">
        <v>37</v>
      </c>
      <c r="E69">
        <v>8</v>
      </c>
      <c r="F69" t="s">
        <v>37</v>
      </c>
      <c r="G69" t="s">
        <v>37</v>
      </c>
      <c r="H69" t="s">
        <v>13275</v>
      </c>
      <c r="I69">
        <v>1</v>
      </c>
      <c r="J69" t="s">
        <v>3086</v>
      </c>
      <c r="K69" t="s">
        <v>3180</v>
      </c>
      <c r="L69" t="s">
        <v>3158</v>
      </c>
      <c r="M69" t="s">
        <v>13275</v>
      </c>
      <c r="N69" t="s">
        <v>13345</v>
      </c>
      <c r="O69" t="s">
        <v>3181</v>
      </c>
      <c r="P69" t="s">
        <v>13342</v>
      </c>
      <c r="Q69">
        <v>20.95</v>
      </c>
      <c r="R69">
        <v>75.180000000000007</v>
      </c>
      <c r="S69" t="s">
        <v>37</v>
      </c>
      <c r="T69" t="s">
        <v>37</v>
      </c>
      <c r="U69" t="s">
        <v>29</v>
      </c>
      <c r="V69" t="s">
        <v>3085</v>
      </c>
    </row>
    <row r="70" spans="1:22">
      <c r="A70" t="s">
        <v>31</v>
      </c>
      <c r="B70" t="s">
        <v>37</v>
      </c>
      <c r="C70" t="s">
        <v>30</v>
      </c>
      <c r="D70" t="s">
        <v>37</v>
      </c>
      <c r="E70">
        <v>9</v>
      </c>
      <c r="F70" t="s">
        <v>37</v>
      </c>
      <c r="G70" t="s">
        <v>37</v>
      </c>
      <c r="H70" t="s">
        <v>13275</v>
      </c>
      <c r="I70">
        <v>1</v>
      </c>
      <c r="J70" t="s">
        <v>3086</v>
      </c>
      <c r="K70" t="s">
        <v>3182</v>
      </c>
      <c r="L70" t="s">
        <v>3158</v>
      </c>
      <c r="M70" t="s">
        <v>13275</v>
      </c>
      <c r="N70" t="s">
        <v>13346</v>
      </c>
      <c r="O70" t="s">
        <v>3183</v>
      </c>
      <c r="P70" t="s">
        <v>13342</v>
      </c>
      <c r="Q70">
        <v>20.95</v>
      </c>
      <c r="R70">
        <v>75.180000000000007</v>
      </c>
      <c r="S70" t="s">
        <v>37</v>
      </c>
      <c r="T70" t="s">
        <v>37</v>
      </c>
      <c r="U70" t="s">
        <v>29</v>
      </c>
      <c r="V70" t="s">
        <v>3085</v>
      </c>
    </row>
    <row r="71" spans="1:22">
      <c r="A71" t="s">
        <v>31</v>
      </c>
      <c r="B71" t="s">
        <v>37</v>
      </c>
      <c r="C71" t="s">
        <v>30</v>
      </c>
      <c r="D71" t="s">
        <v>37</v>
      </c>
      <c r="E71">
        <v>10</v>
      </c>
      <c r="F71" t="s">
        <v>37</v>
      </c>
      <c r="G71" t="s">
        <v>37</v>
      </c>
      <c r="H71" t="s">
        <v>13275</v>
      </c>
      <c r="I71">
        <v>1</v>
      </c>
      <c r="J71" t="s">
        <v>3086</v>
      </c>
      <c r="K71" t="s">
        <v>3184</v>
      </c>
      <c r="L71" t="s">
        <v>3158</v>
      </c>
      <c r="M71" t="s">
        <v>13275</v>
      </c>
      <c r="N71" t="s">
        <v>13347</v>
      </c>
      <c r="O71" t="s">
        <v>3185</v>
      </c>
      <c r="P71" t="s">
        <v>13342</v>
      </c>
      <c r="Q71">
        <v>20.95</v>
      </c>
      <c r="R71">
        <v>75.180000000000007</v>
      </c>
      <c r="S71" t="s">
        <v>37</v>
      </c>
      <c r="T71" t="s">
        <v>37</v>
      </c>
      <c r="U71" t="s">
        <v>29</v>
      </c>
      <c r="V71" t="s">
        <v>3085</v>
      </c>
    </row>
    <row r="72" spans="1:22">
      <c r="A72" t="s">
        <v>31</v>
      </c>
      <c r="B72" t="s">
        <v>37</v>
      </c>
      <c r="C72" t="s">
        <v>30</v>
      </c>
      <c r="D72" t="s">
        <v>1881</v>
      </c>
      <c r="E72">
        <v>11</v>
      </c>
      <c r="F72" t="s">
        <v>37</v>
      </c>
      <c r="G72" t="s">
        <v>37</v>
      </c>
      <c r="H72" t="s">
        <v>13275</v>
      </c>
      <c r="I72">
        <v>1</v>
      </c>
      <c r="J72" t="s">
        <v>3086</v>
      </c>
      <c r="K72" t="s">
        <v>3089</v>
      </c>
      <c r="L72" t="s">
        <v>2309</v>
      </c>
      <c r="M72" t="s">
        <v>13276</v>
      </c>
      <c r="N72" t="s">
        <v>13348</v>
      </c>
      <c r="O72" t="s">
        <v>3091</v>
      </c>
      <c r="P72" t="s">
        <v>3404</v>
      </c>
      <c r="Q72">
        <v>70.13</v>
      </c>
      <c r="R72">
        <v>75.180000000000007</v>
      </c>
      <c r="S72" t="s">
        <v>37</v>
      </c>
      <c r="T72" t="s">
        <v>37</v>
      </c>
      <c r="U72" t="s">
        <v>29</v>
      </c>
      <c r="V72" t="s">
        <v>1847</v>
      </c>
    </row>
    <row r="73" spans="1:22">
      <c r="A73" t="s">
        <v>31</v>
      </c>
      <c r="B73" t="s">
        <v>37</v>
      </c>
      <c r="C73" t="s">
        <v>30</v>
      </c>
      <c r="D73" t="s">
        <v>1881</v>
      </c>
      <c r="E73">
        <v>19</v>
      </c>
      <c r="F73" t="s">
        <v>37</v>
      </c>
      <c r="G73" t="s">
        <v>37</v>
      </c>
      <c r="H73" t="s">
        <v>13276</v>
      </c>
      <c r="I73">
        <v>2</v>
      </c>
      <c r="J73" t="s">
        <v>3086</v>
      </c>
      <c r="K73" t="s">
        <v>1712</v>
      </c>
      <c r="L73" t="s">
        <v>2309</v>
      </c>
      <c r="M73" t="s">
        <v>13276</v>
      </c>
      <c r="N73" t="s">
        <v>13349</v>
      </c>
      <c r="O73" t="s">
        <v>3108</v>
      </c>
      <c r="P73" t="s">
        <v>3404</v>
      </c>
      <c r="Q73">
        <v>61.98</v>
      </c>
      <c r="R73">
        <v>75.180000000000007</v>
      </c>
      <c r="S73" t="s">
        <v>37</v>
      </c>
      <c r="T73" t="s">
        <v>37</v>
      </c>
      <c r="U73" t="s">
        <v>29</v>
      </c>
      <c r="V73" t="s">
        <v>1257</v>
      </c>
    </row>
    <row r="74" spans="1:22">
      <c r="A74" t="s">
        <v>31</v>
      </c>
      <c r="B74" t="s">
        <v>37</v>
      </c>
      <c r="C74" t="s">
        <v>30</v>
      </c>
      <c r="D74" t="s">
        <v>1881</v>
      </c>
      <c r="E74">
        <v>27</v>
      </c>
      <c r="F74" t="s">
        <v>37</v>
      </c>
      <c r="G74" t="s">
        <v>37</v>
      </c>
      <c r="H74" t="s">
        <v>13275</v>
      </c>
      <c r="I74">
        <v>1</v>
      </c>
      <c r="J74" t="s">
        <v>3086</v>
      </c>
      <c r="K74" t="s">
        <v>3140</v>
      </c>
      <c r="L74" t="s">
        <v>2309</v>
      </c>
      <c r="M74" t="s">
        <v>13276</v>
      </c>
      <c r="N74" t="s">
        <v>13350</v>
      </c>
      <c r="O74" t="s">
        <v>3141</v>
      </c>
      <c r="P74" t="s">
        <v>3404</v>
      </c>
      <c r="Q74">
        <v>48.22</v>
      </c>
      <c r="R74">
        <v>75.180000000000007</v>
      </c>
      <c r="S74" t="s">
        <v>37</v>
      </c>
      <c r="T74" t="s">
        <v>37</v>
      </c>
      <c r="U74" t="s">
        <v>29</v>
      </c>
      <c r="V74" t="s">
        <v>1288</v>
      </c>
    </row>
    <row r="75" spans="1:22">
      <c r="A75" t="s">
        <v>31</v>
      </c>
      <c r="B75" t="s">
        <v>37</v>
      </c>
      <c r="C75" t="s">
        <v>30</v>
      </c>
      <c r="D75" t="s">
        <v>1881</v>
      </c>
      <c r="E75">
        <v>29</v>
      </c>
      <c r="F75" t="s">
        <v>37</v>
      </c>
      <c r="G75" t="s">
        <v>37</v>
      </c>
      <c r="H75" t="s">
        <v>13275</v>
      </c>
      <c r="I75">
        <v>1</v>
      </c>
      <c r="J75" t="s">
        <v>3086</v>
      </c>
      <c r="K75" t="s">
        <v>3148</v>
      </c>
      <c r="L75" t="s">
        <v>2309</v>
      </c>
      <c r="M75" t="s">
        <v>13276</v>
      </c>
      <c r="N75" t="s">
        <v>13351</v>
      </c>
      <c r="O75" t="s">
        <v>3150</v>
      </c>
      <c r="P75" t="s">
        <v>3404</v>
      </c>
      <c r="Q75">
        <v>65.099999999999994</v>
      </c>
      <c r="R75">
        <v>75.180000000000007</v>
      </c>
      <c r="S75" t="s">
        <v>37</v>
      </c>
      <c r="T75" t="s">
        <v>37</v>
      </c>
      <c r="U75" t="s">
        <v>29</v>
      </c>
      <c r="V75" t="s">
        <v>1288</v>
      </c>
    </row>
    <row r="76" spans="1:22">
      <c r="A76" t="s">
        <v>31</v>
      </c>
      <c r="B76" t="s">
        <v>37</v>
      </c>
      <c r="C76" t="s">
        <v>30</v>
      </c>
      <c r="D76" t="s">
        <v>1881</v>
      </c>
      <c r="E76">
        <v>30</v>
      </c>
      <c r="F76" t="s">
        <v>37</v>
      </c>
      <c r="G76" t="s">
        <v>37</v>
      </c>
      <c r="H76" t="s">
        <v>13275</v>
      </c>
      <c r="I76">
        <v>1</v>
      </c>
      <c r="J76" t="s">
        <v>3086</v>
      </c>
      <c r="K76" t="s">
        <v>3151</v>
      </c>
      <c r="L76" t="s">
        <v>2309</v>
      </c>
      <c r="M76" t="s">
        <v>13276</v>
      </c>
      <c r="N76" t="s">
        <v>13352</v>
      </c>
      <c r="O76" t="s">
        <v>3152</v>
      </c>
      <c r="P76" t="s">
        <v>3404</v>
      </c>
      <c r="Q76">
        <v>65.11</v>
      </c>
      <c r="R76">
        <v>75.180000000000007</v>
      </c>
      <c r="S76" t="s">
        <v>37</v>
      </c>
      <c r="T76" t="s">
        <v>37</v>
      </c>
      <c r="U76" t="s">
        <v>29</v>
      </c>
      <c r="V76" t="s">
        <v>1288</v>
      </c>
    </row>
    <row r="77" spans="1:22">
      <c r="A77" t="s">
        <v>31</v>
      </c>
      <c r="B77" t="s">
        <v>37</v>
      </c>
      <c r="C77" t="s">
        <v>30</v>
      </c>
      <c r="D77" t="s">
        <v>1881</v>
      </c>
      <c r="E77">
        <v>31</v>
      </c>
      <c r="F77" t="s">
        <v>37</v>
      </c>
      <c r="G77" t="s">
        <v>37</v>
      </c>
      <c r="H77" t="s">
        <v>13275</v>
      </c>
      <c r="I77">
        <v>1</v>
      </c>
      <c r="J77" t="s">
        <v>3086</v>
      </c>
      <c r="K77" t="s">
        <v>3153</v>
      </c>
      <c r="L77" t="s">
        <v>2309</v>
      </c>
      <c r="M77" t="s">
        <v>13276</v>
      </c>
      <c r="N77" t="s">
        <v>13353</v>
      </c>
      <c r="O77" t="s">
        <v>3154</v>
      </c>
      <c r="P77" t="s">
        <v>3404</v>
      </c>
      <c r="Q77">
        <v>68.02</v>
      </c>
      <c r="R77">
        <v>75.180000000000007</v>
      </c>
      <c r="S77" t="s">
        <v>37</v>
      </c>
      <c r="T77" t="s">
        <v>37</v>
      </c>
      <c r="U77" t="s">
        <v>29</v>
      </c>
      <c r="V77" t="s">
        <v>1288</v>
      </c>
    </row>
    <row r="78" spans="1:22">
      <c r="A78" t="s">
        <v>3483</v>
      </c>
      <c r="B78" t="s">
        <v>37</v>
      </c>
      <c r="C78" t="s">
        <v>30</v>
      </c>
      <c r="D78" t="s">
        <v>1881</v>
      </c>
      <c r="E78">
        <v>7</v>
      </c>
      <c r="F78" t="s">
        <v>37</v>
      </c>
      <c r="G78" t="s">
        <v>37</v>
      </c>
      <c r="H78" t="s">
        <v>13275</v>
      </c>
      <c r="I78">
        <v>1</v>
      </c>
      <c r="J78" t="s">
        <v>5882</v>
      </c>
      <c r="K78" t="s">
        <v>5904</v>
      </c>
      <c r="L78" t="s">
        <v>2309</v>
      </c>
      <c r="M78" t="s">
        <v>13276</v>
      </c>
      <c r="N78" t="s">
        <v>13354</v>
      </c>
      <c r="O78" t="s">
        <v>5905</v>
      </c>
      <c r="P78" t="s">
        <v>3404</v>
      </c>
      <c r="Q78">
        <v>68.319999999999993</v>
      </c>
      <c r="R78">
        <v>70.19</v>
      </c>
      <c r="S78" t="s">
        <v>37</v>
      </c>
      <c r="T78" t="s">
        <v>37</v>
      </c>
      <c r="U78" t="s">
        <v>29</v>
      </c>
      <c r="V78" t="s">
        <v>179</v>
      </c>
    </row>
    <row r="79" spans="1:22">
      <c r="A79" t="s">
        <v>6154</v>
      </c>
      <c r="B79" t="s">
        <v>37</v>
      </c>
      <c r="C79" t="s">
        <v>30</v>
      </c>
      <c r="D79" t="s">
        <v>37</v>
      </c>
      <c r="E79">
        <v>1</v>
      </c>
      <c r="F79" t="s">
        <v>37</v>
      </c>
      <c r="G79" t="s">
        <v>37</v>
      </c>
      <c r="H79" t="s">
        <v>13275</v>
      </c>
      <c r="I79">
        <v>2</v>
      </c>
      <c r="J79" t="s">
        <v>11255</v>
      </c>
      <c r="K79" t="s">
        <v>8631</v>
      </c>
      <c r="L79" t="s">
        <v>3158</v>
      </c>
      <c r="M79" t="s">
        <v>13275</v>
      </c>
      <c r="N79" t="s">
        <v>13355</v>
      </c>
      <c r="O79" t="s">
        <v>11259</v>
      </c>
      <c r="P79" t="s">
        <v>13342</v>
      </c>
      <c r="Q79">
        <v>9.3000000000000007</v>
      </c>
      <c r="R79">
        <v>68.09</v>
      </c>
      <c r="S79" t="s">
        <v>37</v>
      </c>
      <c r="T79" t="s">
        <v>37</v>
      </c>
      <c r="U79" t="s">
        <v>3199</v>
      </c>
      <c r="V79" t="s">
        <v>443</v>
      </c>
    </row>
    <row r="80" spans="1:22">
      <c r="A80" t="s">
        <v>6154</v>
      </c>
      <c r="B80" t="s">
        <v>37</v>
      </c>
      <c r="C80" t="s">
        <v>30</v>
      </c>
      <c r="D80" t="s">
        <v>1881</v>
      </c>
      <c r="E80">
        <v>18</v>
      </c>
      <c r="F80" t="s">
        <v>37</v>
      </c>
      <c r="G80" t="s">
        <v>37</v>
      </c>
      <c r="H80" t="s">
        <v>13275</v>
      </c>
      <c r="I80">
        <v>1</v>
      </c>
      <c r="J80" t="s">
        <v>10893</v>
      </c>
      <c r="K80" t="s">
        <v>11027</v>
      </c>
      <c r="L80" t="s">
        <v>2309</v>
      </c>
      <c r="M80" t="s">
        <v>13276</v>
      </c>
      <c r="N80" t="s">
        <v>13356</v>
      </c>
      <c r="O80" t="s">
        <v>11028</v>
      </c>
      <c r="P80" t="s">
        <v>3404</v>
      </c>
      <c r="Q80">
        <v>48.23</v>
      </c>
      <c r="R80">
        <v>57.14</v>
      </c>
      <c r="S80" t="s">
        <v>37</v>
      </c>
      <c r="T80" t="s">
        <v>37</v>
      </c>
      <c r="U80" t="s">
        <v>29</v>
      </c>
      <c r="V80" t="s">
        <v>1257</v>
      </c>
    </row>
    <row r="81" spans="1:22">
      <c r="A81" t="s">
        <v>6154</v>
      </c>
      <c r="B81" t="s">
        <v>37</v>
      </c>
      <c r="C81" t="s">
        <v>30</v>
      </c>
      <c r="D81" t="s">
        <v>1881</v>
      </c>
      <c r="E81">
        <v>30</v>
      </c>
      <c r="F81" t="s">
        <v>37</v>
      </c>
      <c r="G81" t="s">
        <v>37</v>
      </c>
      <c r="H81" t="s">
        <v>13275</v>
      </c>
      <c r="I81">
        <v>1</v>
      </c>
      <c r="J81" t="s">
        <v>10893</v>
      </c>
      <c r="K81" t="s">
        <v>11151</v>
      </c>
      <c r="L81" t="s">
        <v>2309</v>
      </c>
      <c r="M81" t="s">
        <v>13276</v>
      </c>
      <c r="N81" t="s">
        <v>13357</v>
      </c>
      <c r="O81" t="s">
        <v>11152</v>
      </c>
      <c r="P81" t="s">
        <v>3404</v>
      </c>
      <c r="Q81">
        <v>30.12</v>
      </c>
      <c r="R81">
        <v>57.14</v>
      </c>
      <c r="S81" t="s">
        <v>37</v>
      </c>
      <c r="T81" t="s">
        <v>37</v>
      </c>
      <c r="U81" t="s">
        <v>29</v>
      </c>
      <c r="V81" t="s">
        <v>1847</v>
      </c>
    </row>
    <row r="82" spans="1:22">
      <c r="A82" t="s">
        <v>6154</v>
      </c>
      <c r="B82" t="s">
        <v>37</v>
      </c>
      <c r="C82" t="s">
        <v>30</v>
      </c>
      <c r="D82" t="s">
        <v>1881</v>
      </c>
      <c r="E82">
        <v>32</v>
      </c>
      <c r="F82" t="s">
        <v>37</v>
      </c>
      <c r="G82" t="s">
        <v>37</v>
      </c>
      <c r="H82" t="s">
        <v>13275</v>
      </c>
      <c r="I82">
        <v>1</v>
      </c>
      <c r="J82" t="s">
        <v>10893</v>
      </c>
      <c r="K82" t="s">
        <v>11185</v>
      </c>
      <c r="L82" t="s">
        <v>2309</v>
      </c>
      <c r="M82" t="s">
        <v>13276</v>
      </c>
      <c r="N82" t="s">
        <v>13358</v>
      </c>
      <c r="O82" t="s">
        <v>11186</v>
      </c>
      <c r="P82" t="s">
        <v>3404</v>
      </c>
      <c r="Q82">
        <v>15.97</v>
      </c>
      <c r="R82">
        <v>57.14</v>
      </c>
      <c r="S82" t="s">
        <v>37</v>
      </c>
      <c r="T82" t="s">
        <v>37</v>
      </c>
      <c r="U82" t="s">
        <v>29</v>
      </c>
      <c r="V82" t="s">
        <v>1532</v>
      </c>
    </row>
    <row r="83" spans="1:22">
      <c r="A83" t="s">
        <v>6154</v>
      </c>
      <c r="B83" t="s">
        <v>37</v>
      </c>
      <c r="C83" t="s">
        <v>30</v>
      </c>
      <c r="D83" t="s">
        <v>1881</v>
      </c>
      <c r="E83">
        <v>35</v>
      </c>
      <c r="F83" t="s">
        <v>37</v>
      </c>
      <c r="G83" t="s">
        <v>37</v>
      </c>
      <c r="H83" t="s">
        <v>13275</v>
      </c>
      <c r="I83">
        <v>1</v>
      </c>
      <c r="J83" t="s">
        <v>10893</v>
      </c>
      <c r="K83" t="s">
        <v>11160</v>
      </c>
      <c r="L83" t="s">
        <v>2309</v>
      </c>
      <c r="M83" t="s">
        <v>13276</v>
      </c>
      <c r="N83" t="s">
        <v>13359</v>
      </c>
      <c r="O83" t="s">
        <v>11161</v>
      </c>
      <c r="P83" t="s">
        <v>3404</v>
      </c>
      <c r="Q83">
        <v>15.31</v>
      </c>
      <c r="R83">
        <v>57.14</v>
      </c>
      <c r="S83" t="s">
        <v>37</v>
      </c>
      <c r="T83" t="s">
        <v>37</v>
      </c>
      <c r="U83" t="s">
        <v>29</v>
      </c>
      <c r="V83" t="s">
        <v>1532</v>
      </c>
    </row>
    <row r="84" spans="1:22">
      <c r="A84" t="s">
        <v>6154</v>
      </c>
      <c r="B84" t="s">
        <v>37</v>
      </c>
      <c r="C84" t="s">
        <v>30</v>
      </c>
      <c r="D84" t="s">
        <v>1881</v>
      </c>
      <c r="E84">
        <v>36</v>
      </c>
      <c r="F84" t="s">
        <v>37</v>
      </c>
      <c r="G84" t="s">
        <v>37</v>
      </c>
      <c r="H84" t="s">
        <v>13275</v>
      </c>
      <c r="I84">
        <v>1</v>
      </c>
      <c r="J84" t="s">
        <v>10893</v>
      </c>
      <c r="K84" t="s">
        <v>11162</v>
      </c>
      <c r="L84" t="s">
        <v>2309</v>
      </c>
      <c r="M84" t="s">
        <v>13276</v>
      </c>
      <c r="N84" t="s">
        <v>13360</v>
      </c>
      <c r="O84" t="s">
        <v>11163</v>
      </c>
      <c r="P84" t="s">
        <v>3404</v>
      </c>
      <c r="Q84">
        <v>16.12</v>
      </c>
      <c r="R84">
        <v>57.14</v>
      </c>
      <c r="S84" t="s">
        <v>37</v>
      </c>
      <c r="T84" t="s">
        <v>37</v>
      </c>
      <c r="U84" t="s">
        <v>29</v>
      </c>
      <c r="V84" t="s">
        <v>1532</v>
      </c>
    </row>
    <row r="85" spans="1:22">
      <c r="A85" t="s">
        <v>6154</v>
      </c>
      <c r="B85" t="s">
        <v>37</v>
      </c>
      <c r="C85" t="s">
        <v>30</v>
      </c>
      <c r="D85" t="s">
        <v>1881</v>
      </c>
      <c r="E85">
        <v>38</v>
      </c>
      <c r="F85" t="s">
        <v>37</v>
      </c>
      <c r="G85" t="s">
        <v>37</v>
      </c>
      <c r="H85" t="s">
        <v>13275</v>
      </c>
      <c r="I85">
        <v>1</v>
      </c>
      <c r="J85" t="s">
        <v>10893</v>
      </c>
      <c r="K85" t="s">
        <v>11164</v>
      </c>
      <c r="L85" t="s">
        <v>2309</v>
      </c>
      <c r="M85" t="s">
        <v>13276</v>
      </c>
      <c r="N85" t="s">
        <v>13361</v>
      </c>
      <c r="O85" t="s">
        <v>11165</v>
      </c>
      <c r="P85" t="s">
        <v>3404</v>
      </c>
      <c r="Q85">
        <v>16.100000000000001</v>
      </c>
      <c r="R85">
        <v>57.14</v>
      </c>
      <c r="S85" t="s">
        <v>37</v>
      </c>
      <c r="T85" t="s">
        <v>37</v>
      </c>
      <c r="U85" t="s">
        <v>29</v>
      </c>
      <c r="V85" t="s">
        <v>1532</v>
      </c>
    </row>
    <row r="86" spans="1:22">
      <c r="A86" t="s">
        <v>6154</v>
      </c>
      <c r="B86" t="s">
        <v>37</v>
      </c>
      <c r="C86" t="s">
        <v>30</v>
      </c>
      <c r="D86" t="s">
        <v>1881</v>
      </c>
      <c r="E86">
        <v>39</v>
      </c>
      <c r="F86" t="s">
        <v>37</v>
      </c>
      <c r="G86" t="s">
        <v>37</v>
      </c>
      <c r="H86" t="s">
        <v>13275</v>
      </c>
      <c r="I86">
        <v>1</v>
      </c>
      <c r="J86" t="s">
        <v>10893</v>
      </c>
      <c r="K86" t="s">
        <v>11037</v>
      </c>
      <c r="L86" t="s">
        <v>2309</v>
      </c>
      <c r="M86" t="s">
        <v>13276</v>
      </c>
      <c r="N86" t="s">
        <v>13362</v>
      </c>
      <c r="O86" t="s">
        <v>11038</v>
      </c>
      <c r="P86" t="s">
        <v>3404</v>
      </c>
      <c r="Q86">
        <v>15.97</v>
      </c>
      <c r="R86">
        <v>57.14</v>
      </c>
      <c r="S86" t="s">
        <v>37</v>
      </c>
      <c r="T86" t="s">
        <v>37</v>
      </c>
      <c r="U86" t="s">
        <v>29</v>
      </c>
      <c r="V86" t="s">
        <v>1532</v>
      </c>
    </row>
    <row r="87" spans="1:22">
      <c r="A87" t="s">
        <v>6154</v>
      </c>
      <c r="B87" t="s">
        <v>37</v>
      </c>
      <c r="C87" t="s">
        <v>30</v>
      </c>
      <c r="D87" t="s">
        <v>1881</v>
      </c>
      <c r="E87">
        <v>44</v>
      </c>
      <c r="F87" t="s">
        <v>37</v>
      </c>
      <c r="G87" t="s">
        <v>37</v>
      </c>
      <c r="H87" t="s">
        <v>13275</v>
      </c>
      <c r="I87">
        <v>1</v>
      </c>
      <c r="J87" t="s">
        <v>10893</v>
      </c>
      <c r="K87" t="s">
        <v>10995</v>
      </c>
      <c r="L87" t="s">
        <v>2309</v>
      </c>
      <c r="M87" t="s">
        <v>13276</v>
      </c>
      <c r="N87" t="s">
        <v>13363</v>
      </c>
      <c r="O87" t="s">
        <v>10996</v>
      </c>
      <c r="P87" t="s">
        <v>3404</v>
      </c>
      <c r="Q87">
        <v>16.25</v>
      </c>
      <c r="R87">
        <v>57.14</v>
      </c>
      <c r="S87" t="s">
        <v>37</v>
      </c>
      <c r="T87" t="s">
        <v>37</v>
      </c>
      <c r="U87" t="s">
        <v>29</v>
      </c>
      <c r="V87" t="s">
        <v>1532</v>
      </c>
    </row>
    <row r="88" spans="1:22">
      <c r="A88" t="s">
        <v>6154</v>
      </c>
      <c r="B88" t="s">
        <v>37</v>
      </c>
      <c r="C88" t="s">
        <v>30</v>
      </c>
      <c r="D88" t="s">
        <v>1881</v>
      </c>
      <c r="E88">
        <v>65</v>
      </c>
      <c r="F88" t="s">
        <v>37</v>
      </c>
      <c r="G88" t="s">
        <v>37</v>
      </c>
      <c r="H88" t="s">
        <v>13275</v>
      </c>
      <c r="I88">
        <v>1</v>
      </c>
      <c r="J88" t="s">
        <v>10893</v>
      </c>
      <c r="K88" t="s">
        <v>11130</v>
      </c>
      <c r="L88" t="s">
        <v>2309</v>
      </c>
      <c r="M88" t="s">
        <v>13276</v>
      </c>
      <c r="N88" t="s">
        <v>13364</v>
      </c>
      <c r="O88" t="s">
        <v>11131</v>
      </c>
      <c r="P88" t="s">
        <v>3404</v>
      </c>
      <c r="Q88">
        <v>15.31</v>
      </c>
      <c r="R88">
        <v>57.14</v>
      </c>
      <c r="S88" t="s">
        <v>37</v>
      </c>
      <c r="T88" t="s">
        <v>37</v>
      </c>
      <c r="U88" t="s">
        <v>29</v>
      </c>
      <c r="V88" t="s">
        <v>1532</v>
      </c>
    </row>
    <row r="89" spans="1:22">
      <c r="A89" t="s">
        <v>6154</v>
      </c>
      <c r="B89" t="s">
        <v>37</v>
      </c>
      <c r="C89" t="s">
        <v>30</v>
      </c>
      <c r="D89" t="s">
        <v>1881</v>
      </c>
      <c r="E89">
        <v>67</v>
      </c>
      <c r="F89" t="s">
        <v>37</v>
      </c>
      <c r="G89" t="s">
        <v>37</v>
      </c>
      <c r="H89" t="s">
        <v>13275</v>
      </c>
      <c r="I89">
        <v>1</v>
      </c>
      <c r="J89" t="s">
        <v>10893</v>
      </c>
      <c r="K89" t="s">
        <v>11136</v>
      </c>
      <c r="L89" t="s">
        <v>2309</v>
      </c>
      <c r="M89" t="s">
        <v>13276</v>
      </c>
      <c r="N89" t="s">
        <v>13365</v>
      </c>
      <c r="O89" t="s">
        <v>11137</v>
      </c>
      <c r="P89" t="s">
        <v>3404</v>
      </c>
      <c r="Q89">
        <v>15.31</v>
      </c>
      <c r="R89">
        <v>57.14</v>
      </c>
      <c r="S89" t="s">
        <v>37</v>
      </c>
      <c r="T89" t="s">
        <v>37</v>
      </c>
      <c r="U89" t="s">
        <v>29</v>
      </c>
      <c r="V89" t="s">
        <v>1532</v>
      </c>
    </row>
    <row r="90" spans="1:22">
      <c r="A90" t="s">
        <v>6154</v>
      </c>
      <c r="B90" t="s">
        <v>37</v>
      </c>
      <c r="C90" t="s">
        <v>30</v>
      </c>
      <c r="D90" t="s">
        <v>1881</v>
      </c>
      <c r="E90">
        <v>76</v>
      </c>
      <c r="F90" t="s">
        <v>37</v>
      </c>
      <c r="G90" t="s">
        <v>37</v>
      </c>
      <c r="H90" t="s">
        <v>13275</v>
      </c>
      <c r="I90">
        <v>1</v>
      </c>
      <c r="J90" t="s">
        <v>10893</v>
      </c>
      <c r="K90" t="s">
        <v>10946</v>
      </c>
      <c r="L90" t="s">
        <v>2309</v>
      </c>
      <c r="M90" t="s">
        <v>13276</v>
      </c>
      <c r="N90" t="s">
        <v>13366</v>
      </c>
      <c r="O90" t="s">
        <v>10947</v>
      </c>
      <c r="P90" t="s">
        <v>3404</v>
      </c>
      <c r="Q90">
        <v>29.98</v>
      </c>
      <c r="R90">
        <v>57.14</v>
      </c>
      <c r="S90" t="s">
        <v>37</v>
      </c>
      <c r="T90" t="s">
        <v>37</v>
      </c>
      <c r="U90" t="s">
        <v>29</v>
      </c>
      <c r="V90" t="s">
        <v>1539</v>
      </c>
    </row>
    <row r="91" spans="1:22">
      <c r="A91" t="s">
        <v>6154</v>
      </c>
      <c r="B91" t="s">
        <v>37</v>
      </c>
      <c r="C91" t="s">
        <v>30</v>
      </c>
      <c r="D91" t="s">
        <v>1881</v>
      </c>
      <c r="E91">
        <v>1</v>
      </c>
      <c r="F91" t="s">
        <v>37</v>
      </c>
      <c r="G91" t="s">
        <v>37</v>
      </c>
      <c r="H91" t="s">
        <v>13275</v>
      </c>
      <c r="I91">
        <v>1</v>
      </c>
      <c r="J91" t="s">
        <v>11260</v>
      </c>
      <c r="K91" t="s">
        <v>11263</v>
      </c>
      <c r="L91" t="s">
        <v>3411</v>
      </c>
      <c r="M91" t="s">
        <v>13275</v>
      </c>
      <c r="N91" t="s">
        <v>13367</v>
      </c>
      <c r="O91" t="s">
        <v>11267</v>
      </c>
      <c r="P91" t="s">
        <v>13368</v>
      </c>
      <c r="Q91">
        <v>42.23</v>
      </c>
      <c r="R91">
        <v>47.31</v>
      </c>
      <c r="S91" t="s">
        <v>48</v>
      </c>
      <c r="T91">
        <v>622580</v>
      </c>
      <c r="U91" t="s">
        <v>29</v>
      </c>
      <c r="V91" t="s">
        <v>460</v>
      </c>
    </row>
    <row r="92" spans="1:22">
      <c r="A92" t="s">
        <v>6154</v>
      </c>
      <c r="B92" t="s">
        <v>37</v>
      </c>
      <c r="C92" t="s">
        <v>30</v>
      </c>
      <c r="D92" t="s">
        <v>1881</v>
      </c>
      <c r="E92">
        <v>2</v>
      </c>
      <c r="F92" t="s">
        <v>37</v>
      </c>
      <c r="G92" t="s">
        <v>37</v>
      </c>
      <c r="H92" t="s">
        <v>13275</v>
      </c>
      <c r="I92">
        <v>1</v>
      </c>
      <c r="J92" t="s">
        <v>11260</v>
      </c>
      <c r="K92" t="s">
        <v>11270</v>
      </c>
      <c r="L92" t="s">
        <v>3411</v>
      </c>
      <c r="M92" t="s">
        <v>13275</v>
      </c>
      <c r="N92" t="s">
        <v>13369</v>
      </c>
      <c r="O92" t="s">
        <v>11273</v>
      </c>
      <c r="P92" t="s">
        <v>13368</v>
      </c>
      <c r="Q92">
        <v>42.23</v>
      </c>
      <c r="R92">
        <v>47.31</v>
      </c>
      <c r="S92" t="s">
        <v>48</v>
      </c>
      <c r="T92">
        <v>622580</v>
      </c>
      <c r="U92" t="s">
        <v>29</v>
      </c>
      <c r="V92" t="s">
        <v>460</v>
      </c>
    </row>
    <row r="93" spans="1:22">
      <c r="A93" t="s">
        <v>6154</v>
      </c>
      <c r="B93" t="s">
        <v>37</v>
      </c>
      <c r="C93" t="s">
        <v>30</v>
      </c>
      <c r="D93" t="s">
        <v>1881</v>
      </c>
      <c r="E93">
        <v>3</v>
      </c>
      <c r="F93" t="s">
        <v>37</v>
      </c>
      <c r="G93" t="s">
        <v>37</v>
      </c>
      <c r="H93" t="s">
        <v>13275</v>
      </c>
      <c r="I93">
        <v>1</v>
      </c>
      <c r="J93" t="s">
        <v>11260</v>
      </c>
      <c r="K93" t="s">
        <v>11268</v>
      </c>
      <c r="L93" t="s">
        <v>2309</v>
      </c>
      <c r="M93" t="s">
        <v>13276</v>
      </c>
      <c r="N93" t="s">
        <v>13370</v>
      </c>
      <c r="O93" t="s">
        <v>11269</v>
      </c>
      <c r="P93" t="s">
        <v>3404</v>
      </c>
      <c r="Q93">
        <v>40.98</v>
      </c>
      <c r="R93">
        <v>47.31</v>
      </c>
      <c r="S93" t="s">
        <v>37</v>
      </c>
      <c r="T93" t="s">
        <v>37</v>
      </c>
      <c r="U93" t="s">
        <v>29</v>
      </c>
      <c r="V93" t="s">
        <v>443</v>
      </c>
    </row>
    <row r="94" spans="1:22">
      <c r="A94" t="s">
        <v>6154</v>
      </c>
      <c r="B94" t="s">
        <v>37</v>
      </c>
      <c r="C94" t="s">
        <v>30</v>
      </c>
      <c r="D94" t="s">
        <v>1881</v>
      </c>
      <c r="E94">
        <v>4</v>
      </c>
      <c r="F94" t="s">
        <v>37</v>
      </c>
      <c r="G94" t="s">
        <v>37</v>
      </c>
      <c r="H94" t="s">
        <v>13275</v>
      </c>
      <c r="I94">
        <v>1</v>
      </c>
      <c r="J94" t="s">
        <v>11260</v>
      </c>
      <c r="K94" t="s">
        <v>11274</v>
      </c>
      <c r="L94" t="s">
        <v>3411</v>
      </c>
      <c r="M94" t="s">
        <v>13275</v>
      </c>
      <c r="N94" t="s">
        <v>13371</v>
      </c>
      <c r="O94" t="s">
        <v>11277</v>
      </c>
      <c r="P94" t="s">
        <v>13368</v>
      </c>
      <c r="Q94">
        <v>36.22</v>
      </c>
      <c r="R94">
        <v>47.31</v>
      </c>
      <c r="S94" t="s">
        <v>48</v>
      </c>
      <c r="T94">
        <v>622580</v>
      </c>
      <c r="U94" t="s">
        <v>29</v>
      </c>
      <c r="V94" t="s">
        <v>179</v>
      </c>
    </row>
    <row r="95" spans="1:22">
      <c r="A95" t="s">
        <v>3483</v>
      </c>
      <c r="B95" t="s">
        <v>37</v>
      </c>
      <c r="C95" t="s">
        <v>30</v>
      </c>
      <c r="D95" t="s">
        <v>1881</v>
      </c>
      <c r="E95">
        <v>3</v>
      </c>
      <c r="F95" t="s">
        <v>37</v>
      </c>
      <c r="G95" t="s">
        <v>37</v>
      </c>
      <c r="H95" t="s">
        <v>13275</v>
      </c>
      <c r="I95">
        <v>1</v>
      </c>
      <c r="J95" t="s">
        <v>6040</v>
      </c>
      <c r="K95" t="s">
        <v>6054</v>
      </c>
      <c r="L95" t="s">
        <v>3404</v>
      </c>
      <c r="M95" t="s">
        <v>13275</v>
      </c>
      <c r="N95" t="s">
        <v>13372</v>
      </c>
      <c r="O95" t="s">
        <v>6055</v>
      </c>
      <c r="P95" t="s">
        <v>11549</v>
      </c>
      <c r="Q95">
        <v>34.299999999999997</v>
      </c>
      <c r="R95">
        <v>47.31</v>
      </c>
      <c r="S95" t="s">
        <v>37</v>
      </c>
      <c r="T95" t="s">
        <v>37</v>
      </c>
      <c r="U95" t="s">
        <v>29</v>
      </c>
      <c r="V95" t="s">
        <v>1302</v>
      </c>
    </row>
    <row r="96" spans="1:22">
      <c r="A96" t="s">
        <v>11688</v>
      </c>
      <c r="B96" t="s">
        <v>37</v>
      </c>
      <c r="C96" t="s">
        <v>30</v>
      </c>
      <c r="D96" t="s">
        <v>1881</v>
      </c>
      <c r="E96">
        <v>1</v>
      </c>
      <c r="F96" t="s">
        <v>12080</v>
      </c>
      <c r="G96" t="s">
        <v>13373</v>
      </c>
      <c r="H96" t="s">
        <v>13275</v>
      </c>
      <c r="I96">
        <v>2</v>
      </c>
      <c r="J96" t="s">
        <v>12235</v>
      </c>
      <c r="K96" t="s">
        <v>12152</v>
      </c>
      <c r="L96" t="s">
        <v>2309</v>
      </c>
      <c r="M96" t="s">
        <v>13276</v>
      </c>
      <c r="N96" t="s">
        <v>13374</v>
      </c>
      <c r="O96" t="s">
        <v>12239</v>
      </c>
      <c r="P96" t="s">
        <v>3404</v>
      </c>
      <c r="Q96">
        <v>40.98</v>
      </c>
      <c r="R96">
        <v>43.08</v>
      </c>
      <c r="S96" t="s">
        <v>37</v>
      </c>
      <c r="T96" t="s">
        <v>37</v>
      </c>
      <c r="U96" t="s">
        <v>29</v>
      </c>
      <c r="V96" t="s">
        <v>190</v>
      </c>
    </row>
    <row r="97" spans="1:22">
      <c r="A97" t="s">
        <v>31</v>
      </c>
      <c r="B97" t="s">
        <v>37</v>
      </c>
      <c r="C97" t="s">
        <v>30</v>
      </c>
      <c r="D97" t="s">
        <v>1881</v>
      </c>
      <c r="E97">
        <v>14</v>
      </c>
      <c r="F97" t="s">
        <v>37</v>
      </c>
      <c r="G97" t="s">
        <v>37</v>
      </c>
      <c r="H97" t="s">
        <v>13275</v>
      </c>
      <c r="I97">
        <v>1</v>
      </c>
      <c r="J97" t="s">
        <v>3267</v>
      </c>
      <c r="K97" t="s">
        <v>3306</v>
      </c>
      <c r="L97" t="s">
        <v>2309</v>
      </c>
      <c r="M97" t="s">
        <v>13276</v>
      </c>
      <c r="N97" t="s">
        <v>13375</v>
      </c>
      <c r="O97" t="s">
        <v>3307</v>
      </c>
      <c r="P97" t="s">
        <v>3404</v>
      </c>
      <c r="Q97">
        <v>41.22</v>
      </c>
      <c r="R97">
        <v>43.08</v>
      </c>
      <c r="S97" t="s">
        <v>37</v>
      </c>
      <c r="T97" t="s">
        <v>37</v>
      </c>
      <c r="U97" t="s">
        <v>29</v>
      </c>
      <c r="V97" t="s">
        <v>390</v>
      </c>
    </row>
    <row r="98" spans="1:22">
      <c r="A98" t="s">
        <v>31</v>
      </c>
      <c r="B98" t="s">
        <v>37</v>
      </c>
      <c r="C98" t="s">
        <v>30</v>
      </c>
      <c r="D98" t="s">
        <v>1881</v>
      </c>
      <c r="E98">
        <v>17</v>
      </c>
      <c r="F98" t="s">
        <v>37</v>
      </c>
      <c r="G98" t="s">
        <v>37</v>
      </c>
      <c r="H98" t="s">
        <v>13275</v>
      </c>
      <c r="I98">
        <v>1</v>
      </c>
      <c r="J98" t="s">
        <v>3267</v>
      </c>
      <c r="K98" t="s">
        <v>3316</v>
      </c>
      <c r="L98" t="s">
        <v>2309</v>
      </c>
      <c r="M98" t="s">
        <v>13276</v>
      </c>
      <c r="N98" t="s">
        <v>13376</v>
      </c>
      <c r="O98" t="s">
        <v>3318</v>
      </c>
      <c r="P98" t="s">
        <v>3404</v>
      </c>
      <c r="Q98">
        <v>30.29</v>
      </c>
      <c r="R98">
        <v>43.08</v>
      </c>
      <c r="S98" t="s">
        <v>37</v>
      </c>
      <c r="T98" t="s">
        <v>37</v>
      </c>
      <c r="U98" t="s">
        <v>29</v>
      </c>
      <c r="V98" t="s">
        <v>1532</v>
      </c>
    </row>
    <row r="99" spans="1:22">
      <c r="A99" t="s">
        <v>31</v>
      </c>
      <c r="B99" t="s">
        <v>37</v>
      </c>
      <c r="C99" t="s">
        <v>30</v>
      </c>
      <c r="D99" t="s">
        <v>1881</v>
      </c>
      <c r="E99">
        <v>19</v>
      </c>
      <c r="F99" t="s">
        <v>37</v>
      </c>
      <c r="G99" t="s">
        <v>37</v>
      </c>
      <c r="H99" t="s">
        <v>13276</v>
      </c>
      <c r="I99">
        <v>1</v>
      </c>
      <c r="J99" t="s">
        <v>3267</v>
      </c>
      <c r="K99" t="s">
        <v>3327</v>
      </c>
      <c r="L99" t="s">
        <v>2309</v>
      </c>
      <c r="M99" t="s">
        <v>13276</v>
      </c>
      <c r="N99" t="s">
        <v>13377</v>
      </c>
      <c r="O99" t="s">
        <v>3328</v>
      </c>
      <c r="P99" t="s">
        <v>3404</v>
      </c>
      <c r="Q99">
        <v>34.29</v>
      </c>
      <c r="R99">
        <v>43.08</v>
      </c>
      <c r="S99" t="s">
        <v>37</v>
      </c>
      <c r="T99" t="s">
        <v>37</v>
      </c>
      <c r="U99" t="s">
        <v>29</v>
      </c>
      <c r="V99" t="s">
        <v>1532</v>
      </c>
    </row>
    <row r="100" spans="1:22">
      <c r="A100" t="s">
        <v>31</v>
      </c>
      <c r="B100" t="s">
        <v>37</v>
      </c>
      <c r="C100" t="s">
        <v>30</v>
      </c>
      <c r="D100" t="s">
        <v>1881</v>
      </c>
      <c r="E100">
        <v>1</v>
      </c>
      <c r="F100" t="s">
        <v>37</v>
      </c>
      <c r="G100" t="s">
        <v>37</v>
      </c>
      <c r="H100" t="s">
        <v>13275</v>
      </c>
      <c r="I100">
        <v>1</v>
      </c>
      <c r="J100" t="s">
        <v>3351</v>
      </c>
      <c r="K100" t="s">
        <v>3354</v>
      </c>
      <c r="L100" t="s">
        <v>2309</v>
      </c>
      <c r="M100" t="s">
        <v>13276</v>
      </c>
      <c r="N100" t="s">
        <v>13378</v>
      </c>
      <c r="O100" t="s">
        <v>3356</v>
      </c>
      <c r="P100" t="s">
        <v>3404</v>
      </c>
      <c r="Q100">
        <v>8.09</v>
      </c>
      <c r="R100">
        <v>36.11</v>
      </c>
      <c r="S100" t="s">
        <v>37</v>
      </c>
      <c r="T100" t="s">
        <v>37</v>
      </c>
      <c r="U100" t="s">
        <v>29</v>
      </c>
      <c r="V100" t="s">
        <v>1288</v>
      </c>
    </row>
    <row r="101" spans="1:22">
      <c r="A101" t="s">
        <v>31</v>
      </c>
      <c r="B101" t="s">
        <v>37</v>
      </c>
      <c r="C101" t="s">
        <v>30</v>
      </c>
      <c r="D101" t="s">
        <v>1881</v>
      </c>
      <c r="E101">
        <v>2</v>
      </c>
      <c r="F101" t="s">
        <v>37</v>
      </c>
      <c r="G101" t="s">
        <v>37</v>
      </c>
      <c r="H101" t="s">
        <v>13275</v>
      </c>
      <c r="I101">
        <v>1</v>
      </c>
      <c r="J101" t="s">
        <v>3351</v>
      </c>
      <c r="K101" t="s">
        <v>3357</v>
      </c>
      <c r="L101" t="s">
        <v>2309</v>
      </c>
      <c r="M101" t="s">
        <v>13276</v>
      </c>
      <c r="N101" t="s">
        <v>13379</v>
      </c>
      <c r="O101" t="s">
        <v>3358</v>
      </c>
      <c r="P101" t="s">
        <v>3404</v>
      </c>
      <c r="Q101">
        <v>8.1</v>
      </c>
      <c r="R101">
        <v>36.11</v>
      </c>
      <c r="S101" t="s">
        <v>37</v>
      </c>
      <c r="T101" t="s">
        <v>37</v>
      </c>
      <c r="U101" t="s">
        <v>29</v>
      </c>
      <c r="V101" t="s">
        <v>1288</v>
      </c>
    </row>
    <row r="102" spans="1:22">
      <c r="A102" t="s">
        <v>31</v>
      </c>
      <c r="B102" t="s">
        <v>37</v>
      </c>
      <c r="C102" t="s">
        <v>30</v>
      </c>
      <c r="D102" t="s">
        <v>1881</v>
      </c>
      <c r="E102">
        <v>3</v>
      </c>
      <c r="F102" t="s">
        <v>37</v>
      </c>
      <c r="G102" t="s">
        <v>37</v>
      </c>
      <c r="H102" t="s">
        <v>13276</v>
      </c>
      <c r="I102">
        <v>1</v>
      </c>
      <c r="J102" t="s">
        <v>3351</v>
      </c>
      <c r="K102" t="s">
        <v>3359</v>
      </c>
      <c r="L102" t="s">
        <v>2309</v>
      </c>
      <c r="M102" t="s">
        <v>13276</v>
      </c>
      <c r="N102" t="s">
        <v>13380</v>
      </c>
      <c r="O102" t="s">
        <v>3360</v>
      </c>
      <c r="P102" t="s">
        <v>3404</v>
      </c>
      <c r="Q102">
        <v>8.1</v>
      </c>
      <c r="R102">
        <v>36.11</v>
      </c>
      <c r="S102" t="s">
        <v>37</v>
      </c>
      <c r="T102" t="s">
        <v>37</v>
      </c>
      <c r="U102" t="s">
        <v>29</v>
      </c>
      <c r="V102" t="s">
        <v>1288</v>
      </c>
    </row>
    <row r="103" spans="1:22">
      <c r="A103" t="s">
        <v>31</v>
      </c>
      <c r="B103" t="s">
        <v>37</v>
      </c>
      <c r="C103" t="s">
        <v>30</v>
      </c>
      <c r="D103" t="s">
        <v>1881</v>
      </c>
      <c r="E103">
        <v>4</v>
      </c>
      <c r="F103" t="s">
        <v>37</v>
      </c>
      <c r="G103" t="s">
        <v>37</v>
      </c>
      <c r="H103" t="s">
        <v>13275</v>
      </c>
      <c r="I103">
        <v>1</v>
      </c>
      <c r="J103" t="s">
        <v>3351</v>
      </c>
      <c r="K103" t="s">
        <v>3361</v>
      </c>
      <c r="L103" t="s">
        <v>2309</v>
      </c>
      <c r="M103" t="s">
        <v>13276</v>
      </c>
      <c r="N103" t="s">
        <v>13381</v>
      </c>
      <c r="O103" t="s">
        <v>3362</v>
      </c>
      <c r="P103" t="s">
        <v>3404</v>
      </c>
      <c r="Q103">
        <v>8.09</v>
      </c>
      <c r="R103">
        <v>36.11</v>
      </c>
      <c r="S103" t="s">
        <v>37</v>
      </c>
      <c r="T103" t="s">
        <v>37</v>
      </c>
      <c r="U103" t="s">
        <v>29</v>
      </c>
      <c r="V103" t="s">
        <v>1288</v>
      </c>
    </row>
    <row r="104" spans="1:22">
      <c r="A104" t="s">
        <v>31</v>
      </c>
      <c r="B104" t="s">
        <v>37</v>
      </c>
      <c r="C104" t="s">
        <v>30</v>
      </c>
      <c r="D104" t="s">
        <v>1881</v>
      </c>
      <c r="E104">
        <v>5</v>
      </c>
      <c r="F104" t="s">
        <v>37</v>
      </c>
      <c r="G104" t="s">
        <v>37</v>
      </c>
      <c r="H104" t="s">
        <v>13276</v>
      </c>
      <c r="I104">
        <v>1</v>
      </c>
      <c r="J104" t="s">
        <v>3351</v>
      </c>
      <c r="K104" t="s">
        <v>3363</v>
      </c>
      <c r="L104" t="s">
        <v>2309</v>
      </c>
      <c r="M104" t="s">
        <v>13276</v>
      </c>
      <c r="N104" t="s">
        <v>13382</v>
      </c>
      <c r="O104" t="s">
        <v>3364</v>
      </c>
      <c r="P104" t="s">
        <v>3404</v>
      </c>
      <c r="Q104">
        <v>8.1</v>
      </c>
      <c r="R104">
        <v>36.11</v>
      </c>
      <c r="S104" t="s">
        <v>37</v>
      </c>
      <c r="T104" t="s">
        <v>37</v>
      </c>
      <c r="U104" t="s">
        <v>29</v>
      </c>
      <c r="V104" t="s">
        <v>1288</v>
      </c>
    </row>
    <row r="105" spans="1:22">
      <c r="A105" t="s">
        <v>31</v>
      </c>
      <c r="B105" t="s">
        <v>37</v>
      </c>
      <c r="C105" t="s">
        <v>30</v>
      </c>
      <c r="D105" t="s">
        <v>1881</v>
      </c>
      <c r="E105">
        <v>8</v>
      </c>
      <c r="F105" t="s">
        <v>37</v>
      </c>
      <c r="G105" t="s">
        <v>37</v>
      </c>
      <c r="H105" t="s">
        <v>13276</v>
      </c>
      <c r="I105">
        <v>1</v>
      </c>
      <c r="J105" t="s">
        <v>3365</v>
      </c>
      <c r="K105" t="s">
        <v>3403</v>
      </c>
      <c r="L105" t="s">
        <v>3404</v>
      </c>
      <c r="M105" t="s">
        <v>13275</v>
      </c>
      <c r="N105" t="s">
        <v>13383</v>
      </c>
      <c r="O105" t="s">
        <v>3405</v>
      </c>
      <c r="P105" t="s">
        <v>11549</v>
      </c>
      <c r="Q105">
        <v>20.309999999999999</v>
      </c>
      <c r="R105">
        <v>33.14</v>
      </c>
      <c r="S105" t="s">
        <v>37</v>
      </c>
      <c r="T105" t="s">
        <v>37</v>
      </c>
      <c r="U105" t="s">
        <v>29</v>
      </c>
      <c r="V105" t="s">
        <v>1288</v>
      </c>
    </row>
    <row r="106" spans="1:22">
      <c r="A106" t="s">
        <v>31</v>
      </c>
      <c r="B106" t="s">
        <v>37</v>
      </c>
      <c r="C106" t="s">
        <v>30</v>
      </c>
      <c r="D106" t="s">
        <v>53</v>
      </c>
      <c r="E106">
        <v>9</v>
      </c>
      <c r="F106" t="s">
        <v>37</v>
      </c>
      <c r="G106" t="s">
        <v>37</v>
      </c>
      <c r="H106" t="s">
        <v>13275</v>
      </c>
      <c r="I106">
        <v>1</v>
      </c>
      <c r="J106" t="s">
        <v>3365</v>
      </c>
      <c r="K106" t="s">
        <v>3389</v>
      </c>
      <c r="L106" t="s">
        <v>2309</v>
      </c>
      <c r="M106" t="s">
        <v>13275</v>
      </c>
      <c r="N106" t="s">
        <v>13384</v>
      </c>
      <c r="O106" t="s">
        <v>3390</v>
      </c>
      <c r="P106" t="s">
        <v>3404</v>
      </c>
      <c r="Q106">
        <v>8.14</v>
      </c>
      <c r="R106">
        <v>33.14</v>
      </c>
      <c r="S106" t="s">
        <v>37</v>
      </c>
      <c r="T106" t="s">
        <v>37</v>
      </c>
      <c r="U106" t="s">
        <v>29</v>
      </c>
      <c r="V106" t="s">
        <v>1532</v>
      </c>
    </row>
    <row r="107" spans="1:22">
      <c r="A107" t="s">
        <v>31</v>
      </c>
      <c r="B107" t="s">
        <v>37</v>
      </c>
      <c r="C107" t="s">
        <v>30</v>
      </c>
      <c r="D107" t="s">
        <v>1881</v>
      </c>
      <c r="E107">
        <v>10</v>
      </c>
      <c r="F107" t="s">
        <v>37</v>
      </c>
      <c r="G107" t="s">
        <v>37</v>
      </c>
      <c r="H107" t="s">
        <v>13275</v>
      </c>
      <c r="I107">
        <v>1</v>
      </c>
      <c r="J107" t="s">
        <v>3365</v>
      </c>
      <c r="K107" t="s">
        <v>3382</v>
      </c>
      <c r="L107" t="s">
        <v>2309</v>
      </c>
      <c r="M107" t="s">
        <v>13276</v>
      </c>
      <c r="N107" t="s">
        <v>13385</v>
      </c>
      <c r="O107" t="s">
        <v>3384</v>
      </c>
      <c r="P107" t="s">
        <v>3404</v>
      </c>
      <c r="Q107">
        <v>30.11</v>
      </c>
      <c r="R107">
        <v>33.14</v>
      </c>
      <c r="S107" t="s">
        <v>37</v>
      </c>
      <c r="T107" t="s">
        <v>37</v>
      </c>
      <c r="U107" t="s">
        <v>29</v>
      </c>
      <c r="V107" t="s">
        <v>190</v>
      </c>
    </row>
    <row r="108" spans="1:22">
      <c r="A108" t="s">
        <v>11688</v>
      </c>
      <c r="B108" t="s">
        <v>37</v>
      </c>
      <c r="C108" t="s">
        <v>30</v>
      </c>
      <c r="D108" t="s">
        <v>1881</v>
      </c>
      <c r="E108">
        <v>1</v>
      </c>
      <c r="F108" t="s">
        <v>37</v>
      </c>
      <c r="G108" t="s">
        <v>37</v>
      </c>
      <c r="H108" t="s">
        <v>13275</v>
      </c>
      <c r="I108">
        <v>2</v>
      </c>
      <c r="J108" t="s">
        <v>12240</v>
      </c>
      <c r="K108" t="s">
        <v>11865</v>
      </c>
      <c r="L108" t="s">
        <v>2309</v>
      </c>
      <c r="M108" t="s">
        <v>13276</v>
      </c>
      <c r="N108" t="s">
        <v>13386</v>
      </c>
      <c r="O108" t="s">
        <v>12244</v>
      </c>
      <c r="P108" t="s">
        <v>3404</v>
      </c>
      <c r="Q108">
        <v>29.3</v>
      </c>
      <c r="R108">
        <v>33.14</v>
      </c>
      <c r="S108" t="s">
        <v>37</v>
      </c>
      <c r="T108" t="s">
        <v>37</v>
      </c>
      <c r="U108" t="s">
        <v>29</v>
      </c>
      <c r="V108" t="s">
        <v>190</v>
      </c>
    </row>
    <row r="109" spans="1:22">
      <c r="A109" t="s">
        <v>6154</v>
      </c>
      <c r="B109" t="s">
        <v>37</v>
      </c>
      <c r="C109" t="s">
        <v>30</v>
      </c>
      <c r="D109" t="s">
        <v>1881</v>
      </c>
      <c r="E109">
        <v>4</v>
      </c>
      <c r="F109" t="s">
        <v>37</v>
      </c>
      <c r="G109" t="s">
        <v>37</v>
      </c>
      <c r="H109" t="s">
        <v>13275</v>
      </c>
      <c r="I109">
        <v>1</v>
      </c>
      <c r="J109" t="s">
        <v>11282</v>
      </c>
      <c r="K109" t="s">
        <v>11290</v>
      </c>
      <c r="L109" t="s">
        <v>2309</v>
      </c>
      <c r="M109" t="s">
        <v>13276</v>
      </c>
      <c r="N109" t="s">
        <v>13387</v>
      </c>
      <c r="O109" t="s">
        <v>11291</v>
      </c>
      <c r="P109" t="s">
        <v>3404</v>
      </c>
      <c r="Q109">
        <v>15.04</v>
      </c>
      <c r="R109">
        <v>29.13</v>
      </c>
      <c r="S109" t="s">
        <v>37</v>
      </c>
      <c r="T109" t="s">
        <v>37</v>
      </c>
      <c r="U109" t="s">
        <v>29</v>
      </c>
      <c r="V109" t="s">
        <v>1257</v>
      </c>
    </row>
    <row r="110" spans="1:22">
      <c r="A110" t="s">
        <v>6154</v>
      </c>
      <c r="B110" t="s">
        <v>37</v>
      </c>
      <c r="C110" t="s">
        <v>30</v>
      </c>
      <c r="D110" t="s">
        <v>1881</v>
      </c>
      <c r="E110">
        <v>5</v>
      </c>
      <c r="F110" t="s">
        <v>37</v>
      </c>
      <c r="G110" t="s">
        <v>37</v>
      </c>
      <c r="H110" t="s">
        <v>13275</v>
      </c>
      <c r="I110">
        <v>1</v>
      </c>
      <c r="J110" t="s">
        <v>11282</v>
      </c>
      <c r="K110" t="s">
        <v>11292</v>
      </c>
      <c r="L110" t="s">
        <v>3404</v>
      </c>
      <c r="M110" t="s">
        <v>13275</v>
      </c>
      <c r="N110" t="s">
        <v>13388</v>
      </c>
      <c r="O110" t="s">
        <v>11293</v>
      </c>
      <c r="P110" t="s">
        <v>11549</v>
      </c>
      <c r="Q110">
        <v>9.0399999999999991</v>
      </c>
      <c r="R110">
        <v>29.13</v>
      </c>
      <c r="S110" t="s">
        <v>37</v>
      </c>
      <c r="T110" t="s">
        <v>37</v>
      </c>
      <c r="U110" t="s">
        <v>29</v>
      </c>
      <c r="V110" t="s">
        <v>1257</v>
      </c>
    </row>
    <row r="111" spans="1:22">
      <c r="A111" t="s">
        <v>6154</v>
      </c>
      <c r="B111" t="s">
        <v>37</v>
      </c>
      <c r="C111" t="s">
        <v>30</v>
      </c>
      <c r="D111" t="s">
        <v>1881</v>
      </c>
      <c r="E111">
        <v>10</v>
      </c>
      <c r="F111" t="s">
        <v>37</v>
      </c>
      <c r="G111" t="s">
        <v>37</v>
      </c>
      <c r="H111" t="s">
        <v>13275</v>
      </c>
      <c r="I111">
        <v>1</v>
      </c>
      <c r="J111" t="s">
        <v>11282</v>
      </c>
      <c r="K111" t="s">
        <v>11310</v>
      </c>
      <c r="L111" t="s">
        <v>2309</v>
      </c>
      <c r="M111" t="s">
        <v>13276</v>
      </c>
      <c r="N111" t="s">
        <v>13389</v>
      </c>
      <c r="O111" t="s">
        <v>11311</v>
      </c>
      <c r="P111" t="s">
        <v>3404</v>
      </c>
      <c r="Q111">
        <v>27.1</v>
      </c>
      <c r="R111">
        <v>29.13</v>
      </c>
      <c r="S111" t="s">
        <v>37</v>
      </c>
      <c r="T111" t="s">
        <v>37</v>
      </c>
      <c r="U111" t="s">
        <v>29</v>
      </c>
      <c r="V111" t="s">
        <v>1532</v>
      </c>
    </row>
    <row r="112" spans="1:22">
      <c r="A112" t="s">
        <v>6154</v>
      </c>
      <c r="B112" t="s">
        <v>37</v>
      </c>
      <c r="C112" t="s">
        <v>30</v>
      </c>
      <c r="D112" t="s">
        <v>53</v>
      </c>
      <c r="E112">
        <v>13</v>
      </c>
      <c r="F112" t="s">
        <v>37</v>
      </c>
      <c r="G112" t="s">
        <v>37</v>
      </c>
      <c r="H112" t="s">
        <v>13275</v>
      </c>
      <c r="I112">
        <v>1</v>
      </c>
      <c r="J112" t="s">
        <v>11282</v>
      </c>
      <c r="K112" t="s">
        <v>11373</v>
      </c>
      <c r="L112" t="s">
        <v>2309</v>
      </c>
      <c r="M112" t="s">
        <v>13275</v>
      </c>
      <c r="N112" t="s">
        <v>13390</v>
      </c>
      <c r="O112" t="s">
        <v>11374</v>
      </c>
      <c r="P112" t="s">
        <v>3404</v>
      </c>
      <c r="Q112">
        <v>8.14</v>
      </c>
      <c r="R112">
        <v>29.13</v>
      </c>
      <c r="S112" t="s">
        <v>37</v>
      </c>
      <c r="T112" t="s">
        <v>37</v>
      </c>
      <c r="U112" t="s">
        <v>29</v>
      </c>
      <c r="V112" t="s">
        <v>1532</v>
      </c>
    </row>
    <row r="113" spans="1:22">
      <c r="A113" t="s">
        <v>6154</v>
      </c>
      <c r="B113" t="s">
        <v>37</v>
      </c>
      <c r="C113" t="s">
        <v>30</v>
      </c>
      <c r="D113" t="s">
        <v>1881</v>
      </c>
      <c r="E113">
        <v>14</v>
      </c>
      <c r="F113" t="s">
        <v>37</v>
      </c>
      <c r="G113" t="s">
        <v>37</v>
      </c>
      <c r="H113" t="s">
        <v>13275</v>
      </c>
      <c r="I113">
        <v>1</v>
      </c>
      <c r="J113" t="s">
        <v>11282</v>
      </c>
      <c r="K113" t="s">
        <v>11319</v>
      </c>
      <c r="L113" t="s">
        <v>2309</v>
      </c>
      <c r="M113" t="s">
        <v>13276</v>
      </c>
      <c r="N113" t="s">
        <v>13391</v>
      </c>
      <c r="O113" t="s">
        <v>11320</v>
      </c>
      <c r="P113" t="s">
        <v>3404</v>
      </c>
      <c r="Q113">
        <v>16.05</v>
      </c>
      <c r="R113">
        <v>29.13</v>
      </c>
      <c r="S113" t="s">
        <v>37</v>
      </c>
      <c r="T113" t="s">
        <v>37</v>
      </c>
      <c r="U113" t="s">
        <v>29</v>
      </c>
      <c r="V113" t="s">
        <v>1532</v>
      </c>
    </row>
    <row r="114" spans="1:22">
      <c r="A114" t="s">
        <v>6154</v>
      </c>
      <c r="B114" t="s">
        <v>37</v>
      </c>
      <c r="C114" t="s">
        <v>30</v>
      </c>
      <c r="D114" t="s">
        <v>1881</v>
      </c>
      <c r="E114">
        <v>21</v>
      </c>
      <c r="F114" t="s">
        <v>37</v>
      </c>
      <c r="G114" t="s">
        <v>37</v>
      </c>
      <c r="H114" t="s">
        <v>13276</v>
      </c>
      <c r="I114">
        <v>1</v>
      </c>
      <c r="J114" t="s">
        <v>11282</v>
      </c>
      <c r="K114" t="s">
        <v>11433</v>
      </c>
      <c r="L114" t="s">
        <v>2309</v>
      </c>
      <c r="M114" t="s">
        <v>13276</v>
      </c>
      <c r="N114" t="s">
        <v>13392</v>
      </c>
      <c r="O114" t="s">
        <v>11434</v>
      </c>
      <c r="P114" t="s">
        <v>3404</v>
      </c>
      <c r="Q114">
        <v>20.27</v>
      </c>
      <c r="R114">
        <v>29.13</v>
      </c>
      <c r="S114" t="s">
        <v>37</v>
      </c>
      <c r="T114" t="s">
        <v>37</v>
      </c>
      <c r="U114" t="s">
        <v>29</v>
      </c>
      <c r="V114" t="s">
        <v>1288</v>
      </c>
    </row>
    <row r="115" spans="1:22">
      <c r="A115" t="s">
        <v>6154</v>
      </c>
      <c r="B115" t="s">
        <v>37</v>
      </c>
      <c r="C115" t="s">
        <v>30</v>
      </c>
      <c r="D115" t="s">
        <v>1881</v>
      </c>
      <c r="E115">
        <v>23</v>
      </c>
      <c r="F115" t="s">
        <v>37</v>
      </c>
      <c r="G115" t="s">
        <v>37</v>
      </c>
      <c r="H115" t="s">
        <v>13275</v>
      </c>
      <c r="I115">
        <v>1</v>
      </c>
      <c r="J115" t="s">
        <v>11282</v>
      </c>
      <c r="K115" t="s">
        <v>11439</v>
      </c>
      <c r="L115" t="s">
        <v>2309</v>
      </c>
      <c r="M115" t="s">
        <v>13276</v>
      </c>
      <c r="N115" t="s">
        <v>13393</v>
      </c>
      <c r="O115" t="s">
        <v>11440</v>
      </c>
      <c r="P115" t="s">
        <v>3404</v>
      </c>
      <c r="Q115">
        <v>5.08</v>
      </c>
      <c r="R115">
        <v>29.13</v>
      </c>
      <c r="S115" t="s">
        <v>37</v>
      </c>
      <c r="T115" t="s">
        <v>37</v>
      </c>
      <c r="U115" t="s">
        <v>29</v>
      </c>
      <c r="V115" t="s">
        <v>1257</v>
      </c>
    </row>
    <row r="116" spans="1:22">
      <c r="A116" t="s">
        <v>6154</v>
      </c>
      <c r="B116" t="s">
        <v>37</v>
      </c>
      <c r="C116" t="s">
        <v>30</v>
      </c>
      <c r="D116" t="s">
        <v>1881</v>
      </c>
      <c r="E116">
        <v>26</v>
      </c>
      <c r="F116" t="s">
        <v>37</v>
      </c>
      <c r="G116" t="s">
        <v>37</v>
      </c>
      <c r="H116" t="s">
        <v>13275</v>
      </c>
      <c r="I116">
        <v>1</v>
      </c>
      <c r="J116" t="s">
        <v>11282</v>
      </c>
      <c r="K116" t="s">
        <v>11449</v>
      </c>
      <c r="L116" t="s">
        <v>2309</v>
      </c>
      <c r="M116" t="s">
        <v>13276</v>
      </c>
      <c r="N116" t="s">
        <v>13394</v>
      </c>
      <c r="O116" t="s">
        <v>11450</v>
      </c>
      <c r="P116" t="s">
        <v>3404</v>
      </c>
      <c r="Q116">
        <v>5.08</v>
      </c>
      <c r="R116">
        <v>29.13</v>
      </c>
      <c r="S116" t="s">
        <v>37</v>
      </c>
      <c r="T116" t="s">
        <v>37</v>
      </c>
      <c r="U116" t="s">
        <v>29</v>
      </c>
      <c r="V116" t="s">
        <v>1532</v>
      </c>
    </row>
    <row r="117" spans="1:22">
      <c r="A117" t="s">
        <v>6154</v>
      </c>
      <c r="B117" t="s">
        <v>37</v>
      </c>
      <c r="C117" t="s">
        <v>30</v>
      </c>
      <c r="D117" t="s">
        <v>1881</v>
      </c>
      <c r="E117">
        <v>27</v>
      </c>
      <c r="F117" t="s">
        <v>37</v>
      </c>
      <c r="G117" t="s">
        <v>37</v>
      </c>
      <c r="H117" t="s">
        <v>13275</v>
      </c>
      <c r="I117">
        <v>1</v>
      </c>
      <c r="J117" t="s">
        <v>11282</v>
      </c>
      <c r="K117" t="s">
        <v>11451</v>
      </c>
      <c r="L117" t="s">
        <v>2309</v>
      </c>
      <c r="M117" t="s">
        <v>13276</v>
      </c>
      <c r="N117" t="s">
        <v>13395</v>
      </c>
      <c r="O117" t="s">
        <v>11452</v>
      </c>
      <c r="P117" t="s">
        <v>3404</v>
      </c>
      <c r="Q117">
        <v>27.01</v>
      </c>
      <c r="R117">
        <v>29.13</v>
      </c>
      <c r="S117" t="s">
        <v>37</v>
      </c>
      <c r="T117" t="s">
        <v>37</v>
      </c>
      <c r="U117" t="s">
        <v>29</v>
      </c>
      <c r="V117" t="s">
        <v>1532</v>
      </c>
    </row>
    <row r="118" spans="1:22">
      <c r="A118" t="s">
        <v>6154</v>
      </c>
      <c r="B118" t="s">
        <v>37</v>
      </c>
      <c r="C118" t="s">
        <v>30</v>
      </c>
      <c r="D118" t="s">
        <v>1881</v>
      </c>
      <c r="E118">
        <v>29</v>
      </c>
      <c r="F118" t="s">
        <v>37</v>
      </c>
      <c r="G118" t="s">
        <v>37</v>
      </c>
      <c r="H118" t="s">
        <v>13275</v>
      </c>
      <c r="I118">
        <v>1</v>
      </c>
      <c r="J118" t="s">
        <v>11282</v>
      </c>
      <c r="K118" t="s">
        <v>11457</v>
      </c>
      <c r="L118" t="s">
        <v>2309</v>
      </c>
      <c r="M118" t="s">
        <v>13276</v>
      </c>
      <c r="N118" t="s">
        <v>13396</v>
      </c>
      <c r="O118" t="s">
        <v>11458</v>
      </c>
      <c r="P118" t="s">
        <v>3404</v>
      </c>
      <c r="Q118">
        <v>13.18</v>
      </c>
      <c r="R118">
        <v>29.13</v>
      </c>
      <c r="S118" t="s">
        <v>37</v>
      </c>
      <c r="T118" t="s">
        <v>37</v>
      </c>
      <c r="U118" t="s">
        <v>29</v>
      </c>
      <c r="V118" t="s">
        <v>1847</v>
      </c>
    </row>
    <row r="119" spans="1:22">
      <c r="A119" t="s">
        <v>6154</v>
      </c>
      <c r="B119" t="s">
        <v>37</v>
      </c>
      <c r="C119" t="s">
        <v>30</v>
      </c>
      <c r="D119" t="s">
        <v>1881</v>
      </c>
      <c r="E119">
        <v>35</v>
      </c>
      <c r="F119" t="s">
        <v>37</v>
      </c>
      <c r="G119" t="s">
        <v>37</v>
      </c>
      <c r="H119" t="s">
        <v>13275</v>
      </c>
      <c r="I119">
        <v>1</v>
      </c>
      <c r="J119" t="s">
        <v>11282</v>
      </c>
      <c r="K119" t="s">
        <v>11357</v>
      </c>
      <c r="L119" t="s">
        <v>2309</v>
      </c>
      <c r="M119" t="s">
        <v>13276</v>
      </c>
      <c r="N119" t="s">
        <v>13397</v>
      </c>
      <c r="O119" t="s">
        <v>11358</v>
      </c>
      <c r="P119" t="s">
        <v>3404</v>
      </c>
      <c r="Q119">
        <v>2.25</v>
      </c>
      <c r="R119">
        <v>29.13</v>
      </c>
      <c r="S119" t="s">
        <v>37</v>
      </c>
      <c r="T119" t="s">
        <v>37</v>
      </c>
      <c r="U119" t="s">
        <v>29</v>
      </c>
      <c r="V119" t="s">
        <v>1288</v>
      </c>
    </row>
    <row r="120" spans="1:22">
      <c r="A120" t="s">
        <v>6154</v>
      </c>
      <c r="B120" t="s">
        <v>37</v>
      </c>
      <c r="C120" t="s">
        <v>30</v>
      </c>
      <c r="D120" t="s">
        <v>1881</v>
      </c>
      <c r="E120">
        <v>44</v>
      </c>
      <c r="F120" t="s">
        <v>37</v>
      </c>
      <c r="G120" t="s">
        <v>37</v>
      </c>
      <c r="H120" t="s">
        <v>13275</v>
      </c>
      <c r="I120">
        <v>1</v>
      </c>
      <c r="J120" t="s">
        <v>11282</v>
      </c>
      <c r="K120" t="s">
        <v>11423</v>
      </c>
      <c r="L120" t="s">
        <v>2309</v>
      </c>
      <c r="M120" t="s">
        <v>13276</v>
      </c>
      <c r="N120" t="s">
        <v>13398</v>
      </c>
      <c r="O120" t="s">
        <v>11424</v>
      </c>
      <c r="P120" t="s">
        <v>3404</v>
      </c>
      <c r="Q120">
        <v>18.97</v>
      </c>
      <c r="R120">
        <v>29.13</v>
      </c>
      <c r="S120" t="s">
        <v>37</v>
      </c>
      <c r="T120" t="s">
        <v>37</v>
      </c>
      <c r="U120" t="s">
        <v>29</v>
      </c>
      <c r="V120" t="s">
        <v>1539</v>
      </c>
    </row>
    <row r="121" spans="1:22">
      <c r="A121" t="s">
        <v>6154</v>
      </c>
      <c r="B121" t="s">
        <v>37</v>
      </c>
      <c r="C121" t="s">
        <v>30</v>
      </c>
      <c r="D121" t="s">
        <v>1881</v>
      </c>
      <c r="E121">
        <v>47</v>
      </c>
      <c r="F121" t="s">
        <v>37</v>
      </c>
      <c r="G121" t="s">
        <v>37</v>
      </c>
      <c r="H121" t="s">
        <v>13276</v>
      </c>
      <c r="I121">
        <v>1</v>
      </c>
      <c r="J121" t="s">
        <v>11282</v>
      </c>
      <c r="K121" t="s">
        <v>11484</v>
      </c>
      <c r="L121" t="s">
        <v>2309</v>
      </c>
      <c r="M121" t="s">
        <v>13276</v>
      </c>
      <c r="N121" t="s">
        <v>13399</v>
      </c>
      <c r="O121" t="s">
        <v>11485</v>
      </c>
      <c r="P121" t="s">
        <v>3404</v>
      </c>
      <c r="Q121">
        <v>20.05</v>
      </c>
      <c r="R121">
        <v>29.13</v>
      </c>
      <c r="S121" t="s">
        <v>37</v>
      </c>
      <c r="T121" t="s">
        <v>37</v>
      </c>
      <c r="U121" t="s">
        <v>29</v>
      </c>
      <c r="V121" t="s">
        <v>1302</v>
      </c>
    </row>
    <row r="122" spans="1:22">
      <c r="A122" t="s">
        <v>3483</v>
      </c>
      <c r="B122" t="s">
        <v>37</v>
      </c>
      <c r="C122" t="s">
        <v>30</v>
      </c>
      <c r="D122" t="s">
        <v>1881</v>
      </c>
      <c r="E122">
        <v>3</v>
      </c>
      <c r="F122" t="s">
        <v>37</v>
      </c>
      <c r="G122" t="s">
        <v>37</v>
      </c>
      <c r="H122" t="s">
        <v>13275</v>
      </c>
      <c r="I122">
        <v>1</v>
      </c>
      <c r="J122" t="s">
        <v>6072</v>
      </c>
      <c r="K122" t="s">
        <v>6090</v>
      </c>
      <c r="L122" t="s">
        <v>2309</v>
      </c>
      <c r="M122" t="s">
        <v>13276</v>
      </c>
      <c r="N122" t="s">
        <v>13400</v>
      </c>
      <c r="O122" t="s">
        <v>6091</v>
      </c>
      <c r="P122" t="s">
        <v>3404</v>
      </c>
      <c r="Q122">
        <v>21.06</v>
      </c>
      <c r="R122">
        <v>27.12</v>
      </c>
      <c r="S122" t="s">
        <v>37</v>
      </c>
      <c r="T122" t="s">
        <v>37</v>
      </c>
      <c r="U122" t="s">
        <v>29</v>
      </c>
      <c r="V122" t="s">
        <v>1257</v>
      </c>
    </row>
    <row r="123" spans="1:22">
      <c r="A123" t="s">
        <v>3483</v>
      </c>
      <c r="B123" t="s">
        <v>37</v>
      </c>
      <c r="C123" t="s">
        <v>30</v>
      </c>
      <c r="D123" t="s">
        <v>1881</v>
      </c>
      <c r="E123">
        <v>4</v>
      </c>
      <c r="F123" t="s">
        <v>37</v>
      </c>
      <c r="G123" t="s">
        <v>37</v>
      </c>
      <c r="H123" t="s">
        <v>13275</v>
      </c>
      <c r="I123">
        <v>1</v>
      </c>
      <c r="J123" t="s">
        <v>6072</v>
      </c>
      <c r="K123" t="s">
        <v>6092</v>
      </c>
      <c r="L123" t="s">
        <v>2309</v>
      </c>
      <c r="M123" t="s">
        <v>13276</v>
      </c>
      <c r="N123" t="s">
        <v>13401</v>
      </c>
      <c r="O123" t="s">
        <v>6093</v>
      </c>
      <c r="P123" t="s">
        <v>3404</v>
      </c>
      <c r="Q123">
        <v>16.079999999999998</v>
      </c>
      <c r="R123">
        <v>27.12</v>
      </c>
      <c r="S123" t="s">
        <v>37</v>
      </c>
      <c r="T123" t="s">
        <v>37</v>
      </c>
      <c r="U123" t="s">
        <v>29</v>
      </c>
      <c r="V123" t="s">
        <v>1532</v>
      </c>
    </row>
    <row r="124" spans="1:22">
      <c r="A124" t="s">
        <v>3483</v>
      </c>
      <c r="B124" t="s">
        <v>37</v>
      </c>
      <c r="C124" t="s">
        <v>30</v>
      </c>
      <c r="D124" t="s">
        <v>1881</v>
      </c>
      <c r="E124">
        <v>2</v>
      </c>
      <c r="F124" t="s">
        <v>37</v>
      </c>
      <c r="G124" t="s">
        <v>37</v>
      </c>
      <c r="H124" t="s">
        <v>13275</v>
      </c>
      <c r="I124">
        <v>1</v>
      </c>
      <c r="J124" t="s">
        <v>6056</v>
      </c>
      <c r="K124" t="s">
        <v>6066</v>
      </c>
      <c r="L124" t="s">
        <v>2309</v>
      </c>
      <c r="M124" t="s">
        <v>13276</v>
      </c>
      <c r="N124" t="s">
        <v>13402</v>
      </c>
      <c r="O124" t="s">
        <v>6067</v>
      </c>
      <c r="P124" t="s">
        <v>3404</v>
      </c>
      <c r="Q124">
        <v>16</v>
      </c>
      <c r="R124">
        <v>27.12</v>
      </c>
      <c r="S124" t="s">
        <v>37</v>
      </c>
      <c r="T124" t="s">
        <v>37</v>
      </c>
      <c r="U124" t="s">
        <v>29</v>
      </c>
      <c r="V124" t="s">
        <v>1847</v>
      </c>
    </row>
    <row r="125" spans="1:22">
      <c r="A125" t="s">
        <v>6154</v>
      </c>
      <c r="B125" t="s">
        <v>37</v>
      </c>
      <c r="C125" t="s">
        <v>30</v>
      </c>
      <c r="D125" t="s">
        <v>1881</v>
      </c>
      <c r="E125">
        <v>1</v>
      </c>
      <c r="F125" t="s">
        <v>37</v>
      </c>
      <c r="G125" t="s">
        <v>37</v>
      </c>
      <c r="H125" t="s">
        <v>13276</v>
      </c>
      <c r="I125">
        <v>1</v>
      </c>
      <c r="J125" t="s">
        <v>11509</v>
      </c>
      <c r="K125" t="s">
        <v>11512</v>
      </c>
      <c r="L125" t="s">
        <v>2309</v>
      </c>
      <c r="M125" t="s">
        <v>13276</v>
      </c>
      <c r="N125" t="s">
        <v>13403</v>
      </c>
      <c r="O125" t="s">
        <v>11514</v>
      </c>
      <c r="P125" t="s">
        <v>3404</v>
      </c>
      <c r="Q125">
        <v>16.07</v>
      </c>
      <c r="R125">
        <v>27.21</v>
      </c>
      <c r="S125" t="s">
        <v>37</v>
      </c>
      <c r="T125" t="s">
        <v>37</v>
      </c>
      <c r="U125" t="s">
        <v>29</v>
      </c>
      <c r="V125" t="s">
        <v>1288</v>
      </c>
    </row>
    <row r="126" spans="1:22">
      <c r="A126" t="s">
        <v>6154</v>
      </c>
      <c r="B126" t="s">
        <v>37</v>
      </c>
      <c r="C126" t="s">
        <v>30</v>
      </c>
      <c r="D126" t="s">
        <v>1881</v>
      </c>
      <c r="E126">
        <v>4</v>
      </c>
      <c r="F126" t="s">
        <v>37</v>
      </c>
      <c r="G126" t="s">
        <v>37</v>
      </c>
      <c r="H126" t="s">
        <v>13275</v>
      </c>
      <c r="I126">
        <v>1</v>
      </c>
      <c r="J126" t="s">
        <v>11509</v>
      </c>
      <c r="K126" t="s">
        <v>11523</v>
      </c>
      <c r="L126" t="s">
        <v>2309</v>
      </c>
      <c r="M126" t="s">
        <v>13276</v>
      </c>
      <c r="N126" t="s">
        <v>13404</v>
      </c>
      <c r="O126" t="s">
        <v>11524</v>
      </c>
      <c r="P126" t="s">
        <v>3404</v>
      </c>
      <c r="Q126">
        <v>16.059999999999999</v>
      </c>
      <c r="R126">
        <v>27.21</v>
      </c>
      <c r="S126" t="s">
        <v>37</v>
      </c>
      <c r="T126" t="s">
        <v>37</v>
      </c>
      <c r="U126" t="s">
        <v>29</v>
      </c>
      <c r="V126" t="s">
        <v>1288</v>
      </c>
    </row>
    <row r="127" spans="1:22">
      <c r="A127" t="s">
        <v>3483</v>
      </c>
      <c r="B127" t="s">
        <v>37</v>
      </c>
      <c r="C127" t="s">
        <v>30</v>
      </c>
      <c r="D127" t="s">
        <v>1881</v>
      </c>
      <c r="E127">
        <v>6</v>
      </c>
      <c r="F127" t="s">
        <v>37</v>
      </c>
      <c r="G127" t="s">
        <v>37</v>
      </c>
      <c r="H127" t="s">
        <v>13275</v>
      </c>
      <c r="I127">
        <v>2</v>
      </c>
      <c r="J127" t="s">
        <v>6110</v>
      </c>
      <c r="K127" t="s">
        <v>5255</v>
      </c>
      <c r="L127" t="s">
        <v>2309</v>
      </c>
      <c r="M127" t="s">
        <v>13276</v>
      </c>
      <c r="N127" t="s">
        <v>13405</v>
      </c>
      <c r="O127" t="s">
        <v>6139</v>
      </c>
      <c r="P127" t="s">
        <v>3404</v>
      </c>
      <c r="Q127">
        <v>2.23</v>
      </c>
      <c r="R127">
        <v>14.12</v>
      </c>
      <c r="S127" t="s">
        <v>37</v>
      </c>
      <c r="T127" t="s">
        <v>37</v>
      </c>
      <c r="U127" t="s">
        <v>29</v>
      </c>
      <c r="V127" t="s">
        <v>1302</v>
      </c>
    </row>
    <row r="128" spans="1:22">
      <c r="A128" t="s">
        <v>6154</v>
      </c>
      <c r="B128" t="s">
        <v>37</v>
      </c>
      <c r="C128" t="s">
        <v>30</v>
      </c>
      <c r="D128" t="s">
        <v>1881</v>
      </c>
      <c r="E128">
        <v>1</v>
      </c>
      <c r="F128" t="s">
        <v>1444</v>
      </c>
      <c r="G128" t="s">
        <v>13406</v>
      </c>
      <c r="H128" t="s">
        <v>13275</v>
      </c>
      <c r="I128">
        <v>1</v>
      </c>
      <c r="J128" t="s">
        <v>11531</v>
      </c>
      <c r="K128" t="s">
        <v>11678</v>
      </c>
      <c r="L128" t="s">
        <v>3411</v>
      </c>
      <c r="M128" t="s">
        <v>13275</v>
      </c>
      <c r="N128" t="s">
        <v>13407</v>
      </c>
      <c r="O128" t="s">
        <v>11680</v>
      </c>
      <c r="P128" t="s">
        <v>13368</v>
      </c>
      <c r="Q128">
        <v>0.22</v>
      </c>
      <c r="R128">
        <v>13.26</v>
      </c>
      <c r="S128" t="s">
        <v>37</v>
      </c>
      <c r="T128" t="s">
        <v>37</v>
      </c>
      <c r="U128" t="s">
        <v>29</v>
      </c>
      <c r="V128" t="s">
        <v>1257</v>
      </c>
    </row>
    <row r="129" spans="1:22">
      <c r="A129" t="s">
        <v>6154</v>
      </c>
      <c r="B129" t="s">
        <v>37</v>
      </c>
      <c r="C129" t="s">
        <v>30</v>
      </c>
      <c r="D129" t="s">
        <v>1881</v>
      </c>
      <c r="E129">
        <v>2</v>
      </c>
      <c r="F129" t="s">
        <v>1444</v>
      </c>
      <c r="G129" t="s">
        <v>13406</v>
      </c>
      <c r="H129" t="s">
        <v>13275</v>
      </c>
      <c r="I129">
        <v>1</v>
      </c>
      <c r="J129" t="s">
        <v>11531</v>
      </c>
      <c r="K129" t="s">
        <v>11645</v>
      </c>
      <c r="L129" t="s">
        <v>2309</v>
      </c>
      <c r="M129" t="s">
        <v>13276</v>
      </c>
      <c r="N129" t="s">
        <v>13408</v>
      </c>
      <c r="O129" t="s">
        <v>11647</v>
      </c>
      <c r="P129" t="s">
        <v>3404</v>
      </c>
      <c r="Q129">
        <v>7.06</v>
      </c>
      <c r="R129">
        <v>13.26</v>
      </c>
      <c r="S129" t="s">
        <v>37</v>
      </c>
      <c r="T129" t="s">
        <v>37</v>
      </c>
      <c r="U129" t="s">
        <v>29</v>
      </c>
      <c r="V129" t="s">
        <v>1257</v>
      </c>
    </row>
    <row r="130" spans="1:22">
      <c r="A130" t="s">
        <v>6154</v>
      </c>
      <c r="B130" t="s">
        <v>37</v>
      </c>
      <c r="C130" t="s">
        <v>30</v>
      </c>
      <c r="D130" t="s">
        <v>1881</v>
      </c>
      <c r="E130">
        <v>3</v>
      </c>
      <c r="F130" t="s">
        <v>1444</v>
      </c>
      <c r="G130" t="s">
        <v>13406</v>
      </c>
      <c r="H130" t="s">
        <v>13275</v>
      </c>
      <c r="I130">
        <v>1</v>
      </c>
      <c r="J130" t="s">
        <v>11531</v>
      </c>
      <c r="K130" t="s">
        <v>11648</v>
      </c>
      <c r="L130" t="s">
        <v>3411</v>
      </c>
      <c r="M130" t="s">
        <v>13275</v>
      </c>
      <c r="N130" t="s">
        <v>13409</v>
      </c>
      <c r="O130" t="s">
        <v>11650</v>
      </c>
      <c r="P130" t="s">
        <v>13368</v>
      </c>
      <c r="Q130">
        <v>0.23</v>
      </c>
      <c r="R130">
        <v>13.26</v>
      </c>
      <c r="S130" t="s">
        <v>37</v>
      </c>
      <c r="T130" t="s">
        <v>37</v>
      </c>
      <c r="U130" t="s">
        <v>29</v>
      </c>
      <c r="V130" t="s">
        <v>1257</v>
      </c>
    </row>
    <row r="131" spans="1:22">
      <c r="A131" t="s">
        <v>6154</v>
      </c>
      <c r="B131" t="s">
        <v>37</v>
      </c>
      <c r="C131" t="s">
        <v>30</v>
      </c>
      <c r="D131" t="s">
        <v>1881</v>
      </c>
      <c r="E131">
        <v>4</v>
      </c>
      <c r="F131" t="s">
        <v>1444</v>
      </c>
      <c r="G131" t="s">
        <v>13406</v>
      </c>
      <c r="H131" t="s">
        <v>13275</v>
      </c>
      <c r="I131">
        <v>1</v>
      </c>
      <c r="J131" t="s">
        <v>11531</v>
      </c>
      <c r="K131" t="s">
        <v>11651</v>
      </c>
      <c r="L131" t="s">
        <v>3411</v>
      </c>
      <c r="M131" t="s">
        <v>13275</v>
      </c>
      <c r="N131" t="s">
        <v>13410</v>
      </c>
      <c r="O131" t="s">
        <v>11653</v>
      </c>
      <c r="P131" t="s">
        <v>13368</v>
      </c>
      <c r="Q131">
        <v>0.22</v>
      </c>
      <c r="R131">
        <v>13.26</v>
      </c>
      <c r="S131" t="s">
        <v>37</v>
      </c>
      <c r="T131" t="s">
        <v>37</v>
      </c>
      <c r="U131" t="s">
        <v>29</v>
      </c>
      <c r="V131" t="s">
        <v>1257</v>
      </c>
    </row>
    <row r="132" spans="1:22">
      <c r="A132" t="s">
        <v>6154</v>
      </c>
      <c r="B132" t="s">
        <v>37</v>
      </c>
      <c r="C132" t="s">
        <v>30</v>
      </c>
      <c r="D132" t="s">
        <v>1881</v>
      </c>
      <c r="E132">
        <v>7</v>
      </c>
      <c r="F132" t="s">
        <v>37</v>
      </c>
      <c r="G132" t="s">
        <v>37</v>
      </c>
      <c r="H132" t="s">
        <v>13275</v>
      </c>
      <c r="I132">
        <v>2</v>
      </c>
      <c r="J132" t="s">
        <v>11531</v>
      </c>
      <c r="K132" t="s">
        <v>9964</v>
      </c>
      <c r="L132" t="s">
        <v>2309</v>
      </c>
      <c r="M132" t="s">
        <v>13276</v>
      </c>
      <c r="N132" t="s">
        <v>13411</v>
      </c>
      <c r="O132" t="s">
        <v>11613</v>
      </c>
      <c r="P132" t="s">
        <v>3404</v>
      </c>
      <c r="Q132">
        <v>7.07</v>
      </c>
      <c r="R132">
        <v>13.26</v>
      </c>
      <c r="S132" t="s">
        <v>37</v>
      </c>
      <c r="T132" t="s">
        <v>37</v>
      </c>
      <c r="U132" t="s">
        <v>29</v>
      </c>
      <c r="V132" t="s">
        <v>1532</v>
      </c>
    </row>
    <row r="133" spans="1:22">
      <c r="A133" t="s">
        <v>6154</v>
      </c>
      <c r="B133" t="s">
        <v>37</v>
      </c>
      <c r="C133" t="s">
        <v>30</v>
      </c>
      <c r="D133" t="s">
        <v>1881</v>
      </c>
      <c r="E133">
        <v>8</v>
      </c>
      <c r="F133" t="s">
        <v>11548</v>
      </c>
      <c r="G133" t="s">
        <v>13412</v>
      </c>
      <c r="H133" t="s">
        <v>13275</v>
      </c>
      <c r="I133">
        <v>1</v>
      </c>
      <c r="J133" t="s">
        <v>11531</v>
      </c>
      <c r="K133" t="s">
        <v>11614</v>
      </c>
      <c r="L133" t="s">
        <v>3411</v>
      </c>
      <c r="M133" t="s">
        <v>13275</v>
      </c>
      <c r="N133" t="s">
        <v>13413</v>
      </c>
      <c r="O133" t="s">
        <v>11616</v>
      </c>
      <c r="P133" t="s">
        <v>13368</v>
      </c>
      <c r="Q133">
        <v>0.2</v>
      </c>
      <c r="R133">
        <v>13.26</v>
      </c>
      <c r="S133" t="s">
        <v>37</v>
      </c>
      <c r="T133" t="s">
        <v>37</v>
      </c>
      <c r="U133" t="s">
        <v>29</v>
      </c>
      <c r="V133" t="s">
        <v>1302</v>
      </c>
    </row>
    <row r="134" spans="1:22">
      <c r="A134" t="s">
        <v>6154</v>
      </c>
      <c r="B134" t="s">
        <v>37</v>
      </c>
      <c r="C134" t="s">
        <v>30</v>
      </c>
      <c r="D134" t="s">
        <v>1881</v>
      </c>
      <c r="E134">
        <v>9</v>
      </c>
      <c r="F134" t="s">
        <v>1611</v>
      </c>
      <c r="G134" t="s">
        <v>13412</v>
      </c>
      <c r="H134" t="s">
        <v>13275</v>
      </c>
      <c r="I134">
        <v>1</v>
      </c>
      <c r="J134" t="s">
        <v>11531</v>
      </c>
      <c r="K134" t="s">
        <v>11617</v>
      </c>
      <c r="L134" t="s">
        <v>2309</v>
      </c>
      <c r="M134" t="s">
        <v>13276</v>
      </c>
      <c r="N134" t="s">
        <v>13414</v>
      </c>
      <c r="O134" t="s">
        <v>11618</v>
      </c>
      <c r="P134" t="s">
        <v>3404</v>
      </c>
      <c r="Q134">
        <v>2.04</v>
      </c>
      <c r="R134">
        <v>13.26</v>
      </c>
      <c r="S134" t="s">
        <v>37</v>
      </c>
      <c r="T134" t="s">
        <v>37</v>
      </c>
      <c r="U134" t="s">
        <v>29</v>
      </c>
      <c r="V134" t="s">
        <v>1302</v>
      </c>
    </row>
    <row r="135" spans="1:22">
      <c r="A135" t="s">
        <v>6154</v>
      </c>
      <c r="B135" t="s">
        <v>37</v>
      </c>
      <c r="C135" t="s">
        <v>30</v>
      </c>
      <c r="D135" t="s">
        <v>1881</v>
      </c>
      <c r="E135">
        <v>10</v>
      </c>
      <c r="F135" t="s">
        <v>1444</v>
      </c>
      <c r="G135" t="s">
        <v>13406</v>
      </c>
      <c r="H135" t="s">
        <v>13275</v>
      </c>
      <c r="I135">
        <v>1</v>
      </c>
      <c r="J135" t="s">
        <v>11531</v>
      </c>
      <c r="K135" t="s">
        <v>11619</v>
      </c>
      <c r="L135" t="s">
        <v>3411</v>
      </c>
      <c r="M135" t="s">
        <v>13275</v>
      </c>
      <c r="N135" t="s">
        <v>13415</v>
      </c>
      <c r="O135" t="s">
        <v>11621</v>
      </c>
      <c r="P135" t="s">
        <v>13368</v>
      </c>
      <c r="Q135">
        <v>0.23</v>
      </c>
      <c r="R135">
        <v>13.26</v>
      </c>
      <c r="S135" t="s">
        <v>37</v>
      </c>
      <c r="T135" t="s">
        <v>37</v>
      </c>
      <c r="U135" t="s">
        <v>29</v>
      </c>
      <c r="V135" t="s">
        <v>1257</v>
      </c>
    </row>
    <row r="136" spans="1:22">
      <c r="A136" t="s">
        <v>6154</v>
      </c>
      <c r="B136" t="s">
        <v>37</v>
      </c>
      <c r="C136" t="s">
        <v>30</v>
      </c>
      <c r="D136" t="s">
        <v>1881</v>
      </c>
      <c r="E136">
        <v>14</v>
      </c>
      <c r="F136" t="s">
        <v>11548</v>
      </c>
      <c r="G136" t="s">
        <v>13412</v>
      </c>
      <c r="H136" t="s">
        <v>13275</v>
      </c>
      <c r="I136">
        <v>1</v>
      </c>
      <c r="J136" t="s">
        <v>11531</v>
      </c>
      <c r="K136" t="s">
        <v>11547</v>
      </c>
      <c r="L136" t="s">
        <v>11549</v>
      </c>
      <c r="M136" t="s">
        <v>13275</v>
      </c>
      <c r="N136" t="s">
        <v>13416</v>
      </c>
      <c r="O136" t="s">
        <v>11550</v>
      </c>
      <c r="P136" t="s">
        <v>3404</v>
      </c>
      <c r="Q136">
        <v>5.08</v>
      </c>
      <c r="R136">
        <v>13.26</v>
      </c>
      <c r="S136" t="s">
        <v>37</v>
      </c>
      <c r="T136" t="s">
        <v>37</v>
      </c>
      <c r="U136" t="s">
        <v>29</v>
      </c>
      <c r="V136" t="s">
        <v>1302</v>
      </c>
    </row>
    <row r="137" spans="1:22">
      <c r="A137" t="s">
        <v>6154</v>
      </c>
      <c r="B137" t="s">
        <v>37</v>
      </c>
      <c r="C137" t="s">
        <v>30</v>
      </c>
      <c r="D137" t="s">
        <v>1881</v>
      </c>
      <c r="E137">
        <v>15</v>
      </c>
      <c r="F137" t="s">
        <v>3419</v>
      </c>
      <c r="G137" t="s">
        <v>13412</v>
      </c>
      <c r="H137" t="s">
        <v>13275</v>
      </c>
      <c r="I137">
        <v>1</v>
      </c>
      <c r="J137" t="s">
        <v>11531</v>
      </c>
      <c r="K137" t="s">
        <v>11551</v>
      </c>
      <c r="L137" t="s">
        <v>3411</v>
      </c>
      <c r="M137" t="s">
        <v>13275</v>
      </c>
      <c r="N137" t="s">
        <v>13417</v>
      </c>
      <c r="O137" t="s">
        <v>11553</v>
      </c>
      <c r="P137" t="s">
        <v>13368</v>
      </c>
      <c r="Q137">
        <v>0.21</v>
      </c>
      <c r="R137">
        <v>13.26</v>
      </c>
      <c r="S137" t="s">
        <v>37</v>
      </c>
      <c r="T137" t="s">
        <v>37</v>
      </c>
      <c r="U137" t="s">
        <v>29</v>
      </c>
      <c r="V137" t="s">
        <v>1302</v>
      </c>
    </row>
    <row r="138" spans="1:22">
      <c r="A138" t="s">
        <v>6154</v>
      </c>
      <c r="B138" t="s">
        <v>37</v>
      </c>
      <c r="C138" t="s">
        <v>30</v>
      </c>
      <c r="D138" t="s">
        <v>1881</v>
      </c>
      <c r="E138">
        <v>16</v>
      </c>
      <c r="F138" t="s">
        <v>3419</v>
      </c>
      <c r="G138" t="s">
        <v>13412</v>
      </c>
      <c r="H138" t="s">
        <v>13275</v>
      </c>
      <c r="I138">
        <v>1</v>
      </c>
      <c r="J138" t="s">
        <v>11531</v>
      </c>
      <c r="K138" t="s">
        <v>11554</v>
      </c>
      <c r="L138" t="s">
        <v>3411</v>
      </c>
      <c r="M138" t="s">
        <v>13275</v>
      </c>
      <c r="N138" t="s">
        <v>13418</v>
      </c>
      <c r="O138" t="s">
        <v>11556</v>
      </c>
      <c r="P138" t="s">
        <v>13368</v>
      </c>
      <c r="Q138">
        <v>0.25</v>
      </c>
      <c r="R138">
        <v>13.26</v>
      </c>
      <c r="S138" t="s">
        <v>37</v>
      </c>
      <c r="T138" t="s">
        <v>37</v>
      </c>
      <c r="U138" t="s">
        <v>29</v>
      </c>
      <c r="V138" t="s">
        <v>1302</v>
      </c>
    </row>
    <row r="139" spans="1:22">
      <c r="A139" t="s">
        <v>6154</v>
      </c>
      <c r="B139" t="s">
        <v>37</v>
      </c>
      <c r="C139" t="s">
        <v>30</v>
      </c>
      <c r="D139" t="s">
        <v>1881</v>
      </c>
      <c r="E139">
        <v>17</v>
      </c>
      <c r="F139" t="s">
        <v>1486</v>
      </c>
      <c r="G139" t="s">
        <v>13406</v>
      </c>
      <c r="H139" t="s">
        <v>13275</v>
      </c>
      <c r="I139">
        <v>1</v>
      </c>
      <c r="J139" t="s">
        <v>11531</v>
      </c>
      <c r="K139" t="s">
        <v>11557</v>
      </c>
      <c r="L139" t="s">
        <v>2309</v>
      </c>
      <c r="M139" t="s">
        <v>13276</v>
      </c>
      <c r="N139" t="s">
        <v>13419</v>
      </c>
      <c r="O139" t="s">
        <v>11558</v>
      </c>
      <c r="P139" t="s">
        <v>3404</v>
      </c>
      <c r="Q139">
        <v>5.22</v>
      </c>
      <c r="R139">
        <v>13.26</v>
      </c>
      <c r="S139" t="s">
        <v>37</v>
      </c>
      <c r="T139" t="s">
        <v>37</v>
      </c>
      <c r="U139" t="s">
        <v>29</v>
      </c>
      <c r="V139" t="s">
        <v>1257</v>
      </c>
    </row>
    <row r="140" spans="1:22">
      <c r="A140" t="s">
        <v>6154</v>
      </c>
      <c r="B140" t="s">
        <v>37</v>
      </c>
      <c r="C140" t="s">
        <v>30</v>
      </c>
      <c r="D140" t="s">
        <v>1881</v>
      </c>
      <c r="E140">
        <v>18</v>
      </c>
      <c r="F140" t="s">
        <v>11560</v>
      </c>
      <c r="G140" t="s">
        <v>13420</v>
      </c>
      <c r="H140" t="s">
        <v>13275</v>
      </c>
      <c r="I140">
        <v>1</v>
      </c>
      <c r="J140" t="s">
        <v>11531</v>
      </c>
      <c r="K140" t="s">
        <v>11559</v>
      </c>
      <c r="L140" t="s">
        <v>3411</v>
      </c>
      <c r="M140" t="s">
        <v>13275</v>
      </c>
      <c r="N140" t="s">
        <v>13421</v>
      </c>
      <c r="O140" t="s">
        <v>11562</v>
      </c>
      <c r="P140" t="s">
        <v>13368</v>
      </c>
      <c r="Q140">
        <v>0.21</v>
      </c>
      <c r="R140">
        <v>13.26</v>
      </c>
      <c r="S140" t="s">
        <v>37</v>
      </c>
      <c r="T140" t="s">
        <v>37</v>
      </c>
      <c r="U140" t="s">
        <v>29</v>
      </c>
      <c r="V140" t="s">
        <v>1847</v>
      </c>
    </row>
    <row r="141" spans="1:22">
      <c r="A141" t="s">
        <v>6154</v>
      </c>
      <c r="B141" t="s">
        <v>37</v>
      </c>
      <c r="C141" t="s">
        <v>30</v>
      </c>
      <c r="D141" t="s">
        <v>1881</v>
      </c>
      <c r="E141">
        <v>19</v>
      </c>
      <c r="F141" t="s">
        <v>7893</v>
      </c>
      <c r="G141" t="s">
        <v>13422</v>
      </c>
      <c r="H141" t="s">
        <v>13275</v>
      </c>
      <c r="I141">
        <v>1</v>
      </c>
      <c r="J141" t="s">
        <v>11531</v>
      </c>
      <c r="K141" t="s">
        <v>11563</v>
      </c>
      <c r="L141" t="s">
        <v>2309</v>
      </c>
      <c r="M141" t="s">
        <v>13276</v>
      </c>
      <c r="N141" t="s">
        <v>13423</v>
      </c>
      <c r="O141" t="s">
        <v>11565</v>
      </c>
      <c r="P141" t="s">
        <v>3404</v>
      </c>
      <c r="Q141">
        <v>7.11</v>
      </c>
      <c r="R141">
        <v>13.26</v>
      </c>
      <c r="S141" t="s">
        <v>37</v>
      </c>
      <c r="T141" t="s">
        <v>37</v>
      </c>
      <c r="U141" t="s">
        <v>29</v>
      </c>
      <c r="V141" t="s">
        <v>1532</v>
      </c>
    </row>
    <row r="142" spans="1:22">
      <c r="A142" t="s">
        <v>6154</v>
      </c>
      <c r="B142" t="s">
        <v>37</v>
      </c>
      <c r="C142" t="s">
        <v>30</v>
      </c>
      <c r="D142" t="s">
        <v>1881</v>
      </c>
      <c r="E142">
        <v>21</v>
      </c>
      <c r="F142" t="s">
        <v>1444</v>
      </c>
      <c r="G142" t="s">
        <v>13406</v>
      </c>
      <c r="H142" t="s">
        <v>13275</v>
      </c>
      <c r="I142">
        <v>1</v>
      </c>
      <c r="J142" t="s">
        <v>11531</v>
      </c>
      <c r="K142" t="s">
        <v>11570</v>
      </c>
      <c r="L142" t="s">
        <v>2309</v>
      </c>
      <c r="M142" t="s">
        <v>13276</v>
      </c>
      <c r="N142" t="s">
        <v>13424</v>
      </c>
      <c r="O142" t="s">
        <v>11571</v>
      </c>
      <c r="P142" t="s">
        <v>3404</v>
      </c>
      <c r="Q142">
        <v>7.12</v>
      </c>
      <c r="R142">
        <v>13.26</v>
      </c>
      <c r="S142" t="s">
        <v>37</v>
      </c>
      <c r="T142" t="s">
        <v>37</v>
      </c>
      <c r="U142" t="s">
        <v>29</v>
      </c>
      <c r="V142" t="s">
        <v>1257</v>
      </c>
    </row>
    <row r="143" spans="1:22">
      <c r="A143" t="s">
        <v>6154</v>
      </c>
      <c r="B143" t="s">
        <v>37</v>
      </c>
      <c r="C143" t="s">
        <v>30</v>
      </c>
      <c r="D143" t="s">
        <v>1881</v>
      </c>
      <c r="E143">
        <v>23</v>
      </c>
      <c r="F143" t="s">
        <v>1444</v>
      </c>
      <c r="G143" t="s">
        <v>13406</v>
      </c>
      <c r="H143" t="s">
        <v>13275</v>
      </c>
      <c r="I143">
        <v>1</v>
      </c>
      <c r="J143" t="s">
        <v>11531</v>
      </c>
      <c r="K143" t="s">
        <v>11576</v>
      </c>
      <c r="L143" t="s">
        <v>3411</v>
      </c>
      <c r="M143" t="s">
        <v>13275</v>
      </c>
      <c r="N143" t="s">
        <v>13425</v>
      </c>
      <c r="O143" t="s">
        <v>11578</v>
      </c>
      <c r="P143" t="s">
        <v>13368</v>
      </c>
      <c r="Q143">
        <v>0.22</v>
      </c>
      <c r="R143">
        <v>13.26</v>
      </c>
      <c r="S143" t="s">
        <v>37</v>
      </c>
      <c r="T143" t="s">
        <v>37</v>
      </c>
      <c r="U143" t="s">
        <v>29</v>
      </c>
      <c r="V143" t="s">
        <v>1257</v>
      </c>
    </row>
    <row r="144" spans="1:22">
      <c r="A144" t="s">
        <v>6154</v>
      </c>
      <c r="B144" t="s">
        <v>37</v>
      </c>
      <c r="C144" t="s">
        <v>30</v>
      </c>
      <c r="D144" t="s">
        <v>1881</v>
      </c>
      <c r="E144">
        <v>24</v>
      </c>
      <c r="F144" t="s">
        <v>11560</v>
      </c>
      <c r="G144" t="s">
        <v>13420</v>
      </c>
      <c r="H144" t="s">
        <v>13275</v>
      </c>
      <c r="I144">
        <v>1</v>
      </c>
      <c r="J144" t="s">
        <v>11531</v>
      </c>
      <c r="K144" t="s">
        <v>11579</v>
      </c>
      <c r="L144" t="s">
        <v>3411</v>
      </c>
      <c r="M144" t="s">
        <v>13275</v>
      </c>
      <c r="N144" t="s">
        <v>13426</v>
      </c>
      <c r="O144" t="s">
        <v>11581</v>
      </c>
      <c r="P144" t="s">
        <v>13368</v>
      </c>
      <c r="Q144">
        <v>0.21</v>
      </c>
      <c r="R144">
        <v>13.26</v>
      </c>
      <c r="S144" t="s">
        <v>37</v>
      </c>
      <c r="T144" t="s">
        <v>37</v>
      </c>
      <c r="U144" t="s">
        <v>29</v>
      </c>
      <c r="V144" t="s">
        <v>1847</v>
      </c>
    </row>
    <row r="145" spans="1:22">
      <c r="A145" t="s">
        <v>6154</v>
      </c>
      <c r="B145" t="s">
        <v>37</v>
      </c>
      <c r="C145" t="s">
        <v>30</v>
      </c>
      <c r="D145" t="s">
        <v>1881</v>
      </c>
      <c r="E145">
        <v>26</v>
      </c>
      <c r="F145" t="s">
        <v>7893</v>
      </c>
      <c r="G145" t="s">
        <v>13422</v>
      </c>
      <c r="H145" t="s">
        <v>13275</v>
      </c>
      <c r="I145">
        <v>1</v>
      </c>
      <c r="J145" t="s">
        <v>11531</v>
      </c>
      <c r="K145" t="s">
        <v>11582</v>
      </c>
      <c r="L145" t="s">
        <v>3411</v>
      </c>
      <c r="M145" t="s">
        <v>13275</v>
      </c>
      <c r="N145" t="s">
        <v>13427</v>
      </c>
      <c r="O145" t="s">
        <v>11584</v>
      </c>
      <c r="P145" t="s">
        <v>13368</v>
      </c>
      <c r="Q145">
        <v>0.26</v>
      </c>
      <c r="R145">
        <v>13.26</v>
      </c>
      <c r="S145" t="s">
        <v>37</v>
      </c>
      <c r="T145" t="s">
        <v>37</v>
      </c>
      <c r="U145" t="s">
        <v>29</v>
      </c>
      <c r="V145" t="s">
        <v>1532</v>
      </c>
    </row>
    <row r="146" spans="1:22">
      <c r="A146" t="s">
        <v>6154</v>
      </c>
      <c r="B146" t="s">
        <v>37</v>
      </c>
      <c r="C146" t="s">
        <v>30</v>
      </c>
      <c r="D146" t="s">
        <v>1881</v>
      </c>
      <c r="E146">
        <v>27</v>
      </c>
      <c r="F146" t="s">
        <v>7893</v>
      </c>
      <c r="G146" t="s">
        <v>13422</v>
      </c>
      <c r="H146" t="s">
        <v>13275</v>
      </c>
      <c r="I146">
        <v>1</v>
      </c>
      <c r="J146" t="s">
        <v>11531</v>
      </c>
      <c r="K146" t="s">
        <v>11634</v>
      </c>
      <c r="L146" t="s">
        <v>3411</v>
      </c>
      <c r="M146" t="s">
        <v>13275</v>
      </c>
      <c r="N146" t="s">
        <v>13428</v>
      </c>
      <c r="O146" t="s">
        <v>11636</v>
      </c>
      <c r="P146" t="s">
        <v>13368</v>
      </c>
      <c r="Q146">
        <v>0.26</v>
      </c>
      <c r="R146">
        <v>13.26</v>
      </c>
      <c r="S146" t="s">
        <v>37</v>
      </c>
      <c r="T146" t="s">
        <v>37</v>
      </c>
      <c r="U146" t="s">
        <v>29</v>
      </c>
      <c r="V146" t="s">
        <v>1532</v>
      </c>
    </row>
    <row r="147" spans="1:22">
      <c r="A147" t="s">
        <v>6154</v>
      </c>
      <c r="B147" t="s">
        <v>37</v>
      </c>
      <c r="C147" t="s">
        <v>30</v>
      </c>
      <c r="D147" t="s">
        <v>1881</v>
      </c>
      <c r="E147">
        <v>28</v>
      </c>
      <c r="F147" t="s">
        <v>6131</v>
      </c>
      <c r="G147" t="s">
        <v>13429</v>
      </c>
      <c r="H147" t="s">
        <v>13275</v>
      </c>
      <c r="I147">
        <v>1</v>
      </c>
      <c r="J147" t="s">
        <v>11531</v>
      </c>
      <c r="K147" t="s">
        <v>11637</v>
      </c>
      <c r="L147" t="s">
        <v>3411</v>
      </c>
      <c r="M147" t="s">
        <v>13275</v>
      </c>
      <c r="N147" t="s">
        <v>13430</v>
      </c>
      <c r="O147" t="s">
        <v>11639</v>
      </c>
      <c r="P147" t="s">
        <v>13368</v>
      </c>
      <c r="Q147">
        <v>0.26</v>
      </c>
      <c r="R147">
        <v>13.26</v>
      </c>
      <c r="S147" t="s">
        <v>37</v>
      </c>
      <c r="T147" t="s">
        <v>37</v>
      </c>
      <c r="U147" t="s">
        <v>29</v>
      </c>
      <c r="V147" t="s">
        <v>1532</v>
      </c>
    </row>
    <row r="148" spans="1:22">
      <c r="A148" t="s">
        <v>6154</v>
      </c>
      <c r="B148" t="s">
        <v>37</v>
      </c>
      <c r="C148" t="s">
        <v>30</v>
      </c>
      <c r="D148" t="s">
        <v>1881</v>
      </c>
      <c r="E148">
        <v>29</v>
      </c>
      <c r="F148" t="s">
        <v>6131</v>
      </c>
      <c r="G148" t="s">
        <v>13429</v>
      </c>
      <c r="H148" t="s">
        <v>13275</v>
      </c>
      <c r="I148">
        <v>1</v>
      </c>
      <c r="J148" t="s">
        <v>11531</v>
      </c>
      <c r="K148" t="s">
        <v>11585</v>
      </c>
      <c r="L148" t="s">
        <v>2309</v>
      </c>
      <c r="M148" t="s">
        <v>13276</v>
      </c>
      <c r="N148" t="s">
        <v>13431</v>
      </c>
      <c r="O148" t="s">
        <v>11586</v>
      </c>
      <c r="P148" t="s">
        <v>3404</v>
      </c>
      <c r="Q148">
        <v>7.2</v>
      </c>
      <c r="R148">
        <v>13.26</v>
      </c>
      <c r="S148" t="s">
        <v>37</v>
      </c>
      <c r="T148" t="s">
        <v>37</v>
      </c>
      <c r="U148" t="s">
        <v>29</v>
      </c>
      <c r="V148" t="s">
        <v>1532</v>
      </c>
    </row>
    <row r="149" spans="1:22">
      <c r="A149" t="s">
        <v>6154</v>
      </c>
      <c r="B149" t="s">
        <v>37</v>
      </c>
      <c r="C149" t="s">
        <v>30</v>
      </c>
      <c r="D149" t="s">
        <v>1881</v>
      </c>
      <c r="E149">
        <v>30</v>
      </c>
      <c r="F149" t="s">
        <v>11588</v>
      </c>
      <c r="G149" t="s">
        <v>13432</v>
      </c>
      <c r="H149" t="s">
        <v>13275</v>
      </c>
      <c r="I149">
        <v>1</v>
      </c>
      <c r="J149" t="s">
        <v>11531</v>
      </c>
      <c r="K149" t="s">
        <v>11587</v>
      </c>
      <c r="L149" t="s">
        <v>3411</v>
      </c>
      <c r="M149" t="s">
        <v>13275</v>
      </c>
      <c r="N149" t="s">
        <v>13433</v>
      </c>
      <c r="O149" t="s">
        <v>11590</v>
      </c>
      <c r="P149" t="s">
        <v>13368</v>
      </c>
      <c r="Q149">
        <v>0.23</v>
      </c>
      <c r="R149">
        <v>13.26</v>
      </c>
      <c r="S149" t="s">
        <v>37</v>
      </c>
      <c r="T149" t="s">
        <v>37</v>
      </c>
      <c r="U149" t="s">
        <v>29</v>
      </c>
      <c r="V149" t="s">
        <v>1302</v>
      </c>
    </row>
    <row r="150" spans="1:22">
      <c r="A150" t="s">
        <v>6154</v>
      </c>
      <c r="B150" t="s">
        <v>37</v>
      </c>
      <c r="C150" t="s">
        <v>30</v>
      </c>
      <c r="D150" t="s">
        <v>1881</v>
      </c>
      <c r="E150">
        <v>31</v>
      </c>
      <c r="F150" t="s">
        <v>11588</v>
      </c>
      <c r="G150" t="s">
        <v>13432</v>
      </c>
      <c r="H150" t="s">
        <v>13275</v>
      </c>
      <c r="I150">
        <v>1</v>
      </c>
      <c r="J150" t="s">
        <v>11531</v>
      </c>
      <c r="K150" t="s">
        <v>11591</v>
      </c>
      <c r="L150" t="s">
        <v>3411</v>
      </c>
      <c r="M150" t="s">
        <v>13275</v>
      </c>
      <c r="N150" t="s">
        <v>13434</v>
      </c>
      <c r="O150" t="s">
        <v>11593</v>
      </c>
      <c r="P150" t="s">
        <v>13368</v>
      </c>
      <c r="Q150">
        <v>0.25</v>
      </c>
      <c r="R150">
        <v>13.26</v>
      </c>
      <c r="S150" t="s">
        <v>37</v>
      </c>
      <c r="T150" t="s">
        <v>37</v>
      </c>
      <c r="U150" t="s">
        <v>29</v>
      </c>
      <c r="V150" t="s">
        <v>1302</v>
      </c>
    </row>
    <row r="151" spans="1:22">
      <c r="A151" t="s">
        <v>6154</v>
      </c>
      <c r="B151" t="s">
        <v>37</v>
      </c>
      <c r="C151" t="s">
        <v>30</v>
      </c>
      <c r="D151" t="s">
        <v>1881</v>
      </c>
      <c r="E151">
        <v>33</v>
      </c>
      <c r="F151" t="s">
        <v>11659</v>
      </c>
      <c r="G151" t="s">
        <v>13435</v>
      </c>
      <c r="H151" t="s">
        <v>13275</v>
      </c>
      <c r="I151">
        <v>1</v>
      </c>
      <c r="J151" t="s">
        <v>11531</v>
      </c>
      <c r="K151" t="s">
        <v>11658</v>
      </c>
      <c r="L151" t="s">
        <v>3411</v>
      </c>
      <c r="M151" t="s">
        <v>13275</v>
      </c>
      <c r="N151" t="s">
        <v>13436</v>
      </c>
      <c r="O151" t="s">
        <v>11661</v>
      </c>
      <c r="P151" t="s">
        <v>13368</v>
      </c>
      <c r="Q151">
        <v>0.23</v>
      </c>
      <c r="R151">
        <v>13.26</v>
      </c>
      <c r="S151" t="s">
        <v>37</v>
      </c>
      <c r="T151" t="s">
        <v>37</v>
      </c>
      <c r="U151" t="s">
        <v>29</v>
      </c>
      <c r="V151" t="s">
        <v>1257</v>
      </c>
    </row>
    <row r="152" spans="1:22">
      <c r="A152" t="s">
        <v>6154</v>
      </c>
      <c r="B152" t="s">
        <v>37</v>
      </c>
      <c r="C152" t="s">
        <v>30</v>
      </c>
      <c r="D152" t="s">
        <v>1881</v>
      </c>
      <c r="E152">
        <v>35</v>
      </c>
      <c r="F152" t="s">
        <v>11659</v>
      </c>
      <c r="G152" t="s">
        <v>13435</v>
      </c>
      <c r="H152" t="s">
        <v>13275</v>
      </c>
      <c r="I152">
        <v>1</v>
      </c>
      <c r="J152" t="s">
        <v>11531</v>
      </c>
      <c r="K152" t="s">
        <v>11676</v>
      </c>
      <c r="L152" t="s">
        <v>2309</v>
      </c>
      <c r="M152" t="s">
        <v>13276</v>
      </c>
      <c r="N152" t="s">
        <v>13437</v>
      </c>
      <c r="O152" t="s">
        <v>11677</v>
      </c>
      <c r="P152" t="s">
        <v>3404</v>
      </c>
      <c r="Q152">
        <v>2.2599999999999998</v>
      </c>
      <c r="R152">
        <v>13.26</v>
      </c>
      <c r="S152" t="s">
        <v>37</v>
      </c>
      <c r="T152" t="s">
        <v>37</v>
      </c>
      <c r="U152" t="s">
        <v>29</v>
      </c>
      <c r="V152" t="s">
        <v>1257</v>
      </c>
    </row>
    <row r="153" spans="1:22">
      <c r="A153" t="s">
        <v>6154</v>
      </c>
      <c r="B153" t="s">
        <v>37</v>
      </c>
      <c r="C153" t="s">
        <v>30</v>
      </c>
      <c r="D153" t="s">
        <v>1881</v>
      </c>
      <c r="E153">
        <v>40</v>
      </c>
      <c r="F153" t="s">
        <v>10844</v>
      </c>
      <c r="G153" t="s">
        <v>13438</v>
      </c>
      <c r="H153" t="s">
        <v>13275</v>
      </c>
      <c r="I153">
        <v>1</v>
      </c>
      <c r="J153" t="s">
        <v>11531</v>
      </c>
      <c r="K153" t="s">
        <v>11640</v>
      </c>
      <c r="L153" t="s">
        <v>2309</v>
      </c>
      <c r="M153" t="s">
        <v>13276</v>
      </c>
      <c r="N153" t="s">
        <v>13439</v>
      </c>
      <c r="O153" t="s">
        <v>11641</v>
      </c>
      <c r="P153" t="s">
        <v>3404</v>
      </c>
      <c r="Q153">
        <v>5.14</v>
      </c>
      <c r="R153">
        <v>13.26</v>
      </c>
      <c r="S153" t="s">
        <v>37</v>
      </c>
      <c r="T153" t="s">
        <v>37</v>
      </c>
      <c r="U153" t="s">
        <v>29</v>
      </c>
      <c r="V153" t="s">
        <v>1539</v>
      </c>
    </row>
    <row r="154" spans="1:22">
      <c r="A154" t="s">
        <v>6154</v>
      </c>
      <c r="B154" t="s">
        <v>37</v>
      </c>
      <c r="C154" t="s">
        <v>30</v>
      </c>
      <c r="D154" t="s">
        <v>1881</v>
      </c>
      <c r="E154">
        <v>42</v>
      </c>
      <c r="F154" t="s">
        <v>10844</v>
      </c>
      <c r="G154" t="s">
        <v>13438</v>
      </c>
      <c r="H154" t="s">
        <v>13275</v>
      </c>
      <c r="I154">
        <v>1</v>
      </c>
      <c r="J154" t="s">
        <v>11531</v>
      </c>
      <c r="K154" t="s">
        <v>11534</v>
      </c>
      <c r="L154" t="s">
        <v>3411</v>
      </c>
      <c r="M154" t="s">
        <v>13275</v>
      </c>
      <c r="N154" t="s">
        <v>13440</v>
      </c>
      <c r="O154" t="s">
        <v>11537</v>
      </c>
      <c r="P154" t="s">
        <v>13368</v>
      </c>
      <c r="Q154">
        <v>0.26</v>
      </c>
      <c r="R154">
        <v>13.26</v>
      </c>
      <c r="S154" t="s">
        <v>37</v>
      </c>
      <c r="T154" t="s">
        <v>37</v>
      </c>
      <c r="U154" t="s">
        <v>29</v>
      </c>
      <c r="V154" t="s">
        <v>1539</v>
      </c>
    </row>
    <row r="155" spans="1:22">
      <c r="A155" t="s">
        <v>6154</v>
      </c>
      <c r="B155" t="s">
        <v>37</v>
      </c>
      <c r="C155" t="s">
        <v>30</v>
      </c>
      <c r="D155" t="s">
        <v>1881</v>
      </c>
      <c r="E155">
        <v>44</v>
      </c>
      <c r="F155" t="s">
        <v>6131</v>
      </c>
      <c r="G155" t="s">
        <v>13429</v>
      </c>
      <c r="H155" t="s">
        <v>13275</v>
      </c>
      <c r="I155">
        <v>1</v>
      </c>
      <c r="J155" t="s">
        <v>11531</v>
      </c>
      <c r="K155" t="s">
        <v>11642</v>
      </c>
      <c r="L155" t="s">
        <v>3411</v>
      </c>
      <c r="M155" t="s">
        <v>13275</v>
      </c>
      <c r="N155" t="s">
        <v>13441</v>
      </c>
      <c r="O155" t="s">
        <v>11644</v>
      </c>
      <c r="P155" t="s">
        <v>13368</v>
      </c>
      <c r="Q155">
        <v>0.25</v>
      </c>
      <c r="R155">
        <v>13.26</v>
      </c>
      <c r="S155" t="s">
        <v>37</v>
      </c>
      <c r="T155" t="s">
        <v>37</v>
      </c>
      <c r="U155" t="s">
        <v>29</v>
      </c>
      <c r="V155" t="s">
        <v>1532</v>
      </c>
    </row>
    <row r="156" spans="1:22">
      <c r="A156" t="s">
        <v>6154</v>
      </c>
      <c r="B156" t="s">
        <v>37</v>
      </c>
      <c r="C156" t="s">
        <v>30</v>
      </c>
      <c r="D156" t="s">
        <v>1881</v>
      </c>
      <c r="E156">
        <v>45</v>
      </c>
      <c r="F156" t="s">
        <v>6131</v>
      </c>
      <c r="G156" t="s">
        <v>13429</v>
      </c>
      <c r="H156" t="s">
        <v>13275</v>
      </c>
      <c r="I156">
        <v>1</v>
      </c>
      <c r="J156" t="s">
        <v>11531</v>
      </c>
      <c r="K156" t="s">
        <v>11607</v>
      </c>
      <c r="L156" t="s">
        <v>3411</v>
      </c>
      <c r="M156" t="s">
        <v>13275</v>
      </c>
      <c r="N156" t="s">
        <v>13442</v>
      </c>
      <c r="O156" t="s">
        <v>11609</v>
      </c>
      <c r="P156" t="s">
        <v>13368</v>
      </c>
      <c r="Q156">
        <v>0.26</v>
      </c>
      <c r="R156">
        <v>13.26</v>
      </c>
      <c r="S156" t="s">
        <v>37</v>
      </c>
      <c r="T156" t="s">
        <v>37</v>
      </c>
      <c r="U156" t="s">
        <v>29</v>
      </c>
      <c r="V156" t="s">
        <v>1532</v>
      </c>
    </row>
    <row r="157" spans="1:22">
      <c r="A157" t="s">
        <v>6154</v>
      </c>
      <c r="B157" t="s">
        <v>37</v>
      </c>
      <c r="C157" t="s">
        <v>30</v>
      </c>
      <c r="D157" t="s">
        <v>53</v>
      </c>
      <c r="E157">
        <v>1</v>
      </c>
      <c r="F157" t="s">
        <v>37</v>
      </c>
      <c r="G157" t="s">
        <v>37</v>
      </c>
      <c r="H157" t="s">
        <v>13275</v>
      </c>
      <c r="I157">
        <v>2</v>
      </c>
      <c r="J157" t="s">
        <v>11681</v>
      </c>
      <c r="K157" t="s">
        <v>9312</v>
      </c>
      <c r="L157" t="s">
        <v>3411</v>
      </c>
      <c r="M157" t="s">
        <v>13275</v>
      </c>
      <c r="N157" t="s">
        <v>13443</v>
      </c>
      <c r="O157" t="s">
        <v>11686</v>
      </c>
      <c r="P157" t="s">
        <v>13368</v>
      </c>
      <c r="Q157">
        <v>0.26</v>
      </c>
      <c r="R157">
        <v>7.13</v>
      </c>
      <c r="S157" t="s">
        <v>37</v>
      </c>
      <c r="T157" t="s">
        <v>37</v>
      </c>
      <c r="U157" t="s">
        <v>3199</v>
      </c>
      <c r="V157" t="s">
        <v>1532</v>
      </c>
    </row>
    <row r="158" spans="1:22">
      <c r="A158" t="s">
        <v>31</v>
      </c>
      <c r="B158" t="s">
        <v>37</v>
      </c>
      <c r="C158" t="s">
        <v>30</v>
      </c>
      <c r="D158" t="s">
        <v>1881</v>
      </c>
      <c r="E158">
        <v>1</v>
      </c>
      <c r="F158" t="s">
        <v>3475</v>
      </c>
      <c r="G158" t="s">
        <v>13444</v>
      </c>
      <c r="H158" t="s">
        <v>13275</v>
      </c>
      <c r="I158">
        <v>1</v>
      </c>
      <c r="J158" t="s">
        <v>3406</v>
      </c>
      <c r="K158" t="s">
        <v>3473</v>
      </c>
      <c r="L158" t="s">
        <v>3411</v>
      </c>
      <c r="M158" t="s">
        <v>13275</v>
      </c>
      <c r="N158" t="s">
        <v>13445</v>
      </c>
      <c r="O158" t="s">
        <v>3477</v>
      </c>
      <c r="P158" t="s">
        <v>13368</v>
      </c>
      <c r="Q158">
        <v>0.22</v>
      </c>
      <c r="R158">
        <v>6.31</v>
      </c>
      <c r="S158" t="s">
        <v>37</v>
      </c>
      <c r="T158" t="s">
        <v>37</v>
      </c>
      <c r="U158" t="s">
        <v>29</v>
      </c>
      <c r="V158" t="s">
        <v>1288</v>
      </c>
    </row>
    <row r="159" spans="1:22">
      <c r="A159" t="s">
        <v>31</v>
      </c>
      <c r="B159" t="s">
        <v>37</v>
      </c>
      <c r="C159" t="s">
        <v>30</v>
      </c>
      <c r="D159" t="s">
        <v>1881</v>
      </c>
      <c r="E159">
        <v>2</v>
      </c>
      <c r="F159" t="s">
        <v>3479</v>
      </c>
      <c r="G159" t="s">
        <v>13412</v>
      </c>
      <c r="H159" t="s">
        <v>13275</v>
      </c>
      <c r="I159">
        <v>1</v>
      </c>
      <c r="J159" t="s">
        <v>3406</v>
      </c>
      <c r="K159" t="s">
        <v>3478</v>
      </c>
      <c r="L159" t="s">
        <v>3411</v>
      </c>
      <c r="M159" t="s">
        <v>13275</v>
      </c>
      <c r="N159" t="s">
        <v>13446</v>
      </c>
      <c r="O159" t="s">
        <v>3481</v>
      </c>
      <c r="P159" t="s">
        <v>13368</v>
      </c>
      <c r="Q159">
        <v>0.21</v>
      </c>
      <c r="R159">
        <v>6.31</v>
      </c>
      <c r="S159" t="s">
        <v>37</v>
      </c>
      <c r="T159" t="s">
        <v>37</v>
      </c>
      <c r="U159" t="s">
        <v>29</v>
      </c>
      <c r="V159" t="s">
        <v>1302</v>
      </c>
    </row>
    <row r="160" spans="1:22">
      <c r="A160" t="s">
        <v>31</v>
      </c>
      <c r="B160" t="s">
        <v>37</v>
      </c>
      <c r="C160" t="s">
        <v>30</v>
      </c>
      <c r="D160" t="s">
        <v>1881</v>
      </c>
      <c r="E160">
        <v>3</v>
      </c>
      <c r="F160" t="s">
        <v>3410</v>
      </c>
      <c r="G160" t="s">
        <v>13412</v>
      </c>
      <c r="H160" t="s">
        <v>13275</v>
      </c>
      <c r="I160">
        <v>1</v>
      </c>
      <c r="J160" t="s">
        <v>3406</v>
      </c>
      <c r="K160" t="s">
        <v>3409</v>
      </c>
      <c r="L160" t="s">
        <v>3411</v>
      </c>
      <c r="M160" t="s">
        <v>13275</v>
      </c>
      <c r="N160" t="s">
        <v>13447</v>
      </c>
      <c r="O160" t="s">
        <v>3414</v>
      </c>
      <c r="P160" t="s">
        <v>13368</v>
      </c>
      <c r="Q160">
        <v>0.21</v>
      </c>
      <c r="R160">
        <v>6.31</v>
      </c>
      <c r="S160" t="s">
        <v>37</v>
      </c>
      <c r="T160" t="s">
        <v>37</v>
      </c>
      <c r="U160" t="s">
        <v>29</v>
      </c>
      <c r="V160" t="s">
        <v>1302</v>
      </c>
    </row>
    <row r="161" spans="1:22">
      <c r="A161" t="s">
        <v>31</v>
      </c>
      <c r="B161" t="s">
        <v>37</v>
      </c>
      <c r="C161" t="s">
        <v>30</v>
      </c>
      <c r="D161" t="s">
        <v>1881</v>
      </c>
      <c r="E161">
        <v>4</v>
      </c>
      <c r="F161" t="s">
        <v>1611</v>
      </c>
      <c r="G161" t="s">
        <v>13412</v>
      </c>
      <c r="H161" t="s">
        <v>13275</v>
      </c>
      <c r="I161">
        <v>1</v>
      </c>
      <c r="J161" t="s">
        <v>3406</v>
      </c>
      <c r="K161" t="s">
        <v>3415</v>
      </c>
      <c r="L161" t="s">
        <v>3411</v>
      </c>
      <c r="M161" t="s">
        <v>13275</v>
      </c>
      <c r="N161" t="s">
        <v>13448</v>
      </c>
      <c r="O161" t="s">
        <v>3417</v>
      </c>
      <c r="P161" t="s">
        <v>13368</v>
      </c>
      <c r="Q161">
        <v>0.2</v>
      </c>
      <c r="R161">
        <v>6.31</v>
      </c>
      <c r="S161" t="s">
        <v>37</v>
      </c>
      <c r="T161" t="s">
        <v>37</v>
      </c>
      <c r="U161" t="s">
        <v>29</v>
      </c>
      <c r="V161" t="s">
        <v>1302</v>
      </c>
    </row>
    <row r="162" spans="1:22">
      <c r="A162" t="s">
        <v>31</v>
      </c>
      <c r="B162" t="s">
        <v>37</v>
      </c>
      <c r="C162" t="s">
        <v>30</v>
      </c>
      <c r="D162" t="s">
        <v>1881</v>
      </c>
      <c r="E162">
        <v>5</v>
      </c>
      <c r="F162" t="s">
        <v>3419</v>
      </c>
      <c r="G162" t="s">
        <v>13412</v>
      </c>
      <c r="H162" t="s">
        <v>13275</v>
      </c>
      <c r="I162">
        <v>1</v>
      </c>
      <c r="J162" t="s">
        <v>3406</v>
      </c>
      <c r="K162" t="s">
        <v>3418</v>
      </c>
      <c r="L162" t="s">
        <v>3411</v>
      </c>
      <c r="M162" t="s">
        <v>13275</v>
      </c>
      <c r="N162" t="s">
        <v>13449</v>
      </c>
      <c r="O162" t="s">
        <v>3421</v>
      </c>
      <c r="P162" t="s">
        <v>13368</v>
      </c>
      <c r="Q162">
        <v>0.21</v>
      </c>
      <c r="R162">
        <v>6.31</v>
      </c>
      <c r="S162" t="s">
        <v>37</v>
      </c>
      <c r="T162" t="s">
        <v>37</v>
      </c>
      <c r="U162" t="s">
        <v>29</v>
      </c>
      <c r="V162" t="s">
        <v>1302</v>
      </c>
    </row>
    <row r="163" spans="1:22">
      <c r="A163" t="s">
        <v>31</v>
      </c>
      <c r="B163" t="s">
        <v>37</v>
      </c>
      <c r="C163" t="s">
        <v>30</v>
      </c>
      <c r="D163" t="s">
        <v>1881</v>
      </c>
      <c r="E163">
        <v>6</v>
      </c>
      <c r="F163" t="s">
        <v>1611</v>
      </c>
      <c r="G163" t="s">
        <v>13412</v>
      </c>
      <c r="H163" t="s">
        <v>13275</v>
      </c>
      <c r="I163">
        <v>1</v>
      </c>
      <c r="J163" t="s">
        <v>3406</v>
      </c>
      <c r="K163" t="s">
        <v>3422</v>
      </c>
      <c r="L163" t="s">
        <v>3411</v>
      </c>
      <c r="M163" t="s">
        <v>13275</v>
      </c>
      <c r="N163" t="s">
        <v>13450</v>
      </c>
      <c r="O163" t="s">
        <v>3424</v>
      </c>
      <c r="P163" t="s">
        <v>13368</v>
      </c>
      <c r="Q163">
        <v>0.23</v>
      </c>
      <c r="R163">
        <v>6.31</v>
      </c>
      <c r="S163" t="s">
        <v>37</v>
      </c>
      <c r="T163" t="s">
        <v>37</v>
      </c>
      <c r="U163" t="s">
        <v>29</v>
      </c>
      <c r="V163" t="s">
        <v>1302</v>
      </c>
    </row>
    <row r="164" spans="1:22">
      <c r="A164" t="s">
        <v>31</v>
      </c>
      <c r="B164" t="s">
        <v>37</v>
      </c>
      <c r="C164" t="s">
        <v>30</v>
      </c>
      <c r="D164" t="s">
        <v>1881</v>
      </c>
      <c r="E164">
        <v>7</v>
      </c>
      <c r="F164" t="s">
        <v>1611</v>
      </c>
      <c r="G164" t="s">
        <v>13412</v>
      </c>
      <c r="H164" t="s">
        <v>13275</v>
      </c>
      <c r="I164">
        <v>1</v>
      </c>
      <c r="J164" t="s">
        <v>3406</v>
      </c>
      <c r="K164" t="s">
        <v>3425</v>
      </c>
      <c r="L164" t="s">
        <v>2309</v>
      </c>
      <c r="M164" t="s">
        <v>13276</v>
      </c>
      <c r="N164" t="s">
        <v>13451</v>
      </c>
      <c r="O164" t="s">
        <v>3426</v>
      </c>
      <c r="P164" t="s">
        <v>3404</v>
      </c>
      <c r="Q164">
        <v>5.07</v>
      </c>
      <c r="R164">
        <v>6.31</v>
      </c>
      <c r="S164" t="s">
        <v>37</v>
      </c>
      <c r="T164" t="s">
        <v>37</v>
      </c>
      <c r="U164" t="s">
        <v>29</v>
      </c>
      <c r="V164" t="s">
        <v>1302</v>
      </c>
    </row>
    <row r="165" spans="1:22">
      <c r="A165" t="s">
        <v>31</v>
      </c>
      <c r="B165" t="s">
        <v>37</v>
      </c>
      <c r="C165" t="s">
        <v>30</v>
      </c>
      <c r="D165" t="s">
        <v>1881</v>
      </c>
      <c r="E165">
        <v>8</v>
      </c>
      <c r="F165" t="s">
        <v>3428</v>
      </c>
      <c r="G165" t="s">
        <v>13452</v>
      </c>
      <c r="H165" t="s">
        <v>13275</v>
      </c>
      <c r="I165">
        <v>1</v>
      </c>
      <c r="J165" t="s">
        <v>3406</v>
      </c>
      <c r="K165" t="s">
        <v>3427</v>
      </c>
      <c r="L165" t="s">
        <v>3411</v>
      </c>
      <c r="M165" t="s">
        <v>13275</v>
      </c>
      <c r="N165" t="s">
        <v>13453</v>
      </c>
      <c r="O165" t="s">
        <v>3430</v>
      </c>
      <c r="P165" t="s">
        <v>13368</v>
      </c>
      <c r="Q165">
        <v>0.26</v>
      </c>
      <c r="R165">
        <v>6.31</v>
      </c>
      <c r="S165" t="s">
        <v>37</v>
      </c>
      <c r="T165" t="s">
        <v>37</v>
      </c>
      <c r="U165" t="s">
        <v>29</v>
      </c>
      <c r="V165" t="s">
        <v>179</v>
      </c>
    </row>
    <row r="166" spans="1:22">
      <c r="A166" t="s">
        <v>31</v>
      </c>
      <c r="B166" t="s">
        <v>37</v>
      </c>
      <c r="C166" t="s">
        <v>30</v>
      </c>
      <c r="D166" t="s">
        <v>1881</v>
      </c>
      <c r="E166">
        <v>9</v>
      </c>
      <c r="F166" t="s">
        <v>37</v>
      </c>
      <c r="G166" t="s">
        <v>37</v>
      </c>
      <c r="H166" t="s">
        <v>13275</v>
      </c>
      <c r="I166">
        <v>2</v>
      </c>
      <c r="J166" t="s">
        <v>3406</v>
      </c>
      <c r="K166" t="s">
        <v>1990</v>
      </c>
      <c r="L166" t="s">
        <v>3411</v>
      </c>
      <c r="M166" t="s">
        <v>13275</v>
      </c>
      <c r="N166" t="s">
        <v>13454</v>
      </c>
      <c r="O166" t="s">
        <v>3432</v>
      </c>
      <c r="P166" t="s">
        <v>13368</v>
      </c>
      <c r="Q166">
        <v>0.23</v>
      </c>
      <c r="R166">
        <v>6.31</v>
      </c>
      <c r="S166" t="s">
        <v>37</v>
      </c>
      <c r="T166" t="s">
        <v>37</v>
      </c>
      <c r="U166" t="s">
        <v>29</v>
      </c>
      <c r="V166" t="s">
        <v>1257</v>
      </c>
    </row>
    <row r="167" spans="1:22">
      <c r="A167" t="s">
        <v>31</v>
      </c>
      <c r="B167" t="s">
        <v>37</v>
      </c>
      <c r="C167" t="s">
        <v>30</v>
      </c>
      <c r="D167" t="s">
        <v>1881</v>
      </c>
      <c r="E167">
        <v>10</v>
      </c>
      <c r="F167" t="s">
        <v>3410</v>
      </c>
      <c r="G167" t="s">
        <v>13412</v>
      </c>
      <c r="H167" t="s">
        <v>13275</v>
      </c>
      <c r="I167">
        <v>1</v>
      </c>
      <c r="J167" t="s">
        <v>3406</v>
      </c>
      <c r="K167" t="s">
        <v>3433</v>
      </c>
      <c r="L167" t="s">
        <v>3411</v>
      </c>
      <c r="M167" t="s">
        <v>13275</v>
      </c>
      <c r="N167" t="s">
        <v>13455</v>
      </c>
      <c r="O167" t="s">
        <v>3435</v>
      </c>
      <c r="P167" t="s">
        <v>13368</v>
      </c>
      <c r="Q167">
        <v>0.2</v>
      </c>
      <c r="R167">
        <v>6.31</v>
      </c>
      <c r="S167" t="s">
        <v>37</v>
      </c>
      <c r="T167" t="s">
        <v>37</v>
      </c>
      <c r="U167" t="s">
        <v>29</v>
      </c>
      <c r="V167" t="s">
        <v>1302</v>
      </c>
    </row>
    <row r="168" spans="1:22">
      <c r="A168" t="s">
        <v>31</v>
      </c>
      <c r="B168" t="s">
        <v>37</v>
      </c>
      <c r="C168" t="s">
        <v>30</v>
      </c>
      <c r="D168" t="s">
        <v>1881</v>
      </c>
      <c r="E168">
        <v>11</v>
      </c>
      <c r="F168" t="s">
        <v>1611</v>
      </c>
      <c r="G168" t="s">
        <v>13412</v>
      </c>
      <c r="H168" t="s">
        <v>13275</v>
      </c>
      <c r="I168">
        <v>1</v>
      </c>
      <c r="J168" t="s">
        <v>3406</v>
      </c>
      <c r="K168" t="s">
        <v>3436</v>
      </c>
      <c r="L168" t="s">
        <v>3411</v>
      </c>
      <c r="M168" t="s">
        <v>13275</v>
      </c>
      <c r="N168" t="s">
        <v>13456</v>
      </c>
      <c r="O168" t="s">
        <v>3438</v>
      </c>
      <c r="P168" t="s">
        <v>13368</v>
      </c>
      <c r="Q168">
        <v>0.2</v>
      </c>
      <c r="R168">
        <v>6.31</v>
      </c>
      <c r="S168" t="s">
        <v>37</v>
      </c>
      <c r="T168" t="s">
        <v>37</v>
      </c>
      <c r="U168" t="s">
        <v>29</v>
      </c>
      <c r="V168" t="s">
        <v>1302</v>
      </c>
    </row>
    <row r="169" spans="1:22">
      <c r="A169" t="s">
        <v>31</v>
      </c>
      <c r="B169" t="s">
        <v>37</v>
      </c>
      <c r="C169" t="s">
        <v>30</v>
      </c>
      <c r="D169" t="s">
        <v>1881</v>
      </c>
      <c r="E169">
        <v>12</v>
      </c>
      <c r="F169" t="s">
        <v>3440</v>
      </c>
      <c r="G169" t="s">
        <v>13457</v>
      </c>
      <c r="H169" t="s">
        <v>13275</v>
      </c>
      <c r="I169">
        <v>1</v>
      </c>
      <c r="J169" t="s">
        <v>3406</v>
      </c>
      <c r="K169" t="s">
        <v>3439</v>
      </c>
      <c r="L169" t="s">
        <v>3411</v>
      </c>
      <c r="M169" t="s">
        <v>13275</v>
      </c>
      <c r="N169" t="s">
        <v>13458</v>
      </c>
      <c r="O169" t="s">
        <v>3442</v>
      </c>
      <c r="P169" t="s">
        <v>13368</v>
      </c>
      <c r="Q169">
        <v>0.27</v>
      </c>
      <c r="R169">
        <v>6.31</v>
      </c>
      <c r="S169" t="s">
        <v>37</v>
      </c>
      <c r="T169" t="s">
        <v>37</v>
      </c>
      <c r="U169" t="s">
        <v>29</v>
      </c>
      <c r="V169" t="s">
        <v>1288</v>
      </c>
    </row>
    <row r="170" spans="1:22">
      <c r="A170" t="s">
        <v>31</v>
      </c>
      <c r="B170" t="s">
        <v>37</v>
      </c>
      <c r="C170" t="s">
        <v>30</v>
      </c>
      <c r="D170" t="s">
        <v>1881</v>
      </c>
      <c r="E170">
        <v>13</v>
      </c>
      <c r="F170" t="s">
        <v>3440</v>
      </c>
      <c r="G170" t="s">
        <v>13457</v>
      </c>
      <c r="H170" t="s">
        <v>13275</v>
      </c>
      <c r="I170">
        <v>1</v>
      </c>
      <c r="J170" t="s">
        <v>3406</v>
      </c>
      <c r="K170" t="s">
        <v>3443</v>
      </c>
      <c r="L170" t="s">
        <v>3411</v>
      </c>
      <c r="M170" t="s">
        <v>13275</v>
      </c>
      <c r="N170" t="s">
        <v>13459</v>
      </c>
      <c r="O170" t="s">
        <v>3445</v>
      </c>
      <c r="P170" t="s">
        <v>13368</v>
      </c>
      <c r="Q170">
        <v>0.22</v>
      </c>
      <c r="R170">
        <v>6.31</v>
      </c>
      <c r="S170" t="s">
        <v>37</v>
      </c>
      <c r="T170" t="s">
        <v>37</v>
      </c>
      <c r="U170" t="s">
        <v>29</v>
      </c>
      <c r="V170" t="s">
        <v>1288</v>
      </c>
    </row>
    <row r="171" spans="1:22">
      <c r="A171" t="s">
        <v>31</v>
      </c>
      <c r="B171" t="s">
        <v>37</v>
      </c>
      <c r="C171" t="s">
        <v>30</v>
      </c>
      <c r="D171" t="s">
        <v>1881</v>
      </c>
      <c r="E171">
        <v>14</v>
      </c>
      <c r="F171" t="s">
        <v>3440</v>
      </c>
      <c r="G171" t="s">
        <v>13457</v>
      </c>
      <c r="H171" t="s">
        <v>13275</v>
      </c>
      <c r="I171">
        <v>1</v>
      </c>
      <c r="J171" t="s">
        <v>3406</v>
      </c>
      <c r="K171" t="s">
        <v>3446</v>
      </c>
      <c r="L171" t="s">
        <v>3411</v>
      </c>
      <c r="M171" t="s">
        <v>13275</v>
      </c>
      <c r="N171" t="s">
        <v>13460</v>
      </c>
      <c r="O171" t="s">
        <v>3448</v>
      </c>
      <c r="P171" t="s">
        <v>13368</v>
      </c>
      <c r="Q171">
        <v>0.22</v>
      </c>
      <c r="R171">
        <v>6.31</v>
      </c>
      <c r="S171" t="s">
        <v>37</v>
      </c>
      <c r="T171" t="s">
        <v>37</v>
      </c>
      <c r="U171" t="s">
        <v>29</v>
      </c>
      <c r="V171" t="s">
        <v>1288</v>
      </c>
    </row>
    <row r="172" spans="1:22">
      <c r="A172" t="s">
        <v>31</v>
      </c>
      <c r="B172" t="s">
        <v>37</v>
      </c>
      <c r="C172" t="s">
        <v>30</v>
      </c>
      <c r="D172" t="s">
        <v>1881</v>
      </c>
      <c r="E172">
        <v>15</v>
      </c>
      <c r="F172" t="s">
        <v>3450</v>
      </c>
      <c r="G172" t="s">
        <v>13461</v>
      </c>
      <c r="H172" t="s">
        <v>13275</v>
      </c>
      <c r="I172">
        <v>1</v>
      </c>
      <c r="J172" t="s">
        <v>3406</v>
      </c>
      <c r="K172" t="s">
        <v>3449</v>
      </c>
      <c r="L172" t="s">
        <v>3411</v>
      </c>
      <c r="M172" t="s">
        <v>13275</v>
      </c>
      <c r="N172" t="s">
        <v>13462</v>
      </c>
      <c r="O172" t="s">
        <v>3453</v>
      </c>
      <c r="P172" t="s">
        <v>13368</v>
      </c>
      <c r="Q172">
        <v>0.21</v>
      </c>
      <c r="R172">
        <v>6.31</v>
      </c>
      <c r="S172" t="s">
        <v>37</v>
      </c>
      <c r="T172" t="s">
        <v>37</v>
      </c>
      <c r="U172" t="s">
        <v>29</v>
      </c>
      <c r="V172" t="s">
        <v>1539</v>
      </c>
    </row>
    <row r="173" spans="1:22">
      <c r="A173" t="s">
        <v>31</v>
      </c>
      <c r="B173" t="s">
        <v>37</v>
      </c>
      <c r="C173" t="s">
        <v>30</v>
      </c>
      <c r="D173" t="s">
        <v>1881</v>
      </c>
      <c r="E173">
        <v>16</v>
      </c>
      <c r="F173" t="s">
        <v>3450</v>
      </c>
      <c r="G173" t="s">
        <v>13461</v>
      </c>
      <c r="H173" t="s">
        <v>13275</v>
      </c>
      <c r="I173">
        <v>1</v>
      </c>
      <c r="J173" t="s">
        <v>3406</v>
      </c>
      <c r="K173" t="s">
        <v>3454</v>
      </c>
      <c r="L173" t="s">
        <v>3411</v>
      </c>
      <c r="M173" t="s">
        <v>13275</v>
      </c>
      <c r="N173" t="s">
        <v>13463</v>
      </c>
      <c r="O173" t="s">
        <v>3456</v>
      </c>
      <c r="P173" t="s">
        <v>13368</v>
      </c>
      <c r="Q173">
        <v>0.21</v>
      </c>
      <c r="R173">
        <v>6.31</v>
      </c>
      <c r="S173" t="s">
        <v>37</v>
      </c>
      <c r="T173" t="s">
        <v>37</v>
      </c>
      <c r="U173" t="s">
        <v>29</v>
      </c>
      <c r="V173" t="s">
        <v>1539</v>
      </c>
    </row>
    <row r="174" spans="1:22">
      <c r="A174" t="s">
        <v>31</v>
      </c>
      <c r="B174" t="s">
        <v>37</v>
      </c>
      <c r="C174" t="s">
        <v>30</v>
      </c>
      <c r="D174" t="s">
        <v>1881</v>
      </c>
      <c r="E174">
        <v>17</v>
      </c>
      <c r="F174" t="s">
        <v>1444</v>
      </c>
      <c r="G174" t="s">
        <v>13406</v>
      </c>
      <c r="H174" t="s">
        <v>13275</v>
      </c>
      <c r="I174">
        <v>1</v>
      </c>
      <c r="J174" t="s">
        <v>3406</v>
      </c>
      <c r="K174" t="s">
        <v>3457</v>
      </c>
      <c r="L174" t="s">
        <v>2309</v>
      </c>
      <c r="M174" t="s">
        <v>13276</v>
      </c>
      <c r="N174" t="s">
        <v>13464</v>
      </c>
      <c r="O174" t="s">
        <v>3458</v>
      </c>
      <c r="P174" t="s">
        <v>3404</v>
      </c>
      <c r="Q174">
        <v>6.12</v>
      </c>
      <c r="R174">
        <v>6.31</v>
      </c>
      <c r="S174" t="s">
        <v>37</v>
      </c>
      <c r="T174" t="s">
        <v>37</v>
      </c>
      <c r="U174" t="s">
        <v>29</v>
      </c>
      <c r="V174" t="s">
        <v>1257</v>
      </c>
    </row>
    <row r="175" spans="1:22">
      <c r="A175" t="s">
        <v>31</v>
      </c>
      <c r="B175" t="s">
        <v>37</v>
      </c>
      <c r="C175" t="s">
        <v>30</v>
      </c>
      <c r="D175" t="s">
        <v>1881</v>
      </c>
      <c r="E175">
        <v>18</v>
      </c>
      <c r="F175" t="s">
        <v>1444</v>
      </c>
      <c r="G175" t="s">
        <v>13406</v>
      </c>
      <c r="H175" t="s">
        <v>13275</v>
      </c>
      <c r="I175">
        <v>1</v>
      </c>
      <c r="J175" t="s">
        <v>3406</v>
      </c>
      <c r="K175" t="s">
        <v>3459</v>
      </c>
      <c r="L175" t="s">
        <v>3411</v>
      </c>
      <c r="M175" t="s">
        <v>13275</v>
      </c>
      <c r="N175" t="s">
        <v>13465</v>
      </c>
      <c r="O175" t="s">
        <v>3461</v>
      </c>
      <c r="P175" t="s">
        <v>13368</v>
      </c>
      <c r="Q175">
        <v>0.23</v>
      </c>
      <c r="R175">
        <v>6.31</v>
      </c>
      <c r="S175" t="s">
        <v>37</v>
      </c>
      <c r="T175" t="s">
        <v>37</v>
      </c>
      <c r="U175" t="s">
        <v>29</v>
      </c>
      <c r="V175" t="s">
        <v>1257</v>
      </c>
    </row>
    <row r="176" spans="1:22">
      <c r="A176" t="s">
        <v>31</v>
      </c>
      <c r="B176" t="s">
        <v>37</v>
      </c>
      <c r="C176" t="s">
        <v>30</v>
      </c>
      <c r="D176" t="s">
        <v>1881</v>
      </c>
      <c r="E176">
        <v>19</v>
      </c>
      <c r="F176" t="s">
        <v>3419</v>
      </c>
      <c r="G176" t="s">
        <v>13412</v>
      </c>
      <c r="H176" t="s">
        <v>13275</v>
      </c>
      <c r="I176">
        <v>1</v>
      </c>
      <c r="J176" t="s">
        <v>3406</v>
      </c>
      <c r="K176" t="s">
        <v>3462</v>
      </c>
      <c r="L176" t="s">
        <v>2309</v>
      </c>
      <c r="M176" t="s">
        <v>13276</v>
      </c>
      <c r="N176" t="s">
        <v>13466</v>
      </c>
      <c r="O176" t="s">
        <v>3463</v>
      </c>
      <c r="P176" t="s">
        <v>3404</v>
      </c>
      <c r="Q176">
        <v>1.32</v>
      </c>
      <c r="R176">
        <v>6.31</v>
      </c>
      <c r="S176" t="s">
        <v>37</v>
      </c>
      <c r="T176" t="s">
        <v>37</v>
      </c>
      <c r="U176" t="s">
        <v>29</v>
      </c>
      <c r="V176" t="s">
        <v>1302</v>
      </c>
    </row>
    <row r="177" spans="1:22">
      <c r="A177" t="s">
        <v>31</v>
      </c>
      <c r="B177" t="s">
        <v>37</v>
      </c>
      <c r="C177" t="s">
        <v>30</v>
      </c>
      <c r="D177" t="s">
        <v>1881</v>
      </c>
      <c r="E177">
        <v>20</v>
      </c>
      <c r="F177" t="s">
        <v>3410</v>
      </c>
      <c r="G177" t="s">
        <v>13412</v>
      </c>
      <c r="H177" t="s">
        <v>13275</v>
      </c>
      <c r="I177">
        <v>1</v>
      </c>
      <c r="J177" t="s">
        <v>3406</v>
      </c>
      <c r="K177" t="s">
        <v>3464</v>
      </c>
      <c r="L177" t="s">
        <v>3411</v>
      </c>
      <c r="M177" t="s">
        <v>13275</v>
      </c>
      <c r="N177" t="s">
        <v>13467</v>
      </c>
      <c r="O177" t="s">
        <v>3466</v>
      </c>
      <c r="P177" t="s">
        <v>13368</v>
      </c>
      <c r="Q177">
        <v>0.2</v>
      </c>
      <c r="R177">
        <v>6.31</v>
      </c>
      <c r="S177" t="s">
        <v>37</v>
      </c>
      <c r="T177" t="s">
        <v>37</v>
      </c>
      <c r="U177" t="s">
        <v>29</v>
      </c>
      <c r="V177" t="s">
        <v>1302</v>
      </c>
    </row>
    <row r="178" spans="1:22">
      <c r="A178" t="s">
        <v>31</v>
      </c>
      <c r="B178" t="s">
        <v>37</v>
      </c>
      <c r="C178" t="s">
        <v>30</v>
      </c>
      <c r="D178" t="s">
        <v>1881</v>
      </c>
      <c r="E178">
        <v>21</v>
      </c>
      <c r="F178" t="s">
        <v>3440</v>
      </c>
      <c r="G178" t="s">
        <v>13457</v>
      </c>
      <c r="H178" t="s">
        <v>13275</v>
      </c>
      <c r="I178">
        <v>1</v>
      </c>
      <c r="J178" t="s">
        <v>3406</v>
      </c>
      <c r="K178" t="s">
        <v>3467</v>
      </c>
      <c r="L178" t="s">
        <v>3411</v>
      </c>
      <c r="M178" t="s">
        <v>13275</v>
      </c>
      <c r="N178" t="s">
        <v>13468</v>
      </c>
      <c r="O178" t="s">
        <v>3469</v>
      </c>
      <c r="P178" t="s">
        <v>13368</v>
      </c>
      <c r="Q178">
        <v>0.26</v>
      </c>
      <c r="R178">
        <v>6.31</v>
      </c>
      <c r="S178" t="s">
        <v>37</v>
      </c>
      <c r="T178" t="s">
        <v>37</v>
      </c>
      <c r="U178" t="s">
        <v>29</v>
      </c>
      <c r="V178" t="s">
        <v>1288</v>
      </c>
    </row>
    <row r="179" spans="1:22">
      <c r="A179" t="s">
        <v>31</v>
      </c>
      <c r="B179" t="s">
        <v>37</v>
      </c>
      <c r="C179" t="s">
        <v>30</v>
      </c>
      <c r="D179" t="s">
        <v>1881</v>
      </c>
      <c r="E179">
        <v>22</v>
      </c>
      <c r="F179" t="s">
        <v>3440</v>
      </c>
      <c r="G179" t="s">
        <v>13457</v>
      </c>
      <c r="H179" t="s">
        <v>13276</v>
      </c>
      <c r="I179">
        <v>1</v>
      </c>
      <c r="J179" t="s">
        <v>3406</v>
      </c>
      <c r="K179" t="s">
        <v>3470</v>
      </c>
      <c r="L179" t="s">
        <v>3411</v>
      </c>
      <c r="M179" t="s">
        <v>13275</v>
      </c>
      <c r="N179" t="s">
        <v>13469</v>
      </c>
      <c r="O179" t="s">
        <v>3472</v>
      </c>
      <c r="P179" t="s">
        <v>13368</v>
      </c>
      <c r="Q179">
        <v>0.28000000000000003</v>
      </c>
      <c r="R179">
        <v>6.31</v>
      </c>
      <c r="S179" t="s">
        <v>37</v>
      </c>
      <c r="T179" t="s">
        <v>37</v>
      </c>
      <c r="U179" t="s">
        <v>29</v>
      </c>
      <c r="V179" t="s">
        <v>1288</v>
      </c>
    </row>
    <row r="180" spans="1:22">
      <c r="A180" t="s">
        <v>13470</v>
      </c>
      <c r="B180" t="s">
        <v>37</v>
      </c>
      <c r="C180" t="s">
        <v>13471</v>
      </c>
      <c r="D180" t="s">
        <v>53</v>
      </c>
      <c r="E180">
        <v>1</v>
      </c>
      <c r="F180" t="s">
        <v>37</v>
      </c>
      <c r="G180" t="s">
        <v>37</v>
      </c>
      <c r="H180" t="s">
        <v>13276</v>
      </c>
      <c r="I180">
        <v>1</v>
      </c>
      <c r="J180" t="s">
        <v>13472</v>
      </c>
      <c r="K180" t="s">
        <v>13473</v>
      </c>
      <c r="L180" t="s">
        <v>2309</v>
      </c>
      <c r="M180" t="s">
        <v>13275</v>
      </c>
      <c r="N180" t="s">
        <v>13474</v>
      </c>
      <c r="O180" t="s">
        <v>13475</v>
      </c>
      <c r="P180" t="s">
        <v>3404</v>
      </c>
      <c r="Q180">
        <v>0.97</v>
      </c>
      <c r="R180">
        <v>1.96</v>
      </c>
      <c r="S180" t="s">
        <v>37</v>
      </c>
      <c r="T180" t="s">
        <v>37</v>
      </c>
      <c r="U180" t="s">
        <v>2396</v>
      </c>
      <c r="V180" t="s">
        <v>13476</v>
      </c>
    </row>
    <row r="181" spans="1:22">
      <c r="A181" t="s">
        <v>13470</v>
      </c>
      <c r="B181" t="s">
        <v>37</v>
      </c>
      <c r="C181" t="s">
        <v>13471</v>
      </c>
      <c r="D181" t="s">
        <v>53</v>
      </c>
      <c r="E181">
        <v>2</v>
      </c>
      <c r="F181" t="s">
        <v>37</v>
      </c>
      <c r="G181" t="s">
        <v>37</v>
      </c>
      <c r="H181" t="s">
        <v>13276</v>
      </c>
      <c r="I181">
        <v>1</v>
      </c>
      <c r="J181" t="s">
        <v>13472</v>
      </c>
      <c r="K181" t="s">
        <v>13477</v>
      </c>
      <c r="L181" t="s">
        <v>2309</v>
      </c>
      <c r="M181" t="s">
        <v>13275</v>
      </c>
      <c r="N181" t="s">
        <v>13478</v>
      </c>
      <c r="O181" t="s">
        <v>13479</v>
      </c>
      <c r="P181" t="s">
        <v>3404</v>
      </c>
      <c r="Q181">
        <v>0.31</v>
      </c>
      <c r="R181">
        <v>1.96</v>
      </c>
      <c r="S181" t="s">
        <v>37</v>
      </c>
      <c r="T181" t="s">
        <v>37</v>
      </c>
      <c r="U181" t="s">
        <v>2396</v>
      </c>
      <c r="V181" t="s">
        <v>13476</v>
      </c>
    </row>
    <row r="182" spans="1:22">
      <c r="A182" t="s">
        <v>13470</v>
      </c>
      <c r="B182" t="s">
        <v>37</v>
      </c>
      <c r="C182" t="s">
        <v>13471</v>
      </c>
      <c r="D182" t="s">
        <v>53</v>
      </c>
      <c r="E182">
        <v>3</v>
      </c>
      <c r="F182" t="s">
        <v>37</v>
      </c>
      <c r="G182" t="s">
        <v>37</v>
      </c>
      <c r="H182" t="s">
        <v>13275</v>
      </c>
      <c r="I182">
        <v>1</v>
      </c>
      <c r="J182" t="s">
        <v>13472</v>
      </c>
      <c r="K182" t="s">
        <v>13480</v>
      </c>
      <c r="L182" t="s">
        <v>13481</v>
      </c>
      <c r="M182" t="s">
        <v>13275</v>
      </c>
      <c r="N182" t="s">
        <v>13482</v>
      </c>
      <c r="O182" t="s">
        <v>13483</v>
      </c>
      <c r="P182" t="s">
        <v>3404</v>
      </c>
      <c r="Q182">
        <v>0.95</v>
      </c>
      <c r="R182">
        <v>1.96</v>
      </c>
      <c r="S182" t="s">
        <v>37</v>
      </c>
      <c r="T182" t="s">
        <v>37</v>
      </c>
      <c r="U182" t="s">
        <v>2396</v>
      </c>
      <c r="V182" t="s">
        <v>13476</v>
      </c>
    </row>
  </sheetData>
  <autoFilter ref="A1:V182" xr:uid="{B750D08C-F4D3-42C5-B03C-20F5D88B22F0}"/>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69695-3F5C-4E34-A1C6-A491F4055441}">
  <sheetPr filterMode="1"/>
  <dimension ref="A1:Q545"/>
  <sheetViews>
    <sheetView topLeftCell="A435" zoomScale="55" zoomScaleNormal="55" workbookViewId="0">
      <selection activeCell="E527" sqref="E527"/>
    </sheetView>
  </sheetViews>
  <sheetFormatPr defaultColWidth="9.4375" defaultRowHeight="18"/>
  <cols>
    <col min="1" max="1" width="13.25" style="9" customWidth="1"/>
    <col min="2" max="2" width="19.625" style="9" customWidth="1"/>
    <col min="3" max="3" width="21.75" style="9" customWidth="1"/>
    <col min="4" max="4" width="28.125" style="9" customWidth="1"/>
    <col min="5" max="5" width="29.875" style="9" bestFit="1" customWidth="1"/>
    <col min="6" max="6" width="92.3125" style="21" customWidth="1"/>
    <col min="7" max="7" width="16.875" style="9" bestFit="1" customWidth="1"/>
    <col min="8" max="8" width="23.75" style="21" bestFit="1" customWidth="1"/>
    <col min="9" max="9" width="37.3125" style="9" bestFit="1" customWidth="1"/>
    <col min="10" max="10" width="44.5" style="9" customWidth="1"/>
    <col min="11" max="11" width="49.375" style="7" bestFit="1" customWidth="1"/>
    <col min="12" max="12" width="20.5625" style="7" bestFit="1" customWidth="1"/>
    <col min="13" max="13" width="20.5625" style="7" customWidth="1"/>
    <col min="14" max="14" width="17.6875" style="7" customWidth="1"/>
    <col min="15" max="15" width="30" style="61" bestFit="1" customWidth="1"/>
    <col min="16" max="16" width="34.9375" style="61" bestFit="1" customWidth="1"/>
    <col min="17" max="17" width="15.8125" style="61" bestFit="1" customWidth="1"/>
    <col min="18" max="16384" width="9.4375" style="61"/>
  </cols>
  <sheetData>
    <row r="1" spans="1:17" s="7" customFormat="1" ht="19">
      <c r="A1" s="53" t="s">
        <v>13492</v>
      </c>
      <c r="B1" s="53" t="s">
        <v>13493</v>
      </c>
      <c r="C1" s="53" t="s">
        <v>13494</v>
      </c>
      <c r="D1" s="53" t="s">
        <v>13220</v>
      </c>
      <c r="E1" s="53" t="s">
        <v>13495</v>
      </c>
      <c r="F1" s="53" t="s">
        <v>13496</v>
      </c>
      <c r="G1" s="53" t="s">
        <v>13497</v>
      </c>
      <c r="H1" s="54" t="s">
        <v>13498</v>
      </c>
      <c r="I1" s="55" t="s">
        <v>13499</v>
      </c>
      <c r="J1" s="55" t="s">
        <v>13500</v>
      </c>
      <c r="K1" s="24" t="s">
        <v>13501</v>
      </c>
      <c r="L1" s="56" t="s">
        <v>13502</v>
      </c>
      <c r="M1" s="56" t="s">
        <v>13503</v>
      </c>
      <c r="N1" s="57" t="s">
        <v>13504</v>
      </c>
    </row>
    <row r="2" spans="1:17" ht="18.7" hidden="1">
      <c r="A2" s="58" t="s">
        <v>13505</v>
      </c>
      <c r="B2" s="58" t="s">
        <v>1066</v>
      </c>
      <c r="C2" s="58" t="s">
        <v>31</v>
      </c>
      <c r="D2" s="58" t="s">
        <v>13506</v>
      </c>
      <c r="E2" s="59" t="s">
        <v>13275</v>
      </c>
      <c r="F2" s="58" t="s">
        <v>13507</v>
      </c>
      <c r="G2" s="60">
        <v>45726</v>
      </c>
      <c r="H2" s="60" t="s">
        <v>13508</v>
      </c>
      <c r="I2" s="58" t="s">
        <v>13276</v>
      </c>
      <c r="J2" s="60">
        <v>45757</v>
      </c>
      <c r="L2" s="7" t="e">
        <v>#N/A</v>
      </c>
      <c r="O2" s="44"/>
      <c r="Q2" s="62"/>
    </row>
    <row r="3" spans="1:17" s="7" customFormat="1" ht="19" hidden="1">
      <c r="A3" s="4">
        <v>1</v>
      </c>
      <c r="B3" s="4"/>
      <c r="C3" s="4" t="s">
        <v>6154</v>
      </c>
      <c r="D3" s="4" t="s">
        <v>6805</v>
      </c>
      <c r="E3" s="4"/>
      <c r="F3" s="4"/>
      <c r="G3" s="5">
        <v>45658</v>
      </c>
      <c r="H3" s="6"/>
      <c r="I3" s="4" t="s">
        <v>13276</v>
      </c>
      <c r="J3" s="5">
        <v>46126</v>
      </c>
      <c r="L3" s="7" t="s">
        <v>13224</v>
      </c>
      <c r="O3" s="44"/>
      <c r="Q3" s="62"/>
    </row>
    <row r="4" spans="1:17" s="7" customFormat="1" ht="19" hidden="1">
      <c r="A4" s="4">
        <v>2</v>
      </c>
      <c r="B4" s="4"/>
      <c r="C4" s="4" t="s">
        <v>6154</v>
      </c>
      <c r="D4" s="4" t="s">
        <v>6576</v>
      </c>
      <c r="E4" s="4"/>
      <c r="F4" s="4"/>
      <c r="G4" s="5">
        <v>45658</v>
      </c>
      <c r="H4" s="6"/>
      <c r="I4" s="4" t="s">
        <v>13276</v>
      </c>
      <c r="J4" s="5">
        <v>46126</v>
      </c>
      <c r="L4" s="7" t="s">
        <v>13224</v>
      </c>
      <c r="O4" s="44"/>
      <c r="Q4" s="62"/>
    </row>
    <row r="5" spans="1:17" s="7" customFormat="1" ht="19" hidden="1">
      <c r="A5" s="4">
        <v>3</v>
      </c>
      <c r="B5" s="4"/>
      <c r="C5" s="4" t="s">
        <v>6154</v>
      </c>
      <c r="D5" s="4" t="s">
        <v>6489</v>
      </c>
      <c r="E5" s="4"/>
      <c r="F5" s="4"/>
      <c r="G5" s="5">
        <v>45658</v>
      </c>
      <c r="H5" s="6"/>
      <c r="I5" s="4" t="s">
        <v>13276</v>
      </c>
      <c r="J5" s="5">
        <v>46126</v>
      </c>
      <c r="L5" s="7" t="s">
        <v>13224</v>
      </c>
      <c r="O5" s="44"/>
      <c r="Q5" s="62"/>
    </row>
    <row r="6" spans="1:17" s="7" customFormat="1" ht="19" hidden="1">
      <c r="A6" s="4">
        <v>4</v>
      </c>
      <c r="B6" s="4"/>
      <c r="C6" s="4" t="s">
        <v>6154</v>
      </c>
      <c r="D6" s="4" t="s">
        <v>6572</v>
      </c>
      <c r="E6" s="4"/>
      <c r="F6" s="4"/>
      <c r="G6" s="5">
        <v>45658</v>
      </c>
      <c r="H6" s="6"/>
      <c r="I6" s="4" t="s">
        <v>13276</v>
      </c>
      <c r="J6" s="5">
        <v>46126</v>
      </c>
      <c r="L6" s="7" t="s">
        <v>13224</v>
      </c>
      <c r="O6" s="44"/>
      <c r="Q6" s="62"/>
    </row>
    <row r="7" spans="1:17" s="7" customFormat="1" ht="19" hidden="1">
      <c r="A7" s="4">
        <v>5</v>
      </c>
      <c r="B7" s="4"/>
      <c r="C7" s="4" t="s">
        <v>6154</v>
      </c>
      <c r="D7" s="4" t="s">
        <v>6842</v>
      </c>
      <c r="E7" s="4"/>
      <c r="F7" s="4"/>
      <c r="G7" s="5">
        <v>45658</v>
      </c>
      <c r="H7" s="6"/>
      <c r="I7" s="4" t="s">
        <v>13276</v>
      </c>
      <c r="J7" s="5">
        <v>45852</v>
      </c>
      <c r="L7" s="7" t="e">
        <v>#N/A</v>
      </c>
      <c r="O7" s="44"/>
      <c r="Q7" s="62"/>
    </row>
    <row r="8" spans="1:17" s="7" customFormat="1" ht="19" hidden="1">
      <c r="A8" s="4">
        <v>6</v>
      </c>
      <c r="B8" s="4"/>
      <c r="C8" s="4" t="s">
        <v>6154</v>
      </c>
      <c r="D8" s="4" t="s">
        <v>6553</v>
      </c>
      <c r="E8" s="4"/>
      <c r="F8" s="4"/>
      <c r="G8" s="5">
        <v>45658</v>
      </c>
      <c r="H8" s="6"/>
      <c r="I8" s="4" t="s">
        <v>13276</v>
      </c>
      <c r="J8" s="5">
        <v>46126</v>
      </c>
      <c r="L8" s="7" t="s">
        <v>13224</v>
      </c>
      <c r="O8" s="44"/>
      <c r="Q8" s="62"/>
    </row>
    <row r="9" spans="1:17" s="7" customFormat="1" ht="19" hidden="1">
      <c r="A9" s="4">
        <v>7</v>
      </c>
      <c r="B9" s="4"/>
      <c r="C9" s="4" t="s">
        <v>6154</v>
      </c>
      <c r="D9" s="4" t="s">
        <v>6545</v>
      </c>
      <c r="E9" s="4"/>
      <c r="F9" s="4"/>
      <c r="G9" s="5">
        <v>45658</v>
      </c>
      <c r="H9" s="6"/>
      <c r="I9" s="4" t="s">
        <v>13276</v>
      </c>
      <c r="J9" s="5">
        <v>46126</v>
      </c>
      <c r="L9" s="7" t="s">
        <v>13224</v>
      </c>
      <c r="O9" s="44"/>
      <c r="Q9" s="62"/>
    </row>
    <row r="10" spans="1:17" s="7" customFormat="1" ht="19" hidden="1">
      <c r="A10" s="4">
        <v>8</v>
      </c>
      <c r="B10" s="4"/>
      <c r="C10" s="4" t="s">
        <v>6154</v>
      </c>
      <c r="D10" s="4" t="s">
        <v>6588</v>
      </c>
      <c r="E10" s="4"/>
      <c r="F10" s="4"/>
      <c r="G10" s="5">
        <v>45658</v>
      </c>
      <c r="H10" s="6"/>
      <c r="I10" s="4" t="s">
        <v>13276</v>
      </c>
      <c r="J10" s="5">
        <v>46126</v>
      </c>
      <c r="L10" s="7" t="s">
        <v>13224</v>
      </c>
      <c r="O10" s="44"/>
      <c r="Q10" s="62"/>
    </row>
    <row r="11" spans="1:17" s="7" customFormat="1" ht="19" hidden="1">
      <c r="A11" s="4">
        <v>9</v>
      </c>
      <c r="B11" s="4"/>
      <c r="C11" s="4" t="s">
        <v>12600</v>
      </c>
      <c r="D11" s="4" t="s">
        <v>12850</v>
      </c>
      <c r="E11" s="4"/>
      <c r="F11" s="4"/>
      <c r="G11" s="5">
        <v>45658</v>
      </c>
      <c r="H11" s="6"/>
      <c r="I11" s="4" t="s">
        <v>13276</v>
      </c>
      <c r="J11" s="5">
        <v>45852</v>
      </c>
      <c r="L11" s="7" t="e">
        <v>#N/A</v>
      </c>
      <c r="O11" s="44"/>
      <c r="Q11" s="62"/>
    </row>
    <row r="12" spans="1:17" s="7" customFormat="1" ht="19" hidden="1">
      <c r="A12" s="4">
        <v>10</v>
      </c>
      <c r="B12" s="4"/>
      <c r="C12" s="4" t="s">
        <v>6154</v>
      </c>
      <c r="D12" s="4" t="s">
        <v>6565</v>
      </c>
      <c r="E12" s="4"/>
      <c r="F12" s="4"/>
      <c r="G12" s="5">
        <v>45658</v>
      </c>
      <c r="H12" s="6"/>
      <c r="I12" s="4" t="s">
        <v>13276</v>
      </c>
      <c r="J12" s="5">
        <v>45852</v>
      </c>
      <c r="L12" s="7" t="e">
        <v>#N/A</v>
      </c>
      <c r="O12" s="44"/>
      <c r="Q12" s="62"/>
    </row>
    <row r="13" spans="1:17" s="7" customFormat="1" ht="19" hidden="1">
      <c r="A13" s="4">
        <v>11</v>
      </c>
      <c r="B13" s="4"/>
      <c r="C13" s="4" t="s">
        <v>12600</v>
      </c>
      <c r="D13" s="4" t="s">
        <v>12853</v>
      </c>
      <c r="E13" s="4"/>
      <c r="F13" s="4"/>
      <c r="G13" s="5">
        <v>45658</v>
      </c>
      <c r="H13" s="6"/>
      <c r="I13" s="4" t="s">
        <v>13276</v>
      </c>
      <c r="J13" s="5">
        <v>45852</v>
      </c>
      <c r="L13" s="7" t="e">
        <v>#N/A</v>
      </c>
      <c r="O13" s="44"/>
      <c r="Q13" s="62"/>
    </row>
    <row r="14" spans="1:17" s="7" customFormat="1" ht="19" hidden="1">
      <c r="A14" s="4">
        <v>12</v>
      </c>
      <c r="B14" s="4"/>
      <c r="C14" s="4" t="s">
        <v>12600</v>
      </c>
      <c r="D14" s="4" t="s">
        <v>12809</v>
      </c>
      <c r="E14" s="4"/>
      <c r="F14" s="4"/>
      <c r="G14" s="5">
        <v>45658</v>
      </c>
      <c r="H14" s="6"/>
      <c r="I14" s="4" t="s">
        <v>13276</v>
      </c>
      <c r="J14" s="5">
        <v>45852</v>
      </c>
      <c r="L14" s="7" t="e">
        <v>#N/A</v>
      </c>
      <c r="O14" s="44"/>
      <c r="Q14" s="62"/>
    </row>
    <row r="15" spans="1:17" s="7" customFormat="1" ht="19" hidden="1">
      <c r="A15" s="4">
        <v>13</v>
      </c>
      <c r="B15" s="4"/>
      <c r="C15" s="4" t="s">
        <v>6154</v>
      </c>
      <c r="D15" s="4" t="s">
        <v>6655</v>
      </c>
      <c r="E15" s="4"/>
      <c r="F15" s="4"/>
      <c r="G15" s="5">
        <v>45658</v>
      </c>
      <c r="H15" s="6"/>
      <c r="I15" s="4" t="s">
        <v>13276</v>
      </c>
      <c r="J15" s="5">
        <v>46126</v>
      </c>
      <c r="L15" s="7" t="s">
        <v>13224</v>
      </c>
      <c r="O15" s="44"/>
      <c r="Q15" s="62"/>
    </row>
    <row r="16" spans="1:17" s="7" customFormat="1" ht="19" hidden="1">
      <c r="A16" s="4">
        <v>14</v>
      </c>
      <c r="B16" s="4"/>
      <c r="C16" s="4" t="s">
        <v>6154</v>
      </c>
      <c r="D16" s="4" t="s">
        <v>6658</v>
      </c>
      <c r="E16" s="4"/>
      <c r="F16" s="4"/>
      <c r="G16" s="5">
        <v>45658</v>
      </c>
      <c r="H16" s="6"/>
      <c r="I16" s="4" t="s">
        <v>13276</v>
      </c>
      <c r="J16" s="5">
        <v>46126</v>
      </c>
      <c r="L16" s="7" t="s">
        <v>13224</v>
      </c>
      <c r="O16" s="44"/>
      <c r="Q16" s="62"/>
    </row>
    <row r="17" spans="1:17" s="7" customFormat="1" ht="19" hidden="1">
      <c r="A17" s="4">
        <v>15</v>
      </c>
      <c r="B17" s="4"/>
      <c r="C17" s="4" t="s">
        <v>12600</v>
      </c>
      <c r="D17" s="4" t="s">
        <v>12656</v>
      </c>
      <c r="E17" s="4"/>
      <c r="F17" s="4"/>
      <c r="G17" s="5">
        <v>45658</v>
      </c>
      <c r="H17" s="6"/>
      <c r="I17" s="4" t="s">
        <v>13276</v>
      </c>
      <c r="J17" s="5">
        <v>45852</v>
      </c>
      <c r="L17" s="7" t="e">
        <v>#N/A</v>
      </c>
      <c r="O17" s="44"/>
      <c r="Q17" s="62"/>
    </row>
    <row r="18" spans="1:17" s="7" customFormat="1" ht="19" hidden="1">
      <c r="A18" s="4">
        <v>16</v>
      </c>
      <c r="B18" s="4"/>
      <c r="C18" s="4" t="s">
        <v>12600</v>
      </c>
      <c r="D18" s="4" t="s">
        <v>12942</v>
      </c>
      <c r="E18" s="4"/>
      <c r="F18" s="4"/>
      <c r="G18" s="5">
        <v>45658</v>
      </c>
      <c r="H18" s="6"/>
      <c r="I18" s="4" t="s">
        <v>13276</v>
      </c>
      <c r="J18" s="5">
        <v>45852</v>
      </c>
      <c r="L18" s="7" t="e">
        <v>#N/A</v>
      </c>
      <c r="O18" s="44"/>
      <c r="Q18" s="62"/>
    </row>
    <row r="19" spans="1:17" s="7" customFormat="1" ht="19" hidden="1">
      <c r="A19" s="4">
        <v>17</v>
      </c>
      <c r="B19" s="4"/>
      <c r="C19" s="4" t="s">
        <v>12600</v>
      </c>
      <c r="D19" s="4" t="s">
        <v>12802</v>
      </c>
      <c r="E19" s="4"/>
      <c r="F19" s="4"/>
      <c r="G19" s="5">
        <v>45658</v>
      </c>
      <c r="H19" s="6"/>
      <c r="I19" s="4" t="s">
        <v>13276</v>
      </c>
      <c r="J19" s="5">
        <v>45852</v>
      </c>
      <c r="L19" s="7" t="e">
        <v>#N/A</v>
      </c>
      <c r="O19" s="44"/>
      <c r="Q19" s="62"/>
    </row>
    <row r="20" spans="1:17" s="7" customFormat="1" ht="19" hidden="1">
      <c r="A20" s="4">
        <v>18</v>
      </c>
      <c r="B20" s="4"/>
      <c r="C20" s="4" t="s">
        <v>12600</v>
      </c>
      <c r="D20" s="4" t="s">
        <v>12884</v>
      </c>
      <c r="E20" s="4"/>
      <c r="F20" s="4"/>
      <c r="G20" s="5">
        <v>45658</v>
      </c>
      <c r="H20" s="6"/>
      <c r="I20" s="4" t="s">
        <v>13276</v>
      </c>
      <c r="J20" s="5">
        <v>45852</v>
      </c>
      <c r="L20" s="7" t="e">
        <v>#N/A</v>
      </c>
      <c r="O20" s="44"/>
      <c r="Q20" s="62"/>
    </row>
    <row r="21" spans="1:17" s="7" customFormat="1" ht="19" hidden="1">
      <c r="A21" s="4">
        <v>19</v>
      </c>
      <c r="B21" s="4"/>
      <c r="C21" s="4" t="s">
        <v>6154</v>
      </c>
      <c r="D21" s="4" t="s">
        <v>6634</v>
      </c>
      <c r="E21" s="4"/>
      <c r="F21" s="4"/>
      <c r="G21" s="5">
        <v>45658</v>
      </c>
      <c r="H21" s="6"/>
      <c r="I21" s="4" t="s">
        <v>13276</v>
      </c>
      <c r="J21" s="5">
        <v>45852</v>
      </c>
      <c r="L21" s="7" t="e">
        <v>#N/A</v>
      </c>
      <c r="O21" s="44"/>
      <c r="Q21" s="62"/>
    </row>
    <row r="22" spans="1:17" s="7" customFormat="1" ht="19" hidden="1">
      <c r="A22" s="4">
        <v>20</v>
      </c>
      <c r="B22" s="4"/>
      <c r="C22" s="4" t="s">
        <v>6154</v>
      </c>
      <c r="D22" s="4" t="s">
        <v>6494</v>
      </c>
      <c r="E22" s="4"/>
      <c r="F22" s="4"/>
      <c r="G22" s="5">
        <v>45658</v>
      </c>
      <c r="H22" s="6"/>
      <c r="I22" s="4" t="s">
        <v>13276</v>
      </c>
      <c r="J22" s="5">
        <v>46126</v>
      </c>
      <c r="L22" s="7" t="s">
        <v>13224</v>
      </c>
      <c r="O22" s="44"/>
      <c r="Q22" s="62"/>
    </row>
    <row r="23" spans="1:17" s="7" customFormat="1" ht="19" hidden="1">
      <c r="A23" s="4">
        <v>21</v>
      </c>
      <c r="B23" s="4"/>
      <c r="C23" s="4" t="s">
        <v>12600</v>
      </c>
      <c r="D23" s="4" t="s">
        <v>12974</v>
      </c>
      <c r="E23" s="4"/>
      <c r="F23" s="4"/>
      <c r="G23" s="5">
        <v>45658</v>
      </c>
      <c r="H23" s="6"/>
      <c r="I23" s="4" t="s">
        <v>13276</v>
      </c>
      <c r="J23" s="5">
        <v>45852</v>
      </c>
      <c r="L23" s="7" t="e">
        <v>#N/A</v>
      </c>
      <c r="O23" s="44"/>
      <c r="Q23" s="62"/>
    </row>
    <row r="24" spans="1:17" s="7" customFormat="1" ht="19" hidden="1">
      <c r="A24" s="4">
        <v>22</v>
      </c>
      <c r="B24" s="4"/>
      <c r="C24" s="4" t="s">
        <v>12600</v>
      </c>
      <c r="D24" s="4" t="s">
        <v>12799</v>
      </c>
      <c r="E24" s="4"/>
      <c r="F24" s="4"/>
      <c r="G24" s="5">
        <v>45658</v>
      </c>
      <c r="H24" s="6"/>
      <c r="I24" s="4" t="s">
        <v>13276</v>
      </c>
      <c r="J24" s="5">
        <v>45852</v>
      </c>
      <c r="L24" s="7" t="e">
        <v>#N/A</v>
      </c>
      <c r="O24" s="44"/>
      <c r="Q24" s="62"/>
    </row>
    <row r="25" spans="1:17" s="7" customFormat="1" ht="19" hidden="1">
      <c r="A25" s="4">
        <v>23</v>
      </c>
      <c r="B25" s="4"/>
      <c r="C25" s="4" t="s">
        <v>6154</v>
      </c>
      <c r="D25" s="4" t="s">
        <v>6595</v>
      </c>
      <c r="E25" s="4"/>
      <c r="F25" s="4"/>
      <c r="G25" s="5">
        <v>45658</v>
      </c>
      <c r="H25" s="6"/>
      <c r="I25" s="4" t="s">
        <v>13276</v>
      </c>
      <c r="J25" s="5">
        <v>45852</v>
      </c>
      <c r="L25" s="7" t="e">
        <v>#N/A</v>
      </c>
      <c r="O25" s="44"/>
      <c r="Q25" s="62"/>
    </row>
    <row r="26" spans="1:17" s="7" customFormat="1" ht="19" hidden="1">
      <c r="A26" s="4">
        <v>24</v>
      </c>
      <c r="B26" s="4"/>
      <c r="C26" s="4" t="s">
        <v>6154</v>
      </c>
      <c r="D26" s="4" t="s">
        <v>6605</v>
      </c>
      <c r="E26" s="4"/>
      <c r="F26" s="4"/>
      <c r="G26" s="5">
        <v>45658</v>
      </c>
      <c r="H26" s="6"/>
      <c r="I26" s="4" t="s">
        <v>13276</v>
      </c>
      <c r="J26" s="5">
        <v>45852</v>
      </c>
      <c r="L26" s="7" t="e">
        <v>#N/A</v>
      </c>
      <c r="O26" s="44"/>
      <c r="Q26" s="62"/>
    </row>
    <row r="27" spans="1:17" s="7" customFormat="1" ht="19" hidden="1">
      <c r="A27" s="4">
        <v>25</v>
      </c>
      <c r="B27" s="4"/>
      <c r="C27" s="4" t="s">
        <v>6154</v>
      </c>
      <c r="D27" s="4" t="s">
        <v>6796</v>
      </c>
      <c r="E27" s="4"/>
      <c r="F27" s="4"/>
      <c r="G27" s="5">
        <v>45658</v>
      </c>
      <c r="H27" s="6"/>
      <c r="I27" s="4" t="s">
        <v>13276</v>
      </c>
      <c r="J27" s="5">
        <v>46126</v>
      </c>
      <c r="L27" s="7" t="s">
        <v>13225</v>
      </c>
      <c r="O27" s="44"/>
      <c r="Q27" s="62"/>
    </row>
    <row r="28" spans="1:17" s="7" customFormat="1" ht="19" hidden="1">
      <c r="A28" s="4">
        <v>26</v>
      </c>
      <c r="B28" s="4"/>
      <c r="C28" s="4" t="s">
        <v>6154</v>
      </c>
      <c r="D28" s="4" t="s">
        <v>6533</v>
      </c>
      <c r="E28" s="4"/>
      <c r="F28" s="4"/>
      <c r="G28" s="5">
        <v>45658</v>
      </c>
      <c r="H28" s="6"/>
      <c r="I28" s="4" t="s">
        <v>13276</v>
      </c>
      <c r="J28" s="5">
        <v>45852</v>
      </c>
      <c r="L28" s="7" t="e">
        <v>#N/A</v>
      </c>
      <c r="O28" s="44"/>
      <c r="Q28" s="62"/>
    </row>
    <row r="29" spans="1:17" s="7" customFormat="1" ht="19" hidden="1">
      <c r="A29" s="4">
        <v>27</v>
      </c>
      <c r="B29" s="4"/>
      <c r="C29" s="4" t="s">
        <v>6154</v>
      </c>
      <c r="D29" s="4" t="s">
        <v>6609</v>
      </c>
      <c r="E29" s="4"/>
      <c r="F29" s="4"/>
      <c r="G29" s="5">
        <v>45658</v>
      </c>
      <c r="H29" s="6"/>
      <c r="I29" s="4" t="s">
        <v>13276</v>
      </c>
      <c r="J29" s="5">
        <v>46126</v>
      </c>
      <c r="L29" s="7" t="s">
        <v>13224</v>
      </c>
      <c r="O29" s="44"/>
      <c r="Q29" s="62"/>
    </row>
    <row r="30" spans="1:17" s="7" customFormat="1" ht="19" hidden="1">
      <c r="A30" s="4">
        <v>28</v>
      </c>
      <c r="B30" s="4"/>
      <c r="C30" s="4" t="s">
        <v>6154</v>
      </c>
      <c r="D30" s="4" t="s">
        <v>6561</v>
      </c>
      <c r="E30" s="4"/>
      <c r="F30" s="4"/>
      <c r="G30" s="5">
        <v>45658</v>
      </c>
      <c r="H30" s="6"/>
      <c r="I30" s="4" t="s">
        <v>13276</v>
      </c>
      <c r="J30" s="5">
        <v>45852</v>
      </c>
      <c r="L30" s="7" t="e">
        <v>#N/A</v>
      </c>
      <c r="O30" s="44"/>
      <c r="Q30" s="62"/>
    </row>
    <row r="31" spans="1:17" s="7" customFormat="1" ht="19" hidden="1">
      <c r="A31" s="4">
        <v>29</v>
      </c>
      <c r="B31" s="4"/>
      <c r="C31" s="4" t="s">
        <v>6154</v>
      </c>
      <c r="D31" s="4" t="s">
        <v>6641</v>
      </c>
      <c r="E31" s="4"/>
      <c r="F31" s="4"/>
      <c r="G31" s="5">
        <v>45658</v>
      </c>
      <c r="H31" s="6"/>
      <c r="I31" s="4" t="s">
        <v>13276</v>
      </c>
      <c r="J31" s="5">
        <v>46126</v>
      </c>
      <c r="L31" s="7" t="s">
        <v>13224</v>
      </c>
      <c r="O31" s="44"/>
      <c r="Q31" s="62"/>
    </row>
    <row r="32" spans="1:17" s="7" customFormat="1" ht="19" hidden="1">
      <c r="A32" s="4">
        <v>30</v>
      </c>
      <c r="B32" s="4"/>
      <c r="C32" s="4" t="s">
        <v>12600</v>
      </c>
      <c r="D32" s="4" t="s">
        <v>12921</v>
      </c>
      <c r="E32" s="4"/>
      <c r="F32" s="4"/>
      <c r="G32" s="5">
        <v>45658</v>
      </c>
      <c r="H32" s="6"/>
      <c r="I32" s="4" t="s">
        <v>13276</v>
      </c>
      <c r="J32" s="5">
        <v>45852</v>
      </c>
      <c r="L32" s="7" t="e">
        <v>#N/A</v>
      </c>
      <c r="O32" s="44"/>
      <c r="Q32" s="62"/>
    </row>
    <row r="33" spans="1:17" s="7" customFormat="1" ht="19" hidden="1">
      <c r="A33" s="4">
        <v>31</v>
      </c>
      <c r="B33" s="4"/>
      <c r="C33" s="4" t="s">
        <v>6154</v>
      </c>
      <c r="D33" s="4" t="s">
        <v>6485</v>
      </c>
      <c r="E33" s="4"/>
      <c r="F33" s="4"/>
      <c r="G33" s="5">
        <v>45658</v>
      </c>
      <c r="H33" s="6"/>
      <c r="I33" s="4" t="s">
        <v>13276</v>
      </c>
      <c r="J33" s="5">
        <v>45852</v>
      </c>
      <c r="L33" s="7" t="e">
        <v>#N/A</v>
      </c>
      <c r="O33" s="44"/>
      <c r="Q33" s="62"/>
    </row>
    <row r="34" spans="1:17" s="7" customFormat="1" ht="19" hidden="1">
      <c r="A34" s="4">
        <v>32</v>
      </c>
      <c r="B34" s="4"/>
      <c r="C34" s="4" t="s">
        <v>6154</v>
      </c>
      <c r="D34" s="8">
        <v>246147329001646</v>
      </c>
      <c r="E34" s="4"/>
      <c r="F34" s="4"/>
      <c r="G34" s="5">
        <v>45658</v>
      </c>
      <c r="H34" s="6"/>
      <c r="I34" s="4" t="s">
        <v>13276</v>
      </c>
      <c r="J34" s="5">
        <v>45852</v>
      </c>
      <c r="L34" s="7" t="e">
        <v>#N/A</v>
      </c>
      <c r="O34" s="44"/>
      <c r="Q34" s="62"/>
    </row>
    <row r="35" spans="1:17" s="7" customFormat="1" ht="19" hidden="1">
      <c r="A35" s="4">
        <v>33</v>
      </c>
      <c r="B35" s="4"/>
      <c r="C35" s="4" t="s">
        <v>6154</v>
      </c>
      <c r="D35" s="4" t="s">
        <v>6705</v>
      </c>
      <c r="E35" s="4"/>
      <c r="F35" s="4"/>
      <c r="G35" s="5">
        <v>45658</v>
      </c>
      <c r="H35" s="6"/>
      <c r="I35" s="4" t="s">
        <v>13276</v>
      </c>
      <c r="J35" s="5">
        <v>45852</v>
      </c>
      <c r="L35" s="7" t="e">
        <v>#N/A</v>
      </c>
      <c r="O35" s="44"/>
      <c r="Q35" s="62"/>
    </row>
    <row r="36" spans="1:17" s="7" customFormat="1" ht="19" hidden="1">
      <c r="A36" s="4">
        <v>34</v>
      </c>
      <c r="B36" s="4"/>
      <c r="C36" s="4" t="s">
        <v>6154</v>
      </c>
      <c r="D36" s="4" t="s">
        <v>6701</v>
      </c>
      <c r="E36" s="4"/>
      <c r="F36" s="4"/>
      <c r="G36" s="5">
        <v>45658</v>
      </c>
      <c r="H36" s="6"/>
      <c r="I36" s="4" t="s">
        <v>13276</v>
      </c>
      <c r="J36" s="5">
        <v>45852</v>
      </c>
      <c r="L36" s="7" t="e">
        <v>#N/A</v>
      </c>
      <c r="O36" s="44"/>
      <c r="Q36" s="62"/>
    </row>
    <row r="37" spans="1:17" s="7" customFormat="1" ht="19" hidden="1">
      <c r="A37" s="4">
        <v>35</v>
      </c>
      <c r="B37" s="4"/>
      <c r="C37" s="4" t="s">
        <v>6154</v>
      </c>
      <c r="D37" s="4" t="s">
        <v>6664</v>
      </c>
      <c r="E37" s="4"/>
      <c r="F37" s="4"/>
      <c r="G37" s="5">
        <v>45658</v>
      </c>
      <c r="H37" s="6"/>
      <c r="I37" s="4" t="s">
        <v>13276</v>
      </c>
      <c r="J37" s="5">
        <v>45852</v>
      </c>
      <c r="L37" s="7" t="e">
        <v>#N/A</v>
      </c>
      <c r="O37" s="44"/>
      <c r="Q37" s="62"/>
    </row>
    <row r="38" spans="1:17" s="7" customFormat="1" ht="19" hidden="1">
      <c r="A38" s="4">
        <v>36</v>
      </c>
      <c r="B38" s="4"/>
      <c r="C38" s="4" t="s">
        <v>6154</v>
      </c>
      <c r="D38" s="4" t="s">
        <v>6761</v>
      </c>
      <c r="E38" s="4"/>
      <c r="F38" s="4"/>
      <c r="G38" s="5">
        <v>45658</v>
      </c>
      <c r="H38" s="6"/>
      <c r="I38" s="4" t="s">
        <v>13276</v>
      </c>
      <c r="J38" s="5">
        <v>45852</v>
      </c>
      <c r="L38" s="7" t="e">
        <v>#N/A</v>
      </c>
      <c r="O38" s="44"/>
      <c r="Q38" s="62"/>
    </row>
    <row r="39" spans="1:17" s="7" customFormat="1" ht="19" hidden="1">
      <c r="A39" s="4">
        <v>37</v>
      </c>
      <c r="B39" s="4"/>
      <c r="C39" s="4" t="s">
        <v>6154</v>
      </c>
      <c r="D39" s="4" t="s">
        <v>6682</v>
      </c>
      <c r="E39" s="4"/>
      <c r="F39" s="4"/>
      <c r="G39" s="5">
        <v>45658</v>
      </c>
      <c r="H39" s="6"/>
      <c r="I39" s="4" t="s">
        <v>13276</v>
      </c>
      <c r="J39" s="5">
        <v>45852</v>
      </c>
      <c r="L39" s="7" t="e">
        <v>#N/A</v>
      </c>
      <c r="O39" s="44"/>
      <c r="Q39" s="62"/>
    </row>
    <row r="40" spans="1:17" s="7" customFormat="1" ht="19" hidden="1">
      <c r="A40" s="4">
        <v>38</v>
      </c>
      <c r="B40" s="4"/>
      <c r="C40" s="4" t="s">
        <v>6154</v>
      </c>
      <c r="D40" s="8">
        <v>242493039000074</v>
      </c>
      <c r="E40" s="4"/>
      <c r="F40" s="4"/>
      <c r="G40" s="5">
        <v>45658</v>
      </c>
      <c r="H40" s="6"/>
      <c r="I40" s="4" t="s">
        <v>13276</v>
      </c>
      <c r="J40" s="5">
        <v>45852</v>
      </c>
      <c r="L40" s="7" t="e">
        <v>#N/A</v>
      </c>
      <c r="O40" s="44"/>
      <c r="Q40" s="62"/>
    </row>
    <row r="41" spans="1:17" s="7" customFormat="1" ht="19" hidden="1">
      <c r="A41" s="4">
        <v>39</v>
      </c>
      <c r="B41" s="4"/>
      <c r="C41" s="4" t="s">
        <v>6154</v>
      </c>
      <c r="D41" s="4" t="s">
        <v>6793</v>
      </c>
      <c r="E41" s="4"/>
      <c r="F41" s="4"/>
      <c r="G41" s="5">
        <v>45658</v>
      </c>
      <c r="H41" s="6"/>
      <c r="I41" s="4" t="s">
        <v>13276</v>
      </c>
      <c r="J41" s="5">
        <v>45852</v>
      </c>
      <c r="L41" s="7" t="e">
        <v>#N/A</v>
      </c>
      <c r="O41" s="44"/>
      <c r="Q41" s="62"/>
    </row>
    <row r="42" spans="1:17" s="7" customFormat="1" ht="19" hidden="1">
      <c r="A42" s="4">
        <v>40</v>
      </c>
      <c r="B42" s="4"/>
      <c r="C42" s="4" t="s">
        <v>6154</v>
      </c>
      <c r="D42" s="4" t="s">
        <v>6724</v>
      </c>
      <c r="E42" s="4"/>
      <c r="F42" s="4"/>
      <c r="G42" s="5">
        <v>45658</v>
      </c>
      <c r="H42" s="6"/>
      <c r="I42" s="4" t="s">
        <v>13276</v>
      </c>
      <c r="J42" s="5">
        <v>45852</v>
      </c>
      <c r="L42" s="7" t="e">
        <v>#N/A</v>
      </c>
      <c r="O42" s="44"/>
      <c r="Q42" s="62"/>
    </row>
    <row r="43" spans="1:17" s="7" customFormat="1" ht="19" hidden="1">
      <c r="A43" s="4">
        <v>41</v>
      </c>
      <c r="B43" s="4"/>
      <c r="C43" s="4" t="s">
        <v>6154</v>
      </c>
      <c r="D43" s="4" t="s">
        <v>6771</v>
      </c>
      <c r="E43" s="4"/>
      <c r="F43" s="4"/>
      <c r="G43" s="5">
        <v>45658</v>
      </c>
      <c r="H43" s="6"/>
      <c r="I43" s="4" t="s">
        <v>13276</v>
      </c>
      <c r="J43" s="5">
        <v>45852</v>
      </c>
      <c r="L43" s="7" t="e">
        <v>#N/A</v>
      </c>
      <c r="O43" s="44"/>
      <c r="Q43" s="62"/>
    </row>
    <row r="44" spans="1:17" s="7" customFormat="1" ht="19" hidden="1">
      <c r="A44" s="4">
        <v>42</v>
      </c>
      <c r="B44" s="4"/>
      <c r="C44" s="4" t="s">
        <v>6154</v>
      </c>
      <c r="D44" s="4" t="s">
        <v>6799</v>
      </c>
      <c r="E44" s="4"/>
      <c r="F44" s="4"/>
      <c r="G44" s="5">
        <v>45658</v>
      </c>
      <c r="H44" s="6"/>
      <c r="I44" s="4" t="s">
        <v>13276</v>
      </c>
      <c r="J44" s="5">
        <v>45852</v>
      </c>
      <c r="L44" s="7" t="e">
        <v>#N/A</v>
      </c>
      <c r="O44" s="44"/>
      <c r="Q44" s="62"/>
    </row>
    <row r="45" spans="1:17" s="7" customFormat="1" ht="19" hidden="1">
      <c r="A45" s="4">
        <v>43</v>
      </c>
      <c r="B45" s="4"/>
      <c r="C45" s="4" t="s">
        <v>6154</v>
      </c>
      <c r="D45" s="4" t="s">
        <v>6764</v>
      </c>
      <c r="E45" s="4"/>
      <c r="F45" s="4"/>
      <c r="G45" s="5">
        <v>45658</v>
      </c>
      <c r="H45" s="6"/>
      <c r="I45" s="4" t="s">
        <v>13276</v>
      </c>
      <c r="J45" s="5">
        <v>46126</v>
      </c>
      <c r="L45" s="7" t="s">
        <v>13225</v>
      </c>
      <c r="O45" s="44"/>
      <c r="Q45" s="62"/>
    </row>
    <row r="46" spans="1:17" s="7" customFormat="1" ht="19" hidden="1">
      <c r="A46" s="4">
        <v>44</v>
      </c>
      <c r="B46" s="4"/>
      <c r="C46" s="4" t="s">
        <v>12600</v>
      </c>
      <c r="D46" s="4" t="s">
        <v>12729</v>
      </c>
      <c r="E46" s="4"/>
      <c r="F46" s="4"/>
      <c r="G46" s="5">
        <v>45658</v>
      </c>
      <c r="H46" s="6"/>
      <c r="I46" s="4" t="s">
        <v>13276</v>
      </c>
      <c r="J46" s="5">
        <v>45852</v>
      </c>
      <c r="L46" s="7" t="e">
        <v>#N/A</v>
      </c>
      <c r="O46" s="44"/>
      <c r="Q46" s="62"/>
    </row>
    <row r="47" spans="1:17" s="7" customFormat="1" ht="19" hidden="1">
      <c r="A47" s="4">
        <v>45</v>
      </c>
      <c r="B47" s="4"/>
      <c r="C47" s="4" t="s">
        <v>6154</v>
      </c>
      <c r="D47" s="4" t="s">
        <v>6630</v>
      </c>
      <c r="E47" s="4"/>
      <c r="F47" s="4"/>
      <c r="G47" s="5">
        <v>45658</v>
      </c>
      <c r="H47" s="6"/>
      <c r="I47" s="4" t="s">
        <v>13276</v>
      </c>
      <c r="J47" s="5">
        <v>45852</v>
      </c>
      <c r="L47" s="7" t="e">
        <v>#N/A</v>
      </c>
      <c r="O47" s="44"/>
      <c r="Q47" s="62"/>
    </row>
    <row r="48" spans="1:17" s="7" customFormat="1" ht="19" hidden="1">
      <c r="A48" s="4">
        <v>46</v>
      </c>
      <c r="B48" s="4"/>
      <c r="C48" s="4" t="s">
        <v>6154</v>
      </c>
      <c r="D48" s="4" t="s">
        <v>6727</v>
      </c>
      <c r="E48" s="4"/>
      <c r="F48" s="4"/>
      <c r="G48" s="5">
        <v>45658</v>
      </c>
      <c r="H48" s="6"/>
      <c r="I48" s="4" t="s">
        <v>13276</v>
      </c>
      <c r="J48" s="5">
        <v>46126</v>
      </c>
      <c r="L48" s="7" t="s">
        <v>13225</v>
      </c>
      <c r="O48" s="44"/>
      <c r="Q48" s="62"/>
    </row>
    <row r="49" spans="1:17" s="7" customFormat="1" ht="19" hidden="1">
      <c r="A49" s="4">
        <v>47</v>
      </c>
      <c r="B49" s="4"/>
      <c r="C49" s="4" t="s">
        <v>6154</v>
      </c>
      <c r="D49" s="4" t="s">
        <v>6455</v>
      </c>
      <c r="E49" s="4"/>
      <c r="F49" s="4"/>
      <c r="G49" s="5">
        <v>45658</v>
      </c>
      <c r="H49" s="6"/>
      <c r="I49" s="4" t="s">
        <v>13276</v>
      </c>
      <c r="J49" s="5">
        <v>45852</v>
      </c>
      <c r="L49" s="7" t="e">
        <v>#N/A</v>
      </c>
      <c r="O49" s="44"/>
      <c r="Q49" s="62"/>
    </row>
    <row r="50" spans="1:17" s="7" customFormat="1" ht="19" hidden="1">
      <c r="A50" s="4">
        <v>48</v>
      </c>
      <c r="B50" s="4"/>
      <c r="C50" s="4" t="s">
        <v>6154</v>
      </c>
      <c r="D50" s="8">
        <v>243481419000292</v>
      </c>
      <c r="E50" s="4"/>
      <c r="F50" s="4"/>
      <c r="G50" s="5">
        <v>45658</v>
      </c>
      <c r="H50" s="6"/>
      <c r="I50" s="4" t="s">
        <v>13276</v>
      </c>
      <c r="J50" s="5">
        <v>45852</v>
      </c>
      <c r="L50" s="7" t="e">
        <v>#N/A</v>
      </c>
      <c r="O50" s="44"/>
      <c r="Q50" s="62"/>
    </row>
    <row r="51" spans="1:17" s="7" customFormat="1" ht="19" hidden="1">
      <c r="A51" s="4">
        <v>49</v>
      </c>
      <c r="B51" s="4"/>
      <c r="C51" s="4" t="s">
        <v>6154</v>
      </c>
      <c r="D51" s="4" t="s">
        <v>6568</v>
      </c>
      <c r="E51" s="4"/>
      <c r="F51" s="4"/>
      <c r="G51" s="5">
        <v>45658</v>
      </c>
      <c r="H51" s="6"/>
      <c r="I51" s="4" t="s">
        <v>13276</v>
      </c>
      <c r="J51" s="5">
        <v>45852</v>
      </c>
      <c r="L51" s="7" t="e">
        <v>#N/A</v>
      </c>
      <c r="O51" s="44"/>
      <c r="Q51" s="62"/>
    </row>
    <row r="52" spans="1:17" s="7" customFormat="1" ht="19" hidden="1">
      <c r="A52" s="4">
        <v>50</v>
      </c>
      <c r="B52" s="4"/>
      <c r="C52" s="4" t="s">
        <v>6154</v>
      </c>
      <c r="D52" s="4" t="s">
        <v>6505</v>
      </c>
      <c r="E52" s="4"/>
      <c r="F52" s="4"/>
      <c r="G52" s="5">
        <v>45658</v>
      </c>
      <c r="H52" s="6"/>
      <c r="I52" s="4" t="s">
        <v>13276</v>
      </c>
      <c r="J52" s="5">
        <v>45852</v>
      </c>
      <c r="L52" s="7" t="e">
        <v>#N/A</v>
      </c>
      <c r="O52" s="44"/>
      <c r="Q52" s="62"/>
    </row>
    <row r="53" spans="1:17" s="7" customFormat="1" ht="19" hidden="1">
      <c r="A53" s="4">
        <v>51</v>
      </c>
      <c r="B53" s="4"/>
      <c r="C53" s="4" t="s">
        <v>6154</v>
      </c>
      <c r="D53" s="4" t="s">
        <v>6694</v>
      </c>
      <c r="E53" s="4"/>
      <c r="F53" s="4"/>
      <c r="G53" s="5">
        <v>45658</v>
      </c>
      <c r="H53" s="6"/>
      <c r="I53" s="4" t="s">
        <v>13276</v>
      </c>
      <c r="J53" s="5">
        <v>46126</v>
      </c>
      <c r="L53" s="7" t="s">
        <v>13225</v>
      </c>
      <c r="O53" s="44"/>
      <c r="Q53" s="62"/>
    </row>
    <row r="54" spans="1:17" s="7" customFormat="1" ht="19" hidden="1">
      <c r="A54" s="4">
        <v>52</v>
      </c>
      <c r="B54" s="4"/>
      <c r="C54" s="4" t="s">
        <v>6154</v>
      </c>
      <c r="D54" s="8">
        <v>241139719001054</v>
      </c>
      <c r="E54" s="4"/>
      <c r="F54" s="4"/>
      <c r="G54" s="5">
        <v>45658</v>
      </c>
      <c r="H54" s="6"/>
      <c r="I54" s="4" t="s">
        <v>13276</v>
      </c>
      <c r="J54" s="5">
        <v>45852</v>
      </c>
      <c r="L54" s="7" t="e">
        <v>#N/A</v>
      </c>
      <c r="O54" s="44"/>
      <c r="Q54" s="62"/>
    </row>
    <row r="55" spans="1:17" s="7" customFormat="1" ht="19" hidden="1">
      <c r="A55" s="4">
        <v>53</v>
      </c>
      <c r="B55" s="4"/>
      <c r="C55" s="4" t="s">
        <v>12600</v>
      </c>
      <c r="D55" s="4" t="s">
        <v>12636</v>
      </c>
      <c r="E55" s="4"/>
      <c r="F55" s="4"/>
      <c r="G55" s="5">
        <v>45658</v>
      </c>
      <c r="H55" s="6"/>
      <c r="I55" s="4" t="s">
        <v>13276</v>
      </c>
      <c r="J55" s="5">
        <v>45852</v>
      </c>
      <c r="L55" s="7" t="e">
        <v>#N/A</v>
      </c>
      <c r="O55" s="44"/>
      <c r="Q55" s="62"/>
    </row>
    <row r="56" spans="1:17" s="7" customFormat="1" ht="19" hidden="1">
      <c r="A56" s="4">
        <v>54</v>
      </c>
      <c r="B56" s="4"/>
      <c r="C56" s="4" t="s">
        <v>6154</v>
      </c>
      <c r="D56" s="8">
        <v>246025569002191</v>
      </c>
      <c r="E56" s="4"/>
      <c r="F56" s="4"/>
      <c r="G56" s="5">
        <v>45658</v>
      </c>
      <c r="H56" s="6"/>
      <c r="I56" s="4" t="s">
        <v>13276</v>
      </c>
      <c r="J56" s="5">
        <v>45852</v>
      </c>
      <c r="L56" s="7" t="e">
        <v>#N/A</v>
      </c>
      <c r="O56" s="44"/>
      <c r="Q56" s="62"/>
    </row>
    <row r="57" spans="1:17" s="7" customFormat="1" ht="19" hidden="1">
      <c r="A57" s="4">
        <v>55</v>
      </c>
      <c r="B57" s="4"/>
      <c r="C57" s="4" t="s">
        <v>6154</v>
      </c>
      <c r="D57" s="4" t="s">
        <v>6813</v>
      </c>
      <c r="E57" s="4"/>
      <c r="F57" s="4"/>
      <c r="G57" s="5">
        <v>45658</v>
      </c>
      <c r="H57" s="6"/>
      <c r="I57" s="4" t="s">
        <v>13276</v>
      </c>
      <c r="J57" s="5">
        <v>45852</v>
      </c>
      <c r="L57" s="7" t="e">
        <v>#N/A</v>
      </c>
      <c r="O57" s="44"/>
      <c r="Q57" s="62"/>
    </row>
    <row r="58" spans="1:17" s="7" customFormat="1" ht="19" hidden="1">
      <c r="A58" s="4">
        <v>56</v>
      </c>
      <c r="B58" s="4"/>
      <c r="C58" s="4" t="s">
        <v>6154</v>
      </c>
      <c r="D58" s="4" t="s">
        <v>6809</v>
      </c>
      <c r="E58" s="4"/>
      <c r="F58" s="4"/>
      <c r="G58" s="5">
        <v>45658</v>
      </c>
      <c r="H58" s="6"/>
      <c r="I58" s="4" t="s">
        <v>13276</v>
      </c>
      <c r="J58" s="5">
        <v>46126</v>
      </c>
      <c r="L58" s="7" t="s">
        <v>13224</v>
      </c>
      <c r="O58" s="44"/>
      <c r="Q58" s="62"/>
    </row>
    <row r="59" spans="1:17" s="7" customFormat="1" ht="19" hidden="1">
      <c r="A59" s="4">
        <v>57</v>
      </c>
      <c r="B59" s="4"/>
      <c r="C59" s="4" t="s">
        <v>6154</v>
      </c>
      <c r="D59" s="4" t="s">
        <v>6652</v>
      </c>
      <c r="E59" s="4"/>
      <c r="F59" s="4"/>
      <c r="G59" s="5">
        <v>45658</v>
      </c>
      <c r="H59" s="6"/>
      <c r="I59" s="4" t="s">
        <v>13276</v>
      </c>
      <c r="J59" s="5">
        <v>45852</v>
      </c>
      <c r="L59" s="7" t="e">
        <v>#N/A</v>
      </c>
      <c r="O59" s="44"/>
      <c r="Q59" s="62"/>
    </row>
    <row r="60" spans="1:17" s="7" customFormat="1" ht="19" hidden="1">
      <c r="A60" s="4">
        <v>58</v>
      </c>
      <c r="B60" s="4"/>
      <c r="C60" s="4" t="s">
        <v>6154</v>
      </c>
      <c r="D60" s="4" t="s">
        <v>6966</v>
      </c>
      <c r="E60" s="4"/>
      <c r="F60" s="4"/>
      <c r="G60" s="5">
        <v>45658</v>
      </c>
      <c r="H60" s="6"/>
      <c r="I60" s="4" t="s">
        <v>13276</v>
      </c>
      <c r="J60" s="5">
        <v>46126</v>
      </c>
      <c r="L60" s="7" t="s">
        <v>13224</v>
      </c>
      <c r="O60" s="44"/>
      <c r="Q60" s="62"/>
    </row>
    <row r="61" spans="1:17" s="7" customFormat="1" ht="19" hidden="1">
      <c r="A61" s="4">
        <v>59</v>
      </c>
      <c r="B61" s="4"/>
      <c r="C61" s="4" t="s">
        <v>6154</v>
      </c>
      <c r="D61" s="4" t="s">
        <v>6949</v>
      </c>
      <c r="E61" s="4"/>
      <c r="F61" s="4"/>
      <c r="G61" s="5">
        <v>45658</v>
      </c>
      <c r="H61" s="6"/>
      <c r="I61" s="4" t="s">
        <v>13276</v>
      </c>
      <c r="J61" s="5">
        <v>45852</v>
      </c>
      <c r="L61" s="7" t="e">
        <v>#N/A</v>
      </c>
      <c r="O61" s="44"/>
      <c r="Q61" s="62"/>
    </row>
    <row r="62" spans="1:17" s="7" customFormat="1" ht="19" hidden="1">
      <c r="A62" s="4">
        <v>60</v>
      </c>
      <c r="B62" s="4"/>
      <c r="C62" s="4" t="s">
        <v>6154</v>
      </c>
      <c r="D62" s="4" t="s">
        <v>6963</v>
      </c>
      <c r="E62" s="4"/>
      <c r="F62" s="4"/>
      <c r="G62" s="5">
        <v>45658</v>
      </c>
      <c r="H62" s="6"/>
      <c r="I62" s="4" t="s">
        <v>13276</v>
      </c>
      <c r="J62" s="5">
        <v>45852</v>
      </c>
      <c r="L62" s="7" t="e">
        <v>#N/A</v>
      </c>
      <c r="O62" s="44"/>
      <c r="Q62" s="62"/>
    </row>
    <row r="63" spans="1:17" s="7" customFormat="1" ht="19" hidden="1">
      <c r="A63" s="4">
        <v>61</v>
      </c>
      <c r="B63" s="4"/>
      <c r="C63" s="4" t="s">
        <v>6154</v>
      </c>
      <c r="D63" s="4" t="s">
        <v>6877</v>
      </c>
      <c r="E63" s="4"/>
      <c r="F63" s="4"/>
      <c r="G63" s="5">
        <v>45658</v>
      </c>
      <c r="H63" s="6"/>
      <c r="I63" s="4" t="s">
        <v>13276</v>
      </c>
      <c r="J63" s="5">
        <v>45852</v>
      </c>
      <c r="L63" s="7" t="e">
        <v>#N/A</v>
      </c>
      <c r="O63" s="44"/>
      <c r="Q63" s="62"/>
    </row>
    <row r="64" spans="1:17" s="7" customFormat="1" ht="19" hidden="1">
      <c r="A64" s="4">
        <v>62</v>
      </c>
      <c r="B64" s="4"/>
      <c r="C64" s="4" t="s">
        <v>6154</v>
      </c>
      <c r="D64" s="4" t="s">
        <v>6873</v>
      </c>
      <c r="E64" s="4"/>
      <c r="F64" s="4"/>
      <c r="G64" s="5">
        <v>45658</v>
      </c>
      <c r="H64" s="6"/>
      <c r="I64" s="4" t="s">
        <v>13276</v>
      </c>
      <c r="J64" s="5">
        <v>45852</v>
      </c>
      <c r="L64" s="7" t="e">
        <v>#N/A</v>
      </c>
      <c r="O64" s="44"/>
      <c r="Q64" s="62"/>
    </row>
    <row r="65" spans="1:17" s="7" customFormat="1" ht="19" hidden="1">
      <c r="A65" s="4">
        <v>63</v>
      </c>
      <c r="B65" s="4"/>
      <c r="C65" s="4" t="s">
        <v>6154</v>
      </c>
      <c r="D65" s="4" t="s">
        <v>6940</v>
      </c>
      <c r="E65" s="4"/>
      <c r="F65" s="4"/>
      <c r="G65" s="5">
        <v>45658</v>
      </c>
      <c r="H65" s="6"/>
      <c r="I65" s="4" t="s">
        <v>13276</v>
      </c>
      <c r="J65" s="5">
        <v>45852</v>
      </c>
      <c r="L65" s="7" t="e">
        <v>#N/A</v>
      </c>
      <c r="O65" s="44"/>
      <c r="Q65" s="62"/>
    </row>
    <row r="66" spans="1:17" s="7" customFormat="1" ht="19" hidden="1">
      <c r="A66" s="4">
        <v>64</v>
      </c>
      <c r="B66" s="4"/>
      <c r="C66" s="4" t="s">
        <v>12600</v>
      </c>
      <c r="D66" s="4" t="s">
        <v>13011</v>
      </c>
      <c r="E66" s="4"/>
      <c r="F66" s="4"/>
      <c r="G66" s="5">
        <v>45658</v>
      </c>
      <c r="H66" s="6"/>
      <c r="I66" s="4" t="s">
        <v>13276</v>
      </c>
      <c r="J66" s="5">
        <v>45852</v>
      </c>
      <c r="L66" s="7" t="e">
        <v>#N/A</v>
      </c>
      <c r="O66" s="44"/>
      <c r="Q66" s="62"/>
    </row>
    <row r="67" spans="1:17" s="7" customFormat="1" ht="19" hidden="1">
      <c r="A67" s="4">
        <v>65</v>
      </c>
      <c r="B67" s="4"/>
      <c r="C67" s="4" t="s">
        <v>12600</v>
      </c>
      <c r="D67" s="4" t="s">
        <v>13018</v>
      </c>
      <c r="E67" s="4"/>
      <c r="F67" s="4"/>
      <c r="G67" s="5">
        <v>45658</v>
      </c>
      <c r="H67" s="6"/>
      <c r="I67" s="4" t="s">
        <v>13276</v>
      </c>
      <c r="J67" s="5">
        <v>45852</v>
      </c>
      <c r="L67" s="7" t="e">
        <v>#N/A</v>
      </c>
      <c r="O67" s="44"/>
      <c r="Q67" s="62"/>
    </row>
    <row r="68" spans="1:17" s="7" customFormat="1" ht="19" hidden="1">
      <c r="A68" s="4">
        <v>66</v>
      </c>
      <c r="B68" s="4"/>
      <c r="C68" s="4" t="s">
        <v>12600</v>
      </c>
      <c r="D68" s="4" t="s">
        <v>13014</v>
      </c>
      <c r="E68" s="4"/>
      <c r="F68" s="4"/>
      <c r="G68" s="5">
        <v>45658</v>
      </c>
      <c r="H68" s="6"/>
      <c r="I68" s="4" t="s">
        <v>13276</v>
      </c>
      <c r="J68" s="5">
        <v>45852</v>
      </c>
      <c r="L68" s="7" t="e">
        <v>#N/A</v>
      </c>
      <c r="O68" s="44"/>
      <c r="Q68" s="62"/>
    </row>
    <row r="69" spans="1:17" s="7" customFormat="1" ht="19" hidden="1">
      <c r="A69" s="4">
        <v>67</v>
      </c>
      <c r="B69" s="4"/>
      <c r="C69" s="4" t="s">
        <v>6154</v>
      </c>
      <c r="D69" s="4" t="s">
        <v>7034</v>
      </c>
      <c r="E69" s="4"/>
      <c r="F69" s="4"/>
      <c r="G69" s="5">
        <v>45658</v>
      </c>
      <c r="H69" s="6"/>
      <c r="I69" s="4" t="s">
        <v>13276</v>
      </c>
      <c r="J69" s="5">
        <v>45852</v>
      </c>
      <c r="L69" s="7" t="e">
        <v>#N/A</v>
      </c>
      <c r="O69" s="44"/>
      <c r="Q69" s="62"/>
    </row>
    <row r="70" spans="1:17" s="7" customFormat="1" ht="19" hidden="1">
      <c r="A70" s="4">
        <v>68</v>
      </c>
      <c r="B70" s="4"/>
      <c r="C70" s="4" t="s">
        <v>12600</v>
      </c>
      <c r="D70" s="4" t="s">
        <v>12835</v>
      </c>
      <c r="E70" s="4"/>
      <c r="F70" s="4"/>
      <c r="G70" s="5">
        <v>45658</v>
      </c>
      <c r="H70" s="6"/>
      <c r="I70" s="4" t="s">
        <v>13276</v>
      </c>
      <c r="J70" s="5">
        <v>46126</v>
      </c>
      <c r="L70" s="7" t="s">
        <v>13224</v>
      </c>
      <c r="O70" s="44"/>
      <c r="Q70" s="62"/>
    </row>
    <row r="71" spans="1:17" s="7" customFormat="1" ht="19" hidden="1">
      <c r="A71" s="4">
        <v>69</v>
      </c>
      <c r="B71" s="4"/>
      <c r="C71" s="4" t="s">
        <v>6154</v>
      </c>
      <c r="D71" s="4" t="s">
        <v>7204</v>
      </c>
      <c r="E71" s="4"/>
      <c r="F71" s="4"/>
      <c r="G71" s="5">
        <v>45658</v>
      </c>
      <c r="H71" s="6"/>
      <c r="I71" s="4" t="s">
        <v>13276</v>
      </c>
      <c r="J71" s="5">
        <v>46126</v>
      </c>
      <c r="L71" s="7" t="s">
        <v>13226</v>
      </c>
      <c r="O71" s="44"/>
      <c r="Q71" s="62"/>
    </row>
    <row r="72" spans="1:17" s="7" customFormat="1" ht="19" hidden="1">
      <c r="A72" s="4">
        <v>70</v>
      </c>
      <c r="B72" s="4"/>
      <c r="C72" s="4" t="s">
        <v>6154</v>
      </c>
      <c r="D72" s="4" t="s">
        <v>6746</v>
      </c>
      <c r="E72" s="4"/>
      <c r="F72" s="4"/>
      <c r="G72" s="5">
        <v>45658</v>
      </c>
      <c r="H72" s="6"/>
      <c r="I72" s="4" t="s">
        <v>13276</v>
      </c>
      <c r="J72" s="5">
        <v>46126</v>
      </c>
      <c r="L72" s="7" t="s">
        <v>13225</v>
      </c>
      <c r="O72" s="44"/>
      <c r="Q72" s="62"/>
    </row>
    <row r="73" spans="1:17" s="7" customFormat="1" ht="19" hidden="1">
      <c r="A73" s="4">
        <v>71</v>
      </c>
      <c r="B73" s="4"/>
      <c r="C73" s="4" t="s">
        <v>6154</v>
      </c>
      <c r="D73" s="4" t="s">
        <v>7130</v>
      </c>
      <c r="E73" s="4"/>
      <c r="F73" s="4"/>
      <c r="G73" s="5">
        <v>45658</v>
      </c>
      <c r="H73" s="6"/>
      <c r="I73" s="4" t="s">
        <v>13276</v>
      </c>
      <c r="J73" s="5">
        <v>46126</v>
      </c>
      <c r="L73" s="7" t="s">
        <v>13224</v>
      </c>
      <c r="O73" s="44"/>
      <c r="Q73" s="62"/>
    </row>
    <row r="74" spans="1:17" s="7" customFormat="1" ht="19" hidden="1">
      <c r="A74" s="4">
        <v>72</v>
      </c>
      <c r="B74" s="4"/>
      <c r="C74" s="4" t="s">
        <v>6154</v>
      </c>
      <c r="D74" s="4" t="s">
        <v>6943</v>
      </c>
      <c r="E74" s="4"/>
      <c r="F74" s="4"/>
      <c r="G74" s="5">
        <v>45658</v>
      </c>
      <c r="H74" s="6"/>
      <c r="I74" s="4" t="s">
        <v>13276</v>
      </c>
      <c r="J74" s="5">
        <v>46126</v>
      </c>
      <c r="L74" s="7" t="s">
        <v>13227</v>
      </c>
      <c r="O74" s="44"/>
      <c r="Q74" s="62"/>
    </row>
    <row r="75" spans="1:17" s="7" customFormat="1" ht="19" hidden="1">
      <c r="A75" s="4">
        <v>73</v>
      </c>
      <c r="B75" s="4"/>
      <c r="C75" s="4" t="s">
        <v>6154</v>
      </c>
      <c r="D75" s="4" t="s">
        <v>7048</v>
      </c>
      <c r="E75" s="4"/>
      <c r="F75" s="4"/>
      <c r="G75" s="5">
        <v>45658</v>
      </c>
      <c r="H75" s="6"/>
      <c r="I75" s="4" t="s">
        <v>13276</v>
      </c>
      <c r="J75" s="5">
        <v>46126</v>
      </c>
      <c r="L75" s="7" t="s">
        <v>13228</v>
      </c>
      <c r="O75" s="44"/>
      <c r="Q75" s="62"/>
    </row>
    <row r="76" spans="1:17" s="7" customFormat="1" ht="19" hidden="1">
      <c r="A76" s="4">
        <v>74</v>
      </c>
      <c r="B76" s="4"/>
      <c r="C76" s="4" t="s">
        <v>6154</v>
      </c>
      <c r="D76" s="4" t="s">
        <v>6782</v>
      </c>
      <c r="E76" s="4"/>
      <c r="F76" s="4"/>
      <c r="G76" s="5">
        <v>45658</v>
      </c>
      <c r="H76" s="6"/>
      <c r="I76" s="4" t="s">
        <v>13276</v>
      </c>
      <c r="J76" s="5">
        <v>46126</v>
      </c>
      <c r="L76" s="7" t="s">
        <v>13225</v>
      </c>
      <c r="O76" s="44"/>
      <c r="Q76" s="62"/>
    </row>
    <row r="77" spans="1:17" s="7" customFormat="1" ht="19" hidden="1">
      <c r="A77" s="4">
        <v>75</v>
      </c>
      <c r="B77" s="4"/>
      <c r="C77" s="4" t="s">
        <v>6154</v>
      </c>
      <c r="D77" s="4" t="s">
        <v>7038</v>
      </c>
      <c r="E77" s="4"/>
      <c r="F77" s="4"/>
      <c r="G77" s="5">
        <v>45658</v>
      </c>
      <c r="H77" s="6"/>
      <c r="I77" s="4" t="s">
        <v>13276</v>
      </c>
      <c r="J77" s="5">
        <v>46126</v>
      </c>
      <c r="L77" s="7" t="s">
        <v>13225</v>
      </c>
      <c r="O77" s="44"/>
      <c r="Q77" s="62"/>
    </row>
    <row r="78" spans="1:17" s="7" customFormat="1" ht="19" hidden="1">
      <c r="A78" s="4">
        <v>76</v>
      </c>
      <c r="B78" s="4"/>
      <c r="C78" s="4" t="s">
        <v>6154</v>
      </c>
      <c r="D78" s="4" t="s">
        <v>7005</v>
      </c>
      <c r="E78" s="4"/>
      <c r="F78" s="4"/>
      <c r="G78" s="5">
        <v>45658</v>
      </c>
      <c r="H78" s="6"/>
      <c r="I78" s="4" t="s">
        <v>13276</v>
      </c>
      <c r="J78" s="5">
        <v>46126</v>
      </c>
      <c r="L78" s="7" t="s">
        <v>13229</v>
      </c>
      <c r="O78" s="44"/>
      <c r="Q78" s="62"/>
    </row>
    <row r="79" spans="1:17" s="7" customFormat="1" ht="19" hidden="1">
      <c r="A79" s="4">
        <v>77</v>
      </c>
      <c r="B79" s="4"/>
      <c r="C79" s="4" t="s">
        <v>6154</v>
      </c>
      <c r="D79" s="4" t="s">
        <v>6887</v>
      </c>
      <c r="E79" s="4"/>
      <c r="F79" s="4"/>
      <c r="G79" s="5">
        <v>45658</v>
      </c>
      <c r="H79" s="6"/>
      <c r="I79" s="4" t="s">
        <v>13276</v>
      </c>
      <c r="J79" s="5">
        <v>46126</v>
      </c>
      <c r="L79" s="7" t="s">
        <v>13230</v>
      </c>
      <c r="O79" s="44"/>
      <c r="Q79" s="62"/>
    </row>
    <row r="80" spans="1:17" s="7" customFormat="1" ht="19" hidden="1">
      <c r="A80" s="4">
        <v>78</v>
      </c>
      <c r="B80" s="4"/>
      <c r="C80" s="4" t="s">
        <v>6154</v>
      </c>
      <c r="D80" s="4" t="s">
        <v>6880</v>
      </c>
      <c r="E80" s="4"/>
      <c r="F80" s="4"/>
      <c r="G80" s="5">
        <v>45658</v>
      </c>
      <c r="H80" s="6"/>
      <c r="I80" s="4" t="s">
        <v>13276</v>
      </c>
      <c r="J80" s="5">
        <v>46126</v>
      </c>
      <c r="L80" s="7" t="s">
        <v>13225</v>
      </c>
      <c r="O80" s="44"/>
      <c r="Q80" s="62"/>
    </row>
    <row r="81" spans="1:17" s="7" customFormat="1" ht="19" hidden="1">
      <c r="A81" s="4">
        <v>79</v>
      </c>
      <c r="B81" s="4"/>
      <c r="C81" s="4" t="s">
        <v>6154</v>
      </c>
      <c r="D81" s="4" t="s">
        <v>7148</v>
      </c>
      <c r="E81" s="4"/>
      <c r="F81" s="4"/>
      <c r="G81" s="5">
        <v>45658</v>
      </c>
      <c r="H81" s="6"/>
      <c r="I81" s="4" t="s">
        <v>13276</v>
      </c>
      <c r="J81" s="5">
        <v>46126</v>
      </c>
      <c r="L81" s="7" t="s">
        <v>13226</v>
      </c>
      <c r="O81" s="44"/>
      <c r="Q81" s="62"/>
    </row>
    <row r="82" spans="1:17" s="7" customFormat="1">
      <c r="A82" s="4">
        <v>80</v>
      </c>
      <c r="B82" s="4" t="s">
        <v>11857</v>
      </c>
      <c r="C82" s="4" t="s">
        <v>11688</v>
      </c>
      <c r="D82" s="4" t="s">
        <v>11898</v>
      </c>
      <c r="E82" s="4"/>
      <c r="F82" s="4"/>
      <c r="G82" s="5">
        <v>45658</v>
      </c>
      <c r="H82" s="9" t="s">
        <v>114</v>
      </c>
      <c r="I82" s="4"/>
      <c r="J82" s="5"/>
      <c r="L82" s="7" t="e">
        <v>#N/A</v>
      </c>
      <c r="M82" s="7" t="s">
        <v>555</v>
      </c>
      <c r="N82" s="7" t="s">
        <v>13509</v>
      </c>
      <c r="O82" s="44"/>
      <c r="Q82" s="62"/>
    </row>
    <row r="83" spans="1:17" s="7" customFormat="1">
      <c r="A83" s="4">
        <v>81</v>
      </c>
      <c r="B83" s="4" t="s">
        <v>11857</v>
      </c>
      <c r="C83" s="4" t="s">
        <v>11688</v>
      </c>
      <c r="D83" s="4" t="s">
        <v>11927</v>
      </c>
      <c r="E83" s="4"/>
      <c r="F83" s="4"/>
      <c r="G83" s="5">
        <v>45658</v>
      </c>
      <c r="H83" s="9" t="s">
        <v>114</v>
      </c>
      <c r="I83" s="4"/>
      <c r="J83" s="5"/>
      <c r="L83" s="7" t="e">
        <v>#N/A</v>
      </c>
      <c r="M83" s="7" t="s">
        <v>555</v>
      </c>
      <c r="N83" s="7" t="s">
        <v>13510</v>
      </c>
      <c r="O83" s="44"/>
      <c r="Q83" s="62"/>
    </row>
    <row r="84" spans="1:17" s="7" customFormat="1">
      <c r="A84" s="4">
        <v>82</v>
      </c>
      <c r="B84" s="4" t="s">
        <v>999</v>
      </c>
      <c r="C84" s="4" t="s">
        <v>31</v>
      </c>
      <c r="D84" s="4" t="s">
        <v>1002</v>
      </c>
      <c r="E84" s="4"/>
      <c r="F84" s="4"/>
      <c r="G84" s="5">
        <v>45658</v>
      </c>
      <c r="H84" s="9" t="s">
        <v>114</v>
      </c>
      <c r="I84" s="4"/>
      <c r="J84" s="5"/>
      <c r="L84" s="7" t="e">
        <v>#N/A</v>
      </c>
      <c r="M84" s="7" t="s">
        <v>205</v>
      </c>
      <c r="N84" s="7" t="s">
        <v>13511</v>
      </c>
      <c r="O84" s="44"/>
      <c r="Q84" s="62"/>
    </row>
    <row r="85" spans="1:17" s="7" customFormat="1">
      <c r="A85" s="4">
        <v>83</v>
      </c>
      <c r="B85" s="4" t="s">
        <v>999</v>
      </c>
      <c r="C85" s="4" t="s">
        <v>31</v>
      </c>
      <c r="D85" s="4" t="s">
        <v>1007</v>
      </c>
      <c r="E85" s="4"/>
      <c r="F85" s="4"/>
      <c r="G85" s="5">
        <v>45658</v>
      </c>
      <c r="H85" s="9" t="s">
        <v>114</v>
      </c>
      <c r="I85" s="4"/>
      <c r="J85" s="5"/>
      <c r="L85" s="7" t="e">
        <v>#N/A</v>
      </c>
      <c r="M85" s="7" t="s">
        <v>205</v>
      </c>
      <c r="N85" s="7" t="s">
        <v>13512</v>
      </c>
      <c r="O85" s="44"/>
      <c r="Q85" s="62"/>
    </row>
    <row r="86" spans="1:17" s="7" customFormat="1" ht="19" hidden="1">
      <c r="A86" s="4">
        <v>84</v>
      </c>
      <c r="B86" s="4"/>
      <c r="C86" s="4" t="s">
        <v>31</v>
      </c>
      <c r="D86" s="4" t="s">
        <v>793</v>
      </c>
      <c r="E86" s="4"/>
      <c r="F86" s="4"/>
      <c r="G86" s="5">
        <v>45658</v>
      </c>
      <c r="H86" s="6"/>
      <c r="I86" s="4" t="s">
        <v>13276</v>
      </c>
      <c r="J86" s="5">
        <v>45852</v>
      </c>
      <c r="L86" s="7" t="e">
        <v>#N/A</v>
      </c>
      <c r="O86" s="44"/>
      <c r="Q86" s="62"/>
    </row>
    <row r="87" spans="1:17" s="7" customFormat="1" hidden="1">
      <c r="A87" s="4">
        <v>85</v>
      </c>
      <c r="B87" s="4"/>
      <c r="C87" s="4" t="s">
        <v>3483</v>
      </c>
      <c r="D87" s="4" t="s">
        <v>3816</v>
      </c>
      <c r="E87" s="4"/>
      <c r="F87" s="4"/>
      <c r="G87" s="5">
        <v>45658</v>
      </c>
      <c r="H87" s="9" t="s">
        <v>114</v>
      </c>
      <c r="I87" s="4" t="s">
        <v>13276</v>
      </c>
      <c r="J87" s="5">
        <v>46178</v>
      </c>
      <c r="L87" s="7" t="s">
        <v>13226</v>
      </c>
      <c r="M87" s="7" t="s">
        <v>3806</v>
      </c>
      <c r="O87" s="44"/>
      <c r="Q87" s="62"/>
    </row>
    <row r="88" spans="1:17" s="7" customFormat="1" hidden="1">
      <c r="A88" s="4">
        <v>86</v>
      </c>
      <c r="B88" s="4" t="s">
        <v>3790</v>
      </c>
      <c r="C88" s="4" t="s">
        <v>3483</v>
      </c>
      <c r="D88" s="4" t="s">
        <v>3819</v>
      </c>
      <c r="E88" s="4"/>
      <c r="F88" s="4"/>
      <c r="G88" s="5">
        <v>45658</v>
      </c>
      <c r="H88" s="9" t="s">
        <v>114</v>
      </c>
      <c r="I88" s="4" t="s">
        <v>13276</v>
      </c>
      <c r="J88" s="5">
        <v>46178</v>
      </c>
      <c r="L88" s="7" t="s">
        <v>13226</v>
      </c>
      <c r="M88" s="7" t="s">
        <v>949</v>
      </c>
      <c r="O88" s="44"/>
      <c r="Q88" s="62"/>
    </row>
    <row r="89" spans="1:17" s="7" customFormat="1" ht="19" hidden="1">
      <c r="A89" s="4">
        <v>87</v>
      </c>
      <c r="B89" s="4" t="s">
        <v>3790</v>
      </c>
      <c r="C89" s="4" t="s">
        <v>3483</v>
      </c>
      <c r="D89" s="8">
        <v>247620769000339</v>
      </c>
      <c r="E89" s="4"/>
      <c r="F89" s="4"/>
      <c r="G89" s="5">
        <v>45658</v>
      </c>
      <c r="H89" s="6"/>
      <c r="I89" s="4" t="s">
        <v>13276</v>
      </c>
      <c r="J89" s="5">
        <v>45852</v>
      </c>
      <c r="L89" s="7" t="e">
        <v>#N/A</v>
      </c>
      <c r="O89" s="44"/>
      <c r="Q89" s="62"/>
    </row>
    <row r="90" spans="1:17" s="7" customFormat="1" ht="19" hidden="1">
      <c r="A90" s="4">
        <v>88</v>
      </c>
      <c r="B90" s="4"/>
      <c r="C90" s="4" t="s">
        <v>12246</v>
      </c>
      <c r="D90" s="4" t="s">
        <v>12279</v>
      </c>
      <c r="E90" s="4"/>
      <c r="F90" s="4"/>
      <c r="G90" s="5">
        <v>45658</v>
      </c>
      <c r="H90" s="6"/>
      <c r="I90" s="4" t="s">
        <v>13276</v>
      </c>
      <c r="J90" s="5">
        <v>45852</v>
      </c>
      <c r="L90" s="7" t="e">
        <v>#N/A</v>
      </c>
      <c r="O90" s="44"/>
      <c r="Q90" s="62"/>
    </row>
    <row r="91" spans="1:17" s="7" customFormat="1" ht="19" hidden="1">
      <c r="A91" s="4">
        <v>89</v>
      </c>
      <c r="B91" s="4"/>
      <c r="C91" s="4" t="s">
        <v>12246</v>
      </c>
      <c r="D91" s="4" t="s">
        <v>12387</v>
      </c>
      <c r="E91" s="4"/>
      <c r="F91" s="4"/>
      <c r="G91" s="5">
        <v>45658</v>
      </c>
      <c r="H91" s="6"/>
      <c r="I91" s="4" t="s">
        <v>13276</v>
      </c>
      <c r="J91" s="5">
        <v>45852</v>
      </c>
      <c r="L91" s="7" t="e">
        <v>#N/A</v>
      </c>
      <c r="O91" s="44"/>
      <c r="Q91" s="62"/>
    </row>
    <row r="92" spans="1:17" s="7" customFormat="1" hidden="1">
      <c r="A92" s="4">
        <v>90</v>
      </c>
      <c r="B92" s="4" t="s">
        <v>3790</v>
      </c>
      <c r="C92" s="4" t="s">
        <v>3483</v>
      </c>
      <c r="D92" s="4" t="s">
        <v>3805</v>
      </c>
      <c r="E92" s="4"/>
      <c r="F92" s="4"/>
      <c r="G92" s="5">
        <v>45658</v>
      </c>
      <c r="H92" s="9" t="s">
        <v>114</v>
      </c>
      <c r="I92" s="4" t="s">
        <v>13276</v>
      </c>
      <c r="J92" s="5">
        <v>46178</v>
      </c>
      <c r="L92" s="7" t="s">
        <v>13226</v>
      </c>
      <c r="M92" s="7" t="s">
        <v>3806</v>
      </c>
      <c r="O92" s="44"/>
      <c r="Q92" s="62"/>
    </row>
    <row r="93" spans="1:17" s="7" customFormat="1" ht="19" hidden="1">
      <c r="A93" s="4">
        <v>91</v>
      </c>
      <c r="B93" s="4"/>
      <c r="C93" s="4" t="s">
        <v>3483</v>
      </c>
      <c r="D93" s="8">
        <v>242803959000010</v>
      </c>
      <c r="E93" s="4"/>
      <c r="F93" s="4"/>
      <c r="G93" s="5">
        <v>45658</v>
      </c>
      <c r="H93" s="6"/>
      <c r="I93" s="4" t="s">
        <v>13276</v>
      </c>
      <c r="J93" s="5">
        <v>45852</v>
      </c>
      <c r="L93" s="7" t="e">
        <v>#N/A</v>
      </c>
      <c r="O93" s="44"/>
      <c r="Q93" s="62"/>
    </row>
    <row r="94" spans="1:17" s="7" customFormat="1" ht="19" hidden="1">
      <c r="A94" s="4">
        <v>92</v>
      </c>
      <c r="B94" s="4"/>
      <c r="C94" s="4" t="s">
        <v>3483</v>
      </c>
      <c r="D94" s="8">
        <v>245676699000343</v>
      </c>
      <c r="E94" s="4"/>
      <c r="F94" s="4"/>
      <c r="G94" s="5">
        <v>45658</v>
      </c>
      <c r="H94" s="6"/>
      <c r="I94" s="4" t="s">
        <v>13276</v>
      </c>
      <c r="J94" s="5">
        <v>45852</v>
      </c>
      <c r="L94" s="7" t="e">
        <v>#N/A</v>
      </c>
      <c r="O94" s="44"/>
      <c r="Q94" s="62"/>
    </row>
    <row r="95" spans="1:17" s="7" customFormat="1" ht="19" hidden="1">
      <c r="A95" s="4">
        <v>93</v>
      </c>
      <c r="B95" s="4"/>
      <c r="C95" s="4" t="s">
        <v>12246</v>
      </c>
      <c r="D95" s="4" t="s">
        <v>12304</v>
      </c>
      <c r="E95" s="4"/>
      <c r="F95" s="4"/>
      <c r="G95" s="5">
        <v>45658</v>
      </c>
      <c r="H95" s="6"/>
      <c r="I95" s="4" t="s">
        <v>13276</v>
      </c>
      <c r="J95" s="5">
        <v>45852</v>
      </c>
      <c r="L95" s="7" t="e">
        <v>#N/A</v>
      </c>
      <c r="O95" s="44"/>
      <c r="Q95" s="62"/>
    </row>
    <row r="96" spans="1:17" s="7" customFormat="1" ht="19" hidden="1">
      <c r="A96" s="4">
        <v>94</v>
      </c>
      <c r="B96" s="4"/>
      <c r="C96" s="4" t="s">
        <v>12246</v>
      </c>
      <c r="D96" s="4" t="s">
        <v>12374</v>
      </c>
      <c r="E96" s="4"/>
      <c r="F96" s="4"/>
      <c r="G96" s="5">
        <v>45658</v>
      </c>
      <c r="H96" s="6"/>
      <c r="I96" s="4" t="s">
        <v>13276</v>
      </c>
      <c r="J96" s="5">
        <v>45852</v>
      </c>
      <c r="L96" s="7" t="e">
        <v>#N/A</v>
      </c>
      <c r="O96" s="44"/>
      <c r="Q96" s="62"/>
    </row>
    <row r="97" spans="1:17" s="7" customFormat="1" ht="19" hidden="1">
      <c r="A97" s="4">
        <v>95</v>
      </c>
      <c r="B97" s="4"/>
      <c r="C97" s="4" t="s">
        <v>12246</v>
      </c>
      <c r="D97" s="4" t="s">
        <v>12460</v>
      </c>
      <c r="E97" s="4"/>
      <c r="F97" s="4"/>
      <c r="G97" s="5">
        <v>45658</v>
      </c>
      <c r="H97" s="6"/>
      <c r="I97" s="4" t="s">
        <v>13276</v>
      </c>
      <c r="J97" s="5">
        <v>45852</v>
      </c>
      <c r="L97" s="7" t="e">
        <v>#N/A</v>
      </c>
      <c r="O97" s="44"/>
      <c r="Q97" s="62"/>
    </row>
    <row r="98" spans="1:17" s="7" customFormat="1" ht="19" hidden="1">
      <c r="A98" s="4">
        <v>96</v>
      </c>
      <c r="B98" s="4"/>
      <c r="C98" s="4" t="s">
        <v>12246</v>
      </c>
      <c r="D98" s="4" t="s">
        <v>12427</v>
      </c>
      <c r="E98" s="4"/>
      <c r="F98" s="4"/>
      <c r="G98" s="5">
        <v>45658</v>
      </c>
      <c r="H98" s="6"/>
      <c r="I98" s="4" t="s">
        <v>13276</v>
      </c>
      <c r="J98" s="5">
        <v>45852</v>
      </c>
      <c r="L98" s="7" t="e">
        <v>#N/A</v>
      </c>
      <c r="O98" s="44"/>
      <c r="Q98" s="62"/>
    </row>
    <row r="99" spans="1:17" s="7" customFormat="1" ht="19" hidden="1">
      <c r="A99" s="4">
        <v>97</v>
      </c>
      <c r="B99" s="4"/>
      <c r="C99" s="4" t="s">
        <v>3483</v>
      </c>
      <c r="D99" s="4" t="s">
        <v>3681</v>
      </c>
      <c r="E99" s="4"/>
      <c r="F99" s="4"/>
      <c r="G99" s="5">
        <v>45658</v>
      </c>
      <c r="H99" s="6"/>
      <c r="I99" s="4" t="s">
        <v>13276</v>
      </c>
      <c r="J99" s="5">
        <v>45852</v>
      </c>
      <c r="L99" s="7" t="e">
        <v>#N/A</v>
      </c>
      <c r="O99" s="44"/>
      <c r="Q99" s="62"/>
    </row>
    <row r="100" spans="1:17" s="7" customFormat="1" ht="19" hidden="1">
      <c r="A100" s="4">
        <v>98</v>
      </c>
      <c r="B100" s="4"/>
      <c r="C100" s="4" t="s">
        <v>12246</v>
      </c>
      <c r="D100" s="4" t="s">
        <v>12400</v>
      </c>
      <c r="E100" s="4"/>
      <c r="F100" s="4"/>
      <c r="G100" s="5">
        <v>45658</v>
      </c>
      <c r="H100" s="6"/>
      <c r="I100" s="4" t="s">
        <v>13276</v>
      </c>
      <c r="J100" s="5">
        <v>45852</v>
      </c>
      <c r="L100" s="7" t="e">
        <v>#N/A</v>
      </c>
      <c r="O100" s="44"/>
      <c r="Q100" s="62"/>
    </row>
    <row r="101" spans="1:17" s="7" customFormat="1" ht="19" hidden="1">
      <c r="A101" s="4">
        <v>99</v>
      </c>
      <c r="B101" s="4"/>
      <c r="C101" s="4" t="s">
        <v>3483</v>
      </c>
      <c r="D101" s="4" t="s">
        <v>3646</v>
      </c>
      <c r="E101" s="4"/>
      <c r="F101" s="4"/>
      <c r="G101" s="5">
        <v>45658</v>
      </c>
      <c r="H101" s="6"/>
      <c r="I101" s="4" t="s">
        <v>13276</v>
      </c>
      <c r="J101" s="5">
        <v>45852</v>
      </c>
      <c r="L101" s="7" t="e">
        <v>#N/A</v>
      </c>
      <c r="O101" s="44"/>
      <c r="Q101" s="62"/>
    </row>
    <row r="102" spans="1:17" s="7" customFormat="1" ht="19" hidden="1">
      <c r="A102" s="4">
        <v>100</v>
      </c>
      <c r="B102" s="4"/>
      <c r="C102" s="4" t="s">
        <v>12246</v>
      </c>
      <c r="D102" s="4" t="s">
        <v>12379</v>
      </c>
      <c r="E102" s="4"/>
      <c r="F102" s="4"/>
      <c r="G102" s="5">
        <v>45658</v>
      </c>
      <c r="H102" s="6"/>
      <c r="I102" s="4" t="s">
        <v>13276</v>
      </c>
      <c r="J102" s="5">
        <v>45852</v>
      </c>
      <c r="L102" s="7" t="e">
        <v>#N/A</v>
      </c>
      <c r="O102" s="44"/>
      <c r="Q102" s="62"/>
    </row>
    <row r="103" spans="1:17" s="7" customFormat="1" ht="19" hidden="1">
      <c r="A103" s="4">
        <v>101</v>
      </c>
      <c r="B103" s="4"/>
      <c r="C103" s="4" t="s">
        <v>3483</v>
      </c>
      <c r="D103" s="4" t="s">
        <v>3697</v>
      </c>
      <c r="E103" s="4"/>
      <c r="F103" s="4"/>
      <c r="G103" s="5">
        <v>45658</v>
      </c>
      <c r="H103" s="6"/>
      <c r="I103" s="4" t="s">
        <v>13276</v>
      </c>
      <c r="J103" s="5">
        <v>45852</v>
      </c>
      <c r="L103" s="7" t="e">
        <v>#N/A</v>
      </c>
      <c r="O103" s="44"/>
      <c r="Q103" s="62"/>
    </row>
    <row r="104" spans="1:17" s="7" customFormat="1" ht="19" hidden="1">
      <c r="A104" s="4">
        <v>102</v>
      </c>
      <c r="B104" s="4"/>
      <c r="C104" s="4" t="s">
        <v>12246</v>
      </c>
      <c r="D104" s="4" t="s">
        <v>12444</v>
      </c>
      <c r="E104" s="4"/>
      <c r="F104" s="4"/>
      <c r="G104" s="5">
        <v>45658</v>
      </c>
      <c r="H104" s="6"/>
      <c r="I104" s="4" t="s">
        <v>13276</v>
      </c>
      <c r="J104" s="5">
        <v>45852</v>
      </c>
      <c r="L104" s="7" t="e">
        <v>#N/A</v>
      </c>
      <c r="O104" s="44"/>
      <c r="Q104" s="62"/>
    </row>
    <row r="105" spans="1:17" s="7" customFormat="1" ht="19" hidden="1">
      <c r="A105" s="4">
        <v>103</v>
      </c>
      <c r="B105" s="4"/>
      <c r="C105" s="4" t="s">
        <v>3483</v>
      </c>
      <c r="D105" s="4" t="s">
        <v>3661</v>
      </c>
      <c r="E105" s="4"/>
      <c r="F105" s="4"/>
      <c r="G105" s="5">
        <v>45658</v>
      </c>
      <c r="H105" s="6"/>
      <c r="I105" s="4" t="s">
        <v>13276</v>
      </c>
      <c r="J105" s="5">
        <v>45852</v>
      </c>
      <c r="L105" s="7" t="e">
        <v>#N/A</v>
      </c>
      <c r="O105" s="44"/>
      <c r="Q105" s="62"/>
    </row>
    <row r="106" spans="1:17" s="7" customFormat="1" ht="19" hidden="1">
      <c r="A106" s="4">
        <v>104</v>
      </c>
      <c r="B106" s="4"/>
      <c r="C106" s="4" t="s">
        <v>12246</v>
      </c>
      <c r="D106" s="4" t="s">
        <v>12396</v>
      </c>
      <c r="E106" s="4"/>
      <c r="F106" s="4"/>
      <c r="G106" s="5">
        <v>45658</v>
      </c>
      <c r="H106" s="6"/>
      <c r="I106" s="4" t="s">
        <v>13276</v>
      </c>
      <c r="J106" s="5">
        <v>45852</v>
      </c>
      <c r="L106" s="7" t="e">
        <v>#N/A</v>
      </c>
      <c r="O106" s="44"/>
      <c r="Q106" s="62"/>
    </row>
    <row r="107" spans="1:17" s="7" customFormat="1" ht="19" hidden="1">
      <c r="A107" s="4">
        <v>105</v>
      </c>
      <c r="B107" s="4"/>
      <c r="C107" s="4" t="s">
        <v>3483</v>
      </c>
      <c r="D107" s="8">
        <v>245785129000050</v>
      </c>
      <c r="E107" s="4"/>
      <c r="F107" s="4"/>
      <c r="G107" s="5">
        <v>45658</v>
      </c>
      <c r="H107" s="6"/>
      <c r="I107" s="4" t="s">
        <v>13276</v>
      </c>
      <c r="J107" s="5">
        <v>45852</v>
      </c>
      <c r="L107" s="7" t="e">
        <v>#N/A</v>
      </c>
      <c r="O107" s="44"/>
      <c r="Q107" s="62"/>
    </row>
    <row r="108" spans="1:17" s="7" customFormat="1" ht="19" hidden="1">
      <c r="A108" s="4">
        <v>106</v>
      </c>
      <c r="B108" s="4"/>
      <c r="C108" s="4" t="s">
        <v>3483</v>
      </c>
      <c r="D108" s="8">
        <v>245785129000037</v>
      </c>
      <c r="E108" s="4"/>
      <c r="F108" s="4"/>
      <c r="G108" s="5">
        <v>45658</v>
      </c>
      <c r="H108" s="6"/>
      <c r="I108" s="4" t="s">
        <v>13276</v>
      </c>
      <c r="J108" s="5">
        <v>45852</v>
      </c>
      <c r="L108" s="7" t="e">
        <v>#N/A</v>
      </c>
      <c r="O108" s="44"/>
      <c r="Q108" s="62"/>
    </row>
    <row r="109" spans="1:17" s="7" customFormat="1" hidden="1">
      <c r="A109" s="4">
        <v>107</v>
      </c>
      <c r="B109" s="4" t="s">
        <v>3903</v>
      </c>
      <c r="C109" s="4" t="s">
        <v>3483</v>
      </c>
      <c r="D109" s="4" t="s">
        <v>3910</v>
      </c>
      <c r="E109" s="4"/>
      <c r="F109" s="4"/>
      <c r="G109" s="5">
        <v>45658</v>
      </c>
      <c r="H109" s="9" t="s">
        <v>114</v>
      </c>
      <c r="I109" s="4" t="s">
        <v>13276</v>
      </c>
      <c r="J109" s="5">
        <v>46178</v>
      </c>
      <c r="L109" s="7" t="s">
        <v>13226</v>
      </c>
      <c r="M109" s="7" t="s">
        <v>455</v>
      </c>
      <c r="O109" s="44"/>
      <c r="Q109" s="62"/>
    </row>
    <row r="110" spans="1:17" s="7" customFormat="1" ht="19" hidden="1">
      <c r="A110" s="4">
        <v>108</v>
      </c>
      <c r="B110" s="4"/>
      <c r="C110" s="4" t="s">
        <v>12246</v>
      </c>
      <c r="D110" s="4" t="s">
        <v>12527</v>
      </c>
      <c r="E110" s="4"/>
      <c r="F110" s="4"/>
      <c r="G110" s="5">
        <v>45658</v>
      </c>
      <c r="H110" s="6"/>
      <c r="I110" s="4" t="s">
        <v>13276</v>
      </c>
      <c r="J110" s="5">
        <v>45852</v>
      </c>
      <c r="L110" s="7" t="e">
        <v>#N/A</v>
      </c>
      <c r="O110" s="44"/>
      <c r="Q110" s="62"/>
    </row>
    <row r="111" spans="1:17" s="7" customFormat="1">
      <c r="A111" s="4">
        <v>109</v>
      </c>
      <c r="B111" s="4" t="s">
        <v>3790</v>
      </c>
      <c r="C111" s="4" t="s">
        <v>3483</v>
      </c>
      <c r="D111" s="4" t="s">
        <v>3800</v>
      </c>
      <c r="E111" s="4"/>
      <c r="F111" s="4"/>
      <c r="G111" s="5">
        <v>45658</v>
      </c>
      <c r="H111" s="9" t="s">
        <v>114</v>
      </c>
      <c r="I111" s="4"/>
      <c r="J111" s="5"/>
      <c r="L111" s="7" t="e">
        <v>#N/A</v>
      </c>
      <c r="M111" s="7" t="s">
        <v>875</v>
      </c>
      <c r="N111" s="7" t="s">
        <v>13513</v>
      </c>
      <c r="O111" s="44"/>
      <c r="Q111" s="62"/>
    </row>
    <row r="112" spans="1:17" s="7" customFormat="1" ht="19" hidden="1">
      <c r="A112" s="4">
        <v>110</v>
      </c>
      <c r="B112" s="4"/>
      <c r="C112" s="4" t="s">
        <v>3483</v>
      </c>
      <c r="D112" s="4" t="s">
        <v>3879</v>
      </c>
      <c r="E112" s="4"/>
      <c r="F112" s="4"/>
      <c r="G112" s="5">
        <v>45658</v>
      </c>
      <c r="H112" s="6"/>
      <c r="I112" s="4" t="s">
        <v>13276</v>
      </c>
      <c r="J112" s="5">
        <v>45852</v>
      </c>
      <c r="L112" s="7" t="e">
        <v>#N/A</v>
      </c>
      <c r="O112" s="44"/>
      <c r="Q112" s="62"/>
    </row>
    <row r="113" spans="1:17" s="7" customFormat="1" hidden="1">
      <c r="A113" s="4">
        <v>111</v>
      </c>
      <c r="B113" s="4" t="s">
        <v>3958</v>
      </c>
      <c r="C113" s="4" t="s">
        <v>3483</v>
      </c>
      <c r="D113" s="4" t="s">
        <v>3961</v>
      </c>
      <c r="E113" s="4"/>
      <c r="F113" s="4"/>
      <c r="G113" s="5">
        <v>45658</v>
      </c>
      <c r="H113" s="9" t="s">
        <v>114</v>
      </c>
      <c r="I113" s="4" t="s">
        <v>13276</v>
      </c>
      <c r="J113" s="5">
        <v>46178</v>
      </c>
      <c r="L113" s="7" t="s">
        <v>13226</v>
      </c>
      <c r="M113" s="7" t="s">
        <v>701</v>
      </c>
      <c r="O113" s="44"/>
      <c r="Q113" s="62"/>
    </row>
    <row r="114" spans="1:17" ht="72" hidden="1">
      <c r="A114" s="4">
        <v>112</v>
      </c>
      <c r="B114" s="10" t="s">
        <v>12648</v>
      </c>
      <c r="C114" s="10" t="s">
        <v>12600</v>
      </c>
      <c r="D114" s="11" t="s">
        <v>12703</v>
      </c>
      <c r="E114" s="9" t="s">
        <v>13275</v>
      </c>
      <c r="F114" s="12" t="s">
        <v>13514</v>
      </c>
      <c r="G114" s="13">
        <v>45758</v>
      </c>
      <c r="H114" s="13" t="s">
        <v>13515</v>
      </c>
      <c r="I114" s="9" t="s">
        <v>13276</v>
      </c>
      <c r="J114" s="13">
        <v>45852</v>
      </c>
      <c r="L114" s="7" t="e">
        <v>#N/A</v>
      </c>
      <c r="O114" s="44"/>
      <c r="Q114" s="62"/>
    </row>
    <row r="115" spans="1:17" ht="74.849999999999994" hidden="1" customHeight="1">
      <c r="A115" s="4">
        <v>113</v>
      </c>
      <c r="B115" s="10" t="s">
        <v>12648</v>
      </c>
      <c r="C115" s="10" t="s">
        <v>12600</v>
      </c>
      <c r="D115" s="11" t="s">
        <v>12651</v>
      </c>
      <c r="E115" s="9" t="s">
        <v>13275</v>
      </c>
      <c r="F115" s="12" t="s">
        <v>13516</v>
      </c>
      <c r="G115" s="13">
        <v>45758</v>
      </c>
      <c r="H115" s="13" t="s">
        <v>13515</v>
      </c>
      <c r="I115" s="9" t="s">
        <v>13276</v>
      </c>
      <c r="J115" s="13">
        <v>45852</v>
      </c>
      <c r="L115" s="7" t="e">
        <v>#N/A</v>
      </c>
      <c r="O115" s="44"/>
      <c r="Q115" s="62"/>
    </row>
    <row r="116" spans="1:17" ht="32.85" hidden="1" customHeight="1">
      <c r="A116" s="4">
        <v>114</v>
      </c>
      <c r="B116" s="10" t="s">
        <v>12648</v>
      </c>
      <c r="C116" s="10" t="s">
        <v>12600</v>
      </c>
      <c r="D116" s="11" t="s">
        <v>12753</v>
      </c>
      <c r="E116" s="9" t="s">
        <v>13275</v>
      </c>
      <c r="F116" s="14" t="s">
        <v>13517</v>
      </c>
      <c r="G116" s="13">
        <v>45758</v>
      </c>
      <c r="H116" s="13" t="s">
        <v>13515</v>
      </c>
      <c r="I116" s="9" t="s">
        <v>13276</v>
      </c>
      <c r="J116" s="13">
        <v>45852</v>
      </c>
      <c r="L116" s="7" t="e">
        <v>#N/A</v>
      </c>
      <c r="O116" s="44"/>
      <c r="Q116" s="62"/>
    </row>
    <row r="117" spans="1:17" ht="72" hidden="1">
      <c r="A117" s="4">
        <v>115</v>
      </c>
      <c r="B117" s="10" t="s">
        <v>12648</v>
      </c>
      <c r="C117" s="10" t="s">
        <v>12600</v>
      </c>
      <c r="D117" s="11" t="s">
        <v>12717</v>
      </c>
      <c r="E117" s="9" t="s">
        <v>13275</v>
      </c>
      <c r="F117" s="12" t="s">
        <v>13518</v>
      </c>
      <c r="G117" s="13">
        <v>45758</v>
      </c>
      <c r="H117" s="13" t="s">
        <v>13515</v>
      </c>
      <c r="I117" s="9" t="s">
        <v>13276</v>
      </c>
      <c r="J117" s="13">
        <v>45852</v>
      </c>
      <c r="L117" s="7" t="e">
        <v>#N/A</v>
      </c>
      <c r="O117" s="44"/>
      <c r="Q117" s="62"/>
    </row>
    <row r="118" spans="1:17" hidden="1">
      <c r="A118" s="4">
        <v>116</v>
      </c>
      <c r="B118" s="10" t="s">
        <v>12648</v>
      </c>
      <c r="C118" s="10" t="s">
        <v>12600</v>
      </c>
      <c r="D118" s="11" t="s">
        <v>12856</v>
      </c>
      <c r="E118" s="9" t="s">
        <v>13275</v>
      </c>
      <c r="F118" s="14" t="s">
        <v>13519</v>
      </c>
      <c r="G118" s="13">
        <v>45758</v>
      </c>
      <c r="H118" s="13" t="s">
        <v>13515</v>
      </c>
      <c r="I118" s="9" t="s">
        <v>13276</v>
      </c>
      <c r="J118" s="13">
        <v>45852</v>
      </c>
      <c r="L118" s="7" t="e">
        <v>#N/A</v>
      </c>
      <c r="O118" s="44"/>
      <c r="Q118" s="62"/>
    </row>
    <row r="119" spans="1:17" ht="36" hidden="1">
      <c r="A119" s="4">
        <v>117</v>
      </c>
      <c r="B119" s="10" t="s">
        <v>12648</v>
      </c>
      <c r="C119" s="10" t="s">
        <v>12600</v>
      </c>
      <c r="D119" s="11" t="s">
        <v>12795</v>
      </c>
      <c r="E119" s="9" t="s">
        <v>13275</v>
      </c>
      <c r="F119" s="12" t="s">
        <v>13520</v>
      </c>
      <c r="G119" s="13">
        <v>45758</v>
      </c>
      <c r="H119" s="9" t="s">
        <v>114</v>
      </c>
      <c r="I119" s="9" t="s">
        <v>13276</v>
      </c>
      <c r="J119" s="13">
        <v>45852</v>
      </c>
      <c r="L119" s="7" t="e">
        <v>#N/A</v>
      </c>
      <c r="O119" s="44"/>
      <c r="Q119" s="62"/>
    </row>
    <row r="120" spans="1:17" hidden="1">
      <c r="A120" s="4">
        <v>118</v>
      </c>
      <c r="B120" s="10" t="s">
        <v>12648</v>
      </c>
      <c r="C120" s="10" t="s">
        <v>12600</v>
      </c>
      <c r="D120" s="11" t="s">
        <v>12963</v>
      </c>
      <c r="E120" s="9" t="s">
        <v>13275</v>
      </c>
      <c r="F120" s="14" t="s">
        <v>13521</v>
      </c>
      <c r="G120" s="13">
        <v>45758</v>
      </c>
      <c r="H120" s="9" t="s">
        <v>114</v>
      </c>
      <c r="I120" s="9" t="s">
        <v>13276</v>
      </c>
      <c r="J120" s="13">
        <v>45852</v>
      </c>
      <c r="L120" s="7" t="e">
        <v>#N/A</v>
      </c>
      <c r="O120" s="44"/>
      <c r="Q120" s="62"/>
    </row>
    <row r="121" spans="1:17" ht="54" hidden="1">
      <c r="A121" s="4">
        <v>119</v>
      </c>
      <c r="B121" s="10" t="s">
        <v>12648</v>
      </c>
      <c r="C121" s="10" t="s">
        <v>12600</v>
      </c>
      <c r="D121" s="11" t="s">
        <v>12967</v>
      </c>
      <c r="E121" s="9" t="s">
        <v>13275</v>
      </c>
      <c r="F121" s="12" t="s">
        <v>13522</v>
      </c>
      <c r="G121" s="13">
        <v>45758</v>
      </c>
      <c r="H121" s="9" t="s">
        <v>114</v>
      </c>
      <c r="I121" s="9" t="s">
        <v>13276</v>
      </c>
      <c r="J121" s="13">
        <v>45852</v>
      </c>
      <c r="L121" s="7" t="e">
        <v>#N/A</v>
      </c>
      <c r="O121" s="44"/>
      <c r="Q121" s="62"/>
    </row>
    <row r="122" spans="1:17" hidden="1">
      <c r="A122" s="4">
        <v>120</v>
      </c>
      <c r="B122" s="10" t="s">
        <v>11964</v>
      </c>
      <c r="C122" s="10" t="s">
        <v>11688</v>
      </c>
      <c r="D122" s="11" t="s">
        <v>11967</v>
      </c>
      <c r="E122" s="9" t="s">
        <v>13275</v>
      </c>
      <c r="F122" s="14" t="s">
        <v>13517</v>
      </c>
      <c r="G122" s="13">
        <v>45758</v>
      </c>
      <c r="H122" s="9" t="s">
        <v>114</v>
      </c>
      <c r="I122" s="15" t="s">
        <v>13276</v>
      </c>
      <c r="J122" s="16">
        <v>45840</v>
      </c>
      <c r="L122" s="7" t="e">
        <v>#N/A</v>
      </c>
      <c r="O122" s="44"/>
      <c r="Q122" s="62"/>
    </row>
    <row r="123" spans="1:17" hidden="1">
      <c r="A123" s="4">
        <v>121</v>
      </c>
      <c r="B123" s="10" t="s">
        <v>12497</v>
      </c>
      <c r="C123" s="10" t="s">
        <v>12246</v>
      </c>
      <c r="D123" s="11" t="s">
        <v>12513</v>
      </c>
      <c r="E123" s="9" t="s">
        <v>13275</v>
      </c>
      <c r="F123" s="14" t="s">
        <v>13523</v>
      </c>
      <c r="G123" s="13">
        <v>45758</v>
      </c>
      <c r="H123" s="9" t="s">
        <v>114</v>
      </c>
      <c r="I123" s="9" t="s">
        <v>13276</v>
      </c>
      <c r="J123" s="13">
        <v>45852</v>
      </c>
      <c r="L123" s="7" t="e">
        <v>#N/A</v>
      </c>
      <c r="O123" s="44"/>
      <c r="Q123" s="62"/>
    </row>
    <row r="124" spans="1:17" hidden="1">
      <c r="A124" s="4">
        <v>122</v>
      </c>
      <c r="B124" s="10" t="s">
        <v>11956</v>
      </c>
      <c r="C124" s="10" t="s">
        <v>11688</v>
      </c>
      <c r="D124" s="11" t="s">
        <v>11959</v>
      </c>
      <c r="E124" s="9" t="s">
        <v>13275</v>
      </c>
      <c r="F124" s="14" t="s">
        <v>13524</v>
      </c>
      <c r="G124" s="13">
        <v>45758</v>
      </c>
      <c r="H124" s="9" t="s">
        <v>114</v>
      </c>
      <c r="I124" s="15" t="s">
        <v>13276</v>
      </c>
      <c r="J124" s="16">
        <v>45840</v>
      </c>
      <c r="L124" s="7" t="e">
        <v>#N/A</v>
      </c>
      <c r="O124" s="44"/>
      <c r="Q124" s="62"/>
    </row>
    <row r="125" spans="1:17" ht="19" hidden="1">
      <c r="A125" s="4">
        <v>123</v>
      </c>
      <c r="B125" s="10" t="s">
        <v>1066</v>
      </c>
      <c r="C125" s="10" t="s">
        <v>31</v>
      </c>
      <c r="D125" s="9" t="s">
        <v>1091</v>
      </c>
      <c r="E125" s="9" t="s">
        <v>13275</v>
      </c>
      <c r="F125" s="17" t="s">
        <v>13507</v>
      </c>
      <c r="G125" s="13">
        <v>45754</v>
      </c>
      <c r="H125" s="9" t="s">
        <v>114</v>
      </c>
      <c r="I125" s="9" t="s">
        <v>13276</v>
      </c>
      <c r="J125" s="13">
        <v>45762</v>
      </c>
      <c r="L125" s="7" t="e">
        <v>#N/A</v>
      </c>
      <c r="O125" s="44"/>
      <c r="Q125" s="62"/>
    </row>
    <row r="126" spans="1:17" hidden="1">
      <c r="A126" s="4">
        <v>124</v>
      </c>
      <c r="B126" s="10" t="s">
        <v>3992</v>
      </c>
      <c r="C126" s="10" t="s">
        <v>3483</v>
      </c>
      <c r="D126" s="9" t="s">
        <v>3995</v>
      </c>
      <c r="E126" s="9" t="s">
        <v>13275</v>
      </c>
      <c r="F126" s="18" t="s">
        <v>13525</v>
      </c>
      <c r="G126" s="13">
        <v>45770</v>
      </c>
      <c r="H126" s="9" t="s">
        <v>114</v>
      </c>
      <c r="I126" s="4" t="s">
        <v>13276</v>
      </c>
      <c r="J126" s="5">
        <v>46178</v>
      </c>
      <c r="L126" s="7" t="s">
        <v>13226</v>
      </c>
      <c r="M126" s="7" t="s">
        <v>455</v>
      </c>
      <c r="O126" s="44"/>
      <c r="Q126" s="62"/>
    </row>
    <row r="127" spans="1:17" ht="54" hidden="1">
      <c r="A127" s="4">
        <v>125</v>
      </c>
      <c r="B127" s="10" t="s">
        <v>7045</v>
      </c>
      <c r="C127" s="10" t="s">
        <v>6154</v>
      </c>
      <c r="D127" s="9" t="s">
        <v>7073</v>
      </c>
      <c r="E127" s="9" t="s">
        <v>13275</v>
      </c>
      <c r="F127" s="19" t="s">
        <v>13526</v>
      </c>
      <c r="G127" s="13">
        <v>45791</v>
      </c>
      <c r="H127" s="9" t="s">
        <v>114</v>
      </c>
      <c r="I127" s="9" t="s">
        <v>13276</v>
      </c>
      <c r="J127" s="13">
        <v>45852</v>
      </c>
      <c r="L127" s="7" t="e">
        <v>#N/A</v>
      </c>
      <c r="O127" s="44"/>
      <c r="Q127" s="62"/>
    </row>
    <row r="128" spans="1:17" hidden="1">
      <c r="A128" s="4">
        <v>126</v>
      </c>
      <c r="B128" s="10" t="s">
        <v>7108</v>
      </c>
      <c r="C128" s="10" t="s">
        <v>6154</v>
      </c>
      <c r="D128" s="9" t="s">
        <v>7127</v>
      </c>
      <c r="E128" s="9" t="s">
        <v>13276</v>
      </c>
      <c r="F128" s="18" t="s">
        <v>13525</v>
      </c>
      <c r="G128" s="13">
        <v>45798</v>
      </c>
      <c r="H128" s="9" t="s">
        <v>114</v>
      </c>
      <c r="I128" s="9" t="s">
        <v>13276</v>
      </c>
      <c r="J128" s="13">
        <v>45852</v>
      </c>
      <c r="L128" s="7" t="e">
        <v>#N/A</v>
      </c>
      <c r="O128" s="44"/>
      <c r="Q128" s="62"/>
    </row>
    <row r="129" spans="1:17" hidden="1">
      <c r="A129" s="4">
        <v>127</v>
      </c>
      <c r="B129" s="10" t="s">
        <v>7108</v>
      </c>
      <c r="C129" s="10" t="s">
        <v>6154</v>
      </c>
      <c r="D129" s="9" t="s">
        <v>7123</v>
      </c>
      <c r="E129" s="9" t="s">
        <v>13276</v>
      </c>
      <c r="F129" s="18" t="s">
        <v>13525</v>
      </c>
      <c r="G129" s="13">
        <v>45798</v>
      </c>
      <c r="H129" s="9" t="s">
        <v>114</v>
      </c>
      <c r="I129" s="9" t="s">
        <v>13276</v>
      </c>
      <c r="J129" s="13">
        <v>45852</v>
      </c>
      <c r="L129" s="7" t="e">
        <v>#N/A</v>
      </c>
      <c r="O129" s="44"/>
      <c r="Q129" s="62"/>
    </row>
    <row r="130" spans="1:17" ht="90">
      <c r="A130" s="4">
        <v>128</v>
      </c>
      <c r="B130" s="10" t="s">
        <v>1130</v>
      </c>
      <c r="C130" s="10" t="s">
        <v>31</v>
      </c>
      <c r="D130" s="11" t="s">
        <v>1188</v>
      </c>
      <c r="E130" s="9" t="s">
        <v>13275</v>
      </c>
      <c r="F130" s="12" t="s">
        <v>13527</v>
      </c>
      <c r="G130" s="13">
        <v>45805</v>
      </c>
      <c r="H130" s="9" t="s">
        <v>114</v>
      </c>
      <c r="I130" s="10"/>
      <c r="J130" s="10"/>
      <c r="L130" s="7" t="e">
        <v>#N/A</v>
      </c>
      <c r="M130" s="7" t="s">
        <v>205</v>
      </c>
      <c r="N130" s="7" t="s">
        <v>13528</v>
      </c>
      <c r="O130" s="44"/>
      <c r="Q130" s="62"/>
    </row>
    <row r="131" spans="1:17" hidden="1">
      <c r="A131" s="4">
        <v>129</v>
      </c>
      <c r="B131" s="10" t="s">
        <v>1130</v>
      </c>
      <c r="C131" s="10" t="s">
        <v>31</v>
      </c>
      <c r="D131" s="11" t="s">
        <v>1185</v>
      </c>
      <c r="E131" s="9" t="s">
        <v>13275</v>
      </c>
      <c r="F131" s="12" t="s">
        <v>13529</v>
      </c>
      <c r="G131" s="13">
        <v>45805</v>
      </c>
      <c r="H131" s="9" t="s">
        <v>114</v>
      </c>
      <c r="I131" s="15" t="s">
        <v>13276</v>
      </c>
      <c r="J131" s="16">
        <v>45840</v>
      </c>
      <c r="L131" s="7" t="e">
        <v>#N/A</v>
      </c>
      <c r="O131" s="44"/>
      <c r="Q131" s="62"/>
    </row>
    <row r="132" spans="1:17" hidden="1">
      <c r="A132" s="4">
        <v>130</v>
      </c>
      <c r="B132" s="10" t="s">
        <v>1130</v>
      </c>
      <c r="C132" s="10" t="s">
        <v>31</v>
      </c>
      <c r="D132" s="11" t="s">
        <v>1155</v>
      </c>
      <c r="E132" s="9" t="s">
        <v>13275</v>
      </c>
      <c r="F132" s="12" t="s">
        <v>13529</v>
      </c>
      <c r="G132" s="13">
        <v>45805</v>
      </c>
      <c r="H132" s="9" t="s">
        <v>114</v>
      </c>
      <c r="I132" s="15" t="s">
        <v>13276</v>
      </c>
      <c r="J132" s="16">
        <v>45840</v>
      </c>
      <c r="L132" s="7" t="e">
        <v>#N/A</v>
      </c>
      <c r="O132" s="44"/>
      <c r="Q132" s="62"/>
    </row>
    <row r="133" spans="1:17" ht="38">
      <c r="A133" s="4">
        <v>131</v>
      </c>
      <c r="B133" s="10" t="s">
        <v>1130</v>
      </c>
      <c r="C133" s="10" t="s">
        <v>31</v>
      </c>
      <c r="D133" s="11" t="s">
        <v>1152</v>
      </c>
      <c r="E133" s="9" t="s">
        <v>13275</v>
      </c>
      <c r="F133" s="20" t="s">
        <v>13530</v>
      </c>
      <c r="G133" s="13">
        <v>45812</v>
      </c>
      <c r="H133" s="9" t="s">
        <v>114</v>
      </c>
      <c r="I133" s="21"/>
      <c r="J133" s="21"/>
      <c r="L133" s="7" t="e">
        <v>#N/A</v>
      </c>
      <c r="M133" s="7" t="s">
        <v>438</v>
      </c>
      <c r="N133" s="7" t="s">
        <v>13531</v>
      </c>
      <c r="O133" s="44"/>
      <c r="Q133" s="62"/>
    </row>
    <row r="134" spans="1:17" hidden="1">
      <c r="A134" s="4">
        <v>132</v>
      </c>
      <c r="B134" s="10" t="s">
        <v>7133</v>
      </c>
      <c r="C134" s="10" t="s">
        <v>6154</v>
      </c>
      <c r="D134" s="11" t="s">
        <v>7166</v>
      </c>
      <c r="E134" s="9" t="s">
        <v>13275</v>
      </c>
      <c r="F134" s="21" t="s">
        <v>13532</v>
      </c>
      <c r="G134" s="13">
        <v>45828</v>
      </c>
      <c r="H134" s="9" t="s">
        <v>114</v>
      </c>
      <c r="I134" s="9" t="s">
        <v>13276</v>
      </c>
      <c r="J134" s="13">
        <v>45852</v>
      </c>
      <c r="L134" s="7" t="e">
        <v>#N/A</v>
      </c>
      <c r="O134" s="44"/>
      <c r="Q134" s="62"/>
    </row>
    <row r="135" spans="1:17" hidden="1">
      <c r="A135" s="4">
        <v>133</v>
      </c>
      <c r="B135" s="10" t="s">
        <v>7133</v>
      </c>
      <c r="C135" s="10" t="s">
        <v>6154</v>
      </c>
      <c r="D135" s="11" t="s">
        <v>7163</v>
      </c>
      <c r="E135" s="9" t="s">
        <v>13275</v>
      </c>
      <c r="F135" s="12" t="s">
        <v>13529</v>
      </c>
      <c r="G135" s="13">
        <v>45828</v>
      </c>
      <c r="H135" s="9" t="s">
        <v>114</v>
      </c>
      <c r="I135" s="9" t="s">
        <v>13276</v>
      </c>
      <c r="J135" s="13">
        <v>45852</v>
      </c>
      <c r="L135" s="7" t="e">
        <v>#N/A</v>
      </c>
      <c r="O135" s="44"/>
      <c r="Q135" s="62"/>
    </row>
    <row r="136" spans="1:17" ht="126">
      <c r="A136" s="4">
        <v>134</v>
      </c>
      <c r="B136" s="10" t="s">
        <v>11981</v>
      </c>
      <c r="C136" s="10" t="s">
        <v>11688</v>
      </c>
      <c r="D136" s="9" t="s">
        <v>11991</v>
      </c>
      <c r="E136" s="9" t="s">
        <v>13275</v>
      </c>
      <c r="F136" s="19" t="s">
        <v>13533</v>
      </c>
      <c r="G136" s="13">
        <v>45839</v>
      </c>
      <c r="H136" s="9" t="s">
        <v>114</v>
      </c>
      <c r="I136" s="21"/>
      <c r="J136" s="21"/>
      <c r="L136" s="7" t="e">
        <v>#N/A</v>
      </c>
      <c r="M136" s="7" t="s">
        <v>555</v>
      </c>
      <c r="N136" s="7" t="s">
        <v>13534</v>
      </c>
      <c r="O136" s="44"/>
      <c r="Q136" s="62"/>
    </row>
    <row r="137" spans="1:17" ht="19" hidden="1">
      <c r="A137" s="4">
        <v>135</v>
      </c>
      <c r="B137" s="10" t="s">
        <v>11981</v>
      </c>
      <c r="C137" s="10" t="s">
        <v>11688</v>
      </c>
      <c r="D137" s="9" t="s">
        <v>12005</v>
      </c>
      <c r="E137" s="9" t="s">
        <v>13275</v>
      </c>
      <c r="F137" s="17" t="s">
        <v>13535</v>
      </c>
      <c r="G137" s="13">
        <v>45839</v>
      </c>
      <c r="H137" s="9" t="s">
        <v>114</v>
      </c>
      <c r="I137" s="15" t="s">
        <v>13276</v>
      </c>
      <c r="J137" s="16">
        <v>45840</v>
      </c>
      <c r="L137" s="7" t="e">
        <v>#N/A</v>
      </c>
      <c r="O137" s="44"/>
      <c r="Q137" s="62"/>
    </row>
    <row r="138" spans="1:17" ht="19.2" hidden="1" customHeight="1">
      <c r="A138" s="4">
        <v>136</v>
      </c>
      <c r="B138" s="10" t="s">
        <v>11981</v>
      </c>
      <c r="C138" s="10" t="s">
        <v>11688</v>
      </c>
      <c r="D138" s="9" t="s">
        <v>12001</v>
      </c>
      <c r="E138" s="9" t="s">
        <v>13275</v>
      </c>
      <c r="F138" s="21" t="s">
        <v>13536</v>
      </c>
      <c r="G138" s="13">
        <v>45839</v>
      </c>
      <c r="H138" s="9" t="s">
        <v>114</v>
      </c>
      <c r="I138" s="15" t="s">
        <v>13276</v>
      </c>
      <c r="J138" s="16">
        <v>45840</v>
      </c>
      <c r="L138" s="7" t="e">
        <v>#N/A</v>
      </c>
      <c r="O138" s="44"/>
      <c r="Q138" s="62"/>
    </row>
    <row r="139" spans="1:17" ht="19" hidden="1">
      <c r="A139" s="4">
        <v>137</v>
      </c>
      <c r="B139" s="10" t="s">
        <v>13075</v>
      </c>
      <c r="C139" s="10" t="s">
        <v>12600</v>
      </c>
      <c r="D139" s="9" t="s">
        <v>13078</v>
      </c>
      <c r="E139" s="9" t="s">
        <v>13275</v>
      </c>
      <c r="F139" s="17" t="s">
        <v>13537</v>
      </c>
      <c r="G139" s="13">
        <v>45841</v>
      </c>
      <c r="H139" s="9" t="s">
        <v>114</v>
      </c>
      <c r="I139" s="9" t="s">
        <v>13276</v>
      </c>
      <c r="J139" s="13">
        <v>45852</v>
      </c>
      <c r="L139" s="7" t="e">
        <v>#N/A</v>
      </c>
      <c r="O139" s="44"/>
      <c r="Q139" s="62"/>
    </row>
    <row r="140" spans="1:17" hidden="1">
      <c r="A140" s="4">
        <v>138</v>
      </c>
      <c r="B140" s="10" t="s">
        <v>13075</v>
      </c>
      <c r="C140" s="10" t="s">
        <v>12600</v>
      </c>
      <c r="D140" s="9" t="s">
        <v>13092</v>
      </c>
      <c r="E140" s="9" t="s">
        <v>13275</v>
      </c>
      <c r="F140" s="12" t="s">
        <v>13529</v>
      </c>
      <c r="G140" s="13">
        <v>45841</v>
      </c>
      <c r="H140" s="9" t="s">
        <v>114</v>
      </c>
      <c r="I140" s="9" t="s">
        <v>13276</v>
      </c>
      <c r="J140" s="13">
        <v>45852</v>
      </c>
      <c r="L140" s="7" t="e">
        <v>#N/A</v>
      </c>
      <c r="O140" s="44"/>
      <c r="Q140" s="62"/>
    </row>
    <row r="141" spans="1:17" hidden="1">
      <c r="A141" s="4">
        <v>139</v>
      </c>
      <c r="B141" s="10" t="s">
        <v>13075</v>
      </c>
      <c r="C141" s="10" t="s">
        <v>12600</v>
      </c>
      <c r="D141" s="9" t="s">
        <v>13083</v>
      </c>
      <c r="E141" s="9" t="s">
        <v>13275</v>
      </c>
      <c r="F141" s="12" t="s">
        <v>13529</v>
      </c>
      <c r="G141" s="13">
        <v>45841</v>
      </c>
      <c r="H141" s="9" t="s">
        <v>114</v>
      </c>
      <c r="I141" s="9" t="s">
        <v>13276</v>
      </c>
      <c r="J141" s="13">
        <v>45852</v>
      </c>
      <c r="L141" s="7" t="e">
        <v>#N/A</v>
      </c>
      <c r="O141" s="44"/>
      <c r="Q141" s="62"/>
    </row>
    <row r="142" spans="1:17" hidden="1">
      <c r="A142" s="4">
        <v>140</v>
      </c>
      <c r="B142" s="10" t="s">
        <v>4086</v>
      </c>
      <c r="C142" s="10" t="s">
        <v>3483</v>
      </c>
      <c r="D142" s="9" t="s">
        <v>4117</v>
      </c>
      <c r="E142" s="9" t="s">
        <v>13275</v>
      </c>
      <c r="F142" s="12" t="s">
        <v>13529</v>
      </c>
      <c r="G142" s="13">
        <v>45842</v>
      </c>
      <c r="H142" s="9" t="s">
        <v>114</v>
      </c>
      <c r="I142" s="4" t="s">
        <v>13276</v>
      </c>
      <c r="J142" s="5">
        <v>46178</v>
      </c>
      <c r="L142" s="7" t="s">
        <v>13225</v>
      </c>
      <c r="M142" s="7" t="s">
        <v>438</v>
      </c>
      <c r="O142" s="44"/>
      <c r="Q142" s="62"/>
    </row>
    <row r="143" spans="1:17" ht="36" hidden="1">
      <c r="A143" s="4">
        <v>141</v>
      </c>
      <c r="B143" s="10" t="s">
        <v>4086</v>
      </c>
      <c r="C143" s="10" t="s">
        <v>3483</v>
      </c>
      <c r="D143" s="9" t="s">
        <v>4120</v>
      </c>
      <c r="E143" s="9" t="s">
        <v>13275</v>
      </c>
      <c r="F143" s="19" t="s">
        <v>13538</v>
      </c>
      <c r="G143" s="13">
        <v>45842</v>
      </c>
      <c r="H143" s="9" t="s">
        <v>114</v>
      </c>
      <c r="I143" s="4" t="s">
        <v>13276</v>
      </c>
      <c r="J143" s="5">
        <v>46178</v>
      </c>
      <c r="L143" s="7" t="s">
        <v>13225</v>
      </c>
      <c r="M143" s="7" t="s">
        <v>1044</v>
      </c>
      <c r="O143" s="44"/>
      <c r="Q143" s="62"/>
    </row>
    <row r="144" spans="1:17" hidden="1">
      <c r="A144" s="4">
        <v>142</v>
      </c>
      <c r="B144" s="10" t="s">
        <v>4086</v>
      </c>
      <c r="C144" s="10" t="s">
        <v>3483</v>
      </c>
      <c r="D144" s="9" t="s">
        <v>4140</v>
      </c>
      <c r="E144" s="9" t="s">
        <v>13275</v>
      </c>
      <c r="F144" s="12" t="s">
        <v>13529</v>
      </c>
      <c r="G144" s="13">
        <v>45842</v>
      </c>
      <c r="H144" s="9" t="s">
        <v>114</v>
      </c>
      <c r="I144" s="4" t="s">
        <v>13276</v>
      </c>
      <c r="J144" s="5">
        <v>46178</v>
      </c>
      <c r="L144" s="7" t="s">
        <v>13226</v>
      </c>
      <c r="M144" s="7" t="s">
        <v>455</v>
      </c>
      <c r="O144" s="44"/>
      <c r="Q144" s="62"/>
    </row>
    <row r="145" spans="1:17" hidden="1">
      <c r="A145" s="4">
        <v>143</v>
      </c>
      <c r="B145" s="10" t="s">
        <v>7170</v>
      </c>
      <c r="C145" s="10" t="s">
        <v>6154</v>
      </c>
      <c r="D145" s="9" t="s">
        <v>7183</v>
      </c>
      <c r="E145" s="9" t="s">
        <v>13275</v>
      </c>
      <c r="F145" s="12" t="s">
        <v>13529</v>
      </c>
      <c r="G145" s="13">
        <v>45845</v>
      </c>
      <c r="H145" s="9" t="s">
        <v>114</v>
      </c>
      <c r="I145" s="4" t="s">
        <v>13276</v>
      </c>
      <c r="J145" s="5">
        <v>46126</v>
      </c>
      <c r="L145" s="7" t="s">
        <v>13224</v>
      </c>
      <c r="O145" s="44"/>
      <c r="Q145" s="62"/>
    </row>
    <row r="146" spans="1:17" hidden="1">
      <c r="A146" s="4">
        <v>144</v>
      </c>
      <c r="B146" s="10" t="s">
        <v>7201</v>
      </c>
      <c r="C146" s="10" t="s">
        <v>6154</v>
      </c>
      <c r="D146" s="9" t="s">
        <v>7212</v>
      </c>
      <c r="E146" s="9" t="s">
        <v>13275</v>
      </c>
      <c r="F146" s="12" t="s">
        <v>13529</v>
      </c>
      <c r="G146" s="13">
        <v>45845</v>
      </c>
      <c r="H146" s="9" t="s">
        <v>114</v>
      </c>
      <c r="I146" s="4" t="s">
        <v>13276</v>
      </c>
      <c r="J146" s="5">
        <v>46126</v>
      </c>
      <c r="L146" s="7" t="s">
        <v>13225</v>
      </c>
      <c r="O146" s="44"/>
      <c r="Q146" s="62"/>
    </row>
    <row r="147" spans="1:17" hidden="1">
      <c r="A147" s="4">
        <v>145</v>
      </c>
      <c r="B147" s="10" t="s">
        <v>7170</v>
      </c>
      <c r="C147" s="10" t="s">
        <v>6154</v>
      </c>
      <c r="D147" s="9" t="s">
        <v>7190</v>
      </c>
      <c r="E147" s="9" t="s">
        <v>13275</v>
      </c>
      <c r="F147" s="21" t="s">
        <v>13539</v>
      </c>
      <c r="G147" s="13">
        <v>45845</v>
      </c>
      <c r="H147" s="9" t="s">
        <v>114</v>
      </c>
      <c r="I147" s="4" t="s">
        <v>13276</v>
      </c>
      <c r="J147" s="5">
        <v>46126</v>
      </c>
      <c r="L147" s="7" t="s">
        <v>13224</v>
      </c>
      <c r="O147" s="44"/>
      <c r="Q147" s="62"/>
    </row>
    <row r="148" spans="1:17" hidden="1">
      <c r="A148" s="4">
        <v>146</v>
      </c>
      <c r="B148" s="10" t="s">
        <v>7170</v>
      </c>
      <c r="C148" s="10" t="s">
        <v>6154</v>
      </c>
      <c r="D148" s="9" t="s">
        <v>6521</v>
      </c>
      <c r="E148" s="9" t="s">
        <v>13275</v>
      </c>
      <c r="F148" s="21" t="s">
        <v>13540</v>
      </c>
      <c r="G148" s="13">
        <v>45845</v>
      </c>
      <c r="H148" s="9" t="s">
        <v>114</v>
      </c>
      <c r="I148" s="4" t="s">
        <v>13276</v>
      </c>
      <c r="J148" s="5">
        <v>46126</v>
      </c>
      <c r="L148" s="7" t="s">
        <v>13224</v>
      </c>
      <c r="O148" s="44"/>
      <c r="Q148" s="62"/>
    </row>
    <row r="149" spans="1:17" ht="90" hidden="1">
      <c r="A149" s="4">
        <v>147</v>
      </c>
      <c r="B149" s="10" t="s">
        <v>7170</v>
      </c>
      <c r="C149" s="10" t="s">
        <v>6154</v>
      </c>
      <c r="D149" s="9" t="s">
        <v>7186</v>
      </c>
      <c r="E149" s="9" t="s">
        <v>13275</v>
      </c>
      <c r="F149" s="12" t="s">
        <v>13541</v>
      </c>
      <c r="G149" s="13">
        <v>45849</v>
      </c>
      <c r="H149" s="9" t="s">
        <v>114</v>
      </c>
      <c r="I149" s="4" t="s">
        <v>13276</v>
      </c>
      <c r="J149" s="5">
        <v>46126</v>
      </c>
      <c r="L149" s="7" t="s">
        <v>13224</v>
      </c>
      <c r="O149" s="44"/>
      <c r="Q149" s="62"/>
    </row>
    <row r="150" spans="1:17">
      <c r="A150" s="4">
        <v>148</v>
      </c>
      <c r="B150" s="10" t="s">
        <v>4143</v>
      </c>
      <c r="C150" s="10" t="s">
        <v>3483</v>
      </c>
      <c r="D150" s="9" t="s">
        <v>4238</v>
      </c>
      <c r="E150" s="9" t="s">
        <v>13275</v>
      </c>
      <c r="F150" s="21" t="s">
        <v>13540</v>
      </c>
      <c r="G150" s="13">
        <v>45860</v>
      </c>
      <c r="H150" s="9" t="s">
        <v>114</v>
      </c>
      <c r="I150" s="21"/>
      <c r="J150" s="21"/>
      <c r="L150" s="7" t="e">
        <v>#N/A</v>
      </c>
      <c r="M150" s="7" t="s">
        <v>1509</v>
      </c>
      <c r="N150" s="7" t="s">
        <v>13542</v>
      </c>
      <c r="O150" s="44"/>
      <c r="Q150" s="62"/>
    </row>
    <row r="151" spans="1:17">
      <c r="A151" s="4">
        <v>149</v>
      </c>
      <c r="B151" s="10" t="s">
        <v>12016</v>
      </c>
      <c r="C151" s="10" t="s">
        <v>11688</v>
      </c>
      <c r="D151" s="9" t="s">
        <v>12030</v>
      </c>
      <c r="E151" s="9" t="s">
        <v>13275</v>
      </c>
      <c r="F151" s="21" t="s">
        <v>13543</v>
      </c>
      <c r="G151" s="13">
        <v>45870</v>
      </c>
      <c r="H151" s="9" t="s">
        <v>114</v>
      </c>
      <c r="I151" s="21"/>
      <c r="J151" s="21"/>
      <c r="L151" s="7" t="e">
        <v>#N/A</v>
      </c>
      <c r="M151" s="7" t="s">
        <v>555</v>
      </c>
      <c r="N151" s="7" t="s">
        <v>13544</v>
      </c>
      <c r="O151" s="44"/>
      <c r="Q151" s="62"/>
    </row>
    <row r="152" spans="1:17">
      <c r="A152" s="4">
        <v>150</v>
      </c>
      <c r="B152" s="10" t="s">
        <v>12016</v>
      </c>
      <c r="C152" s="10" t="s">
        <v>11688</v>
      </c>
      <c r="D152" s="9" t="s">
        <v>12027</v>
      </c>
      <c r="E152" s="9" t="s">
        <v>13275</v>
      </c>
      <c r="F152" s="21" t="s">
        <v>13545</v>
      </c>
      <c r="G152" s="13">
        <v>45870</v>
      </c>
      <c r="H152" s="9" t="s">
        <v>114</v>
      </c>
      <c r="I152" s="21"/>
      <c r="J152" s="21"/>
      <c r="L152" s="7" t="e">
        <v>#N/A</v>
      </c>
      <c r="M152" s="7" t="s">
        <v>555</v>
      </c>
      <c r="N152" s="7" t="s">
        <v>13546</v>
      </c>
      <c r="O152" s="44"/>
      <c r="Q152" s="62"/>
    </row>
    <row r="153" spans="1:17">
      <c r="A153" s="4">
        <v>151</v>
      </c>
      <c r="B153" s="10" t="s">
        <v>1278</v>
      </c>
      <c r="C153" s="10" t="s">
        <v>31</v>
      </c>
      <c r="D153" s="9" t="s">
        <v>1340</v>
      </c>
      <c r="E153" s="9" t="s">
        <v>13275</v>
      </c>
      <c r="F153" s="21" t="s">
        <v>13545</v>
      </c>
      <c r="G153" s="13">
        <v>45870</v>
      </c>
      <c r="H153" s="9" t="s">
        <v>114</v>
      </c>
      <c r="I153" s="21"/>
      <c r="J153" s="21"/>
      <c r="L153" s="7" t="e">
        <v>#N/A</v>
      </c>
      <c r="M153" s="7" t="s">
        <v>205</v>
      </c>
      <c r="N153" s="7" t="s">
        <v>13547</v>
      </c>
      <c r="O153" s="44"/>
      <c r="Q153" s="62"/>
    </row>
    <row r="154" spans="1:17" ht="19">
      <c r="A154" s="4">
        <v>152</v>
      </c>
      <c r="B154" s="10" t="s">
        <v>1278</v>
      </c>
      <c r="C154" s="10" t="s">
        <v>31</v>
      </c>
      <c r="D154" s="9" t="s">
        <v>1333</v>
      </c>
      <c r="E154" s="9" t="s">
        <v>13275</v>
      </c>
      <c r="F154" s="17" t="s">
        <v>13548</v>
      </c>
      <c r="G154" s="13">
        <v>45870</v>
      </c>
      <c r="H154" s="9" t="s">
        <v>114</v>
      </c>
      <c r="I154" s="21"/>
      <c r="J154" s="21"/>
      <c r="L154" s="7" t="e">
        <v>#N/A</v>
      </c>
      <c r="M154" s="7" t="s">
        <v>384</v>
      </c>
      <c r="N154" s="7" t="s">
        <v>13549</v>
      </c>
      <c r="O154" s="44"/>
      <c r="Q154" s="62"/>
    </row>
    <row r="155" spans="1:17" ht="38">
      <c r="A155" s="4">
        <v>153</v>
      </c>
      <c r="B155" s="10" t="s">
        <v>1278</v>
      </c>
      <c r="C155" s="10" t="s">
        <v>31</v>
      </c>
      <c r="D155" s="9" t="s">
        <v>1329</v>
      </c>
      <c r="E155" s="9" t="s">
        <v>13275</v>
      </c>
      <c r="F155" s="20" t="s">
        <v>13550</v>
      </c>
      <c r="G155" s="13">
        <v>45870</v>
      </c>
      <c r="H155" s="9" t="s">
        <v>114</v>
      </c>
      <c r="I155" s="21"/>
      <c r="J155" s="21"/>
      <c r="L155" s="7" t="e">
        <v>#N/A</v>
      </c>
      <c r="M155" s="7" t="s">
        <v>384</v>
      </c>
      <c r="N155" s="7" t="s">
        <v>13551</v>
      </c>
      <c r="O155" s="44"/>
      <c r="Q155" s="62"/>
    </row>
    <row r="156" spans="1:17">
      <c r="A156" s="4">
        <v>154</v>
      </c>
      <c r="B156" s="10" t="s">
        <v>4317</v>
      </c>
      <c r="C156" s="10" t="s">
        <v>3483</v>
      </c>
      <c r="D156" s="9" t="s">
        <v>4320</v>
      </c>
      <c r="E156" s="9" t="s">
        <v>13275</v>
      </c>
      <c r="F156" s="21" t="s">
        <v>13552</v>
      </c>
      <c r="G156" s="13">
        <v>45876</v>
      </c>
      <c r="H156" s="9" t="s">
        <v>114</v>
      </c>
      <c r="I156" s="21"/>
      <c r="J156" s="21"/>
      <c r="L156" s="7" t="e">
        <v>#N/A</v>
      </c>
      <c r="M156" s="7" t="s">
        <v>1509</v>
      </c>
      <c r="N156" s="7" t="s">
        <v>13553</v>
      </c>
      <c r="O156" s="44"/>
      <c r="Q156" s="62"/>
    </row>
    <row r="157" spans="1:17" ht="73.2" hidden="1" customHeight="1">
      <c r="A157" s="4">
        <v>155</v>
      </c>
      <c r="B157" s="10" t="s">
        <v>12034</v>
      </c>
      <c r="C157" s="10" t="s">
        <v>11688</v>
      </c>
      <c r="D157" s="9" t="s">
        <v>12055</v>
      </c>
      <c r="E157" s="9" t="s">
        <v>13275</v>
      </c>
      <c r="F157" s="19" t="s">
        <v>13554</v>
      </c>
      <c r="G157" s="13">
        <v>45888</v>
      </c>
      <c r="H157" s="9" t="s">
        <v>114</v>
      </c>
      <c r="I157" s="22" t="s">
        <v>13276</v>
      </c>
      <c r="J157" s="13">
        <v>45924</v>
      </c>
      <c r="L157" s="7" t="e">
        <v>#N/A</v>
      </c>
      <c r="O157" s="44"/>
      <c r="Q157" s="62"/>
    </row>
    <row r="158" spans="1:17" hidden="1">
      <c r="A158" s="4">
        <v>156</v>
      </c>
      <c r="B158" s="10" t="s">
        <v>4243</v>
      </c>
      <c r="C158" s="10" t="s">
        <v>3483</v>
      </c>
      <c r="D158" s="9" t="s">
        <v>4308</v>
      </c>
      <c r="E158" s="9" t="s">
        <v>13275</v>
      </c>
      <c r="F158" s="18" t="s">
        <v>13525</v>
      </c>
      <c r="G158" s="13">
        <v>45933</v>
      </c>
      <c r="H158" s="9" t="s">
        <v>114</v>
      </c>
      <c r="I158" s="9" t="s">
        <v>13276</v>
      </c>
      <c r="J158" s="13">
        <v>46281</v>
      </c>
      <c r="L158" s="7" t="s">
        <v>13231</v>
      </c>
      <c r="M158" s="7" t="s">
        <v>3149</v>
      </c>
      <c r="O158" s="44"/>
      <c r="Q158" s="62"/>
    </row>
    <row r="159" spans="1:17" hidden="1">
      <c r="A159" s="4">
        <v>157</v>
      </c>
      <c r="B159" s="10" t="s">
        <v>8152</v>
      </c>
      <c r="C159" s="10" t="s">
        <v>6154</v>
      </c>
      <c r="D159" s="9" t="s">
        <v>8167</v>
      </c>
      <c r="E159" s="9" t="s">
        <v>13275</v>
      </c>
      <c r="F159" s="12" t="s">
        <v>13555</v>
      </c>
      <c r="G159" s="13">
        <v>45943</v>
      </c>
      <c r="H159" s="9" t="s">
        <v>114</v>
      </c>
      <c r="I159" s="4" t="s">
        <v>13276</v>
      </c>
      <c r="J159" s="5">
        <v>46126</v>
      </c>
      <c r="L159" s="7" t="s">
        <v>13231</v>
      </c>
      <c r="O159" s="44"/>
      <c r="Q159" s="62"/>
    </row>
    <row r="160" spans="1:17" hidden="1">
      <c r="A160" s="4">
        <v>158</v>
      </c>
      <c r="B160" s="10" t="s">
        <v>7227</v>
      </c>
      <c r="C160" s="10" t="s">
        <v>6154</v>
      </c>
      <c r="D160" s="9" t="s">
        <v>7600</v>
      </c>
      <c r="E160" s="9" t="s">
        <v>13275</v>
      </c>
      <c r="F160" s="21" t="s">
        <v>13556</v>
      </c>
      <c r="G160" s="13">
        <v>45944</v>
      </c>
      <c r="H160" s="9" t="s">
        <v>114</v>
      </c>
      <c r="I160" s="9" t="s">
        <v>13276</v>
      </c>
      <c r="J160" s="13">
        <v>46297</v>
      </c>
      <c r="K160" s="7" t="s">
        <v>13557</v>
      </c>
      <c r="L160" s="7" t="e">
        <v>#N/A</v>
      </c>
      <c r="M160" s="7" t="s">
        <v>4265</v>
      </c>
      <c r="O160" s="44"/>
      <c r="Q160" s="62"/>
    </row>
    <row r="161" spans="1:17" ht="73.2" hidden="1" customHeight="1">
      <c r="A161" s="4">
        <v>159</v>
      </c>
      <c r="B161" s="10" t="s">
        <v>12111</v>
      </c>
      <c r="C161" s="10" t="s">
        <v>11688</v>
      </c>
      <c r="D161" s="9" t="s">
        <v>12117</v>
      </c>
      <c r="E161" s="9" t="s">
        <v>13275</v>
      </c>
      <c r="F161" s="19" t="s">
        <v>13558</v>
      </c>
      <c r="G161" s="13">
        <v>45944</v>
      </c>
      <c r="H161" s="9" t="s">
        <v>114</v>
      </c>
      <c r="I161" s="22" t="s">
        <v>13276</v>
      </c>
      <c r="J161" s="13">
        <v>45965</v>
      </c>
      <c r="L161" s="7" t="e">
        <v>#N/A</v>
      </c>
      <c r="O161" s="44"/>
      <c r="Q161" s="62"/>
    </row>
    <row r="162" spans="1:17" hidden="1">
      <c r="A162" s="4">
        <v>160</v>
      </c>
      <c r="B162" s="10" t="s">
        <v>4478</v>
      </c>
      <c r="C162" s="10" t="s">
        <v>3483</v>
      </c>
      <c r="D162" s="9" t="s">
        <v>4481</v>
      </c>
      <c r="E162" s="9" t="s">
        <v>13275</v>
      </c>
      <c r="F162" s="21" t="s">
        <v>13559</v>
      </c>
      <c r="G162" s="13">
        <v>45945</v>
      </c>
      <c r="H162" s="9" t="s">
        <v>114</v>
      </c>
      <c r="I162" s="4" t="s">
        <v>13276</v>
      </c>
      <c r="J162" s="5">
        <v>46178</v>
      </c>
      <c r="L162" s="7" t="s">
        <v>13225</v>
      </c>
      <c r="M162" s="7" t="s">
        <v>438</v>
      </c>
      <c r="O162" s="44"/>
      <c r="Q162" s="62"/>
    </row>
    <row r="163" spans="1:17" hidden="1">
      <c r="A163" s="4">
        <v>161</v>
      </c>
      <c r="B163" s="10" t="s">
        <v>4326</v>
      </c>
      <c r="C163" s="10" t="s">
        <v>3483</v>
      </c>
      <c r="D163" s="9" t="s">
        <v>4329</v>
      </c>
      <c r="E163" s="9" t="s">
        <v>13275</v>
      </c>
      <c r="F163" s="21" t="s">
        <v>13545</v>
      </c>
      <c r="G163" s="13">
        <v>45945</v>
      </c>
      <c r="H163" s="9" t="s">
        <v>114</v>
      </c>
      <c r="I163" s="4" t="s">
        <v>13276</v>
      </c>
      <c r="J163" s="5">
        <v>46178</v>
      </c>
      <c r="L163" s="7" t="s">
        <v>13226</v>
      </c>
      <c r="M163" s="7" t="s">
        <v>949</v>
      </c>
      <c r="O163" s="44"/>
      <c r="Q163" s="62"/>
    </row>
    <row r="164" spans="1:17" hidden="1">
      <c r="A164" s="4">
        <v>162</v>
      </c>
      <c r="B164" s="10" t="s">
        <v>7227</v>
      </c>
      <c r="C164" s="10" t="s">
        <v>6154</v>
      </c>
      <c r="D164" s="9" t="s">
        <v>7315</v>
      </c>
      <c r="E164" s="9" t="s">
        <v>13275</v>
      </c>
      <c r="F164" s="21" t="s">
        <v>13560</v>
      </c>
      <c r="G164" s="13">
        <v>45951</v>
      </c>
      <c r="H164" s="9" t="s">
        <v>114</v>
      </c>
      <c r="I164" s="4" t="s">
        <v>13276</v>
      </c>
      <c r="J164" s="5">
        <v>46126</v>
      </c>
      <c r="L164" s="7" t="s">
        <v>13232</v>
      </c>
      <c r="O164" s="44"/>
      <c r="Q164" s="62"/>
    </row>
    <row r="165" spans="1:17" hidden="1">
      <c r="A165" s="4">
        <v>163</v>
      </c>
      <c r="B165" s="10" t="s">
        <v>7651</v>
      </c>
      <c r="C165" s="10" t="s">
        <v>6154</v>
      </c>
      <c r="D165" s="9" t="s">
        <v>7846</v>
      </c>
      <c r="E165" s="9" t="s">
        <v>13275</v>
      </c>
      <c r="F165" s="21" t="s">
        <v>13532</v>
      </c>
      <c r="G165" s="13">
        <v>45951</v>
      </c>
      <c r="H165" s="9" t="s">
        <v>114</v>
      </c>
      <c r="I165" s="4" t="s">
        <v>13276</v>
      </c>
      <c r="J165" s="5">
        <v>46126</v>
      </c>
      <c r="L165" s="7" t="s">
        <v>13233</v>
      </c>
      <c r="O165" s="44"/>
      <c r="Q165" s="62"/>
    </row>
    <row r="166" spans="1:17" hidden="1">
      <c r="A166" s="4">
        <v>164</v>
      </c>
      <c r="B166" s="10" t="s">
        <v>4243</v>
      </c>
      <c r="C166" s="10" t="s">
        <v>3483</v>
      </c>
      <c r="D166" s="9" t="s">
        <v>4273</v>
      </c>
      <c r="E166" s="9" t="s">
        <v>13275</v>
      </c>
      <c r="F166" s="21" t="s">
        <v>13561</v>
      </c>
      <c r="G166" s="13">
        <v>45951</v>
      </c>
      <c r="H166" s="9" t="s">
        <v>114</v>
      </c>
      <c r="I166" s="4" t="s">
        <v>13276</v>
      </c>
      <c r="J166" s="5">
        <v>46178</v>
      </c>
      <c r="L166" s="7" t="s">
        <v>13232</v>
      </c>
      <c r="M166" s="7" t="s">
        <v>1259</v>
      </c>
      <c r="O166" s="44"/>
      <c r="Q166" s="62"/>
    </row>
    <row r="167" spans="1:17" ht="19" hidden="1">
      <c r="A167" s="4">
        <v>165</v>
      </c>
      <c r="B167" s="23" t="s">
        <v>7227</v>
      </c>
      <c r="C167" s="10" t="s">
        <v>6154</v>
      </c>
      <c r="D167" s="9" t="s">
        <v>7268</v>
      </c>
      <c r="E167" s="9" t="s">
        <v>13275</v>
      </c>
      <c r="F167" s="14" t="s">
        <v>13562</v>
      </c>
      <c r="G167" s="13">
        <v>45952</v>
      </c>
      <c r="H167" s="9" t="s">
        <v>114</v>
      </c>
      <c r="I167" s="4" t="s">
        <v>13276</v>
      </c>
      <c r="J167" s="5">
        <v>46126</v>
      </c>
      <c r="K167" s="24"/>
      <c r="L167" s="7" t="s">
        <v>13233</v>
      </c>
      <c r="O167" s="44"/>
      <c r="Q167" s="62"/>
    </row>
    <row r="168" spans="1:17" ht="19" hidden="1">
      <c r="A168" s="4">
        <v>166</v>
      </c>
      <c r="B168" s="9" t="s">
        <v>7651</v>
      </c>
      <c r="C168" s="10" t="s">
        <v>6154</v>
      </c>
      <c r="D168" s="9" t="s">
        <v>7753</v>
      </c>
      <c r="E168" s="9" t="s">
        <v>13275</v>
      </c>
      <c r="F168" s="14" t="s">
        <v>13562</v>
      </c>
      <c r="G168" s="13">
        <v>45952</v>
      </c>
      <c r="H168" s="9" t="s">
        <v>114</v>
      </c>
      <c r="I168" s="4" t="s">
        <v>13276</v>
      </c>
      <c r="J168" s="5">
        <v>46126</v>
      </c>
      <c r="K168" s="24"/>
      <c r="L168" s="7" t="s">
        <v>13233</v>
      </c>
      <c r="O168" s="44"/>
      <c r="Q168" s="62"/>
    </row>
    <row r="169" spans="1:17" ht="19" hidden="1">
      <c r="A169" s="4">
        <v>167</v>
      </c>
      <c r="B169" s="9" t="s">
        <v>1278</v>
      </c>
      <c r="C169" s="10" t="s">
        <v>31</v>
      </c>
      <c r="D169" s="25" t="s">
        <v>1281</v>
      </c>
      <c r="E169" s="9" t="s">
        <v>13275</v>
      </c>
      <c r="F169" s="14" t="s">
        <v>1286</v>
      </c>
      <c r="G169" s="13">
        <v>45952</v>
      </c>
      <c r="H169" s="9" t="s">
        <v>114</v>
      </c>
      <c r="I169" s="9" t="s">
        <v>13276</v>
      </c>
      <c r="J169" s="13">
        <v>46150</v>
      </c>
      <c r="K169" s="26"/>
      <c r="L169" s="7" t="e">
        <v>#N/A</v>
      </c>
      <c r="M169" s="7" t="s">
        <v>1282</v>
      </c>
      <c r="O169" s="44"/>
      <c r="Q169" s="62"/>
    </row>
    <row r="170" spans="1:17" hidden="1">
      <c r="A170" s="4">
        <v>168</v>
      </c>
      <c r="B170" s="9" t="s">
        <v>8053</v>
      </c>
      <c r="C170" s="10" t="s">
        <v>6154</v>
      </c>
      <c r="D170" s="9" t="s">
        <v>8063</v>
      </c>
      <c r="E170" s="9" t="s">
        <v>13275</v>
      </c>
      <c r="F170" s="12" t="s">
        <v>13529</v>
      </c>
      <c r="G170" s="13">
        <v>45952</v>
      </c>
      <c r="H170" s="9" t="s">
        <v>114</v>
      </c>
      <c r="I170" s="4" t="s">
        <v>13276</v>
      </c>
      <c r="J170" s="5">
        <v>46126</v>
      </c>
      <c r="L170" s="7" t="s">
        <v>13231</v>
      </c>
      <c r="O170" s="44"/>
      <c r="Q170" s="62"/>
    </row>
    <row r="171" spans="1:17" hidden="1">
      <c r="A171" s="4">
        <v>169</v>
      </c>
      <c r="B171" s="9" t="s">
        <v>4551</v>
      </c>
      <c r="C171" s="10" t="s">
        <v>3483</v>
      </c>
      <c r="D171" s="9" t="s">
        <v>4563</v>
      </c>
      <c r="E171" s="9" t="s">
        <v>13275</v>
      </c>
      <c r="F171" s="12" t="s">
        <v>13529</v>
      </c>
      <c r="G171" s="13">
        <v>45959</v>
      </c>
      <c r="H171" s="9" t="s">
        <v>114</v>
      </c>
      <c r="I171" s="4" t="s">
        <v>13276</v>
      </c>
      <c r="J171" s="5">
        <v>46178</v>
      </c>
      <c r="L171" s="7" t="s">
        <v>13233</v>
      </c>
      <c r="M171" s="7" t="s">
        <v>1295</v>
      </c>
      <c r="O171" s="44"/>
      <c r="Q171" s="62"/>
    </row>
    <row r="172" spans="1:17" hidden="1">
      <c r="A172" s="4">
        <v>170</v>
      </c>
      <c r="B172" s="9" t="s">
        <v>7651</v>
      </c>
      <c r="C172" s="10" t="s">
        <v>6154</v>
      </c>
      <c r="D172" s="9" t="s">
        <v>7688</v>
      </c>
      <c r="E172" s="9" t="s">
        <v>13275</v>
      </c>
      <c r="F172" s="12" t="s">
        <v>13529</v>
      </c>
      <c r="G172" s="13">
        <v>45959</v>
      </c>
      <c r="H172" s="9" t="s">
        <v>114</v>
      </c>
      <c r="I172" s="4" t="s">
        <v>13276</v>
      </c>
      <c r="J172" s="5">
        <v>46126</v>
      </c>
      <c r="L172" s="7" t="s">
        <v>13233</v>
      </c>
      <c r="O172" s="44"/>
      <c r="Q172" s="62"/>
    </row>
    <row r="173" spans="1:17">
      <c r="A173" s="4">
        <v>171</v>
      </c>
      <c r="B173" s="9" t="s">
        <v>4143</v>
      </c>
      <c r="C173" s="10" t="s">
        <v>3483</v>
      </c>
      <c r="D173" s="9" t="s">
        <v>4153</v>
      </c>
      <c r="E173" s="9" t="s">
        <v>13275</v>
      </c>
      <c r="F173" s="12" t="s">
        <v>13529</v>
      </c>
      <c r="G173" s="13">
        <v>45959</v>
      </c>
      <c r="H173" s="9" t="s">
        <v>114</v>
      </c>
      <c r="I173" s="21"/>
      <c r="J173" s="21"/>
      <c r="L173" s="7" t="e">
        <v>#N/A</v>
      </c>
      <c r="M173" s="7" t="s">
        <v>3149</v>
      </c>
      <c r="N173" s="7" t="s">
        <v>13563</v>
      </c>
      <c r="O173" s="44"/>
      <c r="Q173" s="62"/>
    </row>
    <row r="174" spans="1:17" hidden="1">
      <c r="A174" s="4">
        <v>172</v>
      </c>
      <c r="B174" s="9" t="s">
        <v>7651</v>
      </c>
      <c r="C174" s="10" t="s">
        <v>6154</v>
      </c>
      <c r="D174" s="9" t="s">
        <v>7815</v>
      </c>
      <c r="E174" s="9" t="s">
        <v>13275</v>
      </c>
      <c r="F174" s="12" t="s">
        <v>13555</v>
      </c>
      <c r="G174" s="13">
        <v>45959</v>
      </c>
      <c r="H174" s="9" t="s">
        <v>114</v>
      </c>
      <c r="I174" s="4" t="s">
        <v>13276</v>
      </c>
      <c r="J174" s="5">
        <v>46126</v>
      </c>
      <c r="L174" s="7" t="s">
        <v>13231</v>
      </c>
      <c r="O174" s="44"/>
      <c r="Q174" s="62"/>
    </row>
    <row r="175" spans="1:17" ht="162">
      <c r="A175" s="4">
        <v>173</v>
      </c>
      <c r="B175" s="9" t="s">
        <v>1244</v>
      </c>
      <c r="C175" s="10" t="s">
        <v>31</v>
      </c>
      <c r="D175" s="9" t="s">
        <v>1247</v>
      </c>
      <c r="E175" s="9" t="s">
        <v>13275</v>
      </c>
      <c r="F175" s="19" t="s">
        <v>13564</v>
      </c>
      <c r="G175" s="13">
        <v>45959</v>
      </c>
      <c r="H175" s="9" t="s">
        <v>13565</v>
      </c>
      <c r="I175" s="21"/>
      <c r="J175" s="21"/>
      <c r="L175" s="7" t="e">
        <v>#N/A</v>
      </c>
      <c r="M175" s="7" t="s">
        <v>1248</v>
      </c>
      <c r="N175" s="7" t="s">
        <v>13566</v>
      </c>
      <c r="O175" s="44"/>
      <c r="Q175" s="62"/>
    </row>
    <row r="176" spans="1:17">
      <c r="A176" s="4">
        <v>174</v>
      </c>
      <c r="B176" s="9" t="s">
        <v>1778</v>
      </c>
      <c r="C176" s="10" t="s">
        <v>31</v>
      </c>
      <c r="D176" s="9" t="s">
        <v>1833</v>
      </c>
      <c r="E176" s="9" t="s">
        <v>13275</v>
      </c>
      <c r="F176" s="21" t="s">
        <v>13567</v>
      </c>
      <c r="G176" s="13">
        <v>45964</v>
      </c>
      <c r="H176" s="9" t="s">
        <v>114</v>
      </c>
      <c r="I176" s="21"/>
      <c r="J176" s="21"/>
      <c r="L176" s="7" t="e">
        <v>#N/A</v>
      </c>
      <c r="M176" s="7" t="s">
        <v>1371</v>
      </c>
      <c r="N176" s="7" t="s">
        <v>13568</v>
      </c>
      <c r="O176" s="44"/>
      <c r="Q176" s="62"/>
    </row>
    <row r="177" spans="1:17">
      <c r="A177" s="4">
        <v>175</v>
      </c>
      <c r="B177" s="9" t="s">
        <v>1709</v>
      </c>
      <c r="C177" s="10" t="s">
        <v>31</v>
      </c>
      <c r="D177" s="9" t="s">
        <v>1771</v>
      </c>
      <c r="E177" s="9" t="s">
        <v>13275</v>
      </c>
      <c r="F177" s="19" t="s">
        <v>13569</v>
      </c>
      <c r="G177" s="13">
        <v>45964</v>
      </c>
      <c r="H177" s="9" t="s">
        <v>114</v>
      </c>
      <c r="I177" s="21"/>
      <c r="J177" s="21"/>
      <c r="L177" s="7" t="e">
        <v>#N/A</v>
      </c>
      <c r="M177" s="7" t="s">
        <v>400</v>
      </c>
      <c r="N177" s="7" t="s">
        <v>13570</v>
      </c>
      <c r="O177" s="44"/>
      <c r="Q177" s="62"/>
    </row>
    <row r="178" spans="1:17">
      <c r="A178" s="4">
        <v>176</v>
      </c>
      <c r="B178" s="9" t="s">
        <v>1606</v>
      </c>
      <c r="C178" s="10" t="s">
        <v>31</v>
      </c>
      <c r="D178" s="9" t="s">
        <v>1636</v>
      </c>
      <c r="E178" s="9" t="s">
        <v>13275</v>
      </c>
      <c r="F178" s="21" t="s">
        <v>13545</v>
      </c>
      <c r="G178" s="13">
        <v>45964</v>
      </c>
      <c r="H178" s="9" t="s">
        <v>114</v>
      </c>
      <c r="I178" s="21"/>
      <c r="J178" s="21"/>
      <c r="L178" s="7" t="e">
        <v>#N/A</v>
      </c>
      <c r="M178" s="7" t="s">
        <v>949</v>
      </c>
      <c r="N178" s="7" t="s">
        <v>13571</v>
      </c>
      <c r="O178" s="44"/>
      <c r="Q178" s="62"/>
    </row>
    <row r="179" spans="1:17">
      <c r="A179" s="4">
        <v>177</v>
      </c>
      <c r="B179" s="9" t="s">
        <v>12111</v>
      </c>
      <c r="C179" s="10" t="s">
        <v>11688</v>
      </c>
      <c r="D179" s="9" t="s">
        <v>11909</v>
      </c>
      <c r="E179" s="9" t="s">
        <v>13275</v>
      </c>
      <c r="F179" s="21" t="s">
        <v>13572</v>
      </c>
      <c r="G179" s="13">
        <v>45964</v>
      </c>
      <c r="H179" s="9" t="s">
        <v>114</v>
      </c>
      <c r="I179" s="21"/>
      <c r="J179" s="21"/>
      <c r="L179" s="7" t="e">
        <v>#N/A</v>
      </c>
      <c r="M179" s="7" t="s">
        <v>555</v>
      </c>
      <c r="N179" s="7" t="s">
        <v>13573</v>
      </c>
      <c r="O179" s="44"/>
      <c r="Q179" s="62"/>
    </row>
    <row r="180" spans="1:17" ht="36">
      <c r="A180" s="4">
        <v>178</v>
      </c>
      <c r="B180" s="9" t="s">
        <v>12069</v>
      </c>
      <c r="C180" s="10" t="s">
        <v>11688</v>
      </c>
      <c r="D180" s="9" t="s">
        <v>12093</v>
      </c>
      <c r="E180" s="9" t="s">
        <v>13275</v>
      </c>
      <c r="F180" s="19" t="s">
        <v>13574</v>
      </c>
      <c r="G180" s="13">
        <v>45965</v>
      </c>
      <c r="H180" s="9" t="s">
        <v>114</v>
      </c>
      <c r="I180" s="21"/>
      <c r="J180" s="21"/>
      <c r="L180" s="7" t="e">
        <v>#N/A</v>
      </c>
      <c r="M180" s="7" t="s">
        <v>555</v>
      </c>
      <c r="N180" s="7" t="s">
        <v>13575</v>
      </c>
      <c r="O180" s="44"/>
      <c r="Q180" s="62"/>
    </row>
    <row r="181" spans="1:17" ht="19" hidden="1">
      <c r="A181" s="4">
        <v>179</v>
      </c>
      <c r="B181" s="9" t="s">
        <v>8123</v>
      </c>
      <c r="C181" s="10" t="s">
        <v>6154</v>
      </c>
      <c r="D181" s="9" t="s">
        <v>8126</v>
      </c>
      <c r="E181" s="9" t="s">
        <v>13275</v>
      </c>
      <c r="F181" s="17" t="s">
        <v>13576</v>
      </c>
      <c r="G181" s="13">
        <v>45965</v>
      </c>
      <c r="H181" s="9" t="s">
        <v>114</v>
      </c>
      <c r="I181" s="4" t="s">
        <v>13276</v>
      </c>
      <c r="J181" s="5">
        <v>46126</v>
      </c>
      <c r="L181" s="7" t="s">
        <v>13228</v>
      </c>
      <c r="O181" s="44"/>
      <c r="Q181" s="62"/>
    </row>
    <row r="182" spans="1:17" hidden="1">
      <c r="A182" s="4">
        <v>180</v>
      </c>
      <c r="B182" s="9" t="s">
        <v>4326</v>
      </c>
      <c r="C182" s="10" t="s">
        <v>3483</v>
      </c>
      <c r="D182" s="9" t="s">
        <v>4346</v>
      </c>
      <c r="E182" s="9" t="s">
        <v>13275</v>
      </c>
      <c r="F182" s="21" t="s">
        <v>13577</v>
      </c>
      <c r="G182" s="13">
        <v>45966</v>
      </c>
      <c r="H182" s="9" t="s">
        <v>114</v>
      </c>
      <c r="I182" s="4" t="s">
        <v>13276</v>
      </c>
      <c r="J182" s="5">
        <v>46178</v>
      </c>
      <c r="L182" s="7" t="s">
        <v>13227</v>
      </c>
      <c r="M182" s="7" t="s">
        <v>486</v>
      </c>
      <c r="O182" s="44"/>
      <c r="Q182" s="62"/>
    </row>
    <row r="183" spans="1:17">
      <c r="A183" s="4">
        <v>181</v>
      </c>
      <c r="B183" s="9" t="s">
        <v>1606</v>
      </c>
      <c r="C183" s="10" t="s">
        <v>31</v>
      </c>
      <c r="D183" s="9" t="s">
        <v>1616</v>
      </c>
      <c r="E183" s="9" t="s">
        <v>13275</v>
      </c>
      <c r="F183" s="21" t="s">
        <v>13578</v>
      </c>
      <c r="G183" s="13">
        <v>45966</v>
      </c>
      <c r="H183" s="9" t="s">
        <v>114</v>
      </c>
      <c r="I183" s="21"/>
      <c r="J183" s="21"/>
      <c r="L183" s="7" t="e">
        <v>#N/A</v>
      </c>
      <c r="M183" s="7" t="s">
        <v>384</v>
      </c>
      <c r="N183" s="7" t="s">
        <v>13579</v>
      </c>
      <c r="O183" s="44"/>
      <c r="Q183" s="62"/>
    </row>
    <row r="184" spans="1:17" hidden="1">
      <c r="A184" s="4">
        <v>182</v>
      </c>
      <c r="B184" s="9" t="s">
        <v>8309</v>
      </c>
      <c r="C184" s="10" t="s">
        <v>6154</v>
      </c>
      <c r="D184" s="9" t="s">
        <v>8327</v>
      </c>
      <c r="E184" s="9" t="s">
        <v>13276</v>
      </c>
      <c r="F184" s="12" t="s">
        <v>13580</v>
      </c>
      <c r="G184" s="27">
        <v>45968</v>
      </c>
      <c r="H184" s="9" t="s">
        <v>114</v>
      </c>
      <c r="I184" s="4" t="s">
        <v>13276</v>
      </c>
      <c r="J184" s="5">
        <v>46126</v>
      </c>
      <c r="K184" s="28"/>
      <c r="L184" s="7" t="s">
        <v>13231</v>
      </c>
      <c r="O184" s="44"/>
      <c r="Q184" s="62"/>
    </row>
    <row r="185" spans="1:17" ht="126">
      <c r="A185" s="4">
        <v>183</v>
      </c>
      <c r="B185" s="9" t="s">
        <v>12069</v>
      </c>
      <c r="C185" s="10" t="s">
        <v>11688</v>
      </c>
      <c r="D185" s="9" t="s">
        <v>12084</v>
      </c>
      <c r="E185" s="9" t="s">
        <v>13275</v>
      </c>
      <c r="F185" s="29" t="s">
        <v>13581</v>
      </c>
      <c r="G185" s="13">
        <v>45968</v>
      </c>
      <c r="H185" s="9" t="s">
        <v>13565</v>
      </c>
      <c r="I185" s="21"/>
      <c r="J185" s="21"/>
      <c r="L185" s="7" t="e">
        <v>#N/A</v>
      </c>
      <c r="M185" s="7" t="s">
        <v>205</v>
      </c>
      <c r="N185" s="7" t="s">
        <v>13582</v>
      </c>
      <c r="O185" s="44"/>
      <c r="Q185" s="62"/>
    </row>
    <row r="186" spans="1:17" hidden="1">
      <c r="A186" s="4">
        <v>184</v>
      </c>
      <c r="B186" s="9" t="s">
        <v>7857</v>
      </c>
      <c r="C186" s="10" t="s">
        <v>6154</v>
      </c>
      <c r="D186" s="9" t="s">
        <v>7860</v>
      </c>
      <c r="E186" s="9" t="s">
        <v>13275</v>
      </c>
      <c r="F186" s="21" t="s">
        <v>13583</v>
      </c>
      <c r="G186" s="13">
        <v>45973</v>
      </c>
      <c r="H186" s="9" t="s">
        <v>114</v>
      </c>
      <c r="I186" s="4" t="s">
        <v>13276</v>
      </c>
      <c r="J186" s="5">
        <v>46126</v>
      </c>
      <c r="L186" s="7" t="s">
        <v>13234</v>
      </c>
      <c r="O186" s="44"/>
      <c r="Q186" s="62"/>
    </row>
    <row r="187" spans="1:17" hidden="1">
      <c r="A187" s="4">
        <v>185</v>
      </c>
      <c r="B187" s="9" t="s">
        <v>8152</v>
      </c>
      <c r="C187" s="10" t="s">
        <v>6154</v>
      </c>
      <c r="D187" s="9" t="s">
        <v>8164</v>
      </c>
      <c r="E187" s="9" t="s">
        <v>13275</v>
      </c>
      <c r="F187" s="12" t="s">
        <v>13584</v>
      </c>
      <c r="G187" s="13">
        <v>45973</v>
      </c>
      <c r="H187" s="9" t="s">
        <v>114</v>
      </c>
      <c r="I187" s="4" t="s">
        <v>13276</v>
      </c>
      <c r="J187" s="5">
        <v>46126</v>
      </c>
      <c r="L187" s="7" t="s">
        <v>13232</v>
      </c>
      <c r="O187" s="44"/>
      <c r="Q187" s="62"/>
    </row>
    <row r="188" spans="1:17" hidden="1">
      <c r="A188" s="4">
        <v>186</v>
      </c>
      <c r="B188" s="9" t="s">
        <v>8053</v>
      </c>
      <c r="C188" s="10" t="s">
        <v>6154</v>
      </c>
      <c r="D188" s="9" t="s">
        <v>8091</v>
      </c>
      <c r="E188" s="9" t="s">
        <v>13275</v>
      </c>
      <c r="F188" s="12" t="s">
        <v>13584</v>
      </c>
      <c r="G188" s="13">
        <v>45973</v>
      </c>
      <c r="H188" s="9" t="s">
        <v>114</v>
      </c>
      <c r="I188" s="4" t="s">
        <v>13276</v>
      </c>
      <c r="J188" s="5">
        <v>46126</v>
      </c>
      <c r="L188" s="7" t="s">
        <v>13231</v>
      </c>
      <c r="O188" s="44"/>
      <c r="Q188" s="62"/>
    </row>
    <row r="189" spans="1:17" hidden="1">
      <c r="A189" s="4">
        <v>187</v>
      </c>
      <c r="B189" s="9" t="s">
        <v>7857</v>
      </c>
      <c r="C189" s="10" t="s">
        <v>6154</v>
      </c>
      <c r="D189" s="9" t="s">
        <v>7999</v>
      </c>
      <c r="E189" s="9" t="s">
        <v>13275</v>
      </c>
      <c r="F189" s="21" t="s">
        <v>13585</v>
      </c>
      <c r="G189" s="13">
        <v>45973</v>
      </c>
      <c r="H189" s="9" t="s">
        <v>114</v>
      </c>
      <c r="I189" s="4" t="s">
        <v>13276</v>
      </c>
      <c r="J189" s="5">
        <v>46126</v>
      </c>
      <c r="L189" s="7" t="s">
        <v>13234</v>
      </c>
      <c r="O189" s="44"/>
      <c r="Q189" s="62"/>
    </row>
    <row r="190" spans="1:17" hidden="1">
      <c r="A190" s="4">
        <v>188</v>
      </c>
      <c r="B190" s="9" t="s">
        <v>4485</v>
      </c>
      <c r="C190" s="10" t="s">
        <v>3483</v>
      </c>
      <c r="D190" s="9" t="s">
        <v>4496</v>
      </c>
      <c r="E190" s="9" t="s">
        <v>13275</v>
      </c>
      <c r="F190" s="21" t="s">
        <v>11470</v>
      </c>
      <c r="G190" s="13">
        <v>45974</v>
      </c>
      <c r="H190" s="9" t="s">
        <v>114</v>
      </c>
      <c r="I190" s="4" t="s">
        <v>13276</v>
      </c>
      <c r="J190" s="5">
        <v>46178</v>
      </c>
      <c r="L190" s="7" t="s">
        <v>13233</v>
      </c>
      <c r="M190" s="7" t="s">
        <v>4205</v>
      </c>
      <c r="O190" s="44"/>
      <c r="Q190" s="62"/>
    </row>
    <row r="191" spans="1:17" hidden="1">
      <c r="A191" s="4">
        <v>189</v>
      </c>
      <c r="B191" s="9" t="s">
        <v>8053</v>
      </c>
      <c r="C191" s="10" t="s">
        <v>6154</v>
      </c>
      <c r="D191" s="9" t="s">
        <v>8088</v>
      </c>
      <c r="E191" s="9" t="s">
        <v>13275</v>
      </c>
      <c r="F191" s="12" t="s">
        <v>13584</v>
      </c>
      <c r="G191" s="13">
        <v>45974</v>
      </c>
      <c r="H191" s="9" t="s">
        <v>114</v>
      </c>
      <c r="I191" s="4" t="s">
        <v>13276</v>
      </c>
      <c r="J191" s="5">
        <v>46126</v>
      </c>
      <c r="L191" s="7" t="s">
        <v>13231</v>
      </c>
      <c r="O191" s="44"/>
      <c r="Q191" s="62"/>
    </row>
    <row r="192" spans="1:17" hidden="1">
      <c r="A192" s="4">
        <v>190</v>
      </c>
      <c r="B192" s="9" t="s">
        <v>8053</v>
      </c>
      <c r="C192" s="10" t="s">
        <v>6154</v>
      </c>
      <c r="D192" s="9" t="s">
        <v>8076</v>
      </c>
      <c r="E192" s="9" t="s">
        <v>13275</v>
      </c>
      <c r="F192" s="21" t="s">
        <v>13586</v>
      </c>
      <c r="G192" s="13">
        <v>45975</v>
      </c>
      <c r="H192" s="9" t="s">
        <v>114</v>
      </c>
      <c r="I192" s="4" t="s">
        <v>13276</v>
      </c>
      <c r="J192" s="5">
        <v>46126</v>
      </c>
      <c r="L192" s="7" t="s">
        <v>13231</v>
      </c>
      <c r="O192" s="44"/>
      <c r="Q192" s="62"/>
    </row>
    <row r="193" spans="1:17" hidden="1">
      <c r="A193" s="4">
        <v>191</v>
      </c>
      <c r="B193" s="9" t="s">
        <v>8053</v>
      </c>
      <c r="C193" s="10" t="s">
        <v>6154</v>
      </c>
      <c r="D193" s="9" t="s">
        <v>8105</v>
      </c>
      <c r="E193" s="9" t="s">
        <v>13275</v>
      </c>
      <c r="F193" s="21" t="s">
        <v>13587</v>
      </c>
      <c r="G193" s="13">
        <v>45975</v>
      </c>
      <c r="H193" s="9" t="s">
        <v>114</v>
      </c>
      <c r="I193" s="4" t="s">
        <v>13276</v>
      </c>
      <c r="J193" s="5">
        <v>46126</v>
      </c>
      <c r="L193" s="7" t="s">
        <v>13231</v>
      </c>
      <c r="O193" s="44"/>
      <c r="Q193" s="62"/>
    </row>
    <row r="194" spans="1:17" hidden="1">
      <c r="A194" s="4">
        <v>192</v>
      </c>
      <c r="B194" s="9" t="s">
        <v>8152</v>
      </c>
      <c r="C194" s="10" t="s">
        <v>6154</v>
      </c>
      <c r="D194" s="9" t="s">
        <v>8202</v>
      </c>
      <c r="E194" s="9" t="s">
        <v>13275</v>
      </c>
      <c r="F194" s="12" t="s">
        <v>13584</v>
      </c>
      <c r="G194" s="13">
        <v>45986</v>
      </c>
      <c r="H194" s="9" t="s">
        <v>114</v>
      </c>
      <c r="I194" s="4" t="s">
        <v>13276</v>
      </c>
      <c r="J194" s="5">
        <v>46126</v>
      </c>
      <c r="L194" s="7" t="s">
        <v>13231</v>
      </c>
      <c r="O194" s="44"/>
      <c r="Q194" s="62"/>
    </row>
    <row r="195" spans="1:17">
      <c r="A195" s="4">
        <v>193</v>
      </c>
      <c r="B195" s="9" t="s">
        <v>4551</v>
      </c>
      <c r="C195" s="10" t="s">
        <v>3483</v>
      </c>
      <c r="D195" s="9" t="s">
        <v>4584</v>
      </c>
      <c r="E195" s="9" t="s">
        <v>13275</v>
      </c>
      <c r="F195" s="12" t="s">
        <v>13584</v>
      </c>
      <c r="G195" s="13">
        <v>45986</v>
      </c>
      <c r="H195" s="9" t="s">
        <v>114</v>
      </c>
      <c r="I195" s="21"/>
      <c r="J195" s="21"/>
      <c r="L195" s="7" t="e">
        <v>#N/A</v>
      </c>
      <c r="M195" s="7" t="s">
        <v>3149</v>
      </c>
      <c r="N195" s="7" t="s">
        <v>13588</v>
      </c>
      <c r="O195" s="44"/>
      <c r="Q195" s="62"/>
    </row>
    <row r="196" spans="1:17">
      <c r="A196" s="4">
        <v>194</v>
      </c>
      <c r="B196" s="9" t="s">
        <v>4485</v>
      </c>
      <c r="C196" s="10" t="s">
        <v>3483</v>
      </c>
      <c r="D196" s="9" t="s">
        <v>4493</v>
      </c>
      <c r="E196" s="9" t="s">
        <v>13275</v>
      </c>
      <c r="F196" s="12" t="s">
        <v>13584</v>
      </c>
      <c r="G196" s="13">
        <v>45987</v>
      </c>
      <c r="H196" s="9" t="s">
        <v>114</v>
      </c>
      <c r="I196" s="21"/>
      <c r="J196" s="21"/>
      <c r="L196" s="7" t="e">
        <v>#N/A</v>
      </c>
      <c r="M196" s="7" t="s">
        <v>1376</v>
      </c>
      <c r="N196" s="7" t="s">
        <v>13589</v>
      </c>
      <c r="O196" s="44"/>
      <c r="Q196" s="62"/>
    </row>
    <row r="197" spans="1:17" hidden="1">
      <c r="A197" s="4">
        <v>195</v>
      </c>
      <c r="B197" s="9" t="s">
        <v>8344</v>
      </c>
      <c r="C197" s="10" t="s">
        <v>6154</v>
      </c>
      <c r="D197" s="9" t="s">
        <v>8370</v>
      </c>
      <c r="E197" s="9" t="s">
        <v>13275</v>
      </c>
      <c r="F197" s="12" t="s">
        <v>13590</v>
      </c>
      <c r="G197" s="13">
        <v>45988</v>
      </c>
      <c r="H197" s="9" t="s">
        <v>114</v>
      </c>
      <c r="I197" s="4" t="s">
        <v>13276</v>
      </c>
      <c r="J197" s="5">
        <v>46126</v>
      </c>
      <c r="L197" s="7" t="s">
        <v>13233</v>
      </c>
      <c r="O197" s="44"/>
      <c r="Q197" s="62"/>
    </row>
    <row r="198" spans="1:17" ht="162" hidden="1">
      <c r="A198" s="4">
        <v>196</v>
      </c>
      <c r="B198" s="9" t="s">
        <v>7857</v>
      </c>
      <c r="C198" s="10" t="s">
        <v>6154</v>
      </c>
      <c r="D198" s="9" t="s">
        <v>8003</v>
      </c>
      <c r="E198" s="9" t="s">
        <v>13275</v>
      </c>
      <c r="F198" s="19" t="s">
        <v>13591</v>
      </c>
      <c r="G198" s="13">
        <v>45988</v>
      </c>
      <c r="H198" s="9" t="s">
        <v>13565</v>
      </c>
      <c r="I198" s="9" t="s">
        <v>13276</v>
      </c>
      <c r="J198" s="13">
        <v>46281</v>
      </c>
      <c r="L198" s="7" t="s">
        <v>13234</v>
      </c>
      <c r="M198" s="7" t="s">
        <v>2359</v>
      </c>
      <c r="O198" s="44"/>
      <c r="Q198" s="62"/>
    </row>
    <row r="199" spans="1:17" hidden="1">
      <c r="A199" s="4">
        <v>197</v>
      </c>
      <c r="B199" s="9" t="s">
        <v>8309</v>
      </c>
      <c r="C199" s="10" t="s">
        <v>6154</v>
      </c>
      <c r="D199" s="9" t="s">
        <v>8334</v>
      </c>
      <c r="E199" s="9" t="s">
        <v>13275</v>
      </c>
      <c r="F199" s="21" t="s">
        <v>13525</v>
      </c>
      <c r="G199" s="13">
        <v>45988</v>
      </c>
      <c r="H199" s="9" t="s">
        <v>114</v>
      </c>
      <c r="I199" s="4" t="s">
        <v>13276</v>
      </c>
      <c r="J199" s="5">
        <v>46126</v>
      </c>
      <c r="L199" s="7" t="s">
        <v>13231</v>
      </c>
      <c r="O199" s="44"/>
      <c r="Q199" s="62"/>
    </row>
    <row r="200" spans="1:17" hidden="1">
      <c r="A200" s="4">
        <v>198</v>
      </c>
      <c r="B200" s="9" t="s">
        <v>3992</v>
      </c>
      <c r="C200" s="10" t="s">
        <v>3483</v>
      </c>
      <c r="D200" s="9" t="s">
        <v>4016</v>
      </c>
      <c r="E200" s="9" t="s">
        <v>13275</v>
      </c>
      <c r="F200" s="12" t="s">
        <v>816</v>
      </c>
      <c r="G200" s="13">
        <v>45989</v>
      </c>
      <c r="H200" s="9" t="s">
        <v>114</v>
      </c>
      <c r="I200" s="4" t="s">
        <v>13276</v>
      </c>
      <c r="J200" s="5">
        <v>46178</v>
      </c>
      <c r="L200" s="7" t="s">
        <v>13226</v>
      </c>
      <c r="M200" s="7" t="s">
        <v>455</v>
      </c>
      <c r="O200" s="44"/>
      <c r="Q200" s="62"/>
    </row>
    <row r="201" spans="1:17">
      <c r="A201" s="4">
        <v>199</v>
      </c>
      <c r="B201" s="9" t="s">
        <v>4042</v>
      </c>
      <c r="C201" s="10" t="s">
        <v>3483</v>
      </c>
      <c r="D201" s="9" t="s">
        <v>4083</v>
      </c>
      <c r="E201" s="9" t="s">
        <v>13275</v>
      </c>
      <c r="F201" s="12" t="s">
        <v>816</v>
      </c>
      <c r="G201" s="13">
        <v>45989</v>
      </c>
      <c r="H201" s="9" t="s">
        <v>114</v>
      </c>
      <c r="I201" s="21"/>
      <c r="J201" s="21"/>
      <c r="L201" s="7" t="e">
        <v>#N/A</v>
      </c>
      <c r="M201" s="7" t="s">
        <v>875</v>
      </c>
      <c r="N201" s="7" t="s">
        <v>13592</v>
      </c>
      <c r="O201" s="44"/>
      <c r="Q201" s="62"/>
    </row>
    <row r="202" spans="1:17">
      <c r="A202" s="4">
        <v>200</v>
      </c>
      <c r="B202" s="9" t="s">
        <v>3958</v>
      </c>
      <c r="C202" s="10" t="s">
        <v>3483</v>
      </c>
      <c r="D202" s="9" t="s">
        <v>3977</v>
      </c>
      <c r="E202" s="9" t="s">
        <v>13275</v>
      </c>
      <c r="F202" s="12" t="s">
        <v>816</v>
      </c>
      <c r="G202" s="13">
        <v>45989</v>
      </c>
      <c r="H202" s="9" t="s">
        <v>114</v>
      </c>
      <c r="I202" s="21"/>
      <c r="J202" s="21"/>
      <c r="L202" s="7" t="e">
        <v>#N/A</v>
      </c>
      <c r="M202" s="7" t="s">
        <v>875</v>
      </c>
      <c r="N202" s="7" t="s">
        <v>13593</v>
      </c>
      <c r="O202" s="44"/>
      <c r="Q202" s="62"/>
    </row>
    <row r="203" spans="1:17">
      <c r="A203" s="4">
        <v>201</v>
      </c>
      <c r="B203" s="9" t="s">
        <v>12447</v>
      </c>
      <c r="C203" s="10" t="s">
        <v>12246</v>
      </c>
      <c r="D203" s="9" t="s">
        <v>12450</v>
      </c>
      <c r="E203" s="9" t="s">
        <v>13275</v>
      </c>
      <c r="F203" s="12" t="s">
        <v>816</v>
      </c>
      <c r="G203" s="13">
        <v>45989</v>
      </c>
      <c r="H203" s="9" t="s">
        <v>114</v>
      </c>
      <c r="I203" s="21"/>
      <c r="J203" s="21"/>
      <c r="L203" s="7" t="e">
        <v>#N/A</v>
      </c>
      <c r="M203" s="7" t="s">
        <v>4046</v>
      </c>
      <c r="N203" s="7" t="s">
        <v>13594</v>
      </c>
      <c r="O203" s="44"/>
      <c r="Q203" s="62"/>
    </row>
    <row r="204" spans="1:17" hidden="1">
      <c r="A204" s="4">
        <v>202</v>
      </c>
      <c r="B204" s="9" t="s">
        <v>4086</v>
      </c>
      <c r="C204" s="10" t="s">
        <v>3483</v>
      </c>
      <c r="D204" s="9" t="s">
        <v>4132</v>
      </c>
      <c r="E204" s="9" t="s">
        <v>13275</v>
      </c>
      <c r="F204" s="12" t="s">
        <v>816</v>
      </c>
      <c r="G204" s="13">
        <v>45989</v>
      </c>
      <c r="H204" s="9" t="s">
        <v>114</v>
      </c>
      <c r="I204" s="4" t="s">
        <v>13276</v>
      </c>
      <c r="J204" s="5">
        <v>46178</v>
      </c>
      <c r="L204" s="7" t="s">
        <v>13228</v>
      </c>
      <c r="M204" s="7" t="s">
        <v>35</v>
      </c>
      <c r="O204" s="44"/>
      <c r="Q204" s="62"/>
    </row>
    <row r="205" spans="1:17" hidden="1">
      <c r="A205" s="4">
        <v>203</v>
      </c>
      <c r="B205" s="9" t="s">
        <v>3687</v>
      </c>
      <c r="C205" s="10" t="s">
        <v>3483</v>
      </c>
      <c r="D205" s="9" t="s">
        <v>3735</v>
      </c>
      <c r="E205" s="9" t="s">
        <v>13275</v>
      </c>
      <c r="F205" s="12" t="s">
        <v>816</v>
      </c>
      <c r="G205" s="13">
        <v>45989</v>
      </c>
      <c r="H205" s="9" t="s">
        <v>114</v>
      </c>
      <c r="I205" s="4" t="s">
        <v>13276</v>
      </c>
      <c r="J205" s="5">
        <v>46178</v>
      </c>
      <c r="L205" s="7" t="s">
        <v>13225</v>
      </c>
      <c r="M205" s="7" t="s">
        <v>3736</v>
      </c>
      <c r="O205" s="44"/>
      <c r="Q205" s="62"/>
    </row>
    <row r="206" spans="1:17" hidden="1">
      <c r="A206" s="4">
        <v>204</v>
      </c>
      <c r="B206" s="9" t="s">
        <v>3918</v>
      </c>
      <c r="C206" s="10" t="s">
        <v>3483</v>
      </c>
      <c r="D206" s="9" t="s">
        <v>3930</v>
      </c>
      <c r="E206" s="9" t="s">
        <v>13275</v>
      </c>
      <c r="F206" s="12" t="s">
        <v>816</v>
      </c>
      <c r="G206" s="13">
        <v>45989</v>
      </c>
      <c r="H206" s="9" t="s">
        <v>114</v>
      </c>
      <c r="I206" s="4" t="s">
        <v>13276</v>
      </c>
      <c r="J206" s="5">
        <v>46178</v>
      </c>
      <c r="L206" s="7" t="s">
        <v>13227</v>
      </c>
      <c r="M206" s="7" t="s">
        <v>930</v>
      </c>
      <c r="O206" s="44"/>
      <c r="Q206" s="62"/>
    </row>
    <row r="207" spans="1:17" hidden="1">
      <c r="A207" s="4">
        <v>205</v>
      </c>
      <c r="B207" s="9" t="s">
        <v>3958</v>
      </c>
      <c r="C207" s="10" t="s">
        <v>3483</v>
      </c>
      <c r="D207" s="9" t="s">
        <v>3981</v>
      </c>
      <c r="E207" s="9" t="s">
        <v>13275</v>
      </c>
      <c r="F207" s="12" t="s">
        <v>816</v>
      </c>
      <c r="G207" s="13">
        <v>45989</v>
      </c>
      <c r="H207" s="9" t="s">
        <v>114</v>
      </c>
      <c r="I207" s="4" t="s">
        <v>13276</v>
      </c>
      <c r="J207" s="5">
        <v>46178</v>
      </c>
      <c r="L207" s="7" t="s">
        <v>13225</v>
      </c>
      <c r="M207" s="7" t="s">
        <v>1044</v>
      </c>
      <c r="O207" s="44"/>
      <c r="Q207" s="62"/>
    </row>
    <row r="208" spans="1:17">
      <c r="A208" s="4">
        <v>206</v>
      </c>
      <c r="B208" s="9" t="s">
        <v>12412</v>
      </c>
      <c r="C208" s="10" t="s">
        <v>12246</v>
      </c>
      <c r="D208" s="9" t="s">
        <v>12421</v>
      </c>
      <c r="E208" s="9" t="s">
        <v>13275</v>
      </c>
      <c r="F208" s="12" t="s">
        <v>816</v>
      </c>
      <c r="G208" s="13">
        <v>45989</v>
      </c>
      <c r="H208" s="9" t="s">
        <v>114</v>
      </c>
      <c r="I208" s="21"/>
      <c r="J208" s="21"/>
      <c r="L208" s="7" t="e">
        <v>#N/A</v>
      </c>
      <c r="M208" s="7" t="s">
        <v>4046</v>
      </c>
      <c r="N208" s="7" t="s">
        <v>13595</v>
      </c>
      <c r="O208" s="44"/>
      <c r="Q208" s="62"/>
    </row>
    <row r="209" spans="1:17" hidden="1">
      <c r="A209" s="4">
        <v>207</v>
      </c>
      <c r="B209" s="9" t="s">
        <v>4042</v>
      </c>
      <c r="C209" s="10" t="s">
        <v>3483</v>
      </c>
      <c r="D209" s="9" t="s">
        <v>4053</v>
      </c>
      <c r="E209" s="9" t="s">
        <v>13275</v>
      </c>
      <c r="F209" s="12" t="s">
        <v>816</v>
      </c>
      <c r="G209" s="13">
        <v>45989</v>
      </c>
      <c r="H209" s="9" t="s">
        <v>114</v>
      </c>
      <c r="I209" s="4" t="s">
        <v>13276</v>
      </c>
      <c r="J209" s="5">
        <v>46178</v>
      </c>
      <c r="L209" s="7" t="s">
        <v>13226</v>
      </c>
      <c r="M209" s="7" t="s">
        <v>455</v>
      </c>
      <c r="O209" s="44"/>
      <c r="Q209" s="62"/>
    </row>
    <row r="210" spans="1:17" hidden="1">
      <c r="A210" s="4">
        <v>208</v>
      </c>
      <c r="B210" s="9" t="s">
        <v>4086</v>
      </c>
      <c r="C210" s="10" t="s">
        <v>3483</v>
      </c>
      <c r="D210" s="9" t="s">
        <v>4107</v>
      </c>
      <c r="E210" s="9" t="s">
        <v>13275</v>
      </c>
      <c r="F210" s="12" t="s">
        <v>816</v>
      </c>
      <c r="G210" s="13">
        <v>45989</v>
      </c>
      <c r="H210" s="9" t="s">
        <v>114</v>
      </c>
      <c r="I210" s="4" t="s">
        <v>13276</v>
      </c>
      <c r="J210" s="5">
        <v>46178</v>
      </c>
      <c r="L210" s="7" t="s">
        <v>13226</v>
      </c>
      <c r="M210" s="7" t="s">
        <v>949</v>
      </c>
      <c r="O210" s="44"/>
      <c r="Q210" s="62"/>
    </row>
    <row r="211" spans="1:17" hidden="1">
      <c r="A211" s="4">
        <v>209</v>
      </c>
      <c r="B211" s="9" t="s">
        <v>3992</v>
      </c>
      <c r="C211" s="10" t="s">
        <v>3483</v>
      </c>
      <c r="D211" s="9" t="s">
        <v>4035</v>
      </c>
      <c r="E211" s="9" t="s">
        <v>13275</v>
      </c>
      <c r="F211" s="12" t="s">
        <v>816</v>
      </c>
      <c r="G211" s="13">
        <v>45989</v>
      </c>
      <c r="H211" s="9" t="s">
        <v>114</v>
      </c>
      <c r="I211" s="4" t="s">
        <v>13276</v>
      </c>
      <c r="J211" s="5">
        <v>46178</v>
      </c>
      <c r="L211" s="7" t="s">
        <v>13226</v>
      </c>
      <c r="M211" s="7" t="s">
        <v>949</v>
      </c>
      <c r="O211" s="44"/>
      <c r="Q211" s="62"/>
    </row>
    <row r="212" spans="1:17" hidden="1">
      <c r="A212" s="4">
        <v>210</v>
      </c>
      <c r="B212" s="9" t="s">
        <v>3903</v>
      </c>
      <c r="C212" s="10" t="s">
        <v>3483</v>
      </c>
      <c r="D212" s="9" t="s">
        <v>3906</v>
      </c>
      <c r="E212" s="9" t="s">
        <v>13275</v>
      </c>
      <c r="F212" s="12" t="s">
        <v>816</v>
      </c>
      <c r="G212" s="13">
        <v>45989</v>
      </c>
      <c r="H212" s="9" t="s">
        <v>114</v>
      </c>
      <c r="I212" s="4" t="s">
        <v>13276</v>
      </c>
      <c r="J212" s="5">
        <v>46178</v>
      </c>
      <c r="L212" s="7" t="s">
        <v>13226</v>
      </c>
      <c r="M212" s="7" t="s">
        <v>949</v>
      </c>
      <c r="O212" s="44"/>
      <c r="Q212" s="62"/>
    </row>
    <row r="213" spans="1:17" hidden="1">
      <c r="A213" s="4">
        <v>211</v>
      </c>
      <c r="B213" s="9" t="s">
        <v>3992</v>
      </c>
      <c r="C213" s="10" t="s">
        <v>3483</v>
      </c>
      <c r="D213" s="9" t="s">
        <v>4013</v>
      </c>
      <c r="E213" s="9" t="s">
        <v>13275</v>
      </c>
      <c r="F213" s="12" t="s">
        <v>816</v>
      </c>
      <c r="G213" s="13">
        <v>45989</v>
      </c>
      <c r="H213" s="9" t="s">
        <v>114</v>
      </c>
      <c r="I213" s="4" t="s">
        <v>13276</v>
      </c>
      <c r="J213" s="5">
        <v>46178</v>
      </c>
      <c r="L213" s="7" t="s">
        <v>13226</v>
      </c>
      <c r="M213" s="7" t="s">
        <v>3806</v>
      </c>
      <c r="O213" s="44"/>
      <c r="Q213" s="62"/>
    </row>
    <row r="214" spans="1:17">
      <c r="A214" s="4">
        <v>212</v>
      </c>
      <c r="B214" s="9" t="s">
        <v>4591</v>
      </c>
      <c r="C214" s="10" t="s">
        <v>3483</v>
      </c>
      <c r="D214" s="9" t="s">
        <v>4642</v>
      </c>
      <c r="E214" s="9" t="s">
        <v>13275</v>
      </c>
      <c r="F214" s="21" t="s">
        <v>13567</v>
      </c>
      <c r="G214" s="13">
        <v>45993</v>
      </c>
      <c r="H214" s="9" t="s">
        <v>114</v>
      </c>
      <c r="I214" s="21"/>
      <c r="J214" s="21"/>
      <c r="L214" s="7" t="e">
        <v>#N/A</v>
      </c>
      <c r="M214" s="7" t="s">
        <v>384</v>
      </c>
      <c r="N214" s="7" t="s">
        <v>13596</v>
      </c>
      <c r="O214" s="44"/>
      <c r="Q214" s="62"/>
    </row>
    <row r="215" spans="1:17">
      <c r="A215" s="4">
        <v>213</v>
      </c>
      <c r="B215" s="9" t="s">
        <v>1908</v>
      </c>
      <c r="C215" s="10" t="s">
        <v>31</v>
      </c>
      <c r="D215" s="9" t="s">
        <v>1919</v>
      </c>
      <c r="E215" s="9" t="s">
        <v>13275</v>
      </c>
      <c r="F215" s="21" t="s">
        <v>13597</v>
      </c>
      <c r="G215" s="13">
        <v>45993</v>
      </c>
      <c r="H215" s="9" t="s">
        <v>114</v>
      </c>
      <c r="I215" s="21"/>
      <c r="J215" s="21"/>
      <c r="L215" s="7" t="e">
        <v>#N/A</v>
      </c>
      <c r="M215" s="7" t="s">
        <v>448</v>
      </c>
      <c r="N215" s="7" t="s">
        <v>13598</v>
      </c>
      <c r="O215" s="44"/>
      <c r="Q215" s="62"/>
    </row>
    <row r="216" spans="1:17">
      <c r="A216" s="4">
        <v>214</v>
      </c>
      <c r="B216" s="9" t="s">
        <v>4591</v>
      </c>
      <c r="C216" s="10" t="s">
        <v>3483</v>
      </c>
      <c r="D216" s="9" t="s">
        <v>4645</v>
      </c>
      <c r="E216" s="9" t="s">
        <v>13275</v>
      </c>
      <c r="F216" s="21" t="s">
        <v>13558</v>
      </c>
      <c r="G216" s="13">
        <v>45999</v>
      </c>
      <c r="H216" s="9" t="s">
        <v>114</v>
      </c>
      <c r="I216" s="21"/>
      <c r="J216" s="21"/>
      <c r="L216" s="7" t="e">
        <v>#N/A</v>
      </c>
      <c r="M216" s="7" t="s">
        <v>555</v>
      </c>
      <c r="N216" s="7" t="s">
        <v>13599</v>
      </c>
      <c r="O216" s="44"/>
      <c r="Q216" s="62"/>
    </row>
    <row r="217" spans="1:17" hidden="1">
      <c r="A217" s="4">
        <v>215</v>
      </c>
      <c r="B217" s="9" t="s">
        <v>8229</v>
      </c>
      <c r="C217" s="10" t="s">
        <v>6154</v>
      </c>
      <c r="D217" s="9" t="s">
        <v>8277</v>
      </c>
      <c r="E217" s="9" t="s">
        <v>13275</v>
      </c>
      <c r="F217" s="21" t="s">
        <v>13600</v>
      </c>
      <c r="G217" s="13">
        <v>46001</v>
      </c>
      <c r="H217" s="9" t="s">
        <v>114</v>
      </c>
      <c r="I217" s="4" t="s">
        <v>13276</v>
      </c>
      <c r="J217" s="5">
        <v>46126</v>
      </c>
      <c r="L217" s="7" t="s">
        <v>13231</v>
      </c>
      <c r="O217" s="44"/>
      <c r="Q217" s="62"/>
    </row>
    <row r="218" spans="1:17" hidden="1">
      <c r="A218" s="4">
        <v>216</v>
      </c>
      <c r="B218" s="9" t="s">
        <v>8229</v>
      </c>
      <c r="C218" s="10" t="s">
        <v>6154</v>
      </c>
      <c r="D218" s="9" t="s">
        <v>8261</v>
      </c>
      <c r="E218" s="9" t="s">
        <v>13275</v>
      </c>
      <c r="F218" s="21" t="s">
        <v>13601</v>
      </c>
      <c r="G218" s="13">
        <v>46001</v>
      </c>
      <c r="H218" s="9" t="s">
        <v>114</v>
      </c>
      <c r="I218" s="4" t="s">
        <v>13276</v>
      </c>
      <c r="J218" s="5">
        <v>46126</v>
      </c>
      <c r="L218" s="7" t="s">
        <v>13233</v>
      </c>
      <c r="O218" s="44"/>
      <c r="Q218" s="62"/>
    </row>
    <row r="219" spans="1:17">
      <c r="A219" s="4">
        <v>217</v>
      </c>
      <c r="B219" s="9" t="s">
        <v>4591</v>
      </c>
      <c r="C219" s="10" t="s">
        <v>3483</v>
      </c>
      <c r="D219" s="9" t="s">
        <v>4616</v>
      </c>
      <c r="E219" s="9" t="s">
        <v>13275</v>
      </c>
      <c r="F219" s="21" t="s">
        <v>13602</v>
      </c>
      <c r="G219" s="13">
        <v>46001</v>
      </c>
      <c r="H219" s="9" t="s">
        <v>114</v>
      </c>
      <c r="I219" s="21"/>
      <c r="J219" s="21"/>
      <c r="L219" s="7" t="e">
        <v>#N/A</v>
      </c>
      <c r="M219" s="7" t="s">
        <v>400</v>
      </c>
      <c r="N219" s="7" t="s">
        <v>13603</v>
      </c>
      <c r="O219" s="44"/>
      <c r="Q219" s="62"/>
    </row>
    <row r="220" spans="1:17">
      <c r="A220" s="4">
        <v>218</v>
      </c>
      <c r="B220" s="9" t="s">
        <v>4591</v>
      </c>
      <c r="C220" s="10" t="s">
        <v>3483</v>
      </c>
      <c r="D220" s="9" t="s">
        <v>4609</v>
      </c>
      <c r="E220" s="9" t="s">
        <v>13275</v>
      </c>
      <c r="F220" s="21" t="s">
        <v>13604</v>
      </c>
      <c r="G220" s="13">
        <v>46001</v>
      </c>
      <c r="H220" s="9" t="s">
        <v>114</v>
      </c>
      <c r="I220" s="21"/>
      <c r="J220" s="21"/>
      <c r="L220" s="7" t="e">
        <v>#N/A</v>
      </c>
      <c r="M220" s="7" t="s">
        <v>1371</v>
      </c>
      <c r="N220" s="7" t="s">
        <v>13605</v>
      </c>
      <c r="O220" s="44"/>
      <c r="Q220" s="62"/>
    </row>
    <row r="221" spans="1:17" hidden="1">
      <c r="A221" s="4">
        <v>219</v>
      </c>
      <c r="B221" s="9" t="s">
        <v>8229</v>
      </c>
      <c r="C221" s="30" t="s">
        <v>6154</v>
      </c>
      <c r="D221" s="9" t="s">
        <v>8258</v>
      </c>
      <c r="E221" s="9" t="s">
        <v>13275</v>
      </c>
      <c r="F221" s="19" t="s">
        <v>13606</v>
      </c>
      <c r="G221" s="13">
        <v>46008</v>
      </c>
      <c r="H221" s="9" t="s">
        <v>114</v>
      </c>
      <c r="I221" s="4" t="s">
        <v>13276</v>
      </c>
      <c r="J221" s="5">
        <v>46126</v>
      </c>
      <c r="L221" s="7" t="s">
        <v>13232</v>
      </c>
      <c r="O221" s="44"/>
      <c r="Q221" s="62"/>
    </row>
    <row r="222" spans="1:17" hidden="1">
      <c r="A222" s="4">
        <v>220</v>
      </c>
      <c r="B222" s="9" t="s">
        <v>8229</v>
      </c>
      <c r="C222" s="30" t="s">
        <v>6154</v>
      </c>
      <c r="D222" s="9" t="s">
        <v>8306</v>
      </c>
      <c r="E222" s="9" t="s">
        <v>13275</v>
      </c>
      <c r="F222" s="21" t="s">
        <v>11470</v>
      </c>
      <c r="G222" s="13">
        <v>46008</v>
      </c>
      <c r="H222" s="9" t="s">
        <v>114</v>
      </c>
      <c r="I222" s="4" t="s">
        <v>13276</v>
      </c>
      <c r="J222" s="5">
        <v>46126</v>
      </c>
      <c r="L222" s="7" t="s">
        <v>13233</v>
      </c>
      <c r="O222" s="44"/>
      <c r="Q222" s="62"/>
    </row>
    <row r="223" spans="1:17" hidden="1">
      <c r="A223" s="4">
        <v>221</v>
      </c>
      <c r="B223" s="9" t="s">
        <v>8431</v>
      </c>
      <c r="C223" s="30" t="s">
        <v>6154</v>
      </c>
      <c r="D223" s="9" t="s">
        <v>8452</v>
      </c>
      <c r="E223" s="9" t="s">
        <v>13276</v>
      </c>
      <c r="F223" s="18" t="s">
        <v>13525</v>
      </c>
      <c r="G223" s="13">
        <v>46008</v>
      </c>
      <c r="H223" s="9" t="s">
        <v>114</v>
      </c>
      <c r="I223" s="4" t="s">
        <v>13276</v>
      </c>
      <c r="J223" s="5">
        <v>46126</v>
      </c>
      <c r="L223" s="7" t="s">
        <v>13231</v>
      </c>
      <c r="O223" s="44"/>
      <c r="Q223" s="62"/>
    </row>
    <row r="224" spans="1:17" hidden="1">
      <c r="A224" s="4">
        <v>222</v>
      </c>
      <c r="B224" s="9" t="s">
        <v>8431</v>
      </c>
      <c r="C224" s="30" t="s">
        <v>6154</v>
      </c>
      <c r="D224" s="9" t="s">
        <v>8455</v>
      </c>
      <c r="E224" s="9" t="s">
        <v>13276</v>
      </c>
      <c r="F224" s="18" t="s">
        <v>13525</v>
      </c>
      <c r="G224" s="13">
        <v>46008</v>
      </c>
      <c r="H224" s="9" t="s">
        <v>114</v>
      </c>
      <c r="I224" s="4" t="s">
        <v>13276</v>
      </c>
      <c r="J224" s="5">
        <v>46126</v>
      </c>
      <c r="L224" s="7" t="s">
        <v>13231</v>
      </c>
      <c r="O224" s="44"/>
      <c r="Q224" s="62"/>
    </row>
    <row r="225" spans="1:17" ht="36">
      <c r="A225" s="4">
        <v>223</v>
      </c>
      <c r="B225" s="9" t="s">
        <v>12142</v>
      </c>
      <c r="C225" s="10" t="s">
        <v>11688</v>
      </c>
      <c r="D225" s="9" t="s">
        <v>12145</v>
      </c>
      <c r="E225" s="9" t="s">
        <v>13276</v>
      </c>
      <c r="F225" s="12" t="s">
        <v>13607</v>
      </c>
      <c r="G225" s="13">
        <v>46027</v>
      </c>
      <c r="H225" s="9" t="s">
        <v>114</v>
      </c>
      <c r="I225" s="21"/>
      <c r="J225" s="21"/>
      <c r="L225" s="7" t="e">
        <v>#N/A</v>
      </c>
      <c r="M225" s="7" t="s">
        <v>981</v>
      </c>
      <c r="N225" s="7" t="s">
        <v>13608</v>
      </c>
      <c r="O225" s="44"/>
      <c r="Q225" s="62"/>
    </row>
    <row r="226" spans="1:17" hidden="1">
      <c r="A226" s="4">
        <v>224</v>
      </c>
      <c r="B226" s="9" t="s">
        <v>8624</v>
      </c>
      <c r="C226" s="30" t="s">
        <v>6154</v>
      </c>
      <c r="D226" s="9" t="s">
        <v>8634</v>
      </c>
      <c r="E226" s="9" t="s">
        <v>13275</v>
      </c>
      <c r="F226" s="21" t="s">
        <v>13609</v>
      </c>
      <c r="G226" s="13">
        <v>46027</v>
      </c>
      <c r="H226" s="9" t="s">
        <v>114</v>
      </c>
      <c r="I226" s="4" t="s">
        <v>13276</v>
      </c>
      <c r="J226" s="5">
        <v>46126</v>
      </c>
      <c r="L226" s="7" t="s">
        <v>13225</v>
      </c>
      <c r="O226" s="44"/>
      <c r="Q226" s="62"/>
    </row>
    <row r="227" spans="1:17" hidden="1">
      <c r="A227" s="4">
        <v>225</v>
      </c>
      <c r="B227" s="9" t="s">
        <v>8431</v>
      </c>
      <c r="C227" s="30" t="s">
        <v>6154</v>
      </c>
      <c r="D227" s="9" t="s">
        <v>8438</v>
      </c>
      <c r="E227" s="9" t="s">
        <v>13276</v>
      </c>
      <c r="F227" s="18" t="s">
        <v>13525</v>
      </c>
      <c r="G227" s="13">
        <v>46027</v>
      </c>
      <c r="H227" s="9" t="s">
        <v>114</v>
      </c>
      <c r="I227" s="4" t="s">
        <v>13276</v>
      </c>
      <c r="J227" s="5">
        <v>46126</v>
      </c>
      <c r="L227" s="7" t="s">
        <v>13231</v>
      </c>
      <c r="O227" s="44"/>
      <c r="Q227" s="62"/>
    </row>
    <row r="228" spans="1:17" hidden="1">
      <c r="A228" s="4">
        <v>226</v>
      </c>
      <c r="B228" s="9" t="s">
        <v>8624</v>
      </c>
      <c r="C228" s="30" t="s">
        <v>6154</v>
      </c>
      <c r="D228" s="9" t="s">
        <v>8652</v>
      </c>
      <c r="E228" s="9" t="s">
        <v>13275</v>
      </c>
      <c r="F228" s="21" t="s">
        <v>13610</v>
      </c>
      <c r="G228" s="13">
        <v>46027</v>
      </c>
      <c r="H228" s="9" t="s">
        <v>114</v>
      </c>
      <c r="I228" s="4" t="s">
        <v>13276</v>
      </c>
      <c r="J228" s="5">
        <v>46126</v>
      </c>
      <c r="K228" s="7" t="s">
        <v>13611</v>
      </c>
      <c r="L228" s="7" t="s">
        <v>13226</v>
      </c>
      <c r="O228" s="44"/>
      <c r="Q228" s="62"/>
    </row>
    <row r="229" spans="1:17" hidden="1">
      <c r="A229" s="4">
        <v>227</v>
      </c>
      <c r="B229" s="9" t="s">
        <v>8490</v>
      </c>
      <c r="C229" s="30" t="s">
        <v>6154</v>
      </c>
      <c r="D229" s="9" t="s">
        <v>8598</v>
      </c>
      <c r="E229" s="9" t="s">
        <v>13276</v>
      </c>
      <c r="F229" s="18" t="s">
        <v>13612</v>
      </c>
      <c r="G229" s="13">
        <v>46027</v>
      </c>
      <c r="H229" s="9" t="s">
        <v>114</v>
      </c>
      <c r="I229" s="4" t="s">
        <v>13276</v>
      </c>
      <c r="J229" s="5">
        <v>46126</v>
      </c>
      <c r="L229" s="7" t="s">
        <v>13231</v>
      </c>
      <c r="O229" s="44"/>
      <c r="Q229" s="62"/>
    </row>
    <row r="230" spans="1:17" hidden="1">
      <c r="A230" s="4">
        <v>228</v>
      </c>
      <c r="B230" s="9" t="s">
        <v>8490</v>
      </c>
      <c r="C230" s="30" t="s">
        <v>6154</v>
      </c>
      <c r="D230" s="9" t="s">
        <v>8574</v>
      </c>
      <c r="E230" s="9" t="s">
        <v>13275</v>
      </c>
      <c r="F230" s="21" t="s">
        <v>13609</v>
      </c>
      <c r="G230" s="13">
        <v>46027</v>
      </c>
      <c r="H230" s="9" t="s">
        <v>114</v>
      </c>
      <c r="I230" s="4" t="s">
        <v>13276</v>
      </c>
      <c r="J230" s="5">
        <v>46126</v>
      </c>
      <c r="L230" s="7" t="s">
        <v>13234</v>
      </c>
      <c r="O230" s="44"/>
      <c r="Q230" s="62"/>
    </row>
    <row r="231" spans="1:17">
      <c r="A231" s="4">
        <v>229</v>
      </c>
      <c r="B231" s="9" t="s">
        <v>4591</v>
      </c>
      <c r="C231" s="10" t="s">
        <v>3483</v>
      </c>
      <c r="D231" s="9" t="s">
        <v>4653</v>
      </c>
      <c r="E231" s="9" t="s">
        <v>13275</v>
      </c>
      <c r="F231" s="12" t="s">
        <v>13555</v>
      </c>
      <c r="G231" s="13">
        <v>46041</v>
      </c>
      <c r="H231" s="9" t="s">
        <v>114</v>
      </c>
      <c r="I231" s="21"/>
      <c r="J231" s="21"/>
      <c r="L231" s="7" t="e">
        <v>#N/A</v>
      </c>
      <c r="M231" s="7" t="s">
        <v>205</v>
      </c>
      <c r="N231" s="7" t="s">
        <v>13613</v>
      </c>
      <c r="O231" s="44"/>
      <c r="Q231" s="62"/>
    </row>
    <row r="232" spans="1:17" hidden="1">
      <c r="A232" s="4">
        <v>230</v>
      </c>
      <c r="B232" s="9" t="s">
        <v>8656</v>
      </c>
      <c r="C232" s="10" t="s">
        <v>6154</v>
      </c>
      <c r="D232" s="9" t="s">
        <v>8761</v>
      </c>
      <c r="E232" s="9" t="s">
        <v>13276</v>
      </c>
      <c r="F232" s="18" t="s">
        <v>13525</v>
      </c>
      <c r="G232" s="13">
        <v>46041</v>
      </c>
      <c r="H232" s="9" t="s">
        <v>114</v>
      </c>
      <c r="I232" s="4" t="s">
        <v>13276</v>
      </c>
      <c r="J232" s="5">
        <v>46126</v>
      </c>
      <c r="L232" s="7" t="s">
        <v>13231</v>
      </c>
      <c r="O232" s="44"/>
      <c r="Q232" s="62"/>
    </row>
    <row r="233" spans="1:17" ht="90">
      <c r="A233" s="4">
        <v>231</v>
      </c>
      <c r="B233" s="9" t="s">
        <v>4143</v>
      </c>
      <c r="C233" s="10" t="s">
        <v>3483</v>
      </c>
      <c r="D233" s="9" t="s">
        <v>4200</v>
      </c>
      <c r="E233" s="9" t="s">
        <v>13275</v>
      </c>
      <c r="F233" s="19" t="s">
        <v>4202</v>
      </c>
      <c r="G233" s="13">
        <v>46041</v>
      </c>
      <c r="H233" s="9" t="s">
        <v>13565</v>
      </c>
      <c r="I233" s="21"/>
      <c r="J233" s="21"/>
      <c r="L233" s="7" t="e">
        <v>#N/A</v>
      </c>
      <c r="M233" s="7" t="s">
        <v>1376</v>
      </c>
      <c r="N233" s="7" t="s">
        <v>13614</v>
      </c>
      <c r="O233" s="44"/>
      <c r="Q233" s="62"/>
    </row>
    <row r="234" spans="1:17" ht="90" hidden="1">
      <c r="A234" s="4">
        <v>232</v>
      </c>
      <c r="B234" s="9" t="s">
        <v>8053</v>
      </c>
      <c r="C234" s="30" t="s">
        <v>6154</v>
      </c>
      <c r="D234" s="9" t="s">
        <v>8098</v>
      </c>
      <c r="E234" s="9" t="s">
        <v>13275</v>
      </c>
      <c r="F234" s="19" t="s">
        <v>13615</v>
      </c>
      <c r="G234" s="13">
        <v>46043</v>
      </c>
      <c r="H234" s="9" t="s">
        <v>13565</v>
      </c>
      <c r="I234" s="9" t="s">
        <v>13276</v>
      </c>
      <c r="J234" s="13">
        <v>46281</v>
      </c>
      <c r="L234" s="7" t="s">
        <v>13234</v>
      </c>
      <c r="M234" s="7" t="s">
        <v>7231</v>
      </c>
      <c r="O234" s="44"/>
      <c r="Q234" s="62"/>
    </row>
    <row r="235" spans="1:17" ht="90">
      <c r="A235" s="4">
        <v>233</v>
      </c>
      <c r="B235" s="9" t="s">
        <v>4403</v>
      </c>
      <c r="C235" s="10" t="s">
        <v>3483</v>
      </c>
      <c r="D235" s="9" t="s">
        <v>4446</v>
      </c>
      <c r="E235" s="9" t="s">
        <v>13275</v>
      </c>
      <c r="F235" s="19" t="s">
        <v>13615</v>
      </c>
      <c r="G235" s="13">
        <v>46043</v>
      </c>
      <c r="H235" s="9" t="s">
        <v>13565</v>
      </c>
      <c r="I235" s="21"/>
      <c r="J235" s="21"/>
      <c r="L235" s="7" t="e">
        <v>#N/A</v>
      </c>
      <c r="M235" s="7" t="s">
        <v>1556</v>
      </c>
      <c r="N235" s="7" t="s">
        <v>13616</v>
      </c>
      <c r="O235" s="44"/>
      <c r="Q235" s="62"/>
    </row>
    <row r="236" spans="1:17" ht="90" hidden="1">
      <c r="A236" s="4">
        <v>234</v>
      </c>
      <c r="B236" s="9" t="s">
        <v>7651</v>
      </c>
      <c r="C236" s="30" t="s">
        <v>6154</v>
      </c>
      <c r="D236" s="9" t="s">
        <v>7830</v>
      </c>
      <c r="E236" s="9" t="s">
        <v>13275</v>
      </c>
      <c r="F236" s="19" t="s">
        <v>13615</v>
      </c>
      <c r="G236" s="13">
        <v>46043</v>
      </c>
      <c r="H236" s="9" t="s">
        <v>13565</v>
      </c>
      <c r="I236" s="9" t="s">
        <v>13276</v>
      </c>
      <c r="J236" s="13">
        <v>46281</v>
      </c>
      <c r="L236" s="7" t="s">
        <v>13234</v>
      </c>
      <c r="M236" s="7" t="s">
        <v>1575</v>
      </c>
      <c r="O236" s="44"/>
      <c r="Q236" s="62"/>
    </row>
    <row r="237" spans="1:17" hidden="1">
      <c r="A237" s="4">
        <v>235</v>
      </c>
      <c r="B237" s="9" t="s">
        <v>4744</v>
      </c>
      <c r="C237" s="10" t="s">
        <v>3483</v>
      </c>
      <c r="D237" s="9" t="s">
        <v>4798</v>
      </c>
      <c r="E237" s="9" t="s">
        <v>13275</v>
      </c>
      <c r="F237" s="31" t="s">
        <v>13617</v>
      </c>
      <c r="G237" s="13">
        <v>46050</v>
      </c>
      <c r="H237" s="9" t="s">
        <v>114</v>
      </c>
      <c r="I237" s="4" t="s">
        <v>13276</v>
      </c>
      <c r="J237" s="5">
        <v>46178</v>
      </c>
      <c r="L237" s="7" t="s">
        <v>13232</v>
      </c>
      <c r="M237" s="7" t="s">
        <v>1259</v>
      </c>
      <c r="O237" s="44"/>
      <c r="Q237" s="62"/>
    </row>
    <row r="238" spans="1:17" hidden="1">
      <c r="A238" s="4">
        <v>236</v>
      </c>
      <c r="B238" s="9" t="s">
        <v>8656</v>
      </c>
      <c r="C238" s="30" t="s">
        <v>6154</v>
      </c>
      <c r="D238" s="9" t="s">
        <v>8784</v>
      </c>
      <c r="E238" s="9" t="s">
        <v>13275</v>
      </c>
      <c r="F238" s="12" t="s">
        <v>13529</v>
      </c>
      <c r="G238" s="13">
        <v>46050</v>
      </c>
      <c r="H238" s="9" t="s">
        <v>114</v>
      </c>
      <c r="I238" s="4" t="s">
        <v>13276</v>
      </c>
      <c r="J238" s="5">
        <v>46126</v>
      </c>
      <c r="K238" s="7" t="s">
        <v>13611</v>
      </c>
      <c r="L238" s="7" t="s">
        <v>13234</v>
      </c>
      <c r="O238" s="44"/>
      <c r="Q238" s="62"/>
    </row>
    <row r="239" spans="1:17" hidden="1">
      <c r="A239" s="4">
        <v>237</v>
      </c>
      <c r="B239" s="9" t="s">
        <v>8818</v>
      </c>
      <c r="C239" s="10" t="s">
        <v>6154</v>
      </c>
      <c r="D239" s="32" t="s">
        <v>8832</v>
      </c>
      <c r="E239" s="9" t="s">
        <v>13275</v>
      </c>
      <c r="F239" s="21" t="s">
        <v>13618</v>
      </c>
      <c r="G239" s="13">
        <v>46055</v>
      </c>
      <c r="H239" s="9" t="s">
        <v>114</v>
      </c>
      <c r="I239" s="4" t="s">
        <v>13276</v>
      </c>
      <c r="J239" s="5">
        <v>46126</v>
      </c>
      <c r="K239" s="7" t="s">
        <v>13611</v>
      </c>
      <c r="L239" s="7" t="s">
        <v>13231</v>
      </c>
      <c r="O239" s="44"/>
      <c r="Q239" s="62"/>
    </row>
    <row r="240" spans="1:17" hidden="1">
      <c r="A240" s="4">
        <v>238</v>
      </c>
      <c r="B240" s="9" t="s">
        <v>8818</v>
      </c>
      <c r="C240" s="10" t="s">
        <v>6154</v>
      </c>
      <c r="D240" s="32" t="s">
        <v>8829</v>
      </c>
      <c r="E240" s="9" t="s">
        <v>13276</v>
      </c>
      <c r="F240" s="18" t="s">
        <v>13525</v>
      </c>
      <c r="G240" s="13">
        <v>46055</v>
      </c>
      <c r="H240" s="9" t="s">
        <v>114</v>
      </c>
      <c r="I240" s="4" t="s">
        <v>13276</v>
      </c>
      <c r="J240" s="5">
        <v>46126</v>
      </c>
      <c r="K240" s="7" t="s">
        <v>13611</v>
      </c>
      <c r="L240" s="7" t="s">
        <v>13231</v>
      </c>
      <c r="O240" s="44"/>
      <c r="Q240" s="62"/>
    </row>
    <row r="241" spans="1:17" ht="19" hidden="1">
      <c r="A241" s="4">
        <v>239</v>
      </c>
      <c r="B241" s="9" t="s">
        <v>8861</v>
      </c>
      <c r="C241" s="10" t="s">
        <v>6154</v>
      </c>
      <c r="D241" s="25" t="s">
        <v>8916</v>
      </c>
      <c r="E241" s="9" t="s">
        <v>13275</v>
      </c>
      <c r="F241" s="17" t="s">
        <v>13619</v>
      </c>
      <c r="G241" s="13">
        <v>46055</v>
      </c>
      <c r="H241" s="9" t="s">
        <v>114</v>
      </c>
      <c r="I241" s="4" t="s">
        <v>13276</v>
      </c>
      <c r="J241" s="5">
        <v>46126</v>
      </c>
      <c r="K241" s="7" t="s">
        <v>13611</v>
      </c>
      <c r="L241" s="7" t="s">
        <v>13233</v>
      </c>
      <c r="O241" s="44"/>
      <c r="Q241" s="62"/>
    </row>
    <row r="242" spans="1:17" hidden="1">
      <c r="A242" s="4">
        <v>240</v>
      </c>
      <c r="B242" s="32" t="s">
        <v>8818</v>
      </c>
      <c r="C242" s="33" t="s">
        <v>6154</v>
      </c>
      <c r="D242" s="32" t="s">
        <v>8825</v>
      </c>
      <c r="E242" s="9" t="s">
        <v>13276</v>
      </c>
      <c r="F242" s="18" t="s">
        <v>13525</v>
      </c>
      <c r="G242" s="13">
        <v>46055</v>
      </c>
      <c r="H242" s="9" t="s">
        <v>114</v>
      </c>
      <c r="I242" s="4" t="s">
        <v>13276</v>
      </c>
      <c r="J242" s="5">
        <v>46126</v>
      </c>
      <c r="K242" s="7" t="s">
        <v>13611</v>
      </c>
      <c r="L242" s="7" t="s">
        <v>13231</v>
      </c>
      <c r="O242" s="44"/>
      <c r="Q242" s="62"/>
    </row>
    <row r="243" spans="1:17" hidden="1">
      <c r="A243" s="4">
        <v>241</v>
      </c>
      <c r="B243" s="32" t="s">
        <v>8818</v>
      </c>
      <c r="C243" s="33" t="s">
        <v>6154</v>
      </c>
      <c r="D243" s="32" t="s">
        <v>8842</v>
      </c>
      <c r="E243" s="9" t="s">
        <v>13276</v>
      </c>
      <c r="F243" s="18" t="s">
        <v>13525</v>
      </c>
      <c r="G243" s="13">
        <v>46055</v>
      </c>
      <c r="H243" s="9" t="s">
        <v>114</v>
      </c>
      <c r="I243" s="4" t="s">
        <v>13276</v>
      </c>
      <c r="J243" s="5">
        <v>46126</v>
      </c>
      <c r="K243" s="7" t="s">
        <v>13611</v>
      </c>
      <c r="L243" s="7" t="s">
        <v>13231</v>
      </c>
      <c r="O243" s="44"/>
      <c r="Q243" s="62"/>
    </row>
    <row r="244" spans="1:17" hidden="1">
      <c r="A244" s="4">
        <v>242</v>
      </c>
      <c r="B244" s="32" t="s">
        <v>8818</v>
      </c>
      <c r="C244" s="33" t="s">
        <v>6154</v>
      </c>
      <c r="D244" s="32" t="s">
        <v>8821</v>
      </c>
      <c r="E244" s="9" t="s">
        <v>13276</v>
      </c>
      <c r="F244" s="18" t="s">
        <v>13525</v>
      </c>
      <c r="G244" s="13">
        <v>46055</v>
      </c>
      <c r="H244" s="9" t="s">
        <v>114</v>
      </c>
      <c r="I244" s="4" t="s">
        <v>13276</v>
      </c>
      <c r="J244" s="5">
        <v>46126</v>
      </c>
      <c r="K244" s="7" t="s">
        <v>13611</v>
      </c>
      <c r="L244" s="7" t="s">
        <v>13231</v>
      </c>
      <c r="O244" s="44"/>
      <c r="Q244" s="62"/>
    </row>
    <row r="245" spans="1:17" hidden="1">
      <c r="A245" s="4">
        <v>243</v>
      </c>
      <c r="B245" s="32" t="s">
        <v>8818</v>
      </c>
      <c r="C245" s="33" t="s">
        <v>6154</v>
      </c>
      <c r="D245" s="32" t="s">
        <v>8854</v>
      </c>
      <c r="E245" s="9" t="s">
        <v>13276</v>
      </c>
      <c r="F245" s="18" t="s">
        <v>13525</v>
      </c>
      <c r="G245" s="13">
        <v>46055</v>
      </c>
      <c r="H245" s="9" t="s">
        <v>114</v>
      </c>
      <c r="I245" s="4" t="s">
        <v>13276</v>
      </c>
      <c r="J245" s="5">
        <v>46126</v>
      </c>
      <c r="K245" s="7" t="s">
        <v>13611</v>
      </c>
      <c r="L245" s="7" t="s">
        <v>13231</v>
      </c>
      <c r="O245" s="44"/>
      <c r="Q245" s="62"/>
    </row>
    <row r="246" spans="1:17" hidden="1">
      <c r="A246" s="4">
        <v>244</v>
      </c>
      <c r="B246" s="32" t="s">
        <v>8818</v>
      </c>
      <c r="C246" s="33" t="s">
        <v>6154</v>
      </c>
      <c r="D246" s="32" t="s">
        <v>8839</v>
      </c>
      <c r="E246" s="9" t="s">
        <v>13276</v>
      </c>
      <c r="F246" s="18" t="s">
        <v>13525</v>
      </c>
      <c r="G246" s="13">
        <v>46055</v>
      </c>
      <c r="H246" s="9" t="s">
        <v>114</v>
      </c>
      <c r="I246" s="4" t="s">
        <v>13276</v>
      </c>
      <c r="J246" s="5">
        <v>46126</v>
      </c>
      <c r="K246" s="7" t="s">
        <v>13611</v>
      </c>
      <c r="L246" s="7" t="s">
        <v>13231</v>
      </c>
      <c r="O246" s="44"/>
      <c r="Q246" s="62"/>
    </row>
    <row r="247" spans="1:17" hidden="1">
      <c r="A247" s="4">
        <v>245</v>
      </c>
      <c r="B247" s="32" t="s">
        <v>8818</v>
      </c>
      <c r="C247" s="33" t="s">
        <v>6154</v>
      </c>
      <c r="D247" s="32" t="s">
        <v>8836</v>
      </c>
      <c r="E247" s="9" t="s">
        <v>13276</v>
      </c>
      <c r="F247" s="18" t="s">
        <v>13525</v>
      </c>
      <c r="G247" s="13">
        <v>46055</v>
      </c>
      <c r="H247" s="9" t="s">
        <v>114</v>
      </c>
      <c r="I247" s="4" t="s">
        <v>13276</v>
      </c>
      <c r="J247" s="5">
        <v>46126</v>
      </c>
      <c r="K247" s="7" t="s">
        <v>13611</v>
      </c>
      <c r="L247" s="7" t="s">
        <v>13231</v>
      </c>
      <c r="O247" s="44"/>
      <c r="Q247" s="62"/>
    </row>
    <row r="248" spans="1:17" hidden="1">
      <c r="A248" s="4">
        <v>246</v>
      </c>
      <c r="B248" s="9" t="s">
        <v>8920</v>
      </c>
      <c r="C248" s="10" t="s">
        <v>6154</v>
      </c>
      <c r="D248" s="9" t="s">
        <v>8985</v>
      </c>
      <c r="E248" s="9" t="s">
        <v>13275</v>
      </c>
      <c r="F248" s="21" t="s">
        <v>13620</v>
      </c>
      <c r="G248" s="13">
        <v>46064</v>
      </c>
      <c r="H248" s="9" t="s">
        <v>114</v>
      </c>
      <c r="I248" s="4" t="s">
        <v>13276</v>
      </c>
      <c r="J248" s="5">
        <v>46126</v>
      </c>
      <c r="K248" s="7" t="s">
        <v>13611</v>
      </c>
      <c r="L248" s="7" t="s">
        <v>13235</v>
      </c>
      <c r="O248" s="44"/>
      <c r="Q248" s="62"/>
    </row>
    <row r="249" spans="1:17" hidden="1">
      <c r="A249" s="4">
        <v>247</v>
      </c>
      <c r="B249" s="9" t="s">
        <v>8920</v>
      </c>
      <c r="C249" s="10" t="s">
        <v>6154</v>
      </c>
      <c r="D249" s="9" t="s">
        <v>8988</v>
      </c>
      <c r="E249" s="9" t="s">
        <v>13275</v>
      </c>
      <c r="F249" s="21" t="s">
        <v>13621</v>
      </c>
      <c r="G249" s="13">
        <v>46064</v>
      </c>
      <c r="H249" s="9" t="s">
        <v>114</v>
      </c>
      <c r="I249" s="4" t="s">
        <v>13276</v>
      </c>
      <c r="J249" s="5">
        <v>46126</v>
      </c>
      <c r="K249" s="7" t="s">
        <v>13611</v>
      </c>
      <c r="L249" s="7" t="s">
        <v>13236</v>
      </c>
      <c r="O249" s="44"/>
      <c r="Q249" s="62"/>
    </row>
    <row r="250" spans="1:17" hidden="1">
      <c r="A250" s="4">
        <v>248</v>
      </c>
      <c r="B250" s="9" t="s">
        <v>9003</v>
      </c>
      <c r="C250" s="10" t="s">
        <v>6154</v>
      </c>
      <c r="D250" s="9" t="s">
        <v>9055</v>
      </c>
      <c r="E250" s="9" t="s">
        <v>13275</v>
      </c>
      <c r="F250" s="21" t="s">
        <v>13622</v>
      </c>
      <c r="G250" s="13">
        <v>46064</v>
      </c>
      <c r="H250" s="9" t="s">
        <v>114</v>
      </c>
      <c r="I250" s="4" t="s">
        <v>13276</v>
      </c>
      <c r="J250" s="5">
        <v>46126</v>
      </c>
      <c r="K250" s="7" t="s">
        <v>13611</v>
      </c>
      <c r="L250" s="7" t="s">
        <v>13233</v>
      </c>
      <c r="O250" s="44"/>
      <c r="Q250" s="62"/>
    </row>
    <row r="251" spans="1:17" hidden="1">
      <c r="A251" s="4">
        <v>249</v>
      </c>
      <c r="B251" s="9" t="s">
        <v>9003</v>
      </c>
      <c r="C251" s="10" t="s">
        <v>6154</v>
      </c>
      <c r="D251" s="9" t="s">
        <v>9011</v>
      </c>
      <c r="E251" s="9" t="s">
        <v>13275</v>
      </c>
      <c r="F251" s="19" t="s">
        <v>13623</v>
      </c>
      <c r="G251" s="13">
        <v>46064</v>
      </c>
      <c r="H251" s="9" t="s">
        <v>114</v>
      </c>
      <c r="I251" s="4" t="s">
        <v>13276</v>
      </c>
      <c r="J251" s="5">
        <v>46126</v>
      </c>
      <c r="K251" s="7" t="s">
        <v>13611</v>
      </c>
      <c r="L251" s="7" t="s">
        <v>13237</v>
      </c>
      <c r="O251" s="44"/>
      <c r="Q251" s="62"/>
    </row>
    <row r="252" spans="1:17" hidden="1">
      <c r="A252" s="4">
        <v>250</v>
      </c>
      <c r="B252" s="9" t="s">
        <v>9212</v>
      </c>
      <c r="C252" s="10" t="s">
        <v>6154</v>
      </c>
      <c r="D252" s="9" t="s">
        <v>9215</v>
      </c>
      <c r="E252" s="9" t="s">
        <v>13275</v>
      </c>
      <c r="F252" s="21" t="s">
        <v>13624</v>
      </c>
      <c r="G252" s="13">
        <v>46064</v>
      </c>
      <c r="H252" s="9" t="s">
        <v>114</v>
      </c>
      <c r="I252" s="4" t="s">
        <v>13276</v>
      </c>
      <c r="J252" s="5">
        <v>46126</v>
      </c>
      <c r="K252" s="7" t="s">
        <v>13611</v>
      </c>
      <c r="L252" s="7" t="s">
        <v>13224</v>
      </c>
      <c r="O252" s="44"/>
      <c r="Q252" s="62"/>
    </row>
    <row r="253" spans="1:17">
      <c r="A253" s="4">
        <v>251</v>
      </c>
      <c r="B253" s="9" t="s">
        <v>2110</v>
      </c>
      <c r="C253" s="10" t="s">
        <v>31</v>
      </c>
      <c r="D253" s="9" t="s">
        <v>2123</v>
      </c>
      <c r="E253" s="9" t="s">
        <v>13275</v>
      </c>
      <c r="F253" s="21" t="s">
        <v>13625</v>
      </c>
      <c r="G253" s="13">
        <v>46083</v>
      </c>
      <c r="H253" s="9" t="s">
        <v>114</v>
      </c>
      <c r="I253" s="21"/>
      <c r="J253" s="21"/>
      <c r="K253" s="7" t="s">
        <v>13611</v>
      </c>
      <c r="L253" s="7" t="e">
        <v>#N/A</v>
      </c>
      <c r="M253" s="7" t="s">
        <v>1371</v>
      </c>
      <c r="N253" s="7" t="s">
        <v>13626</v>
      </c>
      <c r="O253" s="44"/>
      <c r="Q253" s="62"/>
    </row>
    <row r="254" spans="1:17">
      <c r="A254" s="4">
        <v>252</v>
      </c>
      <c r="B254" s="9" t="s">
        <v>4962</v>
      </c>
      <c r="C254" s="10" t="s">
        <v>3483</v>
      </c>
      <c r="D254" s="9" t="s">
        <v>5063</v>
      </c>
      <c r="E254" s="9" t="s">
        <v>13275</v>
      </c>
      <c r="F254" s="12" t="s">
        <v>13529</v>
      </c>
      <c r="G254" s="13">
        <v>46083</v>
      </c>
      <c r="H254" s="9" t="s">
        <v>114</v>
      </c>
      <c r="I254" s="21"/>
      <c r="J254" s="21"/>
      <c r="K254" s="7" t="s">
        <v>13611</v>
      </c>
      <c r="L254" s="7" t="e">
        <v>#N/A</v>
      </c>
      <c r="M254" s="7" t="s">
        <v>1725</v>
      </c>
      <c r="N254" s="7" t="s">
        <v>13627</v>
      </c>
      <c r="O254" s="44"/>
      <c r="Q254" s="62"/>
    </row>
    <row r="255" spans="1:17" hidden="1">
      <c r="A255" s="4">
        <v>253</v>
      </c>
      <c r="B255" s="9" t="s">
        <v>9259</v>
      </c>
      <c r="C255" s="10" t="s">
        <v>6154</v>
      </c>
      <c r="D255" s="9" t="s">
        <v>9341</v>
      </c>
      <c r="E255" s="9" t="s">
        <v>13275</v>
      </c>
      <c r="F255" s="21" t="s">
        <v>13628</v>
      </c>
      <c r="G255" s="13">
        <v>46094</v>
      </c>
      <c r="H255" s="9" t="s">
        <v>114</v>
      </c>
      <c r="I255" s="4" t="s">
        <v>13276</v>
      </c>
      <c r="J255" s="5">
        <v>46126</v>
      </c>
      <c r="K255" s="7" t="s">
        <v>13611</v>
      </c>
      <c r="L255" s="7" t="s">
        <v>13235</v>
      </c>
      <c r="O255" s="44"/>
      <c r="Q255" s="62"/>
    </row>
    <row r="256" spans="1:17" hidden="1">
      <c r="A256" s="4">
        <v>254</v>
      </c>
      <c r="B256" s="9" t="s">
        <v>9259</v>
      </c>
      <c r="C256" s="10" t="s">
        <v>6154</v>
      </c>
      <c r="D256" s="9" t="s">
        <v>9292</v>
      </c>
      <c r="E256" s="9" t="s">
        <v>13275</v>
      </c>
      <c r="F256" s="21" t="s">
        <v>13629</v>
      </c>
      <c r="G256" s="13">
        <v>46094</v>
      </c>
      <c r="H256" s="9" t="s">
        <v>114</v>
      </c>
      <c r="I256" s="4" t="s">
        <v>13276</v>
      </c>
      <c r="J256" s="5">
        <v>46126</v>
      </c>
      <c r="K256" s="7" t="s">
        <v>13611</v>
      </c>
      <c r="L256" s="7" t="s">
        <v>13234</v>
      </c>
      <c r="O256" s="44"/>
      <c r="Q256" s="62"/>
    </row>
    <row r="257" spans="1:17" ht="54">
      <c r="A257" s="4">
        <v>255</v>
      </c>
      <c r="B257" s="9" t="s">
        <v>13630</v>
      </c>
      <c r="C257" s="10" t="s">
        <v>31</v>
      </c>
      <c r="D257" s="9" t="s">
        <v>2040</v>
      </c>
      <c r="E257" s="9" t="s">
        <v>13275</v>
      </c>
      <c r="F257" s="19" t="s">
        <v>13631</v>
      </c>
      <c r="G257" s="13">
        <v>46094</v>
      </c>
      <c r="H257" s="9" t="s">
        <v>13565</v>
      </c>
      <c r="I257" s="21"/>
      <c r="J257" s="21"/>
      <c r="K257" s="7" t="s">
        <v>13611</v>
      </c>
      <c r="L257" s="7" t="e">
        <v>#N/A</v>
      </c>
      <c r="M257" s="7" t="s">
        <v>2041</v>
      </c>
      <c r="N257" s="7" t="s">
        <v>13632</v>
      </c>
      <c r="O257" s="44"/>
      <c r="Q257" s="62"/>
    </row>
    <row r="258" spans="1:17" ht="54" hidden="1">
      <c r="A258" s="4">
        <v>256</v>
      </c>
      <c r="B258" s="9" t="s">
        <v>13633</v>
      </c>
      <c r="C258" s="10" t="s">
        <v>6154</v>
      </c>
      <c r="D258" s="9" t="s">
        <v>8470</v>
      </c>
      <c r="E258" s="9" t="s">
        <v>13275</v>
      </c>
      <c r="F258" s="19" t="s">
        <v>13631</v>
      </c>
      <c r="G258" s="13">
        <v>46094</v>
      </c>
      <c r="H258" s="9" t="s">
        <v>13565</v>
      </c>
      <c r="I258" s="9" t="s">
        <v>13276</v>
      </c>
      <c r="J258" s="13">
        <v>46281</v>
      </c>
      <c r="K258" s="7" t="s">
        <v>13611</v>
      </c>
      <c r="L258" s="7" t="s">
        <v>13224</v>
      </c>
      <c r="M258" s="7" t="s">
        <v>2092</v>
      </c>
      <c r="O258" s="44"/>
      <c r="Q258" s="62"/>
    </row>
    <row r="259" spans="1:17" hidden="1">
      <c r="A259" s="4">
        <v>257</v>
      </c>
      <c r="B259" s="9" t="s">
        <v>9349</v>
      </c>
      <c r="C259" s="10" t="s">
        <v>6154</v>
      </c>
      <c r="D259" s="9" t="s">
        <v>9417</v>
      </c>
      <c r="E259" s="9" t="s">
        <v>13275</v>
      </c>
      <c r="F259" s="12" t="s">
        <v>10265</v>
      </c>
      <c r="G259" s="13">
        <v>46099</v>
      </c>
      <c r="H259" s="9" t="s">
        <v>114</v>
      </c>
      <c r="I259" s="4" t="s">
        <v>13276</v>
      </c>
      <c r="J259" s="5">
        <v>46126</v>
      </c>
      <c r="K259" s="7" t="s">
        <v>13611</v>
      </c>
      <c r="L259" s="7" t="s">
        <v>13232</v>
      </c>
      <c r="O259" s="44"/>
      <c r="Q259" s="62"/>
    </row>
    <row r="260" spans="1:17" hidden="1">
      <c r="A260" s="4">
        <v>258</v>
      </c>
      <c r="B260" s="9" t="s">
        <v>9349</v>
      </c>
      <c r="C260" s="10" t="s">
        <v>6154</v>
      </c>
      <c r="D260" s="9" t="s">
        <v>9386</v>
      </c>
      <c r="E260" s="9" t="s">
        <v>13275</v>
      </c>
      <c r="F260" s="29" t="s">
        <v>13634</v>
      </c>
      <c r="G260" s="13">
        <v>46099</v>
      </c>
      <c r="H260" s="9" t="s">
        <v>114</v>
      </c>
      <c r="I260" s="4" t="s">
        <v>13276</v>
      </c>
      <c r="J260" s="5">
        <v>46126</v>
      </c>
      <c r="K260" s="7" t="s">
        <v>13611</v>
      </c>
      <c r="L260" s="7" t="s">
        <v>13236</v>
      </c>
      <c r="O260" s="44"/>
      <c r="Q260" s="62"/>
    </row>
    <row r="261" spans="1:17" hidden="1">
      <c r="A261" s="4">
        <v>259</v>
      </c>
      <c r="B261" s="9" t="s">
        <v>9003</v>
      </c>
      <c r="C261" s="10" t="s">
        <v>6154</v>
      </c>
      <c r="D261" s="9" t="s">
        <v>9090</v>
      </c>
      <c r="E261" s="9" t="s">
        <v>13275</v>
      </c>
      <c r="F261" s="12" t="s">
        <v>9525</v>
      </c>
      <c r="G261" s="13">
        <v>46099</v>
      </c>
      <c r="H261" s="9" t="s">
        <v>114</v>
      </c>
      <c r="I261" s="4" t="s">
        <v>13276</v>
      </c>
      <c r="J261" s="5">
        <v>46126</v>
      </c>
      <c r="K261" s="7" t="s">
        <v>13611</v>
      </c>
      <c r="L261" s="7" t="s">
        <v>13231</v>
      </c>
      <c r="O261" s="44"/>
      <c r="Q261" s="62"/>
    </row>
    <row r="262" spans="1:17">
      <c r="A262" s="4">
        <v>260</v>
      </c>
      <c r="B262" s="9" t="s">
        <v>5234</v>
      </c>
      <c r="C262" s="10" t="s">
        <v>3483</v>
      </c>
      <c r="D262" s="9" t="s">
        <v>5251</v>
      </c>
      <c r="E262" s="9" t="s">
        <v>13275</v>
      </c>
      <c r="F262" s="21" t="s">
        <v>5253</v>
      </c>
      <c r="G262" s="13">
        <v>46099</v>
      </c>
      <c r="H262" s="9" t="s">
        <v>114</v>
      </c>
      <c r="I262" s="21"/>
      <c r="J262" s="21"/>
      <c r="K262" s="7" t="s">
        <v>13611</v>
      </c>
      <c r="L262" s="7" t="e">
        <v>#N/A</v>
      </c>
      <c r="M262" s="7" t="s">
        <v>4170</v>
      </c>
      <c r="N262" s="7" t="s">
        <v>13635</v>
      </c>
      <c r="O262" s="44"/>
      <c r="Q262" s="62"/>
    </row>
    <row r="263" spans="1:17">
      <c r="A263" s="4">
        <v>261</v>
      </c>
      <c r="B263" s="9" t="s">
        <v>5234</v>
      </c>
      <c r="C263" s="10" t="s">
        <v>3483</v>
      </c>
      <c r="D263" s="9" t="s">
        <v>5274</v>
      </c>
      <c r="E263" s="9" t="s">
        <v>13276</v>
      </c>
      <c r="F263" s="21" t="s">
        <v>13525</v>
      </c>
      <c r="G263" s="13">
        <v>46099</v>
      </c>
      <c r="H263" s="9" t="s">
        <v>114</v>
      </c>
      <c r="I263" s="21"/>
      <c r="J263" s="21"/>
      <c r="K263" s="7" t="s">
        <v>13611</v>
      </c>
      <c r="L263" s="7" t="e">
        <v>#N/A</v>
      </c>
      <c r="M263" s="7" t="s">
        <v>4265</v>
      </c>
      <c r="N263" s="7" t="s">
        <v>13636</v>
      </c>
      <c r="O263" s="44"/>
      <c r="Q263" s="62"/>
    </row>
    <row r="264" spans="1:17">
      <c r="A264" s="4">
        <v>262</v>
      </c>
      <c r="B264" s="9" t="s">
        <v>5234</v>
      </c>
      <c r="C264" s="10" t="s">
        <v>3483</v>
      </c>
      <c r="D264" s="9" t="s">
        <v>5266</v>
      </c>
      <c r="E264" s="9" t="s">
        <v>13276</v>
      </c>
      <c r="F264" s="21" t="s">
        <v>5268</v>
      </c>
      <c r="G264" s="13">
        <v>46099</v>
      </c>
      <c r="H264" s="9" t="s">
        <v>114</v>
      </c>
      <c r="I264" s="21"/>
      <c r="J264" s="21"/>
      <c r="K264" s="7" t="s">
        <v>13611</v>
      </c>
      <c r="L264" s="7" t="e">
        <v>#N/A</v>
      </c>
      <c r="M264" s="7" t="s">
        <v>2703</v>
      </c>
      <c r="N264" s="7" t="s">
        <v>13637</v>
      </c>
      <c r="O264" s="44"/>
      <c r="Q264" s="62"/>
    </row>
    <row r="265" spans="1:17">
      <c r="A265" s="4">
        <v>263</v>
      </c>
      <c r="B265" s="9" t="s">
        <v>5171</v>
      </c>
      <c r="C265" s="10" t="s">
        <v>3483</v>
      </c>
      <c r="D265" s="9" t="s">
        <v>5226</v>
      </c>
      <c r="E265" s="9" t="s">
        <v>13275</v>
      </c>
      <c r="F265" s="21" t="s">
        <v>13558</v>
      </c>
      <c r="G265" s="13">
        <v>46099</v>
      </c>
      <c r="H265" s="9" t="s">
        <v>114</v>
      </c>
      <c r="I265" s="21"/>
      <c r="J265" s="21"/>
      <c r="K265" s="7" t="s">
        <v>13611</v>
      </c>
      <c r="L265" s="7" t="e">
        <v>#N/A</v>
      </c>
      <c r="M265" s="7" t="s">
        <v>205</v>
      </c>
      <c r="N265" s="7" t="s">
        <v>13638</v>
      </c>
      <c r="O265" s="44"/>
      <c r="Q265" s="62"/>
    </row>
    <row r="266" spans="1:17">
      <c r="A266" s="4">
        <v>264</v>
      </c>
      <c r="B266" s="9" t="s">
        <v>2355</v>
      </c>
      <c r="C266" s="10" t="s">
        <v>31</v>
      </c>
      <c r="D266" s="9" t="s">
        <v>2381</v>
      </c>
      <c r="E266" s="9" t="s">
        <v>13275</v>
      </c>
      <c r="F266" s="21" t="s">
        <v>13587</v>
      </c>
      <c r="G266" s="13">
        <v>46101</v>
      </c>
      <c r="H266" s="9" t="s">
        <v>114</v>
      </c>
      <c r="I266" s="21"/>
      <c r="J266" s="21"/>
      <c r="K266" s="7" t="s">
        <v>13611</v>
      </c>
      <c r="L266" s="7" t="e">
        <v>#N/A</v>
      </c>
      <c r="M266" s="7" t="s">
        <v>2054</v>
      </c>
      <c r="N266" s="7" t="s">
        <v>13639</v>
      </c>
      <c r="O266" s="44"/>
      <c r="Q266" s="62"/>
    </row>
    <row r="267" spans="1:17" hidden="1">
      <c r="A267" s="4">
        <v>265</v>
      </c>
      <c r="B267" s="9" t="s">
        <v>8861</v>
      </c>
      <c r="C267" s="10" t="s">
        <v>6154</v>
      </c>
      <c r="D267" s="9" t="s">
        <v>8892</v>
      </c>
      <c r="E267" s="9" t="s">
        <v>13275</v>
      </c>
      <c r="F267" s="21" t="s">
        <v>13640</v>
      </c>
      <c r="G267" s="13">
        <v>46101</v>
      </c>
      <c r="H267" s="9" t="s">
        <v>114</v>
      </c>
      <c r="I267" s="4" t="s">
        <v>13276</v>
      </c>
      <c r="J267" s="5">
        <v>46126</v>
      </c>
      <c r="K267" s="7" t="s">
        <v>13611</v>
      </c>
      <c r="L267" s="7" t="s">
        <v>13231</v>
      </c>
      <c r="O267" s="44"/>
      <c r="Q267" s="62"/>
    </row>
    <row r="268" spans="1:17" hidden="1">
      <c r="A268" s="4">
        <v>266</v>
      </c>
      <c r="B268" s="9" t="s">
        <v>8920</v>
      </c>
      <c r="C268" s="10" t="s">
        <v>6154</v>
      </c>
      <c r="D268" s="9" t="s">
        <v>8978</v>
      </c>
      <c r="E268" s="9" t="s">
        <v>13275</v>
      </c>
      <c r="F268" s="21" t="s">
        <v>13640</v>
      </c>
      <c r="G268" s="13">
        <v>46101</v>
      </c>
      <c r="H268" s="9" t="s">
        <v>114</v>
      </c>
      <c r="I268" s="4" t="s">
        <v>13276</v>
      </c>
      <c r="J268" s="5">
        <v>46126</v>
      </c>
      <c r="K268" s="7" t="s">
        <v>13611</v>
      </c>
      <c r="L268" s="7" t="s">
        <v>13231</v>
      </c>
      <c r="O268" s="44"/>
      <c r="Q268" s="62"/>
    </row>
    <row r="269" spans="1:17" ht="108" hidden="1">
      <c r="A269" s="4">
        <v>267</v>
      </c>
      <c r="B269" s="9" t="s">
        <v>8818</v>
      </c>
      <c r="C269" s="10" t="s">
        <v>6154</v>
      </c>
      <c r="D269" s="9" t="s">
        <v>8857</v>
      </c>
      <c r="E269" s="9" t="s">
        <v>13275</v>
      </c>
      <c r="F269" s="19" t="s">
        <v>13641</v>
      </c>
      <c r="G269" s="13">
        <v>46101</v>
      </c>
      <c r="H269" s="9" t="s">
        <v>13565</v>
      </c>
      <c r="I269" s="9" t="s">
        <v>13276</v>
      </c>
      <c r="J269" s="13">
        <v>46281</v>
      </c>
      <c r="K269" s="7" t="s">
        <v>13611</v>
      </c>
      <c r="L269" s="7" t="s">
        <v>13231</v>
      </c>
      <c r="M269" s="7" t="s">
        <v>8222</v>
      </c>
      <c r="O269" s="44"/>
      <c r="Q269" s="62"/>
    </row>
    <row r="270" spans="1:17" ht="144">
      <c r="A270" s="4">
        <v>268</v>
      </c>
      <c r="B270" s="9" t="s">
        <v>4832</v>
      </c>
      <c r="C270" s="10" t="s">
        <v>3483</v>
      </c>
      <c r="D270" s="9" t="s">
        <v>4918</v>
      </c>
      <c r="E270" s="9" t="s">
        <v>13275</v>
      </c>
      <c r="F270" s="19" t="s">
        <v>13642</v>
      </c>
      <c r="G270" s="13">
        <v>46101</v>
      </c>
      <c r="H270" s="9" t="s">
        <v>13565</v>
      </c>
      <c r="I270" s="21"/>
      <c r="J270" s="21"/>
      <c r="K270" s="7" t="s">
        <v>13611</v>
      </c>
      <c r="L270" s="7" t="e">
        <v>#N/A</v>
      </c>
      <c r="M270" s="7" t="s">
        <v>438</v>
      </c>
      <c r="N270" s="7" t="s">
        <v>13643</v>
      </c>
      <c r="O270" s="44"/>
      <c r="Q270" s="62"/>
    </row>
    <row r="271" spans="1:17" ht="72" hidden="1">
      <c r="A271" s="4">
        <v>269</v>
      </c>
      <c r="B271" s="9" t="s">
        <v>8656</v>
      </c>
      <c r="C271" s="10" t="s">
        <v>6154</v>
      </c>
      <c r="D271" s="9" t="s">
        <v>8746</v>
      </c>
      <c r="E271" s="9" t="s">
        <v>13275</v>
      </c>
      <c r="F271" s="19" t="s">
        <v>13644</v>
      </c>
      <c r="G271" s="13">
        <v>46101</v>
      </c>
      <c r="H271" s="9" t="s">
        <v>13565</v>
      </c>
      <c r="I271" s="9" t="s">
        <v>13276</v>
      </c>
      <c r="J271" s="13">
        <v>46281</v>
      </c>
      <c r="K271" s="7" t="s">
        <v>13611</v>
      </c>
      <c r="L271" s="7" t="s">
        <v>13236</v>
      </c>
      <c r="M271" s="7" t="s">
        <v>4688</v>
      </c>
      <c r="O271" s="44"/>
      <c r="Q271" s="62"/>
    </row>
    <row r="272" spans="1:17" ht="72" hidden="1">
      <c r="A272" s="4">
        <v>270</v>
      </c>
      <c r="B272" s="9" t="s">
        <v>8656</v>
      </c>
      <c r="C272" s="10" t="s">
        <v>6154</v>
      </c>
      <c r="D272" s="9" t="s">
        <v>8773</v>
      </c>
      <c r="E272" s="9" t="s">
        <v>13275</v>
      </c>
      <c r="F272" s="19" t="s">
        <v>13645</v>
      </c>
      <c r="G272" s="13">
        <v>46101</v>
      </c>
      <c r="H272" s="9" t="s">
        <v>13565</v>
      </c>
      <c r="I272" s="9" t="s">
        <v>13276</v>
      </c>
      <c r="J272" s="13">
        <v>46281</v>
      </c>
      <c r="K272" s="7" t="s">
        <v>13611</v>
      </c>
      <c r="L272" s="7" t="s">
        <v>13235</v>
      </c>
      <c r="M272" s="7" t="s">
        <v>1670</v>
      </c>
      <c r="O272" s="44"/>
      <c r="Q272" s="62"/>
    </row>
    <row r="273" spans="1:17" ht="72" hidden="1">
      <c r="A273" s="4">
        <v>271</v>
      </c>
      <c r="B273" s="9" t="s">
        <v>8656</v>
      </c>
      <c r="C273" s="10" t="s">
        <v>6154</v>
      </c>
      <c r="D273" s="9" t="s">
        <v>8809</v>
      </c>
      <c r="E273" s="9" t="s">
        <v>13275</v>
      </c>
      <c r="F273" s="19" t="s">
        <v>13645</v>
      </c>
      <c r="G273" s="13">
        <v>46101</v>
      </c>
      <c r="H273" s="9" t="s">
        <v>13565</v>
      </c>
      <c r="I273" s="9" t="s">
        <v>13276</v>
      </c>
      <c r="J273" s="13">
        <v>46281</v>
      </c>
      <c r="K273" s="7" t="s">
        <v>13611</v>
      </c>
      <c r="L273" s="7" t="s">
        <v>13236</v>
      </c>
      <c r="M273" s="7" t="s">
        <v>8810</v>
      </c>
      <c r="O273" s="44"/>
      <c r="Q273" s="62"/>
    </row>
    <row r="274" spans="1:17" hidden="1">
      <c r="A274" s="4">
        <v>272</v>
      </c>
      <c r="B274" s="9" t="s">
        <v>9458</v>
      </c>
      <c r="C274" s="10" t="s">
        <v>6154</v>
      </c>
      <c r="D274" s="9" t="s">
        <v>9563</v>
      </c>
      <c r="E274" s="9" t="s">
        <v>13275</v>
      </c>
      <c r="F274" s="21" t="s">
        <v>9525</v>
      </c>
      <c r="G274" s="13">
        <v>46108</v>
      </c>
      <c r="H274" s="9" t="s">
        <v>114</v>
      </c>
      <c r="I274" s="4" t="s">
        <v>13276</v>
      </c>
      <c r="J274" s="5">
        <v>46126</v>
      </c>
      <c r="K274" s="7" t="s">
        <v>13611</v>
      </c>
      <c r="L274" s="7" t="s">
        <v>13232</v>
      </c>
      <c r="O274" s="44"/>
      <c r="Q274" s="62"/>
    </row>
    <row r="275" spans="1:17" hidden="1">
      <c r="A275" s="4">
        <v>273</v>
      </c>
      <c r="B275" s="9" t="s">
        <v>9458</v>
      </c>
      <c r="C275" s="10" t="s">
        <v>6154</v>
      </c>
      <c r="D275" s="9" t="s">
        <v>9507</v>
      </c>
      <c r="E275" s="9" t="s">
        <v>13276</v>
      </c>
      <c r="F275" s="21" t="s">
        <v>13525</v>
      </c>
      <c r="G275" s="13">
        <v>46108</v>
      </c>
      <c r="H275" s="9" t="s">
        <v>114</v>
      </c>
      <c r="I275" s="4" t="s">
        <v>13276</v>
      </c>
      <c r="J275" s="5">
        <v>46126</v>
      </c>
      <c r="K275" s="7" t="s">
        <v>13611</v>
      </c>
      <c r="L275" s="7" t="s">
        <v>13231</v>
      </c>
      <c r="O275" s="44"/>
      <c r="Q275" s="62"/>
    </row>
    <row r="276" spans="1:17" hidden="1">
      <c r="A276" s="4">
        <v>274</v>
      </c>
      <c r="B276" s="9" t="s">
        <v>9458</v>
      </c>
      <c r="C276" s="10" t="s">
        <v>6154</v>
      </c>
      <c r="D276" s="9" t="s">
        <v>9484</v>
      </c>
      <c r="E276" s="9" t="s">
        <v>13275</v>
      </c>
      <c r="F276" s="21" t="s">
        <v>2754</v>
      </c>
      <c r="G276" s="13">
        <v>46108</v>
      </c>
      <c r="H276" s="9" t="s">
        <v>114</v>
      </c>
      <c r="I276" s="4" t="s">
        <v>13276</v>
      </c>
      <c r="J276" s="5">
        <v>46126</v>
      </c>
      <c r="K276" s="7" t="s">
        <v>13611</v>
      </c>
      <c r="L276" s="7" t="s">
        <v>13233</v>
      </c>
      <c r="O276" s="44"/>
      <c r="Q276" s="62"/>
    </row>
    <row r="277" spans="1:17" ht="19">
      <c r="A277" s="4">
        <v>275</v>
      </c>
      <c r="B277" s="9" t="s">
        <v>4832</v>
      </c>
      <c r="C277" s="10" t="s">
        <v>3483</v>
      </c>
      <c r="D277" s="25" t="s">
        <v>4860</v>
      </c>
      <c r="E277" s="9" t="s">
        <v>13275</v>
      </c>
      <c r="F277" s="21" t="s">
        <v>13646</v>
      </c>
      <c r="G277" s="13">
        <v>46108</v>
      </c>
      <c r="H277" s="9" t="s">
        <v>114</v>
      </c>
      <c r="I277" s="21"/>
      <c r="J277" s="21"/>
      <c r="K277" s="26"/>
      <c r="L277" s="7" t="e">
        <v>#N/A</v>
      </c>
      <c r="M277" s="7" t="s">
        <v>1610</v>
      </c>
      <c r="N277" s="7" t="s">
        <v>13647</v>
      </c>
      <c r="O277" s="44"/>
      <c r="Q277" s="62"/>
    </row>
    <row r="278" spans="1:17" hidden="1">
      <c r="A278" s="4">
        <v>276</v>
      </c>
      <c r="B278" s="9" t="s">
        <v>9458</v>
      </c>
      <c r="C278" s="10" t="s">
        <v>6154</v>
      </c>
      <c r="D278" s="9" t="s">
        <v>9614</v>
      </c>
      <c r="E278" s="9" t="s">
        <v>13275</v>
      </c>
      <c r="F278" s="21" t="s">
        <v>13648</v>
      </c>
      <c r="G278" s="13">
        <v>46108</v>
      </c>
      <c r="H278" s="9" t="s">
        <v>114</v>
      </c>
      <c r="I278" s="4" t="s">
        <v>13276</v>
      </c>
      <c r="J278" s="5">
        <v>46126</v>
      </c>
      <c r="K278" s="7" t="s">
        <v>13611</v>
      </c>
      <c r="L278" s="7" t="s">
        <v>13234</v>
      </c>
      <c r="O278" s="44"/>
      <c r="Q278" s="62"/>
    </row>
    <row r="279" spans="1:17" hidden="1">
      <c r="A279" s="4">
        <v>277</v>
      </c>
      <c r="B279" s="9" t="s">
        <v>9458</v>
      </c>
      <c r="C279" s="10" t="s">
        <v>6154</v>
      </c>
      <c r="D279" s="9" t="s">
        <v>9523</v>
      </c>
      <c r="E279" s="9" t="s">
        <v>13275</v>
      </c>
      <c r="F279" s="21" t="s">
        <v>13649</v>
      </c>
      <c r="G279" s="13">
        <v>46111</v>
      </c>
      <c r="H279" s="9" t="s">
        <v>114</v>
      </c>
      <c r="I279" s="4" t="s">
        <v>13276</v>
      </c>
      <c r="J279" s="5">
        <v>46126</v>
      </c>
      <c r="K279" s="7" t="s">
        <v>13611</v>
      </c>
      <c r="L279" s="7" t="s">
        <v>13231</v>
      </c>
      <c r="O279" s="44"/>
      <c r="Q279" s="62"/>
    </row>
    <row r="280" spans="1:17" ht="72">
      <c r="A280" s="4">
        <v>278</v>
      </c>
      <c r="B280" s="9" t="s">
        <v>8861</v>
      </c>
      <c r="C280" s="10" t="s">
        <v>6154</v>
      </c>
      <c r="D280" s="9" t="s">
        <v>8885</v>
      </c>
      <c r="E280" s="9" t="s">
        <v>13275</v>
      </c>
      <c r="F280" s="29" t="s">
        <v>8887</v>
      </c>
      <c r="G280" s="13">
        <v>46111</v>
      </c>
      <c r="H280" s="9" t="s">
        <v>13565</v>
      </c>
      <c r="I280" s="21"/>
      <c r="J280" s="21"/>
      <c r="K280" s="7" t="s">
        <v>13611</v>
      </c>
      <c r="L280" s="7" t="e">
        <v>#N/A</v>
      </c>
      <c r="M280" s="7" t="s">
        <v>2466</v>
      </c>
      <c r="N280" s="7" t="s">
        <v>13650</v>
      </c>
      <c r="O280" s="44"/>
      <c r="Q280" s="62"/>
    </row>
    <row r="281" spans="1:17" ht="108" hidden="1">
      <c r="A281" s="4">
        <v>279</v>
      </c>
      <c r="B281" s="9" t="s">
        <v>5335</v>
      </c>
      <c r="C281" s="10" t="s">
        <v>3483</v>
      </c>
      <c r="D281" s="25" t="s">
        <v>5402</v>
      </c>
      <c r="E281" s="9" t="s">
        <v>13275</v>
      </c>
      <c r="F281" s="19" t="s">
        <v>13651</v>
      </c>
      <c r="G281" s="13">
        <v>46119</v>
      </c>
      <c r="H281" s="9" t="s">
        <v>114</v>
      </c>
      <c r="I281" s="9" t="s">
        <v>13276</v>
      </c>
      <c r="J281" s="13">
        <v>46273</v>
      </c>
      <c r="K281" s="26"/>
      <c r="L281" s="7" t="e">
        <v>#N/A</v>
      </c>
      <c r="M281" s="7" t="s">
        <v>5298</v>
      </c>
      <c r="O281" s="44"/>
      <c r="Q281" s="62"/>
    </row>
    <row r="282" spans="1:17" ht="72" hidden="1">
      <c r="A282" s="4">
        <v>280</v>
      </c>
      <c r="B282" s="9" t="s">
        <v>2395</v>
      </c>
      <c r="C282" s="9" t="s">
        <v>31</v>
      </c>
      <c r="D282" s="9" t="s">
        <v>2399</v>
      </c>
      <c r="E282" s="9" t="s">
        <v>13275</v>
      </c>
      <c r="F282" s="19" t="s">
        <v>13652</v>
      </c>
      <c r="G282" s="13">
        <v>46119</v>
      </c>
      <c r="H282" s="9" t="s">
        <v>114</v>
      </c>
      <c r="I282" s="9" t="s">
        <v>13276</v>
      </c>
      <c r="J282" s="13">
        <v>46113</v>
      </c>
      <c r="K282" s="7" t="s">
        <v>13611</v>
      </c>
      <c r="L282" s="7" t="e">
        <v>#N/A</v>
      </c>
      <c r="O282" s="44"/>
      <c r="Q282" s="62"/>
    </row>
    <row r="283" spans="1:17" ht="72" hidden="1">
      <c r="A283" s="4">
        <v>281</v>
      </c>
      <c r="B283" s="9" t="s">
        <v>9678</v>
      </c>
      <c r="C283" s="10" t="s">
        <v>6154</v>
      </c>
      <c r="D283" s="9" t="s">
        <v>9681</v>
      </c>
      <c r="E283" s="9" t="s">
        <v>13276</v>
      </c>
      <c r="F283" s="19" t="s">
        <v>9684</v>
      </c>
      <c r="G283" s="13">
        <v>46119</v>
      </c>
      <c r="H283" s="9" t="s">
        <v>114</v>
      </c>
      <c r="I283" s="9" t="s">
        <v>13276</v>
      </c>
      <c r="J283" s="13">
        <v>46281</v>
      </c>
      <c r="K283" s="7" t="s">
        <v>13611</v>
      </c>
      <c r="L283" s="7" t="s">
        <v>13231</v>
      </c>
      <c r="M283" s="7" t="s">
        <v>1491</v>
      </c>
      <c r="O283" s="44"/>
      <c r="Q283" s="62"/>
    </row>
    <row r="284" spans="1:17">
      <c r="A284" s="4">
        <v>282</v>
      </c>
      <c r="B284" s="9" t="s">
        <v>2422</v>
      </c>
      <c r="C284" s="9" t="s">
        <v>31</v>
      </c>
      <c r="D284" s="9" t="s">
        <v>2587</v>
      </c>
      <c r="E284" s="9" t="s">
        <v>13275</v>
      </c>
      <c r="F284" s="21" t="s">
        <v>13653</v>
      </c>
      <c r="G284" s="13">
        <v>46119</v>
      </c>
      <c r="H284" s="9" t="s">
        <v>114</v>
      </c>
      <c r="I284" s="21"/>
      <c r="J284" s="21"/>
      <c r="K284" s="7" t="s">
        <v>13611</v>
      </c>
      <c r="L284" s="7" t="e">
        <v>#N/A</v>
      </c>
      <c r="M284" s="7" t="s">
        <v>941</v>
      </c>
      <c r="N284" s="7" t="s">
        <v>13654</v>
      </c>
      <c r="O284" s="44"/>
      <c r="Q284" s="62"/>
    </row>
    <row r="285" spans="1:17" hidden="1">
      <c r="A285" s="4">
        <v>283</v>
      </c>
      <c r="B285" s="9" t="s">
        <v>9678</v>
      </c>
      <c r="C285" s="9" t="s">
        <v>6154</v>
      </c>
      <c r="D285" s="9" t="s">
        <v>9702</v>
      </c>
      <c r="E285" s="9" t="s">
        <v>13276</v>
      </c>
      <c r="F285" s="21" t="s">
        <v>13525</v>
      </c>
      <c r="G285" s="13">
        <v>46119</v>
      </c>
      <c r="H285" s="9" t="s">
        <v>114</v>
      </c>
      <c r="I285" s="9" t="s">
        <v>13276</v>
      </c>
      <c r="J285" s="13">
        <v>46281</v>
      </c>
      <c r="K285" s="7" t="s">
        <v>13611</v>
      </c>
      <c r="L285" s="7" t="s">
        <v>13231</v>
      </c>
      <c r="M285" s="7" t="s">
        <v>5573</v>
      </c>
      <c r="O285" s="44"/>
      <c r="Q285" s="62"/>
    </row>
    <row r="286" spans="1:17" hidden="1">
      <c r="A286" s="4">
        <v>284</v>
      </c>
      <c r="B286" s="9" t="s">
        <v>9678</v>
      </c>
      <c r="C286" s="9" t="s">
        <v>6154</v>
      </c>
      <c r="D286" s="9" t="s">
        <v>9712</v>
      </c>
      <c r="E286" s="9" t="s">
        <v>13276</v>
      </c>
      <c r="F286" s="21" t="s">
        <v>13525</v>
      </c>
      <c r="G286" s="13">
        <v>46119</v>
      </c>
      <c r="H286" s="9" t="s">
        <v>114</v>
      </c>
      <c r="I286" s="9" t="s">
        <v>13276</v>
      </c>
      <c r="J286" s="13">
        <v>46281</v>
      </c>
      <c r="K286" s="7" t="s">
        <v>13611</v>
      </c>
      <c r="L286" s="7" t="s">
        <v>13231</v>
      </c>
      <c r="M286" s="7" t="s">
        <v>5573</v>
      </c>
      <c r="O286" s="44"/>
      <c r="Q286" s="62"/>
    </row>
    <row r="287" spans="1:17">
      <c r="A287" s="4">
        <v>285</v>
      </c>
      <c r="B287" s="9" t="s">
        <v>2614</v>
      </c>
      <c r="C287" s="9" t="s">
        <v>31</v>
      </c>
      <c r="D287" s="34" t="s">
        <v>2674</v>
      </c>
      <c r="E287" s="9" t="s">
        <v>13275</v>
      </c>
      <c r="F287" s="21" t="s">
        <v>13655</v>
      </c>
      <c r="G287" s="13">
        <v>46127</v>
      </c>
      <c r="H287" s="9" t="s">
        <v>114</v>
      </c>
      <c r="I287" s="21"/>
      <c r="J287" s="21"/>
      <c r="K287" s="7" t="s">
        <v>13611</v>
      </c>
      <c r="L287" s="7" t="e">
        <v>#N/A</v>
      </c>
      <c r="M287" s="7" t="s">
        <v>1610</v>
      </c>
      <c r="N287" s="7" t="s">
        <v>13656</v>
      </c>
      <c r="O287" s="44"/>
      <c r="Q287" s="62"/>
    </row>
    <row r="288" spans="1:17" ht="19">
      <c r="A288" s="4">
        <v>286</v>
      </c>
      <c r="B288" s="9" t="s">
        <v>2707</v>
      </c>
      <c r="C288" s="9" t="s">
        <v>31</v>
      </c>
      <c r="D288" s="34" t="s">
        <v>2752</v>
      </c>
      <c r="E288" s="9" t="s">
        <v>13275</v>
      </c>
      <c r="F288" s="21" t="s">
        <v>13657</v>
      </c>
      <c r="G288" s="13">
        <v>46127</v>
      </c>
      <c r="H288" s="9" t="s">
        <v>114</v>
      </c>
      <c r="I288" s="21"/>
      <c r="J288" s="21"/>
      <c r="K288" s="26" t="s">
        <v>13611</v>
      </c>
      <c r="L288" s="7" t="e">
        <v>#N/A</v>
      </c>
      <c r="M288" s="7" t="s">
        <v>2703</v>
      </c>
      <c r="N288" s="7" t="s">
        <v>13658</v>
      </c>
      <c r="O288" s="44"/>
      <c r="Q288" s="62"/>
    </row>
    <row r="289" spans="1:17" s="63" customFormat="1">
      <c r="A289" s="4">
        <v>287</v>
      </c>
      <c r="B289" s="9" t="s">
        <v>12182</v>
      </c>
      <c r="C289" s="9" t="s">
        <v>11688</v>
      </c>
      <c r="D289" s="34" t="s">
        <v>12199</v>
      </c>
      <c r="E289" s="9" t="s">
        <v>13275</v>
      </c>
      <c r="F289" s="21" t="s">
        <v>13545</v>
      </c>
      <c r="G289" s="13">
        <v>46127</v>
      </c>
      <c r="H289" s="35" t="s">
        <v>114</v>
      </c>
      <c r="I289" s="36"/>
      <c r="J289" s="36"/>
      <c r="K289" s="37" t="s">
        <v>13611</v>
      </c>
      <c r="L289" s="37" t="e">
        <v>#N/A</v>
      </c>
      <c r="M289" s="37" t="s">
        <v>981</v>
      </c>
      <c r="N289" s="37" t="s">
        <v>13659</v>
      </c>
      <c r="O289" s="44"/>
      <c r="Q289" s="62"/>
    </row>
    <row r="290" spans="1:17" ht="19">
      <c r="A290" s="4">
        <v>288</v>
      </c>
      <c r="B290" s="9" t="s">
        <v>2707</v>
      </c>
      <c r="C290" s="9" t="s">
        <v>31</v>
      </c>
      <c r="D290" s="38" t="s">
        <v>2746</v>
      </c>
      <c r="E290" s="9" t="s">
        <v>13275</v>
      </c>
      <c r="F290" s="21" t="s">
        <v>13660</v>
      </c>
      <c r="G290" s="13">
        <v>46134</v>
      </c>
      <c r="H290" s="9" t="s">
        <v>114</v>
      </c>
      <c r="I290" s="21"/>
      <c r="J290" s="21"/>
      <c r="K290" s="26" t="s">
        <v>13611</v>
      </c>
      <c r="L290" s="7" t="e">
        <v>#N/A</v>
      </c>
      <c r="M290" s="39" t="s">
        <v>2747</v>
      </c>
      <c r="N290" s="39" t="s">
        <v>13661</v>
      </c>
      <c r="O290" s="44"/>
      <c r="Q290" s="62"/>
    </row>
    <row r="291" spans="1:17" ht="19">
      <c r="A291" s="4">
        <v>289</v>
      </c>
      <c r="B291" s="9" t="s">
        <v>5569</v>
      </c>
      <c r="C291" s="10" t="s">
        <v>3483</v>
      </c>
      <c r="D291" s="34" t="s">
        <v>5572</v>
      </c>
      <c r="E291" s="9" t="s">
        <v>13276</v>
      </c>
      <c r="F291" s="21" t="s">
        <v>13525</v>
      </c>
      <c r="G291" s="13">
        <v>46134</v>
      </c>
      <c r="H291" s="9" t="s">
        <v>114</v>
      </c>
      <c r="I291" s="21"/>
      <c r="J291" s="21"/>
      <c r="K291" s="7" t="s">
        <v>13611</v>
      </c>
      <c r="L291" s="7" t="e">
        <v>#N/A</v>
      </c>
      <c r="M291" s="24" t="s">
        <v>5573</v>
      </c>
      <c r="N291" s="24" t="s">
        <v>13662</v>
      </c>
      <c r="O291" s="44"/>
      <c r="Q291" s="62"/>
    </row>
    <row r="292" spans="1:17" ht="19" hidden="1">
      <c r="A292" s="4">
        <v>290</v>
      </c>
      <c r="B292" s="9" t="s">
        <v>9859</v>
      </c>
      <c r="C292" s="9" t="s">
        <v>6154</v>
      </c>
      <c r="D292" s="34" t="s">
        <v>9862</v>
      </c>
      <c r="E292" s="9" t="s">
        <v>13276</v>
      </c>
      <c r="F292" s="21" t="s">
        <v>13525</v>
      </c>
      <c r="G292" s="13">
        <v>46134</v>
      </c>
      <c r="H292" s="9" t="s">
        <v>114</v>
      </c>
      <c r="I292" s="9" t="s">
        <v>13276</v>
      </c>
      <c r="J292" s="13">
        <v>46281</v>
      </c>
      <c r="K292" s="7" t="s">
        <v>13611</v>
      </c>
      <c r="L292" s="7" t="s">
        <v>13231</v>
      </c>
      <c r="M292" s="24" t="s">
        <v>5573</v>
      </c>
      <c r="N292" s="24"/>
      <c r="O292" s="44"/>
      <c r="Q292" s="62"/>
    </row>
    <row r="293" spans="1:17" ht="19" hidden="1">
      <c r="A293" s="4">
        <v>291</v>
      </c>
      <c r="B293" s="9" t="s">
        <v>9870</v>
      </c>
      <c r="C293" s="9" t="s">
        <v>6154</v>
      </c>
      <c r="D293" s="34" t="s">
        <v>10070</v>
      </c>
      <c r="E293" s="9" t="s">
        <v>13275</v>
      </c>
      <c r="F293" s="21" t="s">
        <v>13622</v>
      </c>
      <c r="G293" s="13">
        <v>46147</v>
      </c>
      <c r="H293" s="9" t="s">
        <v>114</v>
      </c>
      <c r="I293" s="9" t="s">
        <v>13276</v>
      </c>
      <c r="J293" s="13">
        <v>46281</v>
      </c>
      <c r="K293" s="7" t="s">
        <v>13611</v>
      </c>
      <c r="L293" s="7" t="s">
        <v>13234</v>
      </c>
      <c r="M293" s="24" t="s">
        <v>2359</v>
      </c>
      <c r="N293" s="24"/>
      <c r="O293" s="44"/>
      <c r="Q293" s="62"/>
    </row>
    <row r="294" spans="1:17" ht="19" hidden="1">
      <c r="A294" s="4">
        <v>292</v>
      </c>
      <c r="B294" s="9" t="s">
        <v>9870</v>
      </c>
      <c r="C294" s="9" t="s">
        <v>6154</v>
      </c>
      <c r="D294" s="34" t="s">
        <v>9940</v>
      </c>
      <c r="E294" s="9" t="s">
        <v>13275</v>
      </c>
      <c r="F294" s="21" t="s">
        <v>9942</v>
      </c>
      <c r="G294" s="13">
        <v>46147</v>
      </c>
      <c r="H294" s="9" t="s">
        <v>114</v>
      </c>
      <c r="I294" s="9" t="s">
        <v>13276</v>
      </c>
      <c r="J294" s="13">
        <v>46281</v>
      </c>
      <c r="K294" s="7" t="s">
        <v>13611</v>
      </c>
      <c r="L294" s="7" t="s">
        <v>13232</v>
      </c>
      <c r="M294" s="24" t="s">
        <v>5010</v>
      </c>
      <c r="N294" s="24"/>
      <c r="O294" s="44"/>
      <c r="Q294" s="62"/>
    </row>
    <row r="295" spans="1:17" ht="19" hidden="1">
      <c r="A295" s="4">
        <v>293</v>
      </c>
      <c r="B295" s="9" t="s">
        <v>9870</v>
      </c>
      <c r="C295" s="9" t="s">
        <v>6154</v>
      </c>
      <c r="D295" s="40" t="s">
        <v>9973</v>
      </c>
      <c r="E295" s="9" t="s">
        <v>13275</v>
      </c>
      <c r="F295" s="21" t="s">
        <v>9942</v>
      </c>
      <c r="G295" s="13">
        <v>46147</v>
      </c>
      <c r="H295" s="9" t="s">
        <v>114</v>
      </c>
      <c r="I295" s="9" t="s">
        <v>13276</v>
      </c>
      <c r="J295" s="13">
        <v>46281</v>
      </c>
      <c r="K295" s="7" t="s">
        <v>13611</v>
      </c>
      <c r="L295" s="7" t="s">
        <v>13233</v>
      </c>
      <c r="M295" s="24" t="s">
        <v>1725</v>
      </c>
      <c r="N295" s="24"/>
      <c r="O295" s="44"/>
      <c r="Q295" s="62"/>
    </row>
    <row r="296" spans="1:17" ht="19" hidden="1">
      <c r="A296" s="4">
        <v>294</v>
      </c>
      <c r="B296" s="9" t="s">
        <v>9799</v>
      </c>
      <c r="C296" s="9" t="s">
        <v>6154</v>
      </c>
      <c r="D296" s="34" t="s">
        <v>9831</v>
      </c>
      <c r="E296" s="9" t="s">
        <v>13275</v>
      </c>
      <c r="F296" s="21" t="s">
        <v>9833</v>
      </c>
      <c r="G296" s="13">
        <v>46150</v>
      </c>
      <c r="H296" s="9" t="s">
        <v>114</v>
      </c>
      <c r="I296" s="9" t="s">
        <v>13276</v>
      </c>
      <c r="J296" s="13">
        <v>46281</v>
      </c>
      <c r="K296" s="7" t="s">
        <v>13611</v>
      </c>
      <c r="L296" s="7" t="s">
        <v>13231</v>
      </c>
      <c r="M296" s="24" t="s">
        <v>4265</v>
      </c>
      <c r="N296" s="24"/>
      <c r="O296" s="44"/>
      <c r="Q296" s="62"/>
    </row>
    <row r="297" spans="1:17" ht="19" hidden="1">
      <c r="A297" s="4">
        <v>295</v>
      </c>
      <c r="B297" s="9" t="s">
        <v>9870</v>
      </c>
      <c r="C297" s="9" t="s">
        <v>6154</v>
      </c>
      <c r="D297" s="34" t="s">
        <v>10130</v>
      </c>
      <c r="E297" s="9" t="s">
        <v>13275</v>
      </c>
      <c r="F297" s="21" t="s">
        <v>10132</v>
      </c>
      <c r="G297" s="13">
        <v>46150</v>
      </c>
      <c r="H297" s="9" t="s">
        <v>114</v>
      </c>
      <c r="I297" s="9" t="s">
        <v>13276</v>
      </c>
      <c r="J297" s="13">
        <v>46281</v>
      </c>
      <c r="K297" s="7" t="s">
        <v>13611</v>
      </c>
      <c r="L297" s="7" t="s">
        <v>13236</v>
      </c>
      <c r="M297" s="24" t="s">
        <v>8810</v>
      </c>
      <c r="N297" s="24"/>
      <c r="O297" s="44"/>
      <c r="Q297" s="62"/>
    </row>
    <row r="298" spans="1:17" ht="19">
      <c r="A298" s="4">
        <v>296</v>
      </c>
      <c r="B298" s="9" t="s">
        <v>2795</v>
      </c>
      <c r="C298" s="9" t="s">
        <v>31</v>
      </c>
      <c r="D298" s="34" t="s">
        <v>1900</v>
      </c>
      <c r="E298" s="9" t="s">
        <v>13275</v>
      </c>
      <c r="F298" s="21" t="s">
        <v>13663</v>
      </c>
      <c r="G298" s="13">
        <v>46157</v>
      </c>
      <c r="H298" s="9" t="s">
        <v>114</v>
      </c>
      <c r="I298" s="21"/>
      <c r="J298" s="21"/>
      <c r="L298" s="7" t="e">
        <v>#N/A</v>
      </c>
      <c r="M298" s="39" t="s">
        <v>949</v>
      </c>
      <c r="N298" s="39" t="s">
        <v>13664</v>
      </c>
      <c r="O298" s="44"/>
      <c r="Q298" s="62"/>
    </row>
    <row r="299" spans="1:17" ht="19" hidden="1">
      <c r="A299" s="4">
        <v>297</v>
      </c>
      <c r="B299" s="9" t="s">
        <v>9715</v>
      </c>
      <c r="C299" s="9" t="s">
        <v>6154</v>
      </c>
      <c r="D299" s="34" t="s">
        <v>9725</v>
      </c>
      <c r="E299" s="9" t="s">
        <v>13275</v>
      </c>
      <c r="F299" s="21" t="s">
        <v>13665</v>
      </c>
      <c r="G299" s="13">
        <v>46157</v>
      </c>
      <c r="H299" s="9" t="s">
        <v>114</v>
      </c>
      <c r="I299" s="9" t="s">
        <v>13276</v>
      </c>
      <c r="J299" s="13">
        <v>46281</v>
      </c>
      <c r="K299" s="7" t="s">
        <v>13611</v>
      </c>
      <c r="L299" s="7" t="s">
        <v>13234</v>
      </c>
      <c r="M299" s="24" t="s">
        <v>1746</v>
      </c>
      <c r="N299" s="24"/>
      <c r="O299" s="44"/>
      <c r="Q299" s="62"/>
    </row>
    <row r="300" spans="1:17" ht="19" hidden="1">
      <c r="A300" s="4">
        <v>298</v>
      </c>
      <c r="B300" s="9" t="s">
        <v>10161</v>
      </c>
      <c r="C300" s="9" t="s">
        <v>6154</v>
      </c>
      <c r="D300" s="34" t="s">
        <v>10340</v>
      </c>
      <c r="E300" s="9" t="s">
        <v>13275</v>
      </c>
      <c r="F300" s="21" t="s">
        <v>13666</v>
      </c>
      <c r="G300" s="13">
        <v>46164</v>
      </c>
      <c r="H300" s="9" t="s">
        <v>114</v>
      </c>
      <c r="I300" s="9" t="s">
        <v>13276</v>
      </c>
      <c r="J300" s="13">
        <v>46281</v>
      </c>
      <c r="K300" s="7" t="s">
        <v>13611</v>
      </c>
      <c r="L300" s="7" t="s">
        <v>13234</v>
      </c>
      <c r="M300" s="24" t="s">
        <v>4164</v>
      </c>
      <c r="N300" s="24"/>
      <c r="O300" s="44"/>
      <c r="Q300" s="62"/>
    </row>
    <row r="301" spans="1:17" ht="19" hidden="1">
      <c r="A301" s="4">
        <v>299</v>
      </c>
      <c r="B301" s="9" t="s">
        <v>10161</v>
      </c>
      <c r="C301" s="9" t="s">
        <v>6154</v>
      </c>
      <c r="D301" s="34" t="s">
        <v>10263</v>
      </c>
      <c r="E301" s="9" t="s">
        <v>13275</v>
      </c>
      <c r="F301" s="21" t="s">
        <v>13529</v>
      </c>
      <c r="G301" s="13">
        <v>46164</v>
      </c>
      <c r="H301" s="9" t="s">
        <v>114</v>
      </c>
      <c r="I301" s="9" t="s">
        <v>13276</v>
      </c>
      <c r="J301" s="13">
        <v>46281</v>
      </c>
      <c r="K301" s="7" t="s">
        <v>13611</v>
      </c>
      <c r="L301" s="7" t="s">
        <v>13232</v>
      </c>
      <c r="M301" s="24" t="s">
        <v>1428</v>
      </c>
      <c r="N301" s="24"/>
      <c r="O301" s="44"/>
      <c r="Q301" s="62"/>
    </row>
    <row r="302" spans="1:17" ht="19" hidden="1">
      <c r="A302" s="4">
        <v>300</v>
      </c>
      <c r="B302" s="9" t="s">
        <v>10161</v>
      </c>
      <c r="C302" s="9" t="s">
        <v>6154</v>
      </c>
      <c r="D302" s="34" t="s">
        <v>10289</v>
      </c>
      <c r="E302" s="9" t="s">
        <v>13275</v>
      </c>
      <c r="F302" s="21" t="s">
        <v>13609</v>
      </c>
      <c r="G302" s="13">
        <v>46164</v>
      </c>
      <c r="H302" s="9" t="s">
        <v>114</v>
      </c>
      <c r="I302" s="9" t="s">
        <v>13276</v>
      </c>
      <c r="J302" s="13">
        <v>46281</v>
      </c>
      <c r="K302" s="7" t="s">
        <v>13611</v>
      </c>
      <c r="L302" s="7" t="s">
        <v>13234</v>
      </c>
      <c r="M302" s="24" t="s">
        <v>1746</v>
      </c>
      <c r="N302" s="24"/>
      <c r="O302" s="44"/>
      <c r="Q302" s="62"/>
    </row>
    <row r="303" spans="1:17" ht="19">
      <c r="A303" s="4">
        <v>301</v>
      </c>
      <c r="B303" s="9" t="s">
        <v>4962</v>
      </c>
      <c r="C303" s="10" t="s">
        <v>3483</v>
      </c>
      <c r="D303" s="34" t="s">
        <v>5023</v>
      </c>
      <c r="E303" s="9" t="s">
        <v>13276</v>
      </c>
      <c r="F303" s="21" t="s">
        <v>13525</v>
      </c>
      <c r="G303" s="13">
        <v>46164</v>
      </c>
      <c r="H303" s="9" t="s">
        <v>114</v>
      </c>
      <c r="I303" s="21"/>
      <c r="J303" s="21"/>
      <c r="K303" s="7" t="s">
        <v>13611</v>
      </c>
      <c r="L303" s="7" t="e">
        <v>#N/A</v>
      </c>
      <c r="M303" s="24" t="s">
        <v>4265</v>
      </c>
      <c r="N303" s="24" t="s">
        <v>13667</v>
      </c>
      <c r="O303" s="44"/>
      <c r="Q303" s="62"/>
    </row>
    <row r="304" spans="1:17" ht="19" hidden="1">
      <c r="A304" s="4">
        <v>302</v>
      </c>
      <c r="B304" s="9" t="s">
        <v>10161</v>
      </c>
      <c r="C304" s="9" t="s">
        <v>6154</v>
      </c>
      <c r="D304" s="34" t="s">
        <v>10286</v>
      </c>
      <c r="E304" s="9" t="s">
        <v>13275</v>
      </c>
      <c r="F304" s="21" t="s">
        <v>13529</v>
      </c>
      <c r="G304" s="13">
        <v>46164</v>
      </c>
      <c r="H304" s="9" t="s">
        <v>114</v>
      </c>
      <c r="I304" s="9" t="s">
        <v>13276</v>
      </c>
      <c r="J304" s="13">
        <v>46281</v>
      </c>
      <c r="K304" s="7" t="s">
        <v>13611</v>
      </c>
      <c r="L304" s="7" t="s">
        <v>13232</v>
      </c>
      <c r="M304" s="24" t="s">
        <v>1428</v>
      </c>
      <c r="N304" s="24"/>
      <c r="O304" s="44"/>
      <c r="Q304" s="62"/>
    </row>
    <row r="305" spans="1:17" ht="19" hidden="1">
      <c r="A305" s="4">
        <v>303</v>
      </c>
      <c r="B305" s="9" t="s">
        <v>10344</v>
      </c>
      <c r="C305" s="9" t="s">
        <v>6154</v>
      </c>
      <c r="D305" s="34" t="s">
        <v>10372</v>
      </c>
      <c r="E305" s="9" t="s">
        <v>13275</v>
      </c>
      <c r="F305" s="19" t="s">
        <v>13668</v>
      </c>
      <c r="G305" s="13">
        <v>46164</v>
      </c>
      <c r="H305" s="9" t="s">
        <v>114</v>
      </c>
      <c r="I305" s="9" t="s">
        <v>13276</v>
      </c>
      <c r="J305" s="13">
        <v>46281</v>
      </c>
      <c r="K305" s="7" t="s">
        <v>13611</v>
      </c>
      <c r="L305" s="7" t="s">
        <v>13232</v>
      </c>
      <c r="M305" s="24" t="s">
        <v>1248</v>
      </c>
      <c r="N305" s="24"/>
      <c r="O305" s="44"/>
      <c r="Q305" s="62"/>
    </row>
    <row r="306" spans="1:17" ht="19">
      <c r="A306" s="4">
        <v>304</v>
      </c>
      <c r="B306" s="9" t="s">
        <v>4485</v>
      </c>
      <c r="C306" s="10" t="s">
        <v>3483</v>
      </c>
      <c r="D306" s="34" t="s">
        <v>4533</v>
      </c>
      <c r="E306" s="9" t="s">
        <v>13276</v>
      </c>
      <c r="F306" s="21" t="s">
        <v>13669</v>
      </c>
      <c r="G306" s="13">
        <v>46164</v>
      </c>
      <c r="H306" s="9" t="s">
        <v>114</v>
      </c>
      <c r="I306" s="21"/>
      <c r="J306" s="21"/>
      <c r="K306" s="7" t="s">
        <v>13611</v>
      </c>
      <c r="L306" s="7" t="e">
        <v>#N/A</v>
      </c>
      <c r="M306" s="24" t="s">
        <v>4534</v>
      </c>
      <c r="N306" s="24" t="s">
        <v>13670</v>
      </c>
      <c r="O306" s="44"/>
      <c r="Q306" s="62"/>
    </row>
    <row r="307" spans="1:17" ht="60" customHeight="1">
      <c r="A307" s="4">
        <v>305</v>
      </c>
      <c r="B307" s="9" t="s">
        <v>10161</v>
      </c>
      <c r="C307" s="9" t="s">
        <v>6154</v>
      </c>
      <c r="D307" s="41" t="s">
        <v>10215</v>
      </c>
      <c r="E307" s="9" t="s">
        <v>13275</v>
      </c>
      <c r="F307" s="19" t="s">
        <v>13671</v>
      </c>
      <c r="G307" s="13">
        <v>46181</v>
      </c>
      <c r="H307" s="9" t="s">
        <v>13672</v>
      </c>
      <c r="I307" s="21"/>
      <c r="J307" s="21"/>
      <c r="K307" s="7" t="s">
        <v>13611</v>
      </c>
      <c r="L307" s="7" t="e">
        <v>#N/A</v>
      </c>
      <c r="M307" s="24" t="s">
        <v>8291</v>
      </c>
      <c r="N307" s="24" t="s">
        <v>13673</v>
      </c>
      <c r="O307" s="44"/>
      <c r="Q307" s="62"/>
    </row>
    <row r="308" spans="1:17" ht="54">
      <c r="A308" s="4">
        <v>306</v>
      </c>
      <c r="B308" s="9" t="s">
        <v>9142</v>
      </c>
      <c r="C308" s="9" t="s">
        <v>6154</v>
      </c>
      <c r="D308" s="41" t="s">
        <v>9187</v>
      </c>
      <c r="E308" s="9" t="s">
        <v>13275</v>
      </c>
      <c r="F308" s="19" t="s">
        <v>13674</v>
      </c>
      <c r="G308" s="13">
        <v>46181</v>
      </c>
      <c r="H308" s="9" t="s">
        <v>13672</v>
      </c>
      <c r="I308" s="21"/>
      <c r="J308" s="21"/>
      <c r="K308" s="7" t="s">
        <v>13611</v>
      </c>
      <c r="L308" s="7" t="e">
        <v>#N/A</v>
      </c>
      <c r="M308" s="24" t="s">
        <v>1569</v>
      </c>
      <c r="N308" s="24" t="s">
        <v>13675</v>
      </c>
      <c r="O308" s="44"/>
      <c r="Q308" s="62"/>
    </row>
    <row r="309" spans="1:17" ht="19">
      <c r="A309" s="4">
        <v>307</v>
      </c>
      <c r="B309" s="9" t="s">
        <v>5673</v>
      </c>
      <c r="C309" s="10" t="s">
        <v>3483</v>
      </c>
      <c r="D309" s="34" t="s">
        <v>5676</v>
      </c>
      <c r="E309" s="9" t="s">
        <v>13275</v>
      </c>
      <c r="F309" s="21" t="s">
        <v>13676</v>
      </c>
      <c r="G309" s="13">
        <v>46181</v>
      </c>
      <c r="H309" s="9" t="s">
        <v>13672</v>
      </c>
      <c r="I309" s="21"/>
      <c r="J309" s="21"/>
      <c r="K309" s="7" t="s">
        <v>13611</v>
      </c>
      <c r="L309" s="7" t="e">
        <v>#N/A</v>
      </c>
      <c r="M309" s="24" t="s">
        <v>2536</v>
      </c>
      <c r="N309" s="24" t="s">
        <v>13677</v>
      </c>
      <c r="O309" s="44"/>
      <c r="Q309" s="62"/>
    </row>
    <row r="310" spans="1:17" ht="54">
      <c r="A310" s="4">
        <v>308</v>
      </c>
      <c r="B310" s="9" t="s">
        <v>10161</v>
      </c>
      <c r="C310" s="9" t="s">
        <v>6154</v>
      </c>
      <c r="D310" s="41" t="s">
        <v>10212</v>
      </c>
      <c r="E310" s="9" t="s">
        <v>13275</v>
      </c>
      <c r="F310" s="19" t="s">
        <v>13678</v>
      </c>
      <c r="G310" s="13">
        <v>46181</v>
      </c>
      <c r="H310" s="9" t="s">
        <v>13672</v>
      </c>
      <c r="I310" s="21"/>
      <c r="J310" s="21"/>
      <c r="K310" s="7" t="s">
        <v>13611</v>
      </c>
      <c r="L310" s="7" t="e">
        <v>#N/A</v>
      </c>
      <c r="M310" s="24" t="s">
        <v>8291</v>
      </c>
      <c r="N310" s="24" t="s">
        <v>13679</v>
      </c>
      <c r="O310" s="44"/>
      <c r="Q310" s="62"/>
    </row>
    <row r="311" spans="1:17" ht="19" hidden="1">
      <c r="A311" s="4">
        <v>309</v>
      </c>
      <c r="B311" s="9" t="s">
        <v>10344</v>
      </c>
      <c r="C311" s="9" t="s">
        <v>6154</v>
      </c>
      <c r="D311" s="34" t="s">
        <v>10352</v>
      </c>
      <c r="E311" s="9" t="s">
        <v>13275</v>
      </c>
      <c r="F311" s="21" t="s">
        <v>13680</v>
      </c>
      <c r="G311" s="13">
        <v>46181</v>
      </c>
      <c r="H311" s="9" t="s">
        <v>13672</v>
      </c>
      <c r="I311" s="9" t="s">
        <v>13276</v>
      </c>
      <c r="J311" s="13">
        <v>46281</v>
      </c>
      <c r="K311" s="7" t="s">
        <v>13611</v>
      </c>
      <c r="L311" s="7" t="s">
        <v>13233</v>
      </c>
      <c r="M311" s="24" t="s">
        <v>1390</v>
      </c>
      <c r="N311" s="24"/>
      <c r="O311" s="44"/>
      <c r="Q311" s="62"/>
    </row>
    <row r="312" spans="1:17" ht="54">
      <c r="A312" s="4">
        <v>310</v>
      </c>
      <c r="C312" s="9" t="s">
        <v>6154</v>
      </c>
      <c r="D312" s="41" t="s">
        <v>10104</v>
      </c>
      <c r="E312" s="9" t="s">
        <v>13275</v>
      </c>
      <c r="F312" s="19" t="s">
        <v>13681</v>
      </c>
      <c r="G312" s="13">
        <v>46181</v>
      </c>
      <c r="H312" s="9" t="s">
        <v>13672</v>
      </c>
      <c r="I312" s="21"/>
      <c r="J312" s="21"/>
      <c r="K312" s="7" t="s">
        <v>13611</v>
      </c>
      <c r="L312" s="7" t="e">
        <v>#N/A</v>
      </c>
      <c r="M312" s="24" t="s">
        <v>1569</v>
      </c>
      <c r="N312" s="24" t="s">
        <v>13682</v>
      </c>
      <c r="O312" s="44"/>
      <c r="Q312" s="62"/>
    </row>
    <row r="313" spans="1:17" ht="54">
      <c r="A313" s="4">
        <v>311</v>
      </c>
      <c r="B313" s="9" t="s">
        <v>2422</v>
      </c>
      <c r="C313" s="9" t="s">
        <v>31</v>
      </c>
      <c r="D313" s="7" t="s">
        <v>2610</v>
      </c>
      <c r="E313" s="9" t="s">
        <v>13275</v>
      </c>
      <c r="F313" s="19" t="s">
        <v>13683</v>
      </c>
      <c r="G313" s="13">
        <v>46190</v>
      </c>
      <c r="H313" s="9" t="s">
        <v>13565</v>
      </c>
      <c r="I313" s="21"/>
      <c r="J313" s="21"/>
      <c r="K313" s="7" t="s">
        <v>13611</v>
      </c>
      <c r="L313" s="7" t="e">
        <v>#N/A</v>
      </c>
      <c r="M313" s="39" t="s">
        <v>2466</v>
      </c>
      <c r="N313" s="39" t="s">
        <v>13684</v>
      </c>
      <c r="O313" s="44"/>
      <c r="Q313" s="62"/>
    </row>
    <row r="314" spans="1:17" ht="47.45" customHeight="1">
      <c r="A314" s="4">
        <v>312</v>
      </c>
      <c r="B314" s="9" t="s">
        <v>2869</v>
      </c>
      <c r="C314" s="9" t="s">
        <v>31</v>
      </c>
      <c r="D314" s="41" t="s">
        <v>1416</v>
      </c>
      <c r="E314" s="9" t="s">
        <v>13275</v>
      </c>
      <c r="F314" s="19" t="s">
        <v>13685</v>
      </c>
      <c r="G314" s="13">
        <v>46190</v>
      </c>
      <c r="H314" s="9" t="s">
        <v>13672</v>
      </c>
      <c r="I314" s="21"/>
      <c r="J314" s="21"/>
      <c r="L314" s="7" t="e">
        <v>#N/A</v>
      </c>
      <c r="M314" s="39" t="s">
        <v>701</v>
      </c>
      <c r="N314" s="39" t="s">
        <v>13686</v>
      </c>
      <c r="O314" s="44"/>
      <c r="Q314" s="62"/>
    </row>
    <row r="315" spans="1:17" ht="19">
      <c r="A315" s="4">
        <v>313</v>
      </c>
      <c r="B315" s="9" t="s">
        <v>2355</v>
      </c>
      <c r="C315" s="9" t="s">
        <v>31</v>
      </c>
      <c r="D315" s="9" t="s">
        <v>2373</v>
      </c>
      <c r="E315" s="9" t="s">
        <v>13275</v>
      </c>
      <c r="F315" s="21" t="s">
        <v>13687</v>
      </c>
      <c r="G315" s="13">
        <v>46190</v>
      </c>
      <c r="H315" s="9" t="s">
        <v>13565</v>
      </c>
      <c r="I315" s="21"/>
      <c r="J315" s="21"/>
      <c r="K315" s="7" t="s">
        <v>13611</v>
      </c>
      <c r="L315" s="7" t="e">
        <v>#N/A</v>
      </c>
      <c r="M315" s="39" t="s">
        <v>2359</v>
      </c>
      <c r="N315" s="39" t="s">
        <v>13688</v>
      </c>
      <c r="O315" s="44"/>
      <c r="Q315" s="62"/>
    </row>
    <row r="316" spans="1:17" ht="19" hidden="1">
      <c r="A316" s="4">
        <v>314</v>
      </c>
      <c r="B316" s="9" t="s">
        <v>10391</v>
      </c>
      <c r="C316" s="9" t="s">
        <v>6154</v>
      </c>
      <c r="D316" s="34" t="s">
        <v>10427</v>
      </c>
      <c r="E316" s="9" t="s">
        <v>13275</v>
      </c>
      <c r="F316" s="21" t="s">
        <v>10429</v>
      </c>
      <c r="G316" s="13">
        <v>46202</v>
      </c>
      <c r="H316" s="9" t="s">
        <v>13672</v>
      </c>
      <c r="I316" s="9" t="s">
        <v>13276</v>
      </c>
      <c r="J316" s="13">
        <v>46281</v>
      </c>
      <c r="K316" s="7" t="s">
        <v>13611</v>
      </c>
      <c r="L316" s="7" t="s">
        <v>13231</v>
      </c>
      <c r="M316" s="39" t="s">
        <v>2536</v>
      </c>
      <c r="N316" s="39"/>
      <c r="O316" s="44"/>
      <c r="Q316" s="62"/>
    </row>
    <row r="317" spans="1:17" ht="54">
      <c r="A317" s="4">
        <v>315</v>
      </c>
      <c r="B317" s="9" t="s">
        <v>10391</v>
      </c>
      <c r="C317" s="9" t="s">
        <v>6154</v>
      </c>
      <c r="D317" s="41" t="s">
        <v>10502</v>
      </c>
      <c r="E317" s="9" t="s">
        <v>13275</v>
      </c>
      <c r="F317" s="19" t="s">
        <v>13681</v>
      </c>
      <c r="G317" s="13">
        <v>46202</v>
      </c>
      <c r="H317" s="9" t="s">
        <v>13672</v>
      </c>
      <c r="I317" s="21"/>
      <c r="J317" s="21"/>
      <c r="K317" s="7" t="s">
        <v>13611</v>
      </c>
      <c r="L317" s="7" t="e">
        <v>#N/A</v>
      </c>
      <c r="M317" s="39" t="s">
        <v>2359</v>
      </c>
      <c r="N317" s="39" t="s">
        <v>13689</v>
      </c>
      <c r="O317" s="44"/>
      <c r="Q317" s="62"/>
    </row>
    <row r="318" spans="1:17" ht="19">
      <c r="A318" s="4">
        <v>316</v>
      </c>
      <c r="B318" s="9" t="s">
        <v>10391</v>
      </c>
      <c r="C318" s="9" t="s">
        <v>6154</v>
      </c>
      <c r="D318" s="34" t="s">
        <v>10519</v>
      </c>
      <c r="E318" s="9" t="s">
        <v>13275</v>
      </c>
      <c r="F318" s="21" t="s">
        <v>10521</v>
      </c>
      <c r="G318" s="13">
        <v>46202</v>
      </c>
      <c r="H318" s="9" t="s">
        <v>13672</v>
      </c>
      <c r="I318" s="21"/>
      <c r="J318" s="21"/>
      <c r="K318" s="7" t="s">
        <v>13611</v>
      </c>
      <c r="L318" s="7" t="e">
        <v>#N/A</v>
      </c>
      <c r="M318" s="39" t="s">
        <v>5298</v>
      </c>
      <c r="N318" s="39" t="s">
        <v>13690</v>
      </c>
      <c r="O318" s="44"/>
      <c r="Q318" s="62"/>
    </row>
    <row r="319" spans="1:17" ht="19" hidden="1">
      <c r="A319" s="4">
        <v>317</v>
      </c>
      <c r="B319" s="9" t="s">
        <v>9678</v>
      </c>
      <c r="C319" s="9" t="s">
        <v>6154</v>
      </c>
      <c r="D319" s="34" t="s">
        <v>9698</v>
      </c>
      <c r="E319" s="9" t="s">
        <v>13276</v>
      </c>
      <c r="F319" s="21" t="s">
        <v>13525</v>
      </c>
      <c r="G319" s="13">
        <v>46202</v>
      </c>
      <c r="H319" s="9" t="s">
        <v>13672</v>
      </c>
      <c r="I319" s="9" t="s">
        <v>13276</v>
      </c>
      <c r="J319" s="13">
        <v>46281</v>
      </c>
      <c r="K319" s="7" t="s">
        <v>13611</v>
      </c>
      <c r="L319" s="7" t="s">
        <v>13231</v>
      </c>
      <c r="M319" s="39" t="s">
        <v>5573</v>
      </c>
      <c r="N319" s="39"/>
      <c r="O319" s="44"/>
      <c r="Q319" s="62"/>
    </row>
    <row r="320" spans="1:17" ht="19">
      <c r="A320" s="4">
        <v>318</v>
      </c>
      <c r="B320" s="9" t="s">
        <v>10391</v>
      </c>
      <c r="C320" s="9" t="s">
        <v>6154</v>
      </c>
      <c r="D320" s="34" t="s">
        <v>10463</v>
      </c>
      <c r="E320" s="9" t="s">
        <v>13275</v>
      </c>
      <c r="F320" s="21" t="s">
        <v>13691</v>
      </c>
      <c r="G320" s="13">
        <v>46202</v>
      </c>
      <c r="H320" s="9" t="s">
        <v>13672</v>
      </c>
      <c r="I320" s="21"/>
      <c r="J320" s="21"/>
      <c r="K320" s="7" t="s">
        <v>13611</v>
      </c>
      <c r="L320" s="7" t="e">
        <v>#N/A</v>
      </c>
      <c r="M320" s="39" t="s">
        <v>1248</v>
      </c>
      <c r="N320" s="39" t="s">
        <v>13692</v>
      </c>
      <c r="O320" s="44"/>
      <c r="Q320" s="62"/>
    </row>
    <row r="321" spans="1:17" ht="19" hidden="1">
      <c r="A321" s="4">
        <v>319</v>
      </c>
      <c r="B321" s="9" t="s">
        <v>10391</v>
      </c>
      <c r="C321" s="9" t="s">
        <v>6154</v>
      </c>
      <c r="D321" s="34" t="s">
        <v>10506</v>
      </c>
      <c r="E321" s="9" t="s">
        <v>13275</v>
      </c>
      <c r="F321" s="21" t="s">
        <v>10509</v>
      </c>
      <c r="G321" s="13">
        <v>46218</v>
      </c>
      <c r="H321" s="9" t="s">
        <v>13672</v>
      </c>
      <c r="I321" s="9" t="s">
        <v>13276</v>
      </c>
      <c r="J321" s="13">
        <v>46281</v>
      </c>
      <c r="K321" s="7" t="s">
        <v>13611</v>
      </c>
      <c r="L321" s="7" t="s">
        <v>13234</v>
      </c>
      <c r="M321" s="39" t="s">
        <v>10507</v>
      </c>
      <c r="N321" s="39"/>
      <c r="O321" s="44"/>
      <c r="Q321" s="62"/>
    </row>
    <row r="322" spans="1:17" ht="19" hidden="1">
      <c r="A322" s="4">
        <v>320</v>
      </c>
      <c r="B322" s="9" t="s">
        <v>10531</v>
      </c>
      <c r="C322" s="9" t="s">
        <v>6154</v>
      </c>
      <c r="D322" s="34" t="s">
        <v>10692</v>
      </c>
      <c r="E322" s="9" t="s">
        <v>13275</v>
      </c>
      <c r="F322" s="21" t="s">
        <v>10509</v>
      </c>
      <c r="G322" s="13">
        <v>46218</v>
      </c>
      <c r="H322" s="9" t="s">
        <v>13672</v>
      </c>
      <c r="I322" s="9" t="s">
        <v>13276</v>
      </c>
      <c r="J322" s="13">
        <v>46281</v>
      </c>
      <c r="K322" s="7" t="s">
        <v>13611</v>
      </c>
      <c r="L322" s="7" t="s">
        <v>13236</v>
      </c>
      <c r="M322" s="39" t="s">
        <v>8810</v>
      </c>
      <c r="N322" s="39"/>
      <c r="O322" s="44"/>
      <c r="Q322" s="62"/>
    </row>
    <row r="323" spans="1:17" ht="19" hidden="1">
      <c r="A323" s="4">
        <v>321</v>
      </c>
      <c r="B323" s="9" t="s">
        <v>10531</v>
      </c>
      <c r="C323" s="9" t="s">
        <v>6154</v>
      </c>
      <c r="D323" s="34" t="s">
        <v>10672</v>
      </c>
      <c r="E323" s="9" t="s">
        <v>13275</v>
      </c>
      <c r="F323" s="21" t="s">
        <v>10265</v>
      </c>
      <c r="G323" s="13">
        <v>46231</v>
      </c>
      <c r="H323" s="9" t="s">
        <v>13672</v>
      </c>
      <c r="I323" s="9" t="s">
        <v>13276</v>
      </c>
      <c r="J323" s="13">
        <v>46281</v>
      </c>
      <c r="K323" s="7" t="s">
        <v>13611</v>
      </c>
      <c r="L323" s="7" t="s">
        <v>13233</v>
      </c>
      <c r="M323" s="39" t="s">
        <v>8161</v>
      </c>
      <c r="N323" s="39"/>
      <c r="O323" s="44"/>
      <c r="Q323" s="62"/>
    </row>
    <row r="324" spans="1:17" ht="19" hidden="1">
      <c r="A324" s="4">
        <v>322</v>
      </c>
      <c r="B324" s="9" t="s">
        <v>10756</v>
      </c>
      <c r="C324" s="9" t="s">
        <v>6154</v>
      </c>
      <c r="D324" s="34" t="s">
        <v>10826</v>
      </c>
      <c r="E324" s="9" t="s">
        <v>13275</v>
      </c>
      <c r="F324" s="21" t="s">
        <v>13559</v>
      </c>
      <c r="G324" s="13">
        <v>46231</v>
      </c>
      <c r="H324" s="9" t="s">
        <v>13672</v>
      </c>
      <c r="I324" s="9" t="s">
        <v>13276</v>
      </c>
      <c r="J324" s="13">
        <v>46281</v>
      </c>
      <c r="K324" s="7" t="s">
        <v>13611</v>
      </c>
      <c r="L324" s="7" t="s">
        <v>13232</v>
      </c>
      <c r="M324" s="39" t="s">
        <v>1428</v>
      </c>
      <c r="N324" s="39"/>
      <c r="O324" s="44"/>
      <c r="Q324" s="62"/>
    </row>
    <row r="325" spans="1:17" ht="19">
      <c r="A325" s="4">
        <v>323</v>
      </c>
      <c r="B325" s="9" t="s">
        <v>10849</v>
      </c>
      <c r="C325" s="9" t="s">
        <v>6154</v>
      </c>
      <c r="D325" s="34" t="s">
        <v>10852</v>
      </c>
      <c r="E325" s="9" t="s">
        <v>13275</v>
      </c>
      <c r="F325" s="21" t="s">
        <v>13609</v>
      </c>
      <c r="G325" s="13">
        <v>46231</v>
      </c>
      <c r="H325" s="9" t="s">
        <v>13672</v>
      </c>
      <c r="I325" s="21"/>
      <c r="J325" s="21"/>
      <c r="K325" s="7" t="s">
        <v>13611</v>
      </c>
      <c r="L325" s="7" t="e">
        <v>#N/A</v>
      </c>
      <c r="M325" s="39" t="s">
        <v>2544</v>
      </c>
      <c r="N325" s="39" t="s">
        <v>13693</v>
      </c>
      <c r="O325" s="44"/>
      <c r="Q325" s="62"/>
    </row>
    <row r="326" spans="1:17" ht="19" hidden="1">
      <c r="A326" s="4">
        <v>324</v>
      </c>
      <c r="B326" s="9" t="s">
        <v>10756</v>
      </c>
      <c r="C326" s="9" t="s">
        <v>6154</v>
      </c>
      <c r="D326" s="34" t="s">
        <v>10796</v>
      </c>
      <c r="E326" s="9" t="s">
        <v>13275</v>
      </c>
      <c r="F326" s="21" t="s">
        <v>10798</v>
      </c>
      <c r="G326" s="13">
        <v>46231</v>
      </c>
      <c r="H326" s="9" t="s">
        <v>13672</v>
      </c>
      <c r="I326" s="9" t="s">
        <v>13276</v>
      </c>
      <c r="J326" s="13">
        <v>46281</v>
      </c>
      <c r="K326" s="7" t="s">
        <v>13611</v>
      </c>
      <c r="L326" s="7" t="s">
        <v>13231</v>
      </c>
      <c r="M326" s="39" t="s">
        <v>2054</v>
      </c>
      <c r="N326" s="39"/>
      <c r="O326" s="44"/>
      <c r="Q326" s="62"/>
    </row>
    <row r="327" spans="1:17" ht="19">
      <c r="A327" s="4">
        <v>325</v>
      </c>
      <c r="B327" s="9" t="s">
        <v>10756</v>
      </c>
      <c r="C327" s="9" t="s">
        <v>6154</v>
      </c>
      <c r="D327" s="34" t="s">
        <v>10822</v>
      </c>
      <c r="E327" s="9" t="s">
        <v>13276</v>
      </c>
      <c r="F327" s="21" t="s">
        <v>10824</v>
      </c>
      <c r="G327" s="13">
        <v>46231</v>
      </c>
      <c r="H327" s="9" t="s">
        <v>13672</v>
      </c>
      <c r="I327" s="21"/>
      <c r="J327" s="21"/>
      <c r="K327" s="7" t="s">
        <v>13611</v>
      </c>
      <c r="L327" s="7" t="e">
        <v>#N/A</v>
      </c>
      <c r="M327" s="39" t="s">
        <v>1527</v>
      </c>
      <c r="N327" s="39" t="s">
        <v>13694</v>
      </c>
      <c r="O327" s="44"/>
      <c r="Q327" s="62"/>
    </row>
    <row r="328" spans="1:17" ht="19">
      <c r="A328" s="4">
        <v>326</v>
      </c>
      <c r="B328" s="9" t="s">
        <v>2960</v>
      </c>
      <c r="C328" s="9" t="s">
        <v>31</v>
      </c>
      <c r="D328" s="34" t="s">
        <v>3065</v>
      </c>
      <c r="E328" s="9" t="s">
        <v>13275</v>
      </c>
      <c r="F328" s="21" t="s">
        <v>13578</v>
      </c>
      <c r="G328" s="13">
        <v>46231</v>
      </c>
      <c r="H328" s="9" t="s">
        <v>13672</v>
      </c>
      <c r="I328" s="21"/>
      <c r="J328" s="21"/>
      <c r="K328" s="7" t="s">
        <v>13611</v>
      </c>
      <c r="L328" s="7" t="e">
        <v>#N/A</v>
      </c>
      <c r="M328" s="39" t="s">
        <v>949</v>
      </c>
      <c r="N328" s="39" t="s">
        <v>13695</v>
      </c>
      <c r="O328" s="44"/>
      <c r="Q328" s="62"/>
    </row>
    <row r="329" spans="1:17" ht="19">
      <c r="A329" s="4">
        <v>327</v>
      </c>
      <c r="B329" s="9" t="s">
        <v>2960</v>
      </c>
      <c r="C329" s="9" t="s">
        <v>31</v>
      </c>
      <c r="D329" s="34" t="s">
        <v>3048</v>
      </c>
      <c r="E329" s="9" t="s">
        <v>13275</v>
      </c>
      <c r="F329" s="21" t="s">
        <v>13696</v>
      </c>
      <c r="G329" s="13">
        <v>46231</v>
      </c>
      <c r="H329" s="9" t="s">
        <v>13672</v>
      </c>
      <c r="I329" s="21"/>
      <c r="J329" s="21"/>
      <c r="K329" s="7" t="s">
        <v>13611</v>
      </c>
      <c r="L329" s="7" t="e">
        <v>#N/A</v>
      </c>
      <c r="M329" s="39" t="s">
        <v>1087</v>
      </c>
      <c r="N329" s="39" t="s">
        <v>13697</v>
      </c>
      <c r="O329" s="44"/>
      <c r="Q329" s="62"/>
    </row>
    <row r="330" spans="1:17" ht="19">
      <c r="A330" s="4">
        <v>328</v>
      </c>
      <c r="B330" s="9" t="s">
        <v>10756</v>
      </c>
      <c r="C330" s="9" t="s">
        <v>6154</v>
      </c>
      <c r="D330" s="34" t="s">
        <v>10833</v>
      </c>
      <c r="E330" s="9" t="s">
        <v>13275</v>
      </c>
      <c r="F330" s="21" t="s">
        <v>13698</v>
      </c>
      <c r="G330" s="13">
        <v>46239</v>
      </c>
      <c r="H330" s="9" t="s">
        <v>13672</v>
      </c>
      <c r="I330" s="21"/>
      <c r="J330" s="21"/>
      <c r="K330" s="7" t="s">
        <v>13611</v>
      </c>
      <c r="L330" s="7" t="e">
        <v>#N/A</v>
      </c>
      <c r="M330" s="39" t="s">
        <v>2944</v>
      </c>
      <c r="N330" s="39" t="s">
        <v>13699</v>
      </c>
      <c r="O330" s="44"/>
      <c r="Q330" s="62"/>
    </row>
    <row r="331" spans="1:17" ht="36">
      <c r="A331" s="4">
        <v>329</v>
      </c>
      <c r="B331" s="9" t="s">
        <v>10849</v>
      </c>
      <c r="C331" s="9" t="s">
        <v>6154</v>
      </c>
      <c r="D331" s="41" t="s">
        <v>10859</v>
      </c>
      <c r="E331" s="9" t="s">
        <v>13275</v>
      </c>
      <c r="F331" s="19" t="s">
        <v>13700</v>
      </c>
      <c r="G331" s="13">
        <v>46266</v>
      </c>
      <c r="H331" s="9" t="s">
        <v>13672</v>
      </c>
      <c r="I331" s="21"/>
      <c r="J331" s="21"/>
      <c r="K331" s="7" t="s">
        <v>13611</v>
      </c>
      <c r="L331" s="7" t="e">
        <v>#N/A</v>
      </c>
      <c r="M331" s="39" t="s">
        <v>2544</v>
      </c>
      <c r="N331" s="39" t="s">
        <v>13701</v>
      </c>
      <c r="O331" s="44"/>
      <c r="Q331" s="62"/>
    </row>
    <row r="332" spans="1:17" ht="19">
      <c r="A332" s="4">
        <v>330</v>
      </c>
      <c r="B332" s="9" t="s">
        <v>10893</v>
      </c>
      <c r="C332" s="9" t="s">
        <v>6154</v>
      </c>
      <c r="D332" s="34" t="s">
        <v>11075</v>
      </c>
      <c r="E332" s="9" t="s">
        <v>13275</v>
      </c>
      <c r="F332" s="21" t="s">
        <v>11077</v>
      </c>
      <c r="G332" s="13">
        <v>46266</v>
      </c>
      <c r="H332" s="9" t="s">
        <v>13672</v>
      </c>
      <c r="I332" s="21"/>
      <c r="J332" s="21"/>
      <c r="K332" s="7" t="s">
        <v>13611</v>
      </c>
      <c r="L332" s="7" t="e">
        <v>#N/A</v>
      </c>
      <c r="M332" s="39" t="s">
        <v>1428</v>
      </c>
      <c r="N332" s="39" t="s">
        <v>13702</v>
      </c>
      <c r="O332" s="44"/>
      <c r="Q332" s="62"/>
    </row>
    <row r="333" spans="1:17" ht="19">
      <c r="A333" s="4">
        <v>331</v>
      </c>
      <c r="B333" s="9" t="s">
        <v>10893</v>
      </c>
      <c r="C333" s="9" t="s">
        <v>6154</v>
      </c>
      <c r="D333" s="34" t="s">
        <v>10938</v>
      </c>
      <c r="E333" s="9" t="s">
        <v>13275</v>
      </c>
      <c r="F333" s="21" t="s">
        <v>13703</v>
      </c>
      <c r="G333" s="13">
        <v>46266</v>
      </c>
      <c r="H333" s="9" t="s">
        <v>13672</v>
      </c>
      <c r="I333" s="21"/>
      <c r="J333" s="21"/>
      <c r="K333" s="7" t="s">
        <v>13611</v>
      </c>
      <c r="L333" s="7" t="e">
        <v>#N/A</v>
      </c>
      <c r="M333" s="39" t="s">
        <v>8810</v>
      </c>
      <c r="N333" s="39" t="s">
        <v>13704</v>
      </c>
      <c r="O333" s="44"/>
      <c r="Q333" s="62"/>
    </row>
    <row r="334" spans="1:17" ht="19">
      <c r="A334" s="4">
        <v>332</v>
      </c>
      <c r="B334" s="9" t="s">
        <v>11260</v>
      </c>
      <c r="C334" s="9" t="s">
        <v>6154</v>
      </c>
      <c r="D334" s="34" t="s">
        <v>11278</v>
      </c>
      <c r="E334" s="9" t="s">
        <v>13275</v>
      </c>
      <c r="F334" s="21" t="s">
        <v>13705</v>
      </c>
      <c r="G334" s="13">
        <v>46273</v>
      </c>
      <c r="H334" s="9" t="s">
        <v>13672</v>
      </c>
      <c r="I334" s="21"/>
      <c r="J334" s="21"/>
      <c r="K334" s="7" t="s">
        <v>13611</v>
      </c>
      <c r="L334" s="7" t="e">
        <v>#N/A</v>
      </c>
      <c r="M334" s="39" t="s">
        <v>4359</v>
      </c>
      <c r="N334" s="39" t="s">
        <v>13706</v>
      </c>
      <c r="O334" s="44"/>
      <c r="Q334" s="62"/>
    </row>
    <row r="335" spans="1:17" ht="19">
      <c r="A335" s="4">
        <v>333</v>
      </c>
      <c r="B335" s="9" t="s">
        <v>3267</v>
      </c>
      <c r="C335" s="9" t="s">
        <v>31</v>
      </c>
      <c r="D335" s="34" t="s">
        <v>3302</v>
      </c>
      <c r="E335" s="9" t="s">
        <v>13275</v>
      </c>
      <c r="F335" s="21" t="s">
        <v>13707</v>
      </c>
      <c r="G335" s="13">
        <v>46273</v>
      </c>
      <c r="H335" s="9" t="s">
        <v>13672</v>
      </c>
      <c r="I335" s="21"/>
      <c r="J335" s="21"/>
      <c r="K335" s="7" t="s">
        <v>13611</v>
      </c>
      <c r="L335" s="7" t="e">
        <v>#N/A</v>
      </c>
      <c r="M335" s="39" t="s">
        <v>930</v>
      </c>
      <c r="N335" s="39" t="s">
        <v>13708</v>
      </c>
      <c r="O335" s="44"/>
      <c r="Q335" s="62"/>
    </row>
    <row r="336" spans="1:17" ht="19">
      <c r="A336" s="4">
        <v>334</v>
      </c>
      <c r="B336" s="9" t="s">
        <v>1862</v>
      </c>
      <c r="C336" s="9" t="s">
        <v>31</v>
      </c>
      <c r="D336" s="42" t="s">
        <v>1240</v>
      </c>
      <c r="F336" s="21" t="s">
        <v>518</v>
      </c>
      <c r="G336" s="13">
        <v>46150</v>
      </c>
      <c r="H336" s="9" t="s">
        <v>13672</v>
      </c>
      <c r="I336" s="21"/>
      <c r="J336" s="21"/>
      <c r="K336" s="7" t="s">
        <v>13611</v>
      </c>
      <c r="L336" s="7" t="e">
        <v>#N/A</v>
      </c>
      <c r="M336" s="39" t="s">
        <v>90</v>
      </c>
      <c r="N336" s="39" t="s">
        <v>13709</v>
      </c>
      <c r="O336" s="44"/>
      <c r="Q336" s="62"/>
    </row>
    <row r="337" spans="1:17" ht="19">
      <c r="A337" s="4">
        <v>335</v>
      </c>
      <c r="B337" s="9" t="s">
        <v>1440</v>
      </c>
      <c r="C337" s="9" t="s">
        <v>31</v>
      </c>
      <c r="D337" s="42" t="s">
        <v>1482</v>
      </c>
      <c r="F337" s="21" t="s">
        <v>518</v>
      </c>
      <c r="G337" s="13">
        <v>46150</v>
      </c>
      <c r="H337" s="9" t="s">
        <v>13672</v>
      </c>
      <c r="I337" s="21"/>
      <c r="J337" s="21"/>
      <c r="K337" s="7" t="s">
        <v>13611</v>
      </c>
      <c r="L337" s="7" t="e">
        <v>#N/A</v>
      </c>
      <c r="M337" s="39" t="s">
        <v>400</v>
      </c>
      <c r="N337" s="39" t="s">
        <v>13710</v>
      </c>
      <c r="O337" s="44"/>
      <c r="Q337" s="62"/>
    </row>
    <row r="338" spans="1:17" hidden="1">
      <c r="A338" s="4">
        <v>336</v>
      </c>
      <c r="B338" s="9" t="s">
        <v>1964</v>
      </c>
      <c r="C338" s="9" t="s">
        <v>31</v>
      </c>
      <c r="D338" s="34" t="s">
        <v>1984</v>
      </c>
      <c r="F338" s="21" t="s">
        <v>518</v>
      </c>
      <c r="G338" s="13">
        <v>46150</v>
      </c>
      <c r="H338" s="9" t="s">
        <v>13672</v>
      </c>
      <c r="I338" s="21"/>
      <c r="J338" s="9" t="s">
        <v>13221</v>
      </c>
      <c r="K338" s="7" t="s">
        <v>13711</v>
      </c>
      <c r="L338" s="7" t="e">
        <v>#N/A</v>
      </c>
      <c r="M338" s="7" t="s">
        <v>400</v>
      </c>
      <c r="O338" s="44"/>
      <c r="Q338" s="62"/>
    </row>
    <row r="339" spans="1:17">
      <c r="A339" s="4">
        <v>337</v>
      </c>
      <c r="B339" s="9" t="s">
        <v>1679</v>
      </c>
      <c r="C339" s="9" t="s">
        <v>31</v>
      </c>
      <c r="D339" s="34" t="s">
        <v>1143</v>
      </c>
      <c r="F339" s="21" t="s">
        <v>518</v>
      </c>
      <c r="G339" s="13">
        <v>46150</v>
      </c>
      <c r="H339" s="9" t="s">
        <v>13672</v>
      </c>
      <c r="I339" s="21"/>
      <c r="J339" s="21"/>
      <c r="K339" s="7" t="s">
        <v>13611</v>
      </c>
      <c r="L339" s="7" t="e">
        <v>#N/A</v>
      </c>
      <c r="M339" s="7" t="s">
        <v>424</v>
      </c>
      <c r="N339" s="7" t="s">
        <v>13712</v>
      </c>
      <c r="O339" s="44"/>
      <c r="Q339" s="62"/>
    </row>
    <row r="340" spans="1:17">
      <c r="A340" s="4">
        <v>338</v>
      </c>
      <c r="B340" s="9" t="s">
        <v>1885</v>
      </c>
      <c r="C340" s="9" t="s">
        <v>31</v>
      </c>
      <c r="D340" s="34" t="s">
        <v>1905</v>
      </c>
      <c r="F340" s="21" t="s">
        <v>518</v>
      </c>
      <c r="G340" s="13">
        <v>46150</v>
      </c>
      <c r="H340" s="9" t="s">
        <v>13672</v>
      </c>
      <c r="I340" s="21"/>
      <c r="J340" s="21"/>
      <c r="K340" s="7" t="s">
        <v>13611</v>
      </c>
      <c r="L340" s="7" t="e">
        <v>#N/A</v>
      </c>
      <c r="M340" s="7" t="s">
        <v>1295</v>
      </c>
      <c r="N340" s="7" t="s">
        <v>13713</v>
      </c>
      <c r="O340" s="44"/>
      <c r="Q340" s="62"/>
    </row>
    <row r="341" spans="1:17">
      <c r="A341" s="4">
        <v>339</v>
      </c>
      <c r="B341" s="9" t="s">
        <v>2305</v>
      </c>
      <c r="C341" s="9" t="s">
        <v>31</v>
      </c>
      <c r="D341" s="34" t="s">
        <v>2344</v>
      </c>
      <c r="F341" s="21" t="s">
        <v>518</v>
      </c>
      <c r="G341" s="13">
        <v>46150</v>
      </c>
      <c r="H341" s="9" t="s">
        <v>13672</v>
      </c>
      <c r="I341" s="21"/>
      <c r="J341" s="21"/>
      <c r="K341" s="7" t="s">
        <v>13611</v>
      </c>
      <c r="L341" s="7" t="e">
        <v>#N/A</v>
      </c>
      <c r="M341" s="7" t="s">
        <v>969</v>
      </c>
      <c r="N341" s="7" t="s">
        <v>13714</v>
      </c>
      <c r="O341" s="44"/>
      <c r="Q341" s="62"/>
    </row>
    <row r="342" spans="1:17">
      <c r="A342" s="4">
        <v>340</v>
      </c>
      <c r="B342" s="9" t="s">
        <v>1885</v>
      </c>
      <c r="C342" s="9" t="s">
        <v>31</v>
      </c>
      <c r="D342" s="34" t="s">
        <v>1897</v>
      </c>
      <c r="F342" s="21" t="s">
        <v>518</v>
      </c>
      <c r="G342" s="13">
        <v>46150</v>
      </c>
      <c r="H342" s="9" t="s">
        <v>13672</v>
      </c>
      <c r="I342" s="21"/>
      <c r="J342" s="21"/>
      <c r="K342" s="7" t="s">
        <v>13611</v>
      </c>
      <c r="L342" s="7" t="e">
        <v>#N/A</v>
      </c>
      <c r="M342" s="7" t="s">
        <v>384</v>
      </c>
      <c r="N342" s="7" t="s">
        <v>13715</v>
      </c>
      <c r="O342" s="44"/>
      <c r="Q342" s="62"/>
    </row>
    <row r="343" spans="1:17">
      <c r="A343" s="4">
        <v>341</v>
      </c>
      <c r="B343" s="9" t="s">
        <v>2305</v>
      </c>
      <c r="C343" s="9" t="s">
        <v>31</v>
      </c>
      <c r="D343" s="34" t="s">
        <v>2323</v>
      </c>
      <c r="F343" s="21" t="s">
        <v>518</v>
      </c>
      <c r="G343" s="13">
        <v>46150</v>
      </c>
      <c r="H343" s="9" t="s">
        <v>13672</v>
      </c>
      <c r="I343" s="21"/>
      <c r="J343" s="21"/>
      <c r="K343" s="7" t="s">
        <v>13611</v>
      </c>
      <c r="L343" s="7" t="e">
        <v>#N/A</v>
      </c>
      <c r="M343" s="7" t="s">
        <v>1295</v>
      </c>
      <c r="N343" s="7" t="s">
        <v>13716</v>
      </c>
      <c r="O343" s="44"/>
      <c r="Q343" s="62"/>
    </row>
    <row r="344" spans="1:17">
      <c r="A344" s="4">
        <v>342</v>
      </c>
      <c r="B344" s="9" t="s">
        <v>2208</v>
      </c>
      <c r="C344" s="9" t="s">
        <v>31</v>
      </c>
      <c r="D344" s="34" t="s">
        <v>2286</v>
      </c>
      <c r="F344" s="21" t="s">
        <v>518</v>
      </c>
      <c r="G344" s="13">
        <v>46150</v>
      </c>
      <c r="H344" s="9" t="s">
        <v>13672</v>
      </c>
      <c r="I344" s="21"/>
      <c r="J344" s="21"/>
      <c r="K344" s="7" t="s">
        <v>13611</v>
      </c>
      <c r="L344" s="7" t="e">
        <v>#N/A</v>
      </c>
      <c r="M344" s="7" t="s">
        <v>384</v>
      </c>
      <c r="N344" s="7" t="s">
        <v>13717</v>
      </c>
      <c r="O344" s="44"/>
      <c r="Q344" s="62"/>
    </row>
    <row r="345" spans="1:17" hidden="1">
      <c r="A345" s="4">
        <v>343</v>
      </c>
      <c r="B345" s="9" t="s">
        <v>11779</v>
      </c>
      <c r="C345" s="9" t="s">
        <v>11688</v>
      </c>
      <c r="D345" s="34" t="s">
        <v>11806</v>
      </c>
      <c r="F345" s="21" t="s">
        <v>518</v>
      </c>
      <c r="G345" s="13">
        <v>46150</v>
      </c>
      <c r="H345" s="9" t="s">
        <v>13672</v>
      </c>
      <c r="I345" s="21"/>
      <c r="J345" s="9" t="s">
        <v>13221</v>
      </c>
      <c r="K345" s="7" t="s">
        <v>13711</v>
      </c>
      <c r="L345" s="7" t="e">
        <v>#N/A</v>
      </c>
      <c r="M345" s="7" t="s">
        <v>981</v>
      </c>
      <c r="O345" s="44"/>
      <c r="Q345" s="62"/>
    </row>
    <row r="346" spans="1:17">
      <c r="A346" s="4">
        <v>344</v>
      </c>
      <c r="B346" s="9" t="s">
        <v>841</v>
      </c>
      <c r="C346" s="9" t="s">
        <v>31</v>
      </c>
      <c r="D346" s="34" t="s">
        <v>887</v>
      </c>
      <c r="F346" s="21" t="s">
        <v>518</v>
      </c>
      <c r="G346" s="13">
        <v>46150</v>
      </c>
      <c r="H346" s="9" t="s">
        <v>13672</v>
      </c>
      <c r="I346" s="21"/>
      <c r="J346" s="21"/>
      <c r="K346" s="7" t="s">
        <v>13611</v>
      </c>
      <c r="L346" s="7" t="e">
        <v>#N/A</v>
      </c>
      <c r="M346" s="7" t="s">
        <v>438</v>
      </c>
      <c r="N346" s="7" t="s">
        <v>13718</v>
      </c>
      <c r="O346" s="44"/>
      <c r="Q346" s="62"/>
    </row>
    <row r="347" spans="1:17">
      <c r="A347" s="4">
        <v>345</v>
      </c>
      <c r="B347" s="9" t="s">
        <v>841</v>
      </c>
      <c r="C347" s="9" t="s">
        <v>31</v>
      </c>
      <c r="D347" s="34" t="s">
        <v>884</v>
      </c>
      <c r="F347" s="21" t="s">
        <v>518</v>
      </c>
      <c r="G347" s="13">
        <v>46150</v>
      </c>
      <c r="H347" s="9" t="s">
        <v>13672</v>
      </c>
      <c r="I347" s="21"/>
      <c r="J347" s="21"/>
      <c r="K347" s="7" t="s">
        <v>13611</v>
      </c>
      <c r="L347" s="7" t="e">
        <v>#N/A</v>
      </c>
      <c r="M347" s="7" t="s">
        <v>455</v>
      </c>
      <c r="N347" s="7" t="s">
        <v>13719</v>
      </c>
      <c r="O347" s="44"/>
      <c r="Q347" s="62"/>
    </row>
    <row r="348" spans="1:17">
      <c r="A348" s="4">
        <v>346</v>
      </c>
      <c r="B348" s="9" t="s">
        <v>2110</v>
      </c>
      <c r="C348" s="9" t="s">
        <v>31</v>
      </c>
      <c r="D348" s="34" t="s">
        <v>2197</v>
      </c>
      <c r="F348" s="21" t="s">
        <v>518</v>
      </c>
      <c r="G348" s="13">
        <v>46150</v>
      </c>
      <c r="H348" s="9" t="s">
        <v>13672</v>
      </c>
      <c r="I348" s="21"/>
      <c r="J348" s="21"/>
      <c r="K348" s="7" t="s">
        <v>13611</v>
      </c>
      <c r="L348" s="7" t="e">
        <v>#N/A</v>
      </c>
      <c r="M348" s="7" t="s">
        <v>384</v>
      </c>
      <c r="N348" s="7" t="s">
        <v>13720</v>
      </c>
      <c r="O348" s="44"/>
      <c r="Q348" s="62"/>
    </row>
    <row r="349" spans="1:17" hidden="1">
      <c r="A349" s="4">
        <v>347</v>
      </c>
      <c r="B349" s="9" t="s">
        <v>1200</v>
      </c>
      <c r="C349" s="9" t="s">
        <v>31</v>
      </c>
      <c r="D349" s="34" t="s">
        <v>1237</v>
      </c>
      <c r="F349" s="21" t="s">
        <v>518</v>
      </c>
      <c r="G349" s="13">
        <v>46150</v>
      </c>
      <c r="H349" s="9" t="s">
        <v>13672</v>
      </c>
      <c r="I349" s="21"/>
      <c r="J349" s="9" t="s">
        <v>13221</v>
      </c>
      <c r="K349" s="7" t="s">
        <v>13711</v>
      </c>
      <c r="L349" s="7" t="e">
        <v>#N/A</v>
      </c>
      <c r="M349" s="7" t="s">
        <v>1119</v>
      </c>
      <c r="O349" s="44"/>
      <c r="Q349" s="62"/>
    </row>
    <row r="350" spans="1:17">
      <c r="A350" s="4">
        <v>348</v>
      </c>
      <c r="B350" s="9" t="s">
        <v>1130</v>
      </c>
      <c r="C350" s="9" t="s">
        <v>31</v>
      </c>
      <c r="D350" s="34" t="s">
        <v>1160</v>
      </c>
      <c r="F350" s="21" t="s">
        <v>518</v>
      </c>
      <c r="G350" s="13">
        <v>46150</v>
      </c>
      <c r="H350" s="9" t="s">
        <v>13672</v>
      </c>
      <c r="I350" s="21"/>
      <c r="J350" s="21"/>
      <c r="K350" s="7" t="s">
        <v>13611</v>
      </c>
      <c r="L350" s="7" t="e">
        <v>#N/A</v>
      </c>
      <c r="M350" s="7" t="s">
        <v>960</v>
      </c>
      <c r="N350" s="7" t="s">
        <v>13721</v>
      </c>
      <c r="O350" s="44"/>
      <c r="Q350" s="62"/>
    </row>
    <row r="351" spans="1:17">
      <c r="A351" s="4">
        <v>349</v>
      </c>
      <c r="B351" s="9" t="s">
        <v>1130</v>
      </c>
      <c r="C351" s="9" t="s">
        <v>31</v>
      </c>
      <c r="D351" s="34" t="s">
        <v>1133</v>
      </c>
      <c r="F351" s="21" t="s">
        <v>518</v>
      </c>
      <c r="G351" s="13">
        <v>46150</v>
      </c>
      <c r="H351" s="9" t="s">
        <v>13672</v>
      </c>
      <c r="I351" s="21"/>
      <c r="J351" s="21"/>
      <c r="K351" s="7" t="s">
        <v>13611</v>
      </c>
      <c r="L351" s="7" t="e">
        <v>#N/A</v>
      </c>
      <c r="M351" s="7" t="s">
        <v>438</v>
      </c>
      <c r="N351" s="7" t="s">
        <v>13722</v>
      </c>
      <c r="O351" s="44"/>
      <c r="Q351" s="62"/>
    </row>
    <row r="352" spans="1:17">
      <c r="A352" s="4">
        <v>350</v>
      </c>
      <c r="B352" s="9" t="s">
        <v>1964</v>
      </c>
      <c r="C352" s="9" t="s">
        <v>31</v>
      </c>
      <c r="D352" s="34" t="s">
        <v>1999</v>
      </c>
      <c r="F352" s="21" t="s">
        <v>518</v>
      </c>
      <c r="G352" s="13">
        <v>46150</v>
      </c>
      <c r="H352" s="9" t="s">
        <v>13672</v>
      </c>
      <c r="I352" s="21"/>
      <c r="J352" s="21"/>
      <c r="K352" s="7" t="s">
        <v>13611</v>
      </c>
      <c r="L352" s="7" t="e">
        <v>#N/A</v>
      </c>
      <c r="M352" s="7" t="s">
        <v>1610</v>
      </c>
      <c r="N352" s="7" t="s">
        <v>13723</v>
      </c>
      <c r="O352" s="44"/>
      <c r="Q352" s="62"/>
    </row>
    <row r="353" spans="1:17">
      <c r="A353" s="4">
        <v>351</v>
      </c>
      <c r="B353" s="9" t="s">
        <v>761</v>
      </c>
      <c r="C353" s="9" t="s">
        <v>31</v>
      </c>
      <c r="D353" s="34" t="s">
        <v>814</v>
      </c>
      <c r="F353" s="21" t="s">
        <v>518</v>
      </c>
      <c r="G353" s="13">
        <v>46150</v>
      </c>
      <c r="H353" s="9" t="s">
        <v>13672</v>
      </c>
      <c r="I353" s="21"/>
      <c r="J353" s="21"/>
      <c r="K353" s="7" t="s">
        <v>13611</v>
      </c>
      <c r="L353" s="7" t="e">
        <v>#N/A</v>
      </c>
      <c r="M353" s="7" t="s">
        <v>424</v>
      </c>
      <c r="N353" s="7" t="s">
        <v>13724</v>
      </c>
      <c r="O353" s="44"/>
      <c r="Q353" s="62"/>
    </row>
    <row r="354" spans="1:17" hidden="1">
      <c r="A354" s="4">
        <v>352</v>
      </c>
      <c r="B354" s="9" t="s">
        <v>1066</v>
      </c>
      <c r="C354" s="9" t="s">
        <v>31</v>
      </c>
      <c r="D354" s="34" t="s">
        <v>1110</v>
      </c>
      <c r="F354" s="21" t="s">
        <v>518</v>
      </c>
      <c r="G354" s="13">
        <v>46150</v>
      </c>
      <c r="H354" s="9" t="s">
        <v>13672</v>
      </c>
      <c r="I354" s="21"/>
      <c r="J354" s="9" t="s">
        <v>13221</v>
      </c>
      <c r="K354" s="7" t="s">
        <v>13711</v>
      </c>
      <c r="L354" s="7" t="e">
        <v>#N/A</v>
      </c>
      <c r="M354" s="7" t="s">
        <v>226</v>
      </c>
      <c r="O354" s="44"/>
      <c r="Q354" s="62"/>
    </row>
    <row r="355" spans="1:17" hidden="1">
      <c r="A355" s="4">
        <v>353</v>
      </c>
      <c r="B355" s="9" t="s">
        <v>1396</v>
      </c>
      <c r="C355" s="9" t="s">
        <v>31</v>
      </c>
      <c r="D355" s="34" t="s">
        <v>1424</v>
      </c>
      <c r="F355" s="21" t="s">
        <v>518</v>
      </c>
      <c r="G355" s="13">
        <v>46150</v>
      </c>
      <c r="H355" s="9" t="s">
        <v>13672</v>
      </c>
      <c r="I355" s="21"/>
      <c r="J355" s="9" t="s">
        <v>13221</v>
      </c>
      <c r="K355" s="7" t="s">
        <v>13711</v>
      </c>
      <c r="L355" s="7" t="e">
        <v>#N/A</v>
      </c>
      <c r="M355" s="7" t="s">
        <v>941</v>
      </c>
      <c r="O355" s="44"/>
      <c r="Q355" s="62"/>
    </row>
    <row r="356" spans="1:17" hidden="1">
      <c r="A356" s="4">
        <v>354</v>
      </c>
      <c r="B356" s="9" t="s">
        <v>1200</v>
      </c>
      <c r="C356" s="9" t="s">
        <v>31</v>
      </c>
      <c r="D356" s="34" t="s">
        <v>1213</v>
      </c>
      <c r="F356" s="21" t="s">
        <v>518</v>
      </c>
      <c r="G356" s="13">
        <v>46150</v>
      </c>
      <c r="H356" s="9" t="s">
        <v>13672</v>
      </c>
      <c r="I356" s="21"/>
      <c r="J356" s="9" t="s">
        <v>13221</v>
      </c>
      <c r="K356" s="7" t="s">
        <v>13711</v>
      </c>
      <c r="L356" s="7" t="e">
        <v>#N/A</v>
      </c>
      <c r="M356" s="7" t="s">
        <v>1214</v>
      </c>
      <c r="O356" s="44"/>
      <c r="Q356" s="62"/>
    </row>
    <row r="357" spans="1:17" hidden="1">
      <c r="A357" s="4">
        <v>355</v>
      </c>
      <c r="B357" s="9" t="s">
        <v>1200</v>
      </c>
      <c r="C357" s="9" t="s">
        <v>31</v>
      </c>
      <c r="D357" s="34" t="s">
        <v>1203</v>
      </c>
      <c r="F357" s="21" t="s">
        <v>518</v>
      </c>
      <c r="G357" s="13">
        <v>46150</v>
      </c>
      <c r="H357" s="9" t="s">
        <v>13672</v>
      </c>
      <c r="I357" s="21"/>
      <c r="J357" s="9" t="s">
        <v>13221</v>
      </c>
      <c r="K357" s="7" t="s">
        <v>13711</v>
      </c>
      <c r="L357" s="7" t="e">
        <v>#N/A</v>
      </c>
      <c r="M357" s="7" t="s">
        <v>729</v>
      </c>
      <c r="O357" s="44"/>
      <c r="Q357" s="62"/>
    </row>
    <row r="358" spans="1:17" hidden="1">
      <c r="A358" s="4">
        <v>356</v>
      </c>
      <c r="B358" s="9" t="s">
        <v>1066</v>
      </c>
      <c r="C358" s="9" t="s">
        <v>31</v>
      </c>
      <c r="D358" s="34" t="s">
        <v>1086</v>
      </c>
      <c r="F358" s="21" t="s">
        <v>518</v>
      </c>
      <c r="G358" s="13">
        <v>46150</v>
      </c>
      <c r="H358" s="9" t="s">
        <v>13672</v>
      </c>
      <c r="I358" s="21"/>
      <c r="J358" s="9" t="s">
        <v>13221</v>
      </c>
      <c r="K358" s="7" t="s">
        <v>13711</v>
      </c>
      <c r="L358" s="7" t="e">
        <v>#N/A</v>
      </c>
      <c r="M358" s="7" t="s">
        <v>1087</v>
      </c>
      <c r="O358" s="44"/>
      <c r="Q358" s="62"/>
    </row>
    <row r="359" spans="1:17" hidden="1">
      <c r="A359" s="4">
        <v>357</v>
      </c>
      <c r="B359" s="9" t="s">
        <v>1200</v>
      </c>
      <c r="C359" s="9" t="s">
        <v>31</v>
      </c>
      <c r="D359" s="34" t="s">
        <v>1229</v>
      </c>
      <c r="F359" s="21" t="s">
        <v>518</v>
      </c>
      <c r="G359" s="13">
        <v>46150</v>
      </c>
      <c r="H359" s="9" t="s">
        <v>13672</v>
      </c>
      <c r="I359" s="21"/>
      <c r="J359" s="9" t="s">
        <v>13221</v>
      </c>
      <c r="K359" s="7" t="s">
        <v>13711</v>
      </c>
      <c r="L359" s="7" t="e">
        <v>#N/A</v>
      </c>
      <c r="M359" s="7" t="s">
        <v>1230</v>
      </c>
      <c r="O359" s="44"/>
      <c r="Q359" s="62"/>
    </row>
    <row r="360" spans="1:17" hidden="1">
      <c r="A360" s="4">
        <v>358</v>
      </c>
      <c r="B360" s="9" t="s">
        <v>1010</v>
      </c>
      <c r="C360" s="9" t="s">
        <v>31</v>
      </c>
      <c r="D360" s="34" t="s">
        <v>1040</v>
      </c>
      <c r="F360" s="21" t="s">
        <v>518</v>
      </c>
      <c r="G360" s="13">
        <v>46150</v>
      </c>
      <c r="H360" s="9" t="s">
        <v>13672</v>
      </c>
      <c r="I360" s="21"/>
      <c r="J360" s="9" t="s">
        <v>13221</v>
      </c>
      <c r="K360" s="7" t="s">
        <v>13711</v>
      </c>
      <c r="L360" s="7" t="e">
        <v>#N/A</v>
      </c>
      <c r="M360" s="7" t="s">
        <v>90</v>
      </c>
      <c r="O360" s="44"/>
      <c r="Q360" s="62"/>
    </row>
    <row r="361" spans="1:17" hidden="1">
      <c r="A361" s="4">
        <v>359</v>
      </c>
      <c r="B361" s="9" t="s">
        <v>896</v>
      </c>
      <c r="C361" s="9" t="s">
        <v>31</v>
      </c>
      <c r="D361" s="34" t="s">
        <v>914</v>
      </c>
      <c r="F361" s="21" t="s">
        <v>518</v>
      </c>
      <c r="G361" s="13">
        <v>46150</v>
      </c>
      <c r="H361" s="9" t="s">
        <v>13672</v>
      </c>
      <c r="I361" s="21"/>
      <c r="J361" s="9" t="s">
        <v>13221</v>
      </c>
      <c r="K361" s="7" t="s">
        <v>13711</v>
      </c>
      <c r="L361" s="7" t="e">
        <v>#N/A</v>
      </c>
      <c r="M361" s="7" t="s">
        <v>90</v>
      </c>
      <c r="O361" s="44"/>
      <c r="Q361" s="62"/>
    </row>
    <row r="362" spans="1:17" hidden="1">
      <c r="A362" s="4">
        <v>360</v>
      </c>
      <c r="B362" s="9" t="s">
        <v>1010</v>
      </c>
      <c r="C362" s="9" t="s">
        <v>31</v>
      </c>
      <c r="D362" s="34" t="s">
        <v>1027</v>
      </c>
      <c r="F362" s="21" t="s">
        <v>518</v>
      </c>
      <c r="G362" s="13">
        <v>46150</v>
      </c>
      <c r="H362" s="9" t="s">
        <v>13672</v>
      </c>
      <c r="I362" s="21"/>
      <c r="J362" s="9" t="s">
        <v>13221</v>
      </c>
      <c r="K362" s="7" t="s">
        <v>13711</v>
      </c>
      <c r="L362" s="7" t="e">
        <v>#N/A</v>
      </c>
      <c r="M362" s="7" t="s">
        <v>493</v>
      </c>
      <c r="O362" s="44"/>
      <c r="Q362" s="62"/>
    </row>
    <row r="363" spans="1:17" hidden="1">
      <c r="A363" s="4">
        <v>361</v>
      </c>
      <c r="B363" s="9" t="s">
        <v>1066</v>
      </c>
      <c r="C363" s="9" t="s">
        <v>31</v>
      </c>
      <c r="D363" s="34" t="s">
        <v>1101</v>
      </c>
      <c r="F363" s="21" t="s">
        <v>518</v>
      </c>
      <c r="G363" s="13">
        <v>46150</v>
      </c>
      <c r="H363" s="9" t="s">
        <v>13672</v>
      </c>
      <c r="I363" s="21"/>
      <c r="J363" s="9" t="s">
        <v>13221</v>
      </c>
      <c r="K363" s="7" t="s">
        <v>13711</v>
      </c>
      <c r="L363" s="7" t="e">
        <v>#N/A</v>
      </c>
      <c r="M363" s="7" t="s">
        <v>384</v>
      </c>
      <c r="O363" s="44"/>
      <c r="Q363" s="62"/>
    </row>
    <row r="364" spans="1:17">
      <c r="A364" s="4">
        <v>362</v>
      </c>
      <c r="B364" s="9" t="s">
        <v>1066</v>
      </c>
      <c r="C364" s="9" t="s">
        <v>31</v>
      </c>
      <c r="D364" s="34" t="s">
        <v>1104</v>
      </c>
      <c r="F364" s="21" t="s">
        <v>518</v>
      </c>
      <c r="G364" s="13">
        <v>46150</v>
      </c>
      <c r="H364" s="9" t="s">
        <v>13672</v>
      </c>
      <c r="I364" s="21"/>
      <c r="J364" s="21"/>
      <c r="K364" s="7" t="s">
        <v>13611</v>
      </c>
      <c r="L364" s="7" t="e">
        <v>#N/A</v>
      </c>
      <c r="M364" s="7" t="s">
        <v>455</v>
      </c>
      <c r="N364" s="7" t="s">
        <v>13725</v>
      </c>
      <c r="O364" s="44"/>
      <c r="Q364" s="62"/>
    </row>
    <row r="365" spans="1:17">
      <c r="A365" s="4">
        <v>363</v>
      </c>
      <c r="B365" s="9" t="s">
        <v>11857</v>
      </c>
      <c r="C365" s="9" t="s">
        <v>11688</v>
      </c>
      <c r="D365" s="34" t="s">
        <v>11880</v>
      </c>
      <c r="F365" s="21" t="s">
        <v>518</v>
      </c>
      <c r="G365" s="13">
        <v>46150</v>
      </c>
      <c r="H365" s="9" t="s">
        <v>13672</v>
      </c>
      <c r="I365" s="21"/>
      <c r="J365" s="21"/>
      <c r="K365" s="7" t="s">
        <v>13611</v>
      </c>
      <c r="L365" s="7" t="e">
        <v>#N/A</v>
      </c>
      <c r="M365" s="7" t="s">
        <v>4046</v>
      </c>
      <c r="N365" s="7" t="s">
        <v>13726</v>
      </c>
      <c r="O365" s="44"/>
      <c r="Q365" s="62"/>
    </row>
    <row r="366" spans="1:17" hidden="1">
      <c r="A366" s="4">
        <v>364</v>
      </c>
      <c r="B366" s="9" t="s">
        <v>1278</v>
      </c>
      <c r="C366" s="9" t="s">
        <v>31</v>
      </c>
      <c r="D366" s="34" t="s">
        <v>1352</v>
      </c>
      <c r="F366" s="21" t="s">
        <v>518</v>
      </c>
      <c r="G366" s="13">
        <v>46150</v>
      </c>
      <c r="H366" s="9" t="s">
        <v>13672</v>
      </c>
      <c r="I366" s="21"/>
      <c r="J366" s="9" t="s">
        <v>13221</v>
      </c>
      <c r="K366" s="7" t="s">
        <v>13711</v>
      </c>
      <c r="L366" s="7" t="e">
        <v>#N/A</v>
      </c>
      <c r="M366" s="7" t="s">
        <v>384</v>
      </c>
      <c r="O366" s="44"/>
      <c r="Q366" s="62"/>
    </row>
    <row r="367" spans="1:17">
      <c r="A367" s="4">
        <v>365</v>
      </c>
      <c r="B367" s="9" t="s">
        <v>4591</v>
      </c>
      <c r="C367" s="9" t="s">
        <v>3483</v>
      </c>
      <c r="D367" s="34" t="s">
        <v>4668</v>
      </c>
      <c r="F367" s="21" t="s">
        <v>518</v>
      </c>
      <c r="G367" s="13">
        <v>46150</v>
      </c>
      <c r="H367" s="9" t="s">
        <v>13672</v>
      </c>
      <c r="I367" s="21"/>
      <c r="J367" s="21"/>
      <c r="K367" s="7" t="s">
        <v>13611</v>
      </c>
      <c r="L367" s="7" t="e">
        <v>#N/A</v>
      </c>
      <c r="M367" s="7" t="s">
        <v>4460</v>
      </c>
      <c r="N367" s="7" t="s">
        <v>13727</v>
      </c>
      <c r="O367" s="44"/>
      <c r="Q367" s="62"/>
    </row>
    <row r="368" spans="1:17" hidden="1">
      <c r="A368" s="4">
        <v>366</v>
      </c>
      <c r="B368" s="9" t="s">
        <v>5234</v>
      </c>
      <c r="C368" s="9" t="s">
        <v>3483</v>
      </c>
      <c r="D368" s="34" t="s">
        <v>5302</v>
      </c>
      <c r="F368" s="21" t="s">
        <v>518</v>
      </c>
      <c r="G368" s="13">
        <v>46150</v>
      </c>
      <c r="H368" s="9" t="s">
        <v>13672</v>
      </c>
      <c r="I368" s="9" t="s">
        <v>13276</v>
      </c>
      <c r="J368" s="13">
        <v>46297</v>
      </c>
      <c r="K368" s="7" t="s">
        <v>13557</v>
      </c>
      <c r="L368" s="7" t="e">
        <v>#N/A</v>
      </c>
      <c r="M368" s="7" t="s">
        <v>3149</v>
      </c>
      <c r="O368" s="44"/>
      <c r="Q368" s="62"/>
    </row>
    <row r="369" spans="1:17">
      <c r="A369" s="4">
        <v>367</v>
      </c>
      <c r="B369" s="9" t="s">
        <v>5171</v>
      </c>
      <c r="C369" s="9" t="s">
        <v>3483</v>
      </c>
      <c r="D369" s="34" t="s">
        <v>5189</v>
      </c>
      <c r="F369" s="21" t="s">
        <v>518</v>
      </c>
      <c r="G369" s="13">
        <v>46150</v>
      </c>
      <c r="H369" s="9" t="s">
        <v>13672</v>
      </c>
      <c r="I369" s="21"/>
      <c r="J369" s="21"/>
      <c r="K369" s="7" t="s">
        <v>13611</v>
      </c>
      <c r="L369" s="7" t="e">
        <v>#N/A</v>
      </c>
      <c r="M369" s="7" t="s">
        <v>2873</v>
      </c>
      <c r="N369" s="7" t="s">
        <v>13728</v>
      </c>
      <c r="O369" s="44"/>
      <c r="Q369" s="62"/>
    </row>
    <row r="370" spans="1:17">
      <c r="A370" s="4">
        <v>368</v>
      </c>
      <c r="B370" s="9" t="s">
        <v>5418</v>
      </c>
      <c r="C370" s="9" t="s">
        <v>3483</v>
      </c>
      <c r="D370" s="34" t="s">
        <v>5421</v>
      </c>
      <c r="F370" s="21" t="s">
        <v>518</v>
      </c>
      <c r="G370" s="13">
        <v>46150</v>
      </c>
      <c r="H370" s="9" t="s">
        <v>13672</v>
      </c>
      <c r="I370" s="21"/>
      <c r="J370" s="21"/>
      <c r="K370" s="7" t="s">
        <v>13611</v>
      </c>
      <c r="L370" s="7" t="e">
        <v>#N/A</v>
      </c>
      <c r="M370" s="7" t="s">
        <v>1725</v>
      </c>
      <c r="N370" s="7" t="s">
        <v>13729</v>
      </c>
      <c r="O370" s="44"/>
      <c r="Q370" s="62"/>
    </row>
    <row r="371" spans="1:17">
      <c r="A371" s="4">
        <v>369</v>
      </c>
      <c r="B371" s="9" t="s">
        <v>4326</v>
      </c>
      <c r="C371" s="9" t="s">
        <v>3483</v>
      </c>
      <c r="D371" s="34" t="s">
        <v>4358</v>
      </c>
      <c r="F371" s="21" t="s">
        <v>518</v>
      </c>
      <c r="G371" s="13">
        <v>46150</v>
      </c>
      <c r="H371" s="9" t="s">
        <v>13672</v>
      </c>
      <c r="I371" s="21"/>
      <c r="J371" s="21"/>
      <c r="K371" s="7" t="s">
        <v>13611</v>
      </c>
      <c r="L371" s="7" t="e">
        <v>#N/A</v>
      </c>
      <c r="M371" s="7" t="s">
        <v>4359</v>
      </c>
      <c r="N371" s="7" t="s">
        <v>13730</v>
      </c>
      <c r="O371" s="44"/>
      <c r="Q371" s="62"/>
    </row>
    <row r="372" spans="1:17">
      <c r="A372" s="4">
        <v>370</v>
      </c>
      <c r="B372" s="9" t="s">
        <v>4832</v>
      </c>
      <c r="C372" s="9" t="s">
        <v>3483</v>
      </c>
      <c r="D372" s="34" t="s">
        <v>4884</v>
      </c>
      <c r="F372" s="21" t="s">
        <v>518</v>
      </c>
      <c r="G372" s="13">
        <v>46150</v>
      </c>
      <c r="H372" s="9" t="s">
        <v>13672</v>
      </c>
      <c r="I372" s="21"/>
      <c r="J372" s="21"/>
      <c r="K372" s="7" t="s">
        <v>13611</v>
      </c>
      <c r="L372" s="7" t="e">
        <v>#N/A</v>
      </c>
      <c r="M372" s="7" t="s">
        <v>4885</v>
      </c>
      <c r="N372" s="7" t="s">
        <v>13731</v>
      </c>
      <c r="O372" s="44"/>
      <c r="Q372" s="62"/>
    </row>
    <row r="373" spans="1:17">
      <c r="A373" s="4">
        <v>371</v>
      </c>
      <c r="B373" s="9" t="s">
        <v>4485</v>
      </c>
      <c r="C373" s="9" t="s">
        <v>3483</v>
      </c>
      <c r="D373" s="34" t="s">
        <v>4544</v>
      </c>
      <c r="F373" s="21" t="s">
        <v>518</v>
      </c>
      <c r="G373" s="13">
        <v>46150</v>
      </c>
      <c r="H373" s="9" t="s">
        <v>13672</v>
      </c>
      <c r="I373" s="21"/>
      <c r="J373" s="21"/>
      <c r="K373" s="7" t="s">
        <v>13611</v>
      </c>
      <c r="L373" s="7" t="e">
        <v>#N/A</v>
      </c>
      <c r="M373" s="7" t="s">
        <v>1295</v>
      </c>
      <c r="N373" s="7" t="s">
        <v>13732</v>
      </c>
      <c r="O373" s="44"/>
      <c r="Q373" s="62"/>
    </row>
    <row r="374" spans="1:17">
      <c r="A374" s="4">
        <v>372</v>
      </c>
      <c r="B374" s="9" t="s">
        <v>4326</v>
      </c>
      <c r="C374" s="9" t="s">
        <v>3483</v>
      </c>
      <c r="D374" s="34" t="s">
        <v>4362</v>
      </c>
      <c r="F374" s="21" t="s">
        <v>518</v>
      </c>
      <c r="G374" s="13">
        <v>46150</v>
      </c>
      <c r="H374" s="9" t="s">
        <v>13672</v>
      </c>
      <c r="I374" s="21"/>
      <c r="J374" s="21"/>
      <c r="K374" s="7" t="s">
        <v>13611</v>
      </c>
      <c r="L374" s="7" t="e">
        <v>#N/A</v>
      </c>
      <c r="M374" s="7" t="s">
        <v>3736</v>
      </c>
      <c r="N374" s="7" t="s">
        <v>13733</v>
      </c>
      <c r="O374" s="44"/>
      <c r="Q374" s="62"/>
    </row>
    <row r="375" spans="1:17" hidden="1">
      <c r="A375" s="4">
        <v>373</v>
      </c>
      <c r="B375" s="9" t="s">
        <v>4243</v>
      </c>
      <c r="C375" s="9" t="s">
        <v>3483</v>
      </c>
      <c r="D375" s="34" t="s">
        <v>4264</v>
      </c>
      <c r="F375" s="21" t="s">
        <v>518</v>
      </c>
      <c r="G375" s="13">
        <v>46150</v>
      </c>
      <c r="H375" s="9" t="s">
        <v>13672</v>
      </c>
      <c r="I375" s="9" t="s">
        <v>13276</v>
      </c>
      <c r="J375" s="13">
        <v>46297</v>
      </c>
      <c r="K375" s="7" t="s">
        <v>13557</v>
      </c>
      <c r="L375" s="7" t="e">
        <v>#N/A</v>
      </c>
      <c r="M375" s="7" t="s">
        <v>4265</v>
      </c>
      <c r="O375" s="44"/>
      <c r="Q375" s="62"/>
    </row>
    <row r="376" spans="1:17">
      <c r="A376" s="4">
        <v>374</v>
      </c>
      <c r="B376" s="9" t="s">
        <v>4744</v>
      </c>
      <c r="C376" s="9" t="s">
        <v>3483</v>
      </c>
      <c r="D376" s="34" t="s">
        <v>4766</v>
      </c>
      <c r="F376" s="21" t="s">
        <v>518</v>
      </c>
      <c r="G376" s="13">
        <v>46150</v>
      </c>
      <c r="H376" s="9" t="s">
        <v>13672</v>
      </c>
      <c r="I376" s="21"/>
      <c r="J376" s="21"/>
      <c r="K376" s="7" t="s">
        <v>13611</v>
      </c>
      <c r="L376" s="7" t="e">
        <v>#N/A</v>
      </c>
      <c r="M376" s="7" t="s">
        <v>1725</v>
      </c>
      <c r="N376" s="7" t="s">
        <v>13734</v>
      </c>
      <c r="O376" s="44"/>
      <c r="Q376" s="62"/>
    </row>
    <row r="377" spans="1:17">
      <c r="A377" s="4">
        <v>375</v>
      </c>
      <c r="B377" s="9" t="s">
        <v>4744</v>
      </c>
      <c r="C377" s="9" t="s">
        <v>3483</v>
      </c>
      <c r="D377" s="34" t="s">
        <v>4756</v>
      </c>
      <c r="F377" s="21" t="s">
        <v>518</v>
      </c>
      <c r="G377" s="13">
        <v>46150</v>
      </c>
      <c r="H377" s="9" t="s">
        <v>13672</v>
      </c>
      <c r="I377" s="21"/>
      <c r="J377" s="21"/>
      <c r="K377" s="7" t="s">
        <v>13611</v>
      </c>
      <c r="L377" s="7" t="e">
        <v>#N/A</v>
      </c>
      <c r="M377" s="7" t="s">
        <v>1575</v>
      </c>
      <c r="N377" s="7" t="s">
        <v>13735</v>
      </c>
      <c r="O377" s="44"/>
      <c r="Q377" s="62"/>
    </row>
    <row r="378" spans="1:17">
      <c r="A378" s="4">
        <v>376</v>
      </c>
      <c r="B378" s="9" t="s">
        <v>4962</v>
      </c>
      <c r="C378" s="9" t="s">
        <v>3483</v>
      </c>
      <c r="D378" s="34" t="s">
        <v>4971</v>
      </c>
      <c r="F378" s="21" t="s">
        <v>518</v>
      </c>
      <c r="G378" s="13">
        <v>46150</v>
      </c>
      <c r="H378" s="9" t="s">
        <v>13672</v>
      </c>
      <c r="I378" s="21"/>
      <c r="J378" s="21"/>
      <c r="K378" s="7" t="s">
        <v>13611</v>
      </c>
      <c r="L378" s="7" t="e">
        <v>#N/A</v>
      </c>
      <c r="M378" s="7" t="s">
        <v>1428</v>
      </c>
      <c r="N378" s="7" t="s">
        <v>13736</v>
      </c>
      <c r="O378" s="44"/>
      <c r="Q378" s="62"/>
    </row>
    <row r="379" spans="1:17" hidden="1">
      <c r="A379" s="4">
        <v>377</v>
      </c>
      <c r="B379" s="9" t="s">
        <v>4832</v>
      </c>
      <c r="C379" s="9" t="s">
        <v>3483</v>
      </c>
      <c r="D379" s="34" t="s">
        <v>4864</v>
      </c>
      <c r="F379" s="21" t="s">
        <v>518</v>
      </c>
      <c r="G379" s="13">
        <v>46150</v>
      </c>
      <c r="H379" s="9" t="s">
        <v>13672</v>
      </c>
      <c r="I379" s="21"/>
      <c r="J379" s="9" t="s">
        <v>13221</v>
      </c>
      <c r="K379" s="7" t="s">
        <v>13711</v>
      </c>
      <c r="L379" s="7" t="e">
        <v>#N/A</v>
      </c>
      <c r="M379" s="7" t="s">
        <v>4639</v>
      </c>
      <c r="O379" s="44"/>
      <c r="Q379" s="62"/>
    </row>
    <row r="380" spans="1:17">
      <c r="A380" s="4">
        <v>378</v>
      </c>
      <c r="B380" s="9" t="s">
        <v>4832</v>
      </c>
      <c r="C380" s="9" t="s">
        <v>3483</v>
      </c>
      <c r="D380" s="34" t="s">
        <v>4857</v>
      </c>
      <c r="F380" s="21" t="s">
        <v>518</v>
      </c>
      <c r="G380" s="13">
        <v>46150</v>
      </c>
      <c r="H380" s="9" t="s">
        <v>13672</v>
      </c>
      <c r="I380" s="21"/>
      <c r="J380" s="21"/>
      <c r="K380" s="7" t="s">
        <v>13611</v>
      </c>
      <c r="L380" s="7" t="e">
        <v>#N/A</v>
      </c>
      <c r="M380" s="7" t="s">
        <v>1610</v>
      </c>
      <c r="N380" s="7" t="s">
        <v>13737</v>
      </c>
      <c r="O380" s="44"/>
      <c r="Q380" s="62"/>
    </row>
    <row r="381" spans="1:17">
      <c r="A381" s="4">
        <v>379</v>
      </c>
      <c r="B381" s="9" t="s">
        <v>4485</v>
      </c>
      <c r="C381" s="9" t="s">
        <v>3483</v>
      </c>
      <c r="D381" s="9" t="s">
        <v>4500</v>
      </c>
      <c r="F381" s="21" t="s">
        <v>518</v>
      </c>
      <c r="G381" s="13">
        <v>46150</v>
      </c>
      <c r="H381" s="9" t="s">
        <v>13672</v>
      </c>
      <c r="I381" s="21"/>
      <c r="J381" s="21"/>
      <c r="K381" s="7" t="s">
        <v>13611</v>
      </c>
      <c r="L381" s="7" t="e">
        <v>#N/A</v>
      </c>
      <c r="M381" s="7" t="s">
        <v>1746</v>
      </c>
      <c r="N381" s="7" t="s">
        <v>13738</v>
      </c>
      <c r="O381" s="44"/>
      <c r="Q381" s="62"/>
    </row>
    <row r="382" spans="1:17">
      <c r="A382" s="4">
        <v>380</v>
      </c>
      <c r="B382" s="9" t="s">
        <v>5418</v>
      </c>
      <c r="C382" s="9" t="s">
        <v>3483</v>
      </c>
      <c r="D382" s="9" t="s">
        <v>5429</v>
      </c>
      <c r="F382" s="21" t="s">
        <v>518</v>
      </c>
      <c r="G382" s="13">
        <v>46150</v>
      </c>
      <c r="H382" s="9" t="s">
        <v>13672</v>
      </c>
      <c r="I382" s="21"/>
      <c r="J382" s="21"/>
      <c r="K382" s="7" t="s">
        <v>13611</v>
      </c>
      <c r="L382" s="7" t="e">
        <v>#N/A</v>
      </c>
      <c r="M382" s="7" t="s">
        <v>1428</v>
      </c>
      <c r="N382" s="7" t="s">
        <v>13739</v>
      </c>
      <c r="O382" s="44"/>
      <c r="Q382" s="62"/>
    </row>
    <row r="383" spans="1:17">
      <c r="A383" s="4">
        <v>381</v>
      </c>
      <c r="B383" s="9" t="s">
        <v>4962</v>
      </c>
      <c r="C383" s="9" t="s">
        <v>3483</v>
      </c>
      <c r="D383" s="9" t="s">
        <v>4975</v>
      </c>
      <c r="F383" s="21" t="s">
        <v>518</v>
      </c>
      <c r="G383" s="13">
        <v>46150</v>
      </c>
      <c r="H383" s="9" t="s">
        <v>13672</v>
      </c>
      <c r="I383" s="21"/>
      <c r="J383" s="21"/>
      <c r="K383" s="7" t="s">
        <v>13611</v>
      </c>
      <c r="L383" s="7" t="e">
        <v>#N/A</v>
      </c>
      <c r="M383" s="7" t="s">
        <v>1428</v>
      </c>
      <c r="N383" s="7" t="s">
        <v>13740</v>
      </c>
      <c r="O383" s="44"/>
      <c r="Q383" s="62"/>
    </row>
    <row r="384" spans="1:17">
      <c r="A384" s="4">
        <v>382</v>
      </c>
      <c r="B384" s="9" t="s">
        <v>5171</v>
      </c>
      <c r="C384" s="9" t="s">
        <v>3483</v>
      </c>
      <c r="D384" s="9" t="s">
        <v>5174</v>
      </c>
      <c r="F384" s="21" t="s">
        <v>518</v>
      </c>
      <c r="G384" s="13">
        <v>46150</v>
      </c>
      <c r="H384" s="9" t="s">
        <v>13672</v>
      </c>
      <c r="I384" s="21"/>
      <c r="J384" s="21"/>
      <c r="K384" s="7" t="s">
        <v>13611</v>
      </c>
      <c r="L384" s="7" t="e">
        <v>#N/A</v>
      </c>
      <c r="M384" s="7" t="s">
        <v>960</v>
      </c>
      <c r="N384" s="7" t="s">
        <v>13741</v>
      </c>
      <c r="O384" s="44"/>
      <c r="Q384" s="62"/>
    </row>
    <row r="385" spans="1:17">
      <c r="A385" s="4">
        <v>383</v>
      </c>
      <c r="B385" s="9" t="s">
        <v>5234</v>
      </c>
      <c r="C385" s="9" t="s">
        <v>3483</v>
      </c>
      <c r="D385" s="9" t="s">
        <v>5281</v>
      </c>
      <c r="F385" s="21" t="s">
        <v>518</v>
      </c>
      <c r="G385" s="13">
        <v>46150</v>
      </c>
      <c r="H385" s="9" t="s">
        <v>13672</v>
      </c>
      <c r="I385" s="21"/>
      <c r="J385" s="21"/>
      <c r="K385" s="7" t="s">
        <v>13611</v>
      </c>
      <c r="L385" s="7" t="e">
        <v>#N/A</v>
      </c>
      <c r="M385" s="7" t="s">
        <v>2544</v>
      </c>
      <c r="N385" s="7" t="s">
        <v>13742</v>
      </c>
      <c r="O385" s="44"/>
      <c r="Q385" s="62"/>
    </row>
    <row r="386" spans="1:17">
      <c r="A386" s="4">
        <v>384</v>
      </c>
      <c r="B386" s="9" t="s">
        <v>5234</v>
      </c>
      <c r="C386" s="9" t="s">
        <v>3483</v>
      </c>
      <c r="D386" s="9" t="s">
        <v>5297</v>
      </c>
      <c r="F386" s="21" t="s">
        <v>518</v>
      </c>
      <c r="G386" s="13">
        <v>46150</v>
      </c>
      <c r="H386" s="9" t="s">
        <v>13672</v>
      </c>
      <c r="I386" s="21"/>
      <c r="J386" s="21"/>
      <c r="K386" s="7" t="s">
        <v>13611</v>
      </c>
      <c r="L386" s="7" t="e">
        <v>#N/A</v>
      </c>
      <c r="M386" s="7" t="s">
        <v>5298</v>
      </c>
      <c r="N386" s="7" t="s">
        <v>13743</v>
      </c>
      <c r="O386" s="44"/>
      <c r="Q386" s="62"/>
    </row>
    <row r="387" spans="1:17" hidden="1">
      <c r="A387" s="4">
        <v>385</v>
      </c>
      <c r="B387" s="9" t="s">
        <v>5234</v>
      </c>
      <c r="C387" s="9" t="s">
        <v>3483</v>
      </c>
      <c r="D387" s="9" t="s">
        <v>5263</v>
      </c>
      <c r="F387" s="21" t="s">
        <v>518</v>
      </c>
      <c r="G387" s="13">
        <v>46150</v>
      </c>
      <c r="H387" s="9" t="s">
        <v>13672</v>
      </c>
      <c r="I387" s="21"/>
      <c r="J387" s="9" t="s">
        <v>13221</v>
      </c>
      <c r="K387" s="7" t="s">
        <v>13711</v>
      </c>
      <c r="L387" s="7" t="e">
        <v>#N/A</v>
      </c>
      <c r="M387" s="7" t="s">
        <v>4164</v>
      </c>
      <c r="O387" s="44"/>
      <c r="Q387" s="62"/>
    </row>
    <row r="388" spans="1:17">
      <c r="A388" s="4">
        <v>386</v>
      </c>
      <c r="B388" s="9" t="s">
        <v>4832</v>
      </c>
      <c r="C388" s="9" t="s">
        <v>3483</v>
      </c>
      <c r="D388" s="9" t="s">
        <v>4895</v>
      </c>
      <c r="F388" s="21" t="s">
        <v>518</v>
      </c>
      <c r="G388" s="13">
        <v>46150</v>
      </c>
      <c r="H388" s="9" t="s">
        <v>13672</v>
      </c>
      <c r="I388" s="21"/>
      <c r="J388" s="21"/>
      <c r="K388" s="7" t="s">
        <v>13611</v>
      </c>
      <c r="L388" s="7" t="e">
        <v>#N/A</v>
      </c>
      <c r="M388" s="7" t="s">
        <v>701</v>
      </c>
      <c r="N388" s="7" t="s">
        <v>13744</v>
      </c>
      <c r="O388" s="44"/>
      <c r="Q388" s="62"/>
    </row>
    <row r="389" spans="1:17">
      <c r="A389" s="4">
        <v>387</v>
      </c>
      <c r="B389" s="9" t="s">
        <v>4962</v>
      </c>
      <c r="C389" s="9" t="s">
        <v>3483</v>
      </c>
      <c r="D389" s="9" t="s">
        <v>5048</v>
      </c>
      <c r="F389" s="21" t="s">
        <v>518</v>
      </c>
      <c r="G389" s="13">
        <v>46150</v>
      </c>
      <c r="H389" s="9" t="s">
        <v>13672</v>
      </c>
      <c r="I389" s="21"/>
      <c r="J389" s="21"/>
      <c r="K389" s="7" t="s">
        <v>13611</v>
      </c>
      <c r="L389" s="7" t="e">
        <v>#N/A</v>
      </c>
      <c r="M389" s="7" t="s">
        <v>2359</v>
      </c>
      <c r="N389" s="7" t="s">
        <v>13745</v>
      </c>
      <c r="O389" s="44"/>
      <c r="Q389" s="62"/>
    </row>
    <row r="390" spans="1:17">
      <c r="A390" s="4">
        <v>388</v>
      </c>
      <c r="B390" s="9" t="s">
        <v>5306</v>
      </c>
      <c r="C390" s="9" t="s">
        <v>3483</v>
      </c>
      <c r="D390" s="9" t="s">
        <v>5323</v>
      </c>
      <c r="F390" s="21" t="s">
        <v>518</v>
      </c>
      <c r="G390" s="13">
        <v>46150</v>
      </c>
      <c r="H390" s="9" t="s">
        <v>13672</v>
      </c>
      <c r="I390" s="21"/>
      <c r="J390" s="21"/>
      <c r="K390" s="7" t="s">
        <v>13611</v>
      </c>
      <c r="L390" s="7" t="e">
        <v>#N/A</v>
      </c>
      <c r="M390" s="7" t="s">
        <v>5324</v>
      </c>
      <c r="N390" s="7" t="s">
        <v>13746</v>
      </c>
      <c r="O390" s="44"/>
      <c r="Q390" s="62"/>
    </row>
    <row r="391" spans="1:17">
      <c r="A391" s="4">
        <v>389</v>
      </c>
      <c r="B391" s="9" t="s">
        <v>5335</v>
      </c>
      <c r="C391" s="9" t="s">
        <v>3483</v>
      </c>
      <c r="D391" s="9" t="s">
        <v>5360</v>
      </c>
      <c r="F391" s="21" t="s">
        <v>518</v>
      </c>
      <c r="G391" s="13">
        <v>46150</v>
      </c>
      <c r="H391" s="9" t="s">
        <v>13672</v>
      </c>
      <c r="I391" s="21"/>
      <c r="J391" s="21"/>
      <c r="K391" s="7" t="s">
        <v>13611</v>
      </c>
      <c r="L391" s="7" t="e">
        <v>#N/A</v>
      </c>
      <c r="M391" s="7" t="s">
        <v>1390</v>
      </c>
      <c r="N391" s="7" t="s">
        <v>13747</v>
      </c>
      <c r="O391" s="44"/>
      <c r="Q391" s="62"/>
    </row>
    <row r="392" spans="1:17">
      <c r="A392" s="4">
        <v>390</v>
      </c>
      <c r="B392" s="9" t="s">
        <v>9458</v>
      </c>
      <c r="C392" s="9" t="s">
        <v>6154</v>
      </c>
      <c r="D392" s="9" t="s">
        <v>9466</v>
      </c>
      <c r="F392" s="21" t="s">
        <v>518</v>
      </c>
      <c r="G392" s="13">
        <v>46150</v>
      </c>
      <c r="H392" s="9" t="s">
        <v>13672</v>
      </c>
      <c r="I392" s="21"/>
      <c r="J392" s="21"/>
      <c r="K392" s="7" t="s">
        <v>13611</v>
      </c>
      <c r="L392" s="7" t="e">
        <v>#N/A</v>
      </c>
      <c r="M392" s="7" t="s">
        <v>1390</v>
      </c>
      <c r="N392" s="7" t="s">
        <v>13748</v>
      </c>
      <c r="O392" s="44"/>
      <c r="Q392" s="62"/>
    </row>
    <row r="393" spans="1:17" hidden="1">
      <c r="A393" s="4">
        <v>391</v>
      </c>
      <c r="B393" s="9" t="s">
        <v>9678</v>
      </c>
      <c r="C393" s="9" t="s">
        <v>6154</v>
      </c>
      <c r="D393" s="9" t="s">
        <v>9691</v>
      </c>
      <c r="F393" s="21" t="s">
        <v>518</v>
      </c>
      <c r="G393" s="13">
        <v>46150</v>
      </c>
      <c r="H393" s="9" t="s">
        <v>13672</v>
      </c>
      <c r="I393" s="9" t="s">
        <v>13276</v>
      </c>
      <c r="J393" s="13">
        <v>46297</v>
      </c>
      <c r="K393" s="7" t="s">
        <v>13557</v>
      </c>
      <c r="L393" s="7" t="e">
        <v>#N/A</v>
      </c>
      <c r="M393" s="7" t="s">
        <v>8222</v>
      </c>
      <c r="O393" s="44"/>
      <c r="Q393" s="62"/>
    </row>
    <row r="394" spans="1:17" hidden="1">
      <c r="A394" s="4">
        <v>392</v>
      </c>
      <c r="B394" s="9" t="s">
        <v>9678</v>
      </c>
      <c r="C394" s="9" t="s">
        <v>6154</v>
      </c>
      <c r="D394" s="9" t="s">
        <v>9709</v>
      </c>
      <c r="F394" s="21" t="s">
        <v>518</v>
      </c>
      <c r="G394" s="13">
        <v>46150</v>
      </c>
      <c r="H394" s="9" t="s">
        <v>13672</v>
      </c>
      <c r="I394" s="9" t="s">
        <v>13276</v>
      </c>
      <c r="J394" s="13">
        <v>46297</v>
      </c>
      <c r="K394" s="7" t="s">
        <v>13557</v>
      </c>
      <c r="L394" s="7" t="e">
        <v>#N/A</v>
      </c>
      <c r="M394" s="7" t="s">
        <v>5573</v>
      </c>
      <c r="O394" s="44"/>
      <c r="Q394" s="62"/>
    </row>
    <row r="395" spans="1:17" hidden="1">
      <c r="A395" s="4">
        <v>393</v>
      </c>
      <c r="B395" s="9" t="s">
        <v>9349</v>
      </c>
      <c r="C395" s="9" t="s">
        <v>6154</v>
      </c>
      <c r="D395" s="9" t="s">
        <v>9442</v>
      </c>
      <c r="F395" s="21" t="s">
        <v>518</v>
      </c>
      <c r="G395" s="13">
        <v>46150</v>
      </c>
      <c r="H395" s="9" t="s">
        <v>13672</v>
      </c>
      <c r="I395" s="9" t="s">
        <v>13276</v>
      </c>
      <c r="J395" s="13">
        <v>46297</v>
      </c>
      <c r="K395" s="7" t="s">
        <v>13557</v>
      </c>
      <c r="L395" s="7" t="e">
        <v>#N/A</v>
      </c>
      <c r="M395" s="7" t="s">
        <v>1376</v>
      </c>
      <c r="O395" s="44"/>
      <c r="Q395" s="62"/>
    </row>
    <row r="396" spans="1:17" hidden="1">
      <c r="A396" s="4">
        <v>394</v>
      </c>
      <c r="B396" s="9" t="s">
        <v>8490</v>
      </c>
      <c r="C396" s="9" t="s">
        <v>6154</v>
      </c>
      <c r="D396" s="9" t="s">
        <v>8499</v>
      </c>
      <c r="F396" s="21" t="s">
        <v>518</v>
      </c>
      <c r="G396" s="13">
        <v>46150</v>
      </c>
      <c r="H396" s="9" t="s">
        <v>13672</v>
      </c>
      <c r="I396" s="9" t="s">
        <v>13276</v>
      </c>
      <c r="J396" s="13">
        <v>46297</v>
      </c>
      <c r="K396" s="7" t="s">
        <v>13557</v>
      </c>
      <c r="L396" s="7" t="e">
        <v>#N/A</v>
      </c>
      <c r="M396" s="7" t="s">
        <v>1376</v>
      </c>
      <c r="O396" s="44"/>
      <c r="Q396" s="62"/>
    </row>
    <row r="397" spans="1:17" hidden="1">
      <c r="A397" s="4">
        <v>395</v>
      </c>
      <c r="B397" s="9" t="s">
        <v>8490</v>
      </c>
      <c r="C397" s="9" t="s">
        <v>6154</v>
      </c>
      <c r="D397" s="9" t="s">
        <v>8502</v>
      </c>
      <c r="F397" s="21" t="s">
        <v>518</v>
      </c>
      <c r="G397" s="13">
        <v>46150</v>
      </c>
      <c r="H397" s="9" t="s">
        <v>13672</v>
      </c>
      <c r="I397" s="9" t="s">
        <v>13276</v>
      </c>
      <c r="J397" s="13">
        <v>46297</v>
      </c>
      <c r="K397" s="7" t="s">
        <v>13557</v>
      </c>
      <c r="L397" s="7" t="e">
        <v>#N/A</v>
      </c>
      <c r="M397" s="7" t="s">
        <v>3149</v>
      </c>
      <c r="O397" s="44"/>
      <c r="Q397" s="62"/>
    </row>
    <row r="398" spans="1:17">
      <c r="A398" s="4">
        <v>396</v>
      </c>
      <c r="B398" s="9" t="s">
        <v>9715</v>
      </c>
      <c r="C398" s="9" t="s">
        <v>6154</v>
      </c>
      <c r="D398" s="9" t="s">
        <v>9796</v>
      </c>
      <c r="F398" s="21" t="s">
        <v>518</v>
      </c>
      <c r="G398" s="13">
        <v>46150</v>
      </c>
      <c r="H398" s="9" t="s">
        <v>13672</v>
      </c>
      <c r="I398" s="21"/>
      <c r="J398" s="21"/>
      <c r="K398" s="7" t="s">
        <v>13611</v>
      </c>
      <c r="L398" s="7" t="e">
        <v>#N/A</v>
      </c>
      <c r="M398" s="7" t="s">
        <v>2359</v>
      </c>
      <c r="N398" s="7" t="s">
        <v>13749</v>
      </c>
      <c r="O398" s="44"/>
      <c r="Q398" s="62"/>
    </row>
    <row r="399" spans="1:17">
      <c r="A399" s="4">
        <v>397</v>
      </c>
      <c r="B399" s="9" t="s">
        <v>9715</v>
      </c>
      <c r="C399" s="9" t="s">
        <v>6154</v>
      </c>
      <c r="D399" s="9" t="s">
        <v>9722</v>
      </c>
      <c r="F399" s="21" t="s">
        <v>518</v>
      </c>
      <c r="G399" s="13">
        <v>46150</v>
      </c>
      <c r="H399" s="9" t="s">
        <v>13672</v>
      </c>
      <c r="I399" s="21"/>
      <c r="J399" s="21"/>
      <c r="K399" s="7" t="s">
        <v>13611</v>
      </c>
      <c r="L399" s="7" t="e">
        <v>#N/A</v>
      </c>
      <c r="M399" s="7" t="s">
        <v>1746</v>
      </c>
      <c r="N399" s="7" t="s">
        <v>13750</v>
      </c>
      <c r="O399" s="44"/>
      <c r="Q399" s="62"/>
    </row>
    <row r="400" spans="1:17">
      <c r="A400" s="4">
        <v>398</v>
      </c>
      <c r="B400" s="9" t="s">
        <v>9715</v>
      </c>
      <c r="C400" s="9" t="s">
        <v>6154</v>
      </c>
      <c r="D400" s="9" t="s">
        <v>9718</v>
      </c>
      <c r="F400" s="21" t="s">
        <v>518</v>
      </c>
      <c r="G400" s="13">
        <v>46150</v>
      </c>
      <c r="H400" s="9" t="s">
        <v>13672</v>
      </c>
      <c r="I400" s="21"/>
      <c r="J400" s="21"/>
      <c r="K400" s="7" t="s">
        <v>13611</v>
      </c>
      <c r="L400" s="7" t="e">
        <v>#N/A</v>
      </c>
      <c r="M400" s="7" t="s">
        <v>4205</v>
      </c>
      <c r="N400" s="7" t="s">
        <v>13751</v>
      </c>
      <c r="O400" s="44"/>
      <c r="Q400" s="62"/>
    </row>
    <row r="401" spans="1:17">
      <c r="A401" s="4">
        <v>399</v>
      </c>
      <c r="B401" s="9" t="s">
        <v>9349</v>
      </c>
      <c r="C401" s="9" t="s">
        <v>6154</v>
      </c>
      <c r="D401" s="9" t="s">
        <v>9453</v>
      </c>
      <c r="F401" s="21" t="s">
        <v>518</v>
      </c>
      <c r="G401" s="13">
        <v>46150</v>
      </c>
      <c r="H401" s="9" t="s">
        <v>13672</v>
      </c>
      <c r="I401" s="21"/>
      <c r="J401" s="21"/>
      <c r="K401" s="7" t="s">
        <v>13611</v>
      </c>
      <c r="L401" s="7" t="e">
        <v>#N/A</v>
      </c>
      <c r="M401" s="7" t="s">
        <v>1259</v>
      </c>
      <c r="N401" s="7" t="s">
        <v>13752</v>
      </c>
      <c r="O401" s="44"/>
      <c r="Q401" s="62"/>
    </row>
    <row r="402" spans="1:17" hidden="1">
      <c r="A402" s="4">
        <v>400</v>
      </c>
      <c r="B402" s="9" t="s">
        <v>9003</v>
      </c>
      <c r="C402" s="9" t="s">
        <v>6154</v>
      </c>
      <c r="D402" s="9" t="s">
        <v>9023</v>
      </c>
      <c r="F402" s="21" t="s">
        <v>518</v>
      </c>
      <c r="G402" s="13">
        <v>46150</v>
      </c>
      <c r="H402" s="9" t="s">
        <v>13672</v>
      </c>
      <c r="I402" s="9" t="s">
        <v>13276</v>
      </c>
      <c r="J402" s="13">
        <v>46297</v>
      </c>
      <c r="K402" s="7" t="s">
        <v>13557</v>
      </c>
      <c r="L402" s="7" t="e">
        <v>#N/A</v>
      </c>
      <c r="M402" s="7" t="s">
        <v>4265</v>
      </c>
      <c r="O402" s="44"/>
      <c r="Q402" s="62"/>
    </row>
    <row r="403" spans="1:17" hidden="1">
      <c r="A403" s="4">
        <v>401</v>
      </c>
      <c r="B403" s="9" t="s">
        <v>9349</v>
      </c>
      <c r="C403" s="9" t="s">
        <v>6154</v>
      </c>
      <c r="D403" s="9" t="s">
        <v>7568</v>
      </c>
      <c r="F403" s="21" t="s">
        <v>518</v>
      </c>
      <c r="G403" s="13">
        <v>46150</v>
      </c>
      <c r="H403" s="9" t="s">
        <v>13672</v>
      </c>
      <c r="I403" s="9" t="s">
        <v>13276</v>
      </c>
      <c r="J403" s="13">
        <v>46297</v>
      </c>
      <c r="K403" s="7" t="s">
        <v>13557</v>
      </c>
      <c r="L403" s="7" t="e">
        <v>#N/A</v>
      </c>
      <c r="M403" s="7" t="s">
        <v>4265</v>
      </c>
      <c r="O403" s="44"/>
      <c r="Q403" s="62"/>
    </row>
    <row r="404" spans="1:17">
      <c r="A404" s="4">
        <v>402</v>
      </c>
      <c r="B404" s="9" t="s">
        <v>9458</v>
      </c>
      <c r="C404" s="9" t="s">
        <v>6154</v>
      </c>
      <c r="D404" s="9" t="s">
        <v>9622</v>
      </c>
      <c r="F404" s="21" t="s">
        <v>518</v>
      </c>
      <c r="G404" s="13">
        <v>46150</v>
      </c>
      <c r="H404" s="9" t="s">
        <v>13672</v>
      </c>
      <c r="I404" s="21"/>
      <c r="J404" s="21"/>
      <c r="K404" s="7" t="s">
        <v>13611</v>
      </c>
      <c r="L404" s="7" t="e">
        <v>#N/A</v>
      </c>
      <c r="M404" s="7" t="s">
        <v>1527</v>
      </c>
      <c r="N404" s="7" t="s">
        <v>13753</v>
      </c>
      <c r="O404" s="44"/>
      <c r="Q404" s="62"/>
    </row>
    <row r="405" spans="1:17">
      <c r="A405" s="4">
        <v>403</v>
      </c>
      <c r="B405" s="9" t="s">
        <v>9349</v>
      </c>
      <c r="C405" s="9" t="s">
        <v>6154</v>
      </c>
      <c r="D405" s="9" t="s">
        <v>9378</v>
      </c>
      <c r="F405" s="21" t="s">
        <v>518</v>
      </c>
      <c r="G405" s="13">
        <v>46150</v>
      </c>
      <c r="H405" s="9" t="s">
        <v>13672</v>
      </c>
      <c r="I405" s="21"/>
      <c r="J405" s="21"/>
      <c r="K405" s="7" t="s">
        <v>13611</v>
      </c>
      <c r="L405" s="7" t="e">
        <v>#N/A</v>
      </c>
      <c r="M405" s="7" t="s">
        <v>1259</v>
      </c>
      <c r="N405" s="7" t="s">
        <v>13754</v>
      </c>
      <c r="O405" s="44"/>
      <c r="Q405" s="62"/>
    </row>
    <row r="406" spans="1:17" hidden="1">
      <c r="A406" s="4">
        <v>404</v>
      </c>
      <c r="B406" s="9" t="s">
        <v>8206</v>
      </c>
      <c r="C406" s="9" t="s">
        <v>6154</v>
      </c>
      <c r="D406" s="9" t="s">
        <v>8221</v>
      </c>
      <c r="F406" s="21" t="s">
        <v>518</v>
      </c>
      <c r="G406" s="13">
        <v>46150</v>
      </c>
      <c r="H406" s="9" t="s">
        <v>13672</v>
      </c>
      <c r="I406" s="9" t="s">
        <v>13276</v>
      </c>
      <c r="J406" s="13">
        <v>46297</v>
      </c>
      <c r="K406" s="7" t="s">
        <v>13557</v>
      </c>
      <c r="L406" s="7" t="e">
        <v>#N/A</v>
      </c>
      <c r="M406" s="7" t="s">
        <v>8222</v>
      </c>
      <c r="O406" s="44"/>
      <c r="Q406" s="62"/>
    </row>
    <row r="407" spans="1:17" hidden="1">
      <c r="A407" s="4">
        <v>405</v>
      </c>
      <c r="B407" s="9" t="s">
        <v>8206</v>
      </c>
      <c r="C407" s="9" t="s">
        <v>6154</v>
      </c>
      <c r="D407" s="9" t="s">
        <v>8214</v>
      </c>
      <c r="F407" s="21" t="s">
        <v>518</v>
      </c>
      <c r="G407" s="13">
        <v>46150</v>
      </c>
      <c r="H407" s="9" t="s">
        <v>13672</v>
      </c>
      <c r="I407" s="9" t="s">
        <v>13276</v>
      </c>
      <c r="J407" s="13">
        <v>46297</v>
      </c>
      <c r="K407" s="7" t="s">
        <v>13557</v>
      </c>
      <c r="L407" s="7" t="e">
        <v>#N/A</v>
      </c>
      <c r="M407" s="7" t="s">
        <v>1491</v>
      </c>
      <c r="O407" s="44"/>
      <c r="Q407" s="62"/>
    </row>
    <row r="408" spans="1:17" hidden="1">
      <c r="A408" s="4">
        <v>406</v>
      </c>
      <c r="B408" s="9" t="s">
        <v>8490</v>
      </c>
      <c r="C408" s="9" t="s">
        <v>6154</v>
      </c>
      <c r="D408" s="9" t="s">
        <v>8561</v>
      </c>
      <c r="F408" s="21" t="s">
        <v>518</v>
      </c>
      <c r="G408" s="13">
        <v>46150</v>
      </c>
      <c r="H408" s="9" t="s">
        <v>13672</v>
      </c>
      <c r="I408" s="21"/>
      <c r="J408" s="9" t="s">
        <v>13221</v>
      </c>
      <c r="K408" s="7" t="s">
        <v>13711</v>
      </c>
      <c r="L408" s="7" t="e">
        <v>#N/A</v>
      </c>
      <c r="M408" s="7" t="s">
        <v>2936</v>
      </c>
      <c r="O408" s="44"/>
      <c r="Q408" s="62"/>
    </row>
    <row r="409" spans="1:17">
      <c r="A409" s="4">
        <v>407</v>
      </c>
      <c r="B409" s="9" t="s">
        <v>8490</v>
      </c>
      <c r="C409" s="9" t="s">
        <v>6154</v>
      </c>
      <c r="D409" s="9" t="s">
        <v>8521</v>
      </c>
      <c r="F409" s="21" t="s">
        <v>518</v>
      </c>
      <c r="G409" s="13">
        <v>46150</v>
      </c>
      <c r="H409" s="9" t="s">
        <v>13672</v>
      </c>
      <c r="I409" s="21"/>
      <c r="J409" s="21"/>
      <c r="K409" s="7" t="s">
        <v>13611</v>
      </c>
      <c r="L409" s="7" t="e">
        <v>#N/A</v>
      </c>
      <c r="M409" s="7" t="s">
        <v>2703</v>
      </c>
      <c r="N409" s="7" t="s">
        <v>13755</v>
      </c>
      <c r="O409" s="44"/>
      <c r="Q409" s="62"/>
    </row>
    <row r="410" spans="1:17">
      <c r="A410" s="4">
        <v>408</v>
      </c>
      <c r="B410" s="9" t="s">
        <v>8490</v>
      </c>
      <c r="C410" s="9" t="s">
        <v>6154</v>
      </c>
      <c r="D410" s="9" t="s">
        <v>8582</v>
      </c>
      <c r="F410" s="21" t="s">
        <v>518</v>
      </c>
      <c r="G410" s="13">
        <v>46150</v>
      </c>
      <c r="H410" s="9" t="s">
        <v>13672</v>
      </c>
      <c r="I410" s="21"/>
      <c r="J410" s="21"/>
      <c r="K410" s="7" t="s">
        <v>13611</v>
      </c>
      <c r="L410" s="7" t="e">
        <v>#N/A</v>
      </c>
      <c r="M410" s="7" t="s">
        <v>1390</v>
      </c>
      <c r="N410" s="7" t="s">
        <v>13756</v>
      </c>
      <c r="O410" s="44"/>
      <c r="Q410" s="62"/>
    </row>
    <row r="411" spans="1:17">
      <c r="A411" s="4">
        <v>409</v>
      </c>
      <c r="B411" s="9" t="s">
        <v>8490</v>
      </c>
      <c r="C411" s="9" t="s">
        <v>6154</v>
      </c>
      <c r="D411" s="9" t="s">
        <v>8595</v>
      </c>
      <c r="F411" s="21" t="s">
        <v>518</v>
      </c>
      <c r="G411" s="13">
        <v>46150</v>
      </c>
      <c r="H411" s="9" t="s">
        <v>13672</v>
      </c>
      <c r="I411" s="21"/>
      <c r="J411" s="21"/>
      <c r="K411" s="7" t="s">
        <v>13611</v>
      </c>
      <c r="L411" s="7" t="e">
        <v>#N/A</v>
      </c>
      <c r="M411" s="7" t="s">
        <v>2359</v>
      </c>
      <c r="N411" s="7" t="s">
        <v>13757</v>
      </c>
      <c r="O411" s="44"/>
      <c r="Q411" s="62"/>
    </row>
    <row r="412" spans="1:17">
      <c r="A412" s="4">
        <v>410</v>
      </c>
      <c r="B412" s="9" t="s">
        <v>8152</v>
      </c>
      <c r="C412" s="9" t="s">
        <v>6154</v>
      </c>
      <c r="D412" s="9" t="s">
        <v>8160</v>
      </c>
      <c r="F412" s="21" t="s">
        <v>518</v>
      </c>
      <c r="G412" s="13">
        <v>46150</v>
      </c>
      <c r="H412" s="9" t="s">
        <v>13672</v>
      </c>
      <c r="I412" s="21"/>
      <c r="J412" s="21"/>
      <c r="K412" s="7" t="s">
        <v>13611</v>
      </c>
      <c r="L412" s="7" t="e">
        <v>#N/A</v>
      </c>
      <c r="M412" s="7" t="s">
        <v>8161</v>
      </c>
      <c r="N412" s="7" t="s">
        <v>13758</v>
      </c>
      <c r="O412" s="44"/>
      <c r="Q412" s="62"/>
    </row>
    <row r="413" spans="1:17" hidden="1">
      <c r="A413" s="4">
        <v>411</v>
      </c>
      <c r="B413" s="9" t="s">
        <v>8656</v>
      </c>
      <c r="C413" s="9" t="s">
        <v>6154</v>
      </c>
      <c r="D413" s="9" t="s">
        <v>8689</v>
      </c>
      <c r="F413" s="21" t="s">
        <v>518</v>
      </c>
      <c r="G413" s="13">
        <v>46150</v>
      </c>
      <c r="H413" s="9" t="s">
        <v>13672</v>
      </c>
      <c r="I413" s="21"/>
      <c r="J413" s="9" t="s">
        <v>13221</v>
      </c>
      <c r="K413" s="7" t="s">
        <v>13711</v>
      </c>
      <c r="L413" s="7" t="e">
        <v>#N/A</v>
      </c>
      <c r="M413" s="7" t="s">
        <v>2703</v>
      </c>
      <c r="O413" s="44"/>
      <c r="Q413" s="62"/>
    </row>
    <row r="414" spans="1:17">
      <c r="A414" s="4">
        <v>412</v>
      </c>
      <c r="B414" s="9" t="s">
        <v>8624</v>
      </c>
      <c r="C414" s="9" t="s">
        <v>6154</v>
      </c>
      <c r="D414" s="9" t="s">
        <v>8643</v>
      </c>
      <c r="F414" s="21" t="s">
        <v>518</v>
      </c>
      <c r="G414" s="13">
        <v>46150</v>
      </c>
      <c r="H414" s="9" t="s">
        <v>13672</v>
      </c>
      <c r="I414" s="21"/>
      <c r="J414" s="21"/>
      <c r="K414" s="7" t="s">
        <v>13611</v>
      </c>
      <c r="L414" s="7" t="e">
        <v>#N/A</v>
      </c>
      <c r="M414" s="7" t="s">
        <v>960</v>
      </c>
      <c r="N414" s="7" t="s">
        <v>13759</v>
      </c>
      <c r="O414" s="44"/>
      <c r="Q414" s="62"/>
    </row>
    <row r="415" spans="1:17">
      <c r="A415" s="4">
        <v>413</v>
      </c>
      <c r="B415" s="9" t="s">
        <v>8053</v>
      </c>
      <c r="C415" s="9" t="s">
        <v>6154</v>
      </c>
      <c r="D415" s="9" t="s">
        <v>8094</v>
      </c>
      <c r="F415" s="21" t="s">
        <v>518</v>
      </c>
      <c r="G415" s="13">
        <v>46150</v>
      </c>
      <c r="H415" s="9" t="s">
        <v>13672</v>
      </c>
      <c r="I415" s="21"/>
      <c r="J415" s="21"/>
      <c r="K415" s="7" t="s">
        <v>13611</v>
      </c>
      <c r="L415" s="7" t="e">
        <v>#N/A</v>
      </c>
      <c r="M415" s="7" t="s">
        <v>1390</v>
      </c>
      <c r="N415" s="7" t="s">
        <v>13760</v>
      </c>
      <c r="O415" s="44"/>
      <c r="Q415" s="62"/>
    </row>
    <row r="416" spans="1:17">
      <c r="A416" s="4">
        <v>414</v>
      </c>
      <c r="B416" s="9" t="s">
        <v>8490</v>
      </c>
      <c r="C416" s="9" t="s">
        <v>6154</v>
      </c>
      <c r="D416" s="9" t="s">
        <v>8585</v>
      </c>
      <c r="F416" s="21" t="s">
        <v>518</v>
      </c>
      <c r="G416" s="13">
        <v>46150</v>
      </c>
      <c r="H416" s="9" t="s">
        <v>13672</v>
      </c>
      <c r="I416" s="21"/>
      <c r="J416" s="21"/>
      <c r="K416" s="7" t="s">
        <v>13611</v>
      </c>
      <c r="L416" s="7" t="e">
        <v>#N/A</v>
      </c>
      <c r="M416" s="7" t="s">
        <v>1390</v>
      </c>
      <c r="N416" s="7" t="s">
        <v>13761</v>
      </c>
      <c r="O416" s="44"/>
      <c r="Q416" s="62"/>
    </row>
    <row r="417" spans="1:17">
      <c r="A417" s="4">
        <v>415</v>
      </c>
      <c r="B417" s="9" t="s">
        <v>8861</v>
      </c>
      <c r="C417" s="9" t="s">
        <v>6154</v>
      </c>
      <c r="D417" s="9" t="s">
        <v>8873</v>
      </c>
      <c r="F417" s="21" t="s">
        <v>518</v>
      </c>
      <c r="G417" s="13">
        <v>46150</v>
      </c>
      <c r="H417" s="9" t="s">
        <v>13672</v>
      </c>
      <c r="I417" s="21"/>
      <c r="J417" s="21"/>
      <c r="K417" s="7" t="s">
        <v>13611</v>
      </c>
      <c r="L417" s="7" t="e">
        <v>#N/A</v>
      </c>
      <c r="M417" s="7" t="s">
        <v>1259</v>
      </c>
      <c r="N417" s="7" t="s">
        <v>13762</v>
      </c>
      <c r="O417" s="44"/>
      <c r="Q417" s="62"/>
    </row>
    <row r="418" spans="1:17">
      <c r="A418" s="4">
        <v>416</v>
      </c>
      <c r="B418" s="9" t="s">
        <v>8861</v>
      </c>
      <c r="C418" s="9" t="s">
        <v>6154</v>
      </c>
      <c r="D418" s="9" t="s">
        <v>8889</v>
      </c>
      <c r="F418" s="21" t="s">
        <v>518</v>
      </c>
      <c r="G418" s="13">
        <v>46150</v>
      </c>
      <c r="H418" s="9" t="s">
        <v>13672</v>
      </c>
      <c r="I418" s="21"/>
      <c r="J418" s="21"/>
      <c r="K418" s="7" t="s">
        <v>13611</v>
      </c>
      <c r="L418" s="7" t="e">
        <v>#N/A</v>
      </c>
      <c r="M418" s="7" t="s">
        <v>4170</v>
      </c>
      <c r="N418" s="7" t="s">
        <v>13763</v>
      </c>
      <c r="O418" s="44"/>
      <c r="Q418" s="62"/>
    </row>
    <row r="419" spans="1:17">
      <c r="A419" s="4">
        <v>417</v>
      </c>
      <c r="B419" s="9" t="s">
        <v>9349</v>
      </c>
      <c r="C419" s="9" t="s">
        <v>6154</v>
      </c>
      <c r="D419" s="9" t="s">
        <v>9430</v>
      </c>
      <c r="F419" s="21" t="s">
        <v>518</v>
      </c>
      <c r="G419" s="13">
        <v>46150</v>
      </c>
      <c r="H419" s="9" t="s">
        <v>13672</v>
      </c>
      <c r="I419" s="21"/>
      <c r="J419" s="21"/>
      <c r="K419" s="7" t="s">
        <v>13611</v>
      </c>
      <c r="L419" s="7" t="e">
        <v>#N/A</v>
      </c>
      <c r="M419" s="7" t="s">
        <v>1390</v>
      </c>
      <c r="N419" s="7" t="s">
        <v>13764</v>
      </c>
      <c r="O419" s="44"/>
      <c r="Q419" s="62"/>
    </row>
    <row r="420" spans="1:17">
      <c r="A420" s="4">
        <v>418</v>
      </c>
      <c r="B420" s="9" t="s">
        <v>7227</v>
      </c>
      <c r="C420" s="9" t="s">
        <v>6154</v>
      </c>
      <c r="D420" s="9" t="s">
        <v>7328</v>
      </c>
      <c r="F420" s="21" t="s">
        <v>518</v>
      </c>
      <c r="G420" s="13">
        <v>46150</v>
      </c>
      <c r="H420" s="9" t="s">
        <v>13672</v>
      </c>
      <c r="I420" s="21"/>
      <c r="J420" s="21"/>
      <c r="K420" s="7" t="s">
        <v>13611</v>
      </c>
      <c r="L420" s="7" t="e">
        <v>#N/A</v>
      </c>
      <c r="M420" s="7" t="s">
        <v>1746</v>
      </c>
      <c r="N420" s="7" t="s">
        <v>13765</v>
      </c>
      <c r="O420" s="44"/>
      <c r="Q420" s="62"/>
    </row>
    <row r="421" spans="1:17">
      <c r="A421" s="4">
        <v>419</v>
      </c>
      <c r="B421" s="9" t="s">
        <v>8152</v>
      </c>
      <c r="C421" s="9" t="s">
        <v>6154</v>
      </c>
      <c r="D421" s="9" t="s">
        <v>8170</v>
      </c>
      <c r="F421" s="21" t="s">
        <v>518</v>
      </c>
      <c r="G421" s="13">
        <v>46150</v>
      </c>
      <c r="H421" s="9" t="s">
        <v>13672</v>
      </c>
      <c r="I421" s="21"/>
      <c r="J421" s="21"/>
      <c r="K421" s="7" t="s">
        <v>13611</v>
      </c>
      <c r="L421" s="7" t="e">
        <v>#N/A</v>
      </c>
      <c r="M421" s="7" t="s">
        <v>2359</v>
      </c>
      <c r="N421" s="7" t="s">
        <v>13766</v>
      </c>
      <c r="O421" s="44"/>
      <c r="Q421" s="62"/>
    </row>
    <row r="422" spans="1:17">
      <c r="A422" s="4">
        <v>420</v>
      </c>
      <c r="B422" s="9" t="s">
        <v>9458</v>
      </c>
      <c r="C422" s="9" t="s">
        <v>6154</v>
      </c>
      <c r="D422" s="9" t="s">
        <v>9488</v>
      </c>
      <c r="F422" s="21" t="s">
        <v>518</v>
      </c>
      <c r="G422" s="13">
        <v>46150</v>
      </c>
      <c r="H422" s="9" t="s">
        <v>13672</v>
      </c>
      <c r="I422" s="21"/>
      <c r="J422" s="21"/>
      <c r="K422" s="7" t="s">
        <v>13611</v>
      </c>
      <c r="L422" s="7" t="e">
        <v>#N/A</v>
      </c>
      <c r="M422" s="7" t="s">
        <v>4508</v>
      </c>
      <c r="N422" s="7" t="s">
        <v>13767</v>
      </c>
      <c r="O422" s="44"/>
      <c r="Q422" s="62"/>
    </row>
    <row r="423" spans="1:17">
      <c r="A423" s="4">
        <v>421</v>
      </c>
      <c r="B423" s="9" t="s">
        <v>8624</v>
      </c>
      <c r="C423" s="9" t="s">
        <v>6154</v>
      </c>
      <c r="D423" s="9" t="s">
        <v>8627</v>
      </c>
      <c r="F423" s="21" t="s">
        <v>518</v>
      </c>
      <c r="G423" s="13">
        <v>46150</v>
      </c>
      <c r="H423" s="9" t="s">
        <v>13672</v>
      </c>
      <c r="I423" s="21"/>
      <c r="J423" s="21"/>
      <c r="K423" s="7" t="s">
        <v>13611</v>
      </c>
      <c r="L423" s="7" t="e">
        <v>#N/A</v>
      </c>
      <c r="M423" s="7" t="s">
        <v>4359</v>
      </c>
      <c r="N423" s="7" t="s">
        <v>13768</v>
      </c>
      <c r="O423" s="44"/>
      <c r="Q423" s="62"/>
    </row>
    <row r="424" spans="1:17">
      <c r="A424" s="4">
        <v>422</v>
      </c>
      <c r="B424" s="9" t="s">
        <v>9458</v>
      </c>
      <c r="C424" s="9" t="s">
        <v>6154</v>
      </c>
      <c r="D424" s="9" t="s">
        <v>9587</v>
      </c>
      <c r="F424" s="21" t="s">
        <v>518</v>
      </c>
      <c r="G424" s="13">
        <v>46150</v>
      </c>
      <c r="H424" s="9" t="s">
        <v>13672</v>
      </c>
      <c r="I424" s="21"/>
      <c r="J424" s="21"/>
      <c r="K424" s="7" t="s">
        <v>13611</v>
      </c>
      <c r="L424" s="7" t="e">
        <v>#N/A</v>
      </c>
      <c r="M424" s="7" t="s">
        <v>1534</v>
      </c>
      <c r="N424" s="7" t="s">
        <v>13769</v>
      </c>
      <c r="O424" s="44"/>
      <c r="Q424" s="62"/>
    </row>
    <row r="425" spans="1:17">
      <c r="A425" s="4">
        <v>423</v>
      </c>
      <c r="B425" s="9" t="s">
        <v>9349</v>
      </c>
      <c r="C425" s="9" t="s">
        <v>6154</v>
      </c>
      <c r="D425" s="9" t="s">
        <v>9407</v>
      </c>
      <c r="F425" s="21" t="s">
        <v>518</v>
      </c>
      <c r="G425" s="13">
        <v>46150</v>
      </c>
      <c r="H425" s="9" t="s">
        <v>13672</v>
      </c>
      <c r="I425" s="21"/>
      <c r="J425" s="21"/>
      <c r="K425" s="7" t="s">
        <v>13611</v>
      </c>
      <c r="L425" s="7" t="e">
        <v>#N/A</v>
      </c>
      <c r="M425" s="7" t="s">
        <v>2359</v>
      </c>
      <c r="N425" s="7" t="s">
        <v>13770</v>
      </c>
      <c r="O425" s="44"/>
      <c r="Q425" s="62"/>
    </row>
    <row r="426" spans="1:17">
      <c r="A426" s="4">
        <v>424</v>
      </c>
      <c r="B426" s="9" t="s">
        <v>9632</v>
      </c>
      <c r="C426" s="9" t="s">
        <v>6154</v>
      </c>
      <c r="D426" s="9" t="s">
        <v>9642</v>
      </c>
      <c r="F426" s="21" t="s">
        <v>518</v>
      </c>
      <c r="G426" s="13">
        <v>46150</v>
      </c>
      <c r="H426" s="9" t="s">
        <v>13672</v>
      </c>
      <c r="I426" s="21"/>
      <c r="J426" s="21"/>
      <c r="K426" s="7" t="s">
        <v>13611</v>
      </c>
      <c r="L426" s="7" t="e">
        <v>#N/A</v>
      </c>
      <c r="M426" s="7" t="s">
        <v>701</v>
      </c>
      <c r="N426" s="7" t="s">
        <v>13771</v>
      </c>
      <c r="O426" s="44"/>
      <c r="Q426" s="62"/>
    </row>
    <row r="427" spans="1:17">
      <c r="A427" s="4">
        <v>425</v>
      </c>
      <c r="B427" s="9" t="s">
        <v>9458</v>
      </c>
      <c r="C427" s="9" t="s">
        <v>6154</v>
      </c>
      <c r="D427" s="9" t="s">
        <v>9481</v>
      </c>
      <c r="F427" s="21" t="s">
        <v>518</v>
      </c>
      <c r="G427" s="13">
        <v>46150</v>
      </c>
      <c r="H427" s="9" t="s">
        <v>13672</v>
      </c>
      <c r="I427" s="21"/>
      <c r="J427" s="21"/>
      <c r="K427" s="7" t="s">
        <v>13611</v>
      </c>
      <c r="L427" s="7" t="e">
        <v>#N/A</v>
      </c>
      <c r="M427" s="7" t="s">
        <v>1390</v>
      </c>
      <c r="N427" s="7" t="s">
        <v>13772</v>
      </c>
      <c r="O427" s="44"/>
      <c r="Q427" s="62"/>
    </row>
    <row r="428" spans="1:17">
      <c r="A428" s="4">
        <v>426</v>
      </c>
      <c r="B428" s="9" t="s">
        <v>9458</v>
      </c>
      <c r="C428" s="9" t="s">
        <v>6154</v>
      </c>
      <c r="D428" s="9" t="s">
        <v>9574</v>
      </c>
      <c r="F428" s="21" t="s">
        <v>518</v>
      </c>
      <c r="G428" s="13">
        <v>46150</v>
      </c>
      <c r="H428" s="9" t="s">
        <v>13672</v>
      </c>
      <c r="I428" s="21"/>
      <c r="J428" s="21"/>
      <c r="K428" s="7" t="s">
        <v>13611</v>
      </c>
      <c r="L428" s="7" t="e">
        <v>#N/A</v>
      </c>
      <c r="M428" s="7" t="s">
        <v>4170</v>
      </c>
      <c r="N428" s="7" t="s">
        <v>13773</v>
      </c>
      <c r="O428" s="44"/>
      <c r="Q428" s="62"/>
    </row>
    <row r="429" spans="1:17">
      <c r="A429" s="4">
        <v>427</v>
      </c>
      <c r="B429" s="9" t="s">
        <v>9259</v>
      </c>
      <c r="C429" s="9" t="s">
        <v>6154</v>
      </c>
      <c r="D429" s="9" t="s">
        <v>9296</v>
      </c>
      <c r="F429" s="21" t="s">
        <v>518</v>
      </c>
      <c r="G429" s="13">
        <v>46150</v>
      </c>
      <c r="H429" s="9" t="s">
        <v>13672</v>
      </c>
      <c r="I429" s="21"/>
      <c r="J429" s="21"/>
      <c r="K429" s="7" t="s">
        <v>13611</v>
      </c>
      <c r="L429" s="7" t="e">
        <v>#N/A</v>
      </c>
      <c r="M429" s="7" t="s">
        <v>4205</v>
      </c>
      <c r="N429" s="7" t="s">
        <v>13774</v>
      </c>
      <c r="O429" s="44"/>
      <c r="Q429" s="62"/>
    </row>
    <row r="430" spans="1:17">
      <c r="A430" s="4">
        <v>428</v>
      </c>
      <c r="B430" s="9" t="s">
        <v>8920</v>
      </c>
      <c r="C430" s="9" t="s">
        <v>6154</v>
      </c>
      <c r="D430" s="9" t="s">
        <v>8954</v>
      </c>
      <c r="F430" s="21" t="s">
        <v>518</v>
      </c>
      <c r="G430" s="13">
        <v>46150</v>
      </c>
      <c r="H430" s="9" t="s">
        <v>13672</v>
      </c>
      <c r="I430" s="21"/>
      <c r="J430" s="21"/>
      <c r="K430" s="7" t="s">
        <v>13611</v>
      </c>
      <c r="L430" s="7" t="e">
        <v>#N/A</v>
      </c>
      <c r="M430" s="7" t="s">
        <v>8291</v>
      </c>
      <c r="N430" s="7" t="s">
        <v>13775</v>
      </c>
      <c r="O430" s="44"/>
      <c r="Q430" s="62"/>
    </row>
    <row r="431" spans="1:17">
      <c r="A431" s="4">
        <v>429</v>
      </c>
      <c r="B431" s="9" t="s">
        <v>9212</v>
      </c>
      <c r="C431" s="9" t="s">
        <v>6154</v>
      </c>
      <c r="D431" s="9" t="s">
        <v>9256</v>
      </c>
      <c r="F431" s="21" t="s">
        <v>518</v>
      </c>
      <c r="G431" s="13">
        <v>46150</v>
      </c>
      <c r="H431" s="9" t="s">
        <v>13672</v>
      </c>
      <c r="I431" s="21"/>
      <c r="J431" s="21"/>
      <c r="K431" s="7" t="s">
        <v>13611</v>
      </c>
      <c r="L431" s="7" t="e">
        <v>#N/A</v>
      </c>
      <c r="M431" s="7" t="s">
        <v>455</v>
      </c>
      <c r="N431" s="7" t="s">
        <v>13776</v>
      </c>
      <c r="O431" s="44"/>
      <c r="Q431" s="62"/>
    </row>
    <row r="432" spans="1:17">
      <c r="A432" s="4">
        <v>430</v>
      </c>
      <c r="B432" s="9" t="s">
        <v>9212</v>
      </c>
      <c r="C432" s="9" t="s">
        <v>6154</v>
      </c>
      <c r="D432" s="9" t="s">
        <v>9227</v>
      </c>
      <c r="F432" s="21" t="s">
        <v>518</v>
      </c>
      <c r="G432" s="13">
        <v>46150</v>
      </c>
      <c r="H432" s="9" t="s">
        <v>13672</v>
      </c>
      <c r="I432" s="21"/>
      <c r="J432" s="21"/>
      <c r="K432" s="7" t="s">
        <v>13611</v>
      </c>
      <c r="L432" s="7" t="e">
        <v>#N/A</v>
      </c>
      <c r="M432" s="7" t="s">
        <v>1044</v>
      </c>
      <c r="N432" s="7" t="s">
        <v>13777</v>
      </c>
      <c r="O432" s="44"/>
      <c r="Q432" s="62"/>
    </row>
    <row r="433" spans="1:17">
      <c r="A433" s="4">
        <v>431</v>
      </c>
      <c r="B433" s="9" t="s">
        <v>9212</v>
      </c>
      <c r="C433" s="9" t="s">
        <v>6154</v>
      </c>
      <c r="D433" s="9" t="s">
        <v>9241</v>
      </c>
      <c r="F433" s="21" t="s">
        <v>518</v>
      </c>
      <c r="G433" s="13">
        <v>46150</v>
      </c>
      <c r="H433" s="9" t="s">
        <v>13672</v>
      </c>
      <c r="I433" s="21"/>
      <c r="J433" s="21"/>
      <c r="K433" s="7" t="s">
        <v>13611</v>
      </c>
      <c r="L433" s="7" t="e">
        <v>#N/A</v>
      </c>
      <c r="M433" s="7" t="s">
        <v>455</v>
      </c>
      <c r="N433" s="7" t="s">
        <v>13778</v>
      </c>
      <c r="O433" s="44"/>
      <c r="Q433" s="62"/>
    </row>
    <row r="434" spans="1:17">
      <c r="A434" s="4">
        <v>432</v>
      </c>
      <c r="B434" s="9" t="s">
        <v>8920</v>
      </c>
      <c r="C434" s="9" t="s">
        <v>6154</v>
      </c>
      <c r="D434" s="9" t="s">
        <v>8931</v>
      </c>
      <c r="F434" s="21" t="s">
        <v>518</v>
      </c>
      <c r="G434" s="13">
        <v>46150</v>
      </c>
      <c r="H434" s="9" t="s">
        <v>13672</v>
      </c>
      <c r="I434" s="21"/>
      <c r="J434" s="21"/>
      <c r="K434" s="7" t="s">
        <v>13611</v>
      </c>
      <c r="L434" s="7" t="e">
        <v>#N/A</v>
      </c>
      <c r="M434" s="7" t="s">
        <v>7231</v>
      </c>
      <c r="N434" s="7" t="s">
        <v>13779</v>
      </c>
      <c r="O434" s="44"/>
      <c r="Q434" s="62"/>
    </row>
    <row r="435" spans="1:17">
      <c r="A435" s="4">
        <v>433</v>
      </c>
      <c r="B435" s="9" t="s">
        <v>9458</v>
      </c>
      <c r="C435" s="9" t="s">
        <v>6154</v>
      </c>
      <c r="D435" s="9" t="s">
        <v>9474</v>
      </c>
      <c r="F435" s="21" t="s">
        <v>518</v>
      </c>
      <c r="G435" s="13">
        <v>46150</v>
      </c>
      <c r="H435" s="9" t="s">
        <v>13672</v>
      </c>
      <c r="I435" s="21"/>
      <c r="J435" s="21"/>
      <c r="K435" s="7" t="s">
        <v>13611</v>
      </c>
      <c r="L435" s="7" t="e">
        <v>#N/A</v>
      </c>
      <c r="M435" s="7" t="s">
        <v>1390</v>
      </c>
      <c r="N435" s="7" t="s">
        <v>13780</v>
      </c>
      <c r="O435" s="44"/>
      <c r="Q435" s="62"/>
    </row>
    <row r="436" spans="1:17">
      <c r="A436" s="4">
        <v>434</v>
      </c>
      <c r="B436" s="9" t="s">
        <v>9458</v>
      </c>
      <c r="C436" s="9" t="s">
        <v>6154</v>
      </c>
      <c r="D436" s="9" t="s">
        <v>9577</v>
      </c>
      <c r="F436" s="21" t="s">
        <v>518</v>
      </c>
      <c r="G436" s="13">
        <v>46150</v>
      </c>
      <c r="H436" s="9" t="s">
        <v>13672</v>
      </c>
      <c r="I436" s="21"/>
      <c r="J436" s="21"/>
      <c r="K436" s="7" t="s">
        <v>13611</v>
      </c>
      <c r="L436" s="7" t="e">
        <v>#N/A</v>
      </c>
      <c r="M436" s="7" t="s">
        <v>4170</v>
      </c>
      <c r="N436" s="7" t="s">
        <v>13781</v>
      </c>
      <c r="O436" s="44"/>
      <c r="Q436" s="62"/>
    </row>
    <row r="437" spans="1:17">
      <c r="A437" s="4">
        <v>435</v>
      </c>
      <c r="B437" s="9" t="s">
        <v>9458</v>
      </c>
      <c r="C437" s="9" t="s">
        <v>6154</v>
      </c>
      <c r="D437" s="9" t="s">
        <v>9532</v>
      </c>
      <c r="F437" s="21" t="s">
        <v>518</v>
      </c>
      <c r="G437" s="13">
        <v>46150</v>
      </c>
      <c r="H437" s="9" t="s">
        <v>13672</v>
      </c>
      <c r="I437" s="21"/>
      <c r="J437" s="21"/>
      <c r="K437" s="7" t="s">
        <v>13611</v>
      </c>
      <c r="L437" s="7" t="e">
        <v>#N/A</v>
      </c>
      <c r="M437" s="7" t="s">
        <v>2359</v>
      </c>
      <c r="N437" s="7" t="s">
        <v>13782</v>
      </c>
      <c r="O437" s="44"/>
      <c r="Q437" s="62"/>
    </row>
    <row r="438" spans="1:17">
      <c r="A438" s="4">
        <v>436</v>
      </c>
      <c r="B438" s="9" t="s">
        <v>13783</v>
      </c>
      <c r="C438" s="9" t="s">
        <v>6154</v>
      </c>
      <c r="D438" s="9" t="s">
        <v>8711</v>
      </c>
      <c r="F438" s="21" t="s">
        <v>518</v>
      </c>
      <c r="G438" s="13">
        <v>46150</v>
      </c>
      <c r="H438" s="9" t="s">
        <v>13672</v>
      </c>
      <c r="I438" s="21"/>
      <c r="J438" s="21"/>
      <c r="K438" s="7" t="s">
        <v>13611</v>
      </c>
      <c r="L438" s="7" t="e">
        <v>#N/A</v>
      </c>
      <c r="M438" s="7" t="s">
        <v>2359</v>
      </c>
      <c r="N438" s="7" t="s">
        <v>13784</v>
      </c>
      <c r="O438" s="44"/>
      <c r="Q438" s="62"/>
    </row>
    <row r="439" spans="1:17">
      <c r="A439" s="4">
        <v>437</v>
      </c>
      <c r="B439" s="9" t="s">
        <v>13783</v>
      </c>
      <c r="C439" s="9" t="s">
        <v>6154</v>
      </c>
      <c r="D439" s="9" t="s">
        <v>8806</v>
      </c>
      <c r="F439" s="21" t="s">
        <v>518</v>
      </c>
      <c r="G439" s="13">
        <v>46150</v>
      </c>
      <c r="H439" s="9" t="s">
        <v>13672</v>
      </c>
      <c r="I439" s="21"/>
      <c r="J439" s="21"/>
      <c r="K439" s="7" t="s">
        <v>13611</v>
      </c>
      <c r="L439" s="7" t="e">
        <v>#N/A</v>
      </c>
      <c r="M439" s="7" t="s">
        <v>1527</v>
      </c>
      <c r="N439" s="7" t="s">
        <v>13785</v>
      </c>
      <c r="O439" s="44"/>
      <c r="Q439" s="62"/>
    </row>
    <row r="440" spans="1:17">
      <c r="A440" s="4">
        <v>438</v>
      </c>
      <c r="B440" s="9" t="s">
        <v>13783</v>
      </c>
      <c r="C440" s="9" t="s">
        <v>6154</v>
      </c>
      <c r="D440" s="9" t="s">
        <v>8723</v>
      </c>
      <c r="F440" s="21" t="s">
        <v>518</v>
      </c>
      <c r="G440" s="13">
        <v>46150</v>
      </c>
      <c r="H440" s="9" t="s">
        <v>13672</v>
      </c>
      <c r="I440" s="21"/>
      <c r="J440" s="21"/>
      <c r="K440" s="7" t="s">
        <v>13611</v>
      </c>
      <c r="L440" s="7" t="e">
        <v>#N/A</v>
      </c>
      <c r="M440" s="7" t="s">
        <v>1527</v>
      </c>
      <c r="N440" s="7" t="s">
        <v>13786</v>
      </c>
      <c r="O440" s="44"/>
      <c r="Q440" s="62"/>
    </row>
    <row r="441" spans="1:17" hidden="1">
      <c r="A441" s="4">
        <v>439</v>
      </c>
      <c r="B441" s="9" t="s">
        <v>8344</v>
      </c>
      <c r="C441" s="9" t="s">
        <v>6154</v>
      </c>
      <c r="D441" s="9" t="s">
        <v>8390</v>
      </c>
      <c r="F441" s="21" t="s">
        <v>518</v>
      </c>
      <c r="G441" s="13">
        <v>46150</v>
      </c>
      <c r="H441" s="9" t="s">
        <v>13672</v>
      </c>
      <c r="I441" s="9" t="s">
        <v>13276</v>
      </c>
      <c r="J441" s="13">
        <v>46281</v>
      </c>
      <c r="K441" s="7" t="s">
        <v>13611</v>
      </c>
      <c r="L441" s="7" t="s">
        <v>13237</v>
      </c>
      <c r="M441" s="7" t="s">
        <v>2936</v>
      </c>
      <c r="O441" s="44"/>
      <c r="Q441" s="62"/>
    </row>
    <row r="442" spans="1:17">
      <c r="A442" s="4">
        <v>440</v>
      </c>
      <c r="B442" s="9" t="s">
        <v>8920</v>
      </c>
      <c r="C442" s="9" t="s">
        <v>6154</v>
      </c>
      <c r="D442" s="9" t="s">
        <v>9000</v>
      </c>
      <c r="F442" s="21" t="s">
        <v>518</v>
      </c>
      <c r="G442" s="13">
        <v>46150</v>
      </c>
      <c r="H442" s="9" t="s">
        <v>13672</v>
      </c>
      <c r="I442" s="21"/>
      <c r="J442" s="21"/>
      <c r="K442" s="7" t="s">
        <v>13611</v>
      </c>
      <c r="L442" s="7" t="e">
        <v>#N/A</v>
      </c>
      <c r="M442" s="7" t="s">
        <v>1534</v>
      </c>
      <c r="N442" s="7" t="s">
        <v>13787</v>
      </c>
      <c r="O442" s="44"/>
      <c r="Q442" s="62"/>
    </row>
    <row r="443" spans="1:17" hidden="1">
      <c r="A443" s="4">
        <v>441</v>
      </c>
      <c r="B443" s="9" t="s">
        <v>8920</v>
      </c>
      <c r="C443" s="9" t="s">
        <v>6154</v>
      </c>
      <c r="D443" s="9" t="s">
        <v>8961</v>
      </c>
      <c r="F443" s="21" t="s">
        <v>518</v>
      </c>
      <c r="G443" s="13">
        <v>46150</v>
      </c>
      <c r="H443" s="9" t="s">
        <v>13672</v>
      </c>
      <c r="I443" s="9" t="s">
        <v>13276</v>
      </c>
      <c r="J443" s="13">
        <v>46281</v>
      </c>
      <c r="K443" s="7" t="s">
        <v>13611</v>
      </c>
      <c r="L443" s="7" t="s">
        <v>13234</v>
      </c>
      <c r="M443" s="7" t="s">
        <v>1575</v>
      </c>
      <c r="O443" s="44"/>
      <c r="Q443" s="62"/>
    </row>
    <row r="444" spans="1:17">
      <c r="A444" s="4">
        <v>442</v>
      </c>
      <c r="B444" s="9" t="s">
        <v>896</v>
      </c>
      <c r="C444" s="9" t="s">
        <v>31</v>
      </c>
      <c r="D444" s="9" t="s">
        <v>911</v>
      </c>
      <c r="F444" s="21" t="s">
        <v>518</v>
      </c>
      <c r="G444" s="13">
        <v>46150</v>
      </c>
      <c r="H444" s="9" t="s">
        <v>13672</v>
      </c>
      <c r="I444" s="21"/>
      <c r="J444" s="21"/>
      <c r="K444" s="7" t="s">
        <v>13611</v>
      </c>
      <c r="L444" s="7" t="e">
        <v>#N/A</v>
      </c>
      <c r="M444" s="7" t="s">
        <v>35</v>
      </c>
      <c r="N444" s="7" t="s">
        <v>13788</v>
      </c>
      <c r="O444" s="44"/>
      <c r="Q444" s="62"/>
    </row>
    <row r="445" spans="1:17">
      <c r="A445" s="4">
        <v>443</v>
      </c>
      <c r="B445" s="9" t="s">
        <v>1066</v>
      </c>
      <c r="C445" s="9" t="s">
        <v>31</v>
      </c>
      <c r="D445" s="9" t="s">
        <v>1107</v>
      </c>
      <c r="F445" s="21" t="s">
        <v>518</v>
      </c>
      <c r="G445" s="13">
        <v>46150</v>
      </c>
      <c r="H445" s="9" t="s">
        <v>13672</v>
      </c>
      <c r="I445" s="21"/>
      <c r="J445" s="21"/>
      <c r="K445" s="7" t="s">
        <v>13611</v>
      </c>
      <c r="L445" s="7" t="e">
        <v>#N/A</v>
      </c>
      <c r="M445" s="7" t="s">
        <v>384</v>
      </c>
      <c r="N445" s="7" t="s">
        <v>13789</v>
      </c>
      <c r="O445" s="44"/>
      <c r="Q445" s="62"/>
    </row>
    <row r="446" spans="1:17">
      <c r="A446" s="4">
        <v>444</v>
      </c>
      <c r="B446" s="9" t="s">
        <v>2208</v>
      </c>
      <c r="C446" s="9" t="s">
        <v>31</v>
      </c>
      <c r="D446" s="9" t="s">
        <v>2257</v>
      </c>
      <c r="F446" s="21" t="s">
        <v>518</v>
      </c>
      <c r="G446" s="13">
        <v>46150</v>
      </c>
      <c r="H446" s="9" t="s">
        <v>13672</v>
      </c>
      <c r="I446" s="21"/>
      <c r="J446" s="21"/>
      <c r="K446" s="7" t="s">
        <v>13611</v>
      </c>
      <c r="L446" s="7" t="e">
        <v>#N/A</v>
      </c>
      <c r="M446" s="7" t="s">
        <v>1746</v>
      </c>
      <c r="N446" s="7" t="s">
        <v>13790</v>
      </c>
      <c r="O446" s="44"/>
      <c r="Q446" s="62"/>
    </row>
    <row r="447" spans="1:17">
      <c r="A447" s="4">
        <v>445</v>
      </c>
      <c r="B447" s="9" t="s">
        <v>2422</v>
      </c>
      <c r="C447" s="9" t="s">
        <v>31</v>
      </c>
      <c r="D447" s="9" t="s">
        <v>2560</v>
      </c>
      <c r="F447" s="21" t="s">
        <v>518</v>
      </c>
      <c r="G447" s="13">
        <v>46150</v>
      </c>
      <c r="H447" s="9" t="s">
        <v>13672</v>
      </c>
      <c r="I447" s="21"/>
      <c r="J447" s="21"/>
      <c r="K447" s="7" t="s">
        <v>13611</v>
      </c>
      <c r="L447" s="7" t="e">
        <v>#N/A</v>
      </c>
      <c r="M447" s="7" t="s">
        <v>384</v>
      </c>
      <c r="N447" s="7" t="s">
        <v>13791</v>
      </c>
      <c r="O447" s="44"/>
      <c r="Q447" s="62"/>
    </row>
    <row r="448" spans="1:17">
      <c r="A448" s="4">
        <v>446</v>
      </c>
      <c r="B448" s="9" t="s">
        <v>4832</v>
      </c>
      <c r="C448" s="9" t="s">
        <v>3483</v>
      </c>
      <c r="D448" s="9" t="s">
        <v>4835</v>
      </c>
      <c r="F448" s="21" t="s">
        <v>518</v>
      </c>
      <c r="G448" s="13">
        <v>46150</v>
      </c>
      <c r="H448" s="9" t="s">
        <v>13672</v>
      </c>
      <c r="I448" s="21"/>
      <c r="J448" s="21"/>
      <c r="K448" s="7" t="s">
        <v>13611</v>
      </c>
      <c r="L448" s="7" t="e">
        <v>#N/A</v>
      </c>
      <c r="M448" s="7" t="s">
        <v>448</v>
      </c>
      <c r="N448" s="7" t="s">
        <v>13792</v>
      </c>
      <c r="O448" s="44"/>
      <c r="Q448" s="62"/>
    </row>
    <row r="449" spans="1:17">
      <c r="A449" s="4">
        <v>447</v>
      </c>
      <c r="B449" s="9" t="s">
        <v>4832</v>
      </c>
      <c r="C449" s="9" t="s">
        <v>3483</v>
      </c>
      <c r="D449" s="9" t="s">
        <v>4950</v>
      </c>
      <c r="F449" s="21" t="s">
        <v>518</v>
      </c>
      <c r="G449" s="13">
        <v>46150</v>
      </c>
      <c r="H449" s="9" t="s">
        <v>13672</v>
      </c>
      <c r="I449" s="21"/>
      <c r="J449" s="21"/>
      <c r="K449" s="7" t="s">
        <v>13611</v>
      </c>
      <c r="L449" s="7" t="e">
        <v>#N/A</v>
      </c>
      <c r="M449" s="7" t="s">
        <v>930</v>
      </c>
      <c r="N449" s="7" t="s">
        <v>13793</v>
      </c>
      <c r="O449" s="44"/>
      <c r="Q449" s="62"/>
    </row>
    <row r="450" spans="1:17" hidden="1">
      <c r="A450" s="4">
        <v>448</v>
      </c>
      <c r="B450" s="9" t="s">
        <v>4671</v>
      </c>
      <c r="C450" s="9" t="s">
        <v>3483</v>
      </c>
      <c r="D450" s="9" t="s">
        <v>4725</v>
      </c>
      <c r="F450" s="21" t="s">
        <v>518</v>
      </c>
      <c r="G450" s="13">
        <v>46150</v>
      </c>
      <c r="H450" s="9" t="s">
        <v>13672</v>
      </c>
      <c r="I450" s="21"/>
      <c r="J450" s="9" t="s">
        <v>13221</v>
      </c>
      <c r="K450" s="7" t="s">
        <v>13794</v>
      </c>
      <c r="L450" s="7" t="e">
        <v>#N/A</v>
      </c>
      <c r="M450" s="7" t="s">
        <v>4164</v>
      </c>
      <c r="N450" s="7" t="s">
        <v>13795</v>
      </c>
      <c r="O450" s="44"/>
      <c r="Q450" s="62"/>
    </row>
    <row r="451" spans="1:17">
      <c r="A451" s="4">
        <v>449</v>
      </c>
      <c r="B451" s="9" t="s">
        <v>4591</v>
      </c>
      <c r="C451" s="9" t="s">
        <v>3483</v>
      </c>
      <c r="D451" s="9" t="s">
        <v>3938</v>
      </c>
      <c r="F451" s="21" t="s">
        <v>518</v>
      </c>
      <c r="G451" s="13">
        <v>46150</v>
      </c>
      <c r="H451" s="9" t="s">
        <v>13672</v>
      </c>
      <c r="I451" s="21"/>
      <c r="J451" s="21"/>
      <c r="K451" s="7" t="s">
        <v>13611</v>
      </c>
      <c r="L451" s="7" t="e">
        <v>#N/A</v>
      </c>
      <c r="M451" s="7" t="s">
        <v>701</v>
      </c>
      <c r="N451" s="7" t="s">
        <v>13796</v>
      </c>
      <c r="O451" s="44"/>
      <c r="Q451" s="62"/>
    </row>
    <row r="452" spans="1:17" hidden="1">
      <c r="A452" s="4">
        <v>450</v>
      </c>
      <c r="B452" s="9" t="s">
        <v>896</v>
      </c>
      <c r="C452" s="9" t="s">
        <v>31</v>
      </c>
      <c r="D452" s="9" t="s">
        <v>945</v>
      </c>
      <c r="F452" s="21" t="s">
        <v>518</v>
      </c>
      <c r="G452" s="13">
        <v>46150</v>
      </c>
      <c r="H452" s="9" t="s">
        <v>13672</v>
      </c>
      <c r="I452" s="21"/>
      <c r="J452" s="9" t="s">
        <v>13221</v>
      </c>
      <c r="K452" s="7" t="s">
        <v>13711</v>
      </c>
      <c r="L452" s="7" t="e">
        <v>#N/A</v>
      </c>
      <c r="M452" s="7" t="s">
        <v>941</v>
      </c>
      <c r="O452" s="44"/>
      <c r="Q452" s="62"/>
    </row>
    <row r="453" spans="1:17">
      <c r="A453" s="4">
        <v>451</v>
      </c>
      <c r="B453" s="9" t="s">
        <v>2614</v>
      </c>
      <c r="C453" s="9" t="s">
        <v>31</v>
      </c>
      <c r="D453" s="9" t="s">
        <v>2678</v>
      </c>
      <c r="F453" s="21" t="s">
        <v>518</v>
      </c>
      <c r="G453" s="13">
        <v>46150</v>
      </c>
      <c r="H453" s="9" t="s">
        <v>13672</v>
      </c>
      <c r="I453" s="21"/>
      <c r="J453" s="21"/>
      <c r="K453" s="7" t="s">
        <v>13611</v>
      </c>
      <c r="L453" s="7" t="e">
        <v>#N/A</v>
      </c>
      <c r="M453" s="7" t="s">
        <v>1092</v>
      </c>
      <c r="N453" s="7" t="s">
        <v>13797</v>
      </c>
      <c r="O453" s="44"/>
      <c r="Q453" s="62"/>
    </row>
    <row r="454" spans="1:17" hidden="1">
      <c r="A454" s="4">
        <v>452</v>
      </c>
      <c r="B454" s="9" t="s">
        <v>12245</v>
      </c>
      <c r="C454" s="9" t="s">
        <v>12246</v>
      </c>
      <c r="D454" s="9" t="s">
        <v>12301</v>
      </c>
      <c r="G454" s="13">
        <v>45680</v>
      </c>
      <c r="H454" s="9" t="s">
        <v>13672</v>
      </c>
      <c r="I454" s="9" t="s">
        <v>13276</v>
      </c>
      <c r="J454" s="43">
        <v>45706</v>
      </c>
      <c r="K454" s="7" t="s">
        <v>13611</v>
      </c>
      <c r="L454" s="7" t="e">
        <v>#N/A</v>
      </c>
      <c r="M454" s="7" t="s">
        <v>875</v>
      </c>
      <c r="N454" s="44">
        <v>45706</v>
      </c>
      <c r="O454" s="44"/>
      <c r="P454" s="43">
        <v>45706</v>
      </c>
      <c r="Q454" s="62"/>
    </row>
    <row r="455" spans="1:17" hidden="1">
      <c r="A455" s="4">
        <v>453</v>
      </c>
      <c r="B455" s="9" t="s">
        <v>3482</v>
      </c>
      <c r="C455" s="9" t="s">
        <v>3483</v>
      </c>
      <c r="D455" s="9" t="s">
        <v>3486</v>
      </c>
      <c r="G455" s="13">
        <v>45407</v>
      </c>
      <c r="H455" s="9" t="s">
        <v>13672</v>
      </c>
      <c r="I455" s="9" t="s">
        <v>13276</v>
      </c>
      <c r="J455" s="43">
        <v>45455</v>
      </c>
      <c r="K455" s="7" t="s">
        <v>13611</v>
      </c>
      <c r="L455" s="7" t="e">
        <v>#N/A</v>
      </c>
      <c r="M455" s="7" t="s">
        <v>81</v>
      </c>
      <c r="N455" s="44">
        <v>45455</v>
      </c>
      <c r="O455" s="44"/>
      <c r="P455" s="43">
        <v>45455</v>
      </c>
      <c r="Q455" s="62"/>
    </row>
    <row r="456" spans="1:17" hidden="1">
      <c r="A456" s="4">
        <v>454</v>
      </c>
      <c r="B456" s="9" t="s">
        <v>3482</v>
      </c>
      <c r="C456" s="9" t="s">
        <v>3483</v>
      </c>
      <c r="D456" s="9" t="s">
        <v>3496</v>
      </c>
      <c r="G456" s="13">
        <v>45373</v>
      </c>
      <c r="H456" s="9" t="s">
        <v>13672</v>
      </c>
      <c r="I456" s="9" t="s">
        <v>13276</v>
      </c>
      <c r="J456" s="43">
        <v>45625</v>
      </c>
      <c r="K456" s="7" t="s">
        <v>13611</v>
      </c>
      <c r="L456" s="7" t="e">
        <v>#N/A</v>
      </c>
      <c r="M456" s="7" t="s">
        <v>3497</v>
      </c>
      <c r="N456" s="44">
        <v>45625</v>
      </c>
      <c r="O456" s="44"/>
      <c r="P456" s="43">
        <v>45625</v>
      </c>
      <c r="Q456" s="62"/>
    </row>
    <row r="457" spans="1:17" hidden="1">
      <c r="A457" s="4">
        <v>455</v>
      </c>
      <c r="B457" s="9" t="s">
        <v>105</v>
      </c>
      <c r="C457" s="9" t="s">
        <v>31</v>
      </c>
      <c r="D457" s="9" t="s">
        <v>108</v>
      </c>
      <c r="G457" s="13">
        <v>45384</v>
      </c>
      <c r="H457" s="9" t="s">
        <v>13672</v>
      </c>
      <c r="I457" s="9" t="s">
        <v>13276</v>
      </c>
      <c r="J457" s="43">
        <v>45384</v>
      </c>
      <c r="K457" s="7" t="s">
        <v>13611</v>
      </c>
      <c r="L457" s="7" t="e">
        <v>#N/A</v>
      </c>
      <c r="M457" s="7" t="s">
        <v>109</v>
      </c>
      <c r="N457" s="44">
        <v>45384</v>
      </c>
      <c r="O457" s="44"/>
      <c r="P457" s="43">
        <v>45384</v>
      </c>
      <c r="Q457" s="62"/>
    </row>
    <row r="458" spans="1:17" hidden="1">
      <c r="A458" s="4">
        <v>456</v>
      </c>
      <c r="B458" s="9" t="s">
        <v>6153</v>
      </c>
      <c r="C458" s="9" t="s">
        <v>6154</v>
      </c>
      <c r="D458" s="9" t="s">
        <v>6171</v>
      </c>
      <c r="G458" s="13">
        <v>45425</v>
      </c>
      <c r="H458" s="9" t="s">
        <v>13672</v>
      </c>
      <c r="I458" s="9" t="s">
        <v>13276</v>
      </c>
      <c r="J458" s="43">
        <v>45506</v>
      </c>
      <c r="K458" s="7" t="s">
        <v>13611</v>
      </c>
      <c r="L458" s="7" t="e">
        <v>#N/A</v>
      </c>
      <c r="M458" s="7" t="s">
        <v>185</v>
      </c>
      <c r="N458" s="44">
        <v>45506</v>
      </c>
      <c r="O458" s="44"/>
      <c r="P458" s="43">
        <v>45506</v>
      </c>
      <c r="Q458" s="62"/>
    </row>
    <row r="459" spans="1:17" hidden="1">
      <c r="A459" s="4">
        <v>457</v>
      </c>
      <c r="B459" s="9" t="s">
        <v>6193</v>
      </c>
      <c r="C459" s="9" t="s">
        <v>6154</v>
      </c>
      <c r="D459" s="9" t="s">
        <v>6213</v>
      </c>
      <c r="G459" s="13">
        <v>45422</v>
      </c>
      <c r="H459" s="9" t="s">
        <v>13672</v>
      </c>
      <c r="I459" s="9" t="s">
        <v>13276</v>
      </c>
      <c r="J459" s="43">
        <v>45506</v>
      </c>
      <c r="K459" s="7" t="s">
        <v>13611</v>
      </c>
      <c r="L459" s="7" t="e">
        <v>#N/A</v>
      </c>
      <c r="M459" s="7" t="s">
        <v>205</v>
      </c>
      <c r="N459" s="44">
        <v>45506</v>
      </c>
      <c r="O459" s="44"/>
      <c r="P459" s="43">
        <v>45506</v>
      </c>
      <c r="Q459" s="62"/>
    </row>
    <row r="460" spans="1:17" hidden="1">
      <c r="A460" s="4">
        <v>458</v>
      </c>
      <c r="B460" s="9" t="s">
        <v>6193</v>
      </c>
      <c r="C460" s="9" t="s">
        <v>6154</v>
      </c>
      <c r="D460" s="9" t="s">
        <v>6206</v>
      </c>
      <c r="G460" s="13">
        <v>45425</v>
      </c>
      <c r="H460" s="9" t="s">
        <v>13672</v>
      </c>
      <c r="I460" s="9" t="s">
        <v>13276</v>
      </c>
      <c r="J460" s="43">
        <v>45506</v>
      </c>
      <c r="K460" s="7" t="s">
        <v>13611</v>
      </c>
      <c r="L460" s="7" t="e">
        <v>#N/A</v>
      </c>
      <c r="M460" s="7" t="s">
        <v>205</v>
      </c>
      <c r="N460" s="44">
        <v>45506</v>
      </c>
      <c r="O460" s="44"/>
      <c r="P460" s="43">
        <v>45506</v>
      </c>
      <c r="Q460" s="62"/>
    </row>
    <row r="461" spans="1:17" ht="20" hidden="1">
      <c r="A461" s="4">
        <v>459</v>
      </c>
      <c r="B461" s="9" t="s">
        <v>2614</v>
      </c>
      <c r="C461" s="9" t="s">
        <v>31</v>
      </c>
      <c r="D461" s="9" t="s">
        <v>2651</v>
      </c>
      <c r="G461" s="13">
        <v>46178</v>
      </c>
      <c r="H461" s="9" t="s">
        <v>13672</v>
      </c>
      <c r="J461" s="45" t="s">
        <v>13222</v>
      </c>
      <c r="K461" s="7" t="s">
        <v>13611</v>
      </c>
      <c r="L461" s="7" t="e">
        <v>#N/A</v>
      </c>
      <c r="M461" s="7" t="s">
        <v>930</v>
      </c>
      <c r="N461" s="44" t="s">
        <v>13795</v>
      </c>
      <c r="O461" s="44"/>
      <c r="P461" s="45" t="s">
        <v>13222</v>
      </c>
      <c r="Q461" s="62"/>
    </row>
    <row r="462" spans="1:17" ht="20" hidden="1">
      <c r="A462" s="4">
        <v>460</v>
      </c>
      <c r="B462" s="9" t="s">
        <v>2422</v>
      </c>
      <c r="C462" s="9" t="s">
        <v>31</v>
      </c>
      <c r="D462" s="9" t="s">
        <v>2485</v>
      </c>
      <c r="G462" s="13">
        <v>46178</v>
      </c>
      <c r="H462" s="9" t="s">
        <v>13672</v>
      </c>
      <c r="J462" s="45" t="s">
        <v>13222</v>
      </c>
      <c r="K462" s="7" t="s">
        <v>13611</v>
      </c>
      <c r="L462" s="7" t="e">
        <v>#N/A</v>
      </c>
      <c r="M462" s="7" t="s">
        <v>1610</v>
      </c>
      <c r="N462" s="44" t="s">
        <v>13795</v>
      </c>
      <c r="O462" s="44"/>
      <c r="P462" s="45" t="s">
        <v>13222</v>
      </c>
      <c r="Q462" s="62"/>
    </row>
    <row r="463" spans="1:17" hidden="1">
      <c r="A463" s="4">
        <v>461</v>
      </c>
      <c r="B463" s="9" t="s">
        <v>6220</v>
      </c>
      <c r="C463" s="9" t="s">
        <v>6154</v>
      </c>
      <c r="D463" s="9" t="s">
        <v>6245</v>
      </c>
      <c r="G463" s="13">
        <v>45454</v>
      </c>
      <c r="H463" s="9" t="s">
        <v>13672</v>
      </c>
      <c r="I463" s="9" t="s">
        <v>13276</v>
      </c>
      <c r="J463" s="43">
        <v>45506</v>
      </c>
      <c r="K463" s="7" t="s">
        <v>13611</v>
      </c>
      <c r="L463" s="7" t="e">
        <v>#N/A</v>
      </c>
      <c r="M463" s="7" t="s">
        <v>205</v>
      </c>
      <c r="N463" s="44">
        <v>45506</v>
      </c>
      <c r="O463" s="44"/>
      <c r="P463" s="43">
        <v>45506</v>
      </c>
      <c r="Q463" s="62"/>
    </row>
    <row r="464" spans="1:17" ht="20" hidden="1">
      <c r="A464" s="4">
        <v>462</v>
      </c>
      <c r="B464" s="9" t="s">
        <v>9458</v>
      </c>
      <c r="C464" s="9" t="s">
        <v>6154</v>
      </c>
      <c r="D464" s="9" t="s">
        <v>9590</v>
      </c>
      <c r="G464" s="13">
        <v>46178</v>
      </c>
      <c r="H464" s="9" t="s">
        <v>13672</v>
      </c>
      <c r="J464" s="45" t="s">
        <v>13222</v>
      </c>
      <c r="K464" s="7" t="s">
        <v>13611</v>
      </c>
      <c r="L464" s="7" t="e">
        <v>#N/A</v>
      </c>
      <c r="M464" s="7" t="s">
        <v>2359</v>
      </c>
      <c r="N464" s="44" t="s">
        <v>13795</v>
      </c>
      <c r="O464" s="44"/>
      <c r="P464" s="45" t="s">
        <v>13222</v>
      </c>
      <c r="Q464" s="62"/>
    </row>
    <row r="465" spans="1:17" ht="20" hidden="1">
      <c r="A465" s="4">
        <v>463</v>
      </c>
      <c r="B465" s="9" t="s">
        <v>9458</v>
      </c>
      <c r="C465" s="9" t="s">
        <v>6154</v>
      </c>
      <c r="D465" s="9" t="s">
        <v>9584</v>
      </c>
      <c r="G465" s="13">
        <v>46178</v>
      </c>
      <c r="H465" s="9" t="s">
        <v>13672</v>
      </c>
      <c r="J465" s="45" t="s">
        <v>13222</v>
      </c>
      <c r="K465" s="7" t="s">
        <v>13611</v>
      </c>
      <c r="L465" s="7" t="e">
        <v>#N/A</v>
      </c>
      <c r="M465" s="7" t="s">
        <v>1575</v>
      </c>
      <c r="N465" s="44" t="s">
        <v>13795</v>
      </c>
      <c r="O465" s="44"/>
      <c r="P465" s="45" t="s">
        <v>13222</v>
      </c>
      <c r="Q465" s="62"/>
    </row>
    <row r="466" spans="1:17" ht="20" hidden="1">
      <c r="A466" s="4">
        <v>464</v>
      </c>
      <c r="B466" s="9" t="s">
        <v>3529</v>
      </c>
      <c r="C466" s="9" t="s">
        <v>3483</v>
      </c>
      <c r="D466" s="9" t="s">
        <v>3541</v>
      </c>
      <c r="G466" s="13">
        <v>45475</v>
      </c>
      <c r="H466" s="9" t="s">
        <v>13672</v>
      </c>
      <c r="J466" s="46" t="s">
        <v>13221</v>
      </c>
      <c r="K466" s="7" t="s">
        <v>13611</v>
      </c>
      <c r="L466" s="7" t="e">
        <v>#N/A</v>
      </c>
      <c r="M466" s="7" t="s">
        <v>81</v>
      </c>
      <c r="N466" s="44" t="s">
        <v>13795</v>
      </c>
      <c r="O466" s="44"/>
      <c r="P466" s="48" t="s">
        <v>13221</v>
      </c>
      <c r="Q466" s="62"/>
    </row>
    <row r="467" spans="1:17" ht="20" hidden="1">
      <c r="A467" s="4">
        <v>465</v>
      </c>
      <c r="B467" s="9" t="s">
        <v>9259</v>
      </c>
      <c r="C467" s="9" t="s">
        <v>6154</v>
      </c>
      <c r="D467" s="9" t="s">
        <v>9312</v>
      </c>
      <c r="G467" s="13">
        <v>46150</v>
      </c>
      <c r="H467" s="9" t="s">
        <v>13672</v>
      </c>
      <c r="J467" s="45" t="s">
        <v>13222</v>
      </c>
      <c r="K467" s="7" t="s">
        <v>13611</v>
      </c>
      <c r="L467" s="7" t="e">
        <v>#N/A</v>
      </c>
      <c r="M467" s="7" t="s">
        <v>2544</v>
      </c>
      <c r="N467" s="44" t="s">
        <v>13795</v>
      </c>
      <c r="O467" s="44"/>
      <c r="P467" s="45" t="s">
        <v>13222</v>
      </c>
      <c r="Q467" s="62"/>
    </row>
    <row r="468" spans="1:17" ht="20" hidden="1">
      <c r="A468" s="4">
        <v>466</v>
      </c>
      <c r="B468" s="9" t="s">
        <v>6249</v>
      </c>
      <c r="C468" s="9" t="s">
        <v>6154</v>
      </c>
      <c r="D468" s="9" t="s">
        <v>6266</v>
      </c>
      <c r="G468" s="13">
        <v>45505</v>
      </c>
      <c r="H468" s="9" t="s">
        <v>13672</v>
      </c>
      <c r="J468" s="46" t="s">
        <v>13221</v>
      </c>
      <c r="K468" s="7" t="s">
        <v>13611</v>
      </c>
      <c r="L468" s="7" t="e">
        <v>#N/A</v>
      </c>
      <c r="M468" s="7" t="s">
        <v>3523</v>
      </c>
      <c r="N468" s="44" t="s">
        <v>13795</v>
      </c>
      <c r="O468" s="44"/>
      <c r="P468" s="48" t="s">
        <v>13221</v>
      </c>
      <c r="Q468" s="62"/>
    </row>
    <row r="469" spans="1:17" ht="20" hidden="1">
      <c r="A469" s="4">
        <v>467</v>
      </c>
      <c r="B469" s="9" t="s">
        <v>3563</v>
      </c>
      <c r="C469" s="9" t="s">
        <v>3483</v>
      </c>
      <c r="D469" s="9" t="s">
        <v>3586</v>
      </c>
      <c r="G469" s="13">
        <v>45510</v>
      </c>
      <c r="H469" s="9" t="s">
        <v>13672</v>
      </c>
      <c r="J469" s="46" t="s">
        <v>13221</v>
      </c>
      <c r="K469" s="7" t="s">
        <v>13611</v>
      </c>
      <c r="L469" s="7" t="e">
        <v>#N/A</v>
      </c>
      <c r="M469" s="7" t="s">
        <v>875</v>
      </c>
      <c r="N469" s="44" t="s">
        <v>13795</v>
      </c>
      <c r="O469" s="44"/>
      <c r="P469" s="48" t="s">
        <v>13221</v>
      </c>
      <c r="Q469" s="62"/>
    </row>
    <row r="470" spans="1:17" ht="20" hidden="1">
      <c r="A470" s="4">
        <v>468</v>
      </c>
      <c r="B470" s="9" t="s">
        <v>511</v>
      </c>
      <c r="C470" s="9" t="s">
        <v>31</v>
      </c>
      <c r="D470" s="9" t="s">
        <v>531</v>
      </c>
      <c r="G470" s="13">
        <v>45510</v>
      </c>
      <c r="H470" s="9" t="s">
        <v>13672</v>
      </c>
      <c r="J470" s="46" t="s">
        <v>13221</v>
      </c>
      <c r="K470" s="7" t="s">
        <v>13611</v>
      </c>
      <c r="L470" s="7" t="e">
        <v>#N/A</v>
      </c>
      <c r="M470" s="7" t="s">
        <v>438</v>
      </c>
      <c r="N470" s="44" t="s">
        <v>13795</v>
      </c>
      <c r="O470" s="44"/>
      <c r="P470" s="48" t="s">
        <v>13221</v>
      </c>
      <c r="Q470" s="62"/>
    </row>
    <row r="471" spans="1:17" ht="20" hidden="1">
      <c r="A471" s="4">
        <v>469</v>
      </c>
      <c r="B471" s="9" t="s">
        <v>511</v>
      </c>
      <c r="C471" s="9" t="s">
        <v>31</v>
      </c>
      <c r="D471" s="9" t="s">
        <v>514</v>
      </c>
      <c r="G471" s="13">
        <v>45510</v>
      </c>
      <c r="H471" s="9" t="s">
        <v>13672</v>
      </c>
      <c r="J471" s="46" t="s">
        <v>13221</v>
      </c>
      <c r="K471" s="7" t="s">
        <v>13611</v>
      </c>
      <c r="L471" s="7" t="e">
        <v>#N/A</v>
      </c>
      <c r="M471" s="7" t="s">
        <v>438</v>
      </c>
      <c r="N471" s="44" t="s">
        <v>13795</v>
      </c>
      <c r="O471" s="44"/>
      <c r="P471" s="48" t="s">
        <v>13221</v>
      </c>
      <c r="Q471" s="62"/>
    </row>
    <row r="472" spans="1:17" hidden="1">
      <c r="A472" s="4">
        <v>470</v>
      </c>
      <c r="B472" s="9" t="s">
        <v>11702</v>
      </c>
      <c r="C472" s="9" t="s">
        <v>11688</v>
      </c>
      <c r="D472" s="9" t="s">
        <v>11738</v>
      </c>
      <c r="G472" s="13">
        <v>45539</v>
      </c>
      <c r="H472" s="9" t="s">
        <v>13672</v>
      </c>
      <c r="I472" s="9" t="s">
        <v>13276</v>
      </c>
      <c r="J472" s="43">
        <v>45545</v>
      </c>
      <c r="K472" s="7" t="s">
        <v>13611</v>
      </c>
      <c r="L472" s="7" t="e">
        <v>#N/A</v>
      </c>
      <c r="M472" s="7" t="s">
        <v>205</v>
      </c>
      <c r="N472" s="44">
        <v>45545</v>
      </c>
      <c r="O472" s="44"/>
      <c r="P472" s="43">
        <v>45545</v>
      </c>
      <c r="Q472" s="62"/>
    </row>
    <row r="473" spans="1:17" ht="20" hidden="1">
      <c r="A473" s="4">
        <v>471</v>
      </c>
      <c r="B473" s="9" t="s">
        <v>567</v>
      </c>
      <c r="C473" s="9" t="s">
        <v>31</v>
      </c>
      <c r="D473" s="9" t="s">
        <v>579</v>
      </c>
      <c r="G473" s="13">
        <v>45533</v>
      </c>
      <c r="H473" s="9" t="s">
        <v>13672</v>
      </c>
      <c r="J473" s="46" t="s">
        <v>13221</v>
      </c>
      <c r="K473" s="7" t="s">
        <v>13611</v>
      </c>
      <c r="L473" s="7" t="e">
        <v>#N/A</v>
      </c>
      <c r="M473" s="7" t="s">
        <v>35</v>
      </c>
      <c r="N473" s="44" t="s">
        <v>13795</v>
      </c>
      <c r="O473" s="44"/>
      <c r="P473" s="48" t="s">
        <v>13221</v>
      </c>
      <c r="Q473" s="62"/>
    </row>
    <row r="474" spans="1:17" ht="20" hidden="1">
      <c r="A474" s="4">
        <v>472</v>
      </c>
      <c r="B474" s="9" t="s">
        <v>8431</v>
      </c>
      <c r="C474" s="9" t="s">
        <v>6154</v>
      </c>
      <c r="D474" s="9" t="s">
        <v>8434</v>
      </c>
      <c r="G474" s="13">
        <v>46150</v>
      </c>
      <c r="H474" s="9" t="s">
        <v>13672</v>
      </c>
      <c r="J474" s="45" t="s">
        <v>13222</v>
      </c>
      <c r="K474" s="7" t="s">
        <v>13611</v>
      </c>
      <c r="L474" s="7" t="e">
        <v>#N/A</v>
      </c>
      <c r="M474" s="7" t="s">
        <v>1491</v>
      </c>
      <c r="N474" s="44" t="s">
        <v>13795</v>
      </c>
      <c r="O474" s="44"/>
      <c r="P474" s="45" t="s">
        <v>13222</v>
      </c>
      <c r="Q474" s="62"/>
    </row>
    <row r="475" spans="1:17" hidden="1">
      <c r="A475" s="4">
        <v>473</v>
      </c>
      <c r="B475" s="9" t="s">
        <v>618</v>
      </c>
      <c r="C475" s="9" t="s">
        <v>31</v>
      </c>
      <c r="D475" s="9" t="s">
        <v>652</v>
      </c>
      <c r="G475" s="13">
        <v>45569</v>
      </c>
      <c r="H475" s="9" t="s">
        <v>13672</v>
      </c>
      <c r="I475" s="9" t="s">
        <v>13276</v>
      </c>
      <c r="J475" s="43">
        <v>45583</v>
      </c>
      <c r="K475" s="7" t="s">
        <v>13611</v>
      </c>
      <c r="L475" s="7" t="e">
        <v>#N/A</v>
      </c>
      <c r="M475" s="7" t="s">
        <v>205</v>
      </c>
      <c r="N475" s="44">
        <v>45583</v>
      </c>
      <c r="O475" s="44"/>
      <c r="P475" s="43">
        <v>45583</v>
      </c>
      <c r="Q475" s="62"/>
    </row>
    <row r="476" spans="1:17" ht="20" hidden="1">
      <c r="A476" s="4">
        <v>474</v>
      </c>
      <c r="B476" s="9" t="s">
        <v>8309</v>
      </c>
      <c r="C476" s="9" t="s">
        <v>6154</v>
      </c>
      <c r="D476" s="9" t="s">
        <v>8316</v>
      </c>
      <c r="G476" s="13">
        <v>46150</v>
      </c>
      <c r="H476" s="9" t="s">
        <v>13672</v>
      </c>
      <c r="J476" s="45" t="s">
        <v>13222</v>
      </c>
      <c r="K476" s="7" t="s">
        <v>13611</v>
      </c>
      <c r="L476" s="7" t="e">
        <v>#N/A</v>
      </c>
      <c r="M476" s="7" t="s">
        <v>5573</v>
      </c>
      <c r="N476" s="44" t="s">
        <v>13795</v>
      </c>
      <c r="O476" s="44"/>
      <c r="P476" s="45" t="s">
        <v>13222</v>
      </c>
      <c r="Q476" s="62"/>
    </row>
    <row r="477" spans="1:17" ht="20" hidden="1">
      <c r="A477" s="4">
        <v>475</v>
      </c>
      <c r="B477" s="9" t="s">
        <v>6291</v>
      </c>
      <c r="C477" s="9" t="s">
        <v>6154</v>
      </c>
      <c r="D477" s="9" t="s">
        <v>6294</v>
      </c>
      <c r="G477" s="13">
        <v>45583</v>
      </c>
      <c r="H477" s="9" t="s">
        <v>13672</v>
      </c>
      <c r="J477" s="46" t="s">
        <v>13221</v>
      </c>
      <c r="K477" s="7" t="s">
        <v>13611</v>
      </c>
      <c r="L477" s="7" t="e">
        <v>#N/A</v>
      </c>
      <c r="M477" s="7" t="s">
        <v>455</v>
      </c>
      <c r="N477" s="44" t="s">
        <v>13795</v>
      </c>
      <c r="O477" s="44"/>
      <c r="P477" s="48" t="s">
        <v>13221</v>
      </c>
      <c r="Q477" s="62"/>
    </row>
    <row r="478" spans="1:17" ht="20" hidden="1">
      <c r="A478" s="4">
        <v>476</v>
      </c>
      <c r="B478" s="9" t="s">
        <v>673</v>
      </c>
      <c r="C478" s="9" t="s">
        <v>31</v>
      </c>
      <c r="D478" s="9" t="s">
        <v>689</v>
      </c>
      <c r="G478" s="13">
        <v>45597</v>
      </c>
      <c r="H478" s="9" t="s">
        <v>13672</v>
      </c>
      <c r="J478" s="46" t="s">
        <v>13221</v>
      </c>
      <c r="K478" s="7" t="s">
        <v>13611</v>
      </c>
      <c r="L478" s="7" t="e">
        <v>#N/A</v>
      </c>
      <c r="M478" s="7" t="s">
        <v>205</v>
      </c>
      <c r="N478" s="44" t="s">
        <v>13795</v>
      </c>
      <c r="O478" s="44"/>
      <c r="P478" s="48" t="s">
        <v>13221</v>
      </c>
      <c r="Q478" s="62"/>
    </row>
    <row r="479" spans="1:17" ht="20" hidden="1">
      <c r="A479" s="4">
        <v>477</v>
      </c>
      <c r="B479" s="9" t="s">
        <v>12104</v>
      </c>
      <c r="C479" s="9" t="s">
        <v>11688</v>
      </c>
      <c r="D479" s="9" t="s">
        <v>12107</v>
      </c>
      <c r="G479" s="13">
        <v>45994</v>
      </c>
      <c r="H479" s="9" t="s">
        <v>13672</v>
      </c>
      <c r="J479" s="47" t="s">
        <v>13223</v>
      </c>
      <c r="K479" s="7" t="s">
        <v>13611</v>
      </c>
      <c r="L479" s="7" t="e">
        <v>#N/A</v>
      </c>
      <c r="M479" s="7" t="s">
        <v>4046</v>
      </c>
      <c r="N479" s="44" t="s">
        <v>13795</v>
      </c>
      <c r="O479" s="44"/>
      <c r="P479" s="47" t="s">
        <v>13223</v>
      </c>
      <c r="Q479" s="62"/>
    </row>
    <row r="480" spans="1:17" ht="20" hidden="1">
      <c r="A480" s="4">
        <v>478</v>
      </c>
      <c r="B480" s="9" t="s">
        <v>673</v>
      </c>
      <c r="C480" s="9" t="s">
        <v>31</v>
      </c>
      <c r="D480" s="9" t="s">
        <v>713</v>
      </c>
      <c r="G480" s="13">
        <v>45597</v>
      </c>
      <c r="H480" s="9" t="s">
        <v>13672</v>
      </c>
      <c r="J480" s="46" t="s">
        <v>13221</v>
      </c>
      <c r="K480" s="7" t="s">
        <v>13611</v>
      </c>
      <c r="L480" s="7" t="e">
        <v>#N/A</v>
      </c>
      <c r="M480" s="7" t="s">
        <v>205</v>
      </c>
      <c r="N480" s="44" t="s">
        <v>13795</v>
      </c>
      <c r="O480" s="44"/>
      <c r="P480" s="48" t="s">
        <v>13221</v>
      </c>
      <c r="Q480" s="62"/>
    </row>
    <row r="481" spans="1:17" ht="20" hidden="1">
      <c r="A481" s="4">
        <v>479</v>
      </c>
      <c r="B481" s="9" t="s">
        <v>673</v>
      </c>
      <c r="C481" s="9" t="s">
        <v>31</v>
      </c>
      <c r="D481" s="9" t="s">
        <v>728</v>
      </c>
      <c r="G481" s="13">
        <v>45597</v>
      </c>
      <c r="H481" s="9" t="s">
        <v>13672</v>
      </c>
      <c r="J481" s="46" t="s">
        <v>13221</v>
      </c>
      <c r="K481" s="7" t="s">
        <v>13611</v>
      </c>
      <c r="L481" s="7" t="e">
        <v>#N/A</v>
      </c>
      <c r="M481" s="7" t="s">
        <v>729</v>
      </c>
      <c r="N481" s="44" t="s">
        <v>13795</v>
      </c>
      <c r="O481" s="44"/>
      <c r="P481" s="48" t="s">
        <v>13221</v>
      </c>
      <c r="Q481" s="62"/>
    </row>
    <row r="482" spans="1:17" ht="20" hidden="1">
      <c r="A482" s="4">
        <v>480</v>
      </c>
      <c r="B482" s="9" t="s">
        <v>12648</v>
      </c>
      <c r="C482" s="9" t="s">
        <v>12600</v>
      </c>
      <c r="D482" s="9" t="s">
        <v>12066</v>
      </c>
      <c r="G482" s="13">
        <v>45994</v>
      </c>
      <c r="H482" s="9" t="s">
        <v>13672</v>
      </c>
      <c r="J482" s="47" t="s">
        <v>13223</v>
      </c>
      <c r="K482" s="7" t="s">
        <v>13611</v>
      </c>
      <c r="L482" s="7" t="e">
        <v>#N/A</v>
      </c>
      <c r="M482" s="7" t="s">
        <v>4046</v>
      </c>
      <c r="N482" s="44" t="s">
        <v>13795</v>
      </c>
      <c r="O482" s="44"/>
      <c r="P482" s="47" t="s">
        <v>13223</v>
      </c>
      <c r="Q482" s="62"/>
    </row>
    <row r="483" spans="1:17" ht="20" hidden="1">
      <c r="A483" s="4">
        <v>481</v>
      </c>
      <c r="B483" s="9" t="s">
        <v>6802</v>
      </c>
      <c r="C483" s="9" t="s">
        <v>6154</v>
      </c>
      <c r="D483" s="9" t="s">
        <v>6845</v>
      </c>
      <c r="G483" s="13">
        <v>45994</v>
      </c>
      <c r="H483" s="9" t="s">
        <v>13672</v>
      </c>
      <c r="J483" s="47" t="s">
        <v>13223</v>
      </c>
      <c r="K483" s="7" t="s">
        <v>13611</v>
      </c>
      <c r="L483" s="7" t="e">
        <v>#N/A</v>
      </c>
      <c r="M483" s="7" t="s">
        <v>4046</v>
      </c>
      <c r="N483" s="44" t="s">
        <v>13795</v>
      </c>
      <c r="O483" s="44"/>
      <c r="P483" s="47" t="s">
        <v>13223</v>
      </c>
      <c r="Q483" s="62"/>
    </row>
    <row r="484" spans="1:17" hidden="1">
      <c r="A484" s="4">
        <v>482</v>
      </c>
      <c r="B484" s="9" t="s">
        <v>11779</v>
      </c>
      <c r="C484" s="9" t="s">
        <v>11688</v>
      </c>
      <c r="D484" s="9" t="s">
        <v>11803</v>
      </c>
      <c r="G484" s="13">
        <v>45616</v>
      </c>
      <c r="H484" s="9" t="s">
        <v>13672</v>
      </c>
      <c r="I484" s="9" t="s">
        <v>13276</v>
      </c>
      <c r="J484" s="43">
        <v>45644</v>
      </c>
      <c r="K484" s="7" t="s">
        <v>13611</v>
      </c>
      <c r="L484" s="7" t="e">
        <v>#N/A</v>
      </c>
      <c r="M484" s="7" t="s">
        <v>205</v>
      </c>
      <c r="N484" s="44">
        <v>45644</v>
      </c>
      <c r="O484" s="44"/>
      <c r="P484" s="43">
        <v>45644</v>
      </c>
      <c r="Q484" s="62"/>
    </row>
    <row r="485" spans="1:17" hidden="1">
      <c r="A485" s="4">
        <v>483</v>
      </c>
      <c r="B485" s="9" t="s">
        <v>11779</v>
      </c>
      <c r="C485" s="9" t="s">
        <v>11688</v>
      </c>
      <c r="D485" s="9" t="s">
        <v>11809</v>
      </c>
      <c r="G485" s="13">
        <v>45616</v>
      </c>
      <c r="H485" s="9" t="s">
        <v>13672</v>
      </c>
      <c r="I485" s="9" t="s">
        <v>13276</v>
      </c>
      <c r="J485" s="43">
        <v>45644</v>
      </c>
      <c r="K485" s="7" t="s">
        <v>13611</v>
      </c>
      <c r="L485" s="7" t="e">
        <v>#N/A</v>
      </c>
      <c r="M485" s="7" t="s">
        <v>205</v>
      </c>
      <c r="N485" s="44">
        <v>45644</v>
      </c>
      <c r="O485" s="44"/>
      <c r="P485" s="43">
        <v>45644</v>
      </c>
      <c r="Q485" s="62"/>
    </row>
    <row r="486" spans="1:17" ht="20" hidden="1">
      <c r="A486" s="4">
        <v>484</v>
      </c>
      <c r="B486" s="9" t="s">
        <v>12016</v>
      </c>
      <c r="C486" s="9" t="s">
        <v>11688</v>
      </c>
      <c r="D486" s="9" t="s">
        <v>12019</v>
      </c>
      <c r="G486" s="13">
        <v>45994</v>
      </c>
      <c r="H486" s="9" t="s">
        <v>13672</v>
      </c>
      <c r="J486" s="47" t="s">
        <v>13223</v>
      </c>
      <c r="K486" s="7" t="s">
        <v>13611</v>
      </c>
      <c r="L486" s="7" t="e">
        <v>#N/A</v>
      </c>
      <c r="M486" s="7" t="s">
        <v>555</v>
      </c>
      <c r="N486" s="44" t="s">
        <v>13795</v>
      </c>
      <c r="O486" s="44"/>
      <c r="P486" s="47" t="s">
        <v>13223</v>
      </c>
      <c r="Q486" s="62"/>
    </row>
    <row r="487" spans="1:17" hidden="1">
      <c r="A487" s="4">
        <v>485</v>
      </c>
      <c r="B487" s="9" t="s">
        <v>3651</v>
      </c>
      <c r="C487" s="9" t="s">
        <v>3483</v>
      </c>
      <c r="D487" s="9" t="s">
        <v>3678</v>
      </c>
      <c r="G487" s="13">
        <v>45623</v>
      </c>
      <c r="H487" s="9" t="s">
        <v>13672</v>
      </c>
      <c r="I487" s="9" t="s">
        <v>13276</v>
      </c>
      <c r="J487" s="43">
        <v>45650</v>
      </c>
      <c r="K487" s="7" t="s">
        <v>13611</v>
      </c>
      <c r="L487" s="7" t="e">
        <v>#N/A</v>
      </c>
      <c r="M487" s="7" t="s">
        <v>35</v>
      </c>
      <c r="N487" s="44">
        <v>45650</v>
      </c>
      <c r="O487" s="44"/>
      <c r="P487" s="43">
        <v>45650</v>
      </c>
      <c r="Q487" s="62"/>
    </row>
    <row r="488" spans="1:17" ht="20" hidden="1">
      <c r="A488" s="4">
        <v>486</v>
      </c>
      <c r="B488" s="9" t="s">
        <v>6394</v>
      </c>
      <c r="C488" s="9" t="s">
        <v>6154</v>
      </c>
      <c r="D488" s="9" t="s">
        <v>6414</v>
      </c>
      <c r="G488" s="13">
        <v>45660</v>
      </c>
      <c r="H488" s="9" t="s">
        <v>13672</v>
      </c>
      <c r="J488" s="46" t="s">
        <v>13221</v>
      </c>
      <c r="K488" s="7" t="s">
        <v>13611</v>
      </c>
      <c r="L488" s="7" t="e">
        <v>#N/A</v>
      </c>
      <c r="M488" s="7" t="s">
        <v>4370</v>
      </c>
      <c r="N488" s="44" t="s">
        <v>13795</v>
      </c>
      <c r="O488" s="44"/>
      <c r="P488" s="48" t="s">
        <v>13221</v>
      </c>
      <c r="Q488" s="62"/>
    </row>
    <row r="489" spans="1:17" hidden="1">
      <c r="A489" s="4">
        <v>487</v>
      </c>
      <c r="B489" s="9" t="s">
        <v>3687</v>
      </c>
      <c r="C489" s="9" t="s">
        <v>3483</v>
      </c>
      <c r="D489" s="9" t="s">
        <v>3728</v>
      </c>
      <c r="G489" s="13">
        <v>45638</v>
      </c>
      <c r="H489" s="9" t="s">
        <v>13672</v>
      </c>
      <c r="I489" s="9" t="s">
        <v>13276</v>
      </c>
      <c r="J489" s="43">
        <v>45650</v>
      </c>
      <c r="K489" s="7" t="s">
        <v>13611</v>
      </c>
      <c r="L489" s="7" t="e">
        <v>#N/A</v>
      </c>
      <c r="M489" s="7" t="s">
        <v>455</v>
      </c>
      <c r="N489" s="44">
        <v>45650</v>
      </c>
      <c r="O489" s="44"/>
      <c r="P489" s="43">
        <v>45650</v>
      </c>
      <c r="Q489" s="62"/>
    </row>
    <row r="490" spans="1:17" ht="20" hidden="1">
      <c r="A490" s="4">
        <v>488</v>
      </c>
      <c r="B490" s="9" t="s">
        <v>761</v>
      </c>
      <c r="C490" s="9" t="s">
        <v>31</v>
      </c>
      <c r="D490" s="9" t="s">
        <v>829</v>
      </c>
      <c r="G490" s="13">
        <v>45630</v>
      </c>
      <c r="H490" s="9" t="s">
        <v>13672</v>
      </c>
      <c r="J490" s="46" t="s">
        <v>13221</v>
      </c>
      <c r="K490" s="7" t="s">
        <v>13611</v>
      </c>
      <c r="L490" s="7" t="e">
        <v>#N/A</v>
      </c>
      <c r="M490" s="7" t="s">
        <v>455</v>
      </c>
      <c r="N490" s="44" t="s">
        <v>13795</v>
      </c>
      <c r="O490" s="44"/>
      <c r="P490" s="48" t="s">
        <v>13221</v>
      </c>
      <c r="Q490" s="62"/>
    </row>
    <row r="491" spans="1:17" hidden="1">
      <c r="A491" s="4">
        <v>489</v>
      </c>
      <c r="B491" s="9" t="s">
        <v>11815</v>
      </c>
      <c r="C491" s="9" t="s">
        <v>11688</v>
      </c>
      <c r="D491" s="9" t="s">
        <v>11830</v>
      </c>
      <c r="G491" s="13">
        <v>45638</v>
      </c>
      <c r="H491" s="9" t="s">
        <v>13672</v>
      </c>
      <c r="I491" s="9" t="s">
        <v>13276</v>
      </c>
      <c r="J491" s="43">
        <v>45644</v>
      </c>
      <c r="K491" s="7" t="s">
        <v>13611</v>
      </c>
      <c r="L491" s="7" t="e">
        <v>#N/A</v>
      </c>
      <c r="M491" s="7" t="s">
        <v>4046</v>
      </c>
      <c r="N491" s="44">
        <v>45644</v>
      </c>
      <c r="O491" s="44"/>
      <c r="P491" s="43">
        <v>45644</v>
      </c>
      <c r="Q491" s="62"/>
    </row>
    <row r="492" spans="1:17" hidden="1">
      <c r="A492" s="4">
        <v>490</v>
      </c>
      <c r="B492" s="9" t="s">
        <v>11815</v>
      </c>
      <c r="C492" s="9" t="s">
        <v>11688</v>
      </c>
      <c r="D492" s="9" t="s">
        <v>11843</v>
      </c>
      <c r="G492" s="13">
        <v>45638</v>
      </c>
      <c r="H492" s="9" t="s">
        <v>13672</v>
      </c>
      <c r="I492" s="9" t="s">
        <v>13276</v>
      </c>
      <c r="J492" s="43">
        <v>45644</v>
      </c>
      <c r="K492" s="7" t="s">
        <v>13611</v>
      </c>
      <c r="L492" s="7" t="e">
        <v>#N/A</v>
      </c>
      <c r="M492" s="7" t="s">
        <v>205</v>
      </c>
      <c r="N492" s="44">
        <v>45644</v>
      </c>
      <c r="O492" s="44"/>
      <c r="P492" s="43">
        <v>45644</v>
      </c>
      <c r="Q492" s="62"/>
    </row>
    <row r="493" spans="1:17" ht="20" hidden="1">
      <c r="A493" s="4">
        <v>491</v>
      </c>
      <c r="B493" s="9" t="s">
        <v>6443</v>
      </c>
      <c r="C493" s="9" t="s">
        <v>6154</v>
      </c>
      <c r="D493" s="9" t="s">
        <v>6446</v>
      </c>
      <c r="G493" s="13">
        <v>45665</v>
      </c>
      <c r="H493" s="9" t="s">
        <v>13672</v>
      </c>
      <c r="J493" s="46" t="s">
        <v>13221</v>
      </c>
      <c r="K493" s="7" t="s">
        <v>13611</v>
      </c>
      <c r="L493" s="7" t="e">
        <v>#N/A</v>
      </c>
      <c r="M493" s="7" t="s">
        <v>68</v>
      </c>
      <c r="N493" s="44" t="s">
        <v>13795</v>
      </c>
      <c r="O493" s="44"/>
      <c r="P493" s="48" t="s">
        <v>13221</v>
      </c>
      <c r="Q493" s="62"/>
    </row>
    <row r="494" spans="1:17" ht="20" hidden="1">
      <c r="A494" s="4">
        <v>492</v>
      </c>
      <c r="B494" s="9" t="s">
        <v>6443</v>
      </c>
      <c r="C494" s="9" t="s">
        <v>6154</v>
      </c>
      <c r="D494" s="9" t="s">
        <v>6458</v>
      </c>
      <c r="G494" s="13">
        <v>45665</v>
      </c>
      <c r="H494" s="9" t="s">
        <v>13672</v>
      </c>
      <c r="J494" s="46" t="s">
        <v>13221</v>
      </c>
      <c r="K494" s="7" t="s">
        <v>13611</v>
      </c>
      <c r="L494" s="7" t="e">
        <v>#N/A</v>
      </c>
      <c r="M494" s="7" t="s">
        <v>486</v>
      </c>
      <c r="N494" s="44" t="s">
        <v>13795</v>
      </c>
      <c r="O494" s="44"/>
      <c r="P494" s="48" t="s">
        <v>13221</v>
      </c>
      <c r="Q494" s="62"/>
    </row>
    <row r="495" spans="1:17" hidden="1">
      <c r="A495" s="4">
        <v>493</v>
      </c>
      <c r="B495" s="9" t="s">
        <v>841</v>
      </c>
      <c r="C495" s="9" t="s">
        <v>31</v>
      </c>
      <c r="D495" s="9" t="s">
        <v>855</v>
      </c>
      <c r="G495" s="13">
        <v>45650</v>
      </c>
      <c r="H495" s="9" t="s">
        <v>13672</v>
      </c>
      <c r="I495" s="9" t="s">
        <v>13276</v>
      </c>
      <c r="J495" s="43">
        <v>45659</v>
      </c>
      <c r="K495" s="7" t="s">
        <v>13611</v>
      </c>
      <c r="L495" s="7" t="e">
        <v>#N/A</v>
      </c>
      <c r="M495" s="7" t="s">
        <v>205</v>
      </c>
      <c r="N495" s="44">
        <v>45659</v>
      </c>
      <c r="O495" s="44"/>
      <c r="P495" s="43">
        <v>45659</v>
      </c>
      <c r="Q495" s="62"/>
    </row>
    <row r="496" spans="1:17" hidden="1">
      <c r="A496" s="4">
        <v>494</v>
      </c>
      <c r="B496" s="9" t="s">
        <v>11857</v>
      </c>
      <c r="C496" s="9" t="s">
        <v>11688</v>
      </c>
      <c r="D496" s="9" t="s">
        <v>11860</v>
      </c>
      <c r="G496" s="13">
        <v>45653</v>
      </c>
      <c r="H496" s="9" t="s">
        <v>13672</v>
      </c>
      <c r="I496" s="9" t="s">
        <v>13276</v>
      </c>
      <c r="J496" s="43">
        <v>45706</v>
      </c>
      <c r="K496" s="7" t="s">
        <v>13611</v>
      </c>
      <c r="L496" s="7" t="e">
        <v>#N/A</v>
      </c>
      <c r="M496" s="7" t="s">
        <v>555</v>
      </c>
      <c r="N496" s="44">
        <v>45706</v>
      </c>
      <c r="O496" s="44"/>
      <c r="P496" s="43">
        <v>45706</v>
      </c>
      <c r="Q496" s="62"/>
    </row>
    <row r="497" spans="1:17" ht="20" hidden="1">
      <c r="A497" s="4">
        <v>495</v>
      </c>
      <c r="B497" s="9" t="s">
        <v>11857</v>
      </c>
      <c r="C497" s="9" t="s">
        <v>11688</v>
      </c>
      <c r="D497" s="9" t="s">
        <v>11890</v>
      </c>
      <c r="G497" s="13">
        <v>45994</v>
      </c>
      <c r="H497" s="9" t="s">
        <v>13672</v>
      </c>
      <c r="J497" s="47" t="s">
        <v>13223</v>
      </c>
      <c r="K497" s="7" t="s">
        <v>13611</v>
      </c>
      <c r="L497" s="7" t="e">
        <v>#N/A</v>
      </c>
      <c r="M497" s="7" t="s">
        <v>981</v>
      </c>
      <c r="N497" s="44" t="s">
        <v>13795</v>
      </c>
      <c r="O497" s="44"/>
      <c r="P497" s="47" t="s">
        <v>13223</v>
      </c>
      <c r="Q497" s="62"/>
    </row>
    <row r="498" spans="1:17" hidden="1">
      <c r="A498" s="4">
        <v>496</v>
      </c>
      <c r="B498" s="9" t="s">
        <v>11857</v>
      </c>
      <c r="C498" s="9" t="s">
        <v>11688</v>
      </c>
      <c r="D498" s="9" t="s">
        <v>11901</v>
      </c>
      <c r="G498" s="13">
        <v>45659</v>
      </c>
      <c r="H498" s="9" t="s">
        <v>13672</v>
      </c>
      <c r="I498" s="9" t="s">
        <v>13276</v>
      </c>
      <c r="J498" s="43">
        <v>45666</v>
      </c>
      <c r="K498" s="7" t="s">
        <v>13611</v>
      </c>
      <c r="L498" s="7" t="e">
        <v>#N/A</v>
      </c>
      <c r="M498" s="7" t="s">
        <v>555</v>
      </c>
      <c r="N498" s="44">
        <v>45666</v>
      </c>
      <c r="O498" s="44"/>
      <c r="P498" s="43">
        <v>45666</v>
      </c>
      <c r="Q498" s="62"/>
    </row>
    <row r="499" spans="1:17" ht="20" hidden="1">
      <c r="A499" s="4">
        <v>497</v>
      </c>
      <c r="B499" s="9" t="s">
        <v>6802</v>
      </c>
      <c r="C499" s="9" t="s">
        <v>6154</v>
      </c>
      <c r="D499" s="9" t="s">
        <v>6825</v>
      </c>
      <c r="G499" s="13">
        <v>45994</v>
      </c>
      <c r="H499" s="9" t="s">
        <v>13672</v>
      </c>
      <c r="J499" s="47" t="s">
        <v>13223</v>
      </c>
      <c r="K499" s="7" t="s">
        <v>13611</v>
      </c>
      <c r="L499" s="7" t="e">
        <v>#N/A</v>
      </c>
      <c r="M499" s="7" t="s">
        <v>205</v>
      </c>
      <c r="N499" s="44" t="s">
        <v>13795</v>
      </c>
      <c r="O499" s="44"/>
      <c r="P499" s="47" t="s">
        <v>13223</v>
      </c>
      <c r="Q499" s="62"/>
    </row>
    <row r="500" spans="1:17" ht="20" hidden="1">
      <c r="A500" s="4">
        <v>498</v>
      </c>
      <c r="B500" s="9" t="s">
        <v>11205</v>
      </c>
      <c r="C500" s="9" t="s">
        <v>6154</v>
      </c>
      <c r="D500" s="9" t="s">
        <v>8799</v>
      </c>
      <c r="F500" s="21" t="s">
        <v>3204</v>
      </c>
      <c r="G500" s="13">
        <v>46286</v>
      </c>
      <c r="H500" s="9" t="s">
        <v>13672</v>
      </c>
      <c r="J500" s="46" t="s">
        <v>13221</v>
      </c>
      <c r="K500" s="7" t="s">
        <v>13711</v>
      </c>
      <c r="L500" s="7" t="e">
        <v>#N/A</v>
      </c>
      <c r="M500" s="7" t="s">
        <v>1527</v>
      </c>
      <c r="N500" s="7" t="s">
        <v>13795</v>
      </c>
      <c r="P500" s="48" t="s">
        <v>13221</v>
      </c>
      <c r="Q500" s="62"/>
    </row>
    <row r="501" spans="1:17" ht="20" hidden="1">
      <c r="A501" s="4">
        <v>499</v>
      </c>
      <c r="B501" s="9" t="s">
        <v>11205</v>
      </c>
      <c r="C501" s="9" t="s">
        <v>6154</v>
      </c>
      <c r="D501" s="9" t="s">
        <v>9560</v>
      </c>
      <c r="F501" s="21" t="s">
        <v>3204</v>
      </c>
      <c r="G501" s="13">
        <v>46286</v>
      </c>
      <c r="H501" s="9" t="s">
        <v>13672</v>
      </c>
      <c r="J501" s="46" t="s">
        <v>13221</v>
      </c>
      <c r="K501" s="7" t="s">
        <v>13711</v>
      </c>
      <c r="L501" s="7" t="e">
        <v>#N/A</v>
      </c>
      <c r="M501" s="7" t="s">
        <v>8161</v>
      </c>
      <c r="N501" s="7" t="s">
        <v>13795</v>
      </c>
      <c r="P501" s="48" t="s">
        <v>13221</v>
      </c>
      <c r="Q501" s="62"/>
    </row>
    <row r="502" spans="1:17" ht="20" hidden="1">
      <c r="A502" s="4">
        <v>500</v>
      </c>
      <c r="B502" s="9" t="s">
        <v>11205</v>
      </c>
      <c r="C502" s="9" t="s">
        <v>6154</v>
      </c>
      <c r="D502" s="9" t="s">
        <v>9734</v>
      </c>
      <c r="F502" s="21" t="s">
        <v>3204</v>
      </c>
      <c r="G502" s="13">
        <v>46286</v>
      </c>
      <c r="H502" s="9" t="s">
        <v>13672</v>
      </c>
      <c r="J502" s="46" t="s">
        <v>13221</v>
      </c>
      <c r="K502" s="7" t="s">
        <v>13711</v>
      </c>
      <c r="L502" s="7" t="e">
        <v>#N/A</v>
      </c>
      <c r="M502" s="7" t="s">
        <v>2359</v>
      </c>
      <c r="N502" s="7" t="s">
        <v>13795</v>
      </c>
      <c r="P502" s="48" t="s">
        <v>13221</v>
      </c>
      <c r="Q502" s="62"/>
    </row>
    <row r="503" spans="1:17" ht="20" hidden="1">
      <c r="A503" s="4">
        <v>501</v>
      </c>
      <c r="B503" s="9" t="s">
        <v>11205</v>
      </c>
      <c r="C503" s="9" t="s">
        <v>6154</v>
      </c>
      <c r="D503" s="9" t="s">
        <v>9414</v>
      </c>
      <c r="F503" s="21" t="s">
        <v>3204</v>
      </c>
      <c r="G503" s="13">
        <v>46286</v>
      </c>
      <c r="H503" s="9" t="s">
        <v>13672</v>
      </c>
      <c r="J503" s="46" t="s">
        <v>13221</v>
      </c>
      <c r="K503" s="7" t="s">
        <v>13711</v>
      </c>
      <c r="L503" s="7" t="e">
        <v>#N/A</v>
      </c>
      <c r="M503" s="7" t="s">
        <v>1390</v>
      </c>
      <c r="N503" s="7" t="s">
        <v>13795</v>
      </c>
      <c r="P503" s="48" t="s">
        <v>13221</v>
      </c>
      <c r="Q503" s="62"/>
    </row>
    <row r="504" spans="1:17" ht="20" hidden="1">
      <c r="A504" s="4">
        <v>502</v>
      </c>
      <c r="B504" s="9" t="s">
        <v>11205</v>
      </c>
      <c r="C504" s="9" t="s">
        <v>6154</v>
      </c>
      <c r="D504" s="9" t="s">
        <v>9262</v>
      </c>
      <c r="F504" s="21" t="s">
        <v>3204</v>
      </c>
      <c r="G504" s="13">
        <v>46286</v>
      </c>
      <c r="H504" s="9" t="s">
        <v>13672</v>
      </c>
      <c r="J504" s="46" t="s">
        <v>13221</v>
      </c>
      <c r="K504" s="7" t="s">
        <v>13711</v>
      </c>
      <c r="L504" s="7" t="e">
        <v>#N/A</v>
      </c>
      <c r="M504" s="7" t="s">
        <v>1390</v>
      </c>
      <c r="N504" s="7" t="s">
        <v>13795</v>
      </c>
      <c r="P504" s="48" t="s">
        <v>13221</v>
      </c>
      <c r="Q504" s="62"/>
    </row>
    <row r="505" spans="1:17" ht="20" hidden="1">
      <c r="A505" s="4">
        <v>503</v>
      </c>
      <c r="B505" s="9" t="s">
        <v>11205</v>
      </c>
      <c r="C505" s="9" t="s">
        <v>6154</v>
      </c>
      <c r="D505" s="9" t="s">
        <v>9087</v>
      </c>
      <c r="F505" s="21" t="s">
        <v>3204</v>
      </c>
      <c r="G505" s="13">
        <v>46286</v>
      </c>
      <c r="H505" s="9" t="s">
        <v>13672</v>
      </c>
      <c r="J505" s="46" t="s">
        <v>13221</v>
      </c>
      <c r="K505" s="7" t="s">
        <v>13711</v>
      </c>
      <c r="L505" s="7" t="e">
        <v>#N/A</v>
      </c>
      <c r="M505" s="7" t="s">
        <v>2789</v>
      </c>
      <c r="N505" s="7" t="s">
        <v>13795</v>
      </c>
      <c r="P505" s="48" t="s">
        <v>13221</v>
      </c>
      <c r="Q505" s="62"/>
    </row>
    <row r="506" spans="1:17" ht="20" hidden="1">
      <c r="A506" s="4">
        <v>504</v>
      </c>
      <c r="B506" s="9" t="s">
        <v>11205</v>
      </c>
      <c r="C506" s="9" t="s">
        <v>6154</v>
      </c>
      <c r="D506" s="9" t="s">
        <v>8928</v>
      </c>
      <c r="F506" s="21" t="s">
        <v>3204</v>
      </c>
      <c r="G506" s="13">
        <v>46286</v>
      </c>
      <c r="H506" s="9" t="s">
        <v>13672</v>
      </c>
      <c r="J506" s="46" t="s">
        <v>13221</v>
      </c>
      <c r="K506" s="7" t="s">
        <v>13711</v>
      </c>
      <c r="L506" s="7" t="e">
        <v>#N/A</v>
      </c>
      <c r="M506" s="7" t="s">
        <v>1390</v>
      </c>
      <c r="N506" s="7" t="s">
        <v>13795</v>
      </c>
      <c r="P506" s="48" t="s">
        <v>13221</v>
      </c>
      <c r="Q506" s="62"/>
    </row>
    <row r="507" spans="1:17" ht="20" hidden="1">
      <c r="A507" s="4">
        <v>505</v>
      </c>
      <c r="B507" s="9" t="s">
        <v>11205</v>
      </c>
      <c r="C507" s="9" t="s">
        <v>6154</v>
      </c>
      <c r="D507" s="9" t="s">
        <v>9052</v>
      </c>
      <c r="F507" s="21" t="s">
        <v>3204</v>
      </c>
      <c r="G507" s="13">
        <v>46286</v>
      </c>
      <c r="H507" s="9" t="s">
        <v>13672</v>
      </c>
      <c r="J507" s="46" t="s">
        <v>13221</v>
      </c>
      <c r="K507" s="7" t="s">
        <v>13711</v>
      </c>
      <c r="L507" s="7" t="e">
        <v>#N/A</v>
      </c>
      <c r="M507" s="7" t="s">
        <v>2789</v>
      </c>
      <c r="N507" s="7" t="s">
        <v>13795</v>
      </c>
      <c r="P507" s="48" t="s">
        <v>13221</v>
      </c>
      <c r="Q507" s="62"/>
    </row>
    <row r="508" spans="1:17" ht="20" hidden="1">
      <c r="A508" s="4">
        <v>506</v>
      </c>
      <c r="B508" s="9" t="s">
        <v>11205</v>
      </c>
      <c r="C508" s="9" t="s">
        <v>6154</v>
      </c>
      <c r="D508" s="9" t="s">
        <v>9289</v>
      </c>
      <c r="F508" s="21" t="s">
        <v>3204</v>
      </c>
      <c r="G508" s="13">
        <v>46286</v>
      </c>
      <c r="H508" s="9" t="s">
        <v>13672</v>
      </c>
      <c r="J508" s="46" t="s">
        <v>13221</v>
      </c>
      <c r="K508" s="7" t="s">
        <v>13711</v>
      </c>
      <c r="L508" s="7" t="e">
        <v>#N/A</v>
      </c>
      <c r="M508" s="7" t="s">
        <v>1575</v>
      </c>
      <c r="N508" s="7" t="s">
        <v>13795</v>
      </c>
      <c r="P508" s="48" t="s">
        <v>13221</v>
      </c>
      <c r="Q508" s="62"/>
    </row>
    <row r="509" spans="1:17" ht="20" hidden="1">
      <c r="A509" s="4">
        <v>507</v>
      </c>
      <c r="B509" s="9" t="s">
        <v>11205</v>
      </c>
      <c r="C509" s="9" t="s">
        <v>6154</v>
      </c>
      <c r="D509" s="9" t="s">
        <v>8255</v>
      </c>
      <c r="F509" s="21" t="s">
        <v>3204</v>
      </c>
      <c r="G509" s="13">
        <v>46286</v>
      </c>
      <c r="H509" s="9" t="s">
        <v>13672</v>
      </c>
      <c r="I509" s="9" t="s">
        <v>13276</v>
      </c>
      <c r="J509" s="13">
        <v>46297</v>
      </c>
      <c r="K509" s="7" t="s">
        <v>13557</v>
      </c>
      <c r="L509" s="7" t="e">
        <v>#N/A</v>
      </c>
      <c r="M509" s="7" t="s">
        <v>4265</v>
      </c>
      <c r="P509" s="48" t="s">
        <v>13221</v>
      </c>
      <c r="Q509" s="62"/>
    </row>
    <row r="510" spans="1:17" ht="20" hidden="1">
      <c r="A510" s="4">
        <v>508</v>
      </c>
      <c r="B510" s="9" t="s">
        <v>11205</v>
      </c>
      <c r="C510" s="9" t="s">
        <v>6154</v>
      </c>
      <c r="D510" s="9" t="s">
        <v>8331</v>
      </c>
      <c r="F510" s="21" t="s">
        <v>3204</v>
      </c>
      <c r="G510" s="13">
        <v>46286</v>
      </c>
      <c r="H510" s="9" t="s">
        <v>13672</v>
      </c>
      <c r="I510" s="9" t="s">
        <v>13276</v>
      </c>
      <c r="J510" s="13">
        <v>46297</v>
      </c>
      <c r="K510" s="7" t="s">
        <v>13557</v>
      </c>
      <c r="L510" s="7" t="e">
        <v>#N/A</v>
      </c>
      <c r="M510" s="7" t="s">
        <v>1491</v>
      </c>
      <c r="P510" s="48" t="s">
        <v>13221</v>
      </c>
      <c r="Q510" s="62"/>
    </row>
    <row r="511" spans="1:17" ht="20" hidden="1">
      <c r="A511" s="4">
        <v>509</v>
      </c>
      <c r="B511" s="9" t="s">
        <v>11205</v>
      </c>
      <c r="C511" s="9" t="s">
        <v>6154</v>
      </c>
      <c r="D511" s="9" t="s">
        <v>8312</v>
      </c>
      <c r="F511" s="21" t="s">
        <v>3204</v>
      </c>
      <c r="G511" s="13">
        <v>46286</v>
      </c>
      <c r="H511" s="9" t="s">
        <v>13672</v>
      </c>
      <c r="I511" s="9" t="s">
        <v>13276</v>
      </c>
      <c r="J511" s="13">
        <v>46297</v>
      </c>
      <c r="K511" s="7" t="s">
        <v>13557</v>
      </c>
      <c r="L511" s="7" t="e">
        <v>#N/A</v>
      </c>
      <c r="M511" s="7" t="s">
        <v>5573</v>
      </c>
      <c r="P511" s="48" t="s">
        <v>13221</v>
      </c>
      <c r="Q511" s="62"/>
    </row>
    <row r="512" spans="1:17" ht="20" hidden="1">
      <c r="A512" s="4">
        <v>510</v>
      </c>
      <c r="B512" s="9" t="s">
        <v>11205</v>
      </c>
      <c r="C512" s="9" t="s">
        <v>6154</v>
      </c>
      <c r="D512" s="9" t="s">
        <v>8938</v>
      </c>
      <c r="F512" s="21" t="s">
        <v>3204</v>
      </c>
      <c r="G512" s="13">
        <v>46286</v>
      </c>
      <c r="H512" s="9" t="s">
        <v>13672</v>
      </c>
      <c r="J512" s="46" t="s">
        <v>13221</v>
      </c>
      <c r="K512" s="7" t="s">
        <v>13711</v>
      </c>
      <c r="L512" s="7" t="e">
        <v>#N/A</v>
      </c>
      <c r="M512" s="7" t="s">
        <v>7231</v>
      </c>
      <c r="N512" s="7" t="s">
        <v>13795</v>
      </c>
      <c r="P512" s="48" t="s">
        <v>13221</v>
      </c>
      <c r="Q512" s="62"/>
    </row>
    <row r="513" spans="1:17" ht="20" hidden="1">
      <c r="A513" s="4">
        <v>511</v>
      </c>
      <c r="B513" s="9" t="s">
        <v>11205</v>
      </c>
      <c r="C513" s="9" t="s">
        <v>6154</v>
      </c>
      <c r="D513" s="9" t="s">
        <v>8592</v>
      </c>
      <c r="F513" s="21" t="s">
        <v>3204</v>
      </c>
      <c r="G513" s="13">
        <v>46286</v>
      </c>
      <c r="H513" s="9" t="s">
        <v>13672</v>
      </c>
      <c r="J513" s="46" t="s">
        <v>13221</v>
      </c>
      <c r="K513" s="7" t="s">
        <v>13711</v>
      </c>
      <c r="L513" s="7" t="e">
        <v>#N/A</v>
      </c>
      <c r="M513" s="7" t="s">
        <v>2359</v>
      </c>
      <c r="N513" s="7" t="s">
        <v>13795</v>
      </c>
      <c r="P513" s="48" t="s">
        <v>13221</v>
      </c>
      <c r="Q513" s="62"/>
    </row>
    <row r="514" spans="1:17" ht="20" hidden="1">
      <c r="A514" s="4">
        <v>512</v>
      </c>
      <c r="B514" s="9" t="s">
        <v>11205</v>
      </c>
      <c r="C514" s="9" t="s">
        <v>6154</v>
      </c>
      <c r="D514" s="9" t="s">
        <v>9793</v>
      </c>
      <c r="F514" s="21" t="s">
        <v>3204</v>
      </c>
      <c r="G514" s="13">
        <v>46286</v>
      </c>
      <c r="H514" s="9" t="s">
        <v>13672</v>
      </c>
      <c r="J514" s="46" t="s">
        <v>13221</v>
      </c>
      <c r="K514" s="7" t="s">
        <v>13711</v>
      </c>
      <c r="L514" s="7" t="e">
        <v>#N/A</v>
      </c>
      <c r="M514" s="7" t="s">
        <v>2359</v>
      </c>
      <c r="N514" s="7" t="s">
        <v>13795</v>
      </c>
      <c r="P514" s="48" t="s">
        <v>13221</v>
      </c>
      <c r="Q514" s="62"/>
    </row>
    <row r="515" spans="1:17" ht="20" hidden="1">
      <c r="A515" s="4">
        <v>513</v>
      </c>
      <c r="B515" s="9" t="s">
        <v>11205</v>
      </c>
      <c r="C515" s="9" t="s">
        <v>6154</v>
      </c>
      <c r="D515" s="9" t="s">
        <v>8510</v>
      </c>
      <c r="F515" s="21" t="s">
        <v>3204</v>
      </c>
      <c r="G515" s="13">
        <v>46286</v>
      </c>
      <c r="H515" s="9" t="s">
        <v>13672</v>
      </c>
      <c r="J515" s="46" t="s">
        <v>13221</v>
      </c>
      <c r="K515" s="7" t="s">
        <v>13711</v>
      </c>
      <c r="L515" s="7" t="e">
        <v>#N/A</v>
      </c>
      <c r="M515" s="7" t="s">
        <v>4164</v>
      </c>
      <c r="N515" s="7" t="s">
        <v>13795</v>
      </c>
      <c r="P515" s="48" t="s">
        <v>13221</v>
      </c>
      <c r="Q515" s="62"/>
    </row>
    <row r="516" spans="1:17" ht="20" hidden="1">
      <c r="A516" s="4">
        <v>514</v>
      </c>
      <c r="B516" s="9" t="s">
        <v>11205</v>
      </c>
      <c r="C516" s="9" t="s">
        <v>6154</v>
      </c>
      <c r="D516" s="9" t="s">
        <v>8571</v>
      </c>
      <c r="F516" s="21" t="s">
        <v>3204</v>
      </c>
      <c r="G516" s="13">
        <v>46286</v>
      </c>
      <c r="H516" s="9" t="s">
        <v>13672</v>
      </c>
      <c r="J516" s="46" t="s">
        <v>13221</v>
      </c>
      <c r="K516" s="7" t="s">
        <v>13711</v>
      </c>
      <c r="L516" s="7" t="e">
        <v>#N/A</v>
      </c>
      <c r="M516" s="7" t="s">
        <v>2359</v>
      </c>
      <c r="N516" s="7" t="s">
        <v>13795</v>
      </c>
      <c r="P516" s="48" t="s">
        <v>13221</v>
      </c>
      <c r="Q516" s="62"/>
    </row>
    <row r="517" spans="1:17" ht="20" hidden="1">
      <c r="A517" s="4">
        <v>515</v>
      </c>
      <c r="B517" s="9" t="s">
        <v>11205</v>
      </c>
      <c r="C517" s="9" t="s">
        <v>6154</v>
      </c>
      <c r="D517" s="9" t="s">
        <v>8449</v>
      </c>
      <c r="F517" s="21" t="s">
        <v>3204</v>
      </c>
      <c r="G517" s="13">
        <v>46286</v>
      </c>
      <c r="H517" s="9" t="s">
        <v>13672</v>
      </c>
      <c r="I517" s="9" t="s">
        <v>13276</v>
      </c>
      <c r="J517" s="13">
        <v>46297</v>
      </c>
      <c r="K517" s="7" t="s">
        <v>13557</v>
      </c>
      <c r="L517" s="7" t="e">
        <v>#N/A</v>
      </c>
      <c r="M517" s="7" t="s">
        <v>8222</v>
      </c>
      <c r="P517" s="48" t="s">
        <v>13221</v>
      </c>
      <c r="Q517" s="62"/>
    </row>
    <row r="518" spans="1:17" ht="20" hidden="1">
      <c r="A518" s="4">
        <v>516</v>
      </c>
      <c r="B518" s="9" t="s">
        <v>5915</v>
      </c>
      <c r="C518" s="9" t="s">
        <v>3483</v>
      </c>
      <c r="D518" s="9" t="s">
        <v>5562</v>
      </c>
      <c r="F518" s="21" t="s">
        <v>3204</v>
      </c>
      <c r="G518" s="13">
        <v>46286</v>
      </c>
      <c r="H518" s="9" t="s">
        <v>13672</v>
      </c>
      <c r="J518" s="46" t="s">
        <v>13221</v>
      </c>
      <c r="K518" s="7" t="s">
        <v>13711</v>
      </c>
      <c r="L518" s="7" t="e">
        <v>#N/A</v>
      </c>
      <c r="M518" s="7" t="s">
        <v>1428</v>
      </c>
      <c r="N518" s="7" t="s">
        <v>13795</v>
      </c>
      <c r="P518" s="48" t="s">
        <v>13221</v>
      </c>
      <c r="Q518" s="62"/>
    </row>
    <row r="519" spans="1:17" ht="20" hidden="1">
      <c r="A519" s="4">
        <v>517</v>
      </c>
      <c r="B519" s="9" t="s">
        <v>5915</v>
      </c>
      <c r="C519" s="9" t="s">
        <v>3483</v>
      </c>
      <c r="D519" s="9" t="s">
        <v>4825</v>
      </c>
      <c r="F519" s="21" t="s">
        <v>3204</v>
      </c>
      <c r="G519" s="13">
        <v>46286</v>
      </c>
      <c r="H519" s="9" t="s">
        <v>13672</v>
      </c>
      <c r="J519" s="46" t="s">
        <v>13221</v>
      </c>
      <c r="K519" s="7" t="s">
        <v>13711</v>
      </c>
      <c r="L519" s="7" t="e">
        <v>#N/A</v>
      </c>
      <c r="M519" s="7" t="s">
        <v>1248</v>
      </c>
      <c r="N519" s="7" t="s">
        <v>13795</v>
      </c>
      <c r="P519" s="48" t="s">
        <v>13221</v>
      </c>
      <c r="Q519" s="62"/>
    </row>
    <row r="520" spans="1:17" ht="20" hidden="1">
      <c r="A520" s="4">
        <v>518</v>
      </c>
      <c r="B520" s="9" t="s">
        <v>5915</v>
      </c>
      <c r="C520" s="9" t="s">
        <v>3483</v>
      </c>
      <c r="D520" s="9" t="s">
        <v>4728</v>
      </c>
      <c r="F520" s="21" t="s">
        <v>3204</v>
      </c>
      <c r="G520" s="13">
        <v>46286</v>
      </c>
      <c r="H520" s="9" t="s">
        <v>13672</v>
      </c>
      <c r="I520" s="9" t="s">
        <v>13276</v>
      </c>
      <c r="J520" s="13">
        <v>46297</v>
      </c>
      <c r="K520" s="7" t="s">
        <v>13557</v>
      </c>
      <c r="L520" s="7" t="e">
        <v>#N/A</v>
      </c>
      <c r="M520" s="7" t="s">
        <v>3149</v>
      </c>
      <c r="P520" s="48" t="s">
        <v>13221</v>
      </c>
      <c r="Q520" s="62"/>
    </row>
    <row r="521" spans="1:17" ht="20" hidden="1">
      <c r="A521" s="4">
        <v>519</v>
      </c>
      <c r="B521" s="9" t="s">
        <v>5915</v>
      </c>
      <c r="C521" s="9" t="s">
        <v>3483</v>
      </c>
      <c r="D521" s="9" t="s">
        <v>4594</v>
      </c>
      <c r="F521" s="21" t="s">
        <v>3204</v>
      </c>
      <c r="G521" s="13">
        <v>46286</v>
      </c>
      <c r="H521" s="9" t="s">
        <v>13672</v>
      </c>
      <c r="J521" s="46" t="s">
        <v>13221</v>
      </c>
      <c r="K521" s="7" t="s">
        <v>13711</v>
      </c>
      <c r="L521" s="7" t="e">
        <v>#N/A</v>
      </c>
      <c r="M521" s="7" t="s">
        <v>4595</v>
      </c>
      <c r="N521" s="7" t="s">
        <v>13795</v>
      </c>
      <c r="P521" s="48" t="s">
        <v>13221</v>
      </c>
      <c r="Q521" s="62"/>
    </row>
    <row r="522" spans="1:17" ht="20" hidden="1">
      <c r="A522" s="4">
        <v>520</v>
      </c>
      <c r="B522" s="9" t="s">
        <v>5915</v>
      </c>
      <c r="C522" s="9" t="s">
        <v>3483</v>
      </c>
      <c r="D522" s="9" t="s">
        <v>4818</v>
      </c>
      <c r="F522" s="21" t="s">
        <v>3204</v>
      </c>
      <c r="G522" s="13">
        <v>46286</v>
      </c>
      <c r="H522" s="9" t="s">
        <v>13672</v>
      </c>
      <c r="J522" s="46" t="s">
        <v>13221</v>
      </c>
      <c r="K522" s="7" t="s">
        <v>13711</v>
      </c>
      <c r="L522" s="7" t="e">
        <v>#N/A</v>
      </c>
      <c r="M522" s="7" t="s">
        <v>2359</v>
      </c>
      <c r="N522" s="7" t="s">
        <v>13795</v>
      </c>
      <c r="P522" s="48" t="s">
        <v>13221</v>
      </c>
      <c r="Q522" s="62"/>
    </row>
    <row r="523" spans="1:17" ht="20" hidden="1">
      <c r="A523" s="4">
        <v>521</v>
      </c>
      <c r="B523" s="9" t="s">
        <v>5915</v>
      </c>
      <c r="C523" s="9" t="s">
        <v>3483</v>
      </c>
      <c r="D523" s="9" t="s">
        <v>5513</v>
      </c>
      <c r="F523" s="21" t="s">
        <v>3204</v>
      </c>
      <c r="G523" s="13">
        <v>46286</v>
      </c>
      <c r="H523" s="9" t="s">
        <v>13672</v>
      </c>
      <c r="J523" s="46" t="s">
        <v>13221</v>
      </c>
      <c r="K523" s="7" t="s">
        <v>13711</v>
      </c>
      <c r="L523" s="7" t="e">
        <v>#N/A</v>
      </c>
      <c r="M523" s="7" t="s">
        <v>1610</v>
      </c>
      <c r="N523" s="7" t="s">
        <v>13795</v>
      </c>
      <c r="P523" s="48" t="s">
        <v>13221</v>
      </c>
      <c r="Q523" s="62"/>
    </row>
    <row r="524" spans="1:17" ht="20" hidden="1">
      <c r="A524" s="4">
        <v>522</v>
      </c>
      <c r="B524" s="9" t="s">
        <v>3198</v>
      </c>
      <c r="C524" s="9" t="s">
        <v>31</v>
      </c>
      <c r="D524" s="9" t="s">
        <v>1127</v>
      </c>
      <c r="F524" s="21" t="s">
        <v>3204</v>
      </c>
      <c r="G524" s="13">
        <v>46286</v>
      </c>
      <c r="H524" s="9" t="s">
        <v>13672</v>
      </c>
      <c r="J524" s="46" t="s">
        <v>13221</v>
      </c>
      <c r="K524" s="7" t="s">
        <v>13711</v>
      </c>
      <c r="L524" s="7" t="e">
        <v>#N/A</v>
      </c>
      <c r="M524" s="7" t="s">
        <v>384</v>
      </c>
      <c r="N524" s="7" t="s">
        <v>13795</v>
      </c>
      <c r="P524" s="48" t="s">
        <v>13221</v>
      </c>
      <c r="Q524" s="62"/>
    </row>
    <row r="525" spans="1:17" ht="20" hidden="1">
      <c r="A525" s="4">
        <v>523</v>
      </c>
      <c r="B525" s="9" t="s">
        <v>3198</v>
      </c>
      <c r="C525" s="9" t="s">
        <v>31</v>
      </c>
      <c r="D525" s="9" t="s">
        <v>2024</v>
      </c>
      <c r="F525" s="21" t="s">
        <v>3204</v>
      </c>
      <c r="G525" s="13">
        <v>46286</v>
      </c>
      <c r="H525" s="9" t="s">
        <v>13672</v>
      </c>
      <c r="J525" s="46" t="s">
        <v>13221</v>
      </c>
      <c r="K525" s="7" t="s">
        <v>13711</v>
      </c>
      <c r="L525" s="7" t="e">
        <v>#N/A</v>
      </c>
      <c r="M525" s="7" t="s">
        <v>384</v>
      </c>
      <c r="N525" s="7" t="s">
        <v>13795</v>
      </c>
      <c r="P525" s="48" t="s">
        <v>13221</v>
      </c>
      <c r="Q525" s="62"/>
    </row>
    <row r="526" spans="1:17">
      <c r="A526" s="9">
        <v>524</v>
      </c>
      <c r="B526" s="9" t="s">
        <v>11282</v>
      </c>
      <c r="C526" s="9" t="s">
        <v>6154</v>
      </c>
      <c r="D526" s="9" t="s">
        <v>11468</v>
      </c>
      <c r="E526" s="9" t="s">
        <v>13275</v>
      </c>
      <c r="F526" s="21" t="s">
        <v>11470</v>
      </c>
      <c r="G526" s="13">
        <v>46289</v>
      </c>
      <c r="H526" s="9" t="s">
        <v>13672</v>
      </c>
      <c r="K526" s="7" t="s">
        <v>13798</v>
      </c>
    </row>
    <row r="527" spans="1:17" ht="20">
      <c r="A527" s="9">
        <v>525</v>
      </c>
      <c r="B527" s="9" t="s">
        <v>11509</v>
      </c>
      <c r="C527" s="9" t="s">
        <v>6154</v>
      </c>
      <c r="D527" s="9" t="s">
        <v>11519</v>
      </c>
      <c r="E527" s="9" t="s">
        <v>13275</v>
      </c>
      <c r="F527" s="21" t="s">
        <v>13799</v>
      </c>
      <c r="G527" s="13">
        <v>46296</v>
      </c>
      <c r="H527" s="9" t="s">
        <v>13672</v>
      </c>
      <c r="J527" s="46"/>
      <c r="K527" s="7" t="s">
        <v>13798</v>
      </c>
    </row>
    <row r="528" spans="1:17" hidden="1">
      <c r="A528" s="9">
        <v>526</v>
      </c>
      <c r="B528" s="9" t="s">
        <v>10893</v>
      </c>
      <c r="C528" s="9" t="s">
        <v>6154</v>
      </c>
      <c r="D528" s="9" t="s">
        <v>11117</v>
      </c>
      <c r="E528" s="9" t="s">
        <v>13275</v>
      </c>
      <c r="F528" s="21" t="s">
        <v>518</v>
      </c>
      <c r="G528" s="13">
        <v>46296</v>
      </c>
      <c r="H528" s="9" t="s">
        <v>13672</v>
      </c>
      <c r="I528" s="9" t="s">
        <v>13276</v>
      </c>
      <c r="J528" s="13">
        <v>46297</v>
      </c>
      <c r="K528" s="7" t="s">
        <v>13557</v>
      </c>
      <c r="M528" s="7" t="s">
        <v>4265</v>
      </c>
    </row>
    <row r="529" spans="1:15" hidden="1">
      <c r="A529" s="9">
        <v>527</v>
      </c>
      <c r="B529" s="9" t="s">
        <v>10893</v>
      </c>
      <c r="C529" s="9" t="s">
        <v>6154</v>
      </c>
      <c r="D529" s="9" t="s">
        <v>11066</v>
      </c>
      <c r="E529" s="9" t="s">
        <v>13275</v>
      </c>
      <c r="F529" s="21" t="s">
        <v>518</v>
      </c>
      <c r="G529" s="13">
        <v>46296</v>
      </c>
      <c r="H529" s="9" t="s">
        <v>13672</v>
      </c>
      <c r="I529" s="9" t="s">
        <v>13276</v>
      </c>
      <c r="J529" s="13">
        <v>46297</v>
      </c>
      <c r="K529" s="7" t="s">
        <v>13557</v>
      </c>
      <c r="M529" s="7" t="s">
        <v>4265</v>
      </c>
    </row>
    <row r="530" spans="1:15" hidden="1">
      <c r="A530" s="9">
        <v>528</v>
      </c>
      <c r="B530" s="9" t="s">
        <v>10893</v>
      </c>
      <c r="C530" s="9" t="s">
        <v>6154</v>
      </c>
      <c r="D530" s="9" t="s">
        <v>11120</v>
      </c>
      <c r="E530" s="9" t="s">
        <v>13275</v>
      </c>
      <c r="F530" s="21" t="s">
        <v>518</v>
      </c>
      <c r="G530" s="13">
        <v>46296</v>
      </c>
      <c r="H530" s="9" t="s">
        <v>13672</v>
      </c>
      <c r="I530" s="9" t="s">
        <v>13276</v>
      </c>
      <c r="J530" s="13">
        <v>46297</v>
      </c>
      <c r="K530" s="7" t="s">
        <v>13557</v>
      </c>
      <c r="M530" s="7" t="s">
        <v>4265</v>
      </c>
    </row>
    <row r="531" spans="1:15" hidden="1">
      <c r="A531" s="9">
        <v>529</v>
      </c>
      <c r="B531" s="9" t="s">
        <v>10391</v>
      </c>
      <c r="C531" s="9" t="s">
        <v>6154</v>
      </c>
      <c r="D531" s="9" t="s">
        <v>10456</v>
      </c>
      <c r="E531" s="9" t="s">
        <v>13275</v>
      </c>
      <c r="F531" s="21" t="s">
        <v>518</v>
      </c>
      <c r="G531" s="13">
        <v>46296</v>
      </c>
      <c r="H531" s="9" t="s">
        <v>13672</v>
      </c>
      <c r="I531" s="9" t="s">
        <v>13276</v>
      </c>
      <c r="J531" s="13">
        <v>46297</v>
      </c>
      <c r="K531" s="7" t="s">
        <v>13557</v>
      </c>
      <c r="M531" s="7" t="s">
        <v>3149</v>
      </c>
    </row>
    <row r="532" spans="1:15" hidden="1">
      <c r="A532" s="9">
        <v>530</v>
      </c>
      <c r="B532" s="9" t="s">
        <v>5759</v>
      </c>
      <c r="C532" s="9" t="s">
        <v>3483</v>
      </c>
      <c r="D532" s="9" t="s">
        <v>5784</v>
      </c>
      <c r="E532" s="9" t="s">
        <v>13275</v>
      </c>
      <c r="F532" s="21" t="s">
        <v>518</v>
      </c>
      <c r="G532" s="13">
        <v>46296</v>
      </c>
      <c r="H532" s="9" t="s">
        <v>13672</v>
      </c>
      <c r="I532" s="9" t="s">
        <v>13276</v>
      </c>
      <c r="J532" s="13">
        <v>46297</v>
      </c>
      <c r="K532" s="7" t="s">
        <v>13557</v>
      </c>
      <c r="M532" s="7" t="s">
        <v>4534</v>
      </c>
    </row>
    <row r="533" spans="1:15" hidden="1">
      <c r="A533" s="9">
        <v>531</v>
      </c>
      <c r="B533" s="9" t="s">
        <v>10344</v>
      </c>
      <c r="C533" s="9" t="s">
        <v>6154</v>
      </c>
      <c r="D533" s="9" t="s">
        <v>10409</v>
      </c>
      <c r="E533" s="9" t="s">
        <v>13275</v>
      </c>
      <c r="F533" s="21" t="s">
        <v>518</v>
      </c>
      <c r="G533" s="13">
        <v>46296</v>
      </c>
      <c r="H533" s="9" t="s">
        <v>13672</v>
      </c>
      <c r="I533" s="9" t="s">
        <v>13276</v>
      </c>
      <c r="J533" s="13">
        <v>46297</v>
      </c>
      <c r="K533" s="7" t="s">
        <v>13557</v>
      </c>
      <c r="M533" s="7" t="s">
        <v>4265</v>
      </c>
    </row>
    <row r="534" spans="1:15" hidden="1">
      <c r="A534" s="9">
        <v>532</v>
      </c>
      <c r="B534" s="9" t="s">
        <v>10531</v>
      </c>
      <c r="C534" s="9" t="s">
        <v>6154</v>
      </c>
      <c r="D534" s="9" t="s">
        <v>10705</v>
      </c>
      <c r="E534" s="9" t="s">
        <v>13275</v>
      </c>
      <c r="F534" s="21" t="s">
        <v>518</v>
      </c>
      <c r="G534" s="13">
        <v>46296</v>
      </c>
      <c r="H534" s="9" t="s">
        <v>13672</v>
      </c>
      <c r="I534" s="9" t="s">
        <v>13276</v>
      </c>
      <c r="J534" s="13">
        <v>46297</v>
      </c>
      <c r="K534" s="7" t="s">
        <v>13557</v>
      </c>
      <c r="M534" s="7" t="s">
        <v>3149</v>
      </c>
    </row>
    <row r="535" spans="1:15" hidden="1">
      <c r="A535" s="9">
        <v>533</v>
      </c>
      <c r="B535" s="9" t="s">
        <v>9870</v>
      </c>
      <c r="C535" s="9" t="s">
        <v>6154</v>
      </c>
      <c r="D535" s="9" t="s">
        <v>10012</v>
      </c>
      <c r="E535" s="9" t="s">
        <v>13275</v>
      </c>
      <c r="F535" s="21" t="s">
        <v>518</v>
      </c>
      <c r="G535" s="13">
        <v>46296</v>
      </c>
      <c r="H535" s="9" t="s">
        <v>13672</v>
      </c>
      <c r="I535" s="9" t="s">
        <v>13276</v>
      </c>
      <c r="J535" s="13">
        <v>46297</v>
      </c>
      <c r="K535" s="7" t="s">
        <v>13557</v>
      </c>
      <c r="M535" s="7" t="s">
        <v>2054</v>
      </c>
    </row>
    <row r="536" spans="1:15" hidden="1">
      <c r="A536" s="9">
        <v>534</v>
      </c>
      <c r="B536" s="9" t="s">
        <v>9870</v>
      </c>
      <c r="C536" s="9" t="s">
        <v>6154</v>
      </c>
      <c r="D536" s="9" t="s">
        <v>10026</v>
      </c>
      <c r="E536" s="9" t="s">
        <v>13275</v>
      </c>
      <c r="F536" s="21" t="s">
        <v>518</v>
      </c>
      <c r="G536" s="13">
        <v>46296</v>
      </c>
      <c r="H536" s="9" t="s">
        <v>13672</v>
      </c>
      <c r="I536" s="9" t="s">
        <v>13276</v>
      </c>
      <c r="J536" s="13">
        <v>46297</v>
      </c>
      <c r="K536" s="7" t="s">
        <v>13557</v>
      </c>
      <c r="M536" s="7" t="s">
        <v>2536</v>
      </c>
    </row>
    <row r="537" spans="1:15" ht="36">
      <c r="A537" s="9">
        <v>535</v>
      </c>
      <c r="B537" s="9" t="s">
        <v>11509</v>
      </c>
      <c r="C537" s="9" t="s">
        <v>6154</v>
      </c>
      <c r="D537" s="9" t="s">
        <v>11515</v>
      </c>
      <c r="E537" s="9" t="s">
        <v>13275</v>
      </c>
      <c r="F537" s="19" t="s">
        <v>13800</v>
      </c>
      <c r="G537" s="13">
        <v>46296</v>
      </c>
      <c r="H537" s="9" t="s">
        <v>13672</v>
      </c>
      <c r="K537" s="7" t="s">
        <v>13798</v>
      </c>
    </row>
    <row r="538" spans="1:15" ht="36">
      <c r="A538" s="9">
        <v>536</v>
      </c>
      <c r="B538" s="9" t="s">
        <v>10893</v>
      </c>
      <c r="C538" s="9" t="s">
        <v>6154</v>
      </c>
      <c r="D538" s="9" t="s">
        <v>11039</v>
      </c>
      <c r="E538" s="9" t="s">
        <v>13275</v>
      </c>
      <c r="F538" s="19" t="s">
        <v>13801</v>
      </c>
      <c r="G538" s="13">
        <v>46301</v>
      </c>
      <c r="H538" s="9" t="s">
        <v>13672</v>
      </c>
      <c r="K538" s="7" t="s">
        <v>13798</v>
      </c>
    </row>
    <row r="539" spans="1:15" ht="36">
      <c r="A539" s="9">
        <v>537</v>
      </c>
      <c r="B539" s="9" t="s">
        <v>10893</v>
      </c>
      <c r="C539" s="9" t="s">
        <v>6154</v>
      </c>
      <c r="D539" s="9" t="s">
        <v>11187</v>
      </c>
      <c r="E539" s="9" t="s">
        <v>13275</v>
      </c>
      <c r="F539" s="19" t="s">
        <v>13802</v>
      </c>
      <c r="G539" s="13">
        <v>46301</v>
      </c>
      <c r="H539" s="9" t="s">
        <v>13672</v>
      </c>
      <c r="K539" s="7" t="s">
        <v>13798</v>
      </c>
    </row>
    <row r="540" spans="1:15" ht="36">
      <c r="A540" s="9">
        <v>538</v>
      </c>
      <c r="B540" s="9" t="s">
        <v>10893</v>
      </c>
      <c r="C540" s="9" t="s">
        <v>6154</v>
      </c>
      <c r="D540" s="9" t="s">
        <v>11138</v>
      </c>
      <c r="E540" s="9" t="s">
        <v>13275</v>
      </c>
      <c r="F540" s="19" t="s">
        <v>13803</v>
      </c>
      <c r="G540" s="13">
        <v>46301</v>
      </c>
      <c r="H540" s="9" t="s">
        <v>13672</v>
      </c>
      <c r="K540" s="7" t="s">
        <v>13798</v>
      </c>
    </row>
    <row r="541" spans="1:15" ht="36">
      <c r="A541" s="9">
        <v>539</v>
      </c>
      <c r="B541" s="9" t="s">
        <v>10893</v>
      </c>
      <c r="C541" s="9" t="s">
        <v>6154</v>
      </c>
      <c r="D541" s="9" t="s">
        <v>11153</v>
      </c>
      <c r="E541" s="9" t="s">
        <v>13275</v>
      </c>
      <c r="F541" s="19" t="s">
        <v>13804</v>
      </c>
      <c r="G541" s="13">
        <v>46301</v>
      </c>
      <c r="H541" s="9" t="s">
        <v>13672</v>
      </c>
      <c r="K541" s="7" t="s">
        <v>13798</v>
      </c>
    </row>
    <row r="542" spans="1:15" ht="36">
      <c r="A542" s="9">
        <v>540</v>
      </c>
      <c r="B542" s="9" t="s">
        <v>10893</v>
      </c>
      <c r="C542" s="9" t="s">
        <v>6154</v>
      </c>
      <c r="D542" s="9" t="s">
        <v>11141</v>
      </c>
      <c r="E542" s="9" t="s">
        <v>13275</v>
      </c>
      <c r="F542" s="19" t="s">
        <v>13805</v>
      </c>
      <c r="G542" s="13">
        <v>46301</v>
      </c>
      <c r="H542" s="9" t="s">
        <v>13672</v>
      </c>
      <c r="K542" s="7" t="s">
        <v>13798</v>
      </c>
      <c r="O542" s="61">
        <v>1</v>
      </c>
    </row>
    <row r="543" spans="1:15" ht="36">
      <c r="A543" s="9">
        <v>541</v>
      </c>
      <c r="B543" s="9" t="s">
        <v>11282</v>
      </c>
      <c r="C543" s="9" t="s">
        <v>6154</v>
      </c>
      <c r="D543" s="9" t="s">
        <v>11445</v>
      </c>
      <c r="E543" s="9" t="s">
        <v>13275</v>
      </c>
      <c r="F543" s="19" t="s">
        <v>13801</v>
      </c>
      <c r="G543" s="13">
        <v>46307</v>
      </c>
      <c r="H543" s="9" t="s">
        <v>13672</v>
      </c>
      <c r="K543" s="7" t="s">
        <v>13798</v>
      </c>
    </row>
    <row r="544" spans="1:15">
      <c r="A544" s="9">
        <v>542</v>
      </c>
      <c r="B544" s="9" t="s">
        <v>11531</v>
      </c>
      <c r="C544" s="9" t="s">
        <v>6154</v>
      </c>
      <c r="D544" s="9" t="s">
        <v>11566</v>
      </c>
      <c r="E544" s="9" t="s">
        <v>13275</v>
      </c>
      <c r="F544" s="21" t="s">
        <v>13609</v>
      </c>
      <c r="G544" s="13">
        <v>46307</v>
      </c>
      <c r="H544" s="9" t="s">
        <v>13672</v>
      </c>
      <c r="K544" s="7" t="s">
        <v>13798</v>
      </c>
    </row>
    <row r="545" spans="1:11">
      <c r="A545" s="9">
        <v>543</v>
      </c>
      <c r="B545" s="9" t="s">
        <v>11531</v>
      </c>
      <c r="C545" s="9" t="s">
        <v>6154</v>
      </c>
      <c r="D545" s="9" t="s">
        <v>11666</v>
      </c>
      <c r="E545" s="9" t="s">
        <v>13275</v>
      </c>
      <c r="F545" s="21" t="s">
        <v>13806</v>
      </c>
      <c r="G545" s="13">
        <v>46310</v>
      </c>
      <c r="H545" s="9" t="s">
        <v>13672</v>
      </c>
      <c r="K545" s="7" t="s">
        <v>13798</v>
      </c>
    </row>
  </sheetData>
  <autoFilter ref="A1:P545" xr:uid="{C6869695-3F5C-4E34-A1C6-A491F4055441}">
    <filterColumn colId="9">
      <filters blank="1"/>
    </filterColumn>
  </autoFilter>
  <phoneticPr fontId="2" type="noConversion"/>
  <conditionalFormatting sqref="D315">
    <cfRule type="duplicateValues" dxfId="95" priority="80"/>
    <cfRule type="duplicateValues" dxfId="94" priority="81"/>
  </conditionalFormatting>
  <conditionalFormatting sqref="D322">
    <cfRule type="duplicateValues" dxfId="93" priority="66"/>
    <cfRule type="duplicateValues" dxfId="92" priority="67"/>
  </conditionalFormatting>
  <conditionalFormatting sqref="D323">
    <cfRule type="duplicateValues" dxfId="91" priority="64"/>
    <cfRule type="duplicateValues" dxfId="90" priority="65"/>
  </conditionalFormatting>
  <conditionalFormatting sqref="D324">
    <cfRule type="duplicateValues" dxfId="89" priority="62"/>
    <cfRule type="duplicateValues" dxfId="88" priority="63"/>
  </conditionalFormatting>
  <conditionalFormatting sqref="D325">
    <cfRule type="duplicateValues" dxfId="87" priority="60"/>
    <cfRule type="duplicateValues" dxfId="86" priority="61"/>
  </conditionalFormatting>
  <conditionalFormatting sqref="D326">
    <cfRule type="duplicateValues" dxfId="85" priority="58"/>
    <cfRule type="duplicateValues" dxfId="84" priority="59"/>
  </conditionalFormatting>
  <conditionalFormatting sqref="D327">
    <cfRule type="duplicateValues" dxfId="83" priority="56"/>
    <cfRule type="duplicateValues" dxfId="82" priority="57"/>
  </conditionalFormatting>
  <conditionalFormatting sqref="D328">
    <cfRule type="duplicateValues" dxfId="81" priority="54"/>
    <cfRule type="duplicateValues" dxfId="80" priority="55"/>
  </conditionalFormatting>
  <conditionalFormatting sqref="D329">
    <cfRule type="duplicateValues" dxfId="79" priority="52"/>
    <cfRule type="duplicateValues" dxfId="78" priority="53"/>
  </conditionalFormatting>
  <conditionalFormatting sqref="D330">
    <cfRule type="duplicateValues" dxfId="77" priority="50"/>
    <cfRule type="duplicateValues" dxfId="76" priority="51"/>
  </conditionalFormatting>
  <conditionalFormatting sqref="D331">
    <cfRule type="duplicateValues" dxfId="75" priority="48"/>
    <cfRule type="duplicateValues" dxfId="74" priority="49"/>
  </conditionalFormatting>
  <conditionalFormatting sqref="D332">
    <cfRule type="duplicateValues" dxfId="73" priority="46"/>
    <cfRule type="duplicateValues" dxfId="72" priority="47"/>
  </conditionalFormatting>
  <conditionalFormatting sqref="D333">
    <cfRule type="duplicateValues" dxfId="71" priority="44"/>
    <cfRule type="duplicateValues" dxfId="70" priority="45"/>
  </conditionalFormatting>
  <conditionalFormatting sqref="D334">
    <cfRule type="duplicateValues" dxfId="69" priority="42"/>
    <cfRule type="duplicateValues" dxfId="68" priority="43"/>
  </conditionalFormatting>
  <conditionalFormatting sqref="D335">
    <cfRule type="duplicateValues" dxfId="67" priority="40"/>
    <cfRule type="duplicateValues" dxfId="66" priority="41"/>
  </conditionalFormatting>
  <conditionalFormatting sqref="D336">
    <cfRule type="duplicateValues" dxfId="65" priority="24"/>
    <cfRule type="duplicateValues" dxfId="64" priority="25"/>
  </conditionalFormatting>
  <conditionalFormatting sqref="D337">
    <cfRule type="duplicateValues" dxfId="63" priority="20"/>
    <cfRule type="duplicateValues" dxfId="62" priority="21"/>
  </conditionalFormatting>
  <conditionalFormatting sqref="D338:D1048576 D1:D314 D316:D321">
    <cfRule type="duplicateValues" dxfId="61" priority="93"/>
  </conditionalFormatting>
  <conditionalFormatting sqref="D338:D1048576 D314 D296:D312 D1:D294 D316:D321">
    <cfRule type="duplicateValues" dxfId="60" priority="95"/>
  </conditionalFormatting>
  <conditionalFormatting sqref="M290 N1:N289 N291:N310 N338:N1048576">
    <cfRule type="duplicateValues" dxfId="59" priority="94"/>
  </conditionalFormatting>
  <conditionalFormatting sqref="M291:M308">
    <cfRule type="duplicateValues" dxfId="58" priority="92"/>
  </conditionalFormatting>
  <conditionalFormatting sqref="M309">
    <cfRule type="duplicateValues" dxfId="57" priority="91"/>
  </conditionalFormatting>
  <conditionalFormatting sqref="M310">
    <cfRule type="duplicateValues" dxfId="56" priority="90"/>
  </conditionalFormatting>
  <conditionalFormatting sqref="M311">
    <cfRule type="duplicateValues" dxfId="55" priority="89"/>
  </conditionalFormatting>
  <conditionalFormatting sqref="M312">
    <cfRule type="duplicateValues" dxfId="54" priority="88"/>
  </conditionalFormatting>
  <conditionalFormatting sqref="M313">
    <cfRule type="duplicateValues" dxfId="53" priority="85"/>
  </conditionalFormatting>
  <conditionalFormatting sqref="M314">
    <cfRule type="duplicateValues" dxfId="52" priority="83"/>
  </conditionalFormatting>
  <conditionalFormatting sqref="M315">
    <cfRule type="duplicateValues" dxfId="51" priority="79"/>
  </conditionalFormatting>
  <conditionalFormatting sqref="M316">
    <cfRule type="duplicateValues" dxfId="50" priority="77"/>
  </conditionalFormatting>
  <conditionalFormatting sqref="M317">
    <cfRule type="duplicateValues" dxfId="49" priority="75"/>
  </conditionalFormatting>
  <conditionalFormatting sqref="M318">
    <cfRule type="duplicateValues" dxfId="48" priority="73"/>
  </conditionalFormatting>
  <conditionalFormatting sqref="M319">
    <cfRule type="duplicateValues" dxfId="47" priority="71"/>
  </conditionalFormatting>
  <conditionalFormatting sqref="M320">
    <cfRule type="duplicateValues" dxfId="46" priority="69"/>
  </conditionalFormatting>
  <conditionalFormatting sqref="M321">
    <cfRule type="duplicateValues" dxfId="45" priority="39"/>
  </conditionalFormatting>
  <conditionalFormatting sqref="M322">
    <cfRule type="duplicateValues" dxfId="44" priority="37"/>
  </conditionalFormatting>
  <conditionalFormatting sqref="M323">
    <cfRule type="duplicateValues" dxfId="43" priority="35"/>
  </conditionalFormatting>
  <conditionalFormatting sqref="M324">
    <cfRule type="duplicateValues" dxfId="42" priority="33"/>
  </conditionalFormatting>
  <conditionalFormatting sqref="M325">
    <cfRule type="duplicateValues" dxfId="41" priority="31"/>
  </conditionalFormatting>
  <conditionalFormatting sqref="M326">
    <cfRule type="duplicateValues" dxfId="40" priority="29"/>
  </conditionalFormatting>
  <conditionalFormatting sqref="M327">
    <cfRule type="duplicateValues" dxfId="39" priority="27"/>
  </conditionalFormatting>
  <conditionalFormatting sqref="M328">
    <cfRule type="duplicateValues" dxfId="38" priority="17"/>
  </conditionalFormatting>
  <conditionalFormatting sqref="M329">
    <cfRule type="duplicateValues" dxfId="37" priority="15"/>
  </conditionalFormatting>
  <conditionalFormatting sqref="M330">
    <cfRule type="duplicateValues" dxfId="36" priority="13"/>
  </conditionalFormatting>
  <conditionalFormatting sqref="M331">
    <cfRule type="duplicateValues" dxfId="35" priority="9"/>
  </conditionalFormatting>
  <conditionalFormatting sqref="M332">
    <cfRule type="duplicateValues" dxfId="34" priority="11"/>
  </conditionalFormatting>
  <conditionalFormatting sqref="M333">
    <cfRule type="duplicateValues" dxfId="33" priority="7"/>
  </conditionalFormatting>
  <conditionalFormatting sqref="M334">
    <cfRule type="duplicateValues" dxfId="32" priority="5"/>
  </conditionalFormatting>
  <conditionalFormatting sqref="M335">
    <cfRule type="duplicateValues" dxfId="31" priority="3"/>
  </conditionalFormatting>
  <conditionalFormatting sqref="M336">
    <cfRule type="duplicateValues" dxfId="30" priority="23"/>
  </conditionalFormatting>
  <conditionalFormatting sqref="M337">
    <cfRule type="duplicateValues" dxfId="29" priority="19"/>
  </conditionalFormatting>
  <conditionalFormatting sqref="N1:N289 N291:N312 N338:N1048576">
    <cfRule type="duplicateValues" dxfId="28" priority="87"/>
  </conditionalFormatting>
  <conditionalFormatting sqref="N1:N1048576">
    <cfRule type="duplicateValues" dxfId="27" priority="1"/>
  </conditionalFormatting>
  <conditionalFormatting sqref="N290">
    <cfRule type="duplicateValues" dxfId="26" priority="86"/>
  </conditionalFormatting>
  <conditionalFormatting sqref="N311:N312">
    <cfRule type="duplicateValues" dxfId="25" priority="96"/>
  </conditionalFormatting>
  <conditionalFormatting sqref="N313">
    <cfRule type="duplicateValues" dxfId="24" priority="84"/>
  </conditionalFormatting>
  <conditionalFormatting sqref="N314">
    <cfRule type="duplicateValues" dxfId="23" priority="82"/>
  </conditionalFormatting>
  <conditionalFormatting sqref="N315">
    <cfRule type="duplicateValues" dxfId="22" priority="78"/>
  </conditionalFormatting>
  <conditionalFormatting sqref="N316">
    <cfRule type="duplicateValues" dxfId="21" priority="76"/>
  </conditionalFormatting>
  <conditionalFormatting sqref="N317">
    <cfRule type="duplicateValues" dxfId="20" priority="74"/>
  </conditionalFormatting>
  <conditionalFormatting sqref="N318">
    <cfRule type="duplicateValues" dxfId="19" priority="72"/>
  </conditionalFormatting>
  <conditionalFormatting sqref="N319">
    <cfRule type="duplicateValues" dxfId="18" priority="70"/>
  </conditionalFormatting>
  <conditionalFormatting sqref="N320">
    <cfRule type="duplicateValues" dxfId="17" priority="68"/>
  </conditionalFormatting>
  <conditionalFormatting sqref="N321">
    <cfRule type="duplicateValues" dxfId="16" priority="38"/>
  </conditionalFormatting>
  <conditionalFormatting sqref="N322">
    <cfRule type="duplicateValues" dxfId="15" priority="36"/>
  </conditionalFormatting>
  <conditionalFormatting sqref="N323">
    <cfRule type="duplicateValues" dxfId="14" priority="34"/>
  </conditionalFormatting>
  <conditionalFormatting sqref="N324">
    <cfRule type="duplicateValues" dxfId="13" priority="32"/>
  </conditionalFormatting>
  <conditionalFormatting sqref="N325">
    <cfRule type="duplicateValues" dxfId="12" priority="30"/>
  </conditionalFormatting>
  <conditionalFormatting sqref="N326">
    <cfRule type="duplicateValues" dxfId="11" priority="28"/>
  </conditionalFormatting>
  <conditionalFormatting sqref="N327">
    <cfRule type="duplicateValues" dxfId="10" priority="26"/>
  </conditionalFormatting>
  <conditionalFormatting sqref="N328">
    <cfRule type="duplicateValues" dxfId="9" priority="16"/>
  </conditionalFormatting>
  <conditionalFormatting sqref="N329">
    <cfRule type="duplicateValues" dxfId="8" priority="14"/>
  </conditionalFormatting>
  <conditionalFormatting sqref="N330">
    <cfRule type="duplicateValues" dxfId="7" priority="12"/>
  </conditionalFormatting>
  <conditionalFormatting sqref="N331">
    <cfRule type="duplicateValues" dxfId="6" priority="8"/>
  </conditionalFormatting>
  <conditionalFormatting sqref="N332">
    <cfRule type="duplicateValues" dxfId="5" priority="10"/>
  </conditionalFormatting>
  <conditionalFormatting sqref="N333">
    <cfRule type="duplicateValues" dxfId="4" priority="6"/>
  </conditionalFormatting>
  <conditionalFormatting sqref="N334">
    <cfRule type="duplicateValues" dxfId="3" priority="4"/>
  </conditionalFormatting>
  <conditionalFormatting sqref="N335">
    <cfRule type="duplicateValues" dxfId="2" priority="2"/>
  </conditionalFormatting>
  <conditionalFormatting sqref="N336">
    <cfRule type="duplicateValues" dxfId="1" priority="22"/>
  </conditionalFormatting>
  <conditionalFormatting sqref="N337">
    <cfRule type="duplicateValues" dxfId="0" priority="18"/>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88D33-139E-40A7-8A71-465BE2B10501}">
  <dimension ref="A1:C13"/>
  <sheetViews>
    <sheetView workbookViewId="0">
      <selection activeCell="C7" sqref="C7"/>
    </sheetView>
  </sheetViews>
  <sheetFormatPr defaultColWidth="29.375" defaultRowHeight="15.7"/>
  <cols>
    <col min="1" max="2" width="11.875" bestFit="1" customWidth="1"/>
  </cols>
  <sheetData>
    <row r="1" spans="1:3">
      <c r="A1" s="49" t="s">
        <v>13255</v>
      </c>
      <c r="B1" s="49" t="s">
        <v>13253</v>
      </c>
    </row>
    <row r="2" spans="1:3">
      <c r="A2" s="49" t="s">
        <v>2227</v>
      </c>
      <c r="B2" s="49" t="s">
        <v>3206</v>
      </c>
      <c r="C2" t="s">
        <v>13258</v>
      </c>
    </row>
    <row r="3" spans="1:3">
      <c r="A3" s="49" t="s">
        <v>4638</v>
      </c>
      <c r="B3" s="49" t="s">
        <v>5946</v>
      </c>
      <c r="C3" t="s">
        <v>13258</v>
      </c>
    </row>
    <row r="4" spans="1:3">
      <c r="A4" s="49" t="s">
        <v>4713</v>
      </c>
      <c r="B4" s="49" t="s">
        <v>5924</v>
      </c>
      <c r="C4" t="s">
        <v>13258</v>
      </c>
    </row>
    <row r="5" spans="1:3">
      <c r="A5" s="49" t="s">
        <v>4759</v>
      </c>
      <c r="B5" s="49" t="s">
        <v>5949</v>
      </c>
      <c r="C5" t="s">
        <v>13258</v>
      </c>
    </row>
    <row r="6" spans="1:3">
      <c r="A6" s="49" t="s">
        <v>4872</v>
      </c>
      <c r="B6" s="49" t="s">
        <v>5918</v>
      </c>
      <c r="C6" t="s">
        <v>13258</v>
      </c>
    </row>
    <row r="7" spans="1:3">
      <c r="A7" s="49" t="s">
        <v>5135</v>
      </c>
      <c r="B7" s="49" t="s">
        <v>5943</v>
      </c>
      <c r="C7" t="s">
        <v>13258</v>
      </c>
    </row>
    <row r="8" spans="1:3">
      <c r="A8" s="49" t="s">
        <v>5242</v>
      </c>
      <c r="B8" s="49" t="s">
        <v>5929</v>
      </c>
      <c r="C8" t="s">
        <v>13258</v>
      </c>
    </row>
    <row r="9" spans="1:3">
      <c r="A9" s="49" t="s">
        <v>5363</v>
      </c>
      <c r="B9" s="49" t="s">
        <v>5940</v>
      </c>
      <c r="C9" t="s">
        <v>13258</v>
      </c>
    </row>
    <row r="10" spans="1:3">
      <c r="A10" s="49" t="s">
        <v>8532</v>
      </c>
      <c r="B10" s="49" t="s">
        <v>11238</v>
      </c>
      <c r="C10" t="s">
        <v>13258</v>
      </c>
    </row>
    <row r="11" spans="1:3">
      <c r="A11" s="49" t="s">
        <v>8631</v>
      </c>
      <c r="B11" s="49" t="s">
        <v>13254</v>
      </c>
      <c r="C11" s="49" t="s">
        <v>13254</v>
      </c>
    </row>
    <row r="12" spans="1:3">
      <c r="A12" s="49" t="s">
        <v>9309</v>
      </c>
      <c r="B12" s="49" t="s">
        <v>11225</v>
      </c>
      <c r="C12" t="s">
        <v>13258</v>
      </c>
    </row>
    <row r="13" spans="1:3">
      <c r="A13" s="49" t="s">
        <v>9625</v>
      </c>
      <c r="B13" s="49" t="s">
        <v>11230</v>
      </c>
      <c r="C13" t="s">
        <v>13258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樞紐</vt:lpstr>
      <vt:lpstr>陣列</vt:lpstr>
      <vt:lpstr>Search Result</vt:lpstr>
      <vt:lpstr>Wip</vt:lpstr>
      <vt:lpstr>List</vt:lpstr>
      <vt:lpstr>CND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Eric12 Chang(張紹廷_Pegatron)</cp:lastModifiedBy>
  <dcterms:created xsi:type="dcterms:W3CDTF">2026-10-21T03:17:56Z</dcterms:created>
  <dcterms:modified xsi:type="dcterms:W3CDTF">2026-10-22T01:13:51Z</dcterms:modified>
</cp:coreProperties>
</file>